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erenschot-my.sharepoint.com/personal/m_heekelaar_berenschot_nl/Documents/Documenten/Bijstandsbudgetten/Budget 2022/"/>
    </mc:Choice>
  </mc:AlternateContent>
  <xr:revisionPtr revIDLastSave="0" documentId="8_{877AF7BD-5035-421A-BD84-FA30A56D837E}" xr6:coauthVersionLast="47" xr6:coauthVersionMax="47" xr10:uidLastSave="{00000000-0000-0000-0000-000000000000}"/>
  <workbookProtection workbookAlgorithmName="SHA-512" workbookHashValue="7/ufo/MNMqYGj6/16ntapNu6p8WhO8AAoI+eV6v4ym5/zS+vhDl1z8Kb1T7MUp7l5TAyN3u3XiFEnAN4qtCwGQ==" workbookSaltValue="6D4YmwnlYSvGmqKbdD5Dfw==" workbookSpinCount="100000" lockStructure="1"/>
  <bookViews>
    <workbookView xWindow="-120" yWindow="-120" windowWidth="29040" windowHeight="15840" xr2:uid="{00000000-000D-0000-FFFF-FFFF00000000}"/>
  </bookViews>
  <sheets>
    <sheet name="uitgaven en budgetten" sheetId="17" r:id="rId1"/>
    <sheet name="2021" sheetId="22" state="hidden" r:id="rId2"/>
    <sheet name="2022" sheetId="24" state="hidden" r:id="rId3"/>
    <sheet name="Lijst" sheetId="16" state="hidden" r:id="rId4"/>
    <sheet name="2018" sheetId="1" state="hidden" r:id="rId5"/>
    <sheet name="2017" sheetId="2" state="hidden" r:id="rId6"/>
    <sheet name="2016" sheetId="3" state="hidden" r:id="rId7"/>
    <sheet name="2015" sheetId="4" state="hidden" r:id="rId8"/>
    <sheet name="2014" sheetId="5" state="hidden" r:id="rId9"/>
    <sheet name="2013" sheetId="6" state="hidden" r:id="rId10"/>
    <sheet name="2012" sheetId="7" state="hidden" r:id="rId11"/>
    <sheet name="2011" sheetId="8" state="hidden" r:id="rId12"/>
    <sheet name="2010" sheetId="9" state="hidden" r:id="rId13"/>
    <sheet name="2009" sheetId="10" state="hidden" r:id="rId14"/>
    <sheet name="2007" sheetId="12" state="hidden" r:id="rId15"/>
    <sheet name="2008" sheetId="11" state="hidden" r:id="rId16"/>
    <sheet name="2006" sheetId="13" state="hidden" r:id="rId17"/>
    <sheet name="2005" sheetId="14" state="hidden" r:id="rId18"/>
    <sheet name="2004" sheetId="15" state="hidden" r:id="rId19"/>
    <sheet name="2019" sheetId="20" state="hidden" r:id="rId20"/>
    <sheet name="2020" sheetId="21" state="hidden" r:id="rId21"/>
    <sheet name="x" sheetId="23" state="hidden" r:id="rId22"/>
  </sheets>
  <externalReferences>
    <externalReference r:id="rId2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" i="22" l="1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3" i="22"/>
  <c r="G154" i="22"/>
  <c r="G155" i="22"/>
  <c r="G156" i="22"/>
  <c r="G157" i="22"/>
  <c r="G158" i="22"/>
  <c r="G159" i="22"/>
  <c r="G160" i="22"/>
  <c r="G161" i="22"/>
  <c r="G162" i="22"/>
  <c r="G163" i="22"/>
  <c r="G164" i="22"/>
  <c r="G165" i="22"/>
  <c r="G166" i="22"/>
  <c r="G167" i="22"/>
  <c r="G168" i="22"/>
  <c r="G169" i="22"/>
  <c r="G170" i="22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0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G204" i="22"/>
  <c r="G205" i="22"/>
  <c r="G206" i="22"/>
  <c r="G207" i="22"/>
  <c r="G208" i="22"/>
  <c r="G209" i="22"/>
  <c r="G210" i="22"/>
  <c r="G211" i="22"/>
  <c r="G212" i="22"/>
  <c r="G213" i="22"/>
  <c r="G214" i="22"/>
  <c r="G215" i="22"/>
  <c r="G216" i="22"/>
  <c r="G217" i="22"/>
  <c r="G218" i="22"/>
  <c r="G219" i="22"/>
  <c r="G220" i="22"/>
  <c r="G221" i="22"/>
  <c r="G222" i="22"/>
  <c r="G223" i="22"/>
  <c r="G224" i="22"/>
  <c r="G225" i="22"/>
  <c r="G226" i="22"/>
  <c r="G227" i="22"/>
  <c r="G228" i="22"/>
  <c r="G229" i="22"/>
  <c r="G230" i="22"/>
  <c r="G231" i="22"/>
  <c r="G232" i="22"/>
  <c r="G233" i="22"/>
  <c r="G234" i="22"/>
  <c r="G235" i="22"/>
  <c r="G236" i="22"/>
  <c r="G237" i="22"/>
  <c r="G238" i="22"/>
  <c r="G239" i="22"/>
  <c r="G240" i="22"/>
  <c r="G241" i="22"/>
  <c r="G242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71" i="22"/>
  <c r="G272" i="22"/>
  <c r="G273" i="22"/>
  <c r="G274" i="22"/>
  <c r="G275" i="22"/>
  <c r="G276" i="22"/>
  <c r="G277" i="22"/>
  <c r="G278" i="22"/>
  <c r="G279" i="22"/>
  <c r="G280" i="22"/>
  <c r="G281" i="22"/>
  <c r="G282" i="22"/>
  <c r="G283" i="22"/>
  <c r="G284" i="22"/>
  <c r="G285" i="22"/>
  <c r="G286" i="22"/>
  <c r="G287" i="22"/>
  <c r="G288" i="22"/>
  <c r="G289" i="22"/>
  <c r="G290" i="22"/>
  <c r="G291" i="22"/>
  <c r="G292" i="22"/>
  <c r="G293" i="22"/>
  <c r="G294" i="22"/>
  <c r="G295" i="22"/>
  <c r="G296" i="22"/>
  <c r="G297" i="22"/>
  <c r="G298" i="22"/>
  <c r="G299" i="22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340" i="22"/>
  <c r="G341" i="22"/>
  <c r="G342" i="22"/>
  <c r="G343" i="22"/>
  <c r="G344" i="22"/>
  <c r="G345" i="22"/>
  <c r="G346" i="22"/>
  <c r="G347" i="22"/>
  <c r="G348" i="22"/>
  <c r="G349" i="22"/>
  <c r="G350" i="22"/>
  <c r="G351" i="22"/>
  <c r="G352" i="22"/>
  <c r="G353" i="22"/>
  <c r="G354" i="22"/>
  <c r="G355" i="22"/>
  <c r="G356" i="22"/>
  <c r="G5" i="22"/>
  <c r="C4" i="24" l="1"/>
  <c r="U12" i="17"/>
  <c r="U4" i="17"/>
  <c r="U19" i="17" s="1"/>
  <c r="T4" i="17"/>
  <c r="T19" i="17" s="1"/>
  <c r="U14" i="17" l="1"/>
  <c r="R4" i="21" l="1"/>
  <c r="S13" i="17"/>
  <c r="S10" i="17"/>
  <c r="S25" i="17" s="1"/>
  <c r="R10" i="17"/>
  <c r="E4" i="20"/>
  <c r="D4" i="20"/>
  <c r="P4" i="20"/>
  <c r="O4" i="20"/>
  <c r="N4" i="20"/>
  <c r="M4" i="20"/>
  <c r="L4" i="20"/>
  <c r="K4" i="20"/>
  <c r="J4" i="20"/>
  <c r="I4" i="20"/>
  <c r="H4" i="20"/>
  <c r="G4" i="20"/>
  <c r="F4" i="20"/>
  <c r="R62" i="21"/>
  <c r="S5" i="17"/>
  <c r="S20" i="17" s="1"/>
  <c r="H214" i="23"/>
  <c r="S15" i="17" l="1"/>
  <c r="R13" i="17" l="1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S4" i="17" l="1"/>
  <c r="S19" i="17" s="1"/>
  <c r="R25" i="17"/>
  <c r="R5" i="17"/>
  <c r="R15" i="17" s="1"/>
  <c r="R4" i="17"/>
  <c r="C4" i="20"/>
  <c r="R12" i="17" s="1"/>
  <c r="C4" i="21"/>
  <c r="S12" i="17" s="1"/>
  <c r="C4" i="22"/>
  <c r="T12" i="17" s="1"/>
  <c r="T14" i="17" s="1"/>
  <c r="S7" i="17" l="1"/>
  <c r="S22" i="17" s="1"/>
  <c r="S6" i="17"/>
  <c r="S21" i="17" s="1"/>
  <c r="S24" i="17" s="1"/>
  <c r="R19" i="17"/>
  <c r="R14" i="17"/>
  <c r="R20" i="17"/>
  <c r="S14" i="17"/>
  <c r="R7" i="17"/>
  <c r="R22" i="17" s="1"/>
  <c r="R6" i="17"/>
  <c r="R21" i="17" s="1"/>
  <c r="Q5" i="17"/>
  <c r="Q15" i="17" s="1"/>
  <c r="Q4" i="17"/>
  <c r="C4" i="1"/>
  <c r="Q12" i="17" s="1"/>
  <c r="S9" i="17" l="1"/>
  <c r="S8" i="17"/>
  <c r="Q14" i="17"/>
  <c r="R24" i="17"/>
  <c r="R8" i="17"/>
  <c r="R23" i="17" s="1"/>
  <c r="R26" i="17" s="1"/>
  <c r="R9" i="17"/>
  <c r="D1" i="1"/>
  <c r="E1" i="1"/>
  <c r="Q10" i="17" s="1"/>
  <c r="C1" i="1"/>
  <c r="S11" i="17" l="1"/>
  <c r="S23" i="17"/>
  <c r="S26" i="17" s="1"/>
  <c r="R11" i="17"/>
  <c r="Q20" i="17"/>
  <c r="B1" i="1"/>
  <c r="D18" i="17"/>
  <c r="E18" i="17" s="1"/>
  <c r="F18" i="17" s="1"/>
  <c r="G18" i="17" s="1"/>
  <c r="H18" i="17" s="1"/>
  <c r="I18" i="17" s="1"/>
  <c r="J18" i="17" s="1"/>
  <c r="K18" i="17" s="1"/>
  <c r="L18" i="17" s="1"/>
  <c r="M18" i="17" s="1"/>
  <c r="N18" i="17" s="1"/>
  <c r="O18" i="17" s="1"/>
  <c r="P18" i="17" s="1"/>
  <c r="Q18" i="17" s="1"/>
  <c r="R18" i="17" s="1"/>
  <c r="S18" i="17" s="1"/>
  <c r="P5" i="17"/>
  <c r="P15" i="17" s="1"/>
  <c r="Q19" i="17"/>
  <c r="P20" i="17" l="1"/>
  <c r="Q7" i="17"/>
  <c r="Q22" i="17" s="1"/>
  <c r="Q6" i="17"/>
  <c r="Q21" i="17" s="1"/>
  <c r="Q24" i="17" s="1"/>
  <c r="C4" i="8"/>
  <c r="C4" i="7"/>
  <c r="C4" i="6"/>
  <c r="C4" i="5"/>
  <c r="C4" i="4"/>
  <c r="C4" i="3"/>
  <c r="C4" i="2"/>
  <c r="O5" i="17"/>
  <c r="O15" i="17" s="1"/>
  <c r="N5" i="17"/>
  <c r="N15" i="17" s="1"/>
  <c r="M5" i="17"/>
  <c r="M15" i="17" s="1"/>
  <c r="L5" i="17"/>
  <c r="L15" i="17" s="1"/>
  <c r="K5" i="17"/>
  <c r="K15" i="17" s="1"/>
  <c r="J5" i="17"/>
  <c r="J15" i="17" s="1"/>
  <c r="H5" i="17"/>
  <c r="H15" i="17" s="1"/>
  <c r="G5" i="17"/>
  <c r="G15" i="17" s="1"/>
  <c r="F5" i="17"/>
  <c r="F15" i="17" s="1"/>
  <c r="E5" i="17"/>
  <c r="E15" i="17" s="1"/>
  <c r="D5" i="17"/>
  <c r="D15" i="17" s="1"/>
  <c r="I5" i="17"/>
  <c r="I15" i="17" s="1"/>
  <c r="C5" i="17"/>
  <c r="C15" i="17" s="1"/>
  <c r="E4" i="17"/>
  <c r="E14" i="17" s="1"/>
  <c r="P4" i="17"/>
  <c r="P14" i="17" s="1"/>
  <c r="O4" i="17"/>
  <c r="O14" i="17" s="1"/>
  <c r="N4" i="17"/>
  <c r="N14" i="17" s="1"/>
  <c r="M4" i="17"/>
  <c r="M14" i="17" s="1"/>
  <c r="L4" i="17"/>
  <c r="L14" i="17" s="1"/>
  <c r="K4" i="17"/>
  <c r="K14" i="17" s="1"/>
  <c r="J4" i="17"/>
  <c r="J14" i="17" s="1"/>
  <c r="I4" i="17"/>
  <c r="I14" i="17" s="1"/>
  <c r="H4" i="17"/>
  <c r="H14" i="17" s="1"/>
  <c r="G4" i="17"/>
  <c r="G14" i="17" s="1"/>
  <c r="F4" i="17"/>
  <c r="F14" i="17" s="1"/>
  <c r="D4" i="17"/>
  <c r="D14" i="17" s="1"/>
  <c r="C4" i="17"/>
  <c r="C14" i="17" s="1"/>
  <c r="D3" i="17"/>
  <c r="E3" i="17" s="1"/>
  <c r="F3" i="17" s="1"/>
  <c r="G3" i="17" s="1"/>
  <c r="H3" i="17" s="1"/>
  <c r="I3" i="17" s="1"/>
  <c r="J3" i="17" s="1"/>
  <c r="K3" i="17" s="1"/>
  <c r="L3" i="17" s="1"/>
  <c r="M3" i="17" s="1"/>
  <c r="N3" i="17" s="1"/>
  <c r="O3" i="17" s="1"/>
  <c r="P3" i="17" s="1"/>
  <c r="Q3" i="17" s="1"/>
  <c r="R3" i="17" s="1"/>
  <c r="S3" i="17" s="1"/>
  <c r="Y368" i="12"/>
  <c r="Y345" i="12"/>
  <c r="Y320" i="12"/>
  <c r="Y286" i="12"/>
  <c r="Y284" i="12"/>
  <c r="Y283" i="12"/>
  <c r="Y282" i="12"/>
  <c r="Y275" i="12"/>
  <c r="Y238" i="12"/>
  <c r="Y231" i="12"/>
  <c r="Y225" i="12"/>
  <c r="Y221" i="12"/>
  <c r="N4" i="5"/>
  <c r="E4" i="5"/>
  <c r="D4" i="5"/>
  <c r="N4" i="4"/>
  <c r="M4" i="4"/>
  <c r="L4" i="4"/>
  <c r="K4" i="4"/>
  <c r="J4" i="4"/>
  <c r="I4" i="4"/>
  <c r="H4" i="4"/>
  <c r="G4" i="4"/>
  <c r="F4" i="4"/>
  <c r="E4" i="4"/>
  <c r="D4" i="4"/>
  <c r="K20" i="17" l="1"/>
  <c r="I20" i="17"/>
  <c r="L20" i="17"/>
  <c r="D20" i="17"/>
  <c r="M20" i="17"/>
  <c r="N20" i="17"/>
  <c r="E20" i="17"/>
  <c r="O20" i="17"/>
  <c r="F20" i="17"/>
  <c r="G20" i="17"/>
  <c r="H20" i="17"/>
  <c r="C20" i="17"/>
  <c r="J20" i="17"/>
  <c r="Q9" i="17"/>
  <c r="Q8" i="17"/>
  <c r="D7" i="17"/>
  <c r="D22" i="17" s="1"/>
  <c r="D19" i="17"/>
  <c r="G7" i="17"/>
  <c r="G22" i="17" s="1"/>
  <c r="G19" i="17"/>
  <c r="K7" i="17"/>
  <c r="K22" i="17" s="1"/>
  <c r="K19" i="17"/>
  <c r="O7" i="17"/>
  <c r="O22" i="17" s="1"/>
  <c r="O19" i="17"/>
  <c r="C7" i="17"/>
  <c r="C22" i="17" s="1"/>
  <c r="C19" i="17"/>
  <c r="H7" i="17"/>
  <c r="H22" i="17" s="1"/>
  <c r="H19" i="17"/>
  <c r="L7" i="17"/>
  <c r="L22" i="17" s="1"/>
  <c r="L19" i="17"/>
  <c r="P7" i="17"/>
  <c r="P22" i="17" s="1"/>
  <c r="P19" i="17"/>
  <c r="I7" i="17"/>
  <c r="I22" i="17" s="1"/>
  <c r="I19" i="17"/>
  <c r="M7" i="17"/>
  <c r="M22" i="17" s="1"/>
  <c r="M19" i="17"/>
  <c r="E7" i="17"/>
  <c r="E22" i="17" s="1"/>
  <c r="E19" i="17"/>
  <c r="F7" i="17"/>
  <c r="F22" i="17" s="1"/>
  <c r="F19" i="17"/>
  <c r="J7" i="17"/>
  <c r="J22" i="17" s="1"/>
  <c r="J19" i="17"/>
  <c r="N7" i="17"/>
  <c r="N22" i="17" s="1"/>
  <c r="N19" i="17"/>
  <c r="C6" i="17"/>
  <c r="I6" i="17"/>
  <c r="F6" i="17"/>
  <c r="K6" i="17"/>
  <c r="L6" i="17"/>
  <c r="E6" i="17"/>
  <c r="J6" i="17"/>
  <c r="N6" i="17"/>
  <c r="O6" i="17"/>
  <c r="G6" i="17"/>
  <c r="P6" i="17"/>
  <c r="D6" i="17"/>
  <c r="H6" i="17"/>
  <c r="M6" i="17"/>
  <c r="Q11" i="17" l="1"/>
  <c r="Q23" i="17"/>
  <c r="Q26" i="17" s="1"/>
  <c r="M9" i="17"/>
  <c r="M21" i="17"/>
  <c r="M24" i="17" s="1"/>
  <c r="G9" i="17"/>
  <c r="G21" i="17"/>
  <c r="G24" i="17" s="1"/>
  <c r="E8" i="17"/>
  <c r="E21" i="17"/>
  <c r="E24" i="17" s="1"/>
  <c r="I8" i="17"/>
  <c r="I21" i="17"/>
  <c r="I24" i="17" s="1"/>
  <c r="H8" i="17"/>
  <c r="H21" i="17"/>
  <c r="H24" i="17" s="1"/>
  <c r="O9" i="17"/>
  <c r="O21" i="17"/>
  <c r="O24" i="17" s="1"/>
  <c r="L8" i="17"/>
  <c r="L21" i="17"/>
  <c r="L24" i="17" s="1"/>
  <c r="C8" i="17"/>
  <c r="C21" i="17"/>
  <c r="C24" i="17" s="1"/>
  <c r="D9" i="17"/>
  <c r="D21" i="17"/>
  <c r="D24" i="17" s="1"/>
  <c r="N8" i="17"/>
  <c r="N21" i="17"/>
  <c r="N24" i="17" s="1"/>
  <c r="K9" i="17"/>
  <c r="K21" i="17"/>
  <c r="K24" i="17" s="1"/>
  <c r="P8" i="17"/>
  <c r="P21" i="17"/>
  <c r="P24" i="17" s="1"/>
  <c r="J8" i="17"/>
  <c r="J21" i="17"/>
  <c r="J24" i="17" s="1"/>
  <c r="F9" i="17"/>
  <c r="F21" i="17"/>
  <c r="F24" i="17" s="1"/>
  <c r="E9" i="17"/>
  <c r="M8" i="17"/>
  <c r="I9" i="17"/>
  <c r="G8" i="17"/>
  <c r="F8" i="17"/>
  <c r="H9" i="17"/>
  <c r="D8" i="17"/>
  <c r="C9" i="17"/>
  <c r="J9" i="17"/>
  <c r="L9" i="17"/>
  <c r="K8" i="17"/>
  <c r="P9" i="17"/>
  <c r="O8" i="17"/>
  <c r="N9" i="17"/>
  <c r="K11" i="17" l="1"/>
  <c r="K23" i="17"/>
  <c r="K26" i="17" s="1"/>
  <c r="P11" i="17"/>
  <c r="P23" i="17"/>
  <c r="P26" i="17" s="1"/>
  <c r="C11" i="17"/>
  <c r="C23" i="17"/>
  <c r="C26" i="17" s="1"/>
  <c r="M11" i="17"/>
  <c r="M23" i="17"/>
  <c r="M26" i="17" s="1"/>
  <c r="O11" i="17"/>
  <c r="O23" i="17"/>
  <c r="O26" i="17" s="1"/>
  <c r="F11" i="17"/>
  <c r="F23" i="17"/>
  <c r="F26" i="17" s="1"/>
  <c r="J11" i="17"/>
  <c r="J23" i="17"/>
  <c r="J26" i="17" s="1"/>
  <c r="L11" i="17"/>
  <c r="L23" i="17"/>
  <c r="L26" i="17" s="1"/>
  <c r="H11" i="17"/>
  <c r="H23" i="17"/>
  <c r="H26" i="17" s="1"/>
  <c r="E11" i="17"/>
  <c r="E23" i="17"/>
  <c r="E26" i="17" s="1"/>
  <c r="G11" i="17"/>
  <c r="G23" i="17"/>
  <c r="G26" i="17" s="1"/>
  <c r="D11" i="17"/>
  <c r="D23" i="17"/>
  <c r="D26" i="17" s="1"/>
  <c r="N11" i="17"/>
  <c r="N23" i="17"/>
  <c r="N26" i="17" s="1"/>
  <c r="I11" i="17"/>
  <c r="I23" i="17"/>
  <c r="I26" i="1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66DDC579-5ACF-40FD-A8B9-552B6CBEC1BD}">
      <text>
        <r>
          <rPr>
            <sz val="9"/>
            <color indexed="81"/>
            <rFont val="Tahoma"/>
            <family val="2"/>
          </rPr>
          <t>Hiervan wordt 13,8 miljoen gereserveerd in verband met de in 2021 uit te keren vangnet uitkeringen.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D6CD89CF-9DAE-4F5F-8B73-BAB81F99FE06}">
      <text>
        <r>
          <rPr>
            <sz val="9"/>
            <color indexed="81"/>
            <rFont val="Tahoma"/>
            <family val="2"/>
          </rPr>
          <t>Hiervan wordt  41,169 miljoen gereserveerd in verband met de in 2020 uit te keren aanvullende uitkeringen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C4" authorId="0" shapeId="0" xr:uid="{1CBB34CD-67A1-4D44-909B-4436E5350589}">
      <text>
        <r>
          <rPr>
            <sz val="9"/>
            <color indexed="81"/>
            <rFont val="Tahoma"/>
            <family val="2"/>
          </rPr>
          <t>Hiervan wordt 13,8 miljoen gereserveerd in verband met de in 2021 uit te keren vangnet uitkeringen.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300-000001000000}">
      <text>
        <r>
          <rPr>
            <sz val="9"/>
            <color rgb="FF000000"/>
            <rFont val="Tahoma"/>
            <family val="2"/>
          </rPr>
          <t>Hiervan wordt € 70,6 miljoen gereserveerd in verband met de in 2017 uit te keren aanvullende uitkeringen.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400-000001000000}">
      <text>
        <r>
          <rPr>
            <sz val="9"/>
            <color rgb="FF000000"/>
            <rFont val="Tahoma"/>
            <family val="2"/>
          </rPr>
          <t>Hiervan wordt € 61,3 miljoen gereserveerd in verband met de in 2016 uit te keren aanvullende uitkeringen.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500-000001000000}">
      <text>
        <r>
          <rPr>
            <sz val="9"/>
            <color rgb="FF000000"/>
            <rFont val="Tahoma"/>
            <family val="2"/>
          </rPr>
          <t>Hiervan wordt € 24,8 miljoen gereserveerd in verband met de in 2015 uit te keren aanvullende uitkeringen.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600-000001000000}">
      <text>
        <r>
          <rPr>
            <sz val="9"/>
            <color rgb="FF000000"/>
            <rFont val="Tahoma"/>
            <family val="2"/>
          </rPr>
          <t>Hiervan wordt € 26,9 miljoen gereserveerd in verband met de in 2014 uit te keren aanvullende uitkeringen.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700-000001000000}">
      <text>
        <r>
          <rPr>
            <sz val="9"/>
            <color rgb="FF000000"/>
            <rFont val="Tahoma"/>
            <family val="2"/>
          </rPr>
          <t>Hiervan wordt € 163 miljoen gereserveerd in verband met de in 2013 uit te keren aanvullende uitkeringen.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800-000001000000}">
      <text>
        <r>
          <rPr>
            <sz val="9"/>
            <color rgb="FF000000"/>
            <rFont val="Tahoma"/>
            <family val="2"/>
          </rPr>
          <t>Hiervan wordt € 100,7 miljoen gereserveerd in verband met de in 2012 uit te keren aanvullende uitkeringen.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900-000001000000}">
      <text>
        <r>
          <rPr>
            <sz val="9"/>
            <color rgb="FF000000"/>
            <rFont val="Tahoma"/>
            <family val="2"/>
          </rPr>
          <t>(Excl. WWIK). Van het macrobudget wordt € 41,5 miljoen gebruikt voor de in 2011 uit te keren aanvullende uitkeringen.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AF682E82-1E5D-434A-A16F-F98C3F07E57C}">
      <text>
        <r>
          <rPr>
            <sz val="9"/>
            <color indexed="81"/>
            <rFont val="Tahoma"/>
            <family val="2"/>
          </rPr>
          <t>Hiervan wordt € 107,9miljoen gereserveerd in verband met de in 2019 uit te keren aanvullende uitkeringen</t>
        </r>
      </text>
    </comment>
  </commentList>
</comments>
</file>

<file path=xl/sharedStrings.xml><?xml version="1.0" encoding="utf-8"?>
<sst xmlns="http://schemas.openxmlformats.org/spreadsheetml/2006/main" count="10677" uniqueCount="1018">
  <si>
    <t>Gebundelde uitkering</t>
  </si>
  <si>
    <t>Bbz</t>
  </si>
  <si>
    <t>Budget</t>
  </si>
  <si>
    <t>Lasten</t>
  </si>
  <si>
    <t>Baten</t>
  </si>
  <si>
    <t>Status</t>
  </si>
  <si>
    <t>Voorlopig</t>
  </si>
  <si>
    <t>Appingedam</t>
  </si>
  <si>
    <t>Bedum</t>
  </si>
  <si>
    <t>Ten Boer</t>
  </si>
  <si>
    <t>Delfzijl</t>
  </si>
  <si>
    <t>Groningen</t>
  </si>
  <si>
    <t>Grootegast</t>
  </si>
  <si>
    <t>Haren</t>
  </si>
  <si>
    <t>Leek</t>
  </si>
  <si>
    <t>Loppersum</t>
  </si>
  <si>
    <t>Marum</t>
  </si>
  <si>
    <t>Almere</t>
  </si>
  <si>
    <t>Stadskanaal</t>
  </si>
  <si>
    <t>Veendam</t>
  </si>
  <si>
    <t>Zeewolde</t>
  </si>
  <si>
    <t>Winsum</t>
  </si>
  <si>
    <t>Zuidhorn</t>
  </si>
  <si>
    <t>Dongeradeel</t>
  </si>
  <si>
    <t>Achtkarspelen</t>
  </si>
  <si>
    <t>Ameland</t>
  </si>
  <si>
    <t>Harlingen</t>
  </si>
  <si>
    <t>Heerenveen</t>
  </si>
  <si>
    <t>Kollumerland en Nieuwkruisland</t>
  </si>
  <si>
    <t>Leeuwarden</t>
  </si>
  <si>
    <t>Ooststellingwerf</t>
  </si>
  <si>
    <t>Opsterland</t>
  </si>
  <si>
    <t>Schiermonnikoog</t>
  </si>
  <si>
    <t>Smallingerland</t>
  </si>
  <si>
    <t>Terschelling</t>
  </si>
  <si>
    <t>Vlieland</t>
  </si>
  <si>
    <t>Weststellingwerf</t>
  </si>
  <si>
    <t>Assen</t>
  </si>
  <si>
    <t>Coevorden</t>
  </si>
  <si>
    <t>Emmen</t>
  </si>
  <si>
    <t>Hoogeveen</t>
  </si>
  <si>
    <t>Meppel</t>
  </si>
  <si>
    <t>Almelo</t>
  </si>
  <si>
    <t>Borne</t>
  </si>
  <si>
    <t>Dalfsen</t>
  </si>
  <si>
    <t>Deventer</t>
  </si>
  <si>
    <t>Enschede</t>
  </si>
  <si>
    <t>Haaksbergen</t>
  </si>
  <si>
    <t>Hardenberg</t>
  </si>
  <si>
    <t>Hellendoorn</t>
  </si>
  <si>
    <t>Hengelo</t>
  </si>
  <si>
    <t>Kampen</t>
  </si>
  <si>
    <t>Losser</t>
  </si>
  <si>
    <t>Noordoostpolder</t>
  </si>
  <si>
    <t>Oldenzaal</t>
  </si>
  <si>
    <t>Ommen</t>
  </si>
  <si>
    <t>Raalte</t>
  </si>
  <si>
    <t>Staphorst</t>
  </si>
  <si>
    <t>Tubbergen</t>
  </si>
  <si>
    <t>Urk</t>
  </si>
  <si>
    <t>Wierden</t>
  </si>
  <si>
    <t>Zwolle</t>
  </si>
  <si>
    <t>Aalten</t>
  </si>
  <si>
    <t>Apeldoorn</t>
  </si>
  <si>
    <t>Arnhem</t>
  </si>
  <si>
    <t>Barneveld</t>
  </si>
  <si>
    <t>Beuningen</t>
  </si>
  <si>
    <t>Brummen</t>
  </si>
  <si>
    <t>Buren</t>
  </si>
  <si>
    <t>Culemborg</t>
  </si>
  <si>
    <t>Doesburg</t>
  </si>
  <si>
    <t>Doetinchem</t>
  </si>
  <si>
    <t>Druten</t>
  </si>
  <si>
    <t>Duiven</t>
  </si>
  <si>
    <t>Ede</t>
  </si>
  <si>
    <t>Elburg</t>
  </si>
  <si>
    <t>Epe</t>
  </si>
  <si>
    <t>Ermelo</t>
  </si>
  <si>
    <t>Geldermalsen</t>
  </si>
  <si>
    <t>Harderwijk</t>
  </si>
  <si>
    <t>Hattem</t>
  </si>
  <si>
    <t>Heerde</t>
  </si>
  <si>
    <t>Heumen</t>
  </si>
  <si>
    <t>Lochem</t>
  </si>
  <si>
    <t>Maasdriel</t>
  </si>
  <si>
    <t>Nijkerk</t>
  </si>
  <si>
    <t>Nijmegen</t>
  </si>
  <si>
    <t>Oldebroek</t>
  </si>
  <si>
    <t>Putten</t>
  </si>
  <si>
    <t>Renkum</t>
  </si>
  <si>
    <t>Rheden</t>
  </si>
  <si>
    <t>Rozendaal</t>
  </si>
  <si>
    <t>Scherpenzeel</t>
  </si>
  <si>
    <t>Tiel</t>
  </si>
  <si>
    <t>Voorst</t>
  </si>
  <si>
    <t>Wageningen</t>
  </si>
  <si>
    <t>Westervoort</t>
  </si>
  <si>
    <t>Winterswijk</t>
  </si>
  <si>
    <t>Wijchen</t>
  </si>
  <si>
    <t>Zaltbommel</t>
  </si>
  <si>
    <t>Zevenaar</t>
  </si>
  <si>
    <t>Zutphen</t>
  </si>
  <si>
    <t>Nunspeet</t>
  </si>
  <si>
    <t>Dronten</t>
  </si>
  <si>
    <t>Neerijnen</t>
  </si>
  <si>
    <t>Amersfoort</t>
  </si>
  <si>
    <t>Baarn</t>
  </si>
  <si>
    <t>De Bilt</t>
  </si>
  <si>
    <t>Bunnik</t>
  </si>
  <si>
    <t>Bunschoten</t>
  </si>
  <si>
    <t>Eemnes</t>
  </si>
  <si>
    <t>Houten</t>
  </si>
  <si>
    <t>Leusden</t>
  </si>
  <si>
    <t>Lopik</t>
  </si>
  <si>
    <t>Montfoort</t>
  </si>
  <si>
    <t>Renswoude</t>
  </si>
  <si>
    <t>Rhenen</t>
  </si>
  <si>
    <t>Soest</t>
  </si>
  <si>
    <t>Utrecht</t>
  </si>
  <si>
    <t>Veenendaal</t>
  </si>
  <si>
    <t>Woudenberg</t>
  </si>
  <si>
    <t>Wijk bij Duurstede</t>
  </si>
  <si>
    <t>IJsselstein</t>
  </si>
  <si>
    <t>Zeist</t>
  </si>
  <si>
    <t>Nieuwegein</t>
  </si>
  <si>
    <t>Aalsmeer</t>
  </si>
  <si>
    <t>Alkmaar</t>
  </si>
  <si>
    <t>Amstelveen</t>
  </si>
  <si>
    <t>Amsterdam</t>
  </si>
  <si>
    <t>Beemster</t>
  </si>
  <si>
    <t>Bergen (NH.)</t>
  </si>
  <si>
    <t>Beverwijk</t>
  </si>
  <si>
    <t>Blaricum</t>
  </si>
  <si>
    <t>Bloemendaal</t>
  </si>
  <si>
    <t>Castricum</t>
  </si>
  <si>
    <t>Diemen</t>
  </si>
  <si>
    <t>Edam-Volendam</t>
  </si>
  <si>
    <t>Enkhuizen</t>
  </si>
  <si>
    <t>Haarlem</t>
  </si>
  <si>
    <t>Haarlemmerliede en Spaarnwoude</t>
  </si>
  <si>
    <t>Haarlemmermeer</t>
  </si>
  <si>
    <t>Heemskerk</t>
  </si>
  <si>
    <t>Heemstede</t>
  </si>
  <si>
    <t>Heerhugowaard</t>
  </si>
  <si>
    <t>Heiloo</t>
  </si>
  <si>
    <t>Den Helder</t>
  </si>
  <si>
    <t>Hilversum</t>
  </si>
  <si>
    <t>Hoorn</t>
  </si>
  <si>
    <t>Huizen</t>
  </si>
  <si>
    <t>Landsmeer</t>
  </si>
  <si>
    <t>Langedijk</t>
  </si>
  <si>
    <t>Laren</t>
  </si>
  <si>
    <t>Medemblik</t>
  </si>
  <si>
    <t>Oostzaan</t>
  </si>
  <si>
    <t>Opmeer</t>
  </si>
  <si>
    <t>Ouder-Amstel</t>
  </si>
  <si>
    <t>Purmerend</t>
  </si>
  <si>
    <t>Schagen</t>
  </si>
  <si>
    <t>Texel</t>
  </si>
  <si>
    <t>Uitgeest</t>
  </si>
  <si>
    <t>Uithoorn</t>
  </si>
  <si>
    <t>Velsen</t>
  </si>
  <si>
    <t>Weesp</t>
  </si>
  <si>
    <t>Zandvoort</t>
  </si>
  <si>
    <t>Zaanstad</t>
  </si>
  <si>
    <t>Alblasserdam</t>
  </si>
  <si>
    <t>Alphen aan den Rijn</t>
  </si>
  <si>
    <t>Barendrecht</t>
  </si>
  <si>
    <t>Drechterland</t>
  </si>
  <si>
    <t>Brielle</t>
  </si>
  <si>
    <t>Capelle aan den IJssel</t>
  </si>
  <si>
    <t>Delft</t>
  </si>
  <si>
    <t>Dordrecht</t>
  </si>
  <si>
    <t>Gorinchem</t>
  </si>
  <si>
    <t>Gouda</t>
  </si>
  <si>
    <t>'s-Gravenhage</t>
  </si>
  <si>
    <t>Hardinxveld-Giessendam</t>
  </si>
  <si>
    <t>Hellevoetsluis</t>
  </si>
  <si>
    <t>Hendrik-Ido-Ambacht</t>
  </si>
  <si>
    <t>Stede Broec</t>
  </si>
  <si>
    <t>Hillegom</t>
  </si>
  <si>
    <t>Katwijk</t>
  </si>
  <si>
    <t>Krimpen aan den IJssel</t>
  </si>
  <si>
    <t>Leerdam</t>
  </si>
  <si>
    <t>Leiden</t>
  </si>
  <si>
    <t>Leiderdorp</t>
  </si>
  <si>
    <t>Lisse</t>
  </si>
  <si>
    <t>Maassluis</t>
  </si>
  <si>
    <t>Nieuwkoop</t>
  </si>
  <si>
    <t>Noordwijk</t>
  </si>
  <si>
    <t>Noordwijkerhout</t>
  </si>
  <si>
    <t>Oegstgeest</t>
  </si>
  <si>
    <t>Oud-Beijerland</t>
  </si>
  <si>
    <t>Binnenmaas</t>
  </si>
  <si>
    <t>Korendijk</t>
  </si>
  <si>
    <t>Oudewater</t>
  </si>
  <si>
    <t>Papendrecht</t>
  </si>
  <si>
    <t>Ridderkerk</t>
  </si>
  <si>
    <t>Rotterdam</t>
  </si>
  <si>
    <t>Rijswijk</t>
  </si>
  <si>
    <t>Schiedam</t>
  </si>
  <si>
    <t>Sliedrecht</t>
  </si>
  <si>
    <t>Cromstrijen</t>
  </si>
  <si>
    <t>Albrandswaard</t>
  </si>
  <si>
    <t>Westvoorne</t>
  </si>
  <si>
    <t>Strijen</t>
  </si>
  <si>
    <t>Vianen</t>
  </si>
  <si>
    <t>Vlaardingen</t>
  </si>
  <si>
    <t>Voorschoten</t>
  </si>
  <si>
    <t>Waddinxveen</t>
  </si>
  <si>
    <t>Wassenaar</t>
  </si>
  <si>
    <t>Woerden</t>
  </si>
  <si>
    <t>Zoetermeer</t>
  </si>
  <si>
    <t>Zoeterwoude</t>
  </si>
  <si>
    <t>Zwijndrecht</t>
  </si>
  <si>
    <t>Borsele</t>
  </si>
  <si>
    <t>Goes</t>
  </si>
  <si>
    <t>West Maas en Waal</t>
  </si>
  <si>
    <t>Hulst</t>
  </si>
  <si>
    <t>Kapelle</t>
  </si>
  <si>
    <t>Middelburg</t>
  </si>
  <si>
    <t>Giessenlanden</t>
  </si>
  <si>
    <t>Reimerswaal</t>
  </si>
  <si>
    <t>Zederik</t>
  </si>
  <si>
    <t>Terneuzen</t>
  </si>
  <si>
    <t>Tholen</t>
  </si>
  <si>
    <t>Veere</t>
  </si>
  <si>
    <t>Vlissingen</t>
  </si>
  <si>
    <t>Lingewaal</t>
  </si>
  <si>
    <t>De Ronde Venen</t>
  </si>
  <si>
    <t>Tytsjerksteradiel</t>
  </si>
  <si>
    <t>Aalburg</t>
  </si>
  <si>
    <t>Asten</t>
  </si>
  <si>
    <t>Baarle-Nassau</t>
  </si>
  <si>
    <t>Bergen op Zoom</t>
  </si>
  <si>
    <t>Best</t>
  </si>
  <si>
    <t>Boekel</t>
  </si>
  <si>
    <t>Boxmeer</t>
  </si>
  <si>
    <t>Boxtel</t>
  </si>
  <si>
    <t>Breda</t>
  </si>
  <si>
    <t>Deurne</t>
  </si>
  <si>
    <t>Pekela</t>
  </si>
  <si>
    <t>Dongen</t>
  </si>
  <si>
    <t>Eersel</t>
  </si>
  <si>
    <t>Eindhoven</t>
  </si>
  <si>
    <t>Etten-Leur</t>
  </si>
  <si>
    <t>Geertruidenberg</t>
  </si>
  <si>
    <t>Gilze en Rijen</t>
  </si>
  <si>
    <t>Goirle</t>
  </si>
  <si>
    <t>Grave</t>
  </si>
  <si>
    <t>Haaren</t>
  </si>
  <si>
    <t>Helmond</t>
  </si>
  <si>
    <t>'s-Hertogenbosch</t>
  </si>
  <si>
    <t>Heusden</t>
  </si>
  <si>
    <t>Hilvarenbeek</t>
  </si>
  <si>
    <t>Loon op Zand</t>
  </si>
  <si>
    <t>Mill en Sint Hubert</t>
  </si>
  <si>
    <t>Nuenen, Gerwen en Nederwetten</t>
  </si>
  <si>
    <t>Oirschot</t>
  </si>
  <si>
    <t>Oisterwijk</t>
  </si>
  <si>
    <t>Oosterhout</t>
  </si>
  <si>
    <t>Oss</t>
  </si>
  <si>
    <t>Rucphen</t>
  </si>
  <si>
    <t>Sint-Michielsgestel</t>
  </si>
  <si>
    <t>Someren</t>
  </si>
  <si>
    <t>Son en Breugel</t>
  </si>
  <si>
    <t>Steenbergen</t>
  </si>
  <si>
    <t>Waterland</t>
  </si>
  <si>
    <t>Tilburg</t>
  </si>
  <si>
    <t>Uden</t>
  </si>
  <si>
    <t>Valkenswaard</t>
  </si>
  <si>
    <t>Veldhoven</t>
  </si>
  <si>
    <t>Vught</t>
  </si>
  <si>
    <t>Waalre</t>
  </si>
  <si>
    <t>Waalwijk</t>
  </si>
  <si>
    <t>Werkendam</t>
  </si>
  <si>
    <t>Woensdrecht</t>
  </si>
  <si>
    <t>Woudrichem</t>
  </si>
  <si>
    <t>Zundert</t>
  </si>
  <si>
    <t>Wormerland</t>
  </si>
  <si>
    <t>Onderbanken</t>
  </si>
  <si>
    <t>Landgraaf</t>
  </si>
  <si>
    <t>Beek</t>
  </si>
  <si>
    <t>Beesel</t>
  </si>
  <si>
    <t>Bergen (L.)</t>
  </si>
  <si>
    <t>Brunssum</t>
  </si>
  <si>
    <t>Gennep</t>
  </si>
  <si>
    <t>Heerlen</t>
  </si>
  <si>
    <t>Kerkrade</t>
  </si>
  <si>
    <t>Maastricht</t>
  </si>
  <si>
    <t>Meerssen</t>
  </si>
  <si>
    <t>Mook en Middelaar</t>
  </si>
  <si>
    <t>Nederweert</t>
  </si>
  <si>
    <t>Nuth</t>
  </si>
  <si>
    <t>Roermond</t>
  </si>
  <si>
    <t>Schinnen</t>
  </si>
  <si>
    <t>Simpelveld</t>
  </si>
  <si>
    <t>Stein</t>
  </si>
  <si>
    <t>Vaals</t>
  </si>
  <si>
    <t>Venlo</t>
  </si>
  <si>
    <t>Venray</t>
  </si>
  <si>
    <t>Voerendaal</t>
  </si>
  <si>
    <t>Weert</t>
  </si>
  <si>
    <t>Valkenburg aan de Geul</t>
  </si>
  <si>
    <t>Lelystad</t>
  </si>
  <si>
    <t>Horst aan de Maas</t>
  </si>
  <si>
    <t>Oude IJsselstreek</t>
  </si>
  <si>
    <t>Teylingen</t>
  </si>
  <si>
    <t>Utrechtse Heuvelrug</t>
  </si>
  <si>
    <t>Oost Gelre</t>
  </si>
  <si>
    <t>Koggenland</t>
  </si>
  <si>
    <t>Lansingerland</t>
  </si>
  <si>
    <t>Leudal</t>
  </si>
  <si>
    <t>Maasgouw</t>
  </si>
  <si>
    <t>Eemsmond</t>
  </si>
  <si>
    <t>Gemert-Bakel</t>
  </si>
  <si>
    <t>Halderberge</t>
  </si>
  <si>
    <t>Heeze-Leende</t>
  </si>
  <si>
    <t>Laarbeek</t>
  </si>
  <si>
    <t>De Marne</t>
  </si>
  <si>
    <t>Reusel-De Mierden</t>
  </si>
  <si>
    <t>Roerdalen</t>
  </si>
  <si>
    <t>Roosendaal</t>
  </si>
  <si>
    <t>Schouwen-Duiveland</t>
  </si>
  <si>
    <t>Aa en Hunze</t>
  </si>
  <si>
    <t>Borger-Odoorn</t>
  </si>
  <si>
    <t>Cuijk</t>
  </si>
  <si>
    <t>Landerd</t>
  </si>
  <si>
    <t>De Wolden</t>
  </si>
  <si>
    <t>Noord-Beveland</t>
  </si>
  <si>
    <t>Wijdemeren</t>
  </si>
  <si>
    <t>Noordenveld</t>
  </si>
  <si>
    <t>Twenterand</t>
  </si>
  <si>
    <t>Westerveld</t>
  </si>
  <si>
    <t>Sint Anthonis</t>
  </si>
  <si>
    <t>Lingewaard</t>
  </si>
  <si>
    <t>Cranendonck</t>
  </si>
  <si>
    <t>Steenwijkerland</t>
  </si>
  <si>
    <t>Moerdijk</t>
  </si>
  <si>
    <t>Echt-Susteren</t>
  </si>
  <si>
    <t>Sluis</t>
  </si>
  <si>
    <t>Drimmelen</t>
  </si>
  <si>
    <t>Bernheze</t>
  </si>
  <si>
    <t>Ferwerderadiel</t>
  </si>
  <si>
    <t>Alphen-Chaam</t>
  </si>
  <si>
    <t>Bergeijk</t>
  </si>
  <si>
    <t>Bladel</t>
  </si>
  <si>
    <t>Gulpen-Wittem</t>
  </si>
  <si>
    <t>Tynaarlo</t>
  </si>
  <si>
    <t>Midden-Drenthe</t>
  </si>
  <si>
    <t>Overbetuwe</t>
  </si>
  <si>
    <t>Hof van Twente</t>
  </si>
  <si>
    <t>Neder-Betuwe</t>
  </si>
  <si>
    <t>Rijssen-Holten</t>
  </si>
  <si>
    <t>Geldrop-Mierlo</t>
  </si>
  <si>
    <t>Olst-Wijhe</t>
  </si>
  <si>
    <t>Dinkelland</t>
  </si>
  <si>
    <t>Westland</t>
  </si>
  <si>
    <t>Midden-Delfland</t>
  </si>
  <si>
    <t>Berkelland</t>
  </si>
  <si>
    <t>Bronckhorst</t>
  </si>
  <si>
    <t>Sittard-Geleen</t>
  </si>
  <si>
    <t>Kaag en Braassem</t>
  </si>
  <si>
    <t>Dantumadiel</t>
  </si>
  <si>
    <t>Zuidplas</t>
  </si>
  <si>
    <t>Peel en Maas</t>
  </si>
  <si>
    <t>Oldambt</t>
  </si>
  <si>
    <t>Zwartewaterland</t>
  </si>
  <si>
    <t>Súdwest-Fryslân</t>
  </si>
  <si>
    <t>Bodegraven-Reeuwijk</t>
  </si>
  <si>
    <t>Eijsden-Margraten</t>
  </si>
  <si>
    <t>Stichtse Vecht</t>
  </si>
  <si>
    <t>Hollands Kroon</t>
  </si>
  <si>
    <t>Leidschendam-Voorburg</t>
  </si>
  <si>
    <t>Goeree-Overflakkee</t>
  </si>
  <si>
    <t>Pijnacker-Nootdorp</t>
  </si>
  <si>
    <t>Molenwaard</t>
  </si>
  <si>
    <t>Nissewaard</t>
  </si>
  <si>
    <t>Krimpenerwaard</t>
  </si>
  <si>
    <t>De Fryske Marren</t>
  </si>
  <si>
    <t>Gooise Meren</t>
  </si>
  <si>
    <t>Berg en Dal</t>
  </si>
  <si>
    <t>Meierijstad</t>
  </si>
  <si>
    <t>Waadhoeke</t>
  </si>
  <si>
    <t>Westerwolde</t>
  </si>
  <si>
    <t>Midden-Groningen</t>
  </si>
  <si>
    <t>Montferland</t>
  </si>
  <si>
    <t>Definitief</t>
  </si>
  <si>
    <t>5.889,6*</t>
  </si>
  <si>
    <t>Bellingwedde</t>
  </si>
  <si>
    <t>Hoogezand-Sappemeer</t>
  </si>
  <si>
    <t>Slochteren</t>
  </si>
  <si>
    <t>Vlagtwedde</t>
  </si>
  <si>
    <t>het Bildt</t>
  </si>
  <si>
    <t>Franekeradeel</t>
  </si>
  <si>
    <t>Leeuwarderadeel</t>
  </si>
  <si>
    <t>Littenseradiel</t>
  </si>
  <si>
    <t>Rijnwaarden</t>
  </si>
  <si>
    <t>Menameradiel</t>
  </si>
  <si>
    <t>Menterwolde</t>
  </si>
  <si>
    <t>Best. levensonderhoud</t>
  </si>
  <si>
    <t>Best. kapitaal</t>
  </si>
  <si>
    <t>Best. onderzoek</t>
  </si>
  <si>
    <t>Best. Bob</t>
  </si>
  <si>
    <t>Best. Bob uitvoeringskosten</t>
  </si>
  <si>
    <t>Baten levensonderhoud</t>
  </si>
  <si>
    <t>Baten kapitaal</t>
  </si>
  <si>
    <t>Baten Bob</t>
  </si>
  <si>
    <t>5.691,6*</t>
  </si>
  <si>
    <t>Schijndel</t>
  </si>
  <si>
    <t>Sint-Oedenrode</t>
  </si>
  <si>
    <t>Veghel</t>
  </si>
  <si>
    <t>5.595,2*</t>
  </si>
  <si>
    <t>Groesbeek</t>
  </si>
  <si>
    <t>Bussum</t>
  </si>
  <si>
    <t>Muiden</t>
  </si>
  <si>
    <t>Naarden</t>
  </si>
  <si>
    <t>Zeevang</t>
  </si>
  <si>
    <t>Sûdwest-Fryslân</t>
  </si>
  <si>
    <t>De Friese Meren</t>
  </si>
  <si>
    <t>Participatiebudget</t>
  </si>
  <si>
    <t>w.v. educatiemiddelen</t>
  </si>
  <si>
    <t>Beschikbaar budget</t>
  </si>
  <si>
    <t>w.v. besteding bij ROCs</t>
  </si>
  <si>
    <t>w.v. bij ROC</t>
  </si>
  <si>
    <t>Reserveringsregeling</t>
  </si>
  <si>
    <t>5736,4*</t>
  </si>
  <si>
    <t>Millingen aan de Rijn</t>
  </si>
  <si>
    <t>Ubbergen</t>
  </si>
  <si>
    <t>Graft-De Rijp</t>
  </si>
  <si>
    <t>Schermer</t>
  </si>
  <si>
    <t>Bergambacht</t>
  </si>
  <si>
    <t>Bernisse</t>
  </si>
  <si>
    <t>Schoonhoven</t>
  </si>
  <si>
    <t>Spijkenisse</t>
  </si>
  <si>
    <t>Vlist</t>
  </si>
  <si>
    <t>Nederlek</t>
  </si>
  <si>
    <t>Ouderkerk</t>
  </si>
  <si>
    <t>Maasdonk</t>
  </si>
  <si>
    <t>w.v. bij ROCs</t>
  </si>
  <si>
    <t>5.658,2*</t>
  </si>
  <si>
    <t>Skarsterlân</t>
  </si>
  <si>
    <t>Boarnsterhim</t>
  </si>
  <si>
    <t>Lemsterland</t>
  </si>
  <si>
    <t>Boskoop</t>
  </si>
  <si>
    <t>Gaasterlân-Sleat</t>
  </si>
  <si>
    <t>Rijnwoude</t>
  </si>
  <si>
    <t>4.955,8*</t>
  </si>
  <si>
    <t>Harenkarspel</t>
  </si>
  <si>
    <t>Zijpe</t>
  </si>
  <si>
    <t>Dirksland</t>
  </si>
  <si>
    <t>Goedereede</t>
  </si>
  <si>
    <t>Middelharnis</t>
  </si>
  <si>
    <t>Nieuw-Lekkerland</t>
  </si>
  <si>
    <t>Oostflakkee</t>
  </si>
  <si>
    <t>Graafstroom</t>
  </si>
  <si>
    <t>Liesveld</t>
  </si>
  <si>
    <t>Súdwest Fryslân</t>
  </si>
  <si>
    <t>w.v. besteding bij ROC</t>
  </si>
  <si>
    <t>4.048,4*</t>
  </si>
  <si>
    <t>onjuist</t>
  </si>
  <si>
    <t>Anna Paulowna</t>
  </si>
  <si>
    <t>Niedorp</t>
  </si>
  <si>
    <t>Wieringen</t>
  </si>
  <si>
    <t>Wieringermeer</t>
  </si>
  <si>
    <t>Oost-Gelre</t>
  </si>
  <si>
    <t>Rijksvergoeding</t>
  </si>
  <si>
    <t>Bolsward</t>
  </si>
  <si>
    <t>Menaldumadeel</t>
  </si>
  <si>
    <t>Sneek</t>
  </si>
  <si>
    <t>Nijefurd</t>
  </si>
  <si>
    <t>Abcoude</t>
  </si>
  <si>
    <t>Breukelen</t>
  </si>
  <si>
    <t>Loenen</t>
  </si>
  <si>
    <t>Maarssen</t>
  </si>
  <si>
    <t>Andijk</t>
  </si>
  <si>
    <t>Wervershoof</t>
  </si>
  <si>
    <t>Bodegraven</t>
  </si>
  <si>
    <t>Reeuwijk</t>
  </si>
  <si>
    <t>Rozenburg</t>
  </si>
  <si>
    <t>Wymbritseradiel</t>
  </si>
  <si>
    <t>Wûnseradiel</t>
  </si>
  <si>
    <t>Lith</t>
  </si>
  <si>
    <t>Eijsden</t>
  </si>
  <si>
    <t>Margraten</t>
  </si>
  <si>
    <t>WWB</t>
  </si>
  <si>
    <t>IOAW</t>
  </si>
  <si>
    <t>IOAZ</t>
  </si>
  <si>
    <t>W.v. budget 65-</t>
  </si>
  <si>
    <t>W.v. budget 65+</t>
  </si>
  <si>
    <t>Uitgaven</t>
  </si>
  <si>
    <t>W.v. uitgaven 65-</t>
  </si>
  <si>
    <t>W.v. uitgaven 65+</t>
  </si>
  <si>
    <t>Ontvangsten</t>
  </si>
  <si>
    <t>W.v. ontvangsten 65-</t>
  </si>
  <si>
    <t>W.v. ontvangsten 65+</t>
  </si>
  <si>
    <t>Scheemda</t>
  </si>
  <si>
    <t>Winschoten</t>
  </si>
  <si>
    <t>Moordrecht</t>
  </si>
  <si>
    <t>Nieuwerkerk aan den IJssel</t>
  </si>
  <si>
    <t>Arcen en Velden</t>
  </si>
  <si>
    <t>Helden</t>
  </si>
  <si>
    <t>Kessel</t>
  </si>
  <si>
    <t>Maasbree</t>
  </si>
  <si>
    <t>Meijel</t>
  </si>
  <si>
    <t>Sevenum</t>
  </si>
  <si>
    <t>Meerlo-Wanssum</t>
  </si>
  <si>
    <t>Reiderland</t>
  </si>
  <si>
    <t>Zevenhuizen-Moerkapelle</t>
  </si>
  <si>
    <t>WWB I-deel</t>
  </si>
  <si>
    <t>WWB W-deel</t>
  </si>
  <si>
    <t>Meeneemregeling</t>
  </si>
  <si>
    <t>Dantumadeel</t>
  </si>
  <si>
    <t>Bennebroek</t>
  </si>
  <si>
    <t>Alkemade</t>
  </si>
  <si>
    <t>Jacobswoude</t>
  </si>
  <si>
    <t>Kollumerland c.a.</t>
  </si>
  <si>
    <t>Hengelo (O.)</t>
  </si>
  <si>
    <t>Groenlo</t>
  </si>
  <si>
    <t>Obdam</t>
  </si>
  <si>
    <t>Wognum</t>
  </si>
  <si>
    <t>Bergschenhoek</t>
  </si>
  <si>
    <t>Berkel en Rodenrijs</t>
  </si>
  <si>
    <t>Bleiswijk</t>
  </si>
  <si>
    <t>Noorder-Koggenland</t>
  </si>
  <si>
    <t>Wester-Koggenland</t>
  </si>
  <si>
    <t>Nuenen c.a.</t>
  </si>
  <si>
    <t>Haelen</t>
  </si>
  <si>
    <t>Heythuysen</t>
  </si>
  <si>
    <t>Hunsel</t>
  </si>
  <si>
    <t>Maasbracht</t>
  </si>
  <si>
    <t>Swalmen</t>
  </si>
  <si>
    <t>Thorn</t>
  </si>
  <si>
    <t>Roggel en Neer</t>
  </si>
  <si>
    <t>Ambt Montfort</t>
  </si>
  <si>
    <t>Heel</t>
  </si>
  <si>
    <t>ISD Kompas</t>
  </si>
  <si>
    <t>ISD Oldambt</t>
  </si>
  <si>
    <t>DSZW Noardwest Fryslân</t>
  </si>
  <si>
    <t>ISD de Rijnstreek</t>
  </si>
  <si>
    <t>ISD Bollenstreek</t>
  </si>
  <si>
    <t>RSD Alblasserwaard-Oost/Vijfheerenlan</t>
  </si>
  <si>
    <t>IS Werk en Inkomen</t>
  </si>
  <si>
    <t>RSD Hoeksche Waard</t>
  </si>
  <si>
    <t>ISD Noordenkwartier</t>
  </si>
  <si>
    <t>ISD Zuidwest-Fryslân</t>
  </si>
  <si>
    <t>ISD Voorne-Putten-Rozenburg</t>
  </si>
  <si>
    <t>ISD Walcheren</t>
  </si>
  <si>
    <t>IGSD Veluwerand</t>
  </si>
  <si>
    <t>ISD Appingedam Delfzijl Loppersum</t>
  </si>
  <si>
    <t>ISD Aa en Hunze Assen Tynaarlo</t>
  </si>
  <si>
    <t>ISD Optimisd</t>
  </si>
  <si>
    <t>Amerongen</t>
  </si>
  <si>
    <t>Doorn</t>
  </si>
  <si>
    <t>Driebergen-Rijsenburg</t>
  </si>
  <si>
    <t>Leersum</t>
  </si>
  <si>
    <t>Maarn</t>
  </si>
  <si>
    <t>Haarlemmerliede c.a.</t>
  </si>
  <si>
    <t>Venhuizen</t>
  </si>
  <si>
    <t>Rijnsburg</t>
  </si>
  <si>
    <t>Valkenburg</t>
  </si>
  <si>
    <t>Voorhout</t>
  </si>
  <si>
    <t>Bathmen</t>
  </si>
  <si>
    <t>Angerlo</t>
  </si>
  <si>
    <t>Bergh</t>
  </si>
  <si>
    <t>Borculo</t>
  </si>
  <si>
    <t>Didam</t>
  </si>
  <si>
    <t>Eibergen</t>
  </si>
  <si>
    <t>Gorssel</t>
  </si>
  <si>
    <t>Hengelo (Gld.)</t>
  </si>
  <si>
    <t>Hummelo en Keppel</t>
  </si>
  <si>
    <t>Lichtenvoorde</t>
  </si>
  <si>
    <t>Neede</t>
  </si>
  <si>
    <t>Ruurlo</t>
  </si>
  <si>
    <t>Steenderen</t>
  </si>
  <si>
    <t>Vorden</t>
  </si>
  <si>
    <t>Warnsveld</t>
  </si>
  <si>
    <t>Wehl</t>
  </si>
  <si>
    <t>Zelhem</t>
  </si>
  <si>
    <t>'s-Gravendeel</t>
  </si>
  <si>
    <t>Lingerwaard</t>
  </si>
  <si>
    <t>RSD Alblasserwaard-Oost/Vijfheerenlanden</t>
  </si>
  <si>
    <t>Bijstandsbudget</t>
  </si>
  <si>
    <t>Saldo</t>
  </si>
  <si>
    <t>macro</t>
  </si>
  <si>
    <t>% agv verdeling</t>
  </si>
  <si>
    <t>% Saldo</t>
  </si>
  <si>
    <t>Netto bijstandsuitgaven</t>
  </si>
  <si>
    <t>agv macro-overschot of -tekort</t>
  </si>
  <si>
    <t>agv verdeling</t>
  </si>
  <si>
    <t>% agv macro-overschot of tekort</t>
  </si>
  <si>
    <t>Beekdaelen</t>
  </si>
  <si>
    <t>Altena</t>
  </si>
  <si>
    <t>West-Betuwe</t>
  </si>
  <si>
    <t>Vijfheerenlanden</t>
  </si>
  <si>
    <t>Hoeksche Waard</t>
  </si>
  <si>
    <t>Het Hogeland</t>
  </si>
  <si>
    <t>Westerkwartier</t>
  </si>
  <si>
    <t>Noardeast-Fryslân</t>
  </si>
  <si>
    <t>Molenlanden</t>
  </si>
  <si>
    <t>Macro</t>
  </si>
  <si>
    <t>Nader Voorlopig</t>
  </si>
  <si>
    <t>x €1.000,-</t>
  </si>
  <si>
    <t>Eemsdelta</t>
  </si>
  <si>
    <t>6.375,0 (mln) *</t>
  </si>
  <si>
    <t>6.072,6 (mln) *</t>
  </si>
  <si>
    <t>Budgetaandeel</t>
  </si>
  <si>
    <t>Uitgavenaandeel</t>
  </si>
  <si>
    <t>Macrobudget</t>
  </si>
  <si>
    <t>Macro-uitgaven</t>
  </si>
  <si>
    <t xml:space="preserve"> Appingedam </t>
  </si>
  <si>
    <t xml:space="preserve">                  -  </t>
  </si>
  <si>
    <t xml:space="preserve"> Bedum </t>
  </si>
  <si>
    <t xml:space="preserve"> Ten Boer </t>
  </si>
  <si>
    <t xml:space="preserve"> Delfzijl </t>
  </si>
  <si>
    <t xml:space="preserve"> Groningen </t>
  </si>
  <si>
    <t xml:space="preserve"> Grootegast </t>
  </si>
  <si>
    <t xml:space="preserve"> Haren </t>
  </si>
  <si>
    <t xml:space="preserve"> Leek </t>
  </si>
  <si>
    <t xml:space="preserve"> Loppersum </t>
  </si>
  <si>
    <t xml:space="preserve"> Marum </t>
  </si>
  <si>
    <t xml:space="preserve"> Almere </t>
  </si>
  <si>
    <t xml:space="preserve"> Stadskanaal </t>
  </si>
  <si>
    <t xml:space="preserve"> Veendam </t>
  </si>
  <si>
    <t xml:space="preserve"> Zeewolde </t>
  </si>
  <si>
    <t xml:space="preserve"> Winsum </t>
  </si>
  <si>
    <t xml:space="preserve"> Zuidhorn </t>
  </si>
  <si>
    <t xml:space="preserve"> Dongeradeel </t>
  </si>
  <si>
    <t xml:space="preserve"> Achtkarspelen </t>
  </si>
  <si>
    <t xml:space="preserve"> Ameland </t>
  </si>
  <si>
    <t xml:space="preserve">              -  </t>
  </si>
  <si>
    <t xml:space="preserve"> Harlingen </t>
  </si>
  <si>
    <t xml:space="preserve"> Heerenveen </t>
  </si>
  <si>
    <t xml:space="preserve"> Kollumerland en Nieuwkruisland </t>
  </si>
  <si>
    <t xml:space="preserve"> Leeuwarden </t>
  </si>
  <si>
    <t xml:space="preserve"> Ooststellingwerf </t>
  </si>
  <si>
    <t xml:space="preserve"> Opsterland </t>
  </si>
  <si>
    <t xml:space="preserve"> Schiermonnikoog </t>
  </si>
  <si>
    <t xml:space="preserve"> Smallingerland </t>
  </si>
  <si>
    <t xml:space="preserve"> Terschelling </t>
  </si>
  <si>
    <t xml:space="preserve"> Vlieland </t>
  </si>
  <si>
    <t xml:space="preserve"> Weststellingwerf </t>
  </si>
  <si>
    <t xml:space="preserve"> Assen </t>
  </si>
  <si>
    <t xml:space="preserve"> Coevorden </t>
  </si>
  <si>
    <t xml:space="preserve"> Emmen </t>
  </si>
  <si>
    <t xml:space="preserve"> Hoogeveen </t>
  </si>
  <si>
    <t xml:space="preserve"> Meppel </t>
  </si>
  <si>
    <t xml:space="preserve"> Almelo </t>
  </si>
  <si>
    <t xml:space="preserve"> Borne </t>
  </si>
  <si>
    <t xml:space="preserve"> Dalfsen </t>
  </si>
  <si>
    <t xml:space="preserve"> Deventer </t>
  </si>
  <si>
    <t xml:space="preserve"> Enschede </t>
  </si>
  <si>
    <t xml:space="preserve"> Haaksbergen </t>
  </si>
  <si>
    <t xml:space="preserve"> Hardenberg </t>
  </si>
  <si>
    <t xml:space="preserve"> Hellendoorn </t>
  </si>
  <si>
    <t xml:space="preserve"> Hengelo </t>
  </si>
  <si>
    <t xml:space="preserve"> Kampen </t>
  </si>
  <si>
    <t xml:space="preserve"> Losser </t>
  </si>
  <si>
    <t xml:space="preserve"> Noordoostpolder </t>
  </si>
  <si>
    <t xml:space="preserve"> Oldenzaal </t>
  </si>
  <si>
    <t xml:space="preserve"> Ommen </t>
  </si>
  <si>
    <t xml:space="preserve"> Raalte </t>
  </si>
  <si>
    <t xml:space="preserve"> Staphorst </t>
  </si>
  <si>
    <t xml:space="preserve"> Tubbergen </t>
  </si>
  <si>
    <t xml:space="preserve"> Urk </t>
  </si>
  <si>
    <t xml:space="preserve"> Wierden </t>
  </si>
  <si>
    <t xml:space="preserve"> Zwolle </t>
  </si>
  <si>
    <t xml:space="preserve"> Aalten </t>
  </si>
  <si>
    <t xml:space="preserve"> Apeldoorn </t>
  </si>
  <si>
    <t xml:space="preserve"> Arnhem </t>
  </si>
  <si>
    <t xml:space="preserve"> Barneveld </t>
  </si>
  <si>
    <t xml:space="preserve"> Beuningen </t>
  </si>
  <si>
    <t xml:space="preserve"> Brummen </t>
  </si>
  <si>
    <t xml:space="preserve"> Buren </t>
  </si>
  <si>
    <t xml:space="preserve"> Culemborg </t>
  </si>
  <si>
    <t xml:space="preserve"> Doesburg </t>
  </si>
  <si>
    <t xml:space="preserve"> Doetinchem </t>
  </si>
  <si>
    <t xml:space="preserve"> Druten </t>
  </si>
  <si>
    <t xml:space="preserve"> Duiven </t>
  </si>
  <si>
    <t xml:space="preserve"> Ede </t>
  </si>
  <si>
    <t xml:space="preserve"> Elburg </t>
  </si>
  <si>
    <t xml:space="preserve"> Epe </t>
  </si>
  <si>
    <t xml:space="preserve"> Ermelo </t>
  </si>
  <si>
    <t xml:space="preserve"> Geldermalsen </t>
  </si>
  <si>
    <t xml:space="preserve"> Harderwijk </t>
  </si>
  <si>
    <t xml:space="preserve"> Hattem </t>
  </si>
  <si>
    <t xml:space="preserve"> Heerde </t>
  </si>
  <si>
    <t xml:space="preserve"> Heumen </t>
  </si>
  <si>
    <t xml:space="preserve"> Lochem </t>
  </si>
  <si>
    <t xml:space="preserve"> Maasdriel </t>
  </si>
  <si>
    <t xml:space="preserve"> Nijkerk </t>
  </si>
  <si>
    <t xml:space="preserve"> Nijmegen </t>
  </si>
  <si>
    <t xml:space="preserve"> Oldebroek </t>
  </si>
  <si>
    <t xml:space="preserve"> Putten </t>
  </si>
  <si>
    <t xml:space="preserve"> Renkum </t>
  </si>
  <si>
    <t xml:space="preserve"> Rheden </t>
  </si>
  <si>
    <t xml:space="preserve"> Rozendaal </t>
  </si>
  <si>
    <t xml:space="preserve"> Scherpenzeel </t>
  </si>
  <si>
    <t xml:space="preserve"> Tiel </t>
  </si>
  <si>
    <t xml:space="preserve"> Voorst </t>
  </si>
  <si>
    <t xml:space="preserve"> Wageningen </t>
  </si>
  <si>
    <t xml:space="preserve"> Westervoort </t>
  </si>
  <si>
    <t xml:space="preserve"> Winterswijk </t>
  </si>
  <si>
    <t xml:space="preserve"> Wijchen </t>
  </si>
  <si>
    <t xml:space="preserve"> Zaltbommel </t>
  </si>
  <si>
    <t xml:space="preserve"> Zevenaar </t>
  </si>
  <si>
    <t xml:space="preserve"> Zutphen </t>
  </si>
  <si>
    <t xml:space="preserve"> Nunspeet </t>
  </si>
  <si>
    <t xml:space="preserve"> Dronten </t>
  </si>
  <si>
    <t xml:space="preserve"> Neerijnen </t>
  </si>
  <si>
    <t xml:space="preserve"> Amersfoort </t>
  </si>
  <si>
    <t xml:space="preserve"> Baarn </t>
  </si>
  <si>
    <t xml:space="preserve"> De Bilt </t>
  </si>
  <si>
    <t xml:space="preserve"> Bunnik </t>
  </si>
  <si>
    <t xml:space="preserve"> Bunschoten </t>
  </si>
  <si>
    <t xml:space="preserve"> Eemnes </t>
  </si>
  <si>
    <t xml:space="preserve"> Houten </t>
  </si>
  <si>
    <t xml:space="preserve"> Leusden </t>
  </si>
  <si>
    <t xml:space="preserve"> Lopik </t>
  </si>
  <si>
    <t xml:space="preserve"> Montfoort </t>
  </si>
  <si>
    <t xml:space="preserve"> Renswoude </t>
  </si>
  <si>
    <t xml:space="preserve"> Rhenen </t>
  </si>
  <si>
    <t xml:space="preserve"> Soest </t>
  </si>
  <si>
    <t xml:space="preserve"> Utrecht </t>
  </si>
  <si>
    <t xml:space="preserve"> Veenendaal </t>
  </si>
  <si>
    <t xml:space="preserve"> Woudenberg </t>
  </si>
  <si>
    <t xml:space="preserve"> Wijk bij Duurstede </t>
  </si>
  <si>
    <t xml:space="preserve"> IJsselstein </t>
  </si>
  <si>
    <t xml:space="preserve"> Zeist </t>
  </si>
  <si>
    <t xml:space="preserve"> Nieuwegein </t>
  </si>
  <si>
    <t xml:space="preserve"> Aalsmeer </t>
  </si>
  <si>
    <t xml:space="preserve"> Alkmaar </t>
  </si>
  <si>
    <t xml:space="preserve"> Amstelveen </t>
  </si>
  <si>
    <t xml:space="preserve"> Amsterdam </t>
  </si>
  <si>
    <t xml:space="preserve"> Beemster </t>
  </si>
  <si>
    <t xml:space="preserve"> Bergen (NH.) </t>
  </si>
  <si>
    <t xml:space="preserve"> Beverwijk </t>
  </si>
  <si>
    <t xml:space="preserve"> Blaricum </t>
  </si>
  <si>
    <t xml:space="preserve"> Bloemendaal </t>
  </si>
  <si>
    <t xml:space="preserve"> Castricum </t>
  </si>
  <si>
    <t xml:space="preserve"> Diemen </t>
  </si>
  <si>
    <t xml:space="preserve"> Edam-Volendam </t>
  </si>
  <si>
    <t xml:space="preserve"> Enkhuizen </t>
  </si>
  <si>
    <t xml:space="preserve"> Haarlem </t>
  </si>
  <si>
    <t xml:space="preserve"> Haarlemmerliede en Spaarnwoude </t>
  </si>
  <si>
    <t xml:space="preserve"> Haarlemmermeer </t>
  </si>
  <si>
    <t xml:space="preserve"> Heemskerk </t>
  </si>
  <si>
    <t xml:space="preserve"> Heemstede </t>
  </si>
  <si>
    <t xml:space="preserve"> Heerhugowaard </t>
  </si>
  <si>
    <t xml:space="preserve"> Heiloo </t>
  </si>
  <si>
    <t xml:space="preserve"> Den Helder </t>
  </si>
  <si>
    <t xml:space="preserve"> Hilversum </t>
  </si>
  <si>
    <t xml:space="preserve"> Hoorn </t>
  </si>
  <si>
    <t xml:space="preserve"> Huizen </t>
  </si>
  <si>
    <t xml:space="preserve"> Landsmeer </t>
  </si>
  <si>
    <t xml:space="preserve"> Langedijk </t>
  </si>
  <si>
    <t xml:space="preserve"> Laren </t>
  </si>
  <si>
    <t xml:space="preserve"> Medemblik </t>
  </si>
  <si>
    <t xml:space="preserve"> Oostzaan </t>
  </si>
  <si>
    <t xml:space="preserve"> Opmeer </t>
  </si>
  <si>
    <t xml:space="preserve"> Ouder-Amstel </t>
  </si>
  <si>
    <t xml:space="preserve"> Purmerend </t>
  </si>
  <si>
    <t xml:space="preserve"> Schagen </t>
  </si>
  <si>
    <t xml:space="preserve"> Texel </t>
  </si>
  <si>
    <t xml:space="preserve"> Uitgeest </t>
  </si>
  <si>
    <t xml:space="preserve"> Uithoorn </t>
  </si>
  <si>
    <t xml:space="preserve"> Velsen </t>
  </si>
  <si>
    <t xml:space="preserve"> Weesp </t>
  </si>
  <si>
    <t xml:space="preserve"> Zandvoort </t>
  </si>
  <si>
    <t xml:space="preserve"> Zaanstad </t>
  </si>
  <si>
    <t xml:space="preserve"> Alblasserdam </t>
  </si>
  <si>
    <t xml:space="preserve"> Alphen aan den Rijn </t>
  </si>
  <si>
    <t xml:space="preserve"> Barendrecht </t>
  </si>
  <si>
    <t xml:space="preserve"> Drechterland </t>
  </si>
  <si>
    <t xml:space="preserve"> Brielle </t>
  </si>
  <si>
    <t xml:space="preserve"> Capelle aan den IJssel </t>
  </si>
  <si>
    <t xml:space="preserve"> Delft </t>
  </si>
  <si>
    <t xml:space="preserve"> Dordrecht </t>
  </si>
  <si>
    <t xml:space="preserve"> Gorinchem </t>
  </si>
  <si>
    <t xml:space="preserve"> Gouda </t>
  </si>
  <si>
    <t xml:space="preserve"> 's-Gravenhage </t>
  </si>
  <si>
    <t xml:space="preserve"> Hardinxveld-Giessendam </t>
  </si>
  <si>
    <t xml:space="preserve"> Hellevoetsluis </t>
  </si>
  <si>
    <t xml:space="preserve"> Hendrik-Ido-Ambacht </t>
  </si>
  <si>
    <t xml:space="preserve"> Stede Broec </t>
  </si>
  <si>
    <t xml:space="preserve"> Hillegom </t>
  </si>
  <si>
    <t xml:space="preserve"> Katwijk </t>
  </si>
  <si>
    <t xml:space="preserve"> Krimpen aan den IJssel </t>
  </si>
  <si>
    <t xml:space="preserve"> Leerdam </t>
  </si>
  <si>
    <t xml:space="preserve"> Leiden </t>
  </si>
  <si>
    <t xml:space="preserve"> Leiderdorp </t>
  </si>
  <si>
    <t xml:space="preserve"> Lisse </t>
  </si>
  <si>
    <t xml:space="preserve"> Maassluis </t>
  </si>
  <si>
    <t xml:space="preserve"> Nieuwkoop </t>
  </si>
  <si>
    <t xml:space="preserve"> Noordwijk </t>
  </si>
  <si>
    <t xml:space="preserve"> Noordwijkerhout </t>
  </si>
  <si>
    <t xml:space="preserve"> Oegstgeest </t>
  </si>
  <si>
    <t xml:space="preserve"> Oud-Beijerland </t>
  </si>
  <si>
    <t xml:space="preserve"> Binnenmaas </t>
  </si>
  <si>
    <t xml:space="preserve"> Korendijk </t>
  </si>
  <si>
    <t xml:space="preserve"> Oudewater </t>
  </si>
  <si>
    <t xml:space="preserve"> Papendrecht </t>
  </si>
  <si>
    <t xml:space="preserve"> Ridderkerk </t>
  </si>
  <si>
    <t xml:space="preserve"> Rotterdam </t>
  </si>
  <si>
    <t xml:space="preserve"> Rijswijk </t>
  </si>
  <si>
    <t xml:space="preserve"> Schiedam </t>
  </si>
  <si>
    <t xml:space="preserve"> Sliedrecht </t>
  </si>
  <si>
    <t xml:space="preserve"> Cromstrijen </t>
  </si>
  <si>
    <t xml:space="preserve"> Albrandswaard </t>
  </si>
  <si>
    <t xml:space="preserve"> Westvoorne </t>
  </si>
  <si>
    <t xml:space="preserve"> Strijen </t>
  </si>
  <si>
    <t xml:space="preserve"> Vianen </t>
  </si>
  <si>
    <t xml:space="preserve"> Vlaardingen </t>
  </si>
  <si>
    <t xml:space="preserve"> Voorschoten </t>
  </si>
  <si>
    <t xml:space="preserve"> Waddinxveen </t>
  </si>
  <si>
    <t xml:space="preserve"> Wassenaar </t>
  </si>
  <si>
    <t xml:space="preserve"> Woerden </t>
  </si>
  <si>
    <t xml:space="preserve"> Zoetermeer </t>
  </si>
  <si>
    <t xml:space="preserve"> Zoeterwoude </t>
  </si>
  <si>
    <t xml:space="preserve"> Zwijndrecht </t>
  </si>
  <si>
    <t xml:space="preserve"> Borsele </t>
  </si>
  <si>
    <t xml:space="preserve"> Goes </t>
  </si>
  <si>
    <t xml:space="preserve"> West Maas en Waal </t>
  </si>
  <si>
    <t xml:space="preserve"> Hulst </t>
  </si>
  <si>
    <t xml:space="preserve"> Kapelle </t>
  </si>
  <si>
    <t xml:space="preserve"> Middelburg </t>
  </si>
  <si>
    <t xml:space="preserve"> Giessenlanden </t>
  </si>
  <si>
    <t xml:space="preserve"> Reimerswaal </t>
  </si>
  <si>
    <t xml:space="preserve"> Zederik </t>
  </si>
  <si>
    <t xml:space="preserve"> Terneuzen </t>
  </si>
  <si>
    <t xml:space="preserve"> Tholen </t>
  </si>
  <si>
    <t xml:space="preserve"> Veere </t>
  </si>
  <si>
    <t xml:space="preserve"> Vlissingen </t>
  </si>
  <si>
    <t xml:space="preserve"> Lingewaal </t>
  </si>
  <si>
    <t xml:space="preserve"> De Ronde Venen </t>
  </si>
  <si>
    <t xml:space="preserve"> Tytsjerksteradiel </t>
  </si>
  <si>
    <t xml:space="preserve"> Aalburg </t>
  </si>
  <si>
    <t xml:space="preserve"> Asten </t>
  </si>
  <si>
    <t xml:space="preserve"> Baarle-Nassau </t>
  </si>
  <si>
    <t xml:space="preserve"> Bergen op Zoom </t>
  </si>
  <si>
    <t xml:space="preserve"> Best </t>
  </si>
  <si>
    <t xml:space="preserve"> Boekel </t>
  </si>
  <si>
    <t xml:space="preserve"> Boxmeer </t>
  </si>
  <si>
    <t xml:space="preserve"> Boxtel </t>
  </si>
  <si>
    <t xml:space="preserve"> Breda </t>
  </si>
  <si>
    <t xml:space="preserve"> Deurne </t>
  </si>
  <si>
    <t xml:space="preserve"> Pekela </t>
  </si>
  <si>
    <t xml:space="preserve"> Dongen </t>
  </si>
  <si>
    <t xml:space="preserve"> Eersel </t>
  </si>
  <si>
    <t xml:space="preserve"> Eindhoven </t>
  </si>
  <si>
    <t xml:space="preserve"> Etten-Leur </t>
  </si>
  <si>
    <t xml:space="preserve"> Geertruidenberg </t>
  </si>
  <si>
    <t xml:space="preserve"> Gilze en Rijen </t>
  </si>
  <si>
    <t xml:space="preserve"> Goirle </t>
  </si>
  <si>
    <t xml:space="preserve"> Grave </t>
  </si>
  <si>
    <t xml:space="preserve"> Haaren </t>
  </si>
  <si>
    <t xml:space="preserve"> Helmond </t>
  </si>
  <si>
    <t xml:space="preserve"> 's-Hertogenbosch </t>
  </si>
  <si>
    <t xml:space="preserve"> Heusden </t>
  </si>
  <si>
    <t xml:space="preserve"> Hilvarenbeek </t>
  </si>
  <si>
    <t xml:space="preserve"> Loon op Zand </t>
  </si>
  <si>
    <t xml:space="preserve"> Mill en Sint Hubert </t>
  </si>
  <si>
    <t xml:space="preserve"> Nuenen, Gerwen en Nederwetten </t>
  </si>
  <si>
    <t xml:space="preserve"> Oirschot </t>
  </si>
  <si>
    <t xml:space="preserve"> Oisterwijk </t>
  </si>
  <si>
    <t xml:space="preserve"> Oosterhout </t>
  </si>
  <si>
    <t xml:space="preserve"> Oss </t>
  </si>
  <si>
    <t xml:space="preserve"> Rucphen </t>
  </si>
  <si>
    <t xml:space="preserve"> Sint-Michielsgestel </t>
  </si>
  <si>
    <t xml:space="preserve"> Someren </t>
  </si>
  <si>
    <t xml:space="preserve"> Son en Breugel </t>
  </si>
  <si>
    <t xml:space="preserve"> Steenbergen </t>
  </si>
  <si>
    <t xml:space="preserve"> Waterland </t>
  </si>
  <si>
    <t xml:space="preserve"> Tilburg </t>
  </si>
  <si>
    <t xml:space="preserve"> Uden </t>
  </si>
  <si>
    <t xml:space="preserve"> Valkenswaard </t>
  </si>
  <si>
    <t xml:space="preserve"> Veldhoven </t>
  </si>
  <si>
    <t xml:space="preserve"> Vught </t>
  </si>
  <si>
    <t xml:space="preserve"> Waalre </t>
  </si>
  <si>
    <t xml:space="preserve"> Waalwijk </t>
  </si>
  <si>
    <t xml:space="preserve"> Werkendam </t>
  </si>
  <si>
    <t xml:space="preserve"> Woensdrecht </t>
  </si>
  <si>
    <t xml:space="preserve"> Woudrichem </t>
  </si>
  <si>
    <t xml:space="preserve"> Zundert </t>
  </si>
  <si>
    <t xml:space="preserve"> Wormerland </t>
  </si>
  <si>
    <t xml:space="preserve"> Onderbanken </t>
  </si>
  <si>
    <t xml:space="preserve"> Landgraaf </t>
  </si>
  <si>
    <t xml:space="preserve"> Beek </t>
  </si>
  <si>
    <t xml:space="preserve"> Beesel </t>
  </si>
  <si>
    <t xml:space="preserve"> Bergen (L.) </t>
  </si>
  <si>
    <t xml:space="preserve"> Brunssum </t>
  </si>
  <si>
    <t xml:space="preserve"> Gennep </t>
  </si>
  <si>
    <t xml:space="preserve"> Heerlen </t>
  </si>
  <si>
    <t xml:space="preserve"> Kerkrade </t>
  </si>
  <si>
    <t xml:space="preserve"> Maastricht </t>
  </si>
  <si>
    <t xml:space="preserve"> Meerssen </t>
  </si>
  <si>
    <t xml:space="preserve"> Mook en Middelaar </t>
  </si>
  <si>
    <t xml:space="preserve"> Nederweert </t>
  </si>
  <si>
    <t xml:space="preserve"> Nuth </t>
  </si>
  <si>
    <t xml:space="preserve"> Roermond </t>
  </si>
  <si>
    <t xml:space="preserve"> Schinnen </t>
  </si>
  <si>
    <t xml:space="preserve"> Simpelveld </t>
  </si>
  <si>
    <t xml:space="preserve"> Stein </t>
  </si>
  <si>
    <t xml:space="preserve"> Vaals </t>
  </si>
  <si>
    <t xml:space="preserve"> Venlo </t>
  </si>
  <si>
    <t xml:space="preserve"> Venray </t>
  </si>
  <si>
    <t xml:space="preserve"> Voerendaal </t>
  </si>
  <si>
    <t xml:space="preserve"> Weert </t>
  </si>
  <si>
    <t xml:space="preserve"> Valkenburg aan de Geul </t>
  </si>
  <si>
    <t xml:space="preserve"> Lelystad </t>
  </si>
  <si>
    <t xml:space="preserve"> Horst aan de Maas </t>
  </si>
  <si>
    <t xml:space="preserve"> Oude IJsselstreek </t>
  </si>
  <si>
    <t xml:space="preserve"> Teylingen </t>
  </si>
  <si>
    <t xml:space="preserve"> Utrechtse Heuvelrug </t>
  </si>
  <si>
    <t xml:space="preserve"> Oost Gelre </t>
  </si>
  <si>
    <t xml:space="preserve"> Koggenland </t>
  </si>
  <si>
    <t xml:space="preserve"> Lansingerland </t>
  </si>
  <si>
    <t xml:space="preserve"> Leudal </t>
  </si>
  <si>
    <t xml:space="preserve"> Maasgouw </t>
  </si>
  <si>
    <t xml:space="preserve"> Eemsmond </t>
  </si>
  <si>
    <t xml:space="preserve"> Gemert-Bakel </t>
  </si>
  <si>
    <t xml:space="preserve"> Halderberge </t>
  </si>
  <si>
    <t xml:space="preserve"> Heeze-Leende </t>
  </si>
  <si>
    <t xml:space="preserve"> Laarbeek </t>
  </si>
  <si>
    <t xml:space="preserve"> De Marne </t>
  </si>
  <si>
    <t xml:space="preserve"> Reusel-De Mierden </t>
  </si>
  <si>
    <t xml:space="preserve"> Roerdalen </t>
  </si>
  <si>
    <t xml:space="preserve"> Roosendaal </t>
  </si>
  <si>
    <t xml:space="preserve"> Schouwen-Duiveland </t>
  </si>
  <si>
    <t xml:space="preserve"> Aa en Hunze </t>
  </si>
  <si>
    <t xml:space="preserve"> Borger-Odoorn </t>
  </si>
  <si>
    <t xml:space="preserve"> Cuijk </t>
  </si>
  <si>
    <t xml:space="preserve"> Landerd </t>
  </si>
  <si>
    <t xml:space="preserve"> De Wolden </t>
  </si>
  <si>
    <t xml:space="preserve"> Noord-Beveland </t>
  </si>
  <si>
    <t xml:space="preserve"> Wijdemeren </t>
  </si>
  <si>
    <t xml:space="preserve"> Noordenveld </t>
  </si>
  <si>
    <t xml:space="preserve"> Twenterand </t>
  </si>
  <si>
    <t xml:space="preserve"> Westerveld </t>
  </si>
  <si>
    <t xml:space="preserve"> Sint Anthonis </t>
  </si>
  <si>
    <t xml:space="preserve"> Lingewaard </t>
  </si>
  <si>
    <t xml:space="preserve"> Cranendonck </t>
  </si>
  <si>
    <t xml:space="preserve"> Steenwijkerland </t>
  </si>
  <si>
    <t xml:space="preserve"> Moerdijk </t>
  </si>
  <si>
    <t xml:space="preserve"> Echt-Susteren </t>
  </si>
  <si>
    <t xml:space="preserve"> Sluis </t>
  </si>
  <si>
    <t xml:space="preserve"> Drimmelen </t>
  </si>
  <si>
    <t xml:space="preserve"> Bernheze </t>
  </si>
  <si>
    <t xml:space="preserve"> Ferwerderadiel </t>
  </si>
  <si>
    <t xml:space="preserve"> Alphen-Chaam </t>
  </si>
  <si>
    <t xml:space="preserve"> Bergeijk </t>
  </si>
  <si>
    <t xml:space="preserve"> Bladel </t>
  </si>
  <si>
    <t xml:space="preserve"> Gulpen-Wittem </t>
  </si>
  <si>
    <t xml:space="preserve"> Tynaarlo </t>
  </si>
  <si>
    <t xml:space="preserve"> Midden-Drenthe </t>
  </si>
  <si>
    <t xml:space="preserve"> Overbetuwe </t>
  </si>
  <si>
    <t xml:space="preserve"> Hof van Twente </t>
  </si>
  <si>
    <t xml:space="preserve"> Neder-Betuwe </t>
  </si>
  <si>
    <t xml:space="preserve"> Rijssen-Holten </t>
  </si>
  <si>
    <t xml:space="preserve"> Geldrop-Mierlo </t>
  </si>
  <si>
    <t xml:space="preserve"> Olst-Wijhe </t>
  </si>
  <si>
    <t xml:space="preserve"> Dinkelland </t>
  </si>
  <si>
    <t xml:space="preserve"> Westland </t>
  </si>
  <si>
    <t xml:space="preserve"> Midden-Delfland </t>
  </si>
  <si>
    <t xml:space="preserve"> Berkelland </t>
  </si>
  <si>
    <t xml:space="preserve"> Bronckhorst </t>
  </si>
  <si>
    <t xml:space="preserve"> Sittard-Geleen </t>
  </si>
  <si>
    <t xml:space="preserve"> Kaag en Braassem </t>
  </si>
  <si>
    <t xml:space="preserve"> Dantumadiel </t>
  </si>
  <si>
    <t xml:space="preserve"> Zuidplas </t>
  </si>
  <si>
    <t xml:space="preserve"> Peel en Maas </t>
  </si>
  <si>
    <t xml:space="preserve"> Oldambt </t>
  </si>
  <si>
    <t xml:space="preserve"> Zwartewaterland </t>
  </si>
  <si>
    <t xml:space="preserve"> Súdwest-Fryslân </t>
  </si>
  <si>
    <t xml:space="preserve"> Bodegraven-Reeuwijk </t>
  </si>
  <si>
    <t xml:space="preserve"> Eijsden-Margraten </t>
  </si>
  <si>
    <t xml:space="preserve"> Stichtse Vecht </t>
  </si>
  <si>
    <t xml:space="preserve"> Hollands Kroon </t>
  </si>
  <si>
    <t xml:space="preserve"> Leidschendam-Voorburg </t>
  </si>
  <si>
    <t xml:space="preserve"> Goeree-Overflakkee </t>
  </si>
  <si>
    <t xml:space="preserve"> Pijnacker-Nootdorp </t>
  </si>
  <si>
    <t xml:space="preserve"> Molenwaard </t>
  </si>
  <si>
    <t xml:space="preserve"> Nissewaard </t>
  </si>
  <si>
    <t xml:space="preserve"> Krimpenerwaard </t>
  </si>
  <si>
    <t xml:space="preserve"> De Fryske Marren </t>
  </si>
  <si>
    <t xml:space="preserve"> Gooise Meren </t>
  </si>
  <si>
    <t xml:space="preserve"> Berg en Dal </t>
  </si>
  <si>
    <t xml:space="preserve"> Meierijstad </t>
  </si>
  <si>
    <t xml:space="preserve"> Waadhoeke </t>
  </si>
  <si>
    <t xml:space="preserve"> Westerwolde </t>
  </si>
  <si>
    <t xml:space="preserve"> Midden-Groningen </t>
  </si>
  <si>
    <t xml:space="preserve"> Montferland </t>
  </si>
  <si>
    <t>6.462,4 (mln) *</t>
  </si>
  <si>
    <t>BvdU baten en lasten - Hof van Twente ontbreekt</t>
  </si>
  <si>
    <t>Besteding PW algemene bijstand</t>
  </si>
  <si>
    <t>Baten PW algemene bijstand</t>
  </si>
  <si>
    <t>Besteding IOAW</t>
  </si>
  <si>
    <t>Baten IOAW</t>
  </si>
  <si>
    <t>Besteding IOAZ</t>
  </si>
  <si>
    <t>Baten IOAZ</t>
  </si>
  <si>
    <t>Besteding Bbz 2004</t>
  </si>
  <si>
    <t>Baten Bbz 2004</t>
  </si>
  <si>
    <t>Baten WWIK</t>
  </si>
  <si>
    <t>Besteding PW Loonkostensubsidies</t>
  </si>
  <si>
    <t>Baten PW Loonkostensubsidies</t>
  </si>
  <si>
    <t>BvdU</t>
  </si>
  <si>
    <t/>
  </si>
  <si>
    <t>Sisa baten en lasten compleet</t>
  </si>
  <si>
    <t>ZP_nr_b</t>
  </si>
  <si>
    <t>Zakenpartner_betreft</t>
  </si>
  <si>
    <t>Laren (NH.)</t>
  </si>
  <si>
    <t>s-Gravenhage</t>
  </si>
  <si>
    <t>Molenland</t>
  </si>
  <si>
    <t>Dijk en Waard</t>
  </si>
  <si>
    <t>Land van Cuijck</t>
  </si>
  <si>
    <t>Maashorst</t>
  </si>
  <si>
    <t>budg_2022</t>
  </si>
  <si>
    <t>&lt;= vul hier de gemeentenaam 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</si>
</sst>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64" formatCode="#,##0.0"/>
    <numFmt numFmtId="165" formatCode="&quot; &quot;#,##0&quot; &quot;;&quot; -&quot;#,##0&quot; &quot;;&quot; -&quot;00&quot; &quot;;&quot; &quot;@&quot; &quot;"/>
    <numFmt numFmtId="166" formatCode="&quot; &quot;#,##0&quot; &quot;;&quot; &quot;#,##0&quot;-&quot;;&quot; -&quot;00&quot; &quot;;&quot; &quot;@&quot; &quot;"/>
    <numFmt numFmtId="167" formatCode="0.000%"/>
    <numFmt numFmtId="168" formatCode="&quot; &quot;#,##0.00&quot; &quot;;&quot; -&quot;#,##0.00&quot; &quot;;&quot; -&quot;00&quot; &quot;;&quot; &quot;@&quot; &quot;"/>
    <numFmt numFmtId="169" formatCode="&quot; &quot;#,##0.00&quot; &quot;;&quot; &quot;#,##0.00&quot;-&quot;;&quot; -&quot;00&quot; &quot;;&quot; &quot;@&quot; &quot;"/>
    <numFmt numFmtId="170" formatCode="&quot; &quot;#,##0.00&quot; &quot;;&quot; (&quot;#,##0.00&quot;)&quot;;&quot; -&quot;00&quot; &quot;;&quot; &quot;@&quot; &quot;"/>
    <numFmt numFmtId="171" formatCode="#,##0.0000000000"/>
    <numFmt numFmtId="172" formatCode="&quot; &quot;[$€]&quot; &quot;#,##0.00&quot; &quot;;&quot; &quot;[$€]&quot; &quot;#,##0.00&quot;-&quot;;&quot; &quot;[$€]&quot; -&quot;00&quot; &quot;;&quot; &quot;@&quot; &quot;"/>
    <numFmt numFmtId="173" formatCode="0.0%"/>
    <numFmt numFmtId="174" formatCode="_ * #,##0_ ;_ * \-#,##0_ ;_ * &quot;-&quot;??_ ;_ @_ "/>
  </numFmts>
  <fonts count="44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i/>
      <sz val="11"/>
      <color rgb="FF7F7F7F"/>
      <name val="Calibri"/>
      <family val="2"/>
    </font>
    <font>
      <sz val="11"/>
      <color rgb="FFFA7D00"/>
      <name val="Calibri"/>
      <family val="2"/>
    </font>
    <font>
      <sz val="11"/>
      <color rgb="FF006100"/>
      <name val="Calibri"/>
      <family val="2"/>
    </font>
    <font>
      <b/>
      <sz val="8"/>
      <color rgb="FF000000"/>
      <name val="Arial"/>
      <family val="2"/>
    </font>
    <font>
      <b/>
      <sz val="15"/>
      <color rgb="FF1F497D"/>
      <name val="Calibri"/>
      <family val="2"/>
    </font>
    <font>
      <b/>
      <sz val="13"/>
      <color rgb="FF1F497D"/>
      <name val="Calibri"/>
      <family val="2"/>
    </font>
    <font>
      <b/>
      <sz val="11"/>
      <color rgb="FF1F497D"/>
      <name val="Calibri"/>
      <family val="2"/>
    </font>
    <font>
      <u/>
      <sz val="11"/>
      <color rgb="FF0000FF"/>
      <name val="Calibri"/>
      <family val="2"/>
    </font>
    <font>
      <u/>
      <sz val="10"/>
      <color rgb="FF0000FF"/>
      <name val="Arial"/>
      <family val="2"/>
    </font>
    <font>
      <sz val="11"/>
      <color rgb="FF3F3F76"/>
      <name val="Calibri"/>
      <family val="2"/>
    </font>
    <font>
      <sz val="10"/>
      <color rgb="FF000000"/>
      <name val="Arial"/>
      <family val="2"/>
    </font>
    <font>
      <sz val="11"/>
      <color rgb="FF9C6500"/>
      <name val="Calibri"/>
      <family val="2"/>
    </font>
    <font>
      <sz val="10"/>
      <color rgb="FF000000"/>
      <name val="MS Sans Serif"/>
      <family val="2"/>
    </font>
    <font>
      <b/>
      <sz val="11"/>
      <color rgb="FF3F3F3F"/>
      <name val="Calibri"/>
      <family val="2"/>
    </font>
    <font>
      <sz val="9"/>
      <color rgb="FF000000"/>
      <name val="Arial"/>
      <family val="2"/>
    </font>
    <font>
      <sz val="12"/>
      <color rgb="FF000000"/>
      <name val="Times New Roman"/>
      <family val="1"/>
    </font>
    <font>
      <sz val="10"/>
      <color rgb="FF000000"/>
      <name val="Calibri"/>
      <family val="2"/>
    </font>
    <font>
      <sz val="10"/>
      <color rgb="FF000000"/>
      <name val="Times New Roman"/>
      <family val="1"/>
    </font>
    <font>
      <b/>
      <sz val="18"/>
      <color rgb="FF1F497D"/>
      <name val="Cambria"/>
      <family val="1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sz val="9"/>
      <color rgb="FF000000"/>
      <name val="Tahoma"/>
      <family val="2"/>
    </font>
    <font>
      <sz val="8"/>
      <color rgb="FF000000"/>
      <name val="Calibri"/>
      <family val="2"/>
    </font>
    <font>
      <b/>
      <sz val="8"/>
      <color rgb="FF000000"/>
      <name val="Calibri"/>
      <family val="2"/>
    </font>
    <font>
      <sz val="8"/>
      <color rgb="FF000000"/>
      <name val="Segoe UI "/>
    </font>
    <font>
      <b/>
      <sz val="8"/>
      <color rgb="FF000000"/>
      <name val="Segoe UI "/>
    </font>
    <font>
      <sz val="11"/>
      <color theme="1"/>
      <name val="Calibri"/>
      <family val="2"/>
      <scheme val="minor"/>
    </font>
    <font>
      <sz val="8"/>
      <color rgb="FF000000"/>
      <name val="Cambria"/>
      <family val="1"/>
      <scheme val="maj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8"/>
      <color rgb="FFFF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rgb="FFF2DDDC"/>
        <bgColor rgb="FFF2DDDC"/>
      </patternFill>
    </fill>
    <fill>
      <patternFill patternType="solid">
        <fgColor rgb="FFEAF1DD"/>
        <bgColor rgb="FFEAF1DD"/>
      </patternFill>
    </fill>
    <fill>
      <patternFill patternType="solid">
        <fgColor rgb="FFE5E0EC"/>
        <bgColor rgb="FFE5E0EC"/>
      </patternFill>
    </fill>
    <fill>
      <patternFill patternType="solid">
        <fgColor rgb="FFDBEEF3"/>
        <bgColor rgb="FFDBEEF3"/>
      </patternFill>
    </fill>
    <fill>
      <patternFill patternType="solid">
        <fgColor rgb="FFFDE9D9"/>
        <bgColor rgb="FFFDE9D9"/>
      </patternFill>
    </fill>
    <fill>
      <patternFill patternType="solid">
        <fgColor rgb="FFB8CCE4"/>
        <bgColor rgb="FFB8CCE4"/>
      </patternFill>
    </fill>
    <fill>
      <patternFill patternType="solid">
        <fgColor rgb="FFE6B9B8"/>
        <bgColor rgb="FFE6B9B8"/>
      </patternFill>
    </fill>
    <fill>
      <patternFill patternType="solid">
        <fgColor rgb="FFD7E4BC"/>
        <bgColor rgb="FFD7E4BC"/>
      </patternFill>
    </fill>
    <fill>
      <patternFill patternType="solid">
        <fgColor rgb="FFCCC0DA"/>
        <bgColor rgb="FFCCC0DA"/>
      </patternFill>
    </fill>
    <fill>
      <patternFill patternType="solid">
        <fgColor rgb="FFB6DDE8"/>
        <bgColor rgb="FFB6DDE8"/>
      </patternFill>
    </fill>
    <fill>
      <patternFill patternType="solid">
        <fgColor rgb="FFFCD5B4"/>
        <bgColor rgb="FFFCD5B4"/>
      </patternFill>
    </fill>
    <fill>
      <patternFill patternType="solid">
        <fgColor rgb="FF95B3D7"/>
        <bgColor rgb="FF95B3D7"/>
      </patternFill>
    </fill>
    <fill>
      <patternFill patternType="solid">
        <fgColor rgb="FFD99795"/>
        <bgColor rgb="FFD99795"/>
      </patternFill>
    </fill>
    <fill>
      <patternFill patternType="solid">
        <fgColor rgb="FFC2D69A"/>
        <bgColor rgb="FFC2D69A"/>
      </patternFill>
    </fill>
    <fill>
      <patternFill patternType="solid">
        <fgColor rgb="FFB2A1C7"/>
        <bgColor rgb="FFB2A1C7"/>
      </patternFill>
    </fill>
    <fill>
      <patternFill patternType="solid">
        <fgColor rgb="FF93CDDD"/>
        <bgColor rgb="FF93CDDD"/>
      </patternFill>
    </fill>
    <fill>
      <patternFill patternType="solid">
        <fgColor rgb="FFFAC090"/>
        <bgColor rgb="FFFAC090"/>
      </patternFill>
    </fill>
    <fill>
      <patternFill patternType="solid">
        <fgColor rgb="FF4F81BD"/>
        <bgColor rgb="FF4F81BD"/>
      </patternFill>
    </fill>
    <fill>
      <patternFill patternType="solid">
        <fgColor rgb="FFC0504D"/>
        <bgColor rgb="FFC0504D"/>
      </patternFill>
    </fill>
    <fill>
      <patternFill patternType="solid">
        <fgColor rgb="FF9BBB59"/>
        <bgColor rgb="FF9BBB59"/>
      </patternFill>
    </fill>
    <fill>
      <patternFill patternType="solid">
        <fgColor rgb="FF8064A2"/>
        <bgColor rgb="FF8064A2"/>
      </patternFill>
    </fill>
    <fill>
      <patternFill patternType="solid">
        <fgColor rgb="FF4BACC6"/>
        <bgColor rgb="FF4BACC6"/>
      </patternFill>
    </fill>
    <fill>
      <patternFill patternType="solid">
        <fgColor rgb="FFF79646"/>
        <bgColor rgb="FFF79646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C6EFCE"/>
        <bgColor rgb="FFC6EFCE"/>
      </patternFill>
    </fill>
    <fill>
      <patternFill patternType="solid">
        <fgColor rgb="FFFFCC99"/>
        <bgColor rgb="FFFFCC99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rgb="FFA8C0DE"/>
      </bottom>
      <diagonal/>
    </border>
    <border>
      <left/>
      <right/>
      <top/>
      <bottom style="medium">
        <color rgb="FF95B3D7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</borders>
  <cellStyleXfs count="26374">
    <xf numFmtId="0" fontId="0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3" fillId="26" borderId="0" applyNumberFormat="0" applyBorder="0" applyAlignment="0" applyProtection="0"/>
    <xf numFmtId="0" fontId="17" fillId="31" borderId="0" applyNumberFormat="0" applyBorder="0" applyAlignment="0" applyProtection="0"/>
    <xf numFmtId="0" fontId="15" fillId="30" borderId="1" applyNumberFormat="0" applyAlignment="0" applyProtection="0"/>
    <xf numFmtId="0" fontId="19" fillId="27" borderId="2" applyNumberFormat="0" applyAlignment="0" applyProtection="0"/>
    <xf numFmtId="0" fontId="4" fillId="27" borderId="1" applyNumberFormat="0" applyAlignment="0" applyProtection="0"/>
    <xf numFmtId="0" fontId="7" fillId="0" borderId="3" applyNumberFormat="0" applyFill="0" applyAlignment="0" applyProtection="0"/>
    <xf numFmtId="0" fontId="5" fillId="28" borderId="4" applyNumberFormat="0" applyAlignment="0" applyProtection="0"/>
    <xf numFmtId="0" fontId="27" fillId="0" borderId="0" applyNumberFormat="0" applyFill="0" applyBorder="0" applyAlignment="0" applyProtection="0"/>
    <xf numFmtId="0" fontId="1" fillId="32" borderId="5" applyNumberFormat="0" applyFont="0" applyAlignment="0" applyProtection="0"/>
    <xf numFmtId="0" fontId="6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" fillId="20" borderId="0" applyNumberFormat="0" applyBorder="0" applyAlignment="0" applyProtection="0"/>
    <xf numFmtId="0" fontId="1" fillId="2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1" fillId="3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1" fillId="4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1" fillId="5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1" fillId="6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1" fillId="7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2" fillId="19" borderId="0" applyNumberForma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4" applyNumberForma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0" applyNumberFormat="0" applyFill="0" applyBorder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30" borderId="1" applyNumberFormat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3" applyNumberFormat="0" applyFill="0" applyAlignment="0" applyProtection="0"/>
    <xf numFmtId="0" fontId="17" fillId="31" borderId="0" applyNumberFormat="0" applyBorder="0" applyAlignment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9" fillId="27" borderId="2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6" fillId="0" borderId="0" applyFill="0" applyBorder="0" applyAlignment="0" applyProtection="0"/>
    <xf numFmtId="9" fontId="1" fillId="0" borderId="0" applyFont="0" applyFill="0" applyBorder="0" applyAlignment="0" applyProtection="0"/>
    <xf numFmtId="171" fontId="1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Fill="0" applyBorder="0" applyAlignment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Fill="0" applyBorder="0" applyAlignment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2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2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22" fillId="0" borderId="0" applyNumberFormat="0" applyBorder="0" applyProtection="0"/>
    <xf numFmtId="0" fontId="1" fillId="0" borderId="0" applyNumberFormat="0" applyBorder="0" applyProtection="0"/>
    <xf numFmtId="0" fontId="22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22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2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Fill="0" applyBorder="0" applyAlignment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3" fillId="0" borderId="0" applyNumberFormat="0" applyBorder="0" applyProtection="0"/>
    <xf numFmtId="0" fontId="16" fillId="0" borderId="0" applyNumberFormat="0" applyBorder="0" applyProtection="0"/>
    <xf numFmtId="0" fontId="25" fillId="0" borderId="0" applyNumberFormat="0" applyFill="0" applyBorder="0" applyProtection="0"/>
    <xf numFmtId="0" fontId="24" fillId="0" borderId="0" applyNumberFormat="0" applyFill="0" applyBorder="0" applyAlignment="0" applyProtection="0"/>
    <xf numFmtId="0" fontId="26" fillId="0" borderId="9" applyNumberFormat="0" applyFill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6" fillId="0" borderId="0" applyNumberFormat="0" applyBorder="0" applyProtection="0"/>
    <xf numFmtId="168" fontId="1" fillId="0" borderId="0" applyFont="0" applyFill="0" applyBorder="0" applyAlignment="0" applyProtection="0"/>
  </cellStyleXfs>
  <cellXfs count="144">
    <xf numFmtId="0" fontId="0" fillId="0" borderId="0" xfId="0"/>
    <xf numFmtId="0" fontId="16" fillId="0" borderId="0" xfId="23344" applyFont="1" applyFill="1" applyAlignment="1" applyProtection="1"/>
    <xf numFmtId="0" fontId="25" fillId="0" borderId="0" xfId="23344" applyFont="1" applyFill="1" applyAlignment="1" applyProtection="1"/>
    <xf numFmtId="0" fontId="25" fillId="0" borderId="10" xfId="23344" applyFont="1" applyFill="1" applyBorder="1" applyAlignment="1" applyProtection="1"/>
    <xf numFmtId="0" fontId="16" fillId="0" borderId="0" xfId="0" applyFont="1"/>
    <xf numFmtId="0" fontId="25" fillId="0" borderId="0" xfId="23344" applyFont="1" applyFill="1" applyAlignment="1" applyProtection="1">
      <alignment horizontal="right"/>
    </xf>
    <xf numFmtId="0" fontId="25" fillId="0" borderId="10" xfId="23344" applyFont="1" applyFill="1" applyBorder="1" applyAlignment="1" applyProtection="1">
      <alignment horizontal="right"/>
    </xf>
    <xf numFmtId="0" fontId="25" fillId="0" borderId="0" xfId="0" applyFont="1"/>
    <xf numFmtId="3" fontId="25" fillId="0" borderId="10" xfId="23344" applyNumberFormat="1" applyFont="1" applyFill="1" applyBorder="1" applyAlignment="1" applyProtection="1"/>
    <xf numFmtId="3" fontId="25" fillId="0" borderId="0" xfId="23344" applyNumberFormat="1" applyFont="1" applyFill="1" applyAlignment="1" applyProtection="1"/>
    <xf numFmtId="0" fontId="16" fillId="0" borderId="0" xfId="1" applyNumberFormat="1" applyFont="1"/>
    <xf numFmtId="165" fontId="16" fillId="0" borderId="0" xfId="1" applyNumberFormat="1" applyFont="1"/>
    <xf numFmtId="0" fontId="16" fillId="0" borderId="10" xfId="0" applyFont="1" applyBorder="1"/>
    <xf numFmtId="3" fontId="16" fillId="0" borderId="0" xfId="23344" applyNumberFormat="1" applyFont="1" applyFill="1" applyAlignment="1" applyProtection="1"/>
    <xf numFmtId="3" fontId="16" fillId="0" borderId="10" xfId="23344" applyNumberFormat="1" applyFont="1" applyFill="1" applyBorder="1" applyAlignment="1" applyProtection="1"/>
    <xf numFmtId="3" fontId="16" fillId="0" borderId="0" xfId="0" applyNumberFormat="1" applyFont="1"/>
    <xf numFmtId="164" fontId="25" fillId="0" borderId="0" xfId="23344" applyNumberFormat="1" applyFont="1" applyFill="1" applyAlignment="1" applyProtection="1"/>
    <xf numFmtId="165" fontId="25" fillId="0" borderId="0" xfId="0" applyNumberFormat="1" applyFont="1"/>
    <xf numFmtId="165" fontId="16" fillId="0" borderId="0" xfId="0" applyNumberFormat="1" applyFont="1"/>
    <xf numFmtId="165" fontId="16" fillId="0" borderId="10" xfId="1" applyNumberFormat="1" applyFont="1" applyBorder="1"/>
    <xf numFmtId="165" fontId="1" fillId="0" borderId="0" xfId="1" applyNumberFormat="1"/>
    <xf numFmtId="167" fontId="1" fillId="0" borderId="0" xfId="2" applyNumberFormat="1"/>
    <xf numFmtId="165" fontId="1" fillId="0" borderId="0" xfId="1" applyNumberFormat="1" applyFill="1"/>
    <xf numFmtId="0" fontId="25" fillId="0" borderId="11" xfId="23344" applyFont="1" applyFill="1" applyBorder="1" applyAlignment="1" applyProtection="1"/>
    <xf numFmtId="0" fontId="16" fillId="0" borderId="0" xfId="0" applyFont="1" applyFill="1"/>
    <xf numFmtId="0" fontId="25" fillId="0" borderId="11" xfId="23344" applyFont="1" applyFill="1" applyBorder="1" applyAlignment="1" applyProtection="1">
      <alignment horizontal="right"/>
    </xf>
    <xf numFmtId="3" fontId="25" fillId="0" borderId="11" xfId="23344" applyNumberFormat="1" applyFont="1" applyFill="1" applyBorder="1" applyAlignment="1" applyProtection="1"/>
    <xf numFmtId="0" fontId="25" fillId="0" borderId="0" xfId="0" applyFont="1" applyFill="1"/>
    <xf numFmtId="165" fontId="16" fillId="0" borderId="0" xfId="16931" applyNumberFormat="1" applyFont="1"/>
    <xf numFmtId="3" fontId="16" fillId="0" borderId="11" xfId="0" applyNumberFormat="1" applyFont="1" applyFill="1" applyBorder="1"/>
    <xf numFmtId="166" fontId="16" fillId="0" borderId="0" xfId="16931" applyNumberFormat="1" applyFont="1" applyFill="1"/>
    <xf numFmtId="0" fontId="16" fillId="0" borderId="11" xfId="0" applyFont="1" applyBorder="1"/>
    <xf numFmtId="0" fontId="26" fillId="0" borderId="0" xfId="0" applyFont="1"/>
    <xf numFmtId="164" fontId="25" fillId="0" borderId="11" xfId="23344" applyNumberFormat="1" applyFont="1" applyFill="1" applyBorder="1" applyAlignment="1" applyProtection="1"/>
    <xf numFmtId="165" fontId="25" fillId="0" borderId="0" xfId="1" applyNumberFormat="1" applyFont="1"/>
    <xf numFmtId="3" fontId="16" fillId="0" borderId="11" xfId="23344" applyNumberFormat="1" applyFont="1" applyFill="1" applyBorder="1" applyAlignment="1" applyProtection="1"/>
    <xf numFmtId="3" fontId="16" fillId="0" borderId="0" xfId="16931" applyNumberFormat="1" applyFont="1" applyFill="1"/>
    <xf numFmtId="0" fontId="0" fillId="0" borderId="11" xfId="0" applyBorder="1"/>
    <xf numFmtId="0" fontId="0" fillId="0" borderId="10" xfId="0" applyBorder="1"/>
    <xf numFmtId="1" fontId="25" fillId="0" borderId="0" xfId="23344" applyNumberFormat="1" applyFont="1" applyFill="1" applyAlignment="1" applyProtection="1"/>
    <xf numFmtId="1" fontId="16" fillId="0" borderId="0" xfId="23344" applyNumberFormat="1" applyFont="1" applyFill="1" applyAlignment="1" applyProtection="1"/>
    <xf numFmtId="0" fontId="16" fillId="0" borderId="0" xfId="26359" applyFont="1" applyFill="1" applyAlignment="1" applyProtection="1"/>
    <xf numFmtId="0" fontId="23" fillId="0" borderId="0" xfId="26358" applyFont="1" applyFill="1" applyAlignment="1" applyProtection="1"/>
    <xf numFmtId="0" fontId="16" fillId="0" borderId="10" xfId="23344" applyFont="1" applyFill="1" applyBorder="1" applyAlignment="1" applyProtection="1"/>
    <xf numFmtId="3" fontId="25" fillId="0" borderId="0" xfId="23344" applyNumberFormat="1" applyFont="1" applyFill="1" applyAlignment="1" applyProtection="1">
      <alignment horizontal="right"/>
    </xf>
    <xf numFmtId="164" fontId="16" fillId="0" borderId="0" xfId="0" applyNumberFormat="1" applyFont="1"/>
    <xf numFmtId="3" fontId="26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right"/>
    </xf>
    <xf numFmtId="0" fontId="29" fillId="0" borderId="0" xfId="0" applyFont="1" applyFill="1" applyAlignment="1">
      <alignment horizontal="right"/>
    </xf>
    <xf numFmtId="0" fontId="30" fillId="0" borderId="0" xfId="0" applyFont="1"/>
    <xf numFmtId="0" fontId="31" fillId="0" borderId="15" xfId="0" applyFont="1" applyFill="1" applyBorder="1"/>
    <xf numFmtId="3" fontId="31" fillId="0" borderId="16" xfId="0" applyNumberFormat="1" applyFont="1" applyFill="1" applyBorder="1" applyAlignment="1">
      <alignment horizontal="right"/>
    </xf>
    <xf numFmtId="3" fontId="31" fillId="0" borderId="17" xfId="0" applyNumberFormat="1" applyFont="1" applyFill="1" applyBorder="1" applyAlignment="1">
      <alignment horizontal="right"/>
    </xf>
    <xf numFmtId="0" fontId="31" fillId="0" borderId="18" xfId="0" applyFont="1" applyFill="1" applyBorder="1"/>
    <xf numFmtId="3" fontId="31" fillId="0" borderId="0" xfId="0" applyNumberFormat="1" applyFont="1" applyFill="1" applyBorder="1" applyAlignment="1">
      <alignment horizontal="right"/>
    </xf>
    <xf numFmtId="3" fontId="31" fillId="0" borderId="19" xfId="0" applyNumberFormat="1" applyFont="1" applyFill="1" applyBorder="1" applyAlignment="1">
      <alignment horizontal="right"/>
    </xf>
    <xf numFmtId="0" fontId="32" fillId="0" borderId="18" xfId="0" applyFont="1" applyFill="1" applyBorder="1"/>
    <xf numFmtId="3" fontId="32" fillId="0" borderId="0" xfId="0" applyNumberFormat="1" applyFont="1" applyFill="1" applyBorder="1" applyAlignment="1">
      <alignment horizontal="right"/>
    </xf>
    <xf numFmtId="3" fontId="32" fillId="0" borderId="19" xfId="0" applyNumberFormat="1" applyFont="1" applyFill="1" applyBorder="1" applyAlignment="1">
      <alignment horizontal="right"/>
    </xf>
    <xf numFmtId="173" fontId="32" fillId="0" borderId="0" xfId="0" applyNumberFormat="1" applyFont="1" applyFill="1" applyBorder="1" applyAlignment="1">
      <alignment horizontal="right"/>
    </xf>
    <xf numFmtId="173" fontId="31" fillId="0" borderId="0" xfId="0" applyNumberFormat="1" applyFont="1" applyFill="1" applyBorder="1" applyAlignment="1">
      <alignment horizontal="right"/>
    </xf>
    <xf numFmtId="0" fontId="31" fillId="0" borderId="20" xfId="0" applyFont="1" applyFill="1" applyBorder="1"/>
    <xf numFmtId="173" fontId="31" fillId="0" borderId="21" xfId="0" applyNumberFormat="1" applyFont="1" applyFill="1" applyBorder="1" applyAlignment="1">
      <alignment horizontal="right"/>
    </xf>
    <xf numFmtId="0" fontId="25" fillId="0" borderId="0" xfId="23344" applyFont="1" applyFill="1" applyAlignment="1" applyProtection="1"/>
    <xf numFmtId="0" fontId="29" fillId="0" borderId="0" xfId="0" applyFont="1" applyBorder="1" applyAlignment="1">
      <alignment horizontal="right"/>
    </xf>
    <xf numFmtId="0" fontId="30" fillId="0" borderId="0" xfId="0" applyFont="1" applyBorder="1"/>
    <xf numFmtId="0" fontId="34" fillId="33" borderId="12" xfId="0" applyFont="1" applyFill="1" applyBorder="1"/>
    <xf numFmtId="1" fontId="35" fillId="33" borderId="13" xfId="0" applyNumberFormat="1" applyFont="1" applyFill="1" applyBorder="1" applyAlignment="1">
      <alignment horizontal="right"/>
    </xf>
    <xf numFmtId="1" fontId="35" fillId="33" borderId="14" xfId="0" applyNumberFormat="1" applyFont="1" applyFill="1" applyBorder="1" applyAlignment="1">
      <alignment horizontal="right"/>
    </xf>
    <xf numFmtId="3" fontId="29" fillId="0" borderId="0" xfId="0" applyNumberFormat="1" applyFont="1" applyAlignment="1">
      <alignment horizontal="right"/>
    </xf>
    <xf numFmtId="0" fontId="29" fillId="0" borderId="0" xfId="0" applyFont="1" applyBorder="1"/>
    <xf numFmtId="3" fontId="30" fillId="0" borderId="0" xfId="0" applyNumberFormat="1" applyFont="1" applyBorder="1" applyAlignment="1">
      <alignment horizontal="right"/>
    </xf>
    <xf numFmtId="3" fontId="29" fillId="0" borderId="0" xfId="0" applyNumberFormat="1" applyFont="1" applyBorder="1" applyAlignment="1">
      <alignment horizontal="right"/>
    </xf>
    <xf numFmtId="3" fontId="29" fillId="0" borderId="0" xfId="0" applyNumberFormat="1" applyFont="1" applyBorder="1"/>
    <xf numFmtId="0" fontId="30" fillId="0" borderId="0" xfId="0" applyFont="1" applyBorder="1" applyAlignment="1">
      <alignment horizontal="right"/>
    </xf>
    <xf numFmtId="0" fontId="16" fillId="0" borderId="0" xfId="23344" applyFont="1" applyFill="1" applyAlignment="1"/>
    <xf numFmtId="0" fontId="25" fillId="0" borderId="0" xfId="23344" applyFont="1" applyFill="1" applyAlignment="1"/>
    <xf numFmtId="0" fontId="25" fillId="0" borderId="0" xfId="23344" applyFont="1" applyFill="1" applyAlignment="1">
      <alignment horizontal="right"/>
    </xf>
    <xf numFmtId="0" fontId="25" fillId="0" borderId="10" xfId="23344" applyFont="1" applyFill="1" applyBorder="1" applyAlignment="1">
      <alignment horizontal="right"/>
    </xf>
    <xf numFmtId="164" fontId="25" fillId="0" borderId="0" xfId="23344" applyNumberFormat="1" applyFont="1" applyFill="1" applyAlignment="1">
      <alignment horizontal="right"/>
    </xf>
    <xf numFmtId="3" fontId="25" fillId="0" borderId="10" xfId="23344" applyNumberFormat="1" applyFont="1" applyFill="1" applyBorder="1" applyAlignment="1"/>
    <xf numFmtId="3" fontId="25" fillId="0" borderId="0" xfId="23344" applyNumberFormat="1" applyFont="1" applyFill="1" applyAlignment="1"/>
    <xf numFmtId="3" fontId="16" fillId="0" borderId="0" xfId="23344" applyNumberFormat="1" applyFont="1" applyFill="1" applyAlignment="1"/>
    <xf numFmtId="3" fontId="16" fillId="0" borderId="10" xfId="23344" applyNumberFormat="1" applyFont="1" applyFill="1" applyBorder="1" applyAlignment="1"/>
    <xf numFmtId="3" fontId="31" fillId="0" borderId="0" xfId="0" applyNumberFormat="1" applyFont="1" applyBorder="1" applyAlignment="1">
      <alignment horizontal="right"/>
    </xf>
    <xf numFmtId="165" fontId="25" fillId="0" borderId="0" xfId="23344" applyNumberFormat="1" applyFont="1" applyFill="1" applyAlignment="1"/>
    <xf numFmtId="0" fontId="29" fillId="0" borderId="0" xfId="0" applyFont="1" applyFill="1" applyBorder="1" applyAlignment="1">
      <alignment horizontal="right"/>
    </xf>
    <xf numFmtId="0" fontId="31" fillId="33" borderId="23" xfId="0" applyFont="1" applyFill="1" applyBorder="1" applyAlignment="1">
      <alignment horizontal="left"/>
    </xf>
    <xf numFmtId="0" fontId="25" fillId="0" borderId="0" xfId="23344" applyFont="1" applyFill="1" applyAlignment="1" applyProtection="1"/>
    <xf numFmtId="0" fontId="36" fillId="0" borderId="0" xfId="0" applyFont="1"/>
    <xf numFmtId="0" fontId="37" fillId="0" borderId="0" xfId="23344" applyFont="1"/>
    <xf numFmtId="0" fontId="37" fillId="0" borderId="24" xfId="23344" applyFont="1" applyBorder="1"/>
    <xf numFmtId="0" fontId="37" fillId="0" borderId="0" xfId="23344" applyFont="1" applyAlignment="1">
      <alignment horizontal="right"/>
    </xf>
    <xf numFmtId="0" fontId="37" fillId="0" borderId="24" xfId="23344" applyFont="1" applyBorder="1" applyAlignment="1">
      <alignment horizontal="right"/>
    </xf>
    <xf numFmtId="3" fontId="37" fillId="0" borderId="0" xfId="23344" applyNumberFormat="1" applyFont="1" applyAlignment="1">
      <alignment horizontal="right"/>
    </xf>
    <xf numFmtId="0" fontId="0" fillId="0" borderId="24" xfId="0" applyBorder="1"/>
    <xf numFmtId="174" fontId="38" fillId="0" borderId="0" xfId="26371" applyNumberFormat="1" applyFont="1"/>
    <xf numFmtId="174" fontId="0" fillId="0" borderId="0" xfId="0" applyNumberFormat="1"/>
    <xf numFmtId="0" fontId="40" fillId="0" borderId="0" xfId="26370" applyNumberFormat="1" applyFont="1"/>
    <xf numFmtId="174" fontId="38" fillId="0" borderId="0" xfId="26370" applyNumberFormat="1" applyFont="1"/>
    <xf numFmtId="0" fontId="38" fillId="0" borderId="0" xfId="0" applyFont="1"/>
    <xf numFmtId="0" fontId="16" fillId="0" borderId="0" xfId="23344"/>
    <xf numFmtId="0" fontId="25" fillId="0" borderId="0" xfId="23344" applyFont="1"/>
    <xf numFmtId="0" fontId="25" fillId="0" borderId="0" xfId="23344" applyFont="1" applyAlignment="1">
      <alignment horizontal="right"/>
    </xf>
    <xf numFmtId="0" fontId="25" fillId="0" borderId="10" xfId="23344" applyFont="1" applyBorder="1" applyAlignment="1">
      <alignment horizontal="right"/>
    </xf>
    <xf numFmtId="164" fontId="37" fillId="0" borderId="0" xfId="23344" applyNumberFormat="1" applyFont="1" applyAlignment="1">
      <alignment horizontal="right"/>
    </xf>
    <xf numFmtId="174" fontId="38" fillId="0" borderId="24" xfId="26370" applyNumberFormat="1" applyFont="1" applyBorder="1"/>
    <xf numFmtId="174" fontId="38" fillId="0" borderId="0" xfId="26370" applyNumberFormat="1" applyFont="1" applyBorder="1"/>
    <xf numFmtId="3" fontId="16" fillId="0" borderId="0" xfId="23344" applyNumberFormat="1"/>
    <xf numFmtId="3" fontId="16" fillId="0" borderId="10" xfId="23344" applyNumberFormat="1" applyBorder="1"/>
    <xf numFmtId="174" fontId="26" fillId="0" borderId="0" xfId="0" applyNumberFormat="1" applyFont="1"/>
    <xf numFmtId="3" fontId="35" fillId="0" borderId="17" xfId="0" applyNumberFormat="1" applyFont="1" applyBorder="1"/>
    <xf numFmtId="0" fontId="29" fillId="0" borderId="18" xfId="0" applyFont="1" applyBorder="1"/>
    <xf numFmtId="0" fontId="29" fillId="0" borderId="20" xfId="0" applyFont="1" applyBorder="1"/>
    <xf numFmtId="3" fontId="29" fillId="0" borderId="19" xfId="0" applyNumberFormat="1" applyFont="1" applyBorder="1" applyAlignment="1">
      <alignment horizontal="right"/>
    </xf>
    <xf numFmtId="0" fontId="31" fillId="0" borderId="0" xfId="0" applyFont="1" applyFill="1" applyBorder="1"/>
    <xf numFmtId="174" fontId="36" fillId="0" borderId="0" xfId="0" applyNumberFormat="1" applyFont="1"/>
    <xf numFmtId="164" fontId="37" fillId="0" borderId="28" xfId="23344" applyNumberFormat="1" applyFont="1" applyBorder="1" applyAlignment="1">
      <alignment horizontal="right" wrapText="1"/>
    </xf>
    <xf numFmtId="164" fontId="37" fillId="0" borderId="0" xfId="23344" applyNumberFormat="1" applyFont="1" applyBorder="1" applyAlignment="1">
      <alignment horizontal="right" wrapText="1"/>
    </xf>
    <xf numFmtId="164" fontId="37" fillId="0" borderId="24" xfId="23344" applyNumberFormat="1" applyFont="1" applyBorder="1" applyAlignment="1">
      <alignment horizontal="right" wrapText="1"/>
    </xf>
    <xf numFmtId="3" fontId="40" fillId="0" borderId="0" xfId="0" applyNumberFormat="1" applyFont="1"/>
    <xf numFmtId="3" fontId="40" fillId="0" borderId="24" xfId="0" applyNumberFormat="1" applyFont="1" applyBorder="1"/>
    <xf numFmtId="3" fontId="25" fillId="0" borderId="0" xfId="26372" applyNumberFormat="1" applyFont="1" applyProtection="1"/>
    <xf numFmtId="3" fontId="38" fillId="0" borderId="0" xfId="0" applyNumberFormat="1" applyFont="1"/>
    <xf numFmtId="3" fontId="38" fillId="0" borderId="24" xfId="0" applyNumberFormat="1" applyFont="1" applyBorder="1"/>
    <xf numFmtId="165" fontId="41" fillId="0" borderId="0" xfId="26373" applyNumberFormat="1" applyFont="1"/>
    <xf numFmtId="3" fontId="38" fillId="0" borderId="28" xfId="0" applyNumberFormat="1" applyFont="1" applyBorder="1"/>
    <xf numFmtId="0" fontId="42" fillId="0" borderId="0" xfId="0" applyFont="1"/>
    <xf numFmtId="174" fontId="25" fillId="0" borderId="0" xfId="23344" applyNumberFormat="1" applyFont="1"/>
    <xf numFmtId="3" fontId="35" fillId="0" borderId="16" xfId="0" applyNumberFormat="1" applyFont="1" applyBorder="1"/>
    <xf numFmtId="173" fontId="32" fillId="0" borderId="19" xfId="0" applyNumberFormat="1" applyFont="1" applyFill="1" applyBorder="1" applyAlignment="1">
      <alignment horizontal="right"/>
    </xf>
    <xf numFmtId="173" fontId="31" fillId="0" borderId="19" xfId="0" applyNumberFormat="1" applyFont="1" applyFill="1" applyBorder="1" applyAlignment="1">
      <alignment horizontal="right"/>
    </xf>
    <xf numFmtId="173" fontId="31" fillId="0" borderId="22" xfId="0" applyNumberFormat="1" applyFont="1" applyFill="1" applyBorder="1" applyAlignment="1">
      <alignment horizontal="right"/>
    </xf>
    <xf numFmtId="173" fontId="29" fillId="0" borderId="0" xfId="0" applyNumberFormat="1" applyFont="1" applyBorder="1"/>
    <xf numFmtId="173" fontId="29" fillId="0" borderId="19" xfId="0" applyNumberFormat="1" applyFont="1" applyBorder="1"/>
    <xf numFmtId="173" fontId="29" fillId="0" borderId="21" xfId="0" applyNumberFormat="1" applyFont="1" applyBorder="1"/>
    <xf numFmtId="173" fontId="29" fillId="0" borderId="22" xfId="0" applyNumberFormat="1" applyFont="1" applyBorder="1"/>
    <xf numFmtId="0" fontId="25" fillId="0" borderId="0" xfId="23344" applyFont="1" applyFill="1" applyAlignment="1" applyProtection="1"/>
    <xf numFmtId="0" fontId="25" fillId="0" borderId="11" xfId="23344" applyFont="1" applyFill="1" applyBorder="1" applyAlignment="1" applyProtection="1"/>
    <xf numFmtId="164" fontId="37" fillId="0" borderId="25" xfId="23344" applyNumberFormat="1" applyFont="1" applyBorder="1" applyAlignment="1">
      <alignment horizontal="center"/>
    </xf>
    <xf numFmtId="164" fontId="37" fillId="0" borderId="26" xfId="23344" applyNumberFormat="1" applyFont="1" applyBorder="1" applyAlignment="1">
      <alignment horizontal="center"/>
    </xf>
    <xf numFmtId="164" fontId="37" fillId="0" borderId="27" xfId="23344" applyNumberFormat="1" applyFont="1" applyBorder="1" applyAlignment="1">
      <alignment horizontal="center"/>
    </xf>
    <xf numFmtId="0" fontId="43" fillId="0" borderId="0" xfId="0" applyFont="1" applyAlignment="1">
      <alignment horizontal="left"/>
    </xf>
  </cellXfs>
  <cellStyles count="26374">
    <cellStyle name="20% - Accent1" xfId="21" builtinId="30" customBuiltin="1"/>
    <cellStyle name="20% - Accent1 10" xfId="44" xr:uid="{00000000-0005-0000-0000-000001000000}"/>
    <cellStyle name="20% - Accent1 10 2" xfId="45" xr:uid="{00000000-0005-0000-0000-000002000000}"/>
    <cellStyle name="20% - Accent1 10 2 2" xfId="46" xr:uid="{00000000-0005-0000-0000-000003000000}"/>
    <cellStyle name="20% - Accent1 10 2 2 2" xfId="47" xr:uid="{00000000-0005-0000-0000-000004000000}"/>
    <cellStyle name="20% - Accent1 10 2 3" xfId="48" xr:uid="{00000000-0005-0000-0000-000005000000}"/>
    <cellStyle name="20% - Accent1 10 2 4" xfId="49" xr:uid="{00000000-0005-0000-0000-000006000000}"/>
    <cellStyle name="20% - Accent1 10 3" xfId="50" xr:uid="{00000000-0005-0000-0000-000007000000}"/>
    <cellStyle name="20% - Accent1 10 3 2" xfId="51" xr:uid="{00000000-0005-0000-0000-000008000000}"/>
    <cellStyle name="20% - Accent1 10 4" xfId="52" xr:uid="{00000000-0005-0000-0000-000009000000}"/>
    <cellStyle name="20% - Accent1 10 5" xfId="53" xr:uid="{00000000-0005-0000-0000-00000A000000}"/>
    <cellStyle name="20% - Accent1 10 6" xfId="54" xr:uid="{00000000-0005-0000-0000-00000B000000}"/>
    <cellStyle name="20% - Accent1 11" xfId="55" xr:uid="{00000000-0005-0000-0000-00000C000000}"/>
    <cellStyle name="20% - Accent1 11 2" xfId="56" xr:uid="{00000000-0005-0000-0000-00000D000000}"/>
    <cellStyle name="20% - Accent1 11 2 2" xfId="57" xr:uid="{00000000-0005-0000-0000-00000E000000}"/>
    <cellStyle name="20% - Accent1 11 2 2 2" xfId="58" xr:uid="{00000000-0005-0000-0000-00000F000000}"/>
    <cellStyle name="20% - Accent1 11 2 3" xfId="59" xr:uid="{00000000-0005-0000-0000-000010000000}"/>
    <cellStyle name="20% - Accent1 11 2 4" xfId="60" xr:uid="{00000000-0005-0000-0000-000011000000}"/>
    <cellStyle name="20% - Accent1 11 3" xfId="61" xr:uid="{00000000-0005-0000-0000-000012000000}"/>
    <cellStyle name="20% - Accent1 11 3 2" xfId="62" xr:uid="{00000000-0005-0000-0000-000013000000}"/>
    <cellStyle name="20% - Accent1 11 4" xfId="63" xr:uid="{00000000-0005-0000-0000-000014000000}"/>
    <cellStyle name="20% - Accent1 11 5" xfId="64" xr:uid="{00000000-0005-0000-0000-000015000000}"/>
    <cellStyle name="20% - Accent1 12" xfId="65" xr:uid="{00000000-0005-0000-0000-000016000000}"/>
    <cellStyle name="20% - Accent1 12 2" xfId="66" xr:uid="{00000000-0005-0000-0000-000017000000}"/>
    <cellStyle name="20% - Accent1 12 2 2" xfId="67" xr:uid="{00000000-0005-0000-0000-000018000000}"/>
    <cellStyle name="20% - Accent1 12 2 3" xfId="68" xr:uid="{00000000-0005-0000-0000-000019000000}"/>
    <cellStyle name="20% - Accent1 12 3" xfId="69" xr:uid="{00000000-0005-0000-0000-00001A000000}"/>
    <cellStyle name="20% - Accent1 12 4" xfId="70" xr:uid="{00000000-0005-0000-0000-00001B000000}"/>
    <cellStyle name="20% - Accent1 13" xfId="71" xr:uid="{00000000-0005-0000-0000-00001C000000}"/>
    <cellStyle name="20% - Accent1 13 2" xfId="72" xr:uid="{00000000-0005-0000-0000-00001D000000}"/>
    <cellStyle name="20% - Accent1 13 2 2" xfId="73" xr:uid="{00000000-0005-0000-0000-00001E000000}"/>
    <cellStyle name="20% - Accent1 13 3" xfId="74" xr:uid="{00000000-0005-0000-0000-00001F000000}"/>
    <cellStyle name="20% - Accent1 13 4" xfId="75" xr:uid="{00000000-0005-0000-0000-000020000000}"/>
    <cellStyle name="20% - Accent1 14" xfId="76" xr:uid="{00000000-0005-0000-0000-000021000000}"/>
    <cellStyle name="20% - Accent1 14 2" xfId="77" xr:uid="{00000000-0005-0000-0000-000022000000}"/>
    <cellStyle name="20% - Accent1 15" xfId="78" xr:uid="{00000000-0005-0000-0000-000023000000}"/>
    <cellStyle name="20% - Accent1 16" xfId="79" xr:uid="{00000000-0005-0000-0000-000024000000}"/>
    <cellStyle name="20% - Accent1 17" xfId="80" xr:uid="{00000000-0005-0000-0000-000025000000}"/>
    <cellStyle name="20% - Accent1 2" xfId="81" xr:uid="{00000000-0005-0000-0000-000026000000}"/>
    <cellStyle name="20% - Accent1 2 10" xfId="82" xr:uid="{00000000-0005-0000-0000-000027000000}"/>
    <cellStyle name="20% - Accent1 2 10 2" xfId="83" xr:uid="{00000000-0005-0000-0000-000028000000}"/>
    <cellStyle name="20% - Accent1 2 10 2 2" xfId="84" xr:uid="{00000000-0005-0000-0000-000029000000}"/>
    <cellStyle name="20% - Accent1 2 10 3" xfId="85" xr:uid="{00000000-0005-0000-0000-00002A000000}"/>
    <cellStyle name="20% - Accent1 2 10 4" xfId="86" xr:uid="{00000000-0005-0000-0000-00002B000000}"/>
    <cellStyle name="20% - Accent1 2 11" xfId="87" xr:uid="{00000000-0005-0000-0000-00002C000000}"/>
    <cellStyle name="20% - Accent1 2 11 2" xfId="88" xr:uid="{00000000-0005-0000-0000-00002D000000}"/>
    <cellStyle name="20% - Accent1 2 12" xfId="89" xr:uid="{00000000-0005-0000-0000-00002E000000}"/>
    <cellStyle name="20% - Accent1 2 13" xfId="90" xr:uid="{00000000-0005-0000-0000-00002F000000}"/>
    <cellStyle name="20% - Accent1 2 14" xfId="91" xr:uid="{00000000-0005-0000-0000-000030000000}"/>
    <cellStyle name="20% - Accent1 2 2" xfId="92" xr:uid="{00000000-0005-0000-0000-000031000000}"/>
    <cellStyle name="20% - Accent1 2 2 10" xfId="93" xr:uid="{00000000-0005-0000-0000-000032000000}"/>
    <cellStyle name="20% - Accent1 2 2 10 2" xfId="94" xr:uid="{00000000-0005-0000-0000-000033000000}"/>
    <cellStyle name="20% - Accent1 2 2 11" xfId="95" xr:uid="{00000000-0005-0000-0000-000034000000}"/>
    <cellStyle name="20% - Accent1 2 2 12" xfId="96" xr:uid="{00000000-0005-0000-0000-000035000000}"/>
    <cellStyle name="20% - Accent1 2 2 13" xfId="97" xr:uid="{00000000-0005-0000-0000-000036000000}"/>
    <cellStyle name="20% - Accent1 2 2 2" xfId="98" xr:uid="{00000000-0005-0000-0000-000037000000}"/>
    <cellStyle name="20% - Accent1 2 2 2 2" xfId="99" xr:uid="{00000000-0005-0000-0000-000038000000}"/>
    <cellStyle name="20% - Accent1 2 2 2 2 2" xfId="100" xr:uid="{00000000-0005-0000-0000-000039000000}"/>
    <cellStyle name="20% - Accent1 2 2 2 2 2 2" xfId="101" xr:uid="{00000000-0005-0000-0000-00003A000000}"/>
    <cellStyle name="20% - Accent1 2 2 2 2 2 2 2" xfId="102" xr:uid="{00000000-0005-0000-0000-00003B000000}"/>
    <cellStyle name="20% - Accent1 2 2 2 2 2 2 2 2" xfId="103" xr:uid="{00000000-0005-0000-0000-00003C000000}"/>
    <cellStyle name="20% - Accent1 2 2 2 2 2 2 3" xfId="104" xr:uid="{00000000-0005-0000-0000-00003D000000}"/>
    <cellStyle name="20% - Accent1 2 2 2 2 2 3" xfId="105" xr:uid="{00000000-0005-0000-0000-00003E000000}"/>
    <cellStyle name="20% - Accent1 2 2 2 2 2 3 2" xfId="106" xr:uid="{00000000-0005-0000-0000-00003F000000}"/>
    <cellStyle name="20% - Accent1 2 2 2 2 2 4" xfId="107" xr:uid="{00000000-0005-0000-0000-000040000000}"/>
    <cellStyle name="20% - Accent1 2 2 2 2 2 5" xfId="108" xr:uid="{00000000-0005-0000-0000-000041000000}"/>
    <cellStyle name="20% - Accent1 2 2 2 2 2 6" xfId="109" xr:uid="{00000000-0005-0000-0000-000042000000}"/>
    <cellStyle name="20% - Accent1 2 2 2 2 3" xfId="110" xr:uid="{00000000-0005-0000-0000-000043000000}"/>
    <cellStyle name="20% - Accent1 2 2 2 2 3 2" xfId="111" xr:uid="{00000000-0005-0000-0000-000044000000}"/>
    <cellStyle name="20% - Accent1 2 2 2 2 3 2 2" xfId="112" xr:uid="{00000000-0005-0000-0000-000045000000}"/>
    <cellStyle name="20% - Accent1 2 2 2 2 3 3" xfId="113" xr:uid="{00000000-0005-0000-0000-000046000000}"/>
    <cellStyle name="20% - Accent1 2 2 2 2 4" xfId="114" xr:uid="{00000000-0005-0000-0000-000047000000}"/>
    <cellStyle name="20% - Accent1 2 2 2 2 4 2" xfId="115" xr:uid="{00000000-0005-0000-0000-000048000000}"/>
    <cellStyle name="20% - Accent1 2 2 2 2 4 2 2" xfId="116" xr:uid="{00000000-0005-0000-0000-000049000000}"/>
    <cellStyle name="20% - Accent1 2 2 2 2 4 3" xfId="117" xr:uid="{00000000-0005-0000-0000-00004A000000}"/>
    <cellStyle name="20% - Accent1 2 2 2 2 5" xfId="118" xr:uid="{00000000-0005-0000-0000-00004B000000}"/>
    <cellStyle name="20% - Accent1 2 2 2 2 5 2" xfId="119" xr:uid="{00000000-0005-0000-0000-00004C000000}"/>
    <cellStyle name="20% - Accent1 2 2 2 2 6" xfId="120" xr:uid="{00000000-0005-0000-0000-00004D000000}"/>
    <cellStyle name="20% - Accent1 2 2 2 2 7" xfId="121" xr:uid="{00000000-0005-0000-0000-00004E000000}"/>
    <cellStyle name="20% - Accent1 2 2 2 2 8" xfId="122" xr:uid="{00000000-0005-0000-0000-00004F000000}"/>
    <cellStyle name="20% - Accent1 2 2 2 3" xfId="123" xr:uid="{00000000-0005-0000-0000-000050000000}"/>
    <cellStyle name="20% - Accent1 2 2 2 3 2" xfId="124" xr:uid="{00000000-0005-0000-0000-000051000000}"/>
    <cellStyle name="20% - Accent1 2 2 2 3 2 2" xfId="125" xr:uid="{00000000-0005-0000-0000-000052000000}"/>
    <cellStyle name="20% - Accent1 2 2 2 3 2 2 2" xfId="126" xr:uid="{00000000-0005-0000-0000-000053000000}"/>
    <cellStyle name="20% - Accent1 2 2 2 3 2 3" xfId="127" xr:uid="{00000000-0005-0000-0000-000054000000}"/>
    <cellStyle name="20% - Accent1 2 2 2 3 2 4" xfId="128" xr:uid="{00000000-0005-0000-0000-000055000000}"/>
    <cellStyle name="20% - Accent1 2 2 2 3 3" xfId="129" xr:uid="{00000000-0005-0000-0000-000056000000}"/>
    <cellStyle name="20% - Accent1 2 2 2 3 3 2" xfId="130" xr:uid="{00000000-0005-0000-0000-000057000000}"/>
    <cellStyle name="20% - Accent1 2 2 2 3 4" xfId="131" xr:uid="{00000000-0005-0000-0000-000058000000}"/>
    <cellStyle name="20% - Accent1 2 2 2 3 5" xfId="132" xr:uid="{00000000-0005-0000-0000-000059000000}"/>
    <cellStyle name="20% - Accent1 2 2 2 3 6" xfId="133" xr:uid="{00000000-0005-0000-0000-00005A000000}"/>
    <cellStyle name="20% - Accent1 2 2 2 4" xfId="134" xr:uid="{00000000-0005-0000-0000-00005B000000}"/>
    <cellStyle name="20% - Accent1 2 2 2 4 2" xfId="135" xr:uid="{00000000-0005-0000-0000-00005C000000}"/>
    <cellStyle name="20% - Accent1 2 2 2 4 2 2" xfId="136" xr:uid="{00000000-0005-0000-0000-00005D000000}"/>
    <cellStyle name="20% - Accent1 2 2 2 4 2 2 2" xfId="137" xr:uid="{00000000-0005-0000-0000-00005E000000}"/>
    <cellStyle name="20% - Accent1 2 2 2 4 2 3" xfId="138" xr:uid="{00000000-0005-0000-0000-00005F000000}"/>
    <cellStyle name="20% - Accent1 2 2 2 4 2 4" xfId="139" xr:uid="{00000000-0005-0000-0000-000060000000}"/>
    <cellStyle name="20% - Accent1 2 2 2 4 3" xfId="140" xr:uid="{00000000-0005-0000-0000-000061000000}"/>
    <cellStyle name="20% - Accent1 2 2 2 4 3 2" xfId="141" xr:uid="{00000000-0005-0000-0000-000062000000}"/>
    <cellStyle name="20% - Accent1 2 2 2 4 4" xfId="142" xr:uid="{00000000-0005-0000-0000-000063000000}"/>
    <cellStyle name="20% - Accent1 2 2 2 4 5" xfId="143" xr:uid="{00000000-0005-0000-0000-000064000000}"/>
    <cellStyle name="20% - Accent1 2 2 2 5" xfId="144" xr:uid="{00000000-0005-0000-0000-000065000000}"/>
    <cellStyle name="20% - Accent1 2 2 2 5 2" xfId="145" xr:uid="{00000000-0005-0000-0000-000066000000}"/>
    <cellStyle name="20% - Accent1 2 2 2 5 2 2" xfId="146" xr:uid="{00000000-0005-0000-0000-000067000000}"/>
    <cellStyle name="20% - Accent1 2 2 2 5 3" xfId="147" xr:uid="{00000000-0005-0000-0000-000068000000}"/>
    <cellStyle name="20% - Accent1 2 2 2 5 4" xfId="148" xr:uid="{00000000-0005-0000-0000-000069000000}"/>
    <cellStyle name="20% - Accent1 2 2 2 6" xfId="149" xr:uid="{00000000-0005-0000-0000-00006A000000}"/>
    <cellStyle name="20% - Accent1 2 2 2 6 2" xfId="150" xr:uid="{00000000-0005-0000-0000-00006B000000}"/>
    <cellStyle name="20% - Accent1 2 2 2 7" xfId="151" xr:uid="{00000000-0005-0000-0000-00006C000000}"/>
    <cellStyle name="20% - Accent1 2 2 2 8" xfId="152" xr:uid="{00000000-0005-0000-0000-00006D000000}"/>
    <cellStyle name="20% - Accent1 2 2 2 9" xfId="153" xr:uid="{00000000-0005-0000-0000-00006E000000}"/>
    <cellStyle name="20% - Accent1 2 2 3" xfId="154" xr:uid="{00000000-0005-0000-0000-00006F000000}"/>
    <cellStyle name="20% - Accent1 2 2 3 2" xfId="155" xr:uid="{00000000-0005-0000-0000-000070000000}"/>
    <cellStyle name="20% - Accent1 2 2 3 2 2" xfId="156" xr:uid="{00000000-0005-0000-0000-000071000000}"/>
    <cellStyle name="20% - Accent1 2 2 3 2 2 2" xfId="157" xr:uid="{00000000-0005-0000-0000-000072000000}"/>
    <cellStyle name="20% - Accent1 2 2 3 2 2 2 2" xfId="158" xr:uid="{00000000-0005-0000-0000-000073000000}"/>
    <cellStyle name="20% - Accent1 2 2 3 2 2 2 2 2" xfId="159" xr:uid="{00000000-0005-0000-0000-000074000000}"/>
    <cellStyle name="20% - Accent1 2 2 3 2 2 2 3" xfId="160" xr:uid="{00000000-0005-0000-0000-000075000000}"/>
    <cellStyle name="20% - Accent1 2 2 3 2 2 3" xfId="161" xr:uid="{00000000-0005-0000-0000-000076000000}"/>
    <cellStyle name="20% - Accent1 2 2 3 2 2 3 2" xfId="162" xr:uid="{00000000-0005-0000-0000-000077000000}"/>
    <cellStyle name="20% - Accent1 2 2 3 2 2 4" xfId="163" xr:uid="{00000000-0005-0000-0000-000078000000}"/>
    <cellStyle name="20% - Accent1 2 2 3 2 2 5" xfId="164" xr:uid="{00000000-0005-0000-0000-000079000000}"/>
    <cellStyle name="20% - Accent1 2 2 3 2 2 6" xfId="165" xr:uid="{00000000-0005-0000-0000-00007A000000}"/>
    <cellStyle name="20% - Accent1 2 2 3 2 3" xfId="166" xr:uid="{00000000-0005-0000-0000-00007B000000}"/>
    <cellStyle name="20% - Accent1 2 2 3 2 3 2" xfId="167" xr:uid="{00000000-0005-0000-0000-00007C000000}"/>
    <cellStyle name="20% - Accent1 2 2 3 2 3 2 2" xfId="168" xr:uid="{00000000-0005-0000-0000-00007D000000}"/>
    <cellStyle name="20% - Accent1 2 2 3 2 3 3" xfId="169" xr:uid="{00000000-0005-0000-0000-00007E000000}"/>
    <cellStyle name="20% - Accent1 2 2 3 2 4" xfId="170" xr:uid="{00000000-0005-0000-0000-00007F000000}"/>
    <cellStyle name="20% - Accent1 2 2 3 2 4 2" xfId="171" xr:uid="{00000000-0005-0000-0000-000080000000}"/>
    <cellStyle name="20% - Accent1 2 2 3 2 4 2 2" xfId="172" xr:uid="{00000000-0005-0000-0000-000081000000}"/>
    <cellStyle name="20% - Accent1 2 2 3 2 4 3" xfId="173" xr:uid="{00000000-0005-0000-0000-000082000000}"/>
    <cellStyle name="20% - Accent1 2 2 3 2 5" xfId="174" xr:uid="{00000000-0005-0000-0000-000083000000}"/>
    <cellStyle name="20% - Accent1 2 2 3 2 5 2" xfId="175" xr:uid="{00000000-0005-0000-0000-000084000000}"/>
    <cellStyle name="20% - Accent1 2 2 3 2 6" xfId="176" xr:uid="{00000000-0005-0000-0000-000085000000}"/>
    <cellStyle name="20% - Accent1 2 2 3 2 7" xfId="177" xr:uid="{00000000-0005-0000-0000-000086000000}"/>
    <cellStyle name="20% - Accent1 2 2 3 2 8" xfId="178" xr:uid="{00000000-0005-0000-0000-000087000000}"/>
    <cellStyle name="20% - Accent1 2 2 3 3" xfId="179" xr:uid="{00000000-0005-0000-0000-000088000000}"/>
    <cellStyle name="20% - Accent1 2 2 3 3 2" xfId="180" xr:uid="{00000000-0005-0000-0000-000089000000}"/>
    <cellStyle name="20% - Accent1 2 2 3 3 2 2" xfId="181" xr:uid="{00000000-0005-0000-0000-00008A000000}"/>
    <cellStyle name="20% - Accent1 2 2 3 3 2 2 2" xfId="182" xr:uid="{00000000-0005-0000-0000-00008B000000}"/>
    <cellStyle name="20% - Accent1 2 2 3 3 2 3" xfId="183" xr:uid="{00000000-0005-0000-0000-00008C000000}"/>
    <cellStyle name="20% - Accent1 2 2 3 3 2 4" xfId="184" xr:uid="{00000000-0005-0000-0000-00008D000000}"/>
    <cellStyle name="20% - Accent1 2 2 3 3 3" xfId="185" xr:uid="{00000000-0005-0000-0000-00008E000000}"/>
    <cellStyle name="20% - Accent1 2 2 3 3 3 2" xfId="186" xr:uid="{00000000-0005-0000-0000-00008F000000}"/>
    <cellStyle name="20% - Accent1 2 2 3 3 4" xfId="187" xr:uid="{00000000-0005-0000-0000-000090000000}"/>
    <cellStyle name="20% - Accent1 2 2 3 3 5" xfId="188" xr:uid="{00000000-0005-0000-0000-000091000000}"/>
    <cellStyle name="20% - Accent1 2 2 3 3 6" xfId="189" xr:uid="{00000000-0005-0000-0000-000092000000}"/>
    <cellStyle name="20% - Accent1 2 2 3 4" xfId="190" xr:uid="{00000000-0005-0000-0000-000093000000}"/>
    <cellStyle name="20% - Accent1 2 2 3 4 2" xfId="191" xr:uid="{00000000-0005-0000-0000-000094000000}"/>
    <cellStyle name="20% - Accent1 2 2 3 4 2 2" xfId="192" xr:uid="{00000000-0005-0000-0000-000095000000}"/>
    <cellStyle name="20% - Accent1 2 2 3 4 3" xfId="193" xr:uid="{00000000-0005-0000-0000-000096000000}"/>
    <cellStyle name="20% - Accent1 2 2 3 4 4" xfId="194" xr:uid="{00000000-0005-0000-0000-000097000000}"/>
    <cellStyle name="20% - Accent1 2 2 3 5" xfId="195" xr:uid="{00000000-0005-0000-0000-000098000000}"/>
    <cellStyle name="20% - Accent1 2 2 3 5 2" xfId="196" xr:uid="{00000000-0005-0000-0000-000099000000}"/>
    <cellStyle name="20% - Accent1 2 2 3 5 2 2" xfId="197" xr:uid="{00000000-0005-0000-0000-00009A000000}"/>
    <cellStyle name="20% - Accent1 2 2 3 5 3" xfId="198" xr:uid="{00000000-0005-0000-0000-00009B000000}"/>
    <cellStyle name="20% - Accent1 2 2 3 6" xfId="199" xr:uid="{00000000-0005-0000-0000-00009C000000}"/>
    <cellStyle name="20% - Accent1 2 2 3 6 2" xfId="200" xr:uid="{00000000-0005-0000-0000-00009D000000}"/>
    <cellStyle name="20% - Accent1 2 2 3 7" xfId="201" xr:uid="{00000000-0005-0000-0000-00009E000000}"/>
    <cellStyle name="20% - Accent1 2 2 3 8" xfId="202" xr:uid="{00000000-0005-0000-0000-00009F000000}"/>
    <cellStyle name="20% - Accent1 2 2 3 9" xfId="203" xr:uid="{00000000-0005-0000-0000-0000A0000000}"/>
    <cellStyle name="20% - Accent1 2 2 4" xfId="204" xr:uid="{00000000-0005-0000-0000-0000A1000000}"/>
    <cellStyle name="20% - Accent1 2 2 4 2" xfId="205" xr:uid="{00000000-0005-0000-0000-0000A2000000}"/>
    <cellStyle name="20% - Accent1 2 2 4 2 2" xfId="206" xr:uid="{00000000-0005-0000-0000-0000A3000000}"/>
    <cellStyle name="20% - Accent1 2 2 4 2 2 2" xfId="207" xr:uid="{00000000-0005-0000-0000-0000A4000000}"/>
    <cellStyle name="20% - Accent1 2 2 4 2 2 2 2" xfId="208" xr:uid="{00000000-0005-0000-0000-0000A5000000}"/>
    <cellStyle name="20% - Accent1 2 2 4 2 2 2 2 2" xfId="209" xr:uid="{00000000-0005-0000-0000-0000A6000000}"/>
    <cellStyle name="20% - Accent1 2 2 4 2 2 2 3" xfId="210" xr:uid="{00000000-0005-0000-0000-0000A7000000}"/>
    <cellStyle name="20% - Accent1 2 2 4 2 2 3" xfId="211" xr:uid="{00000000-0005-0000-0000-0000A8000000}"/>
    <cellStyle name="20% - Accent1 2 2 4 2 2 3 2" xfId="212" xr:uid="{00000000-0005-0000-0000-0000A9000000}"/>
    <cellStyle name="20% - Accent1 2 2 4 2 2 4" xfId="213" xr:uid="{00000000-0005-0000-0000-0000AA000000}"/>
    <cellStyle name="20% - Accent1 2 2 4 2 2 5" xfId="214" xr:uid="{00000000-0005-0000-0000-0000AB000000}"/>
    <cellStyle name="20% - Accent1 2 2 4 2 2 6" xfId="215" xr:uid="{00000000-0005-0000-0000-0000AC000000}"/>
    <cellStyle name="20% - Accent1 2 2 4 2 3" xfId="216" xr:uid="{00000000-0005-0000-0000-0000AD000000}"/>
    <cellStyle name="20% - Accent1 2 2 4 2 3 2" xfId="217" xr:uid="{00000000-0005-0000-0000-0000AE000000}"/>
    <cellStyle name="20% - Accent1 2 2 4 2 3 2 2" xfId="218" xr:uid="{00000000-0005-0000-0000-0000AF000000}"/>
    <cellStyle name="20% - Accent1 2 2 4 2 3 3" xfId="219" xr:uid="{00000000-0005-0000-0000-0000B0000000}"/>
    <cellStyle name="20% - Accent1 2 2 4 2 4" xfId="220" xr:uid="{00000000-0005-0000-0000-0000B1000000}"/>
    <cellStyle name="20% - Accent1 2 2 4 2 4 2" xfId="221" xr:uid="{00000000-0005-0000-0000-0000B2000000}"/>
    <cellStyle name="20% - Accent1 2 2 4 2 4 2 2" xfId="222" xr:uid="{00000000-0005-0000-0000-0000B3000000}"/>
    <cellStyle name="20% - Accent1 2 2 4 2 4 3" xfId="223" xr:uid="{00000000-0005-0000-0000-0000B4000000}"/>
    <cellStyle name="20% - Accent1 2 2 4 2 5" xfId="224" xr:uid="{00000000-0005-0000-0000-0000B5000000}"/>
    <cellStyle name="20% - Accent1 2 2 4 2 5 2" xfId="225" xr:uid="{00000000-0005-0000-0000-0000B6000000}"/>
    <cellStyle name="20% - Accent1 2 2 4 2 6" xfId="226" xr:uid="{00000000-0005-0000-0000-0000B7000000}"/>
    <cellStyle name="20% - Accent1 2 2 4 2 7" xfId="227" xr:uid="{00000000-0005-0000-0000-0000B8000000}"/>
    <cellStyle name="20% - Accent1 2 2 4 2 8" xfId="228" xr:uid="{00000000-0005-0000-0000-0000B9000000}"/>
    <cellStyle name="20% - Accent1 2 2 4 3" xfId="229" xr:uid="{00000000-0005-0000-0000-0000BA000000}"/>
    <cellStyle name="20% - Accent1 2 2 4 3 2" xfId="230" xr:uid="{00000000-0005-0000-0000-0000BB000000}"/>
    <cellStyle name="20% - Accent1 2 2 4 3 2 2" xfId="231" xr:uid="{00000000-0005-0000-0000-0000BC000000}"/>
    <cellStyle name="20% - Accent1 2 2 4 3 2 2 2" xfId="232" xr:uid="{00000000-0005-0000-0000-0000BD000000}"/>
    <cellStyle name="20% - Accent1 2 2 4 3 2 3" xfId="233" xr:uid="{00000000-0005-0000-0000-0000BE000000}"/>
    <cellStyle name="20% - Accent1 2 2 4 3 2 4" xfId="234" xr:uid="{00000000-0005-0000-0000-0000BF000000}"/>
    <cellStyle name="20% - Accent1 2 2 4 3 3" xfId="235" xr:uid="{00000000-0005-0000-0000-0000C0000000}"/>
    <cellStyle name="20% - Accent1 2 2 4 3 3 2" xfId="236" xr:uid="{00000000-0005-0000-0000-0000C1000000}"/>
    <cellStyle name="20% - Accent1 2 2 4 3 4" xfId="237" xr:uid="{00000000-0005-0000-0000-0000C2000000}"/>
    <cellStyle name="20% - Accent1 2 2 4 3 5" xfId="238" xr:uid="{00000000-0005-0000-0000-0000C3000000}"/>
    <cellStyle name="20% - Accent1 2 2 4 3 6" xfId="239" xr:uid="{00000000-0005-0000-0000-0000C4000000}"/>
    <cellStyle name="20% - Accent1 2 2 4 4" xfId="240" xr:uid="{00000000-0005-0000-0000-0000C5000000}"/>
    <cellStyle name="20% - Accent1 2 2 4 4 2" xfId="241" xr:uid="{00000000-0005-0000-0000-0000C6000000}"/>
    <cellStyle name="20% - Accent1 2 2 4 4 2 2" xfId="242" xr:uid="{00000000-0005-0000-0000-0000C7000000}"/>
    <cellStyle name="20% - Accent1 2 2 4 4 3" xfId="243" xr:uid="{00000000-0005-0000-0000-0000C8000000}"/>
    <cellStyle name="20% - Accent1 2 2 4 4 4" xfId="244" xr:uid="{00000000-0005-0000-0000-0000C9000000}"/>
    <cellStyle name="20% - Accent1 2 2 4 5" xfId="245" xr:uid="{00000000-0005-0000-0000-0000CA000000}"/>
    <cellStyle name="20% - Accent1 2 2 4 5 2" xfId="246" xr:uid="{00000000-0005-0000-0000-0000CB000000}"/>
    <cellStyle name="20% - Accent1 2 2 4 5 2 2" xfId="247" xr:uid="{00000000-0005-0000-0000-0000CC000000}"/>
    <cellStyle name="20% - Accent1 2 2 4 5 3" xfId="248" xr:uid="{00000000-0005-0000-0000-0000CD000000}"/>
    <cellStyle name="20% - Accent1 2 2 4 6" xfId="249" xr:uid="{00000000-0005-0000-0000-0000CE000000}"/>
    <cellStyle name="20% - Accent1 2 2 4 6 2" xfId="250" xr:uid="{00000000-0005-0000-0000-0000CF000000}"/>
    <cellStyle name="20% - Accent1 2 2 4 7" xfId="251" xr:uid="{00000000-0005-0000-0000-0000D0000000}"/>
    <cellStyle name="20% - Accent1 2 2 4 8" xfId="252" xr:uid="{00000000-0005-0000-0000-0000D1000000}"/>
    <cellStyle name="20% - Accent1 2 2 4 9" xfId="253" xr:uid="{00000000-0005-0000-0000-0000D2000000}"/>
    <cellStyle name="20% - Accent1 2 2 5" xfId="254" xr:uid="{00000000-0005-0000-0000-0000D3000000}"/>
    <cellStyle name="20% - Accent1 2 2 5 2" xfId="255" xr:uid="{00000000-0005-0000-0000-0000D4000000}"/>
    <cellStyle name="20% - Accent1 2 2 5 2 2" xfId="256" xr:uid="{00000000-0005-0000-0000-0000D5000000}"/>
    <cellStyle name="20% - Accent1 2 2 5 2 2 2" xfId="257" xr:uid="{00000000-0005-0000-0000-0000D6000000}"/>
    <cellStyle name="20% - Accent1 2 2 5 2 2 2 2" xfId="258" xr:uid="{00000000-0005-0000-0000-0000D7000000}"/>
    <cellStyle name="20% - Accent1 2 2 5 2 2 3" xfId="259" xr:uid="{00000000-0005-0000-0000-0000D8000000}"/>
    <cellStyle name="20% - Accent1 2 2 5 2 2 4" xfId="260" xr:uid="{00000000-0005-0000-0000-0000D9000000}"/>
    <cellStyle name="20% - Accent1 2 2 5 2 3" xfId="261" xr:uid="{00000000-0005-0000-0000-0000DA000000}"/>
    <cellStyle name="20% - Accent1 2 2 5 2 3 2" xfId="262" xr:uid="{00000000-0005-0000-0000-0000DB000000}"/>
    <cellStyle name="20% - Accent1 2 2 5 2 4" xfId="263" xr:uid="{00000000-0005-0000-0000-0000DC000000}"/>
    <cellStyle name="20% - Accent1 2 2 5 2 5" xfId="264" xr:uid="{00000000-0005-0000-0000-0000DD000000}"/>
    <cellStyle name="20% - Accent1 2 2 5 2 6" xfId="265" xr:uid="{00000000-0005-0000-0000-0000DE000000}"/>
    <cellStyle name="20% - Accent1 2 2 5 3" xfId="266" xr:uid="{00000000-0005-0000-0000-0000DF000000}"/>
    <cellStyle name="20% - Accent1 2 2 5 3 2" xfId="267" xr:uid="{00000000-0005-0000-0000-0000E0000000}"/>
    <cellStyle name="20% - Accent1 2 2 5 3 2 2" xfId="268" xr:uid="{00000000-0005-0000-0000-0000E1000000}"/>
    <cellStyle name="20% - Accent1 2 2 5 3 2 2 2" xfId="269" xr:uid="{00000000-0005-0000-0000-0000E2000000}"/>
    <cellStyle name="20% - Accent1 2 2 5 3 2 3" xfId="270" xr:uid="{00000000-0005-0000-0000-0000E3000000}"/>
    <cellStyle name="20% - Accent1 2 2 5 3 2 4" xfId="271" xr:uid="{00000000-0005-0000-0000-0000E4000000}"/>
    <cellStyle name="20% - Accent1 2 2 5 3 3" xfId="272" xr:uid="{00000000-0005-0000-0000-0000E5000000}"/>
    <cellStyle name="20% - Accent1 2 2 5 3 3 2" xfId="273" xr:uid="{00000000-0005-0000-0000-0000E6000000}"/>
    <cellStyle name="20% - Accent1 2 2 5 3 4" xfId="274" xr:uid="{00000000-0005-0000-0000-0000E7000000}"/>
    <cellStyle name="20% - Accent1 2 2 5 3 5" xfId="275" xr:uid="{00000000-0005-0000-0000-0000E8000000}"/>
    <cellStyle name="20% - Accent1 2 2 5 4" xfId="276" xr:uid="{00000000-0005-0000-0000-0000E9000000}"/>
    <cellStyle name="20% - Accent1 2 2 5 4 2" xfId="277" xr:uid="{00000000-0005-0000-0000-0000EA000000}"/>
    <cellStyle name="20% - Accent1 2 2 5 4 2 2" xfId="278" xr:uid="{00000000-0005-0000-0000-0000EB000000}"/>
    <cellStyle name="20% - Accent1 2 2 5 4 3" xfId="279" xr:uid="{00000000-0005-0000-0000-0000EC000000}"/>
    <cellStyle name="20% - Accent1 2 2 5 4 4" xfId="280" xr:uid="{00000000-0005-0000-0000-0000ED000000}"/>
    <cellStyle name="20% - Accent1 2 2 5 5" xfId="281" xr:uid="{00000000-0005-0000-0000-0000EE000000}"/>
    <cellStyle name="20% - Accent1 2 2 5 5 2" xfId="282" xr:uid="{00000000-0005-0000-0000-0000EF000000}"/>
    <cellStyle name="20% - Accent1 2 2 5 6" xfId="283" xr:uid="{00000000-0005-0000-0000-0000F0000000}"/>
    <cellStyle name="20% - Accent1 2 2 5 7" xfId="284" xr:uid="{00000000-0005-0000-0000-0000F1000000}"/>
    <cellStyle name="20% - Accent1 2 2 5 8" xfId="285" xr:uid="{00000000-0005-0000-0000-0000F2000000}"/>
    <cellStyle name="20% - Accent1 2 2 6" xfId="286" xr:uid="{00000000-0005-0000-0000-0000F3000000}"/>
    <cellStyle name="20% - Accent1 2 2 6 2" xfId="287" xr:uid="{00000000-0005-0000-0000-0000F4000000}"/>
    <cellStyle name="20% - Accent1 2 2 6 2 2" xfId="288" xr:uid="{00000000-0005-0000-0000-0000F5000000}"/>
    <cellStyle name="20% - Accent1 2 2 6 2 2 2" xfId="289" xr:uid="{00000000-0005-0000-0000-0000F6000000}"/>
    <cellStyle name="20% - Accent1 2 2 6 2 3" xfId="290" xr:uid="{00000000-0005-0000-0000-0000F7000000}"/>
    <cellStyle name="20% - Accent1 2 2 6 2 4" xfId="291" xr:uid="{00000000-0005-0000-0000-0000F8000000}"/>
    <cellStyle name="20% - Accent1 2 2 6 3" xfId="292" xr:uid="{00000000-0005-0000-0000-0000F9000000}"/>
    <cellStyle name="20% - Accent1 2 2 6 3 2" xfId="293" xr:uid="{00000000-0005-0000-0000-0000FA000000}"/>
    <cellStyle name="20% - Accent1 2 2 6 4" xfId="294" xr:uid="{00000000-0005-0000-0000-0000FB000000}"/>
    <cellStyle name="20% - Accent1 2 2 6 5" xfId="295" xr:uid="{00000000-0005-0000-0000-0000FC000000}"/>
    <cellStyle name="20% - Accent1 2 2 6 6" xfId="296" xr:uid="{00000000-0005-0000-0000-0000FD000000}"/>
    <cellStyle name="20% - Accent1 2 2 7" xfId="297" xr:uid="{00000000-0005-0000-0000-0000FE000000}"/>
    <cellStyle name="20% - Accent1 2 2 7 2" xfId="298" xr:uid="{00000000-0005-0000-0000-0000FF000000}"/>
    <cellStyle name="20% - Accent1 2 2 7 2 2" xfId="299" xr:uid="{00000000-0005-0000-0000-000000010000}"/>
    <cellStyle name="20% - Accent1 2 2 7 2 2 2" xfId="300" xr:uid="{00000000-0005-0000-0000-000001010000}"/>
    <cellStyle name="20% - Accent1 2 2 7 2 3" xfId="301" xr:uid="{00000000-0005-0000-0000-000002010000}"/>
    <cellStyle name="20% - Accent1 2 2 7 2 4" xfId="302" xr:uid="{00000000-0005-0000-0000-000003010000}"/>
    <cellStyle name="20% - Accent1 2 2 7 3" xfId="303" xr:uid="{00000000-0005-0000-0000-000004010000}"/>
    <cellStyle name="20% - Accent1 2 2 7 3 2" xfId="304" xr:uid="{00000000-0005-0000-0000-000005010000}"/>
    <cellStyle name="20% - Accent1 2 2 7 4" xfId="305" xr:uid="{00000000-0005-0000-0000-000006010000}"/>
    <cellStyle name="20% - Accent1 2 2 7 5" xfId="306" xr:uid="{00000000-0005-0000-0000-000007010000}"/>
    <cellStyle name="20% - Accent1 2 2 8" xfId="307" xr:uid="{00000000-0005-0000-0000-000008010000}"/>
    <cellStyle name="20% - Accent1 2 2 8 2" xfId="308" xr:uid="{00000000-0005-0000-0000-000009010000}"/>
    <cellStyle name="20% - Accent1 2 2 8 2 2" xfId="309" xr:uid="{00000000-0005-0000-0000-00000A010000}"/>
    <cellStyle name="20% - Accent1 2 2 8 2 3" xfId="310" xr:uid="{00000000-0005-0000-0000-00000B010000}"/>
    <cellStyle name="20% - Accent1 2 2 8 3" xfId="311" xr:uid="{00000000-0005-0000-0000-00000C010000}"/>
    <cellStyle name="20% - Accent1 2 2 8 4" xfId="312" xr:uid="{00000000-0005-0000-0000-00000D010000}"/>
    <cellStyle name="20% - Accent1 2 2 9" xfId="313" xr:uid="{00000000-0005-0000-0000-00000E010000}"/>
    <cellStyle name="20% - Accent1 2 2 9 2" xfId="314" xr:uid="{00000000-0005-0000-0000-00000F010000}"/>
    <cellStyle name="20% - Accent1 2 2 9 2 2" xfId="315" xr:uid="{00000000-0005-0000-0000-000010010000}"/>
    <cellStyle name="20% - Accent1 2 2 9 3" xfId="316" xr:uid="{00000000-0005-0000-0000-000011010000}"/>
    <cellStyle name="20% - Accent1 2 2 9 4" xfId="317" xr:uid="{00000000-0005-0000-0000-000012010000}"/>
    <cellStyle name="20% - Accent1 2 3" xfId="318" xr:uid="{00000000-0005-0000-0000-000013010000}"/>
    <cellStyle name="20% - Accent1 2 3 2" xfId="319" xr:uid="{00000000-0005-0000-0000-000014010000}"/>
    <cellStyle name="20% - Accent1 2 3 2 2" xfId="320" xr:uid="{00000000-0005-0000-0000-000015010000}"/>
    <cellStyle name="20% - Accent1 2 3 2 2 2" xfId="321" xr:uid="{00000000-0005-0000-0000-000016010000}"/>
    <cellStyle name="20% - Accent1 2 3 2 2 2 2" xfId="322" xr:uid="{00000000-0005-0000-0000-000017010000}"/>
    <cellStyle name="20% - Accent1 2 3 2 2 2 2 2" xfId="323" xr:uid="{00000000-0005-0000-0000-000018010000}"/>
    <cellStyle name="20% - Accent1 2 3 2 2 2 3" xfId="324" xr:uid="{00000000-0005-0000-0000-000019010000}"/>
    <cellStyle name="20% - Accent1 2 3 2 2 3" xfId="325" xr:uid="{00000000-0005-0000-0000-00001A010000}"/>
    <cellStyle name="20% - Accent1 2 3 2 2 3 2" xfId="326" xr:uid="{00000000-0005-0000-0000-00001B010000}"/>
    <cellStyle name="20% - Accent1 2 3 2 2 4" xfId="327" xr:uid="{00000000-0005-0000-0000-00001C010000}"/>
    <cellStyle name="20% - Accent1 2 3 2 2 5" xfId="328" xr:uid="{00000000-0005-0000-0000-00001D010000}"/>
    <cellStyle name="20% - Accent1 2 3 2 2 6" xfId="329" xr:uid="{00000000-0005-0000-0000-00001E010000}"/>
    <cellStyle name="20% - Accent1 2 3 2 3" xfId="330" xr:uid="{00000000-0005-0000-0000-00001F010000}"/>
    <cellStyle name="20% - Accent1 2 3 2 3 2" xfId="331" xr:uid="{00000000-0005-0000-0000-000020010000}"/>
    <cellStyle name="20% - Accent1 2 3 2 3 2 2" xfId="332" xr:uid="{00000000-0005-0000-0000-000021010000}"/>
    <cellStyle name="20% - Accent1 2 3 2 3 3" xfId="333" xr:uid="{00000000-0005-0000-0000-000022010000}"/>
    <cellStyle name="20% - Accent1 2 3 2 4" xfId="334" xr:uid="{00000000-0005-0000-0000-000023010000}"/>
    <cellStyle name="20% - Accent1 2 3 2 4 2" xfId="335" xr:uid="{00000000-0005-0000-0000-000024010000}"/>
    <cellStyle name="20% - Accent1 2 3 2 4 2 2" xfId="336" xr:uid="{00000000-0005-0000-0000-000025010000}"/>
    <cellStyle name="20% - Accent1 2 3 2 4 3" xfId="337" xr:uid="{00000000-0005-0000-0000-000026010000}"/>
    <cellStyle name="20% - Accent1 2 3 2 5" xfId="338" xr:uid="{00000000-0005-0000-0000-000027010000}"/>
    <cellStyle name="20% - Accent1 2 3 2 5 2" xfId="339" xr:uid="{00000000-0005-0000-0000-000028010000}"/>
    <cellStyle name="20% - Accent1 2 3 2 6" xfId="340" xr:uid="{00000000-0005-0000-0000-000029010000}"/>
    <cellStyle name="20% - Accent1 2 3 2 7" xfId="341" xr:uid="{00000000-0005-0000-0000-00002A010000}"/>
    <cellStyle name="20% - Accent1 2 3 2 8" xfId="342" xr:uid="{00000000-0005-0000-0000-00002B010000}"/>
    <cellStyle name="20% - Accent1 2 3 3" xfId="343" xr:uid="{00000000-0005-0000-0000-00002C010000}"/>
    <cellStyle name="20% - Accent1 2 3 3 2" xfId="344" xr:uid="{00000000-0005-0000-0000-00002D010000}"/>
    <cellStyle name="20% - Accent1 2 3 3 2 2" xfId="345" xr:uid="{00000000-0005-0000-0000-00002E010000}"/>
    <cellStyle name="20% - Accent1 2 3 3 2 2 2" xfId="346" xr:uid="{00000000-0005-0000-0000-00002F010000}"/>
    <cellStyle name="20% - Accent1 2 3 3 2 3" xfId="347" xr:uid="{00000000-0005-0000-0000-000030010000}"/>
    <cellStyle name="20% - Accent1 2 3 3 2 4" xfId="348" xr:uid="{00000000-0005-0000-0000-000031010000}"/>
    <cellStyle name="20% - Accent1 2 3 3 3" xfId="349" xr:uid="{00000000-0005-0000-0000-000032010000}"/>
    <cellStyle name="20% - Accent1 2 3 3 3 2" xfId="350" xr:uid="{00000000-0005-0000-0000-000033010000}"/>
    <cellStyle name="20% - Accent1 2 3 3 4" xfId="351" xr:uid="{00000000-0005-0000-0000-000034010000}"/>
    <cellStyle name="20% - Accent1 2 3 3 5" xfId="352" xr:uid="{00000000-0005-0000-0000-000035010000}"/>
    <cellStyle name="20% - Accent1 2 3 3 6" xfId="353" xr:uid="{00000000-0005-0000-0000-000036010000}"/>
    <cellStyle name="20% - Accent1 2 3 4" xfId="354" xr:uid="{00000000-0005-0000-0000-000037010000}"/>
    <cellStyle name="20% - Accent1 2 3 4 2" xfId="355" xr:uid="{00000000-0005-0000-0000-000038010000}"/>
    <cellStyle name="20% - Accent1 2 3 4 2 2" xfId="356" xr:uid="{00000000-0005-0000-0000-000039010000}"/>
    <cellStyle name="20% - Accent1 2 3 4 2 2 2" xfId="357" xr:uid="{00000000-0005-0000-0000-00003A010000}"/>
    <cellStyle name="20% - Accent1 2 3 4 2 3" xfId="358" xr:uid="{00000000-0005-0000-0000-00003B010000}"/>
    <cellStyle name="20% - Accent1 2 3 4 2 4" xfId="359" xr:uid="{00000000-0005-0000-0000-00003C010000}"/>
    <cellStyle name="20% - Accent1 2 3 4 3" xfId="360" xr:uid="{00000000-0005-0000-0000-00003D010000}"/>
    <cellStyle name="20% - Accent1 2 3 4 3 2" xfId="361" xr:uid="{00000000-0005-0000-0000-00003E010000}"/>
    <cellStyle name="20% - Accent1 2 3 4 4" xfId="362" xr:uid="{00000000-0005-0000-0000-00003F010000}"/>
    <cellStyle name="20% - Accent1 2 3 4 5" xfId="363" xr:uid="{00000000-0005-0000-0000-000040010000}"/>
    <cellStyle name="20% - Accent1 2 3 5" xfId="364" xr:uid="{00000000-0005-0000-0000-000041010000}"/>
    <cellStyle name="20% - Accent1 2 3 5 2" xfId="365" xr:uid="{00000000-0005-0000-0000-000042010000}"/>
    <cellStyle name="20% - Accent1 2 3 5 2 2" xfId="366" xr:uid="{00000000-0005-0000-0000-000043010000}"/>
    <cellStyle name="20% - Accent1 2 3 5 3" xfId="367" xr:uid="{00000000-0005-0000-0000-000044010000}"/>
    <cellStyle name="20% - Accent1 2 3 5 4" xfId="368" xr:uid="{00000000-0005-0000-0000-000045010000}"/>
    <cellStyle name="20% - Accent1 2 3 6" xfId="369" xr:uid="{00000000-0005-0000-0000-000046010000}"/>
    <cellStyle name="20% - Accent1 2 3 6 2" xfId="370" xr:uid="{00000000-0005-0000-0000-000047010000}"/>
    <cellStyle name="20% - Accent1 2 3 7" xfId="371" xr:uid="{00000000-0005-0000-0000-000048010000}"/>
    <cellStyle name="20% - Accent1 2 3 8" xfId="372" xr:uid="{00000000-0005-0000-0000-000049010000}"/>
    <cellStyle name="20% - Accent1 2 3 9" xfId="373" xr:uid="{00000000-0005-0000-0000-00004A010000}"/>
    <cellStyle name="20% - Accent1 2 4" xfId="374" xr:uid="{00000000-0005-0000-0000-00004B010000}"/>
    <cellStyle name="20% - Accent1 2 4 2" xfId="375" xr:uid="{00000000-0005-0000-0000-00004C010000}"/>
    <cellStyle name="20% - Accent1 2 4 2 2" xfId="376" xr:uid="{00000000-0005-0000-0000-00004D010000}"/>
    <cellStyle name="20% - Accent1 2 4 2 2 2" xfId="377" xr:uid="{00000000-0005-0000-0000-00004E010000}"/>
    <cellStyle name="20% - Accent1 2 4 2 2 2 2" xfId="378" xr:uid="{00000000-0005-0000-0000-00004F010000}"/>
    <cellStyle name="20% - Accent1 2 4 2 2 2 2 2" xfId="379" xr:uid="{00000000-0005-0000-0000-000050010000}"/>
    <cellStyle name="20% - Accent1 2 4 2 2 2 3" xfId="380" xr:uid="{00000000-0005-0000-0000-000051010000}"/>
    <cellStyle name="20% - Accent1 2 4 2 2 3" xfId="381" xr:uid="{00000000-0005-0000-0000-000052010000}"/>
    <cellStyle name="20% - Accent1 2 4 2 2 3 2" xfId="382" xr:uid="{00000000-0005-0000-0000-000053010000}"/>
    <cellStyle name="20% - Accent1 2 4 2 2 4" xfId="383" xr:uid="{00000000-0005-0000-0000-000054010000}"/>
    <cellStyle name="20% - Accent1 2 4 2 2 5" xfId="384" xr:uid="{00000000-0005-0000-0000-000055010000}"/>
    <cellStyle name="20% - Accent1 2 4 2 2 6" xfId="385" xr:uid="{00000000-0005-0000-0000-000056010000}"/>
    <cellStyle name="20% - Accent1 2 4 2 3" xfId="386" xr:uid="{00000000-0005-0000-0000-000057010000}"/>
    <cellStyle name="20% - Accent1 2 4 2 3 2" xfId="387" xr:uid="{00000000-0005-0000-0000-000058010000}"/>
    <cellStyle name="20% - Accent1 2 4 2 3 2 2" xfId="388" xr:uid="{00000000-0005-0000-0000-000059010000}"/>
    <cellStyle name="20% - Accent1 2 4 2 3 3" xfId="389" xr:uid="{00000000-0005-0000-0000-00005A010000}"/>
    <cellStyle name="20% - Accent1 2 4 2 4" xfId="390" xr:uid="{00000000-0005-0000-0000-00005B010000}"/>
    <cellStyle name="20% - Accent1 2 4 2 4 2" xfId="391" xr:uid="{00000000-0005-0000-0000-00005C010000}"/>
    <cellStyle name="20% - Accent1 2 4 2 4 2 2" xfId="392" xr:uid="{00000000-0005-0000-0000-00005D010000}"/>
    <cellStyle name="20% - Accent1 2 4 2 4 3" xfId="393" xr:uid="{00000000-0005-0000-0000-00005E010000}"/>
    <cellStyle name="20% - Accent1 2 4 2 5" xfId="394" xr:uid="{00000000-0005-0000-0000-00005F010000}"/>
    <cellStyle name="20% - Accent1 2 4 2 5 2" xfId="395" xr:uid="{00000000-0005-0000-0000-000060010000}"/>
    <cellStyle name="20% - Accent1 2 4 2 6" xfId="396" xr:uid="{00000000-0005-0000-0000-000061010000}"/>
    <cellStyle name="20% - Accent1 2 4 2 7" xfId="397" xr:uid="{00000000-0005-0000-0000-000062010000}"/>
    <cellStyle name="20% - Accent1 2 4 2 8" xfId="398" xr:uid="{00000000-0005-0000-0000-000063010000}"/>
    <cellStyle name="20% - Accent1 2 4 3" xfId="399" xr:uid="{00000000-0005-0000-0000-000064010000}"/>
    <cellStyle name="20% - Accent1 2 4 3 2" xfId="400" xr:uid="{00000000-0005-0000-0000-000065010000}"/>
    <cellStyle name="20% - Accent1 2 4 3 2 2" xfId="401" xr:uid="{00000000-0005-0000-0000-000066010000}"/>
    <cellStyle name="20% - Accent1 2 4 3 2 2 2" xfId="402" xr:uid="{00000000-0005-0000-0000-000067010000}"/>
    <cellStyle name="20% - Accent1 2 4 3 2 3" xfId="403" xr:uid="{00000000-0005-0000-0000-000068010000}"/>
    <cellStyle name="20% - Accent1 2 4 3 2 4" xfId="404" xr:uid="{00000000-0005-0000-0000-000069010000}"/>
    <cellStyle name="20% - Accent1 2 4 3 3" xfId="405" xr:uid="{00000000-0005-0000-0000-00006A010000}"/>
    <cellStyle name="20% - Accent1 2 4 3 3 2" xfId="406" xr:uid="{00000000-0005-0000-0000-00006B010000}"/>
    <cellStyle name="20% - Accent1 2 4 3 4" xfId="407" xr:uid="{00000000-0005-0000-0000-00006C010000}"/>
    <cellStyle name="20% - Accent1 2 4 3 5" xfId="408" xr:uid="{00000000-0005-0000-0000-00006D010000}"/>
    <cellStyle name="20% - Accent1 2 4 3 6" xfId="409" xr:uid="{00000000-0005-0000-0000-00006E010000}"/>
    <cellStyle name="20% - Accent1 2 4 4" xfId="410" xr:uid="{00000000-0005-0000-0000-00006F010000}"/>
    <cellStyle name="20% - Accent1 2 4 4 2" xfId="411" xr:uid="{00000000-0005-0000-0000-000070010000}"/>
    <cellStyle name="20% - Accent1 2 4 4 2 2" xfId="412" xr:uid="{00000000-0005-0000-0000-000071010000}"/>
    <cellStyle name="20% - Accent1 2 4 4 3" xfId="413" xr:uid="{00000000-0005-0000-0000-000072010000}"/>
    <cellStyle name="20% - Accent1 2 4 4 4" xfId="414" xr:uid="{00000000-0005-0000-0000-000073010000}"/>
    <cellStyle name="20% - Accent1 2 4 5" xfId="415" xr:uid="{00000000-0005-0000-0000-000074010000}"/>
    <cellStyle name="20% - Accent1 2 4 5 2" xfId="416" xr:uid="{00000000-0005-0000-0000-000075010000}"/>
    <cellStyle name="20% - Accent1 2 4 5 2 2" xfId="417" xr:uid="{00000000-0005-0000-0000-000076010000}"/>
    <cellStyle name="20% - Accent1 2 4 5 3" xfId="418" xr:uid="{00000000-0005-0000-0000-000077010000}"/>
    <cellStyle name="20% - Accent1 2 4 6" xfId="419" xr:uid="{00000000-0005-0000-0000-000078010000}"/>
    <cellStyle name="20% - Accent1 2 4 6 2" xfId="420" xr:uid="{00000000-0005-0000-0000-000079010000}"/>
    <cellStyle name="20% - Accent1 2 4 7" xfId="421" xr:uid="{00000000-0005-0000-0000-00007A010000}"/>
    <cellStyle name="20% - Accent1 2 4 8" xfId="422" xr:uid="{00000000-0005-0000-0000-00007B010000}"/>
    <cellStyle name="20% - Accent1 2 4 9" xfId="423" xr:uid="{00000000-0005-0000-0000-00007C010000}"/>
    <cellStyle name="20% - Accent1 2 5" xfId="424" xr:uid="{00000000-0005-0000-0000-00007D010000}"/>
    <cellStyle name="20% - Accent1 2 5 2" xfId="425" xr:uid="{00000000-0005-0000-0000-00007E010000}"/>
    <cellStyle name="20% - Accent1 2 5 2 2" xfId="426" xr:uid="{00000000-0005-0000-0000-00007F010000}"/>
    <cellStyle name="20% - Accent1 2 5 2 2 2" xfId="427" xr:uid="{00000000-0005-0000-0000-000080010000}"/>
    <cellStyle name="20% - Accent1 2 5 2 2 2 2" xfId="428" xr:uid="{00000000-0005-0000-0000-000081010000}"/>
    <cellStyle name="20% - Accent1 2 5 2 2 2 2 2" xfId="429" xr:uid="{00000000-0005-0000-0000-000082010000}"/>
    <cellStyle name="20% - Accent1 2 5 2 2 2 3" xfId="430" xr:uid="{00000000-0005-0000-0000-000083010000}"/>
    <cellStyle name="20% - Accent1 2 5 2 2 3" xfId="431" xr:uid="{00000000-0005-0000-0000-000084010000}"/>
    <cellStyle name="20% - Accent1 2 5 2 2 3 2" xfId="432" xr:uid="{00000000-0005-0000-0000-000085010000}"/>
    <cellStyle name="20% - Accent1 2 5 2 2 4" xfId="433" xr:uid="{00000000-0005-0000-0000-000086010000}"/>
    <cellStyle name="20% - Accent1 2 5 2 2 5" xfId="434" xr:uid="{00000000-0005-0000-0000-000087010000}"/>
    <cellStyle name="20% - Accent1 2 5 2 2 6" xfId="435" xr:uid="{00000000-0005-0000-0000-000088010000}"/>
    <cellStyle name="20% - Accent1 2 5 2 3" xfId="436" xr:uid="{00000000-0005-0000-0000-000089010000}"/>
    <cellStyle name="20% - Accent1 2 5 2 3 2" xfId="437" xr:uid="{00000000-0005-0000-0000-00008A010000}"/>
    <cellStyle name="20% - Accent1 2 5 2 3 2 2" xfId="438" xr:uid="{00000000-0005-0000-0000-00008B010000}"/>
    <cellStyle name="20% - Accent1 2 5 2 3 3" xfId="439" xr:uid="{00000000-0005-0000-0000-00008C010000}"/>
    <cellStyle name="20% - Accent1 2 5 2 4" xfId="440" xr:uid="{00000000-0005-0000-0000-00008D010000}"/>
    <cellStyle name="20% - Accent1 2 5 2 4 2" xfId="441" xr:uid="{00000000-0005-0000-0000-00008E010000}"/>
    <cellStyle name="20% - Accent1 2 5 2 4 2 2" xfId="442" xr:uid="{00000000-0005-0000-0000-00008F010000}"/>
    <cellStyle name="20% - Accent1 2 5 2 4 3" xfId="443" xr:uid="{00000000-0005-0000-0000-000090010000}"/>
    <cellStyle name="20% - Accent1 2 5 2 5" xfId="444" xr:uid="{00000000-0005-0000-0000-000091010000}"/>
    <cellStyle name="20% - Accent1 2 5 2 5 2" xfId="445" xr:uid="{00000000-0005-0000-0000-000092010000}"/>
    <cellStyle name="20% - Accent1 2 5 2 6" xfId="446" xr:uid="{00000000-0005-0000-0000-000093010000}"/>
    <cellStyle name="20% - Accent1 2 5 2 7" xfId="447" xr:uid="{00000000-0005-0000-0000-000094010000}"/>
    <cellStyle name="20% - Accent1 2 5 2 8" xfId="448" xr:uid="{00000000-0005-0000-0000-000095010000}"/>
    <cellStyle name="20% - Accent1 2 5 3" xfId="449" xr:uid="{00000000-0005-0000-0000-000096010000}"/>
    <cellStyle name="20% - Accent1 2 5 3 2" xfId="450" xr:uid="{00000000-0005-0000-0000-000097010000}"/>
    <cellStyle name="20% - Accent1 2 5 3 2 2" xfId="451" xr:uid="{00000000-0005-0000-0000-000098010000}"/>
    <cellStyle name="20% - Accent1 2 5 3 2 2 2" xfId="452" xr:uid="{00000000-0005-0000-0000-000099010000}"/>
    <cellStyle name="20% - Accent1 2 5 3 2 3" xfId="453" xr:uid="{00000000-0005-0000-0000-00009A010000}"/>
    <cellStyle name="20% - Accent1 2 5 3 2 4" xfId="454" xr:uid="{00000000-0005-0000-0000-00009B010000}"/>
    <cellStyle name="20% - Accent1 2 5 3 3" xfId="455" xr:uid="{00000000-0005-0000-0000-00009C010000}"/>
    <cellStyle name="20% - Accent1 2 5 3 3 2" xfId="456" xr:uid="{00000000-0005-0000-0000-00009D010000}"/>
    <cellStyle name="20% - Accent1 2 5 3 4" xfId="457" xr:uid="{00000000-0005-0000-0000-00009E010000}"/>
    <cellStyle name="20% - Accent1 2 5 3 5" xfId="458" xr:uid="{00000000-0005-0000-0000-00009F010000}"/>
    <cellStyle name="20% - Accent1 2 5 3 6" xfId="459" xr:uid="{00000000-0005-0000-0000-0000A0010000}"/>
    <cellStyle name="20% - Accent1 2 5 4" xfId="460" xr:uid="{00000000-0005-0000-0000-0000A1010000}"/>
    <cellStyle name="20% - Accent1 2 5 4 2" xfId="461" xr:uid="{00000000-0005-0000-0000-0000A2010000}"/>
    <cellStyle name="20% - Accent1 2 5 4 2 2" xfId="462" xr:uid="{00000000-0005-0000-0000-0000A3010000}"/>
    <cellStyle name="20% - Accent1 2 5 4 3" xfId="463" xr:uid="{00000000-0005-0000-0000-0000A4010000}"/>
    <cellStyle name="20% - Accent1 2 5 4 4" xfId="464" xr:uid="{00000000-0005-0000-0000-0000A5010000}"/>
    <cellStyle name="20% - Accent1 2 5 5" xfId="465" xr:uid="{00000000-0005-0000-0000-0000A6010000}"/>
    <cellStyle name="20% - Accent1 2 5 5 2" xfId="466" xr:uid="{00000000-0005-0000-0000-0000A7010000}"/>
    <cellStyle name="20% - Accent1 2 5 5 2 2" xfId="467" xr:uid="{00000000-0005-0000-0000-0000A8010000}"/>
    <cellStyle name="20% - Accent1 2 5 5 3" xfId="468" xr:uid="{00000000-0005-0000-0000-0000A9010000}"/>
    <cellStyle name="20% - Accent1 2 5 6" xfId="469" xr:uid="{00000000-0005-0000-0000-0000AA010000}"/>
    <cellStyle name="20% - Accent1 2 5 6 2" xfId="470" xr:uid="{00000000-0005-0000-0000-0000AB010000}"/>
    <cellStyle name="20% - Accent1 2 5 7" xfId="471" xr:uid="{00000000-0005-0000-0000-0000AC010000}"/>
    <cellStyle name="20% - Accent1 2 5 8" xfId="472" xr:uid="{00000000-0005-0000-0000-0000AD010000}"/>
    <cellStyle name="20% - Accent1 2 5 9" xfId="473" xr:uid="{00000000-0005-0000-0000-0000AE010000}"/>
    <cellStyle name="20% - Accent1 2 6" xfId="474" xr:uid="{00000000-0005-0000-0000-0000AF010000}"/>
    <cellStyle name="20% - Accent1 2 6 2" xfId="475" xr:uid="{00000000-0005-0000-0000-0000B0010000}"/>
    <cellStyle name="20% - Accent1 2 6 2 2" xfId="476" xr:uid="{00000000-0005-0000-0000-0000B1010000}"/>
    <cellStyle name="20% - Accent1 2 6 2 2 2" xfId="477" xr:uid="{00000000-0005-0000-0000-0000B2010000}"/>
    <cellStyle name="20% - Accent1 2 6 2 2 2 2" xfId="478" xr:uid="{00000000-0005-0000-0000-0000B3010000}"/>
    <cellStyle name="20% - Accent1 2 6 2 2 3" xfId="479" xr:uid="{00000000-0005-0000-0000-0000B4010000}"/>
    <cellStyle name="20% - Accent1 2 6 2 2 4" xfId="480" xr:uid="{00000000-0005-0000-0000-0000B5010000}"/>
    <cellStyle name="20% - Accent1 2 6 2 3" xfId="481" xr:uid="{00000000-0005-0000-0000-0000B6010000}"/>
    <cellStyle name="20% - Accent1 2 6 2 3 2" xfId="482" xr:uid="{00000000-0005-0000-0000-0000B7010000}"/>
    <cellStyle name="20% - Accent1 2 6 2 4" xfId="483" xr:uid="{00000000-0005-0000-0000-0000B8010000}"/>
    <cellStyle name="20% - Accent1 2 6 2 5" xfId="484" xr:uid="{00000000-0005-0000-0000-0000B9010000}"/>
    <cellStyle name="20% - Accent1 2 6 2 6" xfId="485" xr:uid="{00000000-0005-0000-0000-0000BA010000}"/>
    <cellStyle name="20% - Accent1 2 6 3" xfId="486" xr:uid="{00000000-0005-0000-0000-0000BB010000}"/>
    <cellStyle name="20% - Accent1 2 6 3 2" xfId="487" xr:uid="{00000000-0005-0000-0000-0000BC010000}"/>
    <cellStyle name="20% - Accent1 2 6 3 2 2" xfId="488" xr:uid="{00000000-0005-0000-0000-0000BD010000}"/>
    <cellStyle name="20% - Accent1 2 6 3 2 2 2" xfId="489" xr:uid="{00000000-0005-0000-0000-0000BE010000}"/>
    <cellStyle name="20% - Accent1 2 6 3 2 3" xfId="490" xr:uid="{00000000-0005-0000-0000-0000BF010000}"/>
    <cellStyle name="20% - Accent1 2 6 3 2 4" xfId="491" xr:uid="{00000000-0005-0000-0000-0000C0010000}"/>
    <cellStyle name="20% - Accent1 2 6 3 3" xfId="492" xr:uid="{00000000-0005-0000-0000-0000C1010000}"/>
    <cellStyle name="20% - Accent1 2 6 3 3 2" xfId="493" xr:uid="{00000000-0005-0000-0000-0000C2010000}"/>
    <cellStyle name="20% - Accent1 2 6 3 4" xfId="494" xr:uid="{00000000-0005-0000-0000-0000C3010000}"/>
    <cellStyle name="20% - Accent1 2 6 3 5" xfId="495" xr:uid="{00000000-0005-0000-0000-0000C4010000}"/>
    <cellStyle name="20% - Accent1 2 6 4" xfId="496" xr:uid="{00000000-0005-0000-0000-0000C5010000}"/>
    <cellStyle name="20% - Accent1 2 6 4 2" xfId="497" xr:uid="{00000000-0005-0000-0000-0000C6010000}"/>
    <cellStyle name="20% - Accent1 2 6 4 2 2" xfId="498" xr:uid="{00000000-0005-0000-0000-0000C7010000}"/>
    <cellStyle name="20% - Accent1 2 6 4 3" xfId="499" xr:uid="{00000000-0005-0000-0000-0000C8010000}"/>
    <cellStyle name="20% - Accent1 2 6 4 4" xfId="500" xr:uid="{00000000-0005-0000-0000-0000C9010000}"/>
    <cellStyle name="20% - Accent1 2 6 5" xfId="501" xr:uid="{00000000-0005-0000-0000-0000CA010000}"/>
    <cellStyle name="20% - Accent1 2 6 5 2" xfId="502" xr:uid="{00000000-0005-0000-0000-0000CB010000}"/>
    <cellStyle name="20% - Accent1 2 6 6" xfId="503" xr:uid="{00000000-0005-0000-0000-0000CC010000}"/>
    <cellStyle name="20% - Accent1 2 6 7" xfId="504" xr:uid="{00000000-0005-0000-0000-0000CD010000}"/>
    <cellStyle name="20% - Accent1 2 6 8" xfId="505" xr:uid="{00000000-0005-0000-0000-0000CE010000}"/>
    <cellStyle name="20% - Accent1 2 7" xfId="506" xr:uid="{00000000-0005-0000-0000-0000CF010000}"/>
    <cellStyle name="20% - Accent1 2 7 2" xfId="507" xr:uid="{00000000-0005-0000-0000-0000D0010000}"/>
    <cellStyle name="20% - Accent1 2 7 2 2" xfId="508" xr:uid="{00000000-0005-0000-0000-0000D1010000}"/>
    <cellStyle name="20% - Accent1 2 7 2 2 2" xfId="509" xr:uid="{00000000-0005-0000-0000-0000D2010000}"/>
    <cellStyle name="20% - Accent1 2 7 2 3" xfId="510" xr:uid="{00000000-0005-0000-0000-0000D3010000}"/>
    <cellStyle name="20% - Accent1 2 7 2 4" xfId="511" xr:uid="{00000000-0005-0000-0000-0000D4010000}"/>
    <cellStyle name="20% - Accent1 2 7 3" xfId="512" xr:uid="{00000000-0005-0000-0000-0000D5010000}"/>
    <cellStyle name="20% - Accent1 2 7 3 2" xfId="513" xr:uid="{00000000-0005-0000-0000-0000D6010000}"/>
    <cellStyle name="20% - Accent1 2 7 4" xfId="514" xr:uid="{00000000-0005-0000-0000-0000D7010000}"/>
    <cellStyle name="20% - Accent1 2 7 5" xfId="515" xr:uid="{00000000-0005-0000-0000-0000D8010000}"/>
    <cellStyle name="20% - Accent1 2 7 6" xfId="516" xr:uid="{00000000-0005-0000-0000-0000D9010000}"/>
    <cellStyle name="20% - Accent1 2 8" xfId="517" xr:uid="{00000000-0005-0000-0000-0000DA010000}"/>
    <cellStyle name="20% - Accent1 2 8 2" xfId="518" xr:uid="{00000000-0005-0000-0000-0000DB010000}"/>
    <cellStyle name="20% - Accent1 2 8 2 2" xfId="519" xr:uid="{00000000-0005-0000-0000-0000DC010000}"/>
    <cellStyle name="20% - Accent1 2 8 2 2 2" xfId="520" xr:uid="{00000000-0005-0000-0000-0000DD010000}"/>
    <cellStyle name="20% - Accent1 2 8 2 3" xfId="521" xr:uid="{00000000-0005-0000-0000-0000DE010000}"/>
    <cellStyle name="20% - Accent1 2 8 2 4" xfId="522" xr:uid="{00000000-0005-0000-0000-0000DF010000}"/>
    <cellStyle name="20% - Accent1 2 8 3" xfId="523" xr:uid="{00000000-0005-0000-0000-0000E0010000}"/>
    <cellStyle name="20% - Accent1 2 8 3 2" xfId="524" xr:uid="{00000000-0005-0000-0000-0000E1010000}"/>
    <cellStyle name="20% - Accent1 2 8 4" xfId="525" xr:uid="{00000000-0005-0000-0000-0000E2010000}"/>
    <cellStyle name="20% - Accent1 2 8 5" xfId="526" xr:uid="{00000000-0005-0000-0000-0000E3010000}"/>
    <cellStyle name="20% - Accent1 2 9" xfId="527" xr:uid="{00000000-0005-0000-0000-0000E4010000}"/>
    <cellStyle name="20% - Accent1 2 9 2" xfId="528" xr:uid="{00000000-0005-0000-0000-0000E5010000}"/>
    <cellStyle name="20% - Accent1 2 9 2 2" xfId="529" xr:uid="{00000000-0005-0000-0000-0000E6010000}"/>
    <cellStyle name="20% - Accent1 2 9 2 3" xfId="530" xr:uid="{00000000-0005-0000-0000-0000E7010000}"/>
    <cellStyle name="20% - Accent1 2 9 3" xfId="531" xr:uid="{00000000-0005-0000-0000-0000E8010000}"/>
    <cellStyle name="20% - Accent1 2 9 4" xfId="532" xr:uid="{00000000-0005-0000-0000-0000E9010000}"/>
    <cellStyle name="20% - Accent1 3" xfId="533" xr:uid="{00000000-0005-0000-0000-0000EA010000}"/>
    <cellStyle name="20% - Accent1 3 10" xfId="534" xr:uid="{00000000-0005-0000-0000-0000EB010000}"/>
    <cellStyle name="20% - Accent1 3 10 2" xfId="535" xr:uid="{00000000-0005-0000-0000-0000EC010000}"/>
    <cellStyle name="20% - Accent1 3 10 2 2" xfId="536" xr:uid="{00000000-0005-0000-0000-0000ED010000}"/>
    <cellStyle name="20% - Accent1 3 10 3" xfId="537" xr:uid="{00000000-0005-0000-0000-0000EE010000}"/>
    <cellStyle name="20% - Accent1 3 10 4" xfId="538" xr:uid="{00000000-0005-0000-0000-0000EF010000}"/>
    <cellStyle name="20% - Accent1 3 11" xfId="539" xr:uid="{00000000-0005-0000-0000-0000F0010000}"/>
    <cellStyle name="20% - Accent1 3 11 2" xfId="540" xr:uid="{00000000-0005-0000-0000-0000F1010000}"/>
    <cellStyle name="20% - Accent1 3 12" xfId="541" xr:uid="{00000000-0005-0000-0000-0000F2010000}"/>
    <cellStyle name="20% - Accent1 3 13" xfId="542" xr:uid="{00000000-0005-0000-0000-0000F3010000}"/>
    <cellStyle name="20% - Accent1 3 14" xfId="543" xr:uid="{00000000-0005-0000-0000-0000F4010000}"/>
    <cellStyle name="20% - Accent1 3 2" xfId="544" xr:uid="{00000000-0005-0000-0000-0000F5010000}"/>
    <cellStyle name="20% - Accent1 3 2 10" xfId="545" xr:uid="{00000000-0005-0000-0000-0000F6010000}"/>
    <cellStyle name="20% - Accent1 3 2 10 2" xfId="546" xr:uid="{00000000-0005-0000-0000-0000F7010000}"/>
    <cellStyle name="20% - Accent1 3 2 11" xfId="547" xr:uid="{00000000-0005-0000-0000-0000F8010000}"/>
    <cellStyle name="20% - Accent1 3 2 12" xfId="548" xr:uid="{00000000-0005-0000-0000-0000F9010000}"/>
    <cellStyle name="20% - Accent1 3 2 13" xfId="549" xr:uid="{00000000-0005-0000-0000-0000FA010000}"/>
    <cellStyle name="20% - Accent1 3 2 2" xfId="550" xr:uid="{00000000-0005-0000-0000-0000FB010000}"/>
    <cellStyle name="20% - Accent1 3 2 2 2" xfId="551" xr:uid="{00000000-0005-0000-0000-0000FC010000}"/>
    <cellStyle name="20% - Accent1 3 2 2 2 2" xfId="552" xr:uid="{00000000-0005-0000-0000-0000FD010000}"/>
    <cellStyle name="20% - Accent1 3 2 2 2 2 2" xfId="553" xr:uid="{00000000-0005-0000-0000-0000FE010000}"/>
    <cellStyle name="20% - Accent1 3 2 2 2 2 2 2" xfId="554" xr:uid="{00000000-0005-0000-0000-0000FF010000}"/>
    <cellStyle name="20% - Accent1 3 2 2 2 2 2 2 2" xfId="555" xr:uid="{00000000-0005-0000-0000-000000020000}"/>
    <cellStyle name="20% - Accent1 3 2 2 2 2 2 3" xfId="556" xr:uid="{00000000-0005-0000-0000-000001020000}"/>
    <cellStyle name="20% - Accent1 3 2 2 2 2 3" xfId="557" xr:uid="{00000000-0005-0000-0000-000002020000}"/>
    <cellStyle name="20% - Accent1 3 2 2 2 2 3 2" xfId="558" xr:uid="{00000000-0005-0000-0000-000003020000}"/>
    <cellStyle name="20% - Accent1 3 2 2 2 2 4" xfId="559" xr:uid="{00000000-0005-0000-0000-000004020000}"/>
    <cellStyle name="20% - Accent1 3 2 2 2 2 5" xfId="560" xr:uid="{00000000-0005-0000-0000-000005020000}"/>
    <cellStyle name="20% - Accent1 3 2 2 2 2 6" xfId="561" xr:uid="{00000000-0005-0000-0000-000006020000}"/>
    <cellStyle name="20% - Accent1 3 2 2 2 3" xfId="562" xr:uid="{00000000-0005-0000-0000-000007020000}"/>
    <cellStyle name="20% - Accent1 3 2 2 2 3 2" xfId="563" xr:uid="{00000000-0005-0000-0000-000008020000}"/>
    <cellStyle name="20% - Accent1 3 2 2 2 3 2 2" xfId="564" xr:uid="{00000000-0005-0000-0000-000009020000}"/>
    <cellStyle name="20% - Accent1 3 2 2 2 3 3" xfId="565" xr:uid="{00000000-0005-0000-0000-00000A020000}"/>
    <cellStyle name="20% - Accent1 3 2 2 2 4" xfId="566" xr:uid="{00000000-0005-0000-0000-00000B020000}"/>
    <cellStyle name="20% - Accent1 3 2 2 2 4 2" xfId="567" xr:uid="{00000000-0005-0000-0000-00000C020000}"/>
    <cellStyle name="20% - Accent1 3 2 2 2 4 2 2" xfId="568" xr:uid="{00000000-0005-0000-0000-00000D020000}"/>
    <cellStyle name="20% - Accent1 3 2 2 2 4 3" xfId="569" xr:uid="{00000000-0005-0000-0000-00000E020000}"/>
    <cellStyle name="20% - Accent1 3 2 2 2 5" xfId="570" xr:uid="{00000000-0005-0000-0000-00000F020000}"/>
    <cellStyle name="20% - Accent1 3 2 2 2 5 2" xfId="571" xr:uid="{00000000-0005-0000-0000-000010020000}"/>
    <cellStyle name="20% - Accent1 3 2 2 2 6" xfId="572" xr:uid="{00000000-0005-0000-0000-000011020000}"/>
    <cellStyle name="20% - Accent1 3 2 2 2 7" xfId="573" xr:uid="{00000000-0005-0000-0000-000012020000}"/>
    <cellStyle name="20% - Accent1 3 2 2 2 8" xfId="574" xr:uid="{00000000-0005-0000-0000-000013020000}"/>
    <cellStyle name="20% - Accent1 3 2 2 3" xfId="575" xr:uid="{00000000-0005-0000-0000-000014020000}"/>
    <cellStyle name="20% - Accent1 3 2 2 3 2" xfId="576" xr:uid="{00000000-0005-0000-0000-000015020000}"/>
    <cellStyle name="20% - Accent1 3 2 2 3 2 2" xfId="577" xr:uid="{00000000-0005-0000-0000-000016020000}"/>
    <cellStyle name="20% - Accent1 3 2 2 3 2 2 2" xfId="578" xr:uid="{00000000-0005-0000-0000-000017020000}"/>
    <cellStyle name="20% - Accent1 3 2 2 3 2 3" xfId="579" xr:uid="{00000000-0005-0000-0000-000018020000}"/>
    <cellStyle name="20% - Accent1 3 2 2 3 2 4" xfId="580" xr:uid="{00000000-0005-0000-0000-000019020000}"/>
    <cellStyle name="20% - Accent1 3 2 2 3 3" xfId="581" xr:uid="{00000000-0005-0000-0000-00001A020000}"/>
    <cellStyle name="20% - Accent1 3 2 2 3 3 2" xfId="582" xr:uid="{00000000-0005-0000-0000-00001B020000}"/>
    <cellStyle name="20% - Accent1 3 2 2 3 4" xfId="583" xr:uid="{00000000-0005-0000-0000-00001C020000}"/>
    <cellStyle name="20% - Accent1 3 2 2 3 5" xfId="584" xr:uid="{00000000-0005-0000-0000-00001D020000}"/>
    <cellStyle name="20% - Accent1 3 2 2 3 6" xfId="585" xr:uid="{00000000-0005-0000-0000-00001E020000}"/>
    <cellStyle name="20% - Accent1 3 2 2 4" xfId="586" xr:uid="{00000000-0005-0000-0000-00001F020000}"/>
    <cellStyle name="20% - Accent1 3 2 2 4 2" xfId="587" xr:uid="{00000000-0005-0000-0000-000020020000}"/>
    <cellStyle name="20% - Accent1 3 2 2 4 2 2" xfId="588" xr:uid="{00000000-0005-0000-0000-000021020000}"/>
    <cellStyle name="20% - Accent1 3 2 2 4 2 2 2" xfId="589" xr:uid="{00000000-0005-0000-0000-000022020000}"/>
    <cellStyle name="20% - Accent1 3 2 2 4 2 3" xfId="590" xr:uid="{00000000-0005-0000-0000-000023020000}"/>
    <cellStyle name="20% - Accent1 3 2 2 4 2 4" xfId="591" xr:uid="{00000000-0005-0000-0000-000024020000}"/>
    <cellStyle name="20% - Accent1 3 2 2 4 3" xfId="592" xr:uid="{00000000-0005-0000-0000-000025020000}"/>
    <cellStyle name="20% - Accent1 3 2 2 4 3 2" xfId="593" xr:uid="{00000000-0005-0000-0000-000026020000}"/>
    <cellStyle name="20% - Accent1 3 2 2 4 4" xfId="594" xr:uid="{00000000-0005-0000-0000-000027020000}"/>
    <cellStyle name="20% - Accent1 3 2 2 4 5" xfId="595" xr:uid="{00000000-0005-0000-0000-000028020000}"/>
    <cellStyle name="20% - Accent1 3 2 2 5" xfId="596" xr:uid="{00000000-0005-0000-0000-000029020000}"/>
    <cellStyle name="20% - Accent1 3 2 2 5 2" xfId="597" xr:uid="{00000000-0005-0000-0000-00002A020000}"/>
    <cellStyle name="20% - Accent1 3 2 2 5 2 2" xfId="598" xr:uid="{00000000-0005-0000-0000-00002B020000}"/>
    <cellStyle name="20% - Accent1 3 2 2 5 3" xfId="599" xr:uid="{00000000-0005-0000-0000-00002C020000}"/>
    <cellStyle name="20% - Accent1 3 2 2 5 4" xfId="600" xr:uid="{00000000-0005-0000-0000-00002D020000}"/>
    <cellStyle name="20% - Accent1 3 2 2 6" xfId="601" xr:uid="{00000000-0005-0000-0000-00002E020000}"/>
    <cellStyle name="20% - Accent1 3 2 2 6 2" xfId="602" xr:uid="{00000000-0005-0000-0000-00002F020000}"/>
    <cellStyle name="20% - Accent1 3 2 2 7" xfId="603" xr:uid="{00000000-0005-0000-0000-000030020000}"/>
    <cellStyle name="20% - Accent1 3 2 2 8" xfId="604" xr:uid="{00000000-0005-0000-0000-000031020000}"/>
    <cellStyle name="20% - Accent1 3 2 2 9" xfId="605" xr:uid="{00000000-0005-0000-0000-000032020000}"/>
    <cellStyle name="20% - Accent1 3 2 3" xfId="606" xr:uid="{00000000-0005-0000-0000-000033020000}"/>
    <cellStyle name="20% - Accent1 3 2 3 2" xfId="607" xr:uid="{00000000-0005-0000-0000-000034020000}"/>
    <cellStyle name="20% - Accent1 3 2 3 2 2" xfId="608" xr:uid="{00000000-0005-0000-0000-000035020000}"/>
    <cellStyle name="20% - Accent1 3 2 3 2 2 2" xfId="609" xr:uid="{00000000-0005-0000-0000-000036020000}"/>
    <cellStyle name="20% - Accent1 3 2 3 2 2 2 2" xfId="610" xr:uid="{00000000-0005-0000-0000-000037020000}"/>
    <cellStyle name="20% - Accent1 3 2 3 2 2 2 2 2" xfId="611" xr:uid="{00000000-0005-0000-0000-000038020000}"/>
    <cellStyle name="20% - Accent1 3 2 3 2 2 2 3" xfId="612" xr:uid="{00000000-0005-0000-0000-000039020000}"/>
    <cellStyle name="20% - Accent1 3 2 3 2 2 3" xfId="613" xr:uid="{00000000-0005-0000-0000-00003A020000}"/>
    <cellStyle name="20% - Accent1 3 2 3 2 2 3 2" xfId="614" xr:uid="{00000000-0005-0000-0000-00003B020000}"/>
    <cellStyle name="20% - Accent1 3 2 3 2 2 4" xfId="615" xr:uid="{00000000-0005-0000-0000-00003C020000}"/>
    <cellStyle name="20% - Accent1 3 2 3 2 2 5" xfId="616" xr:uid="{00000000-0005-0000-0000-00003D020000}"/>
    <cellStyle name="20% - Accent1 3 2 3 2 2 6" xfId="617" xr:uid="{00000000-0005-0000-0000-00003E020000}"/>
    <cellStyle name="20% - Accent1 3 2 3 2 3" xfId="618" xr:uid="{00000000-0005-0000-0000-00003F020000}"/>
    <cellStyle name="20% - Accent1 3 2 3 2 3 2" xfId="619" xr:uid="{00000000-0005-0000-0000-000040020000}"/>
    <cellStyle name="20% - Accent1 3 2 3 2 3 2 2" xfId="620" xr:uid="{00000000-0005-0000-0000-000041020000}"/>
    <cellStyle name="20% - Accent1 3 2 3 2 3 3" xfId="621" xr:uid="{00000000-0005-0000-0000-000042020000}"/>
    <cellStyle name="20% - Accent1 3 2 3 2 4" xfId="622" xr:uid="{00000000-0005-0000-0000-000043020000}"/>
    <cellStyle name="20% - Accent1 3 2 3 2 4 2" xfId="623" xr:uid="{00000000-0005-0000-0000-000044020000}"/>
    <cellStyle name="20% - Accent1 3 2 3 2 4 2 2" xfId="624" xr:uid="{00000000-0005-0000-0000-000045020000}"/>
    <cellStyle name="20% - Accent1 3 2 3 2 4 3" xfId="625" xr:uid="{00000000-0005-0000-0000-000046020000}"/>
    <cellStyle name="20% - Accent1 3 2 3 2 5" xfId="626" xr:uid="{00000000-0005-0000-0000-000047020000}"/>
    <cellStyle name="20% - Accent1 3 2 3 2 5 2" xfId="627" xr:uid="{00000000-0005-0000-0000-000048020000}"/>
    <cellStyle name="20% - Accent1 3 2 3 2 6" xfId="628" xr:uid="{00000000-0005-0000-0000-000049020000}"/>
    <cellStyle name="20% - Accent1 3 2 3 2 7" xfId="629" xr:uid="{00000000-0005-0000-0000-00004A020000}"/>
    <cellStyle name="20% - Accent1 3 2 3 2 8" xfId="630" xr:uid="{00000000-0005-0000-0000-00004B020000}"/>
    <cellStyle name="20% - Accent1 3 2 3 3" xfId="631" xr:uid="{00000000-0005-0000-0000-00004C020000}"/>
    <cellStyle name="20% - Accent1 3 2 3 3 2" xfId="632" xr:uid="{00000000-0005-0000-0000-00004D020000}"/>
    <cellStyle name="20% - Accent1 3 2 3 3 2 2" xfId="633" xr:uid="{00000000-0005-0000-0000-00004E020000}"/>
    <cellStyle name="20% - Accent1 3 2 3 3 2 2 2" xfId="634" xr:uid="{00000000-0005-0000-0000-00004F020000}"/>
    <cellStyle name="20% - Accent1 3 2 3 3 2 3" xfId="635" xr:uid="{00000000-0005-0000-0000-000050020000}"/>
    <cellStyle name="20% - Accent1 3 2 3 3 2 4" xfId="636" xr:uid="{00000000-0005-0000-0000-000051020000}"/>
    <cellStyle name="20% - Accent1 3 2 3 3 3" xfId="637" xr:uid="{00000000-0005-0000-0000-000052020000}"/>
    <cellStyle name="20% - Accent1 3 2 3 3 3 2" xfId="638" xr:uid="{00000000-0005-0000-0000-000053020000}"/>
    <cellStyle name="20% - Accent1 3 2 3 3 4" xfId="639" xr:uid="{00000000-0005-0000-0000-000054020000}"/>
    <cellStyle name="20% - Accent1 3 2 3 3 5" xfId="640" xr:uid="{00000000-0005-0000-0000-000055020000}"/>
    <cellStyle name="20% - Accent1 3 2 3 3 6" xfId="641" xr:uid="{00000000-0005-0000-0000-000056020000}"/>
    <cellStyle name="20% - Accent1 3 2 3 4" xfId="642" xr:uid="{00000000-0005-0000-0000-000057020000}"/>
    <cellStyle name="20% - Accent1 3 2 3 4 2" xfId="643" xr:uid="{00000000-0005-0000-0000-000058020000}"/>
    <cellStyle name="20% - Accent1 3 2 3 4 2 2" xfId="644" xr:uid="{00000000-0005-0000-0000-000059020000}"/>
    <cellStyle name="20% - Accent1 3 2 3 4 3" xfId="645" xr:uid="{00000000-0005-0000-0000-00005A020000}"/>
    <cellStyle name="20% - Accent1 3 2 3 4 4" xfId="646" xr:uid="{00000000-0005-0000-0000-00005B020000}"/>
    <cellStyle name="20% - Accent1 3 2 3 5" xfId="647" xr:uid="{00000000-0005-0000-0000-00005C020000}"/>
    <cellStyle name="20% - Accent1 3 2 3 5 2" xfId="648" xr:uid="{00000000-0005-0000-0000-00005D020000}"/>
    <cellStyle name="20% - Accent1 3 2 3 5 2 2" xfId="649" xr:uid="{00000000-0005-0000-0000-00005E020000}"/>
    <cellStyle name="20% - Accent1 3 2 3 5 3" xfId="650" xr:uid="{00000000-0005-0000-0000-00005F020000}"/>
    <cellStyle name="20% - Accent1 3 2 3 6" xfId="651" xr:uid="{00000000-0005-0000-0000-000060020000}"/>
    <cellStyle name="20% - Accent1 3 2 3 6 2" xfId="652" xr:uid="{00000000-0005-0000-0000-000061020000}"/>
    <cellStyle name="20% - Accent1 3 2 3 7" xfId="653" xr:uid="{00000000-0005-0000-0000-000062020000}"/>
    <cellStyle name="20% - Accent1 3 2 3 8" xfId="654" xr:uid="{00000000-0005-0000-0000-000063020000}"/>
    <cellStyle name="20% - Accent1 3 2 3 9" xfId="655" xr:uid="{00000000-0005-0000-0000-000064020000}"/>
    <cellStyle name="20% - Accent1 3 2 4" xfId="656" xr:uid="{00000000-0005-0000-0000-000065020000}"/>
    <cellStyle name="20% - Accent1 3 2 4 2" xfId="657" xr:uid="{00000000-0005-0000-0000-000066020000}"/>
    <cellStyle name="20% - Accent1 3 2 4 2 2" xfId="658" xr:uid="{00000000-0005-0000-0000-000067020000}"/>
    <cellStyle name="20% - Accent1 3 2 4 2 2 2" xfId="659" xr:uid="{00000000-0005-0000-0000-000068020000}"/>
    <cellStyle name="20% - Accent1 3 2 4 2 2 2 2" xfId="660" xr:uid="{00000000-0005-0000-0000-000069020000}"/>
    <cellStyle name="20% - Accent1 3 2 4 2 2 2 2 2" xfId="661" xr:uid="{00000000-0005-0000-0000-00006A020000}"/>
    <cellStyle name="20% - Accent1 3 2 4 2 2 2 3" xfId="662" xr:uid="{00000000-0005-0000-0000-00006B020000}"/>
    <cellStyle name="20% - Accent1 3 2 4 2 2 3" xfId="663" xr:uid="{00000000-0005-0000-0000-00006C020000}"/>
    <cellStyle name="20% - Accent1 3 2 4 2 2 3 2" xfId="664" xr:uid="{00000000-0005-0000-0000-00006D020000}"/>
    <cellStyle name="20% - Accent1 3 2 4 2 2 4" xfId="665" xr:uid="{00000000-0005-0000-0000-00006E020000}"/>
    <cellStyle name="20% - Accent1 3 2 4 2 2 5" xfId="666" xr:uid="{00000000-0005-0000-0000-00006F020000}"/>
    <cellStyle name="20% - Accent1 3 2 4 2 2 6" xfId="667" xr:uid="{00000000-0005-0000-0000-000070020000}"/>
    <cellStyle name="20% - Accent1 3 2 4 2 3" xfId="668" xr:uid="{00000000-0005-0000-0000-000071020000}"/>
    <cellStyle name="20% - Accent1 3 2 4 2 3 2" xfId="669" xr:uid="{00000000-0005-0000-0000-000072020000}"/>
    <cellStyle name="20% - Accent1 3 2 4 2 3 2 2" xfId="670" xr:uid="{00000000-0005-0000-0000-000073020000}"/>
    <cellStyle name="20% - Accent1 3 2 4 2 3 3" xfId="671" xr:uid="{00000000-0005-0000-0000-000074020000}"/>
    <cellStyle name="20% - Accent1 3 2 4 2 4" xfId="672" xr:uid="{00000000-0005-0000-0000-000075020000}"/>
    <cellStyle name="20% - Accent1 3 2 4 2 4 2" xfId="673" xr:uid="{00000000-0005-0000-0000-000076020000}"/>
    <cellStyle name="20% - Accent1 3 2 4 2 4 2 2" xfId="674" xr:uid="{00000000-0005-0000-0000-000077020000}"/>
    <cellStyle name="20% - Accent1 3 2 4 2 4 3" xfId="675" xr:uid="{00000000-0005-0000-0000-000078020000}"/>
    <cellStyle name="20% - Accent1 3 2 4 2 5" xfId="676" xr:uid="{00000000-0005-0000-0000-000079020000}"/>
    <cellStyle name="20% - Accent1 3 2 4 2 5 2" xfId="677" xr:uid="{00000000-0005-0000-0000-00007A020000}"/>
    <cellStyle name="20% - Accent1 3 2 4 2 6" xfId="678" xr:uid="{00000000-0005-0000-0000-00007B020000}"/>
    <cellStyle name="20% - Accent1 3 2 4 2 7" xfId="679" xr:uid="{00000000-0005-0000-0000-00007C020000}"/>
    <cellStyle name="20% - Accent1 3 2 4 2 8" xfId="680" xr:uid="{00000000-0005-0000-0000-00007D020000}"/>
    <cellStyle name="20% - Accent1 3 2 4 3" xfId="681" xr:uid="{00000000-0005-0000-0000-00007E020000}"/>
    <cellStyle name="20% - Accent1 3 2 4 3 2" xfId="682" xr:uid="{00000000-0005-0000-0000-00007F020000}"/>
    <cellStyle name="20% - Accent1 3 2 4 3 2 2" xfId="683" xr:uid="{00000000-0005-0000-0000-000080020000}"/>
    <cellStyle name="20% - Accent1 3 2 4 3 2 2 2" xfId="684" xr:uid="{00000000-0005-0000-0000-000081020000}"/>
    <cellStyle name="20% - Accent1 3 2 4 3 2 3" xfId="685" xr:uid="{00000000-0005-0000-0000-000082020000}"/>
    <cellStyle name="20% - Accent1 3 2 4 3 2 4" xfId="686" xr:uid="{00000000-0005-0000-0000-000083020000}"/>
    <cellStyle name="20% - Accent1 3 2 4 3 3" xfId="687" xr:uid="{00000000-0005-0000-0000-000084020000}"/>
    <cellStyle name="20% - Accent1 3 2 4 3 3 2" xfId="688" xr:uid="{00000000-0005-0000-0000-000085020000}"/>
    <cellStyle name="20% - Accent1 3 2 4 3 4" xfId="689" xr:uid="{00000000-0005-0000-0000-000086020000}"/>
    <cellStyle name="20% - Accent1 3 2 4 3 5" xfId="690" xr:uid="{00000000-0005-0000-0000-000087020000}"/>
    <cellStyle name="20% - Accent1 3 2 4 3 6" xfId="691" xr:uid="{00000000-0005-0000-0000-000088020000}"/>
    <cellStyle name="20% - Accent1 3 2 4 4" xfId="692" xr:uid="{00000000-0005-0000-0000-000089020000}"/>
    <cellStyle name="20% - Accent1 3 2 4 4 2" xfId="693" xr:uid="{00000000-0005-0000-0000-00008A020000}"/>
    <cellStyle name="20% - Accent1 3 2 4 4 2 2" xfId="694" xr:uid="{00000000-0005-0000-0000-00008B020000}"/>
    <cellStyle name="20% - Accent1 3 2 4 4 3" xfId="695" xr:uid="{00000000-0005-0000-0000-00008C020000}"/>
    <cellStyle name="20% - Accent1 3 2 4 4 4" xfId="696" xr:uid="{00000000-0005-0000-0000-00008D020000}"/>
    <cellStyle name="20% - Accent1 3 2 4 5" xfId="697" xr:uid="{00000000-0005-0000-0000-00008E020000}"/>
    <cellStyle name="20% - Accent1 3 2 4 5 2" xfId="698" xr:uid="{00000000-0005-0000-0000-00008F020000}"/>
    <cellStyle name="20% - Accent1 3 2 4 5 2 2" xfId="699" xr:uid="{00000000-0005-0000-0000-000090020000}"/>
    <cellStyle name="20% - Accent1 3 2 4 5 3" xfId="700" xr:uid="{00000000-0005-0000-0000-000091020000}"/>
    <cellStyle name="20% - Accent1 3 2 4 6" xfId="701" xr:uid="{00000000-0005-0000-0000-000092020000}"/>
    <cellStyle name="20% - Accent1 3 2 4 6 2" xfId="702" xr:uid="{00000000-0005-0000-0000-000093020000}"/>
    <cellStyle name="20% - Accent1 3 2 4 7" xfId="703" xr:uid="{00000000-0005-0000-0000-000094020000}"/>
    <cellStyle name="20% - Accent1 3 2 4 8" xfId="704" xr:uid="{00000000-0005-0000-0000-000095020000}"/>
    <cellStyle name="20% - Accent1 3 2 4 9" xfId="705" xr:uid="{00000000-0005-0000-0000-000096020000}"/>
    <cellStyle name="20% - Accent1 3 2 5" xfId="706" xr:uid="{00000000-0005-0000-0000-000097020000}"/>
    <cellStyle name="20% - Accent1 3 2 5 2" xfId="707" xr:uid="{00000000-0005-0000-0000-000098020000}"/>
    <cellStyle name="20% - Accent1 3 2 5 2 2" xfId="708" xr:uid="{00000000-0005-0000-0000-000099020000}"/>
    <cellStyle name="20% - Accent1 3 2 5 2 2 2" xfId="709" xr:uid="{00000000-0005-0000-0000-00009A020000}"/>
    <cellStyle name="20% - Accent1 3 2 5 2 2 2 2" xfId="710" xr:uid="{00000000-0005-0000-0000-00009B020000}"/>
    <cellStyle name="20% - Accent1 3 2 5 2 2 3" xfId="711" xr:uid="{00000000-0005-0000-0000-00009C020000}"/>
    <cellStyle name="20% - Accent1 3 2 5 2 2 4" xfId="712" xr:uid="{00000000-0005-0000-0000-00009D020000}"/>
    <cellStyle name="20% - Accent1 3 2 5 2 3" xfId="713" xr:uid="{00000000-0005-0000-0000-00009E020000}"/>
    <cellStyle name="20% - Accent1 3 2 5 2 3 2" xfId="714" xr:uid="{00000000-0005-0000-0000-00009F020000}"/>
    <cellStyle name="20% - Accent1 3 2 5 2 4" xfId="715" xr:uid="{00000000-0005-0000-0000-0000A0020000}"/>
    <cellStyle name="20% - Accent1 3 2 5 2 5" xfId="716" xr:uid="{00000000-0005-0000-0000-0000A1020000}"/>
    <cellStyle name="20% - Accent1 3 2 5 2 6" xfId="717" xr:uid="{00000000-0005-0000-0000-0000A2020000}"/>
    <cellStyle name="20% - Accent1 3 2 5 3" xfId="718" xr:uid="{00000000-0005-0000-0000-0000A3020000}"/>
    <cellStyle name="20% - Accent1 3 2 5 3 2" xfId="719" xr:uid="{00000000-0005-0000-0000-0000A4020000}"/>
    <cellStyle name="20% - Accent1 3 2 5 3 2 2" xfId="720" xr:uid="{00000000-0005-0000-0000-0000A5020000}"/>
    <cellStyle name="20% - Accent1 3 2 5 3 2 2 2" xfId="721" xr:uid="{00000000-0005-0000-0000-0000A6020000}"/>
    <cellStyle name="20% - Accent1 3 2 5 3 2 3" xfId="722" xr:uid="{00000000-0005-0000-0000-0000A7020000}"/>
    <cellStyle name="20% - Accent1 3 2 5 3 2 4" xfId="723" xr:uid="{00000000-0005-0000-0000-0000A8020000}"/>
    <cellStyle name="20% - Accent1 3 2 5 3 3" xfId="724" xr:uid="{00000000-0005-0000-0000-0000A9020000}"/>
    <cellStyle name="20% - Accent1 3 2 5 3 3 2" xfId="725" xr:uid="{00000000-0005-0000-0000-0000AA020000}"/>
    <cellStyle name="20% - Accent1 3 2 5 3 4" xfId="726" xr:uid="{00000000-0005-0000-0000-0000AB020000}"/>
    <cellStyle name="20% - Accent1 3 2 5 3 5" xfId="727" xr:uid="{00000000-0005-0000-0000-0000AC020000}"/>
    <cellStyle name="20% - Accent1 3 2 5 4" xfId="728" xr:uid="{00000000-0005-0000-0000-0000AD020000}"/>
    <cellStyle name="20% - Accent1 3 2 5 4 2" xfId="729" xr:uid="{00000000-0005-0000-0000-0000AE020000}"/>
    <cellStyle name="20% - Accent1 3 2 5 4 2 2" xfId="730" xr:uid="{00000000-0005-0000-0000-0000AF020000}"/>
    <cellStyle name="20% - Accent1 3 2 5 4 3" xfId="731" xr:uid="{00000000-0005-0000-0000-0000B0020000}"/>
    <cellStyle name="20% - Accent1 3 2 5 4 4" xfId="732" xr:uid="{00000000-0005-0000-0000-0000B1020000}"/>
    <cellStyle name="20% - Accent1 3 2 5 5" xfId="733" xr:uid="{00000000-0005-0000-0000-0000B2020000}"/>
    <cellStyle name="20% - Accent1 3 2 5 5 2" xfId="734" xr:uid="{00000000-0005-0000-0000-0000B3020000}"/>
    <cellStyle name="20% - Accent1 3 2 5 6" xfId="735" xr:uid="{00000000-0005-0000-0000-0000B4020000}"/>
    <cellStyle name="20% - Accent1 3 2 5 7" xfId="736" xr:uid="{00000000-0005-0000-0000-0000B5020000}"/>
    <cellStyle name="20% - Accent1 3 2 5 8" xfId="737" xr:uid="{00000000-0005-0000-0000-0000B6020000}"/>
    <cellStyle name="20% - Accent1 3 2 6" xfId="738" xr:uid="{00000000-0005-0000-0000-0000B7020000}"/>
    <cellStyle name="20% - Accent1 3 2 6 2" xfId="739" xr:uid="{00000000-0005-0000-0000-0000B8020000}"/>
    <cellStyle name="20% - Accent1 3 2 6 2 2" xfId="740" xr:uid="{00000000-0005-0000-0000-0000B9020000}"/>
    <cellStyle name="20% - Accent1 3 2 6 2 2 2" xfId="741" xr:uid="{00000000-0005-0000-0000-0000BA020000}"/>
    <cellStyle name="20% - Accent1 3 2 6 2 3" xfId="742" xr:uid="{00000000-0005-0000-0000-0000BB020000}"/>
    <cellStyle name="20% - Accent1 3 2 6 2 4" xfId="743" xr:uid="{00000000-0005-0000-0000-0000BC020000}"/>
    <cellStyle name="20% - Accent1 3 2 6 3" xfId="744" xr:uid="{00000000-0005-0000-0000-0000BD020000}"/>
    <cellStyle name="20% - Accent1 3 2 6 3 2" xfId="745" xr:uid="{00000000-0005-0000-0000-0000BE020000}"/>
    <cellStyle name="20% - Accent1 3 2 6 4" xfId="746" xr:uid="{00000000-0005-0000-0000-0000BF020000}"/>
    <cellStyle name="20% - Accent1 3 2 6 5" xfId="747" xr:uid="{00000000-0005-0000-0000-0000C0020000}"/>
    <cellStyle name="20% - Accent1 3 2 6 6" xfId="748" xr:uid="{00000000-0005-0000-0000-0000C1020000}"/>
    <cellStyle name="20% - Accent1 3 2 7" xfId="749" xr:uid="{00000000-0005-0000-0000-0000C2020000}"/>
    <cellStyle name="20% - Accent1 3 2 7 2" xfId="750" xr:uid="{00000000-0005-0000-0000-0000C3020000}"/>
    <cellStyle name="20% - Accent1 3 2 7 2 2" xfId="751" xr:uid="{00000000-0005-0000-0000-0000C4020000}"/>
    <cellStyle name="20% - Accent1 3 2 7 2 2 2" xfId="752" xr:uid="{00000000-0005-0000-0000-0000C5020000}"/>
    <cellStyle name="20% - Accent1 3 2 7 2 3" xfId="753" xr:uid="{00000000-0005-0000-0000-0000C6020000}"/>
    <cellStyle name="20% - Accent1 3 2 7 2 4" xfId="754" xr:uid="{00000000-0005-0000-0000-0000C7020000}"/>
    <cellStyle name="20% - Accent1 3 2 7 3" xfId="755" xr:uid="{00000000-0005-0000-0000-0000C8020000}"/>
    <cellStyle name="20% - Accent1 3 2 7 3 2" xfId="756" xr:uid="{00000000-0005-0000-0000-0000C9020000}"/>
    <cellStyle name="20% - Accent1 3 2 7 4" xfId="757" xr:uid="{00000000-0005-0000-0000-0000CA020000}"/>
    <cellStyle name="20% - Accent1 3 2 7 5" xfId="758" xr:uid="{00000000-0005-0000-0000-0000CB020000}"/>
    <cellStyle name="20% - Accent1 3 2 8" xfId="759" xr:uid="{00000000-0005-0000-0000-0000CC020000}"/>
    <cellStyle name="20% - Accent1 3 2 8 2" xfId="760" xr:uid="{00000000-0005-0000-0000-0000CD020000}"/>
    <cellStyle name="20% - Accent1 3 2 8 2 2" xfId="761" xr:uid="{00000000-0005-0000-0000-0000CE020000}"/>
    <cellStyle name="20% - Accent1 3 2 8 2 3" xfId="762" xr:uid="{00000000-0005-0000-0000-0000CF020000}"/>
    <cellStyle name="20% - Accent1 3 2 8 3" xfId="763" xr:uid="{00000000-0005-0000-0000-0000D0020000}"/>
    <cellStyle name="20% - Accent1 3 2 8 4" xfId="764" xr:uid="{00000000-0005-0000-0000-0000D1020000}"/>
    <cellStyle name="20% - Accent1 3 2 9" xfId="765" xr:uid="{00000000-0005-0000-0000-0000D2020000}"/>
    <cellStyle name="20% - Accent1 3 2 9 2" xfId="766" xr:uid="{00000000-0005-0000-0000-0000D3020000}"/>
    <cellStyle name="20% - Accent1 3 2 9 2 2" xfId="767" xr:uid="{00000000-0005-0000-0000-0000D4020000}"/>
    <cellStyle name="20% - Accent1 3 2 9 3" xfId="768" xr:uid="{00000000-0005-0000-0000-0000D5020000}"/>
    <cellStyle name="20% - Accent1 3 2 9 4" xfId="769" xr:uid="{00000000-0005-0000-0000-0000D6020000}"/>
    <cellStyle name="20% - Accent1 3 3" xfId="770" xr:uid="{00000000-0005-0000-0000-0000D7020000}"/>
    <cellStyle name="20% - Accent1 3 3 2" xfId="771" xr:uid="{00000000-0005-0000-0000-0000D8020000}"/>
    <cellStyle name="20% - Accent1 3 3 2 2" xfId="772" xr:uid="{00000000-0005-0000-0000-0000D9020000}"/>
    <cellStyle name="20% - Accent1 3 3 2 2 2" xfId="773" xr:uid="{00000000-0005-0000-0000-0000DA020000}"/>
    <cellStyle name="20% - Accent1 3 3 2 2 2 2" xfId="774" xr:uid="{00000000-0005-0000-0000-0000DB020000}"/>
    <cellStyle name="20% - Accent1 3 3 2 2 2 2 2" xfId="775" xr:uid="{00000000-0005-0000-0000-0000DC020000}"/>
    <cellStyle name="20% - Accent1 3 3 2 2 2 3" xfId="776" xr:uid="{00000000-0005-0000-0000-0000DD020000}"/>
    <cellStyle name="20% - Accent1 3 3 2 2 3" xfId="777" xr:uid="{00000000-0005-0000-0000-0000DE020000}"/>
    <cellStyle name="20% - Accent1 3 3 2 2 3 2" xfId="778" xr:uid="{00000000-0005-0000-0000-0000DF020000}"/>
    <cellStyle name="20% - Accent1 3 3 2 2 4" xfId="779" xr:uid="{00000000-0005-0000-0000-0000E0020000}"/>
    <cellStyle name="20% - Accent1 3 3 2 2 5" xfId="780" xr:uid="{00000000-0005-0000-0000-0000E1020000}"/>
    <cellStyle name="20% - Accent1 3 3 2 2 6" xfId="781" xr:uid="{00000000-0005-0000-0000-0000E2020000}"/>
    <cellStyle name="20% - Accent1 3 3 2 3" xfId="782" xr:uid="{00000000-0005-0000-0000-0000E3020000}"/>
    <cellStyle name="20% - Accent1 3 3 2 3 2" xfId="783" xr:uid="{00000000-0005-0000-0000-0000E4020000}"/>
    <cellStyle name="20% - Accent1 3 3 2 3 2 2" xfId="784" xr:uid="{00000000-0005-0000-0000-0000E5020000}"/>
    <cellStyle name="20% - Accent1 3 3 2 3 3" xfId="785" xr:uid="{00000000-0005-0000-0000-0000E6020000}"/>
    <cellStyle name="20% - Accent1 3 3 2 4" xfId="786" xr:uid="{00000000-0005-0000-0000-0000E7020000}"/>
    <cellStyle name="20% - Accent1 3 3 2 4 2" xfId="787" xr:uid="{00000000-0005-0000-0000-0000E8020000}"/>
    <cellStyle name="20% - Accent1 3 3 2 4 2 2" xfId="788" xr:uid="{00000000-0005-0000-0000-0000E9020000}"/>
    <cellStyle name="20% - Accent1 3 3 2 4 3" xfId="789" xr:uid="{00000000-0005-0000-0000-0000EA020000}"/>
    <cellStyle name="20% - Accent1 3 3 2 5" xfId="790" xr:uid="{00000000-0005-0000-0000-0000EB020000}"/>
    <cellStyle name="20% - Accent1 3 3 2 5 2" xfId="791" xr:uid="{00000000-0005-0000-0000-0000EC020000}"/>
    <cellStyle name="20% - Accent1 3 3 2 6" xfId="792" xr:uid="{00000000-0005-0000-0000-0000ED020000}"/>
    <cellStyle name="20% - Accent1 3 3 2 7" xfId="793" xr:uid="{00000000-0005-0000-0000-0000EE020000}"/>
    <cellStyle name="20% - Accent1 3 3 2 8" xfId="794" xr:uid="{00000000-0005-0000-0000-0000EF020000}"/>
    <cellStyle name="20% - Accent1 3 3 3" xfId="795" xr:uid="{00000000-0005-0000-0000-0000F0020000}"/>
    <cellStyle name="20% - Accent1 3 3 3 2" xfId="796" xr:uid="{00000000-0005-0000-0000-0000F1020000}"/>
    <cellStyle name="20% - Accent1 3 3 3 2 2" xfId="797" xr:uid="{00000000-0005-0000-0000-0000F2020000}"/>
    <cellStyle name="20% - Accent1 3 3 3 2 2 2" xfId="798" xr:uid="{00000000-0005-0000-0000-0000F3020000}"/>
    <cellStyle name="20% - Accent1 3 3 3 2 3" xfId="799" xr:uid="{00000000-0005-0000-0000-0000F4020000}"/>
    <cellStyle name="20% - Accent1 3 3 3 2 4" xfId="800" xr:uid="{00000000-0005-0000-0000-0000F5020000}"/>
    <cellStyle name="20% - Accent1 3 3 3 3" xfId="801" xr:uid="{00000000-0005-0000-0000-0000F6020000}"/>
    <cellStyle name="20% - Accent1 3 3 3 3 2" xfId="802" xr:uid="{00000000-0005-0000-0000-0000F7020000}"/>
    <cellStyle name="20% - Accent1 3 3 3 4" xfId="803" xr:uid="{00000000-0005-0000-0000-0000F8020000}"/>
    <cellStyle name="20% - Accent1 3 3 3 5" xfId="804" xr:uid="{00000000-0005-0000-0000-0000F9020000}"/>
    <cellStyle name="20% - Accent1 3 3 3 6" xfId="805" xr:uid="{00000000-0005-0000-0000-0000FA020000}"/>
    <cellStyle name="20% - Accent1 3 3 4" xfId="806" xr:uid="{00000000-0005-0000-0000-0000FB020000}"/>
    <cellStyle name="20% - Accent1 3 3 4 2" xfId="807" xr:uid="{00000000-0005-0000-0000-0000FC020000}"/>
    <cellStyle name="20% - Accent1 3 3 4 2 2" xfId="808" xr:uid="{00000000-0005-0000-0000-0000FD020000}"/>
    <cellStyle name="20% - Accent1 3 3 4 2 2 2" xfId="809" xr:uid="{00000000-0005-0000-0000-0000FE020000}"/>
    <cellStyle name="20% - Accent1 3 3 4 2 3" xfId="810" xr:uid="{00000000-0005-0000-0000-0000FF020000}"/>
    <cellStyle name="20% - Accent1 3 3 4 2 4" xfId="811" xr:uid="{00000000-0005-0000-0000-000000030000}"/>
    <cellStyle name="20% - Accent1 3 3 4 3" xfId="812" xr:uid="{00000000-0005-0000-0000-000001030000}"/>
    <cellStyle name="20% - Accent1 3 3 4 3 2" xfId="813" xr:uid="{00000000-0005-0000-0000-000002030000}"/>
    <cellStyle name="20% - Accent1 3 3 4 4" xfId="814" xr:uid="{00000000-0005-0000-0000-000003030000}"/>
    <cellStyle name="20% - Accent1 3 3 4 5" xfId="815" xr:uid="{00000000-0005-0000-0000-000004030000}"/>
    <cellStyle name="20% - Accent1 3 3 5" xfId="816" xr:uid="{00000000-0005-0000-0000-000005030000}"/>
    <cellStyle name="20% - Accent1 3 3 5 2" xfId="817" xr:uid="{00000000-0005-0000-0000-000006030000}"/>
    <cellStyle name="20% - Accent1 3 3 5 2 2" xfId="818" xr:uid="{00000000-0005-0000-0000-000007030000}"/>
    <cellStyle name="20% - Accent1 3 3 5 3" xfId="819" xr:uid="{00000000-0005-0000-0000-000008030000}"/>
    <cellStyle name="20% - Accent1 3 3 5 4" xfId="820" xr:uid="{00000000-0005-0000-0000-000009030000}"/>
    <cellStyle name="20% - Accent1 3 3 6" xfId="821" xr:uid="{00000000-0005-0000-0000-00000A030000}"/>
    <cellStyle name="20% - Accent1 3 3 6 2" xfId="822" xr:uid="{00000000-0005-0000-0000-00000B030000}"/>
    <cellStyle name="20% - Accent1 3 3 7" xfId="823" xr:uid="{00000000-0005-0000-0000-00000C030000}"/>
    <cellStyle name="20% - Accent1 3 3 8" xfId="824" xr:uid="{00000000-0005-0000-0000-00000D030000}"/>
    <cellStyle name="20% - Accent1 3 3 9" xfId="825" xr:uid="{00000000-0005-0000-0000-00000E030000}"/>
    <cellStyle name="20% - Accent1 3 4" xfId="826" xr:uid="{00000000-0005-0000-0000-00000F030000}"/>
    <cellStyle name="20% - Accent1 3 4 2" xfId="827" xr:uid="{00000000-0005-0000-0000-000010030000}"/>
    <cellStyle name="20% - Accent1 3 4 2 2" xfId="828" xr:uid="{00000000-0005-0000-0000-000011030000}"/>
    <cellStyle name="20% - Accent1 3 4 2 2 2" xfId="829" xr:uid="{00000000-0005-0000-0000-000012030000}"/>
    <cellStyle name="20% - Accent1 3 4 2 2 2 2" xfId="830" xr:uid="{00000000-0005-0000-0000-000013030000}"/>
    <cellStyle name="20% - Accent1 3 4 2 2 2 2 2" xfId="831" xr:uid="{00000000-0005-0000-0000-000014030000}"/>
    <cellStyle name="20% - Accent1 3 4 2 2 2 3" xfId="832" xr:uid="{00000000-0005-0000-0000-000015030000}"/>
    <cellStyle name="20% - Accent1 3 4 2 2 3" xfId="833" xr:uid="{00000000-0005-0000-0000-000016030000}"/>
    <cellStyle name="20% - Accent1 3 4 2 2 3 2" xfId="834" xr:uid="{00000000-0005-0000-0000-000017030000}"/>
    <cellStyle name="20% - Accent1 3 4 2 2 4" xfId="835" xr:uid="{00000000-0005-0000-0000-000018030000}"/>
    <cellStyle name="20% - Accent1 3 4 2 2 5" xfId="836" xr:uid="{00000000-0005-0000-0000-000019030000}"/>
    <cellStyle name="20% - Accent1 3 4 2 2 6" xfId="837" xr:uid="{00000000-0005-0000-0000-00001A030000}"/>
    <cellStyle name="20% - Accent1 3 4 2 3" xfId="838" xr:uid="{00000000-0005-0000-0000-00001B030000}"/>
    <cellStyle name="20% - Accent1 3 4 2 3 2" xfId="839" xr:uid="{00000000-0005-0000-0000-00001C030000}"/>
    <cellStyle name="20% - Accent1 3 4 2 3 2 2" xfId="840" xr:uid="{00000000-0005-0000-0000-00001D030000}"/>
    <cellStyle name="20% - Accent1 3 4 2 3 3" xfId="841" xr:uid="{00000000-0005-0000-0000-00001E030000}"/>
    <cellStyle name="20% - Accent1 3 4 2 4" xfId="842" xr:uid="{00000000-0005-0000-0000-00001F030000}"/>
    <cellStyle name="20% - Accent1 3 4 2 4 2" xfId="843" xr:uid="{00000000-0005-0000-0000-000020030000}"/>
    <cellStyle name="20% - Accent1 3 4 2 4 2 2" xfId="844" xr:uid="{00000000-0005-0000-0000-000021030000}"/>
    <cellStyle name="20% - Accent1 3 4 2 4 3" xfId="845" xr:uid="{00000000-0005-0000-0000-000022030000}"/>
    <cellStyle name="20% - Accent1 3 4 2 5" xfId="846" xr:uid="{00000000-0005-0000-0000-000023030000}"/>
    <cellStyle name="20% - Accent1 3 4 2 5 2" xfId="847" xr:uid="{00000000-0005-0000-0000-000024030000}"/>
    <cellStyle name="20% - Accent1 3 4 2 6" xfId="848" xr:uid="{00000000-0005-0000-0000-000025030000}"/>
    <cellStyle name="20% - Accent1 3 4 2 7" xfId="849" xr:uid="{00000000-0005-0000-0000-000026030000}"/>
    <cellStyle name="20% - Accent1 3 4 2 8" xfId="850" xr:uid="{00000000-0005-0000-0000-000027030000}"/>
    <cellStyle name="20% - Accent1 3 4 3" xfId="851" xr:uid="{00000000-0005-0000-0000-000028030000}"/>
    <cellStyle name="20% - Accent1 3 4 3 2" xfId="852" xr:uid="{00000000-0005-0000-0000-000029030000}"/>
    <cellStyle name="20% - Accent1 3 4 3 2 2" xfId="853" xr:uid="{00000000-0005-0000-0000-00002A030000}"/>
    <cellStyle name="20% - Accent1 3 4 3 2 2 2" xfId="854" xr:uid="{00000000-0005-0000-0000-00002B030000}"/>
    <cellStyle name="20% - Accent1 3 4 3 2 3" xfId="855" xr:uid="{00000000-0005-0000-0000-00002C030000}"/>
    <cellStyle name="20% - Accent1 3 4 3 2 4" xfId="856" xr:uid="{00000000-0005-0000-0000-00002D030000}"/>
    <cellStyle name="20% - Accent1 3 4 3 3" xfId="857" xr:uid="{00000000-0005-0000-0000-00002E030000}"/>
    <cellStyle name="20% - Accent1 3 4 3 3 2" xfId="858" xr:uid="{00000000-0005-0000-0000-00002F030000}"/>
    <cellStyle name="20% - Accent1 3 4 3 4" xfId="859" xr:uid="{00000000-0005-0000-0000-000030030000}"/>
    <cellStyle name="20% - Accent1 3 4 3 5" xfId="860" xr:uid="{00000000-0005-0000-0000-000031030000}"/>
    <cellStyle name="20% - Accent1 3 4 3 6" xfId="861" xr:uid="{00000000-0005-0000-0000-000032030000}"/>
    <cellStyle name="20% - Accent1 3 4 4" xfId="862" xr:uid="{00000000-0005-0000-0000-000033030000}"/>
    <cellStyle name="20% - Accent1 3 4 4 2" xfId="863" xr:uid="{00000000-0005-0000-0000-000034030000}"/>
    <cellStyle name="20% - Accent1 3 4 4 2 2" xfId="864" xr:uid="{00000000-0005-0000-0000-000035030000}"/>
    <cellStyle name="20% - Accent1 3 4 4 3" xfId="865" xr:uid="{00000000-0005-0000-0000-000036030000}"/>
    <cellStyle name="20% - Accent1 3 4 4 4" xfId="866" xr:uid="{00000000-0005-0000-0000-000037030000}"/>
    <cellStyle name="20% - Accent1 3 4 5" xfId="867" xr:uid="{00000000-0005-0000-0000-000038030000}"/>
    <cellStyle name="20% - Accent1 3 4 5 2" xfId="868" xr:uid="{00000000-0005-0000-0000-000039030000}"/>
    <cellStyle name="20% - Accent1 3 4 5 2 2" xfId="869" xr:uid="{00000000-0005-0000-0000-00003A030000}"/>
    <cellStyle name="20% - Accent1 3 4 5 3" xfId="870" xr:uid="{00000000-0005-0000-0000-00003B030000}"/>
    <cellStyle name="20% - Accent1 3 4 6" xfId="871" xr:uid="{00000000-0005-0000-0000-00003C030000}"/>
    <cellStyle name="20% - Accent1 3 4 6 2" xfId="872" xr:uid="{00000000-0005-0000-0000-00003D030000}"/>
    <cellStyle name="20% - Accent1 3 4 7" xfId="873" xr:uid="{00000000-0005-0000-0000-00003E030000}"/>
    <cellStyle name="20% - Accent1 3 4 8" xfId="874" xr:uid="{00000000-0005-0000-0000-00003F030000}"/>
    <cellStyle name="20% - Accent1 3 4 9" xfId="875" xr:uid="{00000000-0005-0000-0000-000040030000}"/>
    <cellStyle name="20% - Accent1 3 5" xfId="876" xr:uid="{00000000-0005-0000-0000-000041030000}"/>
    <cellStyle name="20% - Accent1 3 5 2" xfId="877" xr:uid="{00000000-0005-0000-0000-000042030000}"/>
    <cellStyle name="20% - Accent1 3 5 2 2" xfId="878" xr:uid="{00000000-0005-0000-0000-000043030000}"/>
    <cellStyle name="20% - Accent1 3 5 2 2 2" xfId="879" xr:uid="{00000000-0005-0000-0000-000044030000}"/>
    <cellStyle name="20% - Accent1 3 5 2 2 2 2" xfId="880" xr:uid="{00000000-0005-0000-0000-000045030000}"/>
    <cellStyle name="20% - Accent1 3 5 2 2 2 2 2" xfId="881" xr:uid="{00000000-0005-0000-0000-000046030000}"/>
    <cellStyle name="20% - Accent1 3 5 2 2 2 3" xfId="882" xr:uid="{00000000-0005-0000-0000-000047030000}"/>
    <cellStyle name="20% - Accent1 3 5 2 2 3" xfId="883" xr:uid="{00000000-0005-0000-0000-000048030000}"/>
    <cellStyle name="20% - Accent1 3 5 2 2 3 2" xfId="884" xr:uid="{00000000-0005-0000-0000-000049030000}"/>
    <cellStyle name="20% - Accent1 3 5 2 2 4" xfId="885" xr:uid="{00000000-0005-0000-0000-00004A030000}"/>
    <cellStyle name="20% - Accent1 3 5 2 2 5" xfId="886" xr:uid="{00000000-0005-0000-0000-00004B030000}"/>
    <cellStyle name="20% - Accent1 3 5 2 2 6" xfId="887" xr:uid="{00000000-0005-0000-0000-00004C030000}"/>
    <cellStyle name="20% - Accent1 3 5 2 3" xfId="888" xr:uid="{00000000-0005-0000-0000-00004D030000}"/>
    <cellStyle name="20% - Accent1 3 5 2 3 2" xfId="889" xr:uid="{00000000-0005-0000-0000-00004E030000}"/>
    <cellStyle name="20% - Accent1 3 5 2 3 2 2" xfId="890" xr:uid="{00000000-0005-0000-0000-00004F030000}"/>
    <cellStyle name="20% - Accent1 3 5 2 3 3" xfId="891" xr:uid="{00000000-0005-0000-0000-000050030000}"/>
    <cellStyle name="20% - Accent1 3 5 2 4" xfId="892" xr:uid="{00000000-0005-0000-0000-000051030000}"/>
    <cellStyle name="20% - Accent1 3 5 2 4 2" xfId="893" xr:uid="{00000000-0005-0000-0000-000052030000}"/>
    <cellStyle name="20% - Accent1 3 5 2 4 2 2" xfId="894" xr:uid="{00000000-0005-0000-0000-000053030000}"/>
    <cellStyle name="20% - Accent1 3 5 2 4 3" xfId="895" xr:uid="{00000000-0005-0000-0000-000054030000}"/>
    <cellStyle name="20% - Accent1 3 5 2 5" xfId="896" xr:uid="{00000000-0005-0000-0000-000055030000}"/>
    <cellStyle name="20% - Accent1 3 5 2 5 2" xfId="897" xr:uid="{00000000-0005-0000-0000-000056030000}"/>
    <cellStyle name="20% - Accent1 3 5 2 6" xfId="898" xr:uid="{00000000-0005-0000-0000-000057030000}"/>
    <cellStyle name="20% - Accent1 3 5 2 7" xfId="899" xr:uid="{00000000-0005-0000-0000-000058030000}"/>
    <cellStyle name="20% - Accent1 3 5 2 8" xfId="900" xr:uid="{00000000-0005-0000-0000-000059030000}"/>
    <cellStyle name="20% - Accent1 3 5 3" xfId="901" xr:uid="{00000000-0005-0000-0000-00005A030000}"/>
    <cellStyle name="20% - Accent1 3 5 3 2" xfId="902" xr:uid="{00000000-0005-0000-0000-00005B030000}"/>
    <cellStyle name="20% - Accent1 3 5 3 2 2" xfId="903" xr:uid="{00000000-0005-0000-0000-00005C030000}"/>
    <cellStyle name="20% - Accent1 3 5 3 2 2 2" xfId="904" xr:uid="{00000000-0005-0000-0000-00005D030000}"/>
    <cellStyle name="20% - Accent1 3 5 3 2 3" xfId="905" xr:uid="{00000000-0005-0000-0000-00005E030000}"/>
    <cellStyle name="20% - Accent1 3 5 3 2 4" xfId="906" xr:uid="{00000000-0005-0000-0000-00005F030000}"/>
    <cellStyle name="20% - Accent1 3 5 3 3" xfId="907" xr:uid="{00000000-0005-0000-0000-000060030000}"/>
    <cellStyle name="20% - Accent1 3 5 3 3 2" xfId="908" xr:uid="{00000000-0005-0000-0000-000061030000}"/>
    <cellStyle name="20% - Accent1 3 5 3 4" xfId="909" xr:uid="{00000000-0005-0000-0000-000062030000}"/>
    <cellStyle name="20% - Accent1 3 5 3 5" xfId="910" xr:uid="{00000000-0005-0000-0000-000063030000}"/>
    <cellStyle name="20% - Accent1 3 5 3 6" xfId="911" xr:uid="{00000000-0005-0000-0000-000064030000}"/>
    <cellStyle name="20% - Accent1 3 5 4" xfId="912" xr:uid="{00000000-0005-0000-0000-000065030000}"/>
    <cellStyle name="20% - Accent1 3 5 4 2" xfId="913" xr:uid="{00000000-0005-0000-0000-000066030000}"/>
    <cellStyle name="20% - Accent1 3 5 4 2 2" xfId="914" xr:uid="{00000000-0005-0000-0000-000067030000}"/>
    <cellStyle name="20% - Accent1 3 5 4 3" xfId="915" xr:uid="{00000000-0005-0000-0000-000068030000}"/>
    <cellStyle name="20% - Accent1 3 5 4 4" xfId="916" xr:uid="{00000000-0005-0000-0000-000069030000}"/>
    <cellStyle name="20% - Accent1 3 5 5" xfId="917" xr:uid="{00000000-0005-0000-0000-00006A030000}"/>
    <cellStyle name="20% - Accent1 3 5 5 2" xfId="918" xr:uid="{00000000-0005-0000-0000-00006B030000}"/>
    <cellStyle name="20% - Accent1 3 5 5 2 2" xfId="919" xr:uid="{00000000-0005-0000-0000-00006C030000}"/>
    <cellStyle name="20% - Accent1 3 5 5 3" xfId="920" xr:uid="{00000000-0005-0000-0000-00006D030000}"/>
    <cellStyle name="20% - Accent1 3 5 6" xfId="921" xr:uid="{00000000-0005-0000-0000-00006E030000}"/>
    <cellStyle name="20% - Accent1 3 5 6 2" xfId="922" xr:uid="{00000000-0005-0000-0000-00006F030000}"/>
    <cellStyle name="20% - Accent1 3 5 7" xfId="923" xr:uid="{00000000-0005-0000-0000-000070030000}"/>
    <cellStyle name="20% - Accent1 3 5 8" xfId="924" xr:uid="{00000000-0005-0000-0000-000071030000}"/>
    <cellStyle name="20% - Accent1 3 5 9" xfId="925" xr:uid="{00000000-0005-0000-0000-000072030000}"/>
    <cellStyle name="20% - Accent1 3 6" xfId="926" xr:uid="{00000000-0005-0000-0000-000073030000}"/>
    <cellStyle name="20% - Accent1 3 6 2" xfId="927" xr:uid="{00000000-0005-0000-0000-000074030000}"/>
    <cellStyle name="20% - Accent1 3 6 2 2" xfId="928" xr:uid="{00000000-0005-0000-0000-000075030000}"/>
    <cellStyle name="20% - Accent1 3 6 2 2 2" xfId="929" xr:uid="{00000000-0005-0000-0000-000076030000}"/>
    <cellStyle name="20% - Accent1 3 6 2 2 2 2" xfId="930" xr:uid="{00000000-0005-0000-0000-000077030000}"/>
    <cellStyle name="20% - Accent1 3 6 2 2 3" xfId="931" xr:uid="{00000000-0005-0000-0000-000078030000}"/>
    <cellStyle name="20% - Accent1 3 6 2 2 4" xfId="932" xr:uid="{00000000-0005-0000-0000-000079030000}"/>
    <cellStyle name="20% - Accent1 3 6 2 3" xfId="933" xr:uid="{00000000-0005-0000-0000-00007A030000}"/>
    <cellStyle name="20% - Accent1 3 6 2 3 2" xfId="934" xr:uid="{00000000-0005-0000-0000-00007B030000}"/>
    <cellStyle name="20% - Accent1 3 6 2 4" xfId="935" xr:uid="{00000000-0005-0000-0000-00007C030000}"/>
    <cellStyle name="20% - Accent1 3 6 2 5" xfId="936" xr:uid="{00000000-0005-0000-0000-00007D030000}"/>
    <cellStyle name="20% - Accent1 3 6 2 6" xfId="937" xr:uid="{00000000-0005-0000-0000-00007E030000}"/>
    <cellStyle name="20% - Accent1 3 6 3" xfId="938" xr:uid="{00000000-0005-0000-0000-00007F030000}"/>
    <cellStyle name="20% - Accent1 3 6 3 2" xfId="939" xr:uid="{00000000-0005-0000-0000-000080030000}"/>
    <cellStyle name="20% - Accent1 3 6 3 2 2" xfId="940" xr:uid="{00000000-0005-0000-0000-000081030000}"/>
    <cellStyle name="20% - Accent1 3 6 3 2 2 2" xfId="941" xr:uid="{00000000-0005-0000-0000-000082030000}"/>
    <cellStyle name="20% - Accent1 3 6 3 2 3" xfId="942" xr:uid="{00000000-0005-0000-0000-000083030000}"/>
    <cellStyle name="20% - Accent1 3 6 3 2 4" xfId="943" xr:uid="{00000000-0005-0000-0000-000084030000}"/>
    <cellStyle name="20% - Accent1 3 6 3 3" xfId="944" xr:uid="{00000000-0005-0000-0000-000085030000}"/>
    <cellStyle name="20% - Accent1 3 6 3 3 2" xfId="945" xr:uid="{00000000-0005-0000-0000-000086030000}"/>
    <cellStyle name="20% - Accent1 3 6 3 4" xfId="946" xr:uid="{00000000-0005-0000-0000-000087030000}"/>
    <cellStyle name="20% - Accent1 3 6 3 5" xfId="947" xr:uid="{00000000-0005-0000-0000-000088030000}"/>
    <cellStyle name="20% - Accent1 3 6 4" xfId="948" xr:uid="{00000000-0005-0000-0000-000089030000}"/>
    <cellStyle name="20% - Accent1 3 6 4 2" xfId="949" xr:uid="{00000000-0005-0000-0000-00008A030000}"/>
    <cellStyle name="20% - Accent1 3 6 4 2 2" xfId="950" xr:uid="{00000000-0005-0000-0000-00008B030000}"/>
    <cellStyle name="20% - Accent1 3 6 4 3" xfId="951" xr:uid="{00000000-0005-0000-0000-00008C030000}"/>
    <cellStyle name="20% - Accent1 3 6 4 4" xfId="952" xr:uid="{00000000-0005-0000-0000-00008D030000}"/>
    <cellStyle name="20% - Accent1 3 6 5" xfId="953" xr:uid="{00000000-0005-0000-0000-00008E030000}"/>
    <cellStyle name="20% - Accent1 3 6 5 2" xfId="954" xr:uid="{00000000-0005-0000-0000-00008F030000}"/>
    <cellStyle name="20% - Accent1 3 6 6" xfId="955" xr:uid="{00000000-0005-0000-0000-000090030000}"/>
    <cellStyle name="20% - Accent1 3 6 7" xfId="956" xr:uid="{00000000-0005-0000-0000-000091030000}"/>
    <cellStyle name="20% - Accent1 3 6 8" xfId="957" xr:uid="{00000000-0005-0000-0000-000092030000}"/>
    <cellStyle name="20% - Accent1 3 7" xfId="958" xr:uid="{00000000-0005-0000-0000-000093030000}"/>
    <cellStyle name="20% - Accent1 3 7 2" xfId="959" xr:uid="{00000000-0005-0000-0000-000094030000}"/>
    <cellStyle name="20% - Accent1 3 7 2 2" xfId="960" xr:uid="{00000000-0005-0000-0000-000095030000}"/>
    <cellStyle name="20% - Accent1 3 7 2 2 2" xfId="961" xr:uid="{00000000-0005-0000-0000-000096030000}"/>
    <cellStyle name="20% - Accent1 3 7 2 3" xfId="962" xr:uid="{00000000-0005-0000-0000-000097030000}"/>
    <cellStyle name="20% - Accent1 3 7 2 4" xfId="963" xr:uid="{00000000-0005-0000-0000-000098030000}"/>
    <cellStyle name="20% - Accent1 3 7 3" xfId="964" xr:uid="{00000000-0005-0000-0000-000099030000}"/>
    <cellStyle name="20% - Accent1 3 7 3 2" xfId="965" xr:uid="{00000000-0005-0000-0000-00009A030000}"/>
    <cellStyle name="20% - Accent1 3 7 4" xfId="966" xr:uid="{00000000-0005-0000-0000-00009B030000}"/>
    <cellStyle name="20% - Accent1 3 7 5" xfId="967" xr:uid="{00000000-0005-0000-0000-00009C030000}"/>
    <cellStyle name="20% - Accent1 3 7 6" xfId="968" xr:uid="{00000000-0005-0000-0000-00009D030000}"/>
    <cellStyle name="20% - Accent1 3 8" xfId="969" xr:uid="{00000000-0005-0000-0000-00009E030000}"/>
    <cellStyle name="20% - Accent1 3 8 2" xfId="970" xr:uid="{00000000-0005-0000-0000-00009F030000}"/>
    <cellStyle name="20% - Accent1 3 8 2 2" xfId="971" xr:uid="{00000000-0005-0000-0000-0000A0030000}"/>
    <cellStyle name="20% - Accent1 3 8 2 2 2" xfId="972" xr:uid="{00000000-0005-0000-0000-0000A1030000}"/>
    <cellStyle name="20% - Accent1 3 8 2 3" xfId="973" xr:uid="{00000000-0005-0000-0000-0000A2030000}"/>
    <cellStyle name="20% - Accent1 3 8 2 4" xfId="974" xr:uid="{00000000-0005-0000-0000-0000A3030000}"/>
    <cellStyle name="20% - Accent1 3 8 3" xfId="975" xr:uid="{00000000-0005-0000-0000-0000A4030000}"/>
    <cellStyle name="20% - Accent1 3 8 3 2" xfId="976" xr:uid="{00000000-0005-0000-0000-0000A5030000}"/>
    <cellStyle name="20% - Accent1 3 8 4" xfId="977" xr:uid="{00000000-0005-0000-0000-0000A6030000}"/>
    <cellStyle name="20% - Accent1 3 8 5" xfId="978" xr:uid="{00000000-0005-0000-0000-0000A7030000}"/>
    <cellStyle name="20% - Accent1 3 9" xfId="979" xr:uid="{00000000-0005-0000-0000-0000A8030000}"/>
    <cellStyle name="20% - Accent1 3 9 2" xfId="980" xr:uid="{00000000-0005-0000-0000-0000A9030000}"/>
    <cellStyle name="20% - Accent1 3 9 2 2" xfId="981" xr:uid="{00000000-0005-0000-0000-0000AA030000}"/>
    <cellStyle name="20% - Accent1 3 9 2 3" xfId="982" xr:uid="{00000000-0005-0000-0000-0000AB030000}"/>
    <cellStyle name="20% - Accent1 3 9 3" xfId="983" xr:uid="{00000000-0005-0000-0000-0000AC030000}"/>
    <cellStyle name="20% - Accent1 3 9 4" xfId="984" xr:uid="{00000000-0005-0000-0000-0000AD030000}"/>
    <cellStyle name="20% - Accent1 4" xfId="985" xr:uid="{00000000-0005-0000-0000-0000AE030000}"/>
    <cellStyle name="20% - Accent1 4 10" xfId="986" xr:uid="{00000000-0005-0000-0000-0000AF030000}"/>
    <cellStyle name="20% - Accent1 4 10 2" xfId="987" xr:uid="{00000000-0005-0000-0000-0000B0030000}"/>
    <cellStyle name="20% - Accent1 4 11" xfId="988" xr:uid="{00000000-0005-0000-0000-0000B1030000}"/>
    <cellStyle name="20% - Accent1 4 12" xfId="989" xr:uid="{00000000-0005-0000-0000-0000B2030000}"/>
    <cellStyle name="20% - Accent1 4 13" xfId="990" xr:uid="{00000000-0005-0000-0000-0000B3030000}"/>
    <cellStyle name="20% - Accent1 4 2" xfId="991" xr:uid="{00000000-0005-0000-0000-0000B4030000}"/>
    <cellStyle name="20% - Accent1 4 2 2" xfId="992" xr:uid="{00000000-0005-0000-0000-0000B5030000}"/>
    <cellStyle name="20% - Accent1 4 2 2 2" xfId="993" xr:uid="{00000000-0005-0000-0000-0000B6030000}"/>
    <cellStyle name="20% - Accent1 4 2 2 2 2" xfId="994" xr:uid="{00000000-0005-0000-0000-0000B7030000}"/>
    <cellStyle name="20% - Accent1 4 2 2 2 2 2" xfId="995" xr:uid="{00000000-0005-0000-0000-0000B8030000}"/>
    <cellStyle name="20% - Accent1 4 2 2 2 2 2 2" xfId="996" xr:uid="{00000000-0005-0000-0000-0000B9030000}"/>
    <cellStyle name="20% - Accent1 4 2 2 2 2 3" xfId="997" xr:uid="{00000000-0005-0000-0000-0000BA030000}"/>
    <cellStyle name="20% - Accent1 4 2 2 2 3" xfId="998" xr:uid="{00000000-0005-0000-0000-0000BB030000}"/>
    <cellStyle name="20% - Accent1 4 2 2 2 3 2" xfId="999" xr:uid="{00000000-0005-0000-0000-0000BC030000}"/>
    <cellStyle name="20% - Accent1 4 2 2 2 4" xfId="1000" xr:uid="{00000000-0005-0000-0000-0000BD030000}"/>
    <cellStyle name="20% - Accent1 4 2 2 2 5" xfId="1001" xr:uid="{00000000-0005-0000-0000-0000BE030000}"/>
    <cellStyle name="20% - Accent1 4 2 2 2 6" xfId="1002" xr:uid="{00000000-0005-0000-0000-0000BF030000}"/>
    <cellStyle name="20% - Accent1 4 2 2 3" xfId="1003" xr:uid="{00000000-0005-0000-0000-0000C0030000}"/>
    <cellStyle name="20% - Accent1 4 2 2 3 2" xfId="1004" xr:uid="{00000000-0005-0000-0000-0000C1030000}"/>
    <cellStyle name="20% - Accent1 4 2 2 3 2 2" xfId="1005" xr:uid="{00000000-0005-0000-0000-0000C2030000}"/>
    <cellStyle name="20% - Accent1 4 2 2 3 3" xfId="1006" xr:uid="{00000000-0005-0000-0000-0000C3030000}"/>
    <cellStyle name="20% - Accent1 4 2 2 4" xfId="1007" xr:uid="{00000000-0005-0000-0000-0000C4030000}"/>
    <cellStyle name="20% - Accent1 4 2 2 4 2" xfId="1008" xr:uid="{00000000-0005-0000-0000-0000C5030000}"/>
    <cellStyle name="20% - Accent1 4 2 2 4 2 2" xfId="1009" xr:uid="{00000000-0005-0000-0000-0000C6030000}"/>
    <cellStyle name="20% - Accent1 4 2 2 4 3" xfId="1010" xr:uid="{00000000-0005-0000-0000-0000C7030000}"/>
    <cellStyle name="20% - Accent1 4 2 2 5" xfId="1011" xr:uid="{00000000-0005-0000-0000-0000C8030000}"/>
    <cellStyle name="20% - Accent1 4 2 2 5 2" xfId="1012" xr:uid="{00000000-0005-0000-0000-0000C9030000}"/>
    <cellStyle name="20% - Accent1 4 2 2 6" xfId="1013" xr:uid="{00000000-0005-0000-0000-0000CA030000}"/>
    <cellStyle name="20% - Accent1 4 2 2 7" xfId="1014" xr:uid="{00000000-0005-0000-0000-0000CB030000}"/>
    <cellStyle name="20% - Accent1 4 2 2 8" xfId="1015" xr:uid="{00000000-0005-0000-0000-0000CC030000}"/>
    <cellStyle name="20% - Accent1 4 2 3" xfId="1016" xr:uid="{00000000-0005-0000-0000-0000CD030000}"/>
    <cellStyle name="20% - Accent1 4 2 3 2" xfId="1017" xr:uid="{00000000-0005-0000-0000-0000CE030000}"/>
    <cellStyle name="20% - Accent1 4 2 3 2 2" xfId="1018" xr:uid="{00000000-0005-0000-0000-0000CF030000}"/>
    <cellStyle name="20% - Accent1 4 2 3 2 2 2" xfId="1019" xr:uid="{00000000-0005-0000-0000-0000D0030000}"/>
    <cellStyle name="20% - Accent1 4 2 3 2 3" xfId="1020" xr:uid="{00000000-0005-0000-0000-0000D1030000}"/>
    <cellStyle name="20% - Accent1 4 2 3 2 4" xfId="1021" xr:uid="{00000000-0005-0000-0000-0000D2030000}"/>
    <cellStyle name="20% - Accent1 4 2 3 3" xfId="1022" xr:uid="{00000000-0005-0000-0000-0000D3030000}"/>
    <cellStyle name="20% - Accent1 4 2 3 3 2" xfId="1023" xr:uid="{00000000-0005-0000-0000-0000D4030000}"/>
    <cellStyle name="20% - Accent1 4 2 3 4" xfId="1024" xr:uid="{00000000-0005-0000-0000-0000D5030000}"/>
    <cellStyle name="20% - Accent1 4 2 3 5" xfId="1025" xr:uid="{00000000-0005-0000-0000-0000D6030000}"/>
    <cellStyle name="20% - Accent1 4 2 3 6" xfId="1026" xr:uid="{00000000-0005-0000-0000-0000D7030000}"/>
    <cellStyle name="20% - Accent1 4 2 4" xfId="1027" xr:uid="{00000000-0005-0000-0000-0000D8030000}"/>
    <cellStyle name="20% - Accent1 4 2 4 2" xfId="1028" xr:uid="{00000000-0005-0000-0000-0000D9030000}"/>
    <cellStyle name="20% - Accent1 4 2 4 2 2" xfId="1029" xr:uid="{00000000-0005-0000-0000-0000DA030000}"/>
    <cellStyle name="20% - Accent1 4 2 4 2 2 2" xfId="1030" xr:uid="{00000000-0005-0000-0000-0000DB030000}"/>
    <cellStyle name="20% - Accent1 4 2 4 2 3" xfId="1031" xr:uid="{00000000-0005-0000-0000-0000DC030000}"/>
    <cellStyle name="20% - Accent1 4 2 4 2 4" xfId="1032" xr:uid="{00000000-0005-0000-0000-0000DD030000}"/>
    <cellStyle name="20% - Accent1 4 2 4 3" xfId="1033" xr:uid="{00000000-0005-0000-0000-0000DE030000}"/>
    <cellStyle name="20% - Accent1 4 2 4 3 2" xfId="1034" xr:uid="{00000000-0005-0000-0000-0000DF030000}"/>
    <cellStyle name="20% - Accent1 4 2 4 4" xfId="1035" xr:uid="{00000000-0005-0000-0000-0000E0030000}"/>
    <cellStyle name="20% - Accent1 4 2 4 5" xfId="1036" xr:uid="{00000000-0005-0000-0000-0000E1030000}"/>
    <cellStyle name="20% - Accent1 4 2 5" xfId="1037" xr:uid="{00000000-0005-0000-0000-0000E2030000}"/>
    <cellStyle name="20% - Accent1 4 2 5 2" xfId="1038" xr:uid="{00000000-0005-0000-0000-0000E3030000}"/>
    <cellStyle name="20% - Accent1 4 2 5 2 2" xfId="1039" xr:uid="{00000000-0005-0000-0000-0000E4030000}"/>
    <cellStyle name="20% - Accent1 4 2 5 3" xfId="1040" xr:uid="{00000000-0005-0000-0000-0000E5030000}"/>
    <cellStyle name="20% - Accent1 4 2 5 4" xfId="1041" xr:uid="{00000000-0005-0000-0000-0000E6030000}"/>
    <cellStyle name="20% - Accent1 4 2 6" xfId="1042" xr:uid="{00000000-0005-0000-0000-0000E7030000}"/>
    <cellStyle name="20% - Accent1 4 2 6 2" xfId="1043" xr:uid="{00000000-0005-0000-0000-0000E8030000}"/>
    <cellStyle name="20% - Accent1 4 2 7" xfId="1044" xr:uid="{00000000-0005-0000-0000-0000E9030000}"/>
    <cellStyle name="20% - Accent1 4 2 8" xfId="1045" xr:uid="{00000000-0005-0000-0000-0000EA030000}"/>
    <cellStyle name="20% - Accent1 4 2 9" xfId="1046" xr:uid="{00000000-0005-0000-0000-0000EB030000}"/>
    <cellStyle name="20% - Accent1 4 3" xfId="1047" xr:uid="{00000000-0005-0000-0000-0000EC030000}"/>
    <cellStyle name="20% - Accent1 4 3 2" xfId="1048" xr:uid="{00000000-0005-0000-0000-0000ED030000}"/>
    <cellStyle name="20% - Accent1 4 3 2 2" xfId="1049" xr:uid="{00000000-0005-0000-0000-0000EE030000}"/>
    <cellStyle name="20% - Accent1 4 3 2 2 2" xfId="1050" xr:uid="{00000000-0005-0000-0000-0000EF030000}"/>
    <cellStyle name="20% - Accent1 4 3 2 2 2 2" xfId="1051" xr:uid="{00000000-0005-0000-0000-0000F0030000}"/>
    <cellStyle name="20% - Accent1 4 3 2 2 2 2 2" xfId="1052" xr:uid="{00000000-0005-0000-0000-0000F1030000}"/>
    <cellStyle name="20% - Accent1 4 3 2 2 2 3" xfId="1053" xr:uid="{00000000-0005-0000-0000-0000F2030000}"/>
    <cellStyle name="20% - Accent1 4 3 2 2 3" xfId="1054" xr:uid="{00000000-0005-0000-0000-0000F3030000}"/>
    <cellStyle name="20% - Accent1 4 3 2 2 3 2" xfId="1055" xr:uid="{00000000-0005-0000-0000-0000F4030000}"/>
    <cellStyle name="20% - Accent1 4 3 2 2 4" xfId="1056" xr:uid="{00000000-0005-0000-0000-0000F5030000}"/>
    <cellStyle name="20% - Accent1 4 3 2 2 5" xfId="1057" xr:uid="{00000000-0005-0000-0000-0000F6030000}"/>
    <cellStyle name="20% - Accent1 4 3 2 2 6" xfId="1058" xr:uid="{00000000-0005-0000-0000-0000F7030000}"/>
    <cellStyle name="20% - Accent1 4 3 2 3" xfId="1059" xr:uid="{00000000-0005-0000-0000-0000F8030000}"/>
    <cellStyle name="20% - Accent1 4 3 2 3 2" xfId="1060" xr:uid="{00000000-0005-0000-0000-0000F9030000}"/>
    <cellStyle name="20% - Accent1 4 3 2 3 2 2" xfId="1061" xr:uid="{00000000-0005-0000-0000-0000FA030000}"/>
    <cellStyle name="20% - Accent1 4 3 2 3 3" xfId="1062" xr:uid="{00000000-0005-0000-0000-0000FB030000}"/>
    <cellStyle name="20% - Accent1 4 3 2 4" xfId="1063" xr:uid="{00000000-0005-0000-0000-0000FC030000}"/>
    <cellStyle name="20% - Accent1 4 3 2 4 2" xfId="1064" xr:uid="{00000000-0005-0000-0000-0000FD030000}"/>
    <cellStyle name="20% - Accent1 4 3 2 4 2 2" xfId="1065" xr:uid="{00000000-0005-0000-0000-0000FE030000}"/>
    <cellStyle name="20% - Accent1 4 3 2 4 3" xfId="1066" xr:uid="{00000000-0005-0000-0000-0000FF030000}"/>
    <cellStyle name="20% - Accent1 4 3 2 5" xfId="1067" xr:uid="{00000000-0005-0000-0000-000000040000}"/>
    <cellStyle name="20% - Accent1 4 3 2 5 2" xfId="1068" xr:uid="{00000000-0005-0000-0000-000001040000}"/>
    <cellStyle name="20% - Accent1 4 3 2 6" xfId="1069" xr:uid="{00000000-0005-0000-0000-000002040000}"/>
    <cellStyle name="20% - Accent1 4 3 2 7" xfId="1070" xr:uid="{00000000-0005-0000-0000-000003040000}"/>
    <cellStyle name="20% - Accent1 4 3 2 8" xfId="1071" xr:uid="{00000000-0005-0000-0000-000004040000}"/>
    <cellStyle name="20% - Accent1 4 3 3" xfId="1072" xr:uid="{00000000-0005-0000-0000-000005040000}"/>
    <cellStyle name="20% - Accent1 4 3 3 2" xfId="1073" xr:uid="{00000000-0005-0000-0000-000006040000}"/>
    <cellStyle name="20% - Accent1 4 3 3 2 2" xfId="1074" xr:uid="{00000000-0005-0000-0000-000007040000}"/>
    <cellStyle name="20% - Accent1 4 3 3 2 2 2" xfId="1075" xr:uid="{00000000-0005-0000-0000-000008040000}"/>
    <cellStyle name="20% - Accent1 4 3 3 2 3" xfId="1076" xr:uid="{00000000-0005-0000-0000-000009040000}"/>
    <cellStyle name="20% - Accent1 4 3 3 2 4" xfId="1077" xr:uid="{00000000-0005-0000-0000-00000A040000}"/>
    <cellStyle name="20% - Accent1 4 3 3 3" xfId="1078" xr:uid="{00000000-0005-0000-0000-00000B040000}"/>
    <cellStyle name="20% - Accent1 4 3 3 3 2" xfId="1079" xr:uid="{00000000-0005-0000-0000-00000C040000}"/>
    <cellStyle name="20% - Accent1 4 3 3 4" xfId="1080" xr:uid="{00000000-0005-0000-0000-00000D040000}"/>
    <cellStyle name="20% - Accent1 4 3 3 5" xfId="1081" xr:uid="{00000000-0005-0000-0000-00000E040000}"/>
    <cellStyle name="20% - Accent1 4 3 3 6" xfId="1082" xr:uid="{00000000-0005-0000-0000-00000F040000}"/>
    <cellStyle name="20% - Accent1 4 3 4" xfId="1083" xr:uid="{00000000-0005-0000-0000-000010040000}"/>
    <cellStyle name="20% - Accent1 4 3 4 2" xfId="1084" xr:uid="{00000000-0005-0000-0000-000011040000}"/>
    <cellStyle name="20% - Accent1 4 3 4 2 2" xfId="1085" xr:uid="{00000000-0005-0000-0000-000012040000}"/>
    <cellStyle name="20% - Accent1 4 3 4 3" xfId="1086" xr:uid="{00000000-0005-0000-0000-000013040000}"/>
    <cellStyle name="20% - Accent1 4 3 4 4" xfId="1087" xr:uid="{00000000-0005-0000-0000-000014040000}"/>
    <cellStyle name="20% - Accent1 4 3 5" xfId="1088" xr:uid="{00000000-0005-0000-0000-000015040000}"/>
    <cellStyle name="20% - Accent1 4 3 5 2" xfId="1089" xr:uid="{00000000-0005-0000-0000-000016040000}"/>
    <cellStyle name="20% - Accent1 4 3 5 2 2" xfId="1090" xr:uid="{00000000-0005-0000-0000-000017040000}"/>
    <cellStyle name="20% - Accent1 4 3 5 3" xfId="1091" xr:uid="{00000000-0005-0000-0000-000018040000}"/>
    <cellStyle name="20% - Accent1 4 3 6" xfId="1092" xr:uid="{00000000-0005-0000-0000-000019040000}"/>
    <cellStyle name="20% - Accent1 4 3 6 2" xfId="1093" xr:uid="{00000000-0005-0000-0000-00001A040000}"/>
    <cellStyle name="20% - Accent1 4 3 7" xfId="1094" xr:uid="{00000000-0005-0000-0000-00001B040000}"/>
    <cellStyle name="20% - Accent1 4 3 8" xfId="1095" xr:uid="{00000000-0005-0000-0000-00001C040000}"/>
    <cellStyle name="20% - Accent1 4 3 9" xfId="1096" xr:uid="{00000000-0005-0000-0000-00001D040000}"/>
    <cellStyle name="20% - Accent1 4 4" xfId="1097" xr:uid="{00000000-0005-0000-0000-00001E040000}"/>
    <cellStyle name="20% - Accent1 4 4 2" xfId="1098" xr:uid="{00000000-0005-0000-0000-00001F040000}"/>
    <cellStyle name="20% - Accent1 4 4 2 2" xfId="1099" xr:uid="{00000000-0005-0000-0000-000020040000}"/>
    <cellStyle name="20% - Accent1 4 4 2 2 2" xfId="1100" xr:uid="{00000000-0005-0000-0000-000021040000}"/>
    <cellStyle name="20% - Accent1 4 4 2 2 2 2" xfId="1101" xr:uid="{00000000-0005-0000-0000-000022040000}"/>
    <cellStyle name="20% - Accent1 4 4 2 2 2 2 2" xfId="1102" xr:uid="{00000000-0005-0000-0000-000023040000}"/>
    <cellStyle name="20% - Accent1 4 4 2 2 2 3" xfId="1103" xr:uid="{00000000-0005-0000-0000-000024040000}"/>
    <cellStyle name="20% - Accent1 4 4 2 2 3" xfId="1104" xr:uid="{00000000-0005-0000-0000-000025040000}"/>
    <cellStyle name="20% - Accent1 4 4 2 2 3 2" xfId="1105" xr:uid="{00000000-0005-0000-0000-000026040000}"/>
    <cellStyle name="20% - Accent1 4 4 2 2 4" xfId="1106" xr:uid="{00000000-0005-0000-0000-000027040000}"/>
    <cellStyle name="20% - Accent1 4 4 2 2 5" xfId="1107" xr:uid="{00000000-0005-0000-0000-000028040000}"/>
    <cellStyle name="20% - Accent1 4 4 2 2 6" xfId="1108" xr:uid="{00000000-0005-0000-0000-000029040000}"/>
    <cellStyle name="20% - Accent1 4 4 2 3" xfId="1109" xr:uid="{00000000-0005-0000-0000-00002A040000}"/>
    <cellStyle name="20% - Accent1 4 4 2 3 2" xfId="1110" xr:uid="{00000000-0005-0000-0000-00002B040000}"/>
    <cellStyle name="20% - Accent1 4 4 2 3 2 2" xfId="1111" xr:uid="{00000000-0005-0000-0000-00002C040000}"/>
    <cellStyle name="20% - Accent1 4 4 2 3 3" xfId="1112" xr:uid="{00000000-0005-0000-0000-00002D040000}"/>
    <cellStyle name="20% - Accent1 4 4 2 4" xfId="1113" xr:uid="{00000000-0005-0000-0000-00002E040000}"/>
    <cellStyle name="20% - Accent1 4 4 2 4 2" xfId="1114" xr:uid="{00000000-0005-0000-0000-00002F040000}"/>
    <cellStyle name="20% - Accent1 4 4 2 4 2 2" xfId="1115" xr:uid="{00000000-0005-0000-0000-000030040000}"/>
    <cellStyle name="20% - Accent1 4 4 2 4 3" xfId="1116" xr:uid="{00000000-0005-0000-0000-000031040000}"/>
    <cellStyle name="20% - Accent1 4 4 2 5" xfId="1117" xr:uid="{00000000-0005-0000-0000-000032040000}"/>
    <cellStyle name="20% - Accent1 4 4 2 5 2" xfId="1118" xr:uid="{00000000-0005-0000-0000-000033040000}"/>
    <cellStyle name="20% - Accent1 4 4 2 6" xfId="1119" xr:uid="{00000000-0005-0000-0000-000034040000}"/>
    <cellStyle name="20% - Accent1 4 4 2 7" xfId="1120" xr:uid="{00000000-0005-0000-0000-000035040000}"/>
    <cellStyle name="20% - Accent1 4 4 2 8" xfId="1121" xr:uid="{00000000-0005-0000-0000-000036040000}"/>
    <cellStyle name="20% - Accent1 4 4 3" xfId="1122" xr:uid="{00000000-0005-0000-0000-000037040000}"/>
    <cellStyle name="20% - Accent1 4 4 3 2" xfId="1123" xr:uid="{00000000-0005-0000-0000-000038040000}"/>
    <cellStyle name="20% - Accent1 4 4 3 2 2" xfId="1124" xr:uid="{00000000-0005-0000-0000-000039040000}"/>
    <cellStyle name="20% - Accent1 4 4 3 2 2 2" xfId="1125" xr:uid="{00000000-0005-0000-0000-00003A040000}"/>
    <cellStyle name="20% - Accent1 4 4 3 2 3" xfId="1126" xr:uid="{00000000-0005-0000-0000-00003B040000}"/>
    <cellStyle name="20% - Accent1 4 4 3 2 4" xfId="1127" xr:uid="{00000000-0005-0000-0000-00003C040000}"/>
    <cellStyle name="20% - Accent1 4 4 3 3" xfId="1128" xr:uid="{00000000-0005-0000-0000-00003D040000}"/>
    <cellStyle name="20% - Accent1 4 4 3 3 2" xfId="1129" xr:uid="{00000000-0005-0000-0000-00003E040000}"/>
    <cellStyle name="20% - Accent1 4 4 3 4" xfId="1130" xr:uid="{00000000-0005-0000-0000-00003F040000}"/>
    <cellStyle name="20% - Accent1 4 4 3 5" xfId="1131" xr:uid="{00000000-0005-0000-0000-000040040000}"/>
    <cellStyle name="20% - Accent1 4 4 3 6" xfId="1132" xr:uid="{00000000-0005-0000-0000-000041040000}"/>
    <cellStyle name="20% - Accent1 4 4 4" xfId="1133" xr:uid="{00000000-0005-0000-0000-000042040000}"/>
    <cellStyle name="20% - Accent1 4 4 4 2" xfId="1134" xr:uid="{00000000-0005-0000-0000-000043040000}"/>
    <cellStyle name="20% - Accent1 4 4 4 2 2" xfId="1135" xr:uid="{00000000-0005-0000-0000-000044040000}"/>
    <cellStyle name="20% - Accent1 4 4 4 3" xfId="1136" xr:uid="{00000000-0005-0000-0000-000045040000}"/>
    <cellStyle name="20% - Accent1 4 4 4 4" xfId="1137" xr:uid="{00000000-0005-0000-0000-000046040000}"/>
    <cellStyle name="20% - Accent1 4 4 5" xfId="1138" xr:uid="{00000000-0005-0000-0000-000047040000}"/>
    <cellStyle name="20% - Accent1 4 4 5 2" xfId="1139" xr:uid="{00000000-0005-0000-0000-000048040000}"/>
    <cellStyle name="20% - Accent1 4 4 5 2 2" xfId="1140" xr:uid="{00000000-0005-0000-0000-000049040000}"/>
    <cellStyle name="20% - Accent1 4 4 5 3" xfId="1141" xr:uid="{00000000-0005-0000-0000-00004A040000}"/>
    <cellStyle name="20% - Accent1 4 4 6" xfId="1142" xr:uid="{00000000-0005-0000-0000-00004B040000}"/>
    <cellStyle name="20% - Accent1 4 4 6 2" xfId="1143" xr:uid="{00000000-0005-0000-0000-00004C040000}"/>
    <cellStyle name="20% - Accent1 4 4 7" xfId="1144" xr:uid="{00000000-0005-0000-0000-00004D040000}"/>
    <cellStyle name="20% - Accent1 4 4 8" xfId="1145" xr:uid="{00000000-0005-0000-0000-00004E040000}"/>
    <cellStyle name="20% - Accent1 4 4 9" xfId="1146" xr:uid="{00000000-0005-0000-0000-00004F040000}"/>
    <cellStyle name="20% - Accent1 4 5" xfId="1147" xr:uid="{00000000-0005-0000-0000-000050040000}"/>
    <cellStyle name="20% - Accent1 4 5 2" xfId="1148" xr:uid="{00000000-0005-0000-0000-000051040000}"/>
    <cellStyle name="20% - Accent1 4 5 2 2" xfId="1149" xr:uid="{00000000-0005-0000-0000-000052040000}"/>
    <cellStyle name="20% - Accent1 4 5 2 2 2" xfId="1150" xr:uid="{00000000-0005-0000-0000-000053040000}"/>
    <cellStyle name="20% - Accent1 4 5 2 2 2 2" xfId="1151" xr:uid="{00000000-0005-0000-0000-000054040000}"/>
    <cellStyle name="20% - Accent1 4 5 2 2 3" xfId="1152" xr:uid="{00000000-0005-0000-0000-000055040000}"/>
    <cellStyle name="20% - Accent1 4 5 2 2 4" xfId="1153" xr:uid="{00000000-0005-0000-0000-000056040000}"/>
    <cellStyle name="20% - Accent1 4 5 2 3" xfId="1154" xr:uid="{00000000-0005-0000-0000-000057040000}"/>
    <cellStyle name="20% - Accent1 4 5 2 3 2" xfId="1155" xr:uid="{00000000-0005-0000-0000-000058040000}"/>
    <cellStyle name="20% - Accent1 4 5 2 4" xfId="1156" xr:uid="{00000000-0005-0000-0000-000059040000}"/>
    <cellStyle name="20% - Accent1 4 5 2 5" xfId="1157" xr:uid="{00000000-0005-0000-0000-00005A040000}"/>
    <cellStyle name="20% - Accent1 4 5 2 6" xfId="1158" xr:uid="{00000000-0005-0000-0000-00005B040000}"/>
    <cellStyle name="20% - Accent1 4 5 3" xfId="1159" xr:uid="{00000000-0005-0000-0000-00005C040000}"/>
    <cellStyle name="20% - Accent1 4 5 3 2" xfId="1160" xr:uid="{00000000-0005-0000-0000-00005D040000}"/>
    <cellStyle name="20% - Accent1 4 5 3 2 2" xfId="1161" xr:uid="{00000000-0005-0000-0000-00005E040000}"/>
    <cellStyle name="20% - Accent1 4 5 3 2 2 2" xfId="1162" xr:uid="{00000000-0005-0000-0000-00005F040000}"/>
    <cellStyle name="20% - Accent1 4 5 3 2 3" xfId="1163" xr:uid="{00000000-0005-0000-0000-000060040000}"/>
    <cellStyle name="20% - Accent1 4 5 3 2 4" xfId="1164" xr:uid="{00000000-0005-0000-0000-000061040000}"/>
    <cellStyle name="20% - Accent1 4 5 3 3" xfId="1165" xr:uid="{00000000-0005-0000-0000-000062040000}"/>
    <cellStyle name="20% - Accent1 4 5 3 3 2" xfId="1166" xr:uid="{00000000-0005-0000-0000-000063040000}"/>
    <cellStyle name="20% - Accent1 4 5 3 4" xfId="1167" xr:uid="{00000000-0005-0000-0000-000064040000}"/>
    <cellStyle name="20% - Accent1 4 5 3 5" xfId="1168" xr:uid="{00000000-0005-0000-0000-000065040000}"/>
    <cellStyle name="20% - Accent1 4 5 4" xfId="1169" xr:uid="{00000000-0005-0000-0000-000066040000}"/>
    <cellStyle name="20% - Accent1 4 5 4 2" xfId="1170" xr:uid="{00000000-0005-0000-0000-000067040000}"/>
    <cellStyle name="20% - Accent1 4 5 4 2 2" xfId="1171" xr:uid="{00000000-0005-0000-0000-000068040000}"/>
    <cellStyle name="20% - Accent1 4 5 4 3" xfId="1172" xr:uid="{00000000-0005-0000-0000-000069040000}"/>
    <cellStyle name="20% - Accent1 4 5 4 4" xfId="1173" xr:uid="{00000000-0005-0000-0000-00006A040000}"/>
    <cellStyle name="20% - Accent1 4 5 5" xfId="1174" xr:uid="{00000000-0005-0000-0000-00006B040000}"/>
    <cellStyle name="20% - Accent1 4 5 5 2" xfId="1175" xr:uid="{00000000-0005-0000-0000-00006C040000}"/>
    <cellStyle name="20% - Accent1 4 5 6" xfId="1176" xr:uid="{00000000-0005-0000-0000-00006D040000}"/>
    <cellStyle name="20% - Accent1 4 5 7" xfId="1177" xr:uid="{00000000-0005-0000-0000-00006E040000}"/>
    <cellStyle name="20% - Accent1 4 5 8" xfId="1178" xr:uid="{00000000-0005-0000-0000-00006F040000}"/>
    <cellStyle name="20% - Accent1 4 6" xfId="1179" xr:uid="{00000000-0005-0000-0000-000070040000}"/>
    <cellStyle name="20% - Accent1 4 6 2" xfId="1180" xr:uid="{00000000-0005-0000-0000-000071040000}"/>
    <cellStyle name="20% - Accent1 4 6 2 2" xfId="1181" xr:uid="{00000000-0005-0000-0000-000072040000}"/>
    <cellStyle name="20% - Accent1 4 6 2 2 2" xfId="1182" xr:uid="{00000000-0005-0000-0000-000073040000}"/>
    <cellStyle name="20% - Accent1 4 6 2 3" xfId="1183" xr:uid="{00000000-0005-0000-0000-000074040000}"/>
    <cellStyle name="20% - Accent1 4 6 2 4" xfId="1184" xr:uid="{00000000-0005-0000-0000-000075040000}"/>
    <cellStyle name="20% - Accent1 4 6 3" xfId="1185" xr:uid="{00000000-0005-0000-0000-000076040000}"/>
    <cellStyle name="20% - Accent1 4 6 3 2" xfId="1186" xr:uid="{00000000-0005-0000-0000-000077040000}"/>
    <cellStyle name="20% - Accent1 4 6 4" xfId="1187" xr:uid="{00000000-0005-0000-0000-000078040000}"/>
    <cellStyle name="20% - Accent1 4 6 5" xfId="1188" xr:uid="{00000000-0005-0000-0000-000079040000}"/>
    <cellStyle name="20% - Accent1 4 6 6" xfId="1189" xr:uid="{00000000-0005-0000-0000-00007A040000}"/>
    <cellStyle name="20% - Accent1 4 7" xfId="1190" xr:uid="{00000000-0005-0000-0000-00007B040000}"/>
    <cellStyle name="20% - Accent1 4 7 2" xfId="1191" xr:uid="{00000000-0005-0000-0000-00007C040000}"/>
    <cellStyle name="20% - Accent1 4 7 2 2" xfId="1192" xr:uid="{00000000-0005-0000-0000-00007D040000}"/>
    <cellStyle name="20% - Accent1 4 7 2 2 2" xfId="1193" xr:uid="{00000000-0005-0000-0000-00007E040000}"/>
    <cellStyle name="20% - Accent1 4 7 2 3" xfId="1194" xr:uid="{00000000-0005-0000-0000-00007F040000}"/>
    <cellStyle name="20% - Accent1 4 7 2 4" xfId="1195" xr:uid="{00000000-0005-0000-0000-000080040000}"/>
    <cellStyle name="20% - Accent1 4 7 3" xfId="1196" xr:uid="{00000000-0005-0000-0000-000081040000}"/>
    <cellStyle name="20% - Accent1 4 7 3 2" xfId="1197" xr:uid="{00000000-0005-0000-0000-000082040000}"/>
    <cellStyle name="20% - Accent1 4 7 4" xfId="1198" xr:uid="{00000000-0005-0000-0000-000083040000}"/>
    <cellStyle name="20% - Accent1 4 7 5" xfId="1199" xr:uid="{00000000-0005-0000-0000-000084040000}"/>
    <cellStyle name="20% - Accent1 4 8" xfId="1200" xr:uid="{00000000-0005-0000-0000-000085040000}"/>
    <cellStyle name="20% - Accent1 4 8 2" xfId="1201" xr:uid="{00000000-0005-0000-0000-000086040000}"/>
    <cellStyle name="20% - Accent1 4 8 2 2" xfId="1202" xr:uid="{00000000-0005-0000-0000-000087040000}"/>
    <cellStyle name="20% - Accent1 4 8 2 3" xfId="1203" xr:uid="{00000000-0005-0000-0000-000088040000}"/>
    <cellStyle name="20% - Accent1 4 8 3" xfId="1204" xr:uid="{00000000-0005-0000-0000-000089040000}"/>
    <cellStyle name="20% - Accent1 4 8 4" xfId="1205" xr:uid="{00000000-0005-0000-0000-00008A040000}"/>
    <cellStyle name="20% - Accent1 4 9" xfId="1206" xr:uid="{00000000-0005-0000-0000-00008B040000}"/>
    <cellStyle name="20% - Accent1 4 9 2" xfId="1207" xr:uid="{00000000-0005-0000-0000-00008C040000}"/>
    <cellStyle name="20% - Accent1 4 9 2 2" xfId="1208" xr:uid="{00000000-0005-0000-0000-00008D040000}"/>
    <cellStyle name="20% - Accent1 4 9 3" xfId="1209" xr:uid="{00000000-0005-0000-0000-00008E040000}"/>
    <cellStyle name="20% - Accent1 4 9 4" xfId="1210" xr:uid="{00000000-0005-0000-0000-00008F040000}"/>
    <cellStyle name="20% - Accent1 5" xfId="1211" xr:uid="{00000000-0005-0000-0000-000090040000}"/>
    <cellStyle name="20% - Accent1 5 2" xfId="1212" xr:uid="{00000000-0005-0000-0000-000091040000}"/>
    <cellStyle name="20% - Accent1 5 2 2" xfId="1213" xr:uid="{00000000-0005-0000-0000-000092040000}"/>
    <cellStyle name="20% - Accent1 5 2 2 2" xfId="1214" xr:uid="{00000000-0005-0000-0000-000093040000}"/>
    <cellStyle name="20% - Accent1 5 2 2 2 2" xfId="1215" xr:uid="{00000000-0005-0000-0000-000094040000}"/>
    <cellStyle name="20% - Accent1 5 2 2 2 2 2" xfId="1216" xr:uid="{00000000-0005-0000-0000-000095040000}"/>
    <cellStyle name="20% - Accent1 5 2 2 2 3" xfId="1217" xr:uid="{00000000-0005-0000-0000-000096040000}"/>
    <cellStyle name="20% - Accent1 5 2 2 3" xfId="1218" xr:uid="{00000000-0005-0000-0000-000097040000}"/>
    <cellStyle name="20% - Accent1 5 2 2 3 2" xfId="1219" xr:uid="{00000000-0005-0000-0000-000098040000}"/>
    <cellStyle name="20% - Accent1 5 2 2 4" xfId="1220" xr:uid="{00000000-0005-0000-0000-000099040000}"/>
    <cellStyle name="20% - Accent1 5 2 2 5" xfId="1221" xr:uid="{00000000-0005-0000-0000-00009A040000}"/>
    <cellStyle name="20% - Accent1 5 2 2 6" xfId="1222" xr:uid="{00000000-0005-0000-0000-00009B040000}"/>
    <cellStyle name="20% - Accent1 5 2 3" xfId="1223" xr:uid="{00000000-0005-0000-0000-00009C040000}"/>
    <cellStyle name="20% - Accent1 5 2 3 2" xfId="1224" xr:uid="{00000000-0005-0000-0000-00009D040000}"/>
    <cellStyle name="20% - Accent1 5 2 3 2 2" xfId="1225" xr:uid="{00000000-0005-0000-0000-00009E040000}"/>
    <cellStyle name="20% - Accent1 5 2 3 3" xfId="1226" xr:uid="{00000000-0005-0000-0000-00009F040000}"/>
    <cellStyle name="20% - Accent1 5 2 4" xfId="1227" xr:uid="{00000000-0005-0000-0000-0000A0040000}"/>
    <cellStyle name="20% - Accent1 5 2 4 2" xfId="1228" xr:uid="{00000000-0005-0000-0000-0000A1040000}"/>
    <cellStyle name="20% - Accent1 5 2 4 2 2" xfId="1229" xr:uid="{00000000-0005-0000-0000-0000A2040000}"/>
    <cellStyle name="20% - Accent1 5 2 4 3" xfId="1230" xr:uid="{00000000-0005-0000-0000-0000A3040000}"/>
    <cellStyle name="20% - Accent1 5 2 5" xfId="1231" xr:uid="{00000000-0005-0000-0000-0000A4040000}"/>
    <cellStyle name="20% - Accent1 5 2 5 2" xfId="1232" xr:uid="{00000000-0005-0000-0000-0000A5040000}"/>
    <cellStyle name="20% - Accent1 5 2 6" xfId="1233" xr:uid="{00000000-0005-0000-0000-0000A6040000}"/>
    <cellStyle name="20% - Accent1 5 2 7" xfId="1234" xr:uid="{00000000-0005-0000-0000-0000A7040000}"/>
    <cellStyle name="20% - Accent1 5 2 8" xfId="1235" xr:uid="{00000000-0005-0000-0000-0000A8040000}"/>
    <cellStyle name="20% - Accent1 5 3" xfId="1236" xr:uid="{00000000-0005-0000-0000-0000A9040000}"/>
    <cellStyle name="20% - Accent1 5 3 2" xfId="1237" xr:uid="{00000000-0005-0000-0000-0000AA040000}"/>
    <cellStyle name="20% - Accent1 5 3 2 2" xfId="1238" xr:uid="{00000000-0005-0000-0000-0000AB040000}"/>
    <cellStyle name="20% - Accent1 5 3 2 2 2" xfId="1239" xr:uid="{00000000-0005-0000-0000-0000AC040000}"/>
    <cellStyle name="20% - Accent1 5 3 2 3" xfId="1240" xr:uid="{00000000-0005-0000-0000-0000AD040000}"/>
    <cellStyle name="20% - Accent1 5 3 2 4" xfId="1241" xr:uid="{00000000-0005-0000-0000-0000AE040000}"/>
    <cellStyle name="20% - Accent1 5 3 3" xfId="1242" xr:uid="{00000000-0005-0000-0000-0000AF040000}"/>
    <cellStyle name="20% - Accent1 5 3 3 2" xfId="1243" xr:uid="{00000000-0005-0000-0000-0000B0040000}"/>
    <cellStyle name="20% - Accent1 5 3 4" xfId="1244" xr:uid="{00000000-0005-0000-0000-0000B1040000}"/>
    <cellStyle name="20% - Accent1 5 3 5" xfId="1245" xr:uid="{00000000-0005-0000-0000-0000B2040000}"/>
    <cellStyle name="20% - Accent1 5 3 6" xfId="1246" xr:uid="{00000000-0005-0000-0000-0000B3040000}"/>
    <cellStyle name="20% - Accent1 5 4" xfId="1247" xr:uid="{00000000-0005-0000-0000-0000B4040000}"/>
    <cellStyle name="20% - Accent1 5 4 2" xfId="1248" xr:uid="{00000000-0005-0000-0000-0000B5040000}"/>
    <cellStyle name="20% - Accent1 5 4 2 2" xfId="1249" xr:uid="{00000000-0005-0000-0000-0000B6040000}"/>
    <cellStyle name="20% - Accent1 5 4 2 2 2" xfId="1250" xr:uid="{00000000-0005-0000-0000-0000B7040000}"/>
    <cellStyle name="20% - Accent1 5 4 2 3" xfId="1251" xr:uid="{00000000-0005-0000-0000-0000B8040000}"/>
    <cellStyle name="20% - Accent1 5 4 2 4" xfId="1252" xr:uid="{00000000-0005-0000-0000-0000B9040000}"/>
    <cellStyle name="20% - Accent1 5 4 3" xfId="1253" xr:uid="{00000000-0005-0000-0000-0000BA040000}"/>
    <cellStyle name="20% - Accent1 5 4 3 2" xfId="1254" xr:uid="{00000000-0005-0000-0000-0000BB040000}"/>
    <cellStyle name="20% - Accent1 5 4 4" xfId="1255" xr:uid="{00000000-0005-0000-0000-0000BC040000}"/>
    <cellStyle name="20% - Accent1 5 4 5" xfId="1256" xr:uid="{00000000-0005-0000-0000-0000BD040000}"/>
    <cellStyle name="20% - Accent1 5 5" xfId="1257" xr:uid="{00000000-0005-0000-0000-0000BE040000}"/>
    <cellStyle name="20% - Accent1 5 5 2" xfId="1258" xr:uid="{00000000-0005-0000-0000-0000BF040000}"/>
    <cellStyle name="20% - Accent1 5 5 2 2" xfId="1259" xr:uid="{00000000-0005-0000-0000-0000C0040000}"/>
    <cellStyle name="20% - Accent1 5 5 3" xfId="1260" xr:uid="{00000000-0005-0000-0000-0000C1040000}"/>
    <cellStyle name="20% - Accent1 5 5 4" xfId="1261" xr:uid="{00000000-0005-0000-0000-0000C2040000}"/>
    <cellStyle name="20% - Accent1 5 6" xfId="1262" xr:uid="{00000000-0005-0000-0000-0000C3040000}"/>
    <cellStyle name="20% - Accent1 5 6 2" xfId="1263" xr:uid="{00000000-0005-0000-0000-0000C4040000}"/>
    <cellStyle name="20% - Accent1 5 7" xfId="1264" xr:uid="{00000000-0005-0000-0000-0000C5040000}"/>
    <cellStyle name="20% - Accent1 5 8" xfId="1265" xr:uid="{00000000-0005-0000-0000-0000C6040000}"/>
    <cellStyle name="20% - Accent1 5 9" xfId="1266" xr:uid="{00000000-0005-0000-0000-0000C7040000}"/>
    <cellStyle name="20% - Accent1 6" xfId="1267" xr:uid="{00000000-0005-0000-0000-0000C8040000}"/>
    <cellStyle name="20% - Accent1 6 2" xfId="1268" xr:uid="{00000000-0005-0000-0000-0000C9040000}"/>
    <cellStyle name="20% - Accent1 6 2 2" xfId="1269" xr:uid="{00000000-0005-0000-0000-0000CA040000}"/>
    <cellStyle name="20% - Accent1 6 2 2 2" xfId="1270" xr:uid="{00000000-0005-0000-0000-0000CB040000}"/>
    <cellStyle name="20% - Accent1 6 2 2 2 2" xfId="1271" xr:uid="{00000000-0005-0000-0000-0000CC040000}"/>
    <cellStyle name="20% - Accent1 6 2 2 2 2 2" xfId="1272" xr:uid="{00000000-0005-0000-0000-0000CD040000}"/>
    <cellStyle name="20% - Accent1 6 2 2 2 3" xfId="1273" xr:uid="{00000000-0005-0000-0000-0000CE040000}"/>
    <cellStyle name="20% - Accent1 6 2 2 3" xfId="1274" xr:uid="{00000000-0005-0000-0000-0000CF040000}"/>
    <cellStyle name="20% - Accent1 6 2 2 3 2" xfId="1275" xr:uid="{00000000-0005-0000-0000-0000D0040000}"/>
    <cellStyle name="20% - Accent1 6 2 2 4" xfId="1276" xr:uid="{00000000-0005-0000-0000-0000D1040000}"/>
    <cellStyle name="20% - Accent1 6 2 2 5" xfId="1277" xr:uid="{00000000-0005-0000-0000-0000D2040000}"/>
    <cellStyle name="20% - Accent1 6 2 2 6" xfId="1278" xr:uid="{00000000-0005-0000-0000-0000D3040000}"/>
    <cellStyle name="20% - Accent1 6 2 3" xfId="1279" xr:uid="{00000000-0005-0000-0000-0000D4040000}"/>
    <cellStyle name="20% - Accent1 6 2 3 2" xfId="1280" xr:uid="{00000000-0005-0000-0000-0000D5040000}"/>
    <cellStyle name="20% - Accent1 6 2 3 2 2" xfId="1281" xr:uid="{00000000-0005-0000-0000-0000D6040000}"/>
    <cellStyle name="20% - Accent1 6 2 3 3" xfId="1282" xr:uid="{00000000-0005-0000-0000-0000D7040000}"/>
    <cellStyle name="20% - Accent1 6 2 4" xfId="1283" xr:uid="{00000000-0005-0000-0000-0000D8040000}"/>
    <cellStyle name="20% - Accent1 6 2 4 2" xfId="1284" xr:uid="{00000000-0005-0000-0000-0000D9040000}"/>
    <cellStyle name="20% - Accent1 6 2 4 2 2" xfId="1285" xr:uid="{00000000-0005-0000-0000-0000DA040000}"/>
    <cellStyle name="20% - Accent1 6 2 4 3" xfId="1286" xr:uid="{00000000-0005-0000-0000-0000DB040000}"/>
    <cellStyle name="20% - Accent1 6 2 5" xfId="1287" xr:uid="{00000000-0005-0000-0000-0000DC040000}"/>
    <cellStyle name="20% - Accent1 6 2 5 2" xfId="1288" xr:uid="{00000000-0005-0000-0000-0000DD040000}"/>
    <cellStyle name="20% - Accent1 6 2 6" xfId="1289" xr:uid="{00000000-0005-0000-0000-0000DE040000}"/>
    <cellStyle name="20% - Accent1 6 2 7" xfId="1290" xr:uid="{00000000-0005-0000-0000-0000DF040000}"/>
    <cellStyle name="20% - Accent1 6 2 8" xfId="1291" xr:uid="{00000000-0005-0000-0000-0000E0040000}"/>
    <cellStyle name="20% - Accent1 6 3" xfId="1292" xr:uid="{00000000-0005-0000-0000-0000E1040000}"/>
    <cellStyle name="20% - Accent1 6 3 2" xfId="1293" xr:uid="{00000000-0005-0000-0000-0000E2040000}"/>
    <cellStyle name="20% - Accent1 6 3 2 2" xfId="1294" xr:uid="{00000000-0005-0000-0000-0000E3040000}"/>
    <cellStyle name="20% - Accent1 6 3 2 2 2" xfId="1295" xr:uid="{00000000-0005-0000-0000-0000E4040000}"/>
    <cellStyle name="20% - Accent1 6 3 2 3" xfId="1296" xr:uid="{00000000-0005-0000-0000-0000E5040000}"/>
    <cellStyle name="20% - Accent1 6 3 2 4" xfId="1297" xr:uid="{00000000-0005-0000-0000-0000E6040000}"/>
    <cellStyle name="20% - Accent1 6 3 3" xfId="1298" xr:uid="{00000000-0005-0000-0000-0000E7040000}"/>
    <cellStyle name="20% - Accent1 6 3 3 2" xfId="1299" xr:uid="{00000000-0005-0000-0000-0000E8040000}"/>
    <cellStyle name="20% - Accent1 6 3 4" xfId="1300" xr:uid="{00000000-0005-0000-0000-0000E9040000}"/>
    <cellStyle name="20% - Accent1 6 3 5" xfId="1301" xr:uid="{00000000-0005-0000-0000-0000EA040000}"/>
    <cellStyle name="20% - Accent1 6 3 6" xfId="1302" xr:uid="{00000000-0005-0000-0000-0000EB040000}"/>
    <cellStyle name="20% - Accent1 6 4" xfId="1303" xr:uid="{00000000-0005-0000-0000-0000EC040000}"/>
    <cellStyle name="20% - Accent1 6 4 2" xfId="1304" xr:uid="{00000000-0005-0000-0000-0000ED040000}"/>
    <cellStyle name="20% - Accent1 6 4 2 2" xfId="1305" xr:uid="{00000000-0005-0000-0000-0000EE040000}"/>
    <cellStyle name="20% - Accent1 6 4 3" xfId="1306" xr:uid="{00000000-0005-0000-0000-0000EF040000}"/>
    <cellStyle name="20% - Accent1 6 4 4" xfId="1307" xr:uid="{00000000-0005-0000-0000-0000F0040000}"/>
    <cellStyle name="20% - Accent1 6 5" xfId="1308" xr:uid="{00000000-0005-0000-0000-0000F1040000}"/>
    <cellStyle name="20% - Accent1 6 5 2" xfId="1309" xr:uid="{00000000-0005-0000-0000-0000F2040000}"/>
    <cellStyle name="20% - Accent1 6 5 2 2" xfId="1310" xr:uid="{00000000-0005-0000-0000-0000F3040000}"/>
    <cellStyle name="20% - Accent1 6 5 3" xfId="1311" xr:uid="{00000000-0005-0000-0000-0000F4040000}"/>
    <cellStyle name="20% - Accent1 6 6" xfId="1312" xr:uid="{00000000-0005-0000-0000-0000F5040000}"/>
    <cellStyle name="20% - Accent1 6 6 2" xfId="1313" xr:uid="{00000000-0005-0000-0000-0000F6040000}"/>
    <cellStyle name="20% - Accent1 6 7" xfId="1314" xr:uid="{00000000-0005-0000-0000-0000F7040000}"/>
    <cellStyle name="20% - Accent1 6 8" xfId="1315" xr:uid="{00000000-0005-0000-0000-0000F8040000}"/>
    <cellStyle name="20% - Accent1 6 9" xfId="1316" xr:uid="{00000000-0005-0000-0000-0000F9040000}"/>
    <cellStyle name="20% - Accent1 7" xfId="1317" xr:uid="{00000000-0005-0000-0000-0000FA040000}"/>
    <cellStyle name="20% - Accent1 7 2" xfId="1318" xr:uid="{00000000-0005-0000-0000-0000FB040000}"/>
    <cellStyle name="20% - Accent1 7 2 2" xfId="1319" xr:uid="{00000000-0005-0000-0000-0000FC040000}"/>
    <cellStyle name="20% - Accent1 7 2 2 2" xfId="1320" xr:uid="{00000000-0005-0000-0000-0000FD040000}"/>
    <cellStyle name="20% - Accent1 7 2 2 2 2" xfId="1321" xr:uid="{00000000-0005-0000-0000-0000FE040000}"/>
    <cellStyle name="20% - Accent1 7 2 2 2 2 2" xfId="1322" xr:uid="{00000000-0005-0000-0000-0000FF040000}"/>
    <cellStyle name="20% - Accent1 7 2 2 2 3" xfId="1323" xr:uid="{00000000-0005-0000-0000-000000050000}"/>
    <cellStyle name="20% - Accent1 7 2 2 3" xfId="1324" xr:uid="{00000000-0005-0000-0000-000001050000}"/>
    <cellStyle name="20% - Accent1 7 2 2 3 2" xfId="1325" xr:uid="{00000000-0005-0000-0000-000002050000}"/>
    <cellStyle name="20% - Accent1 7 2 2 4" xfId="1326" xr:uid="{00000000-0005-0000-0000-000003050000}"/>
    <cellStyle name="20% - Accent1 7 2 2 5" xfId="1327" xr:uid="{00000000-0005-0000-0000-000004050000}"/>
    <cellStyle name="20% - Accent1 7 2 2 6" xfId="1328" xr:uid="{00000000-0005-0000-0000-000005050000}"/>
    <cellStyle name="20% - Accent1 7 2 3" xfId="1329" xr:uid="{00000000-0005-0000-0000-000006050000}"/>
    <cellStyle name="20% - Accent1 7 2 3 2" xfId="1330" xr:uid="{00000000-0005-0000-0000-000007050000}"/>
    <cellStyle name="20% - Accent1 7 2 3 2 2" xfId="1331" xr:uid="{00000000-0005-0000-0000-000008050000}"/>
    <cellStyle name="20% - Accent1 7 2 3 3" xfId="1332" xr:uid="{00000000-0005-0000-0000-000009050000}"/>
    <cellStyle name="20% - Accent1 7 2 4" xfId="1333" xr:uid="{00000000-0005-0000-0000-00000A050000}"/>
    <cellStyle name="20% - Accent1 7 2 4 2" xfId="1334" xr:uid="{00000000-0005-0000-0000-00000B050000}"/>
    <cellStyle name="20% - Accent1 7 2 4 2 2" xfId="1335" xr:uid="{00000000-0005-0000-0000-00000C050000}"/>
    <cellStyle name="20% - Accent1 7 2 4 3" xfId="1336" xr:uid="{00000000-0005-0000-0000-00000D050000}"/>
    <cellStyle name="20% - Accent1 7 2 5" xfId="1337" xr:uid="{00000000-0005-0000-0000-00000E050000}"/>
    <cellStyle name="20% - Accent1 7 2 5 2" xfId="1338" xr:uid="{00000000-0005-0000-0000-00000F050000}"/>
    <cellStyle name="20% - Accent1 7 2 6" xfId="1339" xr:uid="{00000000-0005-0000-0000-000010050000}"/>
    <cellStyle name="20% - Accent1 7 2 7" xfId="1340" xr:uid="{00000000-0005-0000-0000-000011050000}"/>
    <cellStyle name="20% - Accent1 7 2 8" xfId="1341" xr:uid="{00000000-0005-0000-0000-000012050000}"/>
    <cellStyle name="20% - Accent1 7 3" xfId="1342" xr:uid="{00000000-0005-0000-0000-000013050000}"/>
    <cellStyle name="20% - Accent1 7 3 2" xfId="1343" xr:uid="{00000000-0005-0000-0000-000014050000}"/>
    <cellStyle name="20% - Accent1 7 3 2 2" xfId="1344" xr:uid="{00000000-0005-0000-0000-000015050000}"/>
    <cellStyle name="20% - Accent1 7 3 2 2 2" xfId="1345" xr:uid="{00000000-0005-0000-0000-000016050000}"/>
    <cellStyle name="20% - Accent1 7 3 2 3" xfId="1346" xr:uid="{00000000-0005-0000-0000-000017050000}"/>
    <cellStyle name="20% - Accent1 7 3 2 4" xfId="1347" xr:uid="{00000000-0005-0000-0000-000018050000}"/>
    <cellStyle name="20% - Accent1 7 3 3" xfId="1348" xr:uid="{00000000-0005-0000-0000-000019050000}"/>
    <cellStyle name="20% - Accent1 7 3 3 2" xfId="1349" xr:uid="{00000000-0005-0000-0000-00001A050000}"/>
    <cellStyle name="20% - Accent1 7 3 4" xfId="1350" xr:uid="{00000000-0005-0000-0000-00001B050000}"/>
    <cellStyle name="20% - Accent1 7 3 5" xfId="1351" xr:uid="{00000000-0005-0000-0000-00001C050000}"/>
    <cellStyle name="20% - Accent1 7 3 6" xfId="1352" xr:uid="{00000000-0005-0000-0000-00001D050000}"/>
    <cellStyle name="20% - Accent1 7 4" xfId="1353" xr:uid="{00000000-0005-0000-0000-00001E050000}"/>
    <cellStyle name="20% - Accent1 7 4 2" xfId="1354" xr:uid="{00000000-0005-0000-0000-00001F050000}"/>
    <cellStyle name="20% - Accent1 7 4 2 2" xfId="1355" xr:uid="{00000000-0005-0000-0000-000020050000}"/>
    <cellStyle name="20% - Accent1 7 4 3" xfId="1356" xr:uid="{00000000-0005-0000-0000-000021050000}"/>
    <cellStyle name="20% - Accent1 7 4 4" xfId="1357" xr:uid="{00000000-0005-0000-0000-000022050000}"/>
    <cellStyle name="20% - Accent1 7 5" xfId="1358" xr:uid="{00000000-0005-0000-0000-000023050000}"/>
    <cellStyle name="20% - Accent1 7 5 2" xfId="1359" xr:uid="{00000000-0005-0000-0000-000024050000}"/>
    <cellStyle name="20% - Accent1 7 5 2 2" xfId="1360" xr:uid="{00000000-0005-0000-0000-000025050000}"/>
    <cellStyle name="20% - Accent1 7 5 3" xfId="1361" xr:uid="{00000000-0005-0000-0000-000026050000}"/>
    <cellStyle name="20% - Accent1 7 6" xfId="1362" xr:uid="{00000000-0005-0000-0000-000027050000}"/>
    <cellStyle name="20% - Accent1 7 6 2" xfId="1363" xr:uid="{00000000-0005-0000-0000-000028050000}"/>
    <cellStyle name="20% - Accent1 7 7" xfId="1364" xr:uid="{00000000-0005-0000-0000-000029050000}"/>
    <cellStyle name="20% - Accent1 7 8" xfId="1365" xr:uid="{00000000-0005-0000-0000-00002A050000}"/>
    <cellStyle name="20% - Accent1 7 9" xfId="1366" xr:uid="{00000000-0005-0000-0000-00002B050000}"/>
    <cellStyle name="20% - Accent1 8" xfId="1367" xr:uid="{00000000-0005-0000-0000-00002C050000}"/>
    <cellStyle name="20% - Accent1 8 2" xfId="1368" xr:uid="{00000000-0005-0000-0000-00002D050000}"/>
    <cellStyle name="20% - Accent1 8 2 2" xfId="1369" xr:uid="{00000000-0005-0000-0000-00002E050000}"/>
    <cellStyle name="20% - Accent1 8 2 2 2" xfId="1370" xr:uid="{00000000-0005-0000-0000-00002F050000}"/>
    <cellStyle name="20% - Accent1 8 2 2 2 2" xfId="1371" xr:uid="{00000000-0005-0000-0000-000030050000}"/>
    <cellStyle name="20% - Accent1 8 2 2 2 2 2" xfId="1372" xr:uid="{00000000-0005-0000-0000-000031050000}"/>
    <cellStyle name="20% - Accent1 8 2 2 2 3" xfId="1373" xr:uid="{00000000-0005-0000-0000-000032050000}"/>
    <cellStyle name="20% - Accent1 8 2 2 3" xfId="1374" xr:uid="{00000000-0005-0000-0000-000033050000}"/>
    <cellStyle name="20% - Accent1 8 2 2 3 2" xfId="1375" xr:uid="{00000000-0005-0000-0000-000034050000}"/>
    <cellStyle name="20% - Accent1 8 2 2 4" xfId="1376" xr:uid="{00000000-0005-0000-0000-000035050000}"/>
    <cellStyle name="20% - Accent1 8 2 2 5" xfId="1377" xr:uid="{00000000-0005-0000-0000-000036050000}"/>
    <cellStyle name="20% - Accent1 8 2 2 6" xfId="1378" xr:uid="{00000000-0005-0000-0000-000037050000}"/>
    <cellStyle name="20% - Accent1 8 2 3" xfId="1379" xr:uid="{00000000-0005-0000-0000-000038050000}"/>
    <cellStyle name="20% - Accent1 8 2 3 2" xfId="1380" xr:uid="{00000000-0005-0000-0000-000039050000}"/>
    <cellStyle name="20% - Accent1 8 2 3 2 2" xfId="1381" xr:uid="{00000000-0005-0000-0000-00003A050000}"/>
    <cellStyle name="20% - Accent1 8 2 3 3" xfId="1382" xr:uid="{00000000-0005-0000-0000-00003B050000}"/>
    <cellStyle name="20% - Accent1 8 2 4" xfId="1383" xr:uid="{00000000-0005-0000-0000-00003C050000}"/>
    <cellStyle name="20% - Accent1 8 2 4 2" xfId="1384" xr:uid="{00000000-0005-0000-0000-00003D050000}"/>
    <cellStyle name="20% - Accent1 8 2 4 2 2" xfId="1385" xr:uid="{00000000-0005-0000-0000-00003E050000}"/>
    <cellStyle name="20% - Accent1 8 2 4 3" xfId="1386" xr:uid="{00000000-0005-0000-0000-00003F050000}"/>
    <cellStyle name="20% - Accent1 8 2 5" xfId="1387" xr:uid="{00000000-0005-0000-0000-000040050000}"/>
    <cellStyle name="20% - Accent1 8 2 5 2" xfId="1388" xr:uid="{00000000-0005-0000-0000-000041050000}"/>
    <cellStyle name="20% - Accent1 8 2 6" xfId="1389" xr:uid="{00000000-0005-0000-0000-000042050000}"/>
    <cellStyle name="20% - Accent1 8 2 7" xfId="1390" xr:uid="{00000000-0005-0000-0000-000043050000}"/>
    <cellStyle name="20% - Accent1 8 2 8" xfId="1391" xr:uid="{00000000-0005-0000-0000-000044050000}"/>
    <cellStyle name="20% - Accent1 8 3" xfId="1392" xr:uid="{00000000-0005-0000-0000-000045050000}"/>
    <cellStyle name="20% - Accent1 8 3 2" xfId="1393" xr:uid="{00000000-0005-0000-0000-000046050000}"/>
    <cellStyle name="20% - Accent1 8 3 2 2" xfId="1394" xr:uid="{00000000-0005-0000-0000-000047050000}"/>
    <cellStyle name="20% - Accent1 8 3 2 2 2" xfId="1395" xr:uid="{00000000-0005-0000-0000-000048050000}"/>
    <cellStyle name="20% - Accent1 8 3 2 3" xfId="1396" xr:uid="{00000000-0005-0000-0000-000049050000}"/>
    <cellStyle name="20% - Accent1 8 3 2 4" xfId="1397" xr:uid="{00000000-0005-0000-0000-00004A050000}"/>
    <cellStyle name="20% - Accent1 8 3 3" xfId="1398" xr:uid="{00000000-0005-0000-0000-00004B050000}"/>
    <cellStyle name="20% - Accent1 8 3 3 2" xfId="1399" xr:uid="{00000000-0005-0000-0000-00004C050000}"/>
    <cellStyle name="20% - Accent1 8 3 4" xfId="1400" xr:uid="{00000000-0005-0000-0000-00004D050000}"/>
    <cellStyle name="20% - Accent1 8 3 5" xfId="1401" xr:uid="{00000000-0005-0000-0000-00004E050000}"/>
    <cellStyle name="20% - Accent1 8 3 6" xfId="1402" xr:uid="{00000000-0005-0000-0000-00004F050000}"/>
    <cellStyle name="20% - Accent1 8 4" xfId="1403" xr:uid="{00000000-0005-0000-0000-000050050000}"/>
    <cellStyle name="20% - Accent1 8 4 2" xfId="1404" xr:uid="{00000000-0005-0000-0000-000051050000}"/>
    <cellStyle name="20% - Accent1 8 4 2 2" xfId="1405" xr:uid="{00000000-0005-0000-0000-000052050000}"/>
    <cellStyle name="20% - Accent1 8 4 3" xfId="1406" xr:uid="{00000000-0005-0000-0000-000053050000}"/>
    <cellStyle name="20% - Accent1 8 4 4" xfId="1407" xr:uid="{00000000-0005-0000-0000-000054050000}"/>
    <cellStyle name="20% - Accent1 8 5" xfId="1408" xr:uid="{00000000-0005-0000-0000-000055050000}"/>
    <cellStyle name="20% - Accent1 8 5 2" xfId="1409" xr:uid="{00000000-0005-0000-0000-000056050000}"/>
    <cellStyle name="20% - Accent1 8 5 2 2" xfId="1410" xr:uid="{00000000-0005-0000-0000-000057050000}"/>
    <cellStyle name="20% - Accent1 8 5 3" xfId="1411" xr:uid="{00000000-0005-0000-0000-000058050000}"/>
    <cellStyle name="20% - Accent1 8 6" xfId="1412" xr:uid="{00000000-0005-0000-0000-000059050000}"/>
    <cellStyle name="20% - Accent1 8 6 2" xfId="1413" xr:uid="{00000000-0005-0000-0000-00005A050000}"/>
    <cellStyle name="20% - Accent1 8 7" xfId="1414" xr:uid="{00000000-0005-0000-0000-00005B050000}"/>
    <cellStyle name="20% - Accent1 8 8" xfId="1415" xr:uid="{00000000-0005-0000-0000-00005C050000}"/>
    <cellStyle name="20% - Accent1 8 9" xfId="1416" xr:uid="{00000000-0005-0000-0000-00005D050000}"/>
    <cellStyle name="20% - Accent1 9" xfId="1417" xr:uid="{00000000-0005-0000-0000-00005E050000}"/>
    <cellStyle name="20% - Accent1 9 2" xfId="1418" xr:uid="{00000000-0005-0000-0000-00005F050000}"/>
    <cellStyle name="20% - Accent1 9 2 2" xfId="1419" xr:uid="{00000000-0005-0000-0000-000060050000}"/>
    <cellStyle name="20% - Accent1 9 2 2 2" xfId="1420" xr:uid="{00000000-0005-0000-0000-000061050000}"/>
    <cellStyle name="20% - Accent1 9 2 2 2 2" xfId="1421" xr:uid="{00000000-0005-0000-0000-000062050000}"/>
    <cellStyle name="20% - Accent1 9 2 2 3" xfId="1422" xr:uid="{00000000-0005-0000-0000-000063050000}"/>
    <cellStyle name="20% - Accent1 9 2 2 4" xfId="1423" xr:uid="{00000000-0005-0000-0000-000064050000}"/>
    <cellStyle name="20% - Accent1 9 2 3" xfId="1424" xr:uid="{00000000-0005-0000-0000-000065050000}"/>
    <cellStyle name="20% - Accent1 9 2 3 2" xfId="1425" xr:uid="{00000000-0005-0000-0000-000066050000}"/>
    <cellStyle name="20% - Accent1 9 2 4" xfId="1426" xr:uid="{00000000-0005-0000-0000-000067050000}"/>
    <cellStyle name="20% - Accent1 9 2 5" xfId="1427" xr:uid="{00000000-0005-0000-0000-000068050000}"/>
    <cellStyle name="20% - Accent1 9 2 6" xfId="1428" xr:uid="{00000000-0005-0000-0000-000069050000}"/>
    <cellStyle name="20% - Accent1 9 3" xfId="1429" xr:uid="{00000000-0005-0000-0000-00006A050000}"/>
    <cellStyle name="20% - Accent1 9 3 2" xfId="1430" xr:uid="{00000000-0005-0000-0000-00006B050000}"/>
    <cellStyle name="20% - Accent1 9 3 2 2" xfId="1431" xr:uid="{00000000-0005-0000-0000-00006C050000}"/>
    <cellStyle name="20% - Accent1 9 3 2 2 2" xfId="1432" xr:uid="{00000000-0005-0000-0000-00006D050000}"/>
    <cellStyle name="20% - Accent1 9 3 2 3" xfId="1433" xr:uid="{00000000-0005-0000-0000-00006E050000}"/>
    <cellStyle name="20% - Accent1 9 3 2 4" xfId="1434" xr:uid="{00000000-0005-0000-0000-00006F050000}"/>
    <cellStyle name="20% - Accent1 9 3 3" xfId="1435" xr:uid="{00000000-0005-0000-0000-000070050000}"/>
    <cellStyle name="20% - Accent1 9 3 3 2" xfId="1436" xr:uid="{00000000-0005-0000-0000-000071050000}"/>
    <cellStyle name="20% - Accent1 9 3 4" xfId="1437" xr:uid="{00000000-0005-0000-0000-000072050000}"/>
    <cellStyle name="20% - Accent1 9 3 5" xfId="1438" xr:uid="{00000000-0005-0000-0000-000073050000}"/>
    <cellStyle name="20% - Accent1 9 4" xfId="1439" xr:uid="{00000000-0005-0000-0000-000074050000}"/>
    <cellStyle name="20% - Accent1 9 4 2" xfId="1440" xr:uid="{00000000-0005-0000-0000-000075050000}"/>
    <cellStyle name="20% - Accent1 9 4 2 2" xfId="1441" xr:uid="{00000000-0005-0000-0000-000076050000}"/>
    <cellStyle name="20% - Accent1 9 4 3" xfId="1442" xr:uid="{00000000-0005-0000-0000-000077050000}"/>
    <cellStyle name="20% - Accent1 9 4 4" xfId="1443" xr:uid="{00000000-0005-0000-0000-000078050000}"/>
    <cellStyle name="20% - Accent1 9 5" xfId="1444" xr:uid="{00000000-0005-0000-0000-000079050000}"/>
    <cellStyle name="20% - Accent1 9 5 2" xfId="1445" xr:uid="{00000000-0005-0000-0000-00007A050000}"/>
    <cellStyle name="20% - Accent1 9 6" xfId="1446" xr:uid="{00000000-0005-0000-0000-00007B050000}"/>
    <cellStyle name="20% - Accent1 9 7" xfId="1447" xr:uid="{00000000-0005-0000-0000-00007C050000}"/>
    <cellStyle name="20% - Accent1 9 8" xfId="1448" xr:uid="{00000000-0005-0000-0000-00007D050000}"/>
    <cellStyle name="20% - Accent2" xfId="25" builtinId="34" customBuiltin="1"/>
    <cellStyle name="20% - Accent2 10" xfId="1449" xr:uid="{00000000-0005-0000-0000-00007F050000}"/>
    <cellStyle name="20% - Accent2 10 2" xfId="1450" xr:uid="{00000000-0005-0000-0000-000080050000}"/>
    <cellStyle name="20% - Accent2 10 2 2" xfId="1451" xr:uid="{00000000-0005-0000-0000-000081050000}"/>
    <cellStyle name="20% - Accent2 10 2 2 2" xfId="1452" xr:uid="{00000000-0005-0000-0000-000082050000}"/>
    <cellStyle name="20% - Accent2 10 2 3" xfId="1453" xr:uid="{00000000-0005-0000-0000-000083050000}"/>
    <cellStyle name="20% - Accent2 10 2 4" xfId="1454" xr:uid="{00000000-0005-0000-0000-000084050000}"/>
    <cellStyle name="20% - Accent2 10 3" xfId="1455" xr:uid="{00000000-0005-0000-0000-000085050000}"/>
    <cellStyle name="20% - Accent2 10 3 2" xfId="1456" xr:uid="{00000000-0005-0000-0000-000086050000}"/>
    <cellStyle name="20% - Accent2 10 4" xfId="1457" xr:uid="{00000000-0005-0000-0000-000087050000}"/>
    <cellStyle name="20% - Accent2 10 5" xfId="1458" xr:uid="{00000000-0005-0000-0000-000088050000}"/>
    <cellStyle name="20% - Accent2 10 6" xfId="1459" xr:uid="{00000000-0005-0000-0000-000089050000}"/>
    <cellStyle name="20% - Accent2 11" xfId="1460" xr:uid="{00000000-0005-0000-0000-00008A050000}"/>
    <cellStyle name="20% - Accent2 11 2" xfId="1461" xr:uid="{00000000-0005-0000-0000-00008B050000}"/>
    <cellStyle name="20% - Accent2 11 2 2" xfId="1462" xr:uid="{00000000-0005-0000-0000-00008C050000}"/>
    <cellStyle name="20% - Accent2 11 2 2 2" xfId="1463" xr:uid="{00000000-0005-0000-0000-00008D050000}"/>
    <cellStyle name="20% - Accent2 11 2 3" xfId="1464" xr:uid="{00000000-0005-0000-0000-00008E050000}"/>
    <cellStyle name="20% - Accent2 11 2 4" xfId="1465" xr:uid="{00000000-0005-0000-0000-00008F050000}"/>
    <cellStyle name="20% - Accent2 11 3" xfId="1466" xr:uid="{00000000-0005-0000-0000-000090050000}"/>
    <cellStyle name="20% - Accent2 11 3 2" xfId="1467" xr:uid="{00000000-0005-0000-0000-000091050000}"/>
    <cellStyle name="20% - Accent2 11 4" xfId="1468" xr:uid="{00000000-0005-0000-0000-000092050000}"/>
    <cellStyle name="20% - Accent2 11 5" xfId="1469" xr:uid="{00000000-0005-0000-0000-000093050000}"/>
    <cellStyle name="20% - Accent2 12" xfId="1470" xr:uid="{00000000-0005-0000-0000-000094050000}"/>
    <cellStyle name="20% - Accent2 12 2" xfId="1471" xr:uid="{00000000-0005-0000-0000-000095050000}"/>
    <cellStyle name="20% - Accent2 12 2 2" xfId="1472" xr:uid="{00000000-0005-0000-0000-000096050000}"/>
    <cellStyle name="20% - Accent2 12 2 3" xfId="1473" xr:uid="{00000000-0005-0000-0000-000097050000}"/>
    <cellStyle name="20% - Accent2 12 3" xfId="1474" xr:uid="{00000000-0005-0000-0000-000098050000}"/>
    <cellStyle name="20% - Accent2 12 4" xfId="1475" xr:uid="{00000000-0005-0000-0000-000099050000}"/>
    <cellStyle name="20% - Accent2 13" xfId="1476" xr:uid="{00000000-0005-0000-0000-00009A050000}"/>
    <cellStyle name="20% - Accent2 13 2" xfId="1477" xr:uid="{00000000-0005-0000-0000-00009B050000}"/>
    <cellStyle name="20% - Accent2 13 2 2" xfId="1478" xr:uid="{00000000-0005-0000-0000-00009C050000}"/>
    <cellStyle name="20% - Accent2 13 3" xfId="1479" xr:uid="{00000000-0005-0000-0000-00009D050000}"/>
    <cellStyle name="20% - Accent2 13 4" xfId="1480" xr:uid="{00000000-0005-0000-0000-00009E050000}"/>
    <cellStyle name="20% - Accent2 14" xfId="1481" xr:uid="{00000000-0005-0000-0000-00009F050000}"/>
    <cellStyle name="20% - Accent2 14 2" xfId="1482" xr:uid="{00000000-0005-0000-0000-0000A0050000}"/>
    <cellStyle name="20% - Accent2 15" xfId="1483" xr:uid="{00000000-0005-0000-0000-0000A1050000}"/>
    <cellStyle name="20% - Accent2 16" xfId="1484" xr:uid="{00000000-0005-0000-0000-0000A2050000}"/>
    <cellStyle name="20% - Accent2 17" xfId="1485" xr:uid="{00000000-0005-0000-0000-0000A3050000}"/>
    <cellStyle name="20% - Accent2 2" xfId="1486" xr:uid="{00000000-0005-0000-0000-0000A4050000}"/>
    <cellStyle name="20% - Accent2 2 10" xfId="1487" xr:uid="{00000000-0005-0000-0000-0000A5050000}"/>
    <cellStyle name="20% - Accent2 2 10 2" xfId="1488" xr:uid="{00000000-0005-0000-0000-0000A6050000}"/>
    <cellStyle name="20% - Accent2 2 10 2 2" xfId="1489" xr:uid="{00000000-0005-0000-0000-0000A7050000}"/>
    <cellStyle name="20% - Accent2 2 10 3" xfId="1490" xr:uid="{00000000-0005-0000-0000-0000A8050000}"/>
    <cellStyle name="20% - Accent2 2 10 4" xfId="1491" xr:uid="{00000000-0005-0000-0000-0000A9050000}"/>
    <cellStyle name="20% - Accent2 2 11" xfId="1492" xr:uid="{00000000-0005-0000-0000-0000AA050000}"/>
    <cellStyle name="20% - Accent2 2 11 2" xfId="1493" xr:uid="{00000000-0005-0000-0000-0000AB050000}"/>
    <cellStyle name="20% - Accent2 2 12" xfId="1494" xr:uid="{00000000-0005-0000-0000-0000AC050000}"/>
    <cellStyle name="20% - Accent2 2 13" xfId="1495" xr:uid="{00000000-0005-0000-0000-0000AD050000}"/>
    <cellStyle name="20% - Accent2 2 14" xfId="1496" xr:uid="{00000000-0005-0000-0000-0000AE050000}"/>
    <cellStyle name="20% - Accent2 2 2" xfId="1497" xr:uid="{00000000-0005-0000-0000-0000AF050000}"/>
    <cellStyle name="20% - Accent2 2 2 10" xfId="1498" xr:uid="{00000000-0005-0000-0000-0000B0050000}"/>
    <cellStyle name="20% - Accent2 2 2 10 2" xfId="1499" xr:uid="{00000000-0005-0000-0000-0000B1050000}"/>
    <cellStyle name="20% - Accent2 2 2 11" xfId="1500" xr:uid="{00000000-0005-0000-0000-0000B2050000}"/>
    <cellStyle name="20% - Accent2 2 2 12" xfId="1501" xr:uid="{00000000-0005-0000-0000-0000B3050000}"/>
    <cellStyle name="20% - Accent2 2 2 13" xfId="1502" xr:uid="{00000000-0005-0000-0000-0000B4050000}"/>
    <cellStyle name="20% - Accent2 2 2 2" xfId="1503" xr:uid="{00000000-0005-0000-0000-0000B5050000}"/>
    <cellStyle name="20% - Accent2 2 2 2 2" xfId="1504" xr:uid="{00000000-0005-0000-0000-0000B6050000}"/>
    <cellStyle name="20% - Accent2 2 2 2 2 2" xfId="1505" xr:uid="{00000000-0005-0000-0000-0000B7050000}"/>
    <cellStyle name="20% - Accent2 2 2 2 2 2 2" xfId="1506" xr:uid="{00000000-0005-0000-0000-0000B8050000}"/>
    <cellStyle name="20% - Accent2 2 2 2 2 2 2 2" xfId="1507" xr:uid="{00000000-0005-0000-0000-0000B9050000}"/>
    <cellStyle name="20% - Accent2 2 2 2 2 2 2 2 2" xfId="1508" xr:uid="{00000000-0005-0000-0000-0000BA050000}"/>
    <cellStyle name="20% - Accent2 2 2 2 2 2 2 3" xfId="1509" xr:uid="{00000000-0005-0000-0000-0000BB050000}"/>
    <cellStyle name="20% - Accent2 2 2 2 2 2 3" xfId="1510" xr:uid="{00000000-0005-0000-0000-0000BC050000}"/>
    <cellStyle name="20% - Accent2 2 2 2 2 2 3 2" xfId="1511" xr:uid="{00000000-0005-0000-0000-0000BD050000}"/>
    <cellStyle name="20% - Accent2 2 2 2 2 2 4" xfId="1512" xr:uid="{00000000-0005-0000-0000-0000BE050000}"/>
    <cellStyle name="20% - Accent2 2 2 2 2 2 5" xfId="1513" xr:uid="{00000000-0005-0000-0000-0000BF050000}"/>
    <cellStyle name="20% - Accent2 2 2 2 2 2 6" xfId="1514" xr:uid="{00000000-0005-0000-0000-0000C0050000}"/>
    <cellStyle name="20% - Accent2 2 2 2 2 3" xfId="1515" xr:uid="{00000000-0005-0000-0000-0000C1050000}"/>
    <cellStyle name="20% - Accent2 2 2 2 2 3 2" xfId="1516" xr:uid="{00000000-0005-0000-0000-0000C2050000}"/>
    <cellStyle name="20% - Accent2 2 2 2 2 3 2 2" xfId="1517" xr:uid="{00000000-0005-0000-0000-0000C3050000}"/>
    <cellStyle name="20% - Accent2 2 2 2 2 3 3" xfId="1518" xr:uid="{00000000-0005-0000-0000-0000C4050000}"/>
    <cellStyle name="20% - Accent2 2 2 2 2 4" xfId="1519" xr:uid="{00000000-0005-0000-0000-0000C5050000}"/>
    <cellStyle name="20% - Accent2 2 2 2 2 4 2" xfId="1520" xr:uid="{00000000-0005-0000-0000-0000C6050000}"/>
    <cellStyle name="20% - Accent2 2 2 2 2 4 2 2" xfId="1521" xr:uid="{00000000-0005-0000-0000-0000C7050000}"/>
    <cellStyle name="20% - Accent2 2 2 2 2 4 3" xfId="1522" xr:uid="{00000000-0005-0000-0000-0000C8050000}"/>
    <cellStyle name="20% - Accent2 2 2 2 2 5" xfId="1523" xr:uid="{00000000-0005-0000-0000-0000C9050000}"/>
    <cellStyle name="20% - Accent2 2 2 2 2 5 2" xfId="1524" xr:uid="{00000000-0005-0000-0000-0000CA050000}"/>
    <cellStyle name="20% - Accent2 2 2 2 2 6" xfId="1525" xr:uid="{00000000-0005-0000-0000-0000CB050000}"/>
    <cellStyle name="20% - Accent2 2 2 2 2 7" xfId="1526" xr:uid="{00000000-0005-0000-0000-0000CC050000}"/>
    <cellStyle name="20% - Accent2 2 2 2 2 8" xfId="1527" xr:uid="{00000000-0005-0000-0000-0000CD050000}"/>
    <cellStyle name="20% - Accent2 2 2 2 3" xfId="1528" xr:uid="{00000000-0005-0000-0000-0000CE050000}"/>
    <cellStyle name="20% - Accent2 2 2 2 3 2" xfId="1529" xr:uid="{00000000-0005-0000-0000-0000CF050000}"/>
    <cellStyle name="20% - Accent2 2 2 2 3 2 2" xfId="1530" xr:uid="{00000000-0005-0000-0000-0000D0050000}"/>
    <cellStyle name="20% - Accent2 2 2 2 3 2 2 2" xfId="1531" xr:uid="{00000000-0005-0000-0000-0000D1050000}"/>
    <cellStyle name="20% - Accent2 2 2 2 3 2 3" xfId="1532" xr:uid="{00000000-0005-0000-0000-0000D2050000}"/>
    <cellStyle name="20% - Accent2 2 2 2 3 2 4" xfId="1533" xr:uid="{00000000-0005-0000-0000-0000D3050000}"/>
    <cellStyle name="20% - Accent2 2 2 2 3 3" xfId="1534" xr:uid="{00000000-0005-0000-0000-0000D4050000}"/>
    <cellStyle name="20% - Accent2 2 2 2 3 3 2" xfId="1535" xr:uid="{00000000-0005-0000-0000-0000D5050000}"/>
    <cellStyle name="20% - Accent2 2 2 2 3 4" xfId="1536" xr:uid="{00000000-0005-0000-0000-0000D6050000}"/>
    <cellStyle name="20% - Accent2 2 2 2 3 5" xfId="1537" xr:uid="{00000000-0005-0000-0000-0000D7050000}"/>
    <cellStyle name="20% - Accent2 2 2 2 3 6" xfId="1538" xr:uid="{00000000-0005-0000-0000-0000D8050000}"/>
    <cellStyle name="20% - Accent2 2 2 2 4" xfId="1539" xr:uid="{00000000-0005-0000-0000-0000D9050000}"/>
    <cellStyle name="20% - Accent2 2 2 2 4 2" xfId="1540" xr:uid="{00000000-0005-0000-0000-0000DA050000}"/>
    <cellStyle name="20% - Accent2 2 2 2 4 2 2" xfId="1541" xr:uid="{00000000-0005-0000-0000-0000DB050000}"/>
    <cellStyle name="20% - Accent2 2 2 2 4 2 2 2" xfId="1542" xr:uid="{00000000-0005-0000-0000-0000DC050000}"/>
    <cellStyle name="20% - Accent2 2 2 2 4 2 3" xfId="1543" xr:uid="{00000000-0005-0000-0000-0000DD050000}"/>
    <cellStyle name="20% - Accent2 2 2 2 4 2 4" xfId="1544" xr:uid="{00000000-0005-0000-0000-0000DE050000}"/>
    <cellStyle name="20% - Accent2 2 2 2 4 3" xfId="1545" xr:uid="{00000000-0005-0000-0000-0000DF050000}"/>
    <cellStyle name="20% - Accent2 2 2 2 4 3 2" xfId="1546" xr:uid="{00000000-0005-0000-0000-0000E0050000}"/>
    <cellStyle name="20% - Accent2 2 2 2 4 4" xfId="1547" xr:uid="{00000000-0005-0000-0000-0000E1050000}"/>
    <cellStyle name="20% - Accent2 2 2 2 4 5" xfId="1548" xr:uid="{00000000-0005-0000-0000-0000E2050000}"/>
    <cellStyle name="20% - Accent2 2 2 2 5" xfId="1549" xr:uid="{00000000-0005-0000-0000-0000E3050000}"/>
    <cellStyle name="20% - Accent2 2 2 2 5 2" xfId="1550" xr:uid="{00000000-0005-0000-0000-0000E4050000}"/>
    <cellStyle name="20% - Accent2 2 2 2 5 2 2" xfId="1551" xr:uid="{00000000-0005-0000-0000-0000E5050000}"/>
    <cellStyle name="20% - Accent2 2 2 2 5 3" xfId="1552" xr:uid="{00000000-0005-0000-0000-0000E6050000}"/>
    <cellStyle name="20% - Accent2 2 2 2 5 4" xfId="1553" xr:uid="{00000000-0005-0000-0000-0000E7050000}"/>
    <cellStyle name="20% - Accent2 2 2 2 6" xfId="1554" xr:uid="{00000000-0005-0000-0000-0000E8050000}"/>
    <cellStyle name="20% - Accent2 2 2 2 6 2" xfId="1555" xr:uid="{00000000-0005-0000-0000-0000E9050000}"/>
    <cellStyle name="20% - Accent2 2 2 2 7" xfId="1556" xr:uid="{00000000-0005-0000-0000-0000EA050000}"/>
    <cellStyle name="20% - Accent2 2 2 2 8" xfId="1557" xr:uid="{00000000-0005-0000-0000-0000EB050000}"/>
    <cellStyle name="20% - Accent2 2 2 2 9" xfId="1558" xr:uid="{00000000-0005-0000-0000-0000EC050000}"/>
    <cellStyle name="20% - Accent2 2 2 3" xfId="1559" xr:uid="{00000000-0005-0000-0000-0000ED050000}"/>
    <cellStyle name="20% - Accent2 2 2 3 2" xfId="1560" xr:uid="{00000000-0005-0000-0000-0000EE050000}"/>
    <cellStyle name="20% - Accent2 2 2 3 2 2" xfId="1561" xr:uid="{00000000-0005-0000-0000-0000EF050000}"/>
    <cellStyle name="20% - Accent2 2 2 3 2 2 2" xfId="1562" xr:uid="{00000000-0005-0000-0000-0000F0050000}"/>
    <cellStyle name="20% - Accent2 2 2 3 2 2 2 2" xfId="1563" xr:uid="{00000000-0005-0000-0000-0000F1050000}"/>
    <cellStyle name="20% - Accent2 2 2 3 2 2 2 2 2" xfId="1564" xr:uid="{00000000-0005-0000-0000-0000F2050000}"/>
    <cellStyle name="20% - Accent2 2 2 3 2 2 2 3" xfId="1565" xr:uid="{00000000-0005-0000-0000-0000F3050000}"/>
    <cellStyle name="20% - Accent2 2 2 3 2 2 3" xfId="1566" xr:uid="{00000000-0005-0000-0000-0000F4050000}"/>
    <cellStyle name="20% - Accent2 2 2 3 2 2 3 2" xfId="1567" xr:uid="{00000000-0005-0000-0000-0000F5050000}"/>
    <cellStyle name="20% - Accent2 2 2 3 2 2 4" xfId="1568" xr:uid="{00000000-0005-0000-0000-0000F6050000}"/>
    <cellStyle name="20% - Accent2 2 2 3 2 2 5" xfId="1569" xr:uid="{00000000-0005-0000-0000-0000F7050000}"/>
    <cellStyle name="20% - Accent2 2 2 3 2 2 6" xfId="1570" xr:uid="{00000000-0005-0000-0000-0000F8050000}"/>
    <cellStyle name="20% - Accent2 2 2 3 2 3" xfId="1571" xr:uid="{00000000-0005-0000-0000-0000F9050000}"/>
    <cellStyle name="20% - Accent2 2 2 3 2 3 2" xfId="1572" xr:uid="{00000000-0005-0000-0000-0000FA050000}"/>
    <cellStyle name="20% - Accent2 2 2 3 2 3 2 2" xfId="1573" xr:uid="{00000000-0005-0000-0000-0000FB050000}"/>
    <cellStyle name="20% - Accent2 2 2 3 2 3 3" xfId="1574" xr:uid="{00000000-0005-0000-0000-0000FC050000}"/>
    <cellStyle name="20% - Accent2 2 2 3 2 4" xfId="1575" xr:uid="{00000000-0005-0000-0000-0000FD050000}"/>
    <cellStyle name="20% - Accent2 2 2 3 2 4 2" xfId="1576" xr:uid="{00000000-0005-0000-0000-0000FE050000}"/>
    <cellStyle name="20% - Accent2 2 2 3 2 4 2 2" xfId="1577" xr:uid="{00000000-0005-0000-0000-0000FF050000}"/>
    <cellStyle name="20% - Accent2 2 2 3 2 4 3" xfId="1578" xr:uid="{00000000-0005-0000-0000-000000060000}"/>
    <cellStyle name="20% - Accent2 2 2 3 2 5" xfId="1579" xr:uid="{00000000-0005-0000-0000-000001060000}"/>
    <cellStyle name="20% - Accent2 2 2 3 2 5 2" xfId="1580" xr:uid="{00000000-0005-0000-0000-000002060000}"/>
    <cellStyle name="20% - Accent2 2 2 3 2 6" xfId="1581" xr:uid="{00000000-0005-0000-0000-000003060000}"/>
    <cellStyle name="20% - Accent2 2 2 3 2 7" xfId="1582" xr:uid="{00000000-0005-0000-0000-000004060000}"/>
    <cellStyle name="20% - Accent2 2 2 3 2 8" xfId="1583" xr:uid="{00000000-0005-0000-0000-000005060000}"/>
    <cellStyle name="20% - Accent2 2 2 3 3" xfId="1584" xr:uid="{00000000-0005-0000-0000-000006060000}"/>
    <cellStyle name="20% - Accent2 2 2 3 3 2" xfId="1585" xr:uid="{00000000-0005-0000-0000-000007060000}"/>
    <cellStyle name="20% - Accent2 2 2 3 3 2 2" xfId="1586" xr:uid="{00000000-0005-0000-0000-000008060000}"/>
    <cellStyle name="20% - Accent2 2 2 3 3 2 2 2" xfId="1587" xr:uid="{00000000-0005-0000-0000-000009060000}"/>
    <cellStyle name="20% - Accent2 2 2 3 3 2 3" xfId="1588" xr:uid="{00000000-0005-0000-0000-00000A060000}"/>
    <cellStyle name="20% - Accent2 2 2 3 3 2 4" xfId="1589" xr:uid="{00000000-0005-0000-0000-00000B060000}"/>
    <cellStyle name="20% - Accent2 2 2 3 3 3" xfId="1590" xr:uid="{00000000-0005-0000-0000-00000C060000}"/>
    <cellStyle name="20% - Accent2 2 2 3 3 3 2" xfId="1591" xr:uid="{00000000-0005-0000-0000-00000D060000}"/>
    <cellStyle name="20% - Accent2 2 2 3 3 4" xfId="1592" xr:uid="{00000000-0005-0000-0000-00000E060000}"/>
    <cellStyle name="20% - Accent2 2 2 3 3 5" xfId="1593" xr:uid="{00000000-0005-0000-0000-00000F060000}"/>
    <cellStyle name="20% - Accent2 2 2 3 3 6" xfId="1594" xr:uid="{00000000-0005-0000-0000-000010060000}"/>
    <cellStyle name="20% - Accent2 2 2 3 4" xfId="1595" xr:uid="{00000000-0005-0000-0000-000011060000}"/>
    <cellStyle name="20% - Accent2 2 2 3 4 2" xfId="1596" xr:uid="{00000000-0005-0000-0000-000012060000}"/>
    <cellStyle name="20% - Accent2 2 2 3 4 2 2" xfId="1597" xr:uid="{00000000-0005-0000-0000-000013060000}"/>
    <cellStyle name="20% - Accent2 2 2 3 4 3" xfId="1598" xr:uid="{00000000-0005-0000-0000-000014060000}"/>
    <cellStyle name="20% - Accent2 2 2 3 4 4" xfId="1599" xr:uid="{00000000-0005-0000-0000-000015060000}"/>
    <cellStyle name="20% - Accent2 2 2 3 5" xfId="1600" xr:uid="{00000000-0005-0000-0000-000016060000}"/>
    <cellStyle name="20% - Accent2 2 2 3 5 2" xfId="1601" xr:uid="{00000000-0005-0000-0000-000017060000}"/>
    <cellStyle name="20% - Accent2 2 2 3 5 2 2" xfId="1602" xr:uid="{00000000-0005-0000-0000-000018060000}"/>
    <cellStyle name="20% - Accent2 2 2 3 5 3" xfId="1603" xr:uid="{00000000-0005-0000-0000-000019060000}"/>
    <cellStyle name="20% - Accent2 2 2 3 6" xfId="1604" xr:uid="{00000000-0005-0000-0000-00001A060000}"/>
    <cellStyle name="20% - Accent2 2 2 3 6 2" xfId="1605" xr:uid="{00000000-0005-0000-0000-00001B060000}"/>
    <cellStyle name="20% - Accent2 2 2 3 7" xfId="1606" xr:uid="{00000000-0005-0000-0000-00001C060000}"/>
    <cellStyle name="20% - Accent2 2 2 3 8" xfId="1607" xr:uid="{00000000-0005-0000-0000-00001D060000}"/>
    <cellStyle name="20% - Accent2 2 2 3 9" xfId="1608" xr:uid="{00000000-0005-0000-0000-00001E060000}"/>
    <cellStyle name="20% - Accent2 2 2 4" xfId="1609" xr:uid="{00000000-0005-0000-0000-00001F060000}"/>
    <cellStyle name="20% - Accent2 2 2 4 2" xfId="1610" xr:uid="{00000000-0005-0000-0000-000020060000}"/>
    <cellStyle name="20% - Accent2 2 2 4 2 2" xfId="1611" xr:uid="{00000000-0005-0000-0000-000021060000}"/>
    <cellStyle name="20% - Accent2 2 2 4 2 2 2" xfId="1612" xr:uid="{00000000-0005-0000-0000-000022060000}"/>
    <cellStyle name="20% - Accent2 2 2 4 2 2 2 2" xfId="1613" xr:uid="{00000000-0005-0000-0000-000023060000}"/>
    <cellStyle name="20% - Accent2 2 2 4 2 2 2 2 2" xfId="1614" xr:uid="{00000000-0005-0000-0000-000024060000}"/>
    <cellStyle name="20% - Accent2 2 2 4 2 2 2 3" xfId="1615" xr:uid="{00000000-0005-0000-0000-000025060000}"/>
    <cellStyle name="20% - Accent2 2 2 4 2 2 3" xfId="1616" xr:uid="{00000000-0005-0000-0000-000026060000}"/>
    <cellStyle name="20% - Accent2 2 2 4 2 2 3 2" xfId="1617" xr:uid="{00000000-0005-0000-0000-000027060000}"/>
    <cellStyle name="20% - Accent2 2 2 4 2 2 4" xfId="1618" xr:uid="{00000000-0005-0000-0000-000028060000}"/>
    <cellStyle name="20% - Accent2 2 2 4 2 2 5" xfId="1619" xr:uid="{00000000-0005-0000-0000-000029060000}"/>
    <cellStyle name="20% - Accent2 2 2 4 2 2 6" xfId="1620" xr:uid="{00000000-0005-0000-0000-00002A060000}"/>
    <cellStyle name="20% - Accent2 2 2 4 2 3" xfId="1621" xr:uid="{00000000-0005-0000-0000-00002B060000}"/>
    <cellStyle name="20% - Accent2 2 2 4 2 3 2" xfId="1622" xr:uid="{00000000-0005-0000-0000-00002C060000}"/>
    <cellStyle name="20% - Accent2 2 2 4 2 3 2 2" xfId="1623" xr:uid="{00000000-0005-0000-0000-00002D060000}"/>
    <cellStyle name="20% - Accent2 2 2 4 2 3 3" xfId="1624" xr:uid="{00000000-0005-0000-0000-00002E060000}"/>
    <cellStyle name="20% - Accent2 2 2 4 2 4" xfId="1625" xr:uid="{00000000-0005-0000-0000-00002F060000}"/>
    <cellStyle name="20% - Accent2 2 2 4 2 4 2" xfId="1626" xr:uid="{00000000-0005-0000-0000-000030060000}"/>
    <cellStyle name="20% - Accent2 2 2 4 2 4 2 2" xfId="1627" xr:uid="{00000000-0005-0000-0000-000031060000}"/>
    <cellStyle name="20% - Accent2 2 2 4 2 4 3" xfId="1628" xr:uid="{00000000-0005-0000-0000-000032060000}"/>
    <cellStyle name="20% - Accent2 2 2 4 2 5" xfId="1629" xr:uid="{00000000-0005-0000-0000-000033060000}"/>
    <cellStyle name="20% - Accent2 2 2 4 2 5 2" xfId="1630" xr:uid="{00000000-0005-0000-0000-000034060000}"/>
    <cellStyle name="20% - Accent2 2 2 4 2 6" xfId="1631" xr:uid="{00000000-0005-0000-0000-000035060000}"/>
    <cellStyle name="20% - Accent2 2 2 4 2 7" xfId="1632" xr:uid="{00000000-0005-0000-0000-000036060000}"/>
    <cellStyle name="20% - Accent2 2 2 4 2 8" xfId="1633" xr:uid="{00000000-0005-0000-0000-000037060000}"/>
    <cellStyle name="20% - Accent2 2 2 4 3" xfId="1634" xr:uid="{00000000-0005-0000-0000-000038060000}"/>
    <cellStyle name="20% - Accent2 2 2 4 3 2" xfId="1635" xr:uid="{00000000-0005-0000-0000-000039060000}"/>
    <cellStyle name="20% - Accent2 2 2 4 3 2 2" xfId="1636" xr:uid="{00000000-0005-0000-0000-00003A060000}"/>
    <cellStyle name="20% - Accent2 2 2 4 3 2 2 2" xfId="1637" xr:uid="{00000000-0005-0000-0000-00003B060000}"/>
    <cellStyle name="20% - Accent2 2 2 4 3 2 3" xfId="1638" xr:uid="{00000000-0005-0000-0000-00003C060000}"/>
    <cellStyle name="20% - Accent2 2 2 4 3 2 4" xfId="1639" xr:uid="{00000000-0005-0000-0000-00003D060000}"/>
    <cellStyle name="20% - Accent2 2 2 4 3 3" xfId="1640" xr:uid="{00000000-0005-0000-0000-00003E060000}"/>
    <cellStyle name="20% - Accent2 2 2 4 3 3 2" xfId="1641" xr:uid="{00000000-0005-0000-0000-00003F060000}"/>
    <cellStyle name="20% - Accent2 2 2 4 3 4" xfId="1642" xr:uid="{00000000-0005-0000-0000-000040060000}"/>
    <cellStyle name="20% - Accent2 2 2 4 3 5" xfId="1643" xr:uid="{00000000-0005-0000-0000-000041060000}"/>
    <cellStyle name="20% - Accent2 2 2 4 3 6" xfId="1644" xr:uid="{00000000-0005-0000-0000-000042060000}"/>
    <cellStyle name="20% - Accent2 2 2 4 4" xfId="1645" xr:uid="{00000000-0005-0000-0000-000043060000}"/>
    <cellStyle name="20% - Accent2 2 2 4 4 2" xfId="1646" xr:uid="{00000000-0005-0000-0000-000044060000}"/>
    <cellStyle name="20% - Accent2 2 2 4 4 2 2" xfId="1647" xr:uid="{00000000-0005-0000-0000-000045060000}"/>
    <cellStyle name="20% - Accent2 2 2 4 4 3" xfId="1648" xr:uid="{00000000-0005-0000-0000-000046060000}"/>
    <cellStyle name="20% - Accent2 2 2 4 4 4" xfId="1649" xr:uid="{00000000-0005-0000-0000-000047060000}"/>
    <cellStyle name="20% - Accent2 2 2 4 5" xfId="1650" xr:uid="{00000000-0005-0000-0000-000048060000}"/>
    <cellStyle name="20% - Accent2 2 2 4 5 2" xfId="1651" xr:uid="{00000000-0005-0000-0000-000049060000}"/>
    <cellStyle name="20% - Accent2 2 2 4 5 2 2" xfId="1652" xr:uid="{00000000-0005-0000-0000-00004A060000}"/>
    <cellStyle name="20% - Accent2 2 2 4 5 3" xfId="1653" xr:uid="{00000000-0005-0000-0000-00004B060000}"/>
    <cellStyle name="20% - Accent2 2 2 4 6" xfId="1654" xr:uid="{00000000-0005-0000-0000-00004C060000}"/>
    <cellStyle name="20% - Accent2 2 2 4 6 2" xfId="1655" xr:uid="{00000000-0005-0000-0000-00004D060000}"/>
    <cellStyle name="20% - Accent2 2 2 4 7" xfId="1656" xr:uid="{00000000-0005-0000-0000-00004E060000}"/>
    <cellStyle name="20% - Accent2 2 2 4 8" xfId="1657" xr:uid="{00000000-0005-0000-0000-00004F060000}"/>
    <cellStyle name="20% - Accent2 2 2 4 9" xfId="1658" xr:uid="{00000000-0005-0000-0000-000050060000}"/>
    <cellStyle name="20% - Accent2 2 2 5" xfId="1659" xr:uid="{00000000-0005-0000-0000-000051060000}"/>
    <cellStyle name="20% - Accent2 2 2 5 2" xfId="1660" xr:uid="{00000000-0005-0000-0000-000052060000}"/>
    <cellStyle name="20% - Accent2 2 2 5 2 2" xfId="1661" xr:uid="{00000000-0005-0000-0000-000053060000}"/>
    <cellStyle name="20% - Accent2 2 2 5 2 2 2" xfId="1662" xr:uid="{00000000-0005-0000-0000-000054060000}"/>
    <cellStyle name="20% - Accent2 2 2 5 2 2 2 2" xfId="1663" xr:uid="{00000000-0005-0000-0000-000055060000}"/>
    <cellStyle name="20% - Accent2 2 2 5 2 2 3" xfId="1664" xr:uid="{00000000-0005-0000-0000-000056060000}"/>
    <cellStyle name="20% - Accent2 2 2 5 2 2 4" xfId="1665" xr:uid="{00000000-0005-0000-0000-000057060000}"/>
    <cellStyle name="20% - Accent2 2 2 5 2 3" xfId="1666" xr:uid="{00000000-0005-0000-0000-000058060000}"/>
    <cellStyle name="20% - Accent2 2 2 5 2 3 2" xfId="1667" xr:uid="{00000000-0005-0000-0000-000059060000}"/>
    <cellStyle name="20% - Accent2 2 2 5 2 4" xfId="1668" xr:uid="{00000000-0005-0000-0000-00005A060000}"/>
    <cellStyle name="20% - Accent2 2 2 5 2 5" xfId="1669" xr:uid="{00000000-0005-0000-0000-00005B060000}"/>
    <cellStyle name="20% - Accent2 2 2 5 2 6" xfId="1670" xr:uid="{00000000-0005-0000-0000-00005C060000}"/>
    <cellStyle name="20% - Accent2 2 2 5 3" xfId="1671" xr:uid="{00000000-0005-0000-0000-00005D060000}"/>
    <cellStyle name="20% - Accent2 2 2 5 3 2" xfId="1672" xr:uid="{00000000-0005-0000-0000-00005E060000}"/>
    <cellStyle name="20% - Accent2 2 2 5 3 2 2" xfId="1673" xr:uid="{00000000-0005-0000-0000-00005F060000}"/>
    <cellStyle name="20% - Accent2 2 2 5 3 2 2 2" xfId="1674" xr:uid="{00000000-0005-0000-0000-000060060000}"/>
    <cellStyle name="20% - Accent2 2 2 5 3 2 3" xfId="1675" xr:uid="{00000000-0005-0000-0000-000061060000}"/>
    <cellStyle name="20% - Accent2 2 2 5 3 2 4" xfId="1676" xr:uid="{00000000-0005-0000-0000-000062060000}"/>
    <cellStyle name="20% - Accent2 2 2 5 3 3" xfId="1677" xr:uid="{00000000-0005-0000-0000-000063060000}"/>
    <cellStyle name="20% - Accent2 2 2 5 3 3 2" xfId="1678" xr:uid="{00000000-0005-0000-0000-000064060000}"/>
    <cellStyle name="20% - Accent2 2 2 5 3 4" xfId="1679" xr:uid="{00000000-0005-0000-0000-000065060000}"/>
    <cellStyle name="20% - Accent2 2 2 5 3 5" xfId="1680" xr:uid="{00000000-0005-0000-0000-000066060000}"/>
    <cellStyle name="20% - Accent2 2 2 5 4" xfId="1681" xr:uid="{00000000-0005-0000-0000-000067060000}"/>
    <cellStyle name="20% - Accent2 2 2 5 4 2" xfId="1682" xr:uid="{00000000-0005-0000-0000-000068060000}"/>
    <cellStyle name="20% - Accent2 2 2 5 4 2 2" xfId="1683" xr:uid="{00000000-0005-0000-0000-000069060000}"/>
    <cellStyle name="20% - Accent2 2 2 5 4 3" xfId="1684" xr:uid="{00000000-0005-0000-0000-00006A060000}"/>
    <cellStyle name="20% - Accent2 2 2 5 4 4" xfId="1685" xr:uid="{00000000-0005-0000-0000-00006B060000}"/>
    <cellStyle name="20% - Accent2 2 2 5 5" xfId="1686" xr:uid="{00000000-0005-0000-0000-00006C060000}"/>
    <cellStyle name="20% - Accent2 2 2 5 5 2" xfId="1687" xr:uid="{00000000-0005-0000-0000-00006D060000}"/>
    <cellStyle name="20% - Accent2 2 2 5 6" xfId="1688" xr:uid="{00000000-0005-0000-0000-00006E060000}"/>
    <cellStyle name="20% - Accent2 2 2 5 7" xfId="1689" xr:uid="{00000000-0005-0000-0000-00006F060000}"/>
    <cellStyle name="20% - Accent2 2 2 5 8" xfId="1690" xr:uid="{00000000-0005-0000-0000-000070060000}"/>
    <cellStyle name="20% - Accent2 2 2 6" xfId="1691" xr:uid="{00000000-0005-0000-0000-000071060000}"/>
    <cellStyle name="20% - Accent2 2 2 6 2" xfId="1692" xr:uid="{00000000-0005-0000-0000-000072060000}"/>
    <cellStyle name="20% - Accent2 2 2 6 2 2" xfId="1693" xr:uid="{00000000-0005-0000-0000-000073060000}"/>
    <cellStyle name="20% - Accent2 2 2 6 2 2 2" xfId="1694" xr:uid="{00000000-0005-0000-0000-000074060000}"/>
    <cellStyle name="20% - Accent2 2 2 6 2 3" xfId="1695" xr:uid="{00000000-0005-0000-0000-000075060000}"/>
    <cellStyle name="20% - Accent2 2 2 6 2 4" xfId="1696" xr:uid="{00000000-0005-0000-0000-000076060000}"/>
    <cellStyle name="20% - Accent2 2 2 6 3" xfId="1697" xr:uid="{00000000-0005-0000-0000-000077060000}"/>
    <cellStyle name="20% - Accent2 2 2 6 3 2" xfId="1698" xr:uid="{00000000-0005-0000-0000-000078060000}"/>
    <cellStyle name="20% - Accent2 2 2 6 4" xfId="1699" xr:uid="{00000000-0005-0000-0000-000079060000}"/>
    <cellStyle name="20% - Accent2 2 2 6 5" xfId="1700" xr:uid="{00000000-0005-0000-0000-00007A060000}"/>
    <cellStyle name="20% - Accent2 2 2 6 6" xfId="1701" xr:uid="{00000000-0005-0000-0000-00007B060000}"/>
    <cellStyle name="20% - Accent2 2 2 7" xfId="1702" xr:uid="{00000000-0005-0000-0000-00007C060000}"/>
    <cellStyle name="20% - Accent2 2 2 7 2" xfId="1703" xr:uid="{00000000-0005-0000-0000-00007D060000}"/>
    <cellStyle name="20% - Accent2 2 2 7 2 2" xfId="1704" xr:uid="{00000000-0005-0000-0000-00007E060000}"/>
    <cellStyle name="20% - Accent2 2 2 7 2 2 2" xfId="1705" xr:uid="{00000000-0005-0000-0000-00007F060000}"/>
    <cellStyle name="20% - Accent2 2 2 7 2 3" xfId="1706" xr:uid="{00000000-0005-0000-0000-000080060000}"/>
    <cellStyle name="20% - Accent2 2 2 7 2 4" xfId="1707" xr:uid="{00000000-0005-0000-0000-000081060000}"/>
    <cellStyle name="20% - Accent2 2 2 7 3" xfId="1708" xr:uid="{00000000-0005-0000-0000-000082060000}"/>
    <cellStyle name="20% - Accent2 2 2 7 3 2" xfId="1709" xr:uid="{00000000-0005-0000-0000-000083060000}"/>
    <cellStyle name="20% - Accent2 2 2 7 4" xfId="1710" xr:uid="{00000000-0005-0000-0000-000084060000}"/>
    <cellStyle name="20% - Accent2 2 2 7 5" xfId="1711" xr:uid="{00000000-0005-0000-0000-000085060000}"/>
    <cellStyle name="20% - Accent2 2 2 8" xfId="1712" xr:uid="{00000000-0005-0000-0000-000086060000}"/>
    <cellStyle name="20% - Accent2 2 2 8 2" xfId="1713" xr:uid="{00000000-0005-0000-0000-000087060000}"/>
    <cellStyle name="20% - Accent2 2 2 8 2 2" xfId="1714" xr:uid="{00000000-0005-0000-0000-000088060000}"/>
    <cellStyle name="20% - Accent2 2 2 8 2 3" xfId="1715" xr:uid="{00000000-0005-0000-0000-000089060000}"/>
    <cellStyle name="20% - Accent2 2 2 8 3" xfId="1716" xr:uid="{00000000-0005-0000-0000-00008A060000}"/>
    <cellStyle name="20% - Accent2 2 2 8 4" xfId="1717" xr:uid="{00000000-0005-0000-0000-00008B060000}"/>
    <cellStyle name="20% - Accent2 2 2 9" xfId="1718" xr:uid="{00000000-0005-0000-0000-00008C060000}"/>
    <cellStyle name="20% - Accent2 2 2 9 2" xfId="1719" xr:uid="{00000000-0005-0000-0000-00008D060000}"/>
    <cellStyle name="20% - Accent2 2 2 9 2 2" xfId="1720" xr:uid="{00000000-0005-0000-0000-00008E060000}"/>
    <cellStyle name="20% - Accent2 2 2 9 3" xfId="1721" xr:uid="{00000000-0005-0000-0000-00008F060000}"/>
    <cellStyle name="20% - Accent2 2 2 9 4" xfId="1722" xr:uid="{00000000-0005-0000-0000-000090060000}"/>
    <cellStyle name="20% - Accent2 2 3" xfId="1723" xr:uid="{00000000-0005-0000-0000-000091060000}"/>
    <cellStyle name="20% - Accent2 2 3 2" xfId="1724" xr:uid="{00000000-0005-0000-0000-000092060000}"/>
    <cellStyle name="20% - Accent2 2 3 2 2" xfId="1725" xr:uid="{00000000-0005-0000-0000-000093060000}"/>
    <cellStyle name="20% - Accent2 2 3 2 2 2" xfId="1726" xr:uid="{00000000-0005-0000-0000-000094060000}"/>
    <cellStyle name="20% - Accent2 2 3 2 2 2 2" xfId="1727" xr:uid="{00000000-0005-0000-0000-000095060000}"/>
    <cellStyle name="20% - Accent2 2 3 2 2 2 2 2" xfId="1728" xr:uid="{00000000-0005-0000-0000-000096060000}"/>
    <cellStyle name="20% - Accent2 2 3 2 2 2 3" xfId="1729" xr:uid="{00000000-0005-0000-0000-000097060000}"/>
    <cellStyle name="20% - Accent2 2 3 2 2 3" xfId="1730" xr:uid="{00000000-0005-0000-0000-000098060000}"/>
    <cellStyle name="20% - Accent2 2 3 2 2 3 2" xfId="1731" xr:uid="{00000000-0005-0000-0000-000099060000}"/>
    <cellStyle name="20% - Accent2 2 3 2 2 4" xfId="1732" xr:uid="{00000000-0005-0000-0000-00009A060000}"/>
    <cellStyle name="20% - Accent2 2 3 2 2 5" xfId="1733" xr:uid="{00000000-0005-0000-0000-00009B060000}"/>
    <cellStyle name="20% - Accent2 2 3 2 2 6" xfId="1734" xr:uid="{00000000-0005-0000-0000-00009C060000}"/>
    <cellStyle name="20% - Accent2 2 3 2 3" xfId="1735" xr:uid="{00000000-0005-0000-0000-00009D060000}"/>
    <cellStyle name="20% - Accent2 2 3 2 3 2" xfId="1736" xr:uid="{00000000-0005-0000-0000-00009E060000}"/>
    <cellStyle name="20% - Accent2 2 3 2 3 2 2" xfId="1737" xr:uid="{00000000-0005-0000-0000-00009F060000}"/>
    <cellStyle name="20% - Accent2 2 3 2 3 3" xfId="1738" xr:uid="{00000000-0005-0000-0000-0000A0060000}"/>
    <cellStyle name="20% - Accent2 2 3 2 4" xfId="1739" xr:uid="{00000000-0005-0000-0000-0000A1060000}"/>
    <cellStyle name="20% - Accent2 2 3 2 4 2" xfId="1740" xr:uid="{00000000-0005-0000-0000-0000A2060000}"/>
    <cellStyle name="20% - Accent2 2 3 2 4 2 2" xfId="1741" xr:uid="{00000000-0005-0000-0000-0000A3060000}"/>
    <cellStyle name="20% - Accent2 2 3 2 4 3" xfId="1742" xr:uid="{00000000-0005-0000-0000-0000A4060000}"/>
    <cellStyle name="20% - Accent2 2 3 2 5" xfId="1743" xr:uid="{00000000-0005-0000-0000-0000A5060000}"/>
    <cellStyle name="20% - Accent2 2 3 2 5 2" xfId="1744" xr:uid="{00000000-0005-0000-0000-0000A6060000}"/>
    <cellStyle name="20% - Accent2 2 3 2 6" xfId="1745" xr:uid="{00000000-0005-0000-0000-0000A7060000}"/>
    <cellStyle name="20% - Accent2 2 3 2 7" xfId="1746" xr:uid="{00000000-0005-0000-0000-0000A8060000}"/>
    <cellStyle name="20% - Accent2 2 3 2 8" xfId="1747" xr:uid="{00000000-0005-0000-0000-0000A9060000}"/>
    <cellStyle name="20% - Accent2 2 3 3" xfId="1748" xr:uid="{00000000-0005-0000-0000-0000AA060000}"/>
    <cellStyle name="20% - Accent2 2 3 3 2" xfId="1749" xr:uid="{00000000-0005-0000-0000-0000AB060000}"/>
    <cellStyle name="20% - Accent2 2 3 3 2 2" xfId="1750" xr:uid="{00000000-0005-0000-0000-0000AC060000}"/>
    <cellStyle name="20% - Accent2 2 3 3 2 2 2" xfId="1751" xr:uid="{00000000-0005-0000-0000-0000AD060000}"/>
    <cellStyle name="20% - Accent2 2 3 3 2 3" xfId="1752" xr:uid="{00000000-0005-0000-0000-0000AE060000}"/>
    <cellStyle name="20% - Accent2 2 3 3 2 4" xfId="1753" xr:uid="{00000000-0005-0000-0000-0000AF060000}"/>
    <cellStyle name="20% - Accent2 2 3 3 3" xfId="1754" xr:uid="{00000000-0005-0000-0000-0000B0060000}"/>
    <cellStyle name="20% - Accent2 2 3 3 3 2" xfId="1755" xr:uid="{00000000-0005-0000-0000-0000B1060000}"/>
    <cellStyle name="20% - Accent2 2 3 3 4" xfId="1756" xr:uid="{00000000-0005-0000-0000-0000B2060000}"/>
    <cellStyle name="20% - Accent2 2 3 3 5" xfId="1757" xr:uid="{00000000-0005-0000-0000-0000B3060000}"/>
    <cellStyle name="20% - Accent2 2 3 3 6" xfId="1758" xr:uid="{00000000-0005-0000-0000-0000B4060000}"/>
    <cellStyle name="20% - Accent2 2 3 4" xfId="1759" xr:uid="{00000000-0005-0000-0000-0000B5060000}"/>
    <cellStyle name="20% - Accent2 2 3 4 2" xfId="1760" xr:uid="{00000000-0005-0000-0000-0000B6060000}"/>
    <cellStyle name="20% - Accent2 2 3 4 2 2" xfId="1761" xr:uid="{00000000-0005-0000-0000-0000B7060000}"/>
    <cellStyle name="20% - Accent2 2 3 4 2 2 2" xfId="1762" xr:uid="{00000000-0005-0000-0000-0000B8060000}"/>
    <cellStyle name="20% - Accent2 2 3 4 2 3" xfId="1763" xr:uid="{00000000-0005-0000-0000-0000B9060000}"/>
    <cellStyle name="20% - Accent2 2 3 4 2 4" xfId="1764" xr:uid="{00000000-0005-0000-0000-0000BA060000}"/>
    <cellStyle name="20% - Accent2 2 3 4 3" xfId="1765" xr:uid="{00000000-0005-0000-0000-0000BB060000}"/>
    <cellStyle name="20% - Accent2 2 3 4 3 2" xfId="1766" xr:uid="{00000000-0005-0000-0000-0000BC060000}"/>
    <cellStyle name="20% - Accent2 2 3 4 4" xfId="1767" xr:uid="{00000000-0005-0000-0000-0000BD060000}"/>
    <cellStyle name="20% - Accent2 2 3 4 5" xfId="1768" xr:uid="{00000000-0005-0000-0000-0000BE060000}"/>
    <cellStyle name="20% - Accent2 2 3 5" xfId="1769" xr:uid="{00000000-0005-0000-0000-0000BF060000}"/>
    <cellStyle name="20% - Accent2 2 3 5 2" xfId="1770" xr:uid="{00000000-0005-0000-0000-0000C0060000}"/>
    <cellStyle name="20% - Accent2 2 3 5 2 2" xfId="1771" xr:uid="{00000000-0005-0000-0000-0000C1060000}"/>
    <cellStyle name="20% - Accent2 2 3 5 3" xfId="1772" xr:uid="{00000000-0005-0000-0000-0000C2060000}"/>
    <cellStyle name="20% - Accent2 2 3 5 4" xfId="1773" xr:uid="{00000000-0005-0000-0000-0000C3060000}"/>
    <cellStyle name="20% - Accent2 2 3 6" xfId="1774" xr:uid="{00000000-0005-0000-0000-0000C4060000}"/>
    <cellStyle name="20% - Accent2 2 3 6 2" xfId="1775" xr:uid="{00000000-0005-0000-0000-0000C5060000}"/>
    <cellStyle name="20% - Accent2 2 3 7" xfId="1776" xr:uid="{00000000-0005-0000-0000-0000C6060000}"/>
    <cellStyle name="20% - Accent2 2 3 8" xfId="1777" xr:uid="{00000000-0005-0000-0000-0000C7060000}"/>
    <cellStyle name="20% - Accent2 2 3 9" xfId="1778" xr:uid="{00000000-0005-0000-0000-0000C8060000}"/>
    <cellStyle name="20% - Accent2 2 4" xfId="1779" xr:uid="{00000000-0005-0000-0000-0000C9060000}"/>
    <cellStyle name="20% - Accent2 2 4 2" xfId="1780" xr:uid="{00000000-0005-0000-0000-0000CA060000}"/>
    <cellStyle name="20% - Accent2 2 4 2 2" xfId="1781" xr:uid="{00000000-0005-0000-0000-0000CB060000}"/>
    <cellStyle name="20% - Accent2 2 4 2 2 2" xfId="1782" xr:uid="{00000000-0005-0000-0000-0000CC060000}"/>
    <cellStyle name="20% - Accent2 2 4 2 2 2 2" xfId="1783" xr:uid="{00000000-0005-0000-0000-0000CD060000}"/>
    <cellStyle name="20% - Accent2 2 4 2 2 2 2 2" xfId="1784" xr:uid="{00000000-0005-0000-0000-0000CE060000}"/>
    <cellStyle name="20% - Accent2 2 4 2 2 2 3" xfId="1785" xr:uid="{00000000-0005-0000-0000-0000CF060000}"/>
    <cellStyle name="20% - Accent2 2 4 2 2 3" xfId="1786" xr:uid="{00000000-0005-0000-0000-0000D0060000}"/>
    <cellStyle name="20% - Accent2 2 4 2 2 3 2" xfId="1787" xr:uid="{00000000-0005-0000-0000-0000D1060000}"/>
    <cellStyle name="20% - Accent2 2 4 2 2 4" xfId="1788" xr:uid="{00000000-0005-0000-0000-0000D2060000}"/>
    <cellStyle name="20% - Accent2 2 4 2 2 5" xfId="1789" xr:uid="{00000000-0005-0000-0000-0000D3060000}"/>
    <cellStyle name="20% - Accent2 2 4 2 2 6" xfId="1790" xr:uid="{00000000-0005-0000-0000-0000D4060000}"/>
    <cellStyle name="20% - Accent2 2 4 2 3" xfId="1791" xr:uid="{00000000-0005-0000-0000-0000D5060000}"/>
    <cellStyle name="20% - Accent2 2 4 2 3 2" xfId="1792" xr:uid="{00000000-0005-0000-0000-0000D6060000}"/>
    <cellStyle name="20% - Accent2 2 4 2 3 2 2" xfId="1793" xr:uid="{00000000-0005-0000-0000-0000D7060000}"/>
    <cellStyle name="20% - Accent2 2 4 2 3 3" xfId="1794" xr:uid="{00000000-0005-0000-0000-0000D8060000}"/>
    <cellStyle name="20% - Accent2 2 4 2 4" xfId="1795" xr:uid="{00000000-0005-0000-0000-0000D9060000}"/>
    <cellStyle name="20% - Accent2 2 4 2 4 2" xfId="1796" xr:uid="{00000000-0005-0000-0000-0000DA060000}"/>
    <cellStyle name="20% - Accent2 2 4 2 4 2 2" xfId="1797" xr:uid="{00000000-0005-0000-0000-0000DB060000}"/>
    <cellStyle name="20% - Accent2 2 4 2 4 3" xfId="1798" xr:uid="{00000000-0005-0000-0000-0000DC060000}"/>
    <cellStyle name="20% - Accent2 2 4 2 5" xfId="1799" xr:uid="{00000000-0005-0000-0000-0000DD060000}"/>
    <cellStyle name="20% - Accent2 2 4 2 5 2" xfId="1800" xr:uid="{00000000-0005-0000-0000-0000DE060000}"/>
    <cellStyle name="20% - Accent2 2 4 2 6" xfId="1801" xr:uid="{00000000-0005-0000-0000-0000DF060000}"/>
    <cellStyle name="20% - Accent2 2 4 2 7" xfId="1802" xr:uid="{00000000-0005-0000-0000-0000E0060000}"/>
    <cellStyle name="20% - Accent2 2 4 2 8" xfId="1803" xr:uid="{00000000-0005-0000-0000-0000E1060000}"/>
    <cellStyle name="20% - Accent2 2 4 3" xfId="1804" xr:uid="{00000000-0005-0000-0000-0000E2060000}"/>
    <cellStyle name="20% - Accent2 2 4 3 2" xfId="1805" xr:uid="{00000000-0005-0000-0000-0000E3060000}"/>
    <cellStyle name="20% - Accent2 2 4 3 2 2" xfId="1806" xr:uid="{00000000-0005-0000-0000-0000E4060000}"/>
    <cellStyle name="20% - Accent2 2 4 3 2 2 2" xfId="1807" xr:uid="{00000000-0005-0000-0000-0000E5060000}"/>
    <cellStyle name="20% - Accent2 2 4 3 2 3" xfId="1808" xr:uid="{00000000-0005-0000-0000-0000E6060000}"/>
    <cellStyle name="20% - Accent2 2 4 3 2 4" xfId="1809" xr:uid="{00000000-0005-0000-0000-0000E7060000}"/>
    <cellStyle name="20% - Accent2 2 4 3 3" xfId="1810" xr:uid="{00000000-0005-0000-0000-0000E8060000}"/>
    <cellStyle name="20% - Accent2 2 4 3 3 2" xfId="1811" xr:uid="{00000000-0005-0000-0000-0000E9060000}"/>
    <cellStyle name="20% - Accent2 2 4 3 4" xfId="1812" xr:uid="{00000000-0005-0000-0000-0000EA060000}"/>
    <cellStyle name="20% - Accent2 2 4 3 5" xfId="1813" xr:uid="{00000000-0005-0000-0000-0000EB060000}"/>
    <cellStyle name="20% - Accent2 2 4 3 6" xfId="1814" xr:uid="{00000000-0005-0000-0000-0000EC060000}"/>
    <cellStyle name="20% - Accent2 2 4 4" xfId="1815" xr:uid="{00000000-0005-0000-0000-0000ED060000}"/>
    <cellStyle name="20% - Accent2 2 4 4 2" xfId="1816" xr:uid="{00000000-0005-0000-0000-0000EE060000}"/>
    <cellStyle name="20% - Accent2 2 4 4 2 2" xfId="1817" xr:uid="{00000000-0005-0000-0000-0000EF060000}"/>
    <cellStyle name="20% - Accent2 2 4 4 3" xfId="1818" xr:uid="{00000000-0005-0000-0000-0000F0060000}"/>
    <cellStyle name="20% - Accent2 2 4 4 4" xfId="1819" xr:uid="{00000000-0005-0000-0000-0000F1060000}"/>
    <cellStyle name="20% - Accent2 2 4 5" xfId="1820" xr:uid="{00000000-0005-0000-0000-0000F2060000}"/>
    <cellStyle name="20% - Accent2 2 4 5 2" xfId="1821" xr:uid="{00000000-0005-0000-0000-0000F3060000}"/>
    <cellStyle name="20% - Accent2 2 4 5 2 2" xfId="1822" xr:uid="{00000000-0005-0000-0000-0000F4060000}"/>
    <cellStyle name="20% - Accent2 2 4 5 3" xfId="1823" xr:uid="{00000000-0005-0000-0000-0000F5060000}"/>
    <cellStyle name="20% - Accent2 2 4 6" xfId="1824" xr:uid="{00000000-0005-0000-0000-0000F6060000}"/>
    <cellStyle name="20% - Accent2 2 4 6 2" xfId="1825" xr:uid="{00000000-0005-0000-0000-0000F7060000}"/>
    <cellStyle name="20% - Accent2 2 4 7" xfId="1826" xr:uid="{00000000-0005-0000-0000-0000F8060000}"/>
    <cellStyle name="20% - Accent2 2 4 8" xfId="1827" xr:uid="{00000000-0005-0000-0000-0000F9060000}"/>
    <cellStyle name="20% - Accent2 2 4 9" xfId="1828" xr:uid="{00000000-0005-0000-0000-0000FA060000}"/>
    <cellStyle name="20% - Accent2 2 5" xfId="1829" xr:uid="{00000000-0005-0000-0000-0000FB060000}"/>
    <cellStyle name="20% - Accent2 2 5 2" xfId="1830" xr:uid="{00000000-0005-0000-0000-0000FC060000}"/>
    <cellStyle name="20% - Accent2 2 5 2 2" xfId="1831" xr:uid="{00000000-0005-0000-0000-0000FD060000}"/>
    <cellStyle name="20% - Accent2 2 5 2 2 2" xfId="1832" xr:uid="{00000000-0005-0000-0000-0000FE060000}"/>
    <cellStyle name="20% - Accent2 2 5 2 2 2 2" xfId="1833" xr:uid="{00000000-0005-0000-0000-0000FF060000}"/>
    <cellStyle name="20% - Accent2 2 5 2 2 2 2 2" xfId="1834" xr:uid="{00000000-0005-0000-0000-000000070000}"/>
    <cellStyle name="20% - Accent2 2 5 2 2 2 3" xfId="1835" xr:uid="{00000000-0005-0000-0000-000001070000}"/>
    <cellStyle name="20% - Accent2 2 5 2 2 3" xfId="1836" xr:uid="{00000000-0005-0000-0000-000002070000}"/>
    <cellStyle name="20% - Accent2 2 5 2 2 3 2" xfId="1837" xr:uid="{00000000-0005-0000-0000-000003070000}"/>
    <cellStyle name="20% - Accent2 2 5 2 2 4" xfId="1838" xr:uid="{00000000-0005-0000-0000-000004070000}"/>
    <cellStyle name="20% - Accent2 2 5 2 2 5" xfId="1839" xr:uid="{00000000-0005-0000-0000-000005070000}"/>
    <cellStyle name="20% - Accent2 2 5 2 2 6" xfId="1840" xr:uid="{00000000-0005-0000-0000-000006070000}"/>
    <cellStyle name="20% - Accent2 2 5 2 3" xfId="1841" xr:uid="{00000000-0005-0000-0000-000007070000}"/>
    <cellStyle name="20% - Accent2 2 5 2 3 2" xfId="1842" xr:uid="{00000000-0005-0000-0000-000008070000}"/>
    <cellStyle name="20% - Accent2 2 5 2 3 2 2" xfId="1843" xr:uid="{00000000-0005-0000-0000-000009070000}"/>
    <cellStyle name="20% - Accent2 2 5 2 3 3" xfId="1844" xr:uid="{00000000-0005-0000-0000-00000A070000}"/>
    <cellStyle name="20% - Accent2 2 5 2 4" xfId="1845" xr:uid="{00000000-0005-0000-0000-00000B070000}"/>
    <cellStyle name="20% - Accent2 2 5 2 4 2" xfId="1846" xr:uid="{00000000-0005-0000-0000-00000C070000}"/>
    <cellStyle name="20% - Accent2 2 5 2 4 2 2" xfId="1847" xr:uid="{00000000-0005-0000-0000-00000D070000}"/>
    <cellStyle name="20% - Accent2 2 5 2 4 3" xfId="1848" xr:uid="{00000000-0005-0000-0000-00000E070000}"/>
    <cellStyle name="20% - Accent2 2 5 2 5" xfId="1849" xr:uid="{00000000-0005-0000-0000-00000F070000}"/>
    <cellStyle name="20% - Accent2 2 5 2 5 2" xfId="1850" xr:uid="{00000000-0005-0000-0000-000010070000}"/>
    <cellStyle name="20% - Accent2 2 5 2 6" xfId="1851" xr:uid="{00000000-0005-0000-0000-000011070000}"/>
    <cellStyle name="20% - Accent2 2 5 2 7" xfId="1852" xr:uid="{00000000-0005-0000-0000-000012070000}"/>
    <cellStyle name="20% - Accent2 2 5 2 8" xfId="1853" xr:uid="{00000000-0005-0000-0000-000013070000}"/>
    <cellStyle name="20% - Accent2 2 5 3" xfId="1854" xr:uid="{00000000-0005-0000-0000-000014070000}"/>
    <cellStyle name="20% - Accent2 2 5 3 2" xfId="1855" xr:uid="{00000000-0005-0000-0000-000015070000}"/>
    <cellStyle name="20% - Accent2 2 5 3 2 2" xfId="1856" xr:uid="{00000000-0005-0000-0000-000016070000}"/>
    <cellStyle name="20% - Accent2 2 5 3 2 2 2" xfId="1857" xr:uid="{00000000-0005-0000-0000-000017070000}"/>
    <cellStyle name="20% - Accent2 2 5 3 2 3" xfId="1858" xr:uid="{00000000-0005-0000-0000-000018070000}"/>
    <cellStyle name="20% - Accent2 2 5 3 2 4" xfId="1859" xr:uid="{00000000-0005-0000-0000-000019070000}"/>
    <cellStyle name="20% - Accent2 2 5 3 3" xfId="1860" xr:uid="{00000000-0005-0000-0000-00001A070000}"/>
    <cellStyle name="20% - Accent2 2 5 3 3 2" xfId="1861" xr:uid="{00000000-0005-0000-0000-00001B070000}"/>
    <cellStyle name="20% - Accent2 2 5 3 4" xfId="1862" xr:uid="{00000000-0005-0000-0000-00001C070000}"/>
    <cellStyle name="20% - Accent2 2 5 3 5" xfId="1863" xr:uid="{00000000-0005-0000-0000-00001D070000}"/>
    <cellStyle name="20% - Accent2 2 5 3 6" xfId="1864" xr:uid="{00000000-0005-0000-0000-00001E070000}"/>
    <cellStyle name="20% - Accent2 2 5 4" xfId="1865" xr:uid="{00000000-0005-0000-0000-00001F070000}"/>
    <cellStyle name="20% - Accent2 2 5 4 2" xfId="1866" xr:uid="{00000000-0005-0000-0000-000020070000}"/>
    <cellStyle name="20% - Accent2 2 5 4 2 2" xfId="1867" xr:uid="{00000000-0005-0000-0000-000021070000}"/>
    <cellStyle name="20% - Accent2 2 5 4 3" xfId="1868" xr:uid="{00000000-0005-0000-0000-000022070000}"/>
    <cellStyle name="20% - Accent2 2 5 4 4" xfId="1869" xr:uid="{00000000-0005-0000-0000-000023070000}"/>
    <cellStyle name="20% - Accent2 2 5 5" xfId="1870" xr:uid="{00000000-0005-0000-0000-000024070000}"/>
    <cellStyle name="20% - Accent2 2 5 5 2" xfId="1871" xr:uid="{00000000-0005-0000-0000-000025070000}"/>
    <cellStyle name="20% - Accent2 2 5 5 2 2" xfId="1872" xr:uid="{00000000-0005-0000-0000-000026070000}"/>
    <cellStyle name="20% - Accent2 2 5 5 3" xfId="1873" xr:uid="{00000000-0005-0000-0000-000027070000}"/>
    <cellStyle name="20% - Accent2 2 5 6" xfId="1874" xr:uid="{00000000-0005-0000-0000-000028070000}"/>
    <cellStyle name="20% - Accent2 2 5 6 2" xfId="1875" xr:uid="{00000000-0005-0000-0000-000029070000}"/>
    <cellStyle name="20% - Accent2 2 5 7" xfId="1876" xr:uid="{00000000-0005-0000-0000-00002A070000}"/>
    <cellStyle name="20% - Accent2 2 5 8" xfId="1877" xr:uid="{00000000-0005-0000-0000-00002B070000}"/>
    <cellStyle name="20% - Accent2 2 5 9" xfId="1878" xr:uid="{00000000-0005-0000-0000-00002C070000}"/>
    <cellStyle name="20% - Accent2 2 6" xfId="1879" xr:uid="{00000000-0005-0000-0000-00002D070000}"/>
    <cellStyle name="20% - Accent2 2 6 2" xfId="1880" xr:uid="{00000000-0005-0000-0000-00002E070000}"/>
    <cellStyle name="20% - Accent2 2 6 2 2" xfId="1881" xr:uid="{00000000-0005-0000-0000-00002F070000}"/>
    <cellStyle name="20% - Accent2 2 6 2 2 2" xfId="1882" xr:uid="{00000000-0005-0000-0000-000030070000}"/>
    <cellStyle name="20% - Accent2 2 6 2 2 2 2" xfId="1883" xr:uid="{00000000-0005-0000-0000-000031070000}"/>
    <cellStyle name="20% - Accent2 2 6 2 2 3" xfId="1884" xr:uid="{00000000-0005-0000-0000-000032070000}"/>
    <cellStyle name="20% - Accent2 2 6 2 2 4" xfId="1885" xr:uid="{00000000-0005-0000-0000-000033070000}"/>
    <cellStyle name="20% - Accent2 2 6 2 3" xfId="1886" xr:uid="{00000000-0005-0000-0000-000034070000}"/>
    <cellStyle name="20% - Accent2 2 6 2 3 2" xfId="1887" xr:uid="{00000000-0005-0000-0000-000035070000}"/>
    <cellStyle name="20% - Accent2 2 6 2 4" xfId="1888" xr:uid="{00000000-0005-0000-0000-000036070000}"/>
    <cellStyle name="20% - Accent2 2 6 2 5" xfId="1889" xr:uid="{00000000-0005-0000-0000-000037070000}"/>
    <cellStyle name="20% - Accent2 2 6 2 6" xfId="1890" xr:uid="{00000000-0005-0000-0000-000038070000}"/>
    <cellStyle name="20% - Accent2 2 6 3" xfId="1891" xr:uid="{00000000-0005-0000-0000-000039070000}"/>
    <cellStyle name="20% - Accent2 2 6 3 2" xfId="1892" xr:uid="{00000000-0005-0000-0000-00003A070000}"/>
    <cellStyle name="20% - Accent2 2 6 3 2 2" xfId="1893" xr:uid="{00000000-0005-0000-0000-00003B070000}"/>
    <cellStyle name="20% - Accent2 2 6 3 2 2 2" xfId="1894" xr:uid="{00000000-0005-0000-0000-00003C070000}"/>
    <cellStyle name="20% - Accent2 2 6 3 2 3" xfId="1895" xr:uid="{00000000-0005-0000-0000-00003D070000}"/>
    <cellStyle name="20% - Accent2 2 6 3 2 4" xfId="1896" xr:uid="{00000000-0005-0000-0000-00003E070000}"/>
    <cellStyle name="20% - Accent2 2 6 3 3" xfId="1897" xr:uid="{00000000-0005-0000-0000-00003F070000}"/>
    <cellStyle name="20% - Accent2 2 6 3 3 2" xfId="1898" xr:uid="{00000000-0005-0000-0000-000040070000}"/>
    <cellStyle name="20% - Accent2 2 6 3 4" xfId="1899" xr:uid="{00000000-0005-0000-0000-000041070000}"/>
    <cellStyle name="20% - Accent2 2 6 3 5" xfId="1900" xr:uid="{00000000-0005-0000-0000-000042070000}"/>
    <cellStyle name="20% - Accent2 2 6 4" xfId="1901" xr:uid="{00000000-0005-0000-0000-000043070000}"/>
    <cellStyle name="20% - Accent2 2 6 4 2" xfId="1902" xr:uid="{00000000-0005-0000-0000-000044070000}"/>
    <cellStyle name="20% - Accent2 2 6 4 2 2" xfId="1903" xr:uid="{00000000-0005-0000-0000-000045070000}"/>
    <cellStyle name="20% - Accent2 2 6 4 3" xfId="1904" xr:uid="{00000000-0005-0000-0000-000046070000}"/>
    <cellStyle name="20% - Accent2 2 6 4 4" xfId="1905" xr:uid="{00000000-0005-0000-0000-000047070000}"/>
    <cellStyle name="20% - Accent2 2 6 5" xfId="1906" xr:uid="{00000000-0005-0000-0000-000048070000}"/>
    <cellStyle name="20% - Accent2 2 6 5 2" xfId="1907" xr:uid="{00000000-0005-0000-0000-000049070000}"/>
    <cellStyle name="20% - Accent2 2 6 6" xfId="1908" xr:uid="{00000000-0005-0000-0000-00004A070000}"/>
    <cellStyle name="20% - Accent2 2 6 7" xfId="1909" xr:uid="{00000000-0005-0000-0000-00004B070000}"/>
    <cellStyle name="20% - Accent2 2 6 8" xfId="1910" xr:uid="{00000000-0005-0000-0000-00004C070000}"/>
    <cellStyle name="20% - Accent2 2 7" xfId="1911" xr:uid="{00000000-0005-0000-0000-00004D070000}"/>
    <cellStyle name="20% - Accent2 2 7 2" xfId="1912" xr:uid="{00000000-0005-0000-0000-00004E070000}"/>
    <cellStyle name="20% - Accent2 2 7 2 2" xfId="1913" xr:uid="{00000000-0005-0000-0000-00004F070000}"/>
    <cellStyle name="20% - Accent2 2 7 2 2 2" xfId="1914" xr:uid="{00000000-0005-0000-0000-000050070000}"/>
    <cellStyle name="20% - Accent2 2 7 2 3" xfId="1915" xr:uid="{00000000-0005-0000-0000-000051070000}"/>
    <cellStyle name="20% - Accent2 2 7 2 4" xfId="1916" xr:uid="{00000000-0005-0000-0000-000052070000}"/>
    <cellStyle name="20% - Accent2 2 7 3" xfId="1917" xr:uid="{00000000-0005-0000-0000-000053070000}"/>
    <cellStyle name="20% - Accent2 2 7 3 2" xfId="1918" xr:uid="{00000000-0005-0000-0000-000054070000}"/>
    <cellStyle name="20% - Accent2 2 7 4" xfId="1919" xr:uid="{00000000-0005-0000-0000-000055070000}"/>
    <cellStyle name="20% - Accent2 2 7 5" xfId="1920" xr:uid="{00000000-0005-0000-0000-000056070000}"/>
    <cellStyle name="20% - Accent2 2 7 6" xfId="1921" xr:uid="{00000000-0005-0000-0000-000057070000}"/>
    <cellStyle name="20% - Accent2 2 8" xfId="1922" xr:uid="{00000000-0005-0000-0000-000058070000}"/>
    <cellStyle name="20% - Accent2 2 8 2" xfId="1923" xr:uid="{00000000-0005-0000-0000-000059070000}"/>
    <cellStyle name="20% - Accent2 2 8 2 2" xfId="1924" xr:uid="{00000000-0005-0000-0000-00005A070000}"/>
    <cellStyle name="20% - Accent2 2 8 2 2 2" xfId="1925" xr:uid="{00000000-0005-0000-0000-00005B070000}"/>
    <cellStyle name="20% - Accent2 2 8 2 3" xfId="1926" xr:uid="{00000000-0005-0000-0000-00005C070000}"/>
    <cellStyle name="20% - Accent2 2 8 2 4" xfId="1927" xr:uid="{00000000-0005-0000-0000-00005D070000}"/>
    <cellStyle name="20% - Accent2 2 8 3" xfId="1928" xr:uid="{00000000-0005-0000-0000-00005E070000}"/>
    <cellStyle name="20% - Accent2 2 8 3 2" xfId="1929" xr:uid="{00000000-0005-0000-0000-00005F070000}"/>
    <cellStyle name="20% - Accent2 2 8 4" xfId="1930" xr:uid="{00000000-0005-0000-0000-000060070000}"/>
    <cellStyle name="20% - Accent2 2 8 5" xfId="1931" xr:uid="{00000000-0005-0000-0000-000061070000}"/>
    <cellStyle name="20% - Accent2 2 9" xfId="1932" xr:uid="{00000000-0005-0000-0000-000062070000}"/>
    <cellStyle name="20% - Accent2 2 9 2" xfId="1933" xr:uid="{00000000-0005-0000-0000-000063070000}"/>
    <cellStyle name="20% - Accent2 2 9 2 2" xfId="1934" xr:uid="{00000000-0005-0000-0000-000064070000}"/>
    <cellStyle name="20% - Accent2 2 9 2 3" xfId="1935" xr:uid="{00000000-0005-0000-0000-000065070000}"/>
    <cellStyle name="20% - Accent2 2 9 3" xfId="1936" xr:uid="{00000000-0005-0000-0000-000066070000}"/>
    <cellStyle name="20% - Accent2 2 9 4" xfId="1937" xr:uid="{00000000-0005-0000-0000-000067070000}"/>
    <cellStyle name="20% - Accent2 3" xfId="1938" xr:uid="{00000000-0005-0000-0000-000068070000}"/>
    <cellStyle name="20% - Accent2 3 10" xfId="1939" xr:uid="{00000000-0005-0000-0000-000069070000}"/>
    <cellStyle name="20% - Accent2 3 10 2" xfId="1940" xr:uid="{00000000-0005-0000-0000-00006A070000}"/>
    <cellStyle name="20% - Accent2 3 10 2 2" xfId="1941" xr:uid="{00000000-0005-0000-0000-00006B070000}"/>
    <cellStyle name="20% - Accent2 3 10 3" xfId="1942" xr:uid="{00000000-0005-0000-0000-00006C070000}"/>
    <cellStyle name="20% - Accent2 3 10 4" xfId="1943" xr:uid="{00000000-0005-0000-0000-00006D070000}"/>
    <cellStyle name="20% - Accent2 3 11" xfId="1944" xr:uid="{00000000-0005-0000-0000-00006E070000}"/>
    <cellStyle name="20% - Accent2 3 11 2" xfId="1945" xr:uid="{00000000-0005-0000-0000-00006F070000}"/>
    <cellStyle name="20% - Accent2 3 12" xfId="1946" xr:uid="{00000000-0005-0000-0000-000070070000}"/>
    <cellStyle name="20% - Accent2 3 13" xfId="1947" xr:uid="{00000000-0005-0000-0000-000071070000}"/>
    <cellStyle name="20% - Accent2 3 14" xfId="1948" xr:uid="{00000000-0005-0000-0000-000072070000}"/>
    <cellStyle name="20% - Accent2 3 2" xfId="1949" xr:uid="{00000000-0005-0000-0000-000073070000}"/>
    <cellStyle name="20% - Accent2 3 2 10" xfId="1950" xr:uid="{00000000-0005-0000-0000-000074070000}"/>
    <cellStyle name="20% - Accent2 3 2 10 2" xfId="1951" xr:uid="{00000000-0005-0000-0000-000075070000}"/>
    <cellStyle name="20% - Accent2 3 2 11" xfId="1952" xr:uid="{00000000-0005-0000-0000-000076070000}"/>
    <cellStyle name="20% - Accent2 3 2 12" xfId="1953" xr:uid="{00000000-0005-0000-0000-000077070000}"/>
    <cellStyle name="20% - Accent2 3 2 13" xfId="1954" xr:uid="{00000000-0005-0000-0000-000078070000}"/>
    <cellStyle name="20% - Accent2 3 2 2" xfId="1955" xr:uid="{00000000-0005-0000-0000-000079070000}"/>
    <cellStyle name="20% - Accent2 3 2 2 2" xfId="1956" xr:uid="{00000000-0005-0000-0000-00007A070000}"/>
    <cellStyle name="20% - Accent2 3 2 2 2 2" xfId="1957" xr:uid="{00000000-0005-0000-0000-00007B070000}"/>
    <cellStyle name="20% - Accent2 3 2 2 2 2 2" xfId="1958" xr:uid="{00000000-0005-0000-0000-00007C070000}"/>
    <cellStyle name="20% - Accent2 3 2 2 2 2 2 2" xfId="1959" xr:uid="{00000000-0005-0000-0000-00007D070000}"/>
    <cellStyle name="20% - Accent2 3 2 2 2 2 2 2 2" xfId="1960" xr:uid="{00000000-0005-0000-0000-00007E070000}"/>
    <cellStyle name="20% - Accent2 3 2 2 2 2 2 3" xfId="1961" xr:uid="{00000000-0005-0000-0000-00007F070000}"/>
    <cellStyle name="20% - Accent2 3 2 2 2 2 3" xfId="1962" xr:uid="{00000000-0005-0000-0000-000080070000}"/>
    <cellStyle name="20% - Accent2 3 2 2 2 2 3 2" xfId="1963" xr:uid="{00000000-0005-0000-0000-000081070000}"/>
    <cellStyle name="20% - Accent2 3 2 2 2 2 4" xfId="1964" xr:uid="{00000000-0005-0000-0000-000082070000}"/>
    <cellStyle name="20% - Accent2 3 2 2 2 2 5" xfId="1965" xr:uid="{00000000-0005-0000-0000-000083070000}"/>
    <cellStyle name="20% - Accent2 3 2 2 2 2 6" xfId="1966" xr:uid="{00000000-0005-0000-0000-000084070000}"/>
    <cellStyle name="20% - Accent2 3 2 2 2 3" xfId="1967" xr:uid="{00000000-0005-0000-0000-000085070000}"/>
    <cellStyle name="20% - Accent2 3 2 2 2 3 2" xfId="1968" xr:uid="{00000000-0005-0000-0000-000086070000}"/>
    <cellStyle name="20% - Accent2 3 2 2 2 3 2 2" xfId="1969" xr:uid="{00000000-0005-0000-0000-000087070000}"/>
    <cellStyle name="20% - Accent2 3 2 2 2 3 3" xfId="1970" xr:uid="{00000000-0005-0000-0000-000088070000}"/>
    <cellStyle name="20% - Accent2 3 2 2 2 4" xfId="1971" xr:uid="{00000000-0005-0000-0000-000089070000}"/>
    <cellStyle name="20% - Accent2 3 2 2 2 4 2" xfId="1972" xr:uid="{00000000-0005-0000-0000-00008A070000}"/>
    <cellStyle name="20% - Accent2 3 2 2 2 4 2 2" xfId="1973" xr:uid="{00000000-0005-0000-0000-00008B070000}"/>
    <cellStyle name="20% - Accent2 3 2 2 2 4 3" xfId="1974" xr:uid="{00000000-0005-0000-0000-00008C070000}"/>
    <cellStyle name="20% - Accent2 3 2 2 2 5" xfId="1975" xr:uid="{00000000-0005-0000-0000-00008D070000}"/>
    <cellStyle name="20% - Accent2 3 2 2 2 5 2" xfId="1976" xr:uid="{00000000-0005-0000-0000-00008E070000}"/>
    <cellStyle name="20% - Accent2 3 2 2 2 6" xfId="1977" xr:uid="{00000000-0005-0000-0000-00008F070000}"/>
    <cellStyle name="20% - Accent2 3 2 2 2 7" xfId="1978" xr:uid="{00000000-0005-0000-0000-000090070000}"/>
    <cellStyle name="20% - Accent2 3 2 2 2 8" xfId="1979" xr:uid="{00000000-0005-0000-0000-000091070000}"/>
    <cellStyle name="20% - Accent2 3 2 2 3" xfId="1980" xr:uid="{00000000-0005-0000-0000-000092070000}"/>
    <cellStyle name="20% - Accent2 3 2 2 3 2" xfId="1981" xr:uid="{00000000-0005-0000-0000-000093070000}"/>
    <cellStyle name="20% - Accent2 3 2 2 3 2 2" xfId="1982" xr:uid="{00000000-0005-0000-0000-000094070000}"/>
    <cellStyle name="20% - Accent2 3 2 2 3 2 2 2" xfId="1983" xr:uid="{00000000-0005-0000-0000-000095070000}"/>
    <cellStyle name="20% - Accent2 3 2 2 3 2 3" xfId="1984" xr:uid="{00000000-0005-0000-0000-000096070000}"/>
    <cellStyle name="20% - Accent2 3 2 2 3 2 4" xfId="1985" xr:uid="{00000000-0005-0000-0000-000097070000}"/>
    <cellStyle name="20% - Accent2 3 2 2 3 3" xfId="1986" xr:uid="{00000000-0005-0000-0000-000098070000}"/>
    <cellStyle name="20% - Accent2 3 2 2 3 3 2" xfId="1987" xr:uid="{00000000-0005-0000-0000-000099070000}"/>
    <cellStyle name="20% - Accent2 3 2 2 3 4" xfId="1988" xr:uid="{00000000-0005-0000-0000-00009A070000}"/>
    <cellStyle name="20% - Accent2 3 2 2 3 5" xfId="1989" xr:uid="{00000000-0005-0000-0000-00009B070000}"/>
    <cellStyle name="20% - Accent2 3 2 2 3 6" xfId="1990" xr:uid="{00000000-0005-0000-0000-00009C070000}"/>
    <cellStyle name="20% - Accent2 3 2 2 4" xfId="1991" xr:uid="{00000000-0005-0000-0000-00009D070000}"/>
    <cellStyle name="20% - Accent2 3 2 2 4 2" xfId="1992" xr:uid="{00000000-0005-0000-0000-00009E070000}"/>
    <cellStyle name="20% - Accent2 3 2 2 4 2 2" xfId="1993" xr:uid="{00000000-0005-0000-0000-00009F070000}"/>
    <cellStyle name="20% - Accent2 3 2 2 4 2 2 2" xfId="1994" xr:uid="{00000000-0005-0000-0000-0000A0070000}"/>
    <cellStyle name="20% - Accent2 3 2 2 4 2 3" xfId="1995" xr:uid="{00000000-0005-0000-0000-0000A1070000}"/>
    <cellStyle name="20% - Accent2 3 2 2 4 2 4" xfId="1996" xr:uid="{00000000-0005-0000-0000-0000A2070000}"/>
    <cellStyle name="20% - Accent2 3 2 2 4 3" xfId="1997" xr:uid="{00000000-0005-0000-0000-0000A3070000}"/>
    <cellStyle name="20% - Accent2 3 2 2 4 3 2" xfId="1998" xr:uid="{00000000-0005-0000-0000-0000A4070000}"/>
    <cellStyle name="20% - Accent2 3 2 2 4 4" xfId="1999" xr:uid="{00000000-0005-0000-0000-0000A5070000}"/>
    <cellStyle name="20% - Accent2 3 2 2 4 5" xfId="2000" xr:uid="{00000000-0005-0000-0000-0000A6070000}"/>
    <cellStyle name="20% - Accent2 3 2 2 5" xfId="2001" xr:uid="{00000000-0005-0000-0000-0000A7070000}"/>
    <cellStyle name="20% - Accent2 3 2 2 5 2" xfId="2002" xr:uid="{00000000-0005-0000-0000-0000A8070000}"/>
    <cellStyle name="20% - Accent2 3 2 2 5 2 2" xfId="2003" xr:uid="{00000000-0005-0000-0000-0000A9070000}"/>
    <cellStyle name="20% - Accent2 3 2 2 5 3" xfId="2004" xr:uid="{00000000-0005-0000-0000-0000AA070000}"/>
    <cellStyle name="20% - Accent2 3 2 2 5 4" xfId="2005" xr:uid="{00000000-0005-0000-0000-0000AB070000}"/>
    <cellStyle name="20% - Accent2 3 2 2 6" xfId="2006" xr:uid="{00000000-0005-0000-0000-0000AC070000}"/>
    <cellStyle name="20% - Accent2 3 2 2 6 2" xfId="2007" xr:uid="{00000000-0005-0000-0000-0000AD070000}"/>
    <cellStyle name="20% - Accent2 3 2 2 7" xfId="2008" xr:uid="{00000000-0005-0000-0000-0000AE070000}"/>
    <cellStyle name="20% - Accent2 3 2 2 8" xfId="2009" xr:uid="{00000000-0005-0000-0000-0000AF070000}"/>
    <cellStyle name="20% - Accent2 3 2 2 9" xfId="2010" xr:uid="{00000000-0005-0000-0000-0000B0070000}"/>
    <cellStyle name="20% - Accent2 3 2 3" xfId="2011" xr:uid="{00000000-0005-0000-0000-0000B1070000}"/>
    <cellStyle name="20% - Accent2 3 2 3 2" xfId="2012" xr:uid="{00000000-0005-0000-0000-0000B2070000}"/>
    <cellStyle name="20% - Accent2 3 2 3 2 2" xfId="2013" xr:uid="{00000000-0005-0000-0000-0000B3070000}"/>
    <cellStyle name="20% - Accent2 3 2 3 2 2 2" xfId="2014" xr:uid="{00000000-0005-0000-0000-0000B4070000}"/>
    <cellStyle name="20% - Accent2 3 2 3 2 2 2 2" xfId="2015" xr:uid="{00000000-0005-0000-0000-0000B5070000}"/>
    <cellStyle name="20% - Accent2 3 2 3 2 2 2 2 2" xfId="2016" xr:uid="{00000000-0005-0000-0000-0000B6070000}"/>
    <cellStyle name="20% - Accent2 3 2 3 2 2 2 3" xfId="2017" xr:uid="{00000000-0005-0000-0000-0000B7070000}"/>
    <cellStyle name="20% - Accent2 3 2 3 2 2 3" xfId="2018" xr:uid="{00000000-0005-0000-0000-0000B8070000}"/>
    <cellStyle name="20% - Accent2 3 2 3 2 2 3 2" xfId="2019" xr:uid="{00000000-0005-0000-0000-0000B9070000}"/>
    <cellStyle name="20% - Accent2 3 2 3 2 2 4" xfId="2020" xr:uid="{00000000-0005-0000-0000-0000BA070000}"/>
    <cellStyle name="20% - Accent2 3 2 3 2 2 5" xfId="2021" xr:uid="{00000000-0005-0000-0000-0000BB070000}"/>
    <cellStyle name="20% - Accent2 3 2 3 2 2 6" xfId="2022" xr:uid="{00000000-0005-0000-0000-0000BC070000}"/>
    <cellStyle name="20% - Accent2 3 2 3 2 3" xfId="2023" xr:uid="{00000000-0005-0000-0000-0000BD070000}"/>
    <cellStyle name="20% - Accent2 3 2 3 2 3 2" xfId="2024" xr:uid="{00000000-0005-0000-0000-0000BE070000}"/>
    <cellStyle name="20% - Accent2 3 2 3 2 3 2 2" xfId="2025" xr:uid="{00000000-0005-0000-0000-0000BF070000}"/>
    <cellStyle name="20% - Accent2 3 2 3 2 3 3" xfId="2026" xr:uid="{00000000-0005-0000-0000-0000C0070000}"/>
    <cellStyle name="20% - Accent2 3 2 3 2 4" xfId="2027" xr:uid="{00000000-0005-0000-0000-0000C1070000}"/>
    <cellStyle name="20% - Accent2 3 2 3 2 4 2" xfId="2028" xr:uid="{00000000-0005-0000-0000-0000C2070000}"/>
    <cellStyle name="20% - Accent2 3 2 3 2 4 2 2" xfId="2029" xr:uid="{00000000-0005-0000-0000-0000C3070000}"/>
    <cellStyle name="20% - Accent2 3 2 3 2 4 3" xfId="2030" xr:uid="{00000000-0005-0000-0000-0000C4070000}"/>
    <cellStyle name="20% - Accent2 3 2 3 2 5" xfId="2031" xr:uid="{00000000-0005-0000-0000-0000C5070000}"/>
    <cellStyle name="20% - Accent2 3 2 3 2 5 2" xfId="2032" xr:uid="{00000000-0005-0000-0000-0000C6070000}"/>
    <cellStyle name="20% - Accent2 3 2 3 2 6" xfId="2033" xr:uid="{00000000-0005-0000-0000-0000C7070000}"/>
    <cellStyle name="20% - Accent2 3 2 3 2 7" xfId="2034" xr:uid="{00000000-0005-0000-0000-0000C8070000}"/>
    <cellStyle name="20% - Accent2 3 2 3 2 8" xfId="2035" xr:uid="{00000000-0005-0000-0000-0000C9070000}"/>
    <cellStyle name="20% - Accent2 3 2 3 3" xfId="2036" xr:uid="{00000000-0005-0000-0000-0000CA070000}"/>
    <cellStyle name="20% - Accent2 3 2 3 3 2" xfId="2037" xr:uid="{00000000-0005-0000-0000-0000CB070000}"/>
    <cellStyle name="20% - Accent2 3 2 3 3 2 2" xfId="2038" xr:uid="{00000000-0005-0000-0000-0000CC070000}"/>
    <cellStyle name="20% - Accent2 3 2 3 3 2 2 2" xfId="2039" xr:uid="{00000000-0005-0000-0000-0000CD070000}"/>
    <cellStyle name="20% - Accent2 3 2 3 3 2 3" xfId="2040" xr:uid="{00000000-0005-0000-0000-0000CE070000}"/>
    <cellStyle name="20% - Accent2 3 2 3 3 2 4" xfId="2041" xr:uid="{00000000-0005-0000-0000-0000CF070000}"/>
    <cellStyle name="20% - Accent2 3 2 3 3 3" xfId="2042" xr:uid="{00000000-0005-0000-0000-0000D0070000}"/>
    <cellStyle name="20% - Accent2 3 2 3 3 3 2" xfId="2043" xr:uid="{00000000-0005-0000-0000-0000D1070000}"/>
    <cellStyle name="20% - Accent2 3 2 3 3 4" xfId="2044" xr:uid="{00000000-0005-0000-0000-0000D2070000}"/>
    <cellStyle name="20% - Accent2 3 2 3 3 5" xfId="2045" xr:uid="{00000000-0005-0000-0000-0000D3070000}"/>
    <cellStyle name="20% - Accent2 3 2 3 3 6" xfId="2046" xr:uid="{00000000-0005-0000-0000-0000D4070000}"/>
    <cellStyle name="20% - Accent2 3 2 3 4" xfId="2047" xr:uid="{00000000-0005-0000-0000-0000D5070000}"/>
    <cellStyle name="20% - Accent2 3 2 3 4 2" xfId="2048" xr:uid="{00000000-0005-0000-0000-0000D6070000}"/>
    <cellStyle name="20% - Accent2 3 2 3 4 2 2" xfId="2049" xr:uid="{00000000-0005-0000-0000-0000D7070000}"/>
    <cellStyle name="20% - Accent2 3 2 3 4 3" xfId="2050" xr:uid="{00000000-0005-0000-0000-0000D8070000}"/>
    <cellStyle name="20% - Accent2 3 2 3 4 4" xfId="2051" xr:uid="{00000000-0005-0000-0000-0000D9070000}"/>
    <cellStyle name="20% - Accent2 3 2 3 5" xfId="2052" xr:uid="{00000000-0005-0000-0000-0000DA070000}"/>
    <cellStyle name="20% - Accent2 3 2 3 5 2" xfId="2053" xr:uid="{00000000-0005-0000-0000-0000DB070000}"/>
    <cellStyle name="20% - Accent2 3 2 3 5 2 2" xfId="2054" xr:uid="{00000000-0005-0000-0000-0000DC070000}"/>
    <cellStyle name="20% - Accent2 3 2 3 5 3" xfId="2055" xr:uid="{00000000-0005-0000-0000-0000DD070000}"/>
    <cellStyle name="20% - Accent2 3 2 3 6" xfId="2056" xr:uid="{00000000-0005-0000-0000-0000DE070000}"/>
    <cellStyle name="20% - Accent2 3 2 3 6 2" xfId="2057" xr:uid="{00000000-0005-0000-0000-0000DF070000}"/>
    <cellStyle name="20% - Accent2 3 2 3 7" xfId="2058" xr:uid="{00000000-0005-0000-0000-0000E0070000}"/>
    <cellStyle name="20% - Accent2 3 2 3 8" xfId="2059" xr:uid="{00000000-0005-0000-0000-0000E1070000}"/>
    <cellStyle name="20% - Accent2 3 2 3 9" xfId="2060" xr:uid="{00000000-0005-0000-0000-0000E2070000}"/>
    <cellStyle name="20% - Accent2 3 2 4" xfId="2061" xr:uid="{00000000-0005-0000-0000-0000E3070000}"/>
    <cellStyle name="20% - Accent2 3 2 4 2" xfId="2062" xr:uid="{00000000-0005-0000-0000-0000E4070000}"/>
    <cellStyle name="20% - Accent2 3 2 4 2 2" xfId="2063" xr:uid="{00000000-0005-0000-0000-0000E5070000}"/>
    <cellStyle name="20% - Accent2 3 2 4 2 2 2" xfId="2064" xr:uid="{00000000-0005-0000-0000-0000E6070000}"/>
    <cellStyle name="20% - Accent2 3 2 4 2 2 2 2" xfId="2065" xr:uid="{00000000-0005-0000-0000-0000E7070000}"/>
    <cellStyle name="20% - Accent2 3 2 4 2 2 2 2 2" xfId="2066" xr:uid="{00000000-0005-0000-0000-0000E8070000}"/>
    <cellStyle name="20% - Accent2 3 2 4 2 2 2 3" xfId="2067" xr:uid="{00000000-0005-0000-0000-0000E9070000}"/>
    <cellStyle name="20% - Accent2 3 2 4 2 2 3" xfId="2068" xr:uid="{00000000-0005-0000-0000-0000EA070000}"/>
    <cellStyle name="20% - Accent2 3 2 4 2 2 3 2" xfId="2069" xr:uid="{00000000-0005-0000-0000-0000EB070000}"/>
    <cellStyle name="20% - Accent2 3 2 4 2 2 4" xfId="2070" xr:uid="{00000000-0005-0000-0000-0000EC070000}"/>
    <cellStyle name="20% - Accent2 3 2 4 2 2 5" xfId="2071" xr:uid="{00000000-0005-0000-0000-0000ED070000}"/>
    <cellStyle name="20% - Accent2 3 2 4 2 2 6" xfId="2072" xr:uid="{00000000-0005-0000-0000-0000EE070000}"/>
    <cellStyle name="20% - Accent2 3 2 4 2 3" xfId="2073" xr:uid="{00000000-0005-0000-0000-0000EF070000}"/>
    <cellStyle name="20% - Accent2 3 2 4 2 3 2" xfId="2074" xr:uid="{00000000-0005-0000-0000-0000F0070000}"/>
    <cellStyle name="20% - Accent2 3 2 4 2 3 2 2" xfId="2075" xr:uid="{00000000-0005-0000-0000-0000F1070000}"/>
    <cellStyle name="20% - Accent2 3 2 4 2 3 3" xfId="2076" xr:uid="{00000000-0005-0000-0000-0000F2070000}"/>
    <cellStyle name="20% - Accent2 3 2 4 2 4" xfId="2077" xr:uid="{00000000-0005-0000-0000-0000F3070000}"/>
    <cellStyle name="20% - Accent2 3 2 4 2 4 2" xfId="2078" xr:uid="{00000000-0005-0000-0000-0000F4070000}"/>
    <cellStyle name="20% - Accent2 3 2 4 2 4 2 2" xfId="2079" xr:uid="{00000000-0005-0000-0000-0000F5070000}"/>
    <cellStyle name="20% - Accent2 3 2 4 2 4 3" xfId="2080" xr:uid="{00000000-0005-0000-0000-0000F6070000}"/>
    <cellStyle name="20% - Accent2 3 2 4 2 5" xfId="2081" xr:uid="{00000000-0005-0000-0000-0000F7070000}"/>
    <cellStyle name="20% - Accent2 3 2 4 2 5 2" xfId="2082" xr:uid="{00000000-0005-0000-0000-0000F8070000}"/>
    <cellStyle name="20% - Accent2 3 2 4 2 6" xfId="2083" xr:uid="{00000000-0005-0000-0000-0000F9070000}"/>
    <cellStyle name="20% - Accent2 3 2 4 2 7" xfId="2084" xr:uid="{00000000-0005-0000-0000-0000FA070000}"/>
    <cellStyle name="20% - Accent2 3 2 4 2 8" xfId="2085" xr:uid="{00000000-0005-0000-0000-0000FB070000}"/>
    <cellStyle name="20% - Accent2 3 2 4 3" xfId="2086" xr:uid="{00000000-0005-0000-0000-0000FC070000}"/>
    <cellStyle name="20% - Accent2 3 2 4 3 2" xfId="2087" xr:uid="{00000000-0005-0000-0000-0000FD070000}"/>
    <cellStyle name="20% - Accent2 3 2 4 3 2 2" xfId="2088" xr:uid="{00000000-0005-0000-0000-0000FE070000}"/>
    <cellStyle name="20% - Accent2 3 2 4 3 2 2 2" xfId="2089" xr:uid="{00000000-0005-0000-0000-0000FF070000}"/>
    <cellStyle name="20% - Accent2 3 2 4 3 2 3" xfId="2090" xr:uid="{00000000-0005-0000-0000-000000080000}"/>
    <cellStyle name="20% - Accent2 3 2 4 3 2 4" xfId="2091" xr:uid="{00000000-0005-0000-0000-000001080000}"/>
    <cellStyle name="20% - Accent2 3 2 4 3 3" xfId="2092" xr:uid="{00000000-0005-0000-0000-000002080000}"/>
    <cellStyle name="20% - Accent2 3 2 4 3 3 2" xfId="2093" xr:uid="{00000000-0005-0000-0000-000003080000}"/>
    <cellStyle name="20% - Accent2 3 2 4 3 4" xfId="2094" xr:uid="{00000000-0005-0000-0000-000004080000}"/>
    <cellStyle name="20% - Accent2 3 2 4 3 5" xfId="2095" xr:uid="{00000000-0005-0000-0000-000005080000}"/>
    <cellStyle name="20% - Accent2 3 2 4 3 6" xfId="2096" xr:uid="{00000000-0005-0000-0000-000006080000}"/>
    <cellStyle name="20% - Accent2 3 2 4 4" xfId="2097" xr:uid="{00000000-0005-0000-0000-000007080000}"/>
    <cellStyle name="20% - Accent2 3 2 4 4 2" xfId="2098" xr:uid="{00000000-0005-0000-0000-000008080000}"/>
    <cellStyle name="20% - Accent2 3 2 4 4 2 2" xfId="2099" xr:uid="{00000000-0005-0000-0000-000009080000}"/>
    <cellStyle name="20% - Accent2 3 2 4 4 3" xfId="2100" xr:uid="{00000000-0005-0000-0000-00000A080000}"/>
    <cellStyle name="20% - Accent2 3 2 4 4 4" xfId="2101" xr:uid="{00000000-0005-0000-0000-00000B080000}"/>
    <cellStyle name="20% - Accent2 3 2 4 5" xfId="2102" xr:uid="{00000000-0005-0000-0000-00000C080000}"/>
    <cellStyle name="20% - Accent2 3 2 4 5 2" xfId="2103" xr:uid="{00000000-0005-0000-0000-00000D080000}"/>
    <cellStyle name="20% - Accent2 3 2 4 5 2 2" xfId="2104" xr:uid="{00000000-0005-0000-0000-00000E080000}"/>
    <cellStyle name="20% - Accent2 3 2 4 5 3" xfId="2105" xr:uid="{00000000-0005-0000-0000-00000F080000}"/>
    <cellStyle name="20% - Accent2 3 2 4 6" xfId="2106" xr:uid="{00000000-0005-0000-0000-000010080000}"/>
    <cellStyle name="20% - Accent2 3 2 4 6 2" xfId="2107" xr:uid="{00000000-0005-0000-0000-000011080000}"/>
    <cellStyle name="20% - Accent2 3 2 4 7" xfId="2108" xr:uid="{00000000-0005-0000-0000-000012080000}"/>
    <cellStyle name="20% - Accent2 3 2 4 8" xfId="2109" xr:uid="{00000000-0005-0000-0000-000013080000}"/>
    <cellStyle name="20% - Accent2 3 2 4 9" xfId="2110" xr:uid="{00000000-0005-0000-0000-000014080000}"/>
    <cellStyle name="20% - Accent2 3 2 5" xfId="2111" xr:uid="{00000000-0005-0000-0000-000015080000}"/>
    <cellStyle name="20% - Accent2 3 2 5 2" xfId="2112" xr:uid="{00000000-0005-0000-0000-000016080000}"/>
    <cellStyle name="20% - Accent2 3 2 5 2 2" xfId="2113" xr:uid="{00000000-0005-0000-0000-000017080000}"/>
    <cellStyle name="20% - Accent2 3 2 5 2 2 2" xfId="2114" xr:uid="{00000000-0005-0000-0000-000018080000}"/>
    <cellStyle name="20% - Accent2 3 2 5 2 2 2 2" xfId="2115" xr:uid="{00000000-0005-0000-0000-000019080000}"/>
    <cellStyle name="20% - Accent2 3 2 5 2 2 3" xfId="2116" xr:uid="{00000000-0005-0000-0000-00001A080000}"/>
    <cellStyle name="20% - Accent2 3 2 5 2 2 4" xfId="2117" xr:uid="{00000000-0005-0000-0000-00001B080000}"/>
    <cellStyle name="20% - Accent2 3 2 5 2 3" xfId="2118" xr:uid="{00000000-0005-0000-0000-00001C080000}"/>
    <cellStyle name="20% - Accent2 3 2 5 2 3 2" xfId="2119" xr:uid="{00000000-0005-0000-0000-00001D080000}"/>
    <cellStyle name="20% - Accent2 3 2 5 2 4" xfId="2120" xr:uid="{00000000-0005-0000-0000-00001E080000}"/>
    <cellStyle name="20% - Accent2 3 2 5 2 5" xfId="2121" xr:uid="{00000000-0005-0000-0000-00001F080000}"/>
    <cellStyle name="20% - Accent2 3 2 5 2 6" xfId="2122" xr:uid="{00000000-0005-0000-0000-000020080000}"/>
    <cellStyle name="20% - Accent2 3 2 5 3" xfId="2123" xr:uid="{00000000-0005-0000-0000-000021080000}"/>
    <cellStyle name="20% - Accent2 3 2 5 3 2" xfId="2124" xr:uid="{00000000-0005-0000-0000-000022080000}"/>
    <cellStyle name="20% - Accent2 3 2 5 3 2 2" xfId="2125" xr:uid="{00000000-0005-0000-0000-000023080000}"/>
    <cellStyle name="20% - Accent2 3 2 5 3 2 2 2" xfId="2126" xr:uid="{00000000-0005-0000-0000-000024080000}"/>
    <cellStyle name="20% - Accent2 3 2 5 3 2 3" xfId="2127" xr:uid="{00000000-0005-0000-0000-000025080000}"/>
    <cellStyle name="20% - Accent2 3 2 5 3 2 4" xfId="2128" xr:uid="{00000000-0005-0000-0000-000026080000}"/>
    <cellStyle name="20% - Accent2 3 2 5 3 3" xfId="2129" xr:uid="{00000000-0005-0000-0000-000027080000}"/>
    <cellStyle name="20% - Accent2 3 2 5 3 3 2" xfId="2130" xr:uid="{00000000-0005-0000-0000-000028080000}"/>
    <cellStyle name="20% - Accent2 3 2 5 3 4" xfId="2131" xr:uid="{00000000-0005-0000-0000-000029080000}"/>
    <cellStyle name="20% - Accent2 3 2 5 3 5" xfId="2132" xr:uid="{00000000-0005-0000-0000-00002A080000}"/>
    <cellStyle name="20% - Accent2 3 2 5 4" xfId="2133" xr:uid="{00000000-0005-0000-0000-00002B080000}"/>
    <cellStyle name="20% - Accent2 3 2 5 4 2" xfId="2134" xr:uid="{00000000-0005-0000-0000-00002C080000}"/>
    <cellStyle name="20% - Accent2 3 2 5 4 2 2" xfId="2135" xr:uid="{00000000-0005-0000-0000-00002D080000}"/>
    <cellStyle name="20% - Accent2 3 2 5 4 3" xfId="2136" xr:uid="{00000000-0005-0000-0000-00002E080000}"/>
    <cellStyle name="20% - Accent2 3 2 5 4 4" xfId="2137" xr:uid="{00000000-0005-0000-0000-00002F080000}"/>
    <cellStyle name="20% - Accent2 3 2 5 5" xfId="2138" xr:uid="{00000000-0005-0000-0000-000030080000}"/>
    <cellStyle name="20% - Accent2 3 2 5 5 2" xfId="2139" xr:uid="{00000000-0005-0000-0000-000031080000}"/>
    <cellStyle name="20% - Accent2 3 2 5 6" xfId="2140" xr:uid="{00000000-0005-0000-0000-000032080000}"/>
    <cellStyle name="20% - Accent2 3 2 5 7" xfId="2141" xr:uid="{00000000-0005-0000-0000-000033080000}"/>
    <cellStyle name="20% - Accent2 3 2 5 8" xfId="2142" xr:uid="{00000000-0005-0000-0000-000034080000}"/>
    <cellStyle name="20% - Accent2 3 2 6" xfId="2143" xr:uid="{00000000-0005-0000-0000-000035080000}"/>
    <cellStyle name="20% - Accent2 3 2 6 2" xfId="2144" xr:uid="{00000000-0005-0000-0000-000036080000}"/>
    <cellStyle name="20% - Accent2 3 2 6 2 2" xfId="2145" xr:uid="{00000000-0005-0000-0000-000037080000}"/>
    <cellStyle name="20% - Accent2 3 2 6 2 2 2" xfId="2146" xr:uid="{00000000-0005-0000-0000-000038080000}"/>
    <cellStyle name="20% - Accent2 3 2 6 2 3" xfId="2147" xr:uid="{00000000-0005-0000-0000-000039080000}"/>
    <cellStyle name="20% - Accent2 3 2 6 2 4" xfId="2148" xr:uid="{00000000-0005-0000-0000-00003A080000}"/>
    <cellStyle name="20% - Accent2 3 2 6 3" xfId="2149" xr:uid="{00000000-0005-0000-0000-00003B080000}"/>
    <cellStyle name="20% - Accent2 3 2 6 3 2" xfId="2150" xr:uid="{00000000-0005-0000-0000-00003C080000}"/>
    <cellStyle name="20% - Accent2 3 2 6 4" xfId="2151" xr:uid="{00000000-0005-0000-0000-00003D080000}"/>
    <cellStyle name="20% - Accent2 3 2 6 5" xfId="2152" xr:uid="{00000000-0005-0000-0000-00003E080000}"/>
    <cellStyle name="20% - Accent2 3 2 6 6" xfId="2153" xr:uid="{00000000-0005-0000-0000-00003F080000}"/>
    <cellStyle name="20% - Accent2 3 2 7" xfId="2154" xr:uid="{00000000-0005-0000-0000-000040080000}"/>
    <cellStyle name="20% - Accent2 3 2 7 2" xfId="2155" xr:uid="{00000000-0005-0000-0000-000041080000}"/>
    <cellStyle name="20% - Accent2 3 2 7 2 2" xfId="2156" xr:uid="{00000000-0005-0000-0000-000042080000}"/>
    <cellStyle name="20% - Accent2 3 2 7 2 2 2" xfId="2157" xr:uid="{00000000-0005-0000-0000-000043080000}"/>
    <cellStyle name="20% - Accent2 3 2 7 2 3" xfId="2158" xr:uid="{00000000-0005-0000-0000-000044080000}"/>
    <cellStyle name="20% - Accent2 3 2 7 2 4" xfId="2159" xr:uid="{00000000-0005-0000-0000-000045080000}"/>
    <cellStyle name="20% - Accent2 3 2 7 3" xfId="2160" xr:uid="{00000000-0005-0000-0000-000046080000}"/>
    <cellStyle name="20% - Accent2 3 2 7 3 2" xfId="2161" xr:uid="{00000000-0005-0000-0000-000047080000}"/>
    <cellStyle name="20% - Accent2 3 2 7 4" xfId="2162" xr:uid="{00000000-0005-0000-0000-000048080000}"/>
    <cellStyle name="20% - Accent2 3 2 7 5" xfId="2163" xr:uid="{00000000-0005-0000-0000-000049080000}"/>
    <cellStyle name="20% - Accent2 3 2 8" xfId="2164" xr:uid="{00000000-0005-0000-0000-00004A080000}"/>
    <cellStyle name="20% - Accent2 3 2 8 2" xfId="2165" xr:uid="{00000000-0005-0000-0000-00004B080000}"/>
    <cellStyle name="20% - Accent2 3 2 8 2 2" xfId="2166" xr:uid="{00000000-0005-0000-0000-00004C080000}"/>
    <cellStyle name="20% - Accent2 3 2 8 2 3" xfId="2167" xr:uid="{00000000-0005-0000-0000-00004D080000}"/>
    <cellStyle name="20% - Accent2 3 2 8 3" xfId="2168" xr:uid="{00000000-0005-0000-0000-00004E080000}"/>
    <cellStyle name="20% - Accent2 3 2 8 4" xfId="2169" xr:uid="{00000000-0005-0000-0000-00004F080000}"/>
    <cellStyle name="20% - Accent2 3 2 9" xfId="2170" xr:uid="{00000000-0005-0000-0000-000050080000}"/>
    <cellStyle name="20% - Accent2 3 2 9 2" xfId="2171" xr:uid="{00000000-0005-0000-0000-000051080000}"/>
    <cellStyle name="20% - Accent2 3 2 9 2 2" xfId="2172" xr:uid="{00000000-0005-0000-0000-000052080000}"/>
    <cellStyle name="20% - Accent2 3 2 9 3" xfId="2173" xr:uid="{00000000-0005-0000-0000-000053080000}"/>
    <cellStyle name="20% - Accent2 3 2 9 4" xfId="2174" xr:uid="{00000000-0005-0000-0000-000054080000}"/>
    <cellStyle name="20% - Accent2 3 3" xfId="2175" xr:uid="{00000000-0005-0000-0000-000055080000}"/>
    <cellStyle name="20% - Accent2 3 3 2" xfId="2176" xr:uid="{00000000-0005-0000-0000-000056080000}"/>
    <cellStyle name="20% - Accent2 3 3 2 2" xfId="2177" xr:uid="{00000000-0005-0000-0000-000057080000}"/>
    <cellStyle name="20% - Accent2 3 3 2 2 2" xfId="2178" xr:uid="{00000000-0005-0000-0000-000058080000}"/>
    <cellStyle name="20% - Accent2 3 3 2 2 2 2" xfId="2179" xr:uid="{00000000-0005-0000-0000-000059080000}"/>
    <cellStyle name="20% - Accent2 3 3 2 2 2 2 2" xfId="2180" xr:uid="{00000000-0005-0000-0000-00005A080000}"/>
    <cellStyle name="20% - Accent2 3 3 2 2 2 3" xfId="2181" xr:uid="{00000000-0005-0000-0000-00005B080000}"/>
    <cellStyle name="20% - Accent2 3 3 2 2 3" xfId="2182" xr:uid="{00000000-0005-0000-0000-00005C080000}"/>
    <cellStyle name="20% - Accent2 3 3 2 2 3 2" xfId="2183" xr:uid="{00000000-0005-0000-0000-00005D080000}"/>
    <cellStyle name="20% - Accent2 3 3 2 2 4" xfId="2184" xr:uid="{00000000-0005-0000-0000-00005E080000}"/>
    <cellStyle name="20% - Accent2 3 3 2 2 5" xfId="2185" xr:uid="{00000000-0005-0000-0000-00005F080000}"/>
    <cellStyle name="20% - Accent2 3 3 2 2 6" xfId="2186" xr:uid="{00000000-0005-0000-0000-000060080000}"/>
    <cellStyle name="20% - Accent2 3 3 2 3" xfId="2187" xr:uid="{00000000-0005-0000-0000-000061080000}"/>
    <cellStyle name="20% - Accent2 3 3 2 3 2" xfId="2188" xr:uid="{00000000-0005-0000-0000-000062080000}"/>
    <cellStyle name="20% - Accent2 3 3 2 3 2 2" xfId="2189" xr:uid="{00000000-0005-0000-0000-000063080000}"/>
    <cellStyle name="20% - Accent2 3 3 2 3 3" xfId="2190" xr:uid="{00000000-0005-0000-0000-000064080000}"/>
    <cellStyle name="20% - Accent2 3 3 2 4" xfId="2191" xr:uid="{00000000-0005-0000-0000-000065080000}"/>
    <cellStyle name="20% - Accent2 3 3 2 4 2" xfId="2192" xr:uid="{00000000-0005-0000-0000-000066080000}"/>
    <cellStyle name="20% - Accent2 3 3 2 4 2 2" xfId="2193" xr:uid="{00000000-0005-0000-0000-000067080000}"/>
    <cellStyle name="20% - Accent2 3 3 2 4 3" xfId="2194" xr:uid="{00000000-0005-0000-0000-000068080000}"/>
    <cellStyle name="20% - Accent2 3 3 2 5" xfId="2195" xr:uid="{00000000-0005-0000-0000-000069080000}"/>
    <cellStyle name="20% - Accent2 3 3 2 5 2" xfId="2196" xr:uid="{00000000-0005-0000-0000-00006A080000}"/>
    <cellStyle name="20% - Accent2 3 3 2 6" xfId="2197" xr:uid="{00000000-0005-0000-0000-00006B080000}"/>
    <cellStyle name="20% - Accent2 3 3 2 7" xfId="2198" xr:uid="{00000000-0005-0000-0000-00006C080000}"/>
    <cellStyle name="20% - Accent2 3 3 2 8" xfId="2199" xr:uid="{00000000-0005-0000-0000-00006D080000}"/>
    <cellStyle name="20% - Accent2 3 3 3" xfId="2200" xr:uid="{00000000-0005-0000-0000-00006E080000}"/>
    <cellStyle name="20% - Accent2 3 3 3 2" xfId="2201" xr:uid="{00000000-0005-0000-0000-00006F080000}"/>
    <cellStyle name="20% - Accent2 3 3 3 2 2" xfId="2202" xr:uid="{00000000-0005-0000-0000-000070080000}"/>
    <cellStyle name="20% - Accent2 3 3 3 2 2 2" xfId="2203" xr:uid="{00000000-0005-0000-0000-000071080000}"/>
    <cellStyle name="20% - Accent2 3 3 3 2 3" xfId="2204" xr:uid="{00000000-0005-0000-0000-000072080000}"/>
    <cellStyle name="20% - Accent2 3 3 3 2 4" xfId="2205" xr:uid="{00000000-0005-0000-0000-000073080000}"/>
    <cellStyle name="20% - Accent2 3 3 3 3" xfId="2206" xr:uid="{00000000-0005-0000-0000-000074080000}"/>
    <cellStyle name="20% - Accent2 3 3 3 3 2" xfId="2207" xr:uid="{00000000-0005-0000-0000-000075080000}"/>
    <cellStyle name="20% - Accent2 3 3 3 4" xfId="2208" xr:uid="{00000000-0005-0000-0000-000076080000}"/>
    <cellStyle name="20% - Accent2 3 3 3 5" xfId="2209" xr:uid="{00000000-0005-0000-0000-000077080000}"/>
    <cellStyle name="20% - Accent2 3 3 3 6" xfId="2210" xr:uid="{00000000-0005-0000-0000-000078080000}"/>
    <cellStyle name="20% - Accent2 3 3 4" xfId="2211" xr:uid="{00000000-0005-0000-0000-000079080000}"/>
    <cellStyle name="20% - Accent2 3 3 4 2" xfId="2212" xr:uid="{00000000-0005-0000-0000-00007A080000}"/>
    <cellStyle name="20% - Accent2 3 3 4 2 2" xfId="2213" xr:uid="{00000000-0005-0000-0000-00007B080000}"/>
    <cellStyle name="20% - Accent2 3 3 4 2 2 2" xfId="2214" xr:uid="{00000000-0005-0000-0000-00007C080000}"/>
    <cellStyle name="20% - Accent2 3 3 4 2 3" xfId="2215" xr:uid="{00000000-0005-0000-0000-00007D080000}"/>
    <cellStyle name="20% - Accent2 3 3 4 2 4" xfId="2216" xr:uid="{00000000-0005-0000-0000-00007E080000}"/>
    <cellStyle name="20% - Accent2 3 3 4 3" xfId="2217" xr:uid="{00000000-0005-0000-0000-00007F080000}"/>
    <cellStyle name="20% - Accent2 3 3 4 3 2" xfId="2218" xr:uid="{00000000-0005-0000-0000-000080080000}"/>
    <cellStyle name="20% - Accent2 3 3 4 4" xfId="2219" xr:uid="{00000000-0005-0000-0000-000081080000}"/>
    <cellStyle name="20% - Accent2 3 3 4 5" xfId="2220" xr:uid="{00000000-0005-0000-0000-000082080000}"/>
    <cellStyle name="20% - Accent2 3 3 5" xfId="2221" xr:uid="{00000000-0005-0000-0000-000083080000}"/>
    <cellStyle name="20% - Accent2 3 3 5 2" xfId="2222" xr:uid="{00000000-0005-0000-0000-000084080000}"/>
    <cellStyle name="20% - Accent2 3 3 5 2 2" xfId="2223" xr:uid="{00000000-0005-0000-0000-000085080000}"/>
    <cellStyle name="20% - Accent2 3 3 5 3" xfId="2224" xr:uid="{00000000-0005-0000-0000-000086080000}"/>
    <cellStyle name="20% - Accent2 3 3 5 4" xfId="2225" xr:uid="{00000000-0005-0000-0000-000087080000}"/>
    <cellStyle name="20% - Accent2 3 3 6" xfId="2226" xr:uid="{00000000-0005-0000-0000-000088080000}"/>
    <cellStyle name="20% - Accent2 3 3 6 2" xfId="2227" xr:uid="{00000000-0005-0000-0000-000089080000}"/>
    <cellStyle name="20% - Accent2 3 3 7" xfId="2228" xr:uid="{00000000-0005-0000-0000-00008A080000}"/>
    <cellStyle name="20% - Accent2 3 3 8" xfId="2229" xr:uid="{00000000-0005-0000-0000-00008B080000}"/>
    <cellStyle name="20% - Accent2 3 3 9" xfId="2230" xr:uid="{00000000-0005-0000-0000-00008C080000}"/>
    <cellStyle name="20% - Accent2 3 4" xfId="2231" xr:uid="{00000000-0005-0000-0000-00008D080000}"/>
    <cellStyle name="20% - Accent2 3 4 2" xfId="2232" xr:uid="{00000000-0005-0000-0000-00008E080000}"/>
    <cellStyle name="20% - Accent2 3 4 2 2" xfId="2233" xr:uid="{00000000-0005-0000-0000-00008F080000}"/>
    <cellStyle name="20% - Accent2 3 4 2 2 2" xfId="2234" xr:uid="{00000000-0005-0000-0000-000090080000}"/>
    <cellStyle name="20% - Accent2 3 4 2 2 2 2" xfId="2235" xr:uid="{00000000-0005-0000-0000-000091080000}"/>
    <cellStyle name="20% - Accent2 3 4 2 2 2 2 2" xfId="2236" xr:uid="{00000000-0005-0000-0000-000092080000}"/>
    <cellStyle name="20% - Accent2 3 4 2 2 2 3" xfId="2237" xr:uid="{00000000-0005-0000-0000-000093080000}"/>
    <cellStyle name="20% - Accent2 3 4 2 2 3" xfId="2238" xr:uid="{00000000-0005-0000-0000-000094080000}"/>
    <cellStyle name="20% - Accent2 3 4 2 2 3 2" xfId="2239" xr:uid="{00000000-0005-0000-0000-000095080000}"/>
    <cellStyle name="20% - Accent2 3 4 2 2 4" xfId="2240" xr:uid="{00000000-0005-0000-0000-000096080000}"/>
    <cellStyle name="20% - Accent2 3 4 2 2 5" xfId="2241" xr:uid="{00000000-0005-0000-0000-000097080000}"/>
    <cellStyle name="20% - Accent2 3 4 2 2 6" xfId="2242" xr:uid="{00000000-0005-0000-0000-000098080000}"/>
    <cellStyle name="20% - Accent2 3 4 2 3" xfId="2243" xr:uid="{00000000-0005-0000-0000-000099080000}"/>
    <cellStyle name="20% - Accent2 3 4 2 3 2" xfId="2244" xr:uid="{00000000-0005-0000-0000-00009A080000}"/>
    <cellStyle name="20% - Accent2 3 4 2 3 2 2" xfId="2245" xr:uid="{00000000-0005-0000-0000-00009B080000}"/>
    <cellStyle name="20% - Accent2 3 4 2 3 3" xfId="2246" xr:uid="{00000000-0005-0000-0000-00009C080000}"/>
    <cellStyle name="20% - Accent2 3 4 2 4" xfId="2247" xr:uid="{00000000-0005-0000-0000-00009D080000}"/>
    <cellStyle name="20% - Accent2 3 4 2 4 2" xfId="2248" xr:uid="{00000000-0005-0000-0000-00009E080000}"/>
    <cellStyle name="20% - Accent2 3 4 2 4 2 2" xfId="2249" xr:uid="{00000000-0005-0000-0000-00009F080000}"/>
    <cellStyle name="20% - Accent2 3 4 2 4 3" xfId="2250" xr:uid="{00000000-0005-0000-0000-0000A0080000}"/>
    <cellStyle name="20% - Accent2 3 4 2 5" xfId="2251" xr:uid="{00000000-0005-0000-0000-0000A1080000}"/>
    <cellStyle name="20% - Accent2 3 4 2 5 2" xfId="2252" xr:uid="{00000000-0005-0000-0000-0000A2080000}"/>
    <cellStyle name="20% - Accent2 3 4 2 6" xfId="2253" xr:uid="{00000000-0005-0000-0000-0000A3080000}"/>
    <cellStyle name="20% - Accent2 3 4 2 7" xfId="2254" xr:uid="{00000000-0005-0000-0000-0000A4080000}"/>
    <cellStyle name="20% - Accent2 3 4 2 8" xfId="2255" xr:uid="{00000000-0005-0000-0000-0000A5080000}"/>
    <cellStyle name="20% - Accent2 3 4 3" xfId="2256" xr:uid="{00000000-0005-0000-0000-0000A6080000}"/>
    <cellStyle name="20% - Accent2 3 4 3 2" xfId="2257" xr:uid="{00000000-0005-0000-0000-0000A7080000}"/>
    <cellStyle name="20% - Accent2 3 4 3 2 2" xfId="2258" xr:uid="{00000000-0005-0000-0000-0000A8080000}"/>
    <cellStyle name="20% - Accent2 3 4 3 2 2 2" xfId="2259" xr:uid="{00000000-0005-0000-0000-0000A9080000}"/>
    <cellStyle name="20% - Accent2 3 4 3 2 3" xfId="2260" xr:uid="{00000000-0005-0000-0000-0000AA080000}"/>
    <cellStyle name="20% - Accent2 3 4 3 2 4" xfId="2261" xr:uid="{00000000-0005-0000-0000-0000AB080000}"/>
    <cellStyle name="20% - Accent2 3 4 3 3" xfId="2262" xr:uid="{00000000-0005-0000-0000-0000AC080000}"/>
    <cellStyle name="20% - Accent2 3 4 3 3 2" xfId="2263" xr:uid="{00000000-0005-0000-0000-0000AD080000}"/>
    <cellStyle name="20% - Accent2 3 4 3 4" xfId="2264" xr:uid="{00000000-0005-0000-0000-0000AE080000}"/>
    <cellStyle name="20% - Accent2 3 4 3 5" xfId="2265" xr:uid="{00000000-0005-0000-0000-0000AF080000}"/>
    <cellStyle name="20% - Accent2 3 4 3 6" xfId="2266" xr:uid="{00000000-0005-0000-0000-0000B0080000}"/>
    <cellStyle name="20% - Accent2 3 4 4" xfId="2267" xr:uid="{00000000-0005-0000-0000-0000B1080000}"/>
    <cellStyle name="20% - Accent2 3 4 4 2" xfId="2268" xr:uid="{00000000-0005-0000-0000-0000B2080000}"/>
    <cellStyle name="20% - Accent2 3 4 4 2 2" xfId="2269" xr:uid="{00000000-0005-0000-0000-0000B3080000}"/>
    <cellStyle name="20% - Accent2 3 4 4 3" xfId="2270" xr:uid="{00000000-0005-0000-0000-0000B4080000}"/>
    <cellStyle name="20% - Accent2 3 4 4 4" xfId="2271" xr:uid="{00000000-0005-0000-0000-0000B5080000}"/>
    <cellStyle name="20% - Accent2 3 4 5" xfId="2272" xr:uid="{00000000-0005-0000-0000-0000B6080000}"/>
    <cellStyle name="20% - Accent2 3 4 5 2" xfId="2273" xr:uid="{00000000-0005-0000-0000-0000B7080000}"/>
    <cellStyle name="20% - Accent2 3 4 5 2 2" xfId="2274" xr:uid="{00000000-0005-0000-0000-0000B8080000}"/>
    <cellStyle name="20% - Accent2 3 4 5 3" xfId="2275" xr:uid="{00000000-0005-0000-0000-0000B9080000}"/>
    <cellStyle name="20% - Accent2 3 4 6" xfId="2276" xr:uid="{00000000-0005-0000-0000-0000BA080000}"/>
    <cellStyle name="20% - Accent2 3 4 6 2" xfId="2277" xr:uid="{00000000-0005-0000-0000-0000BB080000}"/>
    <cellStyle name="20% - Accent2 3 4 7" xfId="2278" xr:uid="{00000000-0005-0000-0000-0000BC080000}"/>
    <cellStyle name="20% - Accent2 3 4 8" xfId="2279" xr:uid="{00000000-0005-0000-0000-0000BD080000}"/>
    <cellStyle name="20% - Accent2 3 4 9" xfId="2280" xr:uid="{00000000-0005-0000-0000-0000BE080000}"/>
    <cellStyle name="20% - Accent2 3 5" xfId="2281" xr:uid="{00000000-0005-0000-0000-0000BF080000}"/>
    <cellStyle name="20% - Accent2 3 5 2" xfId="2282" xr:uid="{00000000-0005-0000-0000-0000C0080000}"/>
    <cellStyle name="20% - Accent2 3 5 2 2" xfId="2283" xr:uid="{00000000-0005-0000-0000-0000C1080000}"/>
    <cellStyle name="20% - Accent2 3 5 2 2 2" xfId="2284" xr:uid="{00000000-0005-0000-0000-0000C2080000}"/>
    <cellStyle name="20% - Accent2 3 5 2 2 2 2" xfId="2285" xr:uid="{00000000-0005-0000-0000-0000C3080000}"/>
    <cellStyle name="20% - Accent2 3 5 2 2 2 2 2" xfId="2286" xr:uid="{00000000-0005-0000-0000-0000C4080000}"/>
    <cellStyle name="20% - Accent2 3 5 2 2 2 3" xfId="2287" xr:uid="{00000000-0005-0000-0000-0000C5080000}"/>
    <cellStyle name="20% - Accent2 3 5 2 2 3" xfId="2288" xr:uid="{00000000-0005-0000-0000-0000C6080000}"/>
    <cellStyle name="20% - Accent2 3 5 2 2 3 2" xfId="2289" xr:uid="{00000000-0005-0000-0000-0000C7080000}"/>
    <cellStyle name="20% - Accent2 3 5 2 2 4" xfId="2290" xr:uid="{00000000-0005-0000-0000-0000C8080000}"/>
    <cellStyle name="20% - Accent2 3 5 2 2 5" xfId="2291" xr:uid="{00000000-0005-0000-0000-0000C9080000}"/>
    <cellStyle name="20% - Accent2 3 5 2 2 6" xfId="2292" xr:uid="{00000000-0005-0000-0000-0000CA080000}"/>
    <cellStyle name="20% - Accent2 3 5 2 3" xfId="2293" xr:uid="{00000000-0005-0000-0000-0000CB080000}"/>
    <cellStyle name="20% - Accent2 3 5 2 3 2" xfId="2294" xr:uid="{00000000-0005-0000-0000-0000CC080000}"/>
    <cellStyle name="20% - Accent2 3 5 2 3 2 2" xfId="2295" xr:uid="{00000000-0005-0000-0000-0000CD080000}"/>
    <cellStyle name="20% - Accent2 3 5 2 3 3" xfId="2296" xr:uid="{00000000-0005-0000-0000-0000CE080000}"/>
    <cellStyle name="20% - Accent2 3 5 2 4" xfId="2297" xr:uid="{00000000-0005-0000-0000-0000CF080000}"/>
    <cellStyle name="20% - Accent2 3 5 2 4 2" xfId="2298" xr:uid="{00000000-0005-0000-0000-0000D0080000}"/>
    <cellStyle name="20% - Accent2 3 5 2 4 2 2" xfId="2299" xr:uid="{00000000-0005-0000-0000-0000D1080000}"/>
    <cellStyle name="20% - Accent2 3 5 2 4 3" xfId="2300" xr:uid="{00000000-0005-0000-0000-0000D2080000}"/>
    <cellStyle name="20% - Accent2 3 5 2 5" xfId="2301" xr:uid="{00000000-0005-0000-0000-0000D3080000}"/>
    <cellStyle name="20% - Accent2 3 5 2 5 2" xfId="2302" xr:uid="{00000000-0005-0000-0000-0000D4080000}"/>
    <cellStyle name="20% - Accent2 3 5 2 6" xfId="2303" xr:uid="{00000000-0005-0000-0000-0000D5080000}"/>
    <cellStyle name="20% - Accent2 3 5 2 7" xfId="2304" xr:uid="{00000000-0005-0000-0000-0000D6080000}"/>
    <cellStyle name="20% - Accent2 3 5 2 8" xfId="2305" xr:uid="{00000000-0005-0000-0000-0000D7080000}"/>
    <cellStyle name="20% - Accent2 3 5 3" xfId="2306" xr:uid="{00000000-0005-0000-0000-0000D8080000}"/>
    <cellStyle name="20% - Accent2 3 5 3 2" xfId="2307" xr:uid="{00000000-0005-0000-0000-0000D9080000}"/>
    <cellStyle name="20% - Accent2 3 5 3 2 2" xfId="2308" xr:uid="{00000000-0005-0000-0000-0000DA080000}"/>
    <cellStyle name="20% - Accent2 3 5 3 2 2 2" xfId="2309" xr:uid="{00000000-0005-0000-0000-0000DB080000}"/>
    <cellStyle name="20% - Accent2 3 5 3 2 3" xfId="2310" xr:uid="{00000000-0005-0000-0000-0000DC080000}"/>
    <cellStyle name="20% - Accent2 3 5 3 2 4" xfId="2311" xr:uid="{00000000-0005-0000-0000-0000DD080000}"/>
    <cellStyle name="20% - Accent2 3 5 3 3" xfId="2312" xr:uid="{00000000-0005-0000-0000-0000DE080000}"/>
    <cellStyle name="20% - Accent2 3 5 3 3 2" xfId="2313" xr:uid="{00000000-0005-0000-0000-0000DF080000}"/>
    <cellStyle name="20% - Accent2 3 5 3 4" xfId="2314" xr:uid="{00000000-0005-0000-0000-0000E0080000}"/>
    <cellStyle name="20% - Accent2 3 5 3 5" xfId="2315" xr:uid="{00000000-0005-0000-0000-0000E1080000}"/>
    <cellStyle name="20% - Accent2 3 5 3 6" xfId="2316" xr:uid="{00000000-0005-0000-0000-0000E2080000}"/>
    <cellStyle name="20% - Accent2 3 5 4" xfId="2317" xr:uid="{00000000-0005-0000-0000-0000E3080000}"/>
    <cellStyle name="20% - Accent2 3 5 4 2" xfId="2318" xr:uid="{00000000-0005-0000-0000-0000E4080000}"/>
    <cellStyle name="20% - Accent2 3 5 4 2 2" xfId="2319" xr:uid="{00000000-0005-0000-0000-0000E5080000}"/>
    <cellStyle name="20% - Accent2 3 5 4 3" xfId="2320" xr:uid="{00000000-0005-0000-0000-0000E6080000}"/>
    <cellStyle name="20% - Accent2 3 5 4 4" xfId="2321" xr:uid="{00000000-0005-0000-0000-0000E7080000}"/>
    <cellStyle name="20% - Accent2 3 5 5" xfId="2322" xr:uid="{00000000-0005-0000-0000-0000E8080000}"/>
    <cellStyle name="20% - Accent2 3 5 5 2" xfId="2323" xr:uid="{00000000-0005-0000-0000-0000E9080000}"/>
    <cellStyle name="20% - Accent2 3 5 5 2 2" xfId="2324" xr:uid="{00000000-0005-0000-0000-0000EA080000}"/>
    <cellStyle name="20% - Accent2 3 5 5 3" xfId="2325" xr:uid="{00000000-0005-0000-0000-0000EB080000}"/>
    <cellStyle name="20% - Accent2 3 5 6" xfId="2326" xr:uid="{00000000-0005-0000-0000-0000EC080000}"/>
    <cellStyle name="20% - Accent2 3 5 6 2" xfId="2327" xr:uid="{00000000-0005-0000-0000-0000ED080000}"/>
    <cellStyle name="20% - Accent2 3 5 7" xfId="2328" xr:uid="{00000000-0005-0000-0000-0000EE080000}"/>
    <cellStyle name="20% - Accent2 3 5 8" xfId="2329" xr:uid="{00000000-0005-0000-0000-0000EF080000}"/>
    <cellStyle name="20% - Accent2 3 5 9" xfId="2330" xr:uid="{00000000-0005-0000-0000-0000F0080000}"/>
    <cellStyle name="20% - Accent2 3 6" xfId="2331" xr:uid="{00000000-0005-0000-0000-0000F1080000}"/>
    <cellStyle name="20% - Accent2 3 6 2" xfId="2332" xr:uid="{00000000-0005-0000-0000-0000F2080000}"/>
    <cellStyle name="20% - Accent2 3 6 2 2" xfId="2333" xr:uid="{00000000-0005-0000-0000-0000F3080000}"/>
    <cellStyle name="20% - Accent2 3 6 2 2 2" xfId="2334" xr:uid="{00000000-0005-0000-0000-0000F4080000}"/>
    <cellStyle name="20% - Accent2 3 6 2 2 2 2" xfId="2335" xr:uid="{00000000-0005-0000-0000-0000F5080000}"/>
    <cellStyle name="20% - Accent2 3 6 2 2 3" xfId="2336" xr:uid="{00000000-0005-0000-0000-0000F6080000}"/>
    <cellStyle name="20% - Accent2 3 6 2 2 4" xfId="2337" xr:uid="{00000000-0005-0000-0000-0000F7080000}"/>
    <cellStyle name="20% - Accent2 3 6 2 3" xfId="2338" xr:uid="{00000000-0005-0000-0000-0000F8080000}"/>
    <cellStyle name="20% - Accent2 3 6 2 3 2" xfId="2339" xr:uid="{00000000-0005-0000-0000-0000F9080000}"/>
    <cellStyle name="20% - Accent2 3 6 2 4" xfId="2340" xr:uid="{00000000-0005-0000-0000-0000FA080000}"/>
    <cellStyle name="20% - Accent2 3 6 2 5" xfId="2341" xr:uid="{00000000-0005-0000-0000-0000FB080000}"/>
    <cellStyle name="20% - Accent2 3 6 2 6" xfId="2342" xr:uid="{00000000-0005-0000-0000-0000FC080000}"/>
    <cellStyle name="20% - Accent2 3 6 3" xfId="2343" xr:uid="{00000000-0005-0000-0000-0000FD080000}"/>
    <cellStyle name="20% - Accent2 3 6 3 2" xfId="2344" xr:uid="{00000000-0005-0000-0000-0000FE080000}"/>
    <cellStyle name="20% - Accent2 3 6 3 2 2" xfId="2345" xr:uid="{00000000-0005-0000-0000-0000FF080000}"/>
    <cellStyle name="20% - Accent2 3 6 3 2 2 2" xfId="2346" xr:uid="{00000000-0005-0000-0000-000000090000}"/>
    <cellStyle name="20% - Accent2 3 6 3 2 3" xfId="2347" xr:uid="{00000000-0005-0000-0000-000001090000}"/>
    <cellStyle name="20% - Accent2 3 6 3 2 4" xfId="2348" xr:uid="{00000000-0005-0000-0000-000002090000}"/>
    <cellStyle name="20% - Accent2 3 6 3 3" xfId="2349" xr:uid="{00000000-0005-0000-0000-000003090000}"/>
    <cellStyle name="20% - Accent2 3 6 3 3 2" xfId="2350" xr:uid="{00000000-0005-0000-0000-000004090000}"/>
    <cellStyle name="20% - Accent2 3 6 3 4" xfId="2351" xr:uid="{00000000-0005-0000-0000-000005090000}"/>
    <cellStyle name="20% - Accent2 3 6 3 5" xfId="2352" xr:uid="{00000000-0005-0000-0000-000006090000}"/>
    <cellStyle name="20% - Accent2 3 6 4" xfId="2353" xr:uid="{00000000-0005-0000-0000-000007090000}"/>
    <cellStyle name="20% - Accent2 3 6 4 2" xfId="2354" xr:uid="{00000000-0005-0000-0000-000008090000}"/>
    <cellStyle name="20% - Accent2 3 6 4 2 2" xfId="2355" xr:uid="{00000000-0005-0000-0000-000009090000}"/>
    <cellStyle name="20% - Accent2 3 6 4 3" xfId="2356" xr:uid="{00000000-0005-0000-0000-00000A090000}"/>
    <cellStyle name="20% - Accent2 3 6 4 4" xfId="2357" xr:uid="{00000000-0005-0000-0000-00000B090000}"/>
    <cellStyle name="20% - Accent2 3 6 5" xfId="2358" xr:uid="{00000000-0005-0000-0000-00000C090000}"/>
    <cellStyle name="20% - Accent2 3 6 5 2" xfId="2359" xr:uid="{00000000-0005-0000-0000-00000D090000}"/>
    <cellStyle name="20% - Accent2 3 6 6" xfId="2360" xr:uid="{00000000-0005-0000-0000-00000E090000}"/>
    <cellStyle name="20% - Accent2 3 6 7" xfId="2361" xr:uid="{00000000-0005-0000-0000-00000F090000}"/>
    <cellStyle name="20% - Accent2 3 6 8" xfId="2362" xr:uid="{00000000-0005-0000-0000-000010090000}"/>
    <cellStyle name="20% - Accent2 3 7" xfId="2363" xr:uid="{00000000-0005-0000-0000-000011090000}"/>
    <cellStyle name="20% - Accent2 3 7 2" xfId="2364" xr:uid="{00000000-0005-0000-0000-000012090000}"/>
    <cellStyle name="20% - Accent2 3 7 2 2" xfId="2365" xr:uid="{00000000-0005-0000-0000-000013090000}"/>
    <cellStyle name="20% - Accent2 3 7 2 2 2" xfId="2366" xr:uid="{00000000-0005-0000-0000-000014090000}"/>
    <cellStyle name="20% - Accent2 3 7 2 3" xfId="2367" xr:uid="{00000000-0005-0000-0000-000015090000}"/>
    <cellStyle name="20% - Accent2 3 7 2 4" xfId="2368" xr:uid="{00000000-0005-0000-0000-000016090000}"/>
    <cellStyle name="20% - Accent2 3 7 3" xfId="2369" xr:uid="{00000000-0005-0000-0000-000017090000}"/>
    <cellStyle name="20% - Accent2 3 7 3 2" xfId="2370" xr:uid="{00000000-0005-0000-0000-000018090000}"/>
    <cellStyle name="20% - Accent2 3 7 4" xfId="2371" xr:uid="{00000000-0005-0000-0000-000019090000}"/>
    <cellStyle name="20% - Accent2 3 7 5" xfId="2372" xr:uid="{00000000-0005-0000-0000-00001A090000}"/>
    <cellStyle name="20% - Accent2 3 7 6" xfId="2373" xr:uid="{00000000-0005-0000-0000-00001B090000}"/>
    <cellStyle name="20% - Accent2 3 8" xfId="2374" xr:uid="{00000000-0005-0000-0000-00001C090000}"/>
    <cellStyle name="20% - Accent2 3 8 2" xfId="2375" xr:uid="{00000000-0005-0000-0000-00001D090000}"/>
    <cellStyle name="20% - Accent2 3 8 2 2" xfId="2376" xr:uid="{00000000-0005-0000-0000-00001E090000}"/>
    <cellStyle name="20% - Accent2 3 8 2 2 2" xfId="2377" xr:uid="{00000000-0005-0000-0000-00001F090000}"/>
    <cellStyle name="20% - Accent2 3 8 2 3" xfId="2378" xr:uid="{00000000-0005-0000-0000-000020090000}"/>
    <cellStyle name="20% - Accent2 3 8 2 4" xfId="2379" xr:uid="{00000000-0005-0000-0000-000021090000}"/>
    <cellStyle name="20% - Accent2 3 8 3" xfId="2380" xr:uid="{00000000-0005-0000-0000-000022090000}"/>
    <cellStyle name="20% - Accent2 3 8 3 2" xfId="2381" xr:uid="{00000000-0005-0000-0000-000023090000}"/>
    <cellStyle name="20% - Accent2 3 8 4" xfId="2382" xr:uid="{00000000-0005-0000-0000-000024090000}"/>
    <cellStyle name="20% - Accent2 3 8 5" xfId="2383" xr:uid="{00000000-0005-0000-0000-000025090000}"/>
    <cellStyle name="20% - Accent2 3 9" xfId="2384" xr:uid="{00000000-0005-0000-0000-000026090000}"/>
    <cellStyle name="20% - Accent2 3 9 2" xfId="2385" xr:uid="{00000000-0005-0000-0000-000027090000}"/>
    <cellStyle name="20% - Accent2 3 9 2 2" xfId="2386" xr:uid="{00000000-0005-0000-0000-000028090000}"/>
    <cellStyle name="20% - Accent2 3 9 2 3" xfId="2387" xr:uid="{00000000-0005-0000-0000-000029090000}"/>
    <cellStyle name="20% - Accent2 3 9 3" xfId="2388" xr:uid="{00000000-0005-0000-0000-00002A090000}"/>
    <cellStyle name="20% - Accent2 3 9 4" xfId="2389" xr:uid="{00000000-0005-0000-0000-00002B090000}"/>
    <cellStyle name="20% - Accent2 4" xfId="2390" xr:uid="{00000000-0005-0000-0000-00002C090000}"/>
    <cellStyle name="20% - Accent2 4 10" xfId="2391" xr:uid="{00000000-0005-0000-0000-00002D090000}"/>
    <cellStyle name="20% - Accent2 4 10 2" xfId="2392" xr:uid="{00000000-0005-0000-0000-00002E090000}"/>
    <cellStyle name="20% - Accent2 4 11" xfId="2393" xr:uid="{00000000-0005-0000-0000-00002F090000}"/>
    <cellStyle name="20% - Accent2 4 12" xfId="2394" xr:uid="{00000000-0005-0000-0000-000030090000}"/>
    <cellStyle name="20% - Accent2 4 13" xfId="2395" xr:uid="{00000000-0005-0000-0000-000031090000}"/>
    <cellStyle name="20% - Accent2 4 2" xfId="2396" xr:uid="{00000000-0005-0000-0000-000032090000}"/>
    <cellStyle name="20% - Accent2 4 2 2" xfId="2397" xr:uid="{00000000-0005-0000-0000-000033090000}"/>
    <cellStyle name="20% - Accent2 4 2 2 2" xfId="2398" xr:uid="{00000000-0005-0000-0000-000034090000}"/>
    <cellStyle name="20% - Accent2 4 2 2 2 2" xfId="2399" xr:uid="{00000000-0005-0000-0000-000035090000}"/>
    <cellStyle name="20% - Accent2 4 2 2 2 2 2" xfId="2400" xr:uid="{00000000-0005-0000-0000-000036090000}"/>
    <cellStyle name="20% - Accent2 4 2 2 2 2 2 2" xfId="2401" xr:uid="{00000000-0005-0000-0000-000037090000}"/>
    <cellStyle name="20% - Accent2 4 2 2 2 2 3" xfId="2402" xr:uid="{00000000-0005-0000-0000-000038090000}"/>
    <cellStyle name="20% - Accent2 4 2 2 2 3" xfId="2403" xr:uid="{00000000-0005-0000-0000-000039090000}"/>
    <cellStyle name="20% - Accent2 4 2 2 2 3 2" xfId="2404" xr:uid="{00000000-0005-0000-0000-00003A090000}"/>
    <cellStyle name="20% - Accent2 4 2 2 2 4" xfId="2405" xr:uid="{00000000-0005-0000-0000-00003B090000}"/>
    <cellStyle name="20% - Accent2 4 2 2 2 5" xfId="2406" xr:uid="{00000000-0005-0000-0000-00003C090000}"/>
    <cellStyle name="20% - Accent2 4 2 2 2 6" xfId="2407" xr:uid="{00000000-0005-0000-0000-00003D090000}"/>
    <cellStyle name="20% - Accent2 4 2 2 3" xfId="2408" xr:uid="{00000000-0005-0000-0000-00003E090000}"/>
    <cellStyle name="20% - Accent2 4 2 2 3 2" xfId="2409" xr:uid="{00000000-0005-0000-0000-00003F090000}"/>
    <cellStyle name="20% - Accent2 4 2 2 3 2 2" xfId="2410" xr:uid="{00000000-0005-0000-0000-000040090000}"/>
    <cellStyle name="20% - Accent2 4 2 2 3 3" xfId="2411" xr:uid="{00000000-0005-0000-0000-000041090000}"/>
    <cellStyle name="20% - Accent2 4 2 2 4" xfId="2412" xr:uid="{00000000-0005-0000-0000-000042090000}"/>
    <cellStyle name="20% - Accent2 4 2 2 4 2" xfId="2413" xr:uid="{00000000-0005-0000-0000-000043090000}"/>
    <cellStyle name="20% - Accent2 4 2 2 4 2 2" xfId="2414" xr:uid="{00000000-0005-0000-0000-000044090000}"/>
    <cellStyle name="20% - Accent2 4 2 2 4 3" xfId="2415" xr:uid="{00000000-0005-0000-0000-000045090000}"/>
    <cellStyle name="20% - Accent2 4 2 2 5" xfId="2416" xr:uid="{00000000-0005-0000-0000-000046090000}"/>
    <cellStyle name="20% - Accent2 4 2 2 5 2" xfId="2417" xr:uid="{00000000-0005-0000-0000-000047090000}"/>
    <cellStyle name="20% - Accent2 4 2 2 6" xfId="2418" xr:uid="{00000000-0005-0000-0000-000048090000}"/>
    <cellStyle name="20% - Accent2 4 2 2 7" xfId="2419" xr:uid="{00000000-0005-0000-0000-000049090000}"/>
    <cellStyle name="20% - Accent2 4 2 2 8" xfId="2420" xr:uid="{00000000-0005-0000-0000-00004A090000}"/>
    <cellStyle name="20% - Accent2 4 2 3" xfId="2421" xr:uid="{00000000-0005-0000-0000-00004B090000}"/>
    <cellStyle name="20% - Accent2 4 2 3 2" xfId="2422" xr:uid="{00000000-0005-0000-0000-00004C090000}"/>
    <cellStyle name="20% - Accent2 4 2 3 2 2" xfId="2423" xr:uid="{00000000-0005-0000-0000-00004D090000}"/>
    <cellStyle name="20% - Accent2 4 2 3 2 2 2" xfId="2424" xr:uid="{00000000-0005-0000-0000-00004E090000}"/>
    <cellStyle name="20% - Accent2 4 2 3 2 3" xfId="2425" xr:uid="{00000000-0005-0000-0000-00004F090000}"/>
    <cellStyle name="20% - Accent2 4 2 3 2 4" xfId="2426" xr:uid="{00000000-0005-0000-0000-000050090000}"/>
    <cellStyle name="20% - Accent2 4 2 3 3" xfId="2427" xr:uid="{00000000-0005-0000-0000-000051090000}"/>
    <cellStyle name="20% - Accent2 4 2 3 3 2" xfId="2428" xr:uid="{00000000-0005-0000-0000-000052090000}"/>
    <cellStyle name="20% - Accent2 4 2 3 4" xfId="2429" xr:uid="{00000000-0005-0000-0000-000053090000}"/>
    <cellStyle name="20% - Accent2 4 2 3 5" xfId="2430" xr:uid="{00000000-0005-0000-0000-000054090000}"/>
    <cellStyle name="20% - Accent2 4 2 3 6" xfId="2431" xr:uid="{00000000-0005-0000-0000-000055090000}"/>
    <cellStyle name="20% - Accent2 4 2 4" xfId="2432" xr:uid="{00000000-0005-0000-0000-000056090000}"/>
    <cellStyle name="20% - Accent2 4 2 4 2" xfId="2433" xr:uid="{00000000-0005-0000-0000-000057090000}"/>
    <cellStyle name="20% - Accent2 4 2 4 2 2" xfId="2434" xr:uid="{00000000-0005-0000-0000-000058090000}"/>
    <cellStyle name="20% - Accent2 4 2 4 2 2 2" xfId="2435" xr:uid="{00000000-0005-0000-0000-000059090000}"/>
    <cellStyle name="20% - Accent2 4 2 4 2 3" xfId="2436" xr:uid="{00000000-0005-0000-0000-00005A090000}"/>
    <cellStyle name="20% - Accent2 4 2 4 2 4" xfId="2437" xr:uid="{00000000-0005-0000-0000-00005B090000}"/>
    <cellStyle name="20% - Accent2 4 2 4 3" xfId="2438" xr:uid="{00000000-0005-0000-0000-00005C090000}"/>
    <cellStyle name="20% - Accent2 4 2 4 3 2" xfId="2439" xr:uid="{00000000-0005-0000-0000-00005D090000}"/>
    <cellStyle name="20% - Accent2 4 2 4 4" xfId="2440" xr:uid="{00000000-0005-0000-0000-00005E090000}"/>
    <cellStyle name="20% - Accent2 4 2 4 5" xfId="2441" xr:uid="{00000000-0005-0000-0000-00005F090000}"/>
    <cellStyle name="20% - Accent2 4 2 5" xfId="2442" xr:uid="{00000000-0005-0000-0000-000060090000}"/>
    <cellStyle name="20% - Accent2 4 2 5 2" xfId="2443" xr:uid="{00000000-0005-0000-0000-000061090000}"/>
    <cellStyle name="20% - Accent2 4 2 5 2 2" xfId="2444" xr:uid="{00000000-0005-0000-0000-000062090000}"/>
    <cellStyle name="20% - Accent2 4 2 5 3" xfId="2445" xr:uid="{00000000-0005-0000-0000-000063090000}"/>
    <cellStyle name="20% - Accent2 4 2 5 4" xfId="2446" xr:uid="{00000000-0005-0000-0000-000064090000}"/>
    <cellStyle name="20% - Accent2 4 2 6" xfId="2447" xr:uid="{00000000-0005-0000-0000-000065090000}"/>
    <cellStyle name="20% - Accent2 4 2 6 2" xfId="2448" xr:uid="{00000000-0005-0000-0000-000066090000}"/>
    <cellStyle name="20% - Accent2 4 2 7" xfId="2449" xr:uid="{00000000-0005-0000-0000-000067090000}"/>
    <cellStyle name="20% - Accent2 4 2 8" xfId="2450" xr:uid="{00000000-0005-0000-0000-000068090000}"/>
    <cellStyle name="20% - Accent2 4 2 9" xfId="2451" xr:uid="{00000000-0005-0000-0000-000069090000}"/>
    <cellStyle name="20% - Accent2 4 3" xfId="2452" xr:uid="{00000000-0005-0000-0000-00006A090000}"/>
    <cellStyle name="20% - Accent2 4 3 2" xfId="2453" xr:uid="{00000000-0005-0000-0000-00006B090000}"/>
    <cellStyle name="20% - Accent2 4 3 2 2" xfId="2454" xr:uid="{00000000-0005-0000-0000-00006C090000}"/>
    <cellStyle name="20% - Accent2 4 3 2 2 2" xfId="2455" xr:uid="{00000000-0005-0000-0000-00006D090000}"/>
    <cellStyle name="20% - Accent2 4 3 2 2 2 2" xfId="2456" xr:uid="{00000000-0005-0000-0000-00006E090000}"/>
    <cellStyle name="20% - Accent2 4 3 2 2 2 2 2" xfId="2457" xr:uid="{00000000-0005-0000-0000-00006F090000}"/>
    <cellStyle name="20% - Accent2 4 3 2 2 2 3" xfId="2458" xr:uid="{00000000-0005-0000-0000-000070090000}"/>
    <cellStyle name="20% - Accent2 4 3 2 2 3" xfId="2459" xr:uid="{00000000-0005-0000-0000-000071090000}"/>
    <cellStyle name="20% - Accent2 4 3 2 2 3 2" xfId="2460" xr:uid="{00000000-0005-0000-0000-000072090000}"/>
    <cellStyle name="20% - Accent2 4 3 2 2 4" xfId="2461" xr:uid="{00000000-0005-0000-0000-000073090000}"/>
    <cellStyle name="20% - Accent2 4 3 2 2 5" xfId="2462" xr:uid="{00000000-0005-0000-0000-000074090000}"/>
    <cellStyle name="20% - Accent2 4 3 2 2 6" xfId="2463" xr:uid="{00000000-0005-0000-0000-000075090000}"/>
    <cellStyle name="20% - Accent2 4 3 2 3" xfId="2464" xr:uid="{00000000-0005-0000-0000-000076090000}"/>
    <cellStyle name="20% - Accent2 4 3 2 3 2" xfId="2465" xr:uid="{00000000-0005-0000-0000-000077090000}"/>
    <cellStyle name="20% - Accent2 4 3 2 3 2 2" xfId="2466" xr:uid="{00000000-0005-0000-0000-000078090000}"/>
    <cellStyle name="20% - Accent2 4 3 2 3 3" xfId="2467" xr:uid="{00000000-0005-0000-0000-000079090000}"/>
    <cellStyle name="20% - Accent2 4 3 2 4" xfId="2468" xr:uid="{00000000-0005-0000-0000-00007A090000}"/>
    <cellStyle name="20% - Accent2 4 3 2 4 2" xfId="2469" xr:uid="{00000000-0005-0000-0000-00007B090000}"/>
    <cellStyle name="20% - Accent2 4 3 2 4 2 2" xfId="2470" xr:uid="{00000000-0005-0000-0000-00007C090000}"/>
    <cellStyle name="20% - Accent2 4 3 2 4 3" xfId="2471" xr:uid="{00000000-0005-0000-0000-00007D090000}"/>
    <cellStyle name="20% - Accent2 4 3 2 5" xfId="2472" xr:uid="{00000000-0005-0000-0000-00007E090000}"/>
    <cellStyle name="20% - Accent2 4 3 2 5 2" xfId="2473" xr:uid="{00000000-0005-0000-0000-00007F090000}"/>
    <cellStyle name="20% - Accent2 4 3 2 6" xfId="2474" xr:uid="{00000000-0005-0000-0000-000080090000}"/>
    <cellStyle name="20% - Accent2 4 3 2 7" xfId="2475" xr:uid="{00000000-0005-0000-0000-000081090000}"/>
    <cellStyle name="20% - Accent2 4 3 2 8" xfId="2476" xr:uid="{00000000-0005-0000-0000-000082090000}"/>
    <cellStyle name="20% - Accent2 4 3 3" xfId="2477" xr:uid="{00000000-0005-0000-0000-000083090000}"/>
    <cellStyle name="20% - Accent2 4 3 3 2" xfId="2478" xr:uid="{00000000-0005-0000-0000-000084090000}"/>
    <cellStyle name="20% - Accent2 4 3 3 2 2" xfId="2479" xr:uid="{00000000-0005-0000-0000-000085090000}"/>
    <cellStyle name="20% - Accent2 4 3 3 2 2 2" xfId="2480" xr:uid="{00000000-0005-0000-0000-000086090000}"/>
    <cellStyle name="20% - Accent2 4 3 3 2 3" xfId="2481" xr:uid="{00000000-0005-0000-0000-000087090000}"/>
    <cellStyle name="20% - Accent2 4 3 3 2 4" xfId="2482" xr:uid="{00000000-0005-0000-0000-000088090000}"/>
    <cellStyle name="20% - Accent2 4 3 3 3" xfId="2483" xr:uid="{00000000-0005-0000-0000-000089090000}"/>
    <cellStyle name="20% - Accent2 4 3 3 3 2" xfId="2484" xr:uid="{00000000-0005-0000-0000-00008A090000}"/>
    <cellStyle name="20% - Accent2 4 3 3 4" xfId="2485" xr:uid="{00000000-0005-0000-0000-00008B090000}"/>
    <cellStyle name="20% - Accent2 4 3 3 5" xfId="2486" xr:uid="{00000000-0005-0000-0000-00008C090000}"/>
    <cellStyle name="20% - Accent2 4 3 3 6" xfId="2487" xr:uid="{00000000-0005-0000-0000-00008D090000}"/>
    <cellStyle name="20% - Accent2 4 3 4" xfId="2488" xr:uid="{00000000-0005-0000-0000-00008E090000}"/>
    <cellStyle name="20% - Accent2 4 3 4 2" xfId="2489" xr:uid="{00000000-0005-0000-0000-00008F090000}"/>
    <cellStyle name="20% - Accent2 4 3 4 2 2" xfId="2490" xr:uid="{00000000-0005-0000-0000-000090090000}"/>
    <cellStyle name="20% - Accent2 4 3 4 3" xfId="2491" xr:uid="{00000000-0005-0000-0000-000091090000}"/>
    <cellStyle name="20% - Accent2 4 3 4 4" xfId="2492" xr:uid="{00000000-0005-0000-0000-000092090000}"/>
    <cellStyle name="20% - Accent2 4 3 5" xfId="2493" xr:uid="{00000000-0005-0000-0000-000093090000}"/>
    <cellStyle name="20% - Accent2 4 3 5 2" xfId="2494" xr:uid="{00000000-0005-0000-0000-000094090000}"/>
    <cellStyle name="20% - Accent2 4 3 5 2 2" xfId="2495" xr:uid="{00000000-0005-0000-0000-000095090000}"/>
    <cellStyle name="20% - Accent2 4 3 5 3" xfId="2496" xr:uid="{00000000-0005-0000-0000-000096090000}"/>
    <cellStyle name="20% - Accent2 4 3 6" xfId="2497" xr:uid="{00000000-0005-0000-0000-000097090000}"/>
    <cellStyle name="20% - Accent2 4 3 6 2" xfId="2498" xr:uid="{00000000-0005-0000-0000-000098090000}"/>
    <cellStyle name="20% - Accent2 4 3 7" xfId="2499" xr:uid="{00000000-0005-0000-0000-000099090000}"/>
    <cellStyle name="20% - Accent2 4 3 8" xfId="2500" xr:uid="{00000000-0005-0000-0000-00009A090000}"/>
    <cellStyle name="20% - Accent2 4 3 9" xfId="2501" xr:uid="{00000000-0005-0000-0000-00009B090000}"/>
    <cellStyle name="20% - Accent2 4 4" xfId="2502" xr:uid="{00000000-0005-0000-0000-00009C090000}"/>
    <cellStyle name="20% - Accent2 4 4 2" xfId="2503" xr:uid="{00000000-0005-0000-0000-00009D090000}"/>
    <cellStyle name="20% - Accent2 4 4 2 2" xfId="2504" xr:uid="{00000000-0005-0000-0000-00009E090000}"/>
    <cellStyle name="20% - Accent2 4 4 2 2 2" xfId="2505" xr:uid="{00000000-0005-0000-0000-00009F090000}"/>
    <cellStyle name="20% - Accent2 4 4 2 2 2 2" xfId="2506" xr:uid="{00000000-0005-0000-0000-0000A0090000}"/>
    <cellStyle name="20% - Accent2 4 4 2 2 2 2 2" xfId="2507" xr:uid="{00000000-0005-0000-0000-0000A1090000}"/>
    <cellStyle name="20% - Accent2 4 4 2 2 2 3" xfId="2508" xr:uid="{00000000-0005-0000-0000-0000A2090000}"/>
    <cellStyle name="20% - Accent2 4 4 2 2 3" xfId="2509" xr:uid="{00000000-0005-0000-0000-0000A3090000}"/>
    <cellStyle name="20% - Accent2 4 4 2 2 3 2" xfId="2510" xr:uid="{00000000-0005-0000-0000-0000A4090000}"/>
    <cellStyle name="20% - Accent2 4 4 2 2 4" xfId="2511" xr:uid="{00000000-0005-0000-0000-0000A5090000}"/>
    <cellStyle name="20% - Accent2 4 4 2 2 5" xfId="2512" xr:uid="{00000000-0005-0000-0000-0000A6090000}"/>
    <cellStyle name="20% - Accent2 4 4 2 2 6" xfId="2513" xr:uid="{00000000-0005-0000-0000-0000A7090000}"/>
    <cellStyle name="20% - Accent2 4 4 2 3" xfId="2514" xr:uid="{00000000-0005-0000-0000-0000A8090000}"/>
    <cellStyle name="20% - Accent2 4 4 2 3 2" xfId="2515" xr:uid="{00000000-0005-0000-0000-0000A9090000}"/>
    <cellStyle name="20% - Accent2 4 4 2 3 2 2" xfId="2516" xr:uid="{00000000-0005-0000-0000-0000AA090000}"/>
    <cellStyle name="20% - Accent2 4 4 2 3 3" xfId="2517" xr:uid="{00000000-0005-0000-0000-0000AB090000}"/>
    <cellStyle name="20% - Accent2 4 4 2 4" xfId="2518" xr:uid="{00000000-0005-0000-0000-0000AC090000}"/>
    <cellStyle name="20% - Accent2 4 4 2 4 2" xfId="2519" xr:uid="{00000000-0005-0000-0000-0000AD090000}"/>
    <cellStyle name="20% - Accent2 4 4 2 4 2 2" xfId="2520" xr:uid="{00000000-0005-0000-0000-0000AE090000}"/>
    <cellStyle name="20% - Accent2 4 4 2 4 3" xfId="2521" xr:uid="{00000000-0005-0000-0000-0000AF090000}"/>
    <cellStyle name="20% - Accent2 4 4 2 5" xfId="2522" xr:uid="{00000000-0005-0000-0000-0000B0090000}"/>
    <cellStyle name="20% - Accent2 4 4 2 5 2" xfId="2523" xr:uid="{00000000-0005-0000-0000-0000B1090000}"/>
    <cellStyle name="20% - Accent2 4 4 2 6" xfId="2524" xr:uid="{00000000-0005-0000-0000-0000B2090000}"/>
    <cellStyle name="20% - Accent2 4 4 2 7" xfId="2525" xr:uid="{00000000-0005-0000-0000-0000B3090000}"/>
    <cellStyle name="20% - Accent2 4 4 2 8" xfId="2526" xr:uid="{00000000-0005-0000-0000-0000B4090000}"/>
    <cellStyle name="20% - Accent2 4 4 3" xfId="2527" xr:uid="{00000000-0005-0000-0000-0000B5090000}"/>
    <cellStyle name="20% - Accent2 4 4 3 2" xfId="2528" xr:uid="{00000000-0005-0000-0000-0000B6090000}"/>
    <cellStyle name="20% - Accent2 4 4 3 2 2" xfId="2529" xr:uid="{00000000-0005-0000-0000-0000B7090000}"/>
    <cellStyle name="20% - Accent2 4 4 3 2 2 2" xfId="2530" xr:uid="{00000000-0005-0000-0000-0000B8090000}"/>
    <cellStyle name="20% - Accent2 4 4 3 2 3" xfId="2531" xr:uid="{00000000-0005-0000-0000-0000B9090000}"/>
    <cellStyle name="20% - Accent2 4 4 3 2 4" xfId="2532" xr:uid="{00000000-0005-0000-0000-0000BA090000}"/>
    <cellStyle name="20% - Accent2 4 4 3 3" xfId="2533" xr:uid="{00000000-0005-0000-0000-0000BB090000}"/>
    <cellStyle name="20% - Accent2 4 4 3 3 2" xfId="2534" xr:uid="{00000000-0005-0000-0000-0000BC090000}"/>
    <cellStyle name="20% - Accent2 4 4 3 4" xfId="2535" xr:uid="{00000000-0005-0000-0000-0000BD090000}"/>
    <cellStyle name="20% - Accent2 4 4 3 5" xfId="2536" xr:uid="{00000000-0005-0000-0000-0000BE090000}"/>
    <cellStyle name="20% - Accent2 4 4 3 6" xfId="2537" xr:uid="{00000000-0005-0000-0000-0000BF090000}"/>
    <cellStyle name="20% - Accent2 4 4 4" xfId="2538" xr:uid="{00000000-0005-0000-0000-0000C0090000}"/>
    <cellStyle name="20% - Accent2 4 4 4 2" xfId="2539" xr:uid="{00000000-0005-0000-0000-0000C1090000}"/>
    <cellStyle name="20% - Accent2 4 4 4 2 2" xfId="2540" xr:uid="{00000000-0005-0000-0000-0000C2090000}"/>
    <cellStyle name="20% - Accent2 4 4 4 3" xfId="2541" xr:uid="{00000000-0005-0000-0000-0000C3090000}"/>
    <cellStyle name="20% - Accent2 4 4 4 4" xfId="2542" xr:uid="{00000000-0005-0000-0000-0000C4090000}"/>
    <cellStyle name="20% - Accent2 4 4 5" xfId="2543" xr:uid="{00000000-0005-0000-0000-0000C5090000}"/>
    <cellStyle name="20% - Accent2 4 4 5 2" xfId="2544" xr:uid="{00000000-0005-0000-0000-0000C6090000}"/>
    <cellStyle name="20% - Accent2 4 4 5 2 2" xfId="2545" xr:uid="{00000000-0005-0000-0000-0000C7090000}"/>
    <cellStyle name="20% - Accent2 4 4 5 3" xfId="2546" xr:uid="{00000000-0005-0000-0000-0000C8090000}"/>
    <cellStyle name="20% - Accent2 4 4 6" xfId="2547" xr:uid="{00000000-0005-0000-0000-0000C9090000}"/>
    <cellStyle name="20% - Accent2 4 4 6 2" xfId="2548" xr:uid="{00000000-0005-0000-0000-0000CA090000}"/>
    <cellStyle name="20% - Accent2 4 4 7" xfId="2549" xr:uid="{00000000-0005-0000-0000-0000CB090000}"/>
    <cellStyle name="20% - Accent2 4 4 8" xfId="2550" xr:uid="{00000000-0005-0000-0000-0000CC090000}"/>
    <cellStyle name="20% - Accent2 4 4 9" xfId="2551" xr:uid="{00000000-0005-0000-0000-0000CD090000}"/>
    <cellStyle name="20% - Accent2 4 5" xfId="2552" xr:uid="{00000000-0005-0000-0000-0000CE090000}"/>
    <cellStyle name="20% - Accent2 4 5 2" xfId="2553" xr:uid="{00000000-0005-0000-0000-0000CF090000}"/>
    <cellStyle name="20% - Accent2 4 5 2 2" xfId="2554" xr:uid="{00000000-0005-0000-0000-0000D0090000}"/>
    <cellStyle name="20% - Accent2 4 5 2 2 2" xfId="2555" xr:uid="{00000000-0005-0000-0000-0000D1090000}"/>
    <cellStyle name="20% - Accent2 4 5 2 2 2 2" xfId="2556" xr:uid="{00000000-0005-0000-0000-0000D2090000}"/>
    <cellStyle name="20% - Accent2 4 5 2 2 3" xfId="2557" xr:uid="{00000000-0005-0000-0000-0000D3090000}"/>
    <cellStyle name="20% - Accent2 4 5 2 2 4" xfId="2558" xr:uid="{00000000-0005-0000-0000-0000D4090000}"/>
    <cellStyle name="20% - Accent2 4 5 2 3" xfId="2559" xr:uid="{00000000-0005-0000-0000-0000D5090000}"/>
    <cellStyle name="20% - Accent2 4 5 2 3 2" xfId="2560" xr:uid="{00000000-0005-0000-0000-0000D6090000}"/>
    <cellStyle name="20% - Accent2 4 5 2 4" xfId="2561" xr:uid="{00000000-0005-0000-0000-0000D7090000}"/>
    <cellStyle name="20% - Accent2 4 5 2 5" xfId="2562" xr:uid="{00000000-0005-0000-0000-0000D8090000}"/>
    <cellStyle name="20% - Accent2 4 5 2 6" xfId="2563" xr:uid="{00000000-0005-0000-0000-0000D9090000}"/>
    <cellStyle name="20% - Accent2 4 5 3" xfId="2564" xr:uid="{00000000-0005-0000-0000-0000DA090000}"/>
    <cellStyle name="20% - Accent2 4 5 3 2" xfId="2565" xr:uid="{00000000-0005-0000-0000-0000DB090000}"/>
    <cellStyle name="20% - Accent2 4 5 3 2 2" xfId="2566" xr:uid="{00000000-0005-0000-0000-0000DC090000}"/>
    <cellStyle name="20% - Accent2 4 5 3 2 2 2" xfId="2567" xr:uid="{00000000-0005-0000-0000-0000DD090000}"/>
    <cellStyle name="20% - Accent2 4 5 3 2 3" xfId="2568" xr:uid="{00000000-0005-0000-0000-0000DE090000}"/>
    <cellStyle name="20% - Accent2 4 5 3 2 4" xfId="2569" xr:uid="{00000000-0005-0000-0000-0000DF090000}"/>
    <cellStyle name="20% - Accent2 4 5 3 3" xfId="2570" xr:uid="{00000000-0005-0000-0000-0000E0090000}"/>
    <cellStyle name="20% - Accent2 4 5 3 3 2" xfId="2571" xr:uid="{00000000-0005-0000-0000-0000E1090000}"/>
    <cellStyle name="20% - Accent2 4 5 3 4" xfId="2572" xr:uid="{00000000-0005-0000-0000-0000E2090000}"/>
    <cellStyle name="20% - Accent2 4 5 3 5" xfId="2573" xr:uid="{00000000-0005-0000-0000-0000E3090000}"/>
    <cellStyle name="20% - Accent2 4 5 4" xfId="2574" xr:uid="{00000000-0005-0000-0000-0000E4090000}"/>
    <cellStyle name="20% - Accent2 4 5 4 2" xfId="2575" xr:uid="{00000000-0005-0000-0000-0000E5090000}"/>
    <cellStyle name="20% - Accent2 4 5 4 2 2" xfId="2576" xr:uid="{00000000-0005-0000-0000-0000E6090000}"/>
    <cellStyle name="20% - Accent2 4 5 4 3" xfId="2577" xr:uid="{00000000-0005-0000-0000-0000E7090000}"/>
    <cellStyle name="20% - Accent2 4 5 4 4" xfId="2578" xr:uid="{00000000-0005-0000-0000-0000E8090000}"/>
    <cellStyle name="20% - Accent2 4 5 5" xfId="2579" xr:uid="{00000000-0005-0000-0000-0000E9090000}"/>
    <cellStyle name="20% - Accent2 4 5 5 2" xfId="2580" xr:uid="{00000000-0005-0000-0000-0000EA090000}"/>
    <cellStyle name="20% - Accent2 4 5 6" xfId="2581" xr:uid="{00000000-0005-0000-0000-0000EB090000}"/>
    <cellStyle name="20% - Accent2 4 5 7" xfId="2582" xr:uid="{00000000-0005-0000-0000-0000EC090000}"/>
    <cellStyle name="20% - Accent2 4 5 8" xfId="2583" xr:uid="{00000000-0005-0000-0000-0000ED090000}"/>
    <cellStyle name="20% - Accent2 4 6" xfId="2584" xr:uid="{00000000-0005-0000-0000-0000EE090000}"/>
    <cellStyle name="20% - Accent2 4 6 2" xfId="2585" xr:uid="{00000000-0005-0000-0000-0000EF090000}"/>
    <cellStyle name="20% - Accent2 4 6 2 2" xfId="2586" xr:uid="{00000000-0005-0000-0000-0000F0090000}"/>
    <cellStyle name="20% - Accent2 4 6 2 2 2" xfId="2587" xr:uid="{00000000-0005-0000-0000-0000F1090000}"/>
    <cellStyle name="20% - Accent2 4 6 2 3" xfId="2588" xr:uid="{00000000-0005-0000-0000-0000F2090000}"/>
    <cellStyle name="20% - Accent2 4 6 2 4" xfId="2589" xr:uid="{00000000-0005-0000-0000-0000F3090000}"/>
    <cellStyle name="20% - Accent2 4 6 3" xfId="2590" xr:uid="{00000000-0005-0000-0000-0000F4090000}"/>
    <cellStyle name="20% - Accent2 4 6 3 2" xfId="2591" xr:uid="{00000000-0005-0000-0000-0000F5090000}"/>
    <cellStyle name="20% - Accent2 4 6 4" xfId="2592" xr:uid="{00000000-0005-0000-0000-0000F6090000}"/>
    <cellStyle name="20% - Accent2 4 6 5" xfId="2593" xr:uid="{00000000-0005-0000-0000-0000F7090000}"/>
    <cellStyle name="20% - Accent2 4 6 6" xfId="2594" xr:uid="{00000000-0005-0000-0000-0000F8090000}"/>
    <cellStyle name="20% - Accent2 4 7" xfId="2595" xr:uid="{00000000-0005-0000-0000-0000F9090000}"/>
    <cellStyle name="20% - Accent2 4 7 2" xfId="2596" xr:uid="{00000000-0005-0000-0000-0000FA090000}"/>
    <cellStyle name="20% - Accent2 4 7 2 2" xfId="2597" xr:uid="{00000000-0005-0000-0000-0000FB090000}"/>
    <cellStyle name="20% - Accent2 4 7 2 2 2" xfId="2598" xr:uid="{00000000-0005-0000-0000-0000FC090000}"/>
    <cellStyle name="20% - Accent2 4 7 2 3" xfId="2599" xr:uid="{00000000-0005-0000-0000-0000FD090000}"/>
    <cellStyle name="20% - Accent2 4 7 2 4" xfId="2600" xr:uid="{00000000-0005-0000-0000-0000FE090000}"/>
    <cellStyle name="20% - Accent2 4 7 3" xfId="2601" xr:uid="{00000000-0005-0000-0000-0000FF090000}"/>
    <cellStyle name="20% - Accent2 4 7 3 2" xfId="2602" xr:uid="{00000000-0005-0000-0000-0000000A0000}"/>
    <cellStyle name="20% - Accent2 4 7 4" xfId="2603" xr:uid="{00000000-0005-0000-0000-0000010A0000}"/>
    <cellStyle name="20% - Accent2 4 7 5" xfId="2604" xr:uid="{00000000-0005-0000-0000-0000020A0000}"/>
    <cellStyle name="20% - Accent2 4 8" xfId="2605" xr:uid="{00000000-0005-0000-0000-0000030A0000}"/>
    <cellStyle name="20% - Accent2 4 8 2" xfId="2606" xr:uid="{00000000-0005-0000-0000-0000040A0000}"/>
    <cellStyle name="20% - Accent2 4 8 2 2" xfId="2607" xr:uid="{00000000-0005-0000-0000-0000050A0000}"/>
    <cellStyle name="20% - Accent2 4 8 2 3" xfId="2608" xr:uid="{00000000-0005-0000-0000-0000060A0000}"/>
    <cellStyle name="20% - Accent2 4 8 3" xfId="2609" xr:uid="{00000000-0005-0000-0000-0000070A0000}"/>
    <cellStyle name="20% - Accent2 4 8 4" xfId="2610" xr:uid="{00000000-0005-0000-0000-0000080A0000}"/>
    <cellStyle name="20% - Accent2 4 9" xfId="2611" xr:uid="{00000000-0005-0000-0000-0000090A0000}"/>
    <cellStyle name="20% - Accent2 4 9 2" xfId="2612" xr:uid="{00000000-0005-0000-0000-00000A0A0000}"/>
    <cellStyle name="20% - Accent2 4 9 2 2" xfId="2613" xr:uid="{00000000-0005-0000-0000-00000B0A0000}"/>
    <cellStyle name="20% - Accent2 4 9 3" xfId="2614" xr:uid="{00000000-0005-0000-0000-00000C0A0000}"/>
    <cellStyle name="20% - Accent2 4 9 4" xfId="2615" xr:uid="{00000000-0005-0000-0000-00000D0A0000}"/>
    <cellStyle name="20% - Accent2 5" xfId="2616" xr:uid="{00000000-0005-0000-0000-00000E0A0000}"/>
    <cellStyle name="20% - Accent2 5 2" xfId="2617" xr:uid="{00000000-0005-0000-0000-00000F0A0000}"/>
    <cellStyle name="20% - Accent2 5 2 2" xfId="2618" xr:uid="{00000000-0005-0000-0000-0000100A0000}"/>
    <cellStyle name="20% - Accent2 5 2 2 2" xfId="2619" xr:uid="{00000000-0005-0000-0000-0000110A0000}"/>
    <cellStyle name="20% - Accent2 5 2 2 2 2" xfId="2620" xr:uid="{00000000-0005-0000-0000-0000120A0000}"/>
    <cellStyle name="20% - Accent2 5 2 2 2 2 2" xfId="2621" xr:uid="{00000000-0005-0000-0000-0000130A0000}"/>
    <cellStyle name="20% - Accent2 5 2 2 2 3" xfId="2622" xr:uid="{00000000-0005-0000-0000-0000140A0000}"/>
    <cellStyle name="20% - Accent2 5 2 2 3" xfId="2623" xr:uid="{00000000-0005-0000-0000-0000150A0000}"/>
    <cellStyle name="20% - Accent2 5 2 2 3 2" xfId="2624" xr:uid="{00000000-0005-0000-0000-0000160A0000}"/>
    <cellStyle name="20% - Accent2 5 2 2 4" xfId="2625" xr:uid="{00000000-0005-0000-0000-0000170A0000}"/>
    <cellStyle name="20% - Accent2 5 2 2 5" xfId="2626" xr:uid="{00000000-0005-0000-0000-0000180A0000}"/>
    <cellStyle name="20% - Accent2 5 2 2 6" xfId="2627" xr:uid="{00000000-0005-0000-0000-0000190A0000}"/>
    <cellStyle name="20% - Accent2 5 2 3" xfId="2628" xr:uid="{00000000-0005-0000-0000-00001A0A0000}"/>
    <cellStyle name="20% - Accent2 5 2 3 2" xfId="2629" xr:uid="{00000000-0005-0000-0000-00001B0A0000}"/>
    <cellStyle name="20% - Accent2 5 2 3 2 2" xfId="2630" xr:uid="{00000000-0005-0000-0000-00001C0A0000}"/>
    <cellStyle name="20% - Accent2 5 2 3 3" xfId="2631" xr:uid="{00000000-0005-0000-0000-00001D0A0000}"/>
    <cellStyle name="20% - Accent2 5 2 4" xfId="2632" xr:uid="{00000000-0005-0000-0000-00001E0A0000}"/>
    <cellStyle name="20% - Accent2 5 2 4 2" xfId="2633" xr:uid="{00000000-0005-0000-0000-00001F0A0000}"/>
    <cellStyle name="20% - Accent2 5 2 4 2 2" xfId="2634" xr:uid="{00000000-0005-0000-0000-0000200A0000}"/>
    <cellStyle name="20% - Accent2 5 2 4 3" xfId="2635" xr:uid="{00000000-0005-0000-0000-0000210A0000}"/>
    <cellStyle name="20% - Accent2 5 2 5" xfId="2636" xr:uid="{00000000-0005-0000-0000-0000220A0000}"/>
    <cellStyle name="20% - Accent2 5 2 5 2" xfId="2637" xr:uid="{00000000-0005-0000-0000-0000230A0000}"/>
    <cellStyle name="20% - Accent2 5 2 6" xfId="2638" xr:uid="{00000000-0005-0000-0000-0000240A0000}"/>
    <cellStyle name="20% - Accent2 5 2 7" xfId="2639" xr:uid="{00000000-0005-0000-0000-0000250A0000}"/>
    <cellStyle name="20% - Accent2 5 2 8" xfId="2640" xr:uid="{00000000-0005-0000-0000-0000260A0000}"/>
    <cellStyle name="20% - Accent2 5 3" xfId="2641" xr:uid="{00000000-0005-0000-0000-0000270A0000}"/>
    <cellStyle name="20% - Accent2 5 3 2" xfId="2642" xr:uid="{00000000-0005-0000-0000-0000280A0000}"/>
    <cellStyle name="20% - Accent2 5 3 2 2" xfId="2643" xr:uid="{00000000-0005-0000-0000-0000290A0000}"/>
    <cellStyle name="20% - Accent2 5 3 2 2 2" xfId="2644" xr:uid="{00000000-0005-0000-0000-00002A0A0000}"/>
    <cellStyle name="20% - Accent2 5 3 2 3" xfId="2645" xr:uid="{00000000-0005-0000-0000-00002B0A0000}"/>
    <cellStyle name="20% - Accent2 5 3 2 4" xfId="2646" xr:uid="{00000000-0005-0000-0000-00002C0A0000}"/>
    <cellStyle name="20% - Accent2 5 3 3" xfId="2647" xr:uid="{00000000-0005-0000-0000-00002D0A0000}"/>
    <cellStyle name="20% - Accent2 5 3 3 2" xfId="2648" xr:uid="{00000000-0005-0000-0000-00002E0A0000}"/>
    <cellStyle name="20% - Accent2 5 3 4" xfId="2649" xr:uid="{00000000-0005-0000-0000-00002F0A0000}"/>
    <cellStyle name="20% - Accent2 5 3 5" xfId="2650" xr:uid="{00000000-0005-0000-0000-0000300A0000}"/>
    <cellStyle name="20% - Accent2 5 3 6" xfId="2651" xr:uid="{00000000-0005-0000-0000-0000310A0000}"/>
    <cellStyle name="20% - Accent2 5 4" xfId="2652" xr:uid="{00000000-0005-0000-0000-0000320A0000}"/>
    <cellStyle name="20% - Accent2 5 4 2" xfId="2653" xr:uid="{00000000-0005-0000-0000-0000330A0000}"/>
    <cellStyle name="20% - Accent2 5 4 2 2" xfId="2654" xr:uid="{00000000-0005-0000-0000-0000340A0000}"/>
    <cellStyle name="20% - Accent2 5 4 2 2 2" xfId="2655" xr:uid="{00000000-0005-0000-0000-0000350A0000}"/>
    <cellStyle name="20% - Accent2 5 4 2 3" xfId="2656" xr:uid="{00000000-0005-0000-0000-0000360A0000}"/>
    <cellStyle name="20% - Accent2 5 4 2 4" xfId="2657" xr:uid="{00000000-0005-0000-0000-0000370A0000}"/>
    <cellStyle name="20% - Accent2 5 4 3" xfId="2658" xr:uid="{00000000-0005-0000-0000-0000380A0000}"/>
    <cellStyle name="20% - Accent2 5 4 3 2" xfId="2659" xr:uid="{00000000-0005-0000-0000-0000390A0000}"/>
    <cellStyle name="20% - Accent2 5 4 4" xfId="2660" xr:uid="{00000000-0005-0000-0000-00003A0A0000}"/>
    <cellStyle name="20% - Accent2 5 4 5" xfId="2661" xr:uid="{00000000-0005-0000-0000-00003B0A0000}"/>
    <cellStyle name="20% - Accent2 5 5" xfId="2662" xr:uid="{00000000-0005-0000-0000-00003C0A0000}"/>
    <cellStyle name="20% - Accent2 5 5 2" xfId="2663" xr:uid="{00000000-0005-0000-0000-00003D0A0000}"/>
    <cellStyle name="20% - Accent2 5 5 2 2" xfId="2664" xr:uid="{00000000-0005-0000-0000-00003E0A0000}"/>
    <cellStyle name="20% - Accent2 5 5 3" xfId="2665" xr:uid="{00000000-0005-0000-0000-00003F0A0000}"/>
    <cellStyle name="20% - Accent2 5 5 4" xfId="2666" xr:uid="{00000000-0005-0000-0000-0000400A0000}"/>
    <cellStyle name="20% - Accent2 5 6" xfId="2667" xr:uid="{00000000-0005-0000-0000-0000410A0000}"/>
    <cellStyle name="20% - Accent2 5 6 2" xfId="2668" xr:uid="{00000000-0005-0000-0000-0000420A0000}"/>
    <cellStyle name="20% - Accent2 5 7" xfId="2669" xr:uid="{00000000-0005-0000-0000-0000430A0000}"/>
    <cellStyle name="20% - Accent2 5 8" xfId="2670" xr:uid="{00000000-0005-0000-0000-0000440A0000}"/>
    <cellStyle name="20% - Accent2 5 9" xfId="2671" xr:uid="{00000000-0005-0000-0000-0000450A0000}"/>
    <cellStyle name="20% - Accent2 6" xfId="2672" xr:uid="{00000000-0005-0000-0000-0000460A0000}"/>
    <cellStyle name="20% - Accent2 6 2" xfId="2673" xr:uid="{00000000-0005-0000-0000-0000470A0000}"/>
    <cellStyle name="20% - Accent2 6 2 2" xfId="2674" xr:uid="{00000000-0005-0000-0000-0000480A0000}"/>
    <cellStyle name="20% - Accent2 6 2 2 2" xfId="2675" xr:uid="{00000000-0005-0000-0000-0000490A0000}"/>
    <cellStyle name="20% - Accent2 6 2 2 2 2" xfId="2676" xr:uid="{00000000-0005-0000-0000-00004A0A0000}"/>
    <cellStyle name="20% - Accent2 6 2 2 2 2 2" xfId="2677" xr:uid="{00000000-0005-0000-0000-00004B0A0000}"/>
    <cellStyle name="20% - Accent2 6 2 2 2 3" xfId="2678" xr:uid="{00000000-0005-0000-0000-00004C0A0000}"/>
    <cellStyle name="20% - Accent2 6 2 2 3" xfId="2679" xr:uid="{00000000-0005-0000-0000-00004D0A0000}"/>
    <cellStyle name="20% - Accent2 6 2 2 3 2" xfId="2680" xr:uid="{00000000-0005-0000-0000-00004E0A0000}"/>
    <cellStyle name="20% - Accent2 6 2 2 4" xfId="2681" xr:uid="{00000000-0005-0000-0000-00004F0A0000}"/>
    <cellStyle name="20% - Accent2 6 2 2 5" xfId="2682" xr:uid="{00000000-0005-0000-0000-0000500A0000}"/>
    <cellStyle name="20% - Accent2 6 2 2 6" xfId="2683" xr:uid="{00000000-0005-0000-0000-0000510A0000}"/>
    <cellStyle name="20% - Accent2 6 2 3" xfId="2684" xr:uid="{00000000-0005-0000-0000-0000520A0000}"/>
    <cellStyle name="20% - Accent2 6 2 3 2" xfId="2685" xr:uid="{00000000-0005-0000-0000-0000530A0000}"/>
    <cellStyle name="20% - Accent2 6 2 3 2 2" xfId="2686" xr:uid="{00000000-0005-0000-0000-0000540A0000}"/>
    <cellStyle name="20% - Accent2 6 2 3 3" xfId="2687" xr:uid="{00000000-0005-0000-0000-0000550A0000}"/>
    <cellStyle name="20% - Accent2 6 2 4" xfId="2688" xr:uid="{00000000-0005-0000-0000-0000560A0000}"/>
    <cellStyle name="20% - Accent2 6 2 4 2" xfId="2689" xr:uid="{00000000-0005-0000-0000-0000570A0000}"/>
    <cellStyle name="20% - Accent2 6 2 4 2 2" xfId="2690" xr:uid="{00000000-0005-0000-0000-0000580A0000}"/>
    <cellStyle name="20% - Accent2 6 2 4 3" xfId="2691" xr:uid="{00000000-0005-0000-0000-0000590A0000}"/>
    <cellStyle name="20% - Accent2 6 2 5" xfId="2692" xr:uid="{00000000-0005-0000-0000-00005A0A0000}"/>
    <cellStyle name="20% - Accent2 6 2 5 2" xfId="2693" xr:uid="{00000000-0005-0000-0000-00005B0A0000}"/>
    <cellStyle name="20% - Accent2 6 2 6" xfId="2694" xr:uid="{00000000-0005-0000-0000-00005C0A0000}"/>
    <cellStyle name="20% - Accent2 6 2 7" xfId="2695" xr:uid="{00000000-0005-0000-0000-00005D0A0000}"/>
    <cellStyle name="20% - Accent2 6 2 8" xfId="2696" xr:uid="{00000000-0005-0000-0000-00005E0A0000}"/>
    <cellStyle name="20% - Accent2 6 3" xfId="2697" xr:uid="{00000000-0005-0000-0000-00005F0A0000}"/>
    <cellStyle name="20% - Accent2 6 3 2" xfId="2698" xr:uid="{00000000-0005-0000-0000-0000600A0000}"/>
    <cellStyle name="20% - Accent2 6 3 2 2" xfId="2699" xr:uid="{00000000-0005-0000-0000-0000610A0000}"/>
    <cellStyle name="20% - Accent2 6 3 2 2 2" xfId="2700" xr:uid="{00000000-0005-0000-0000-0000620A0000}"/>
    <cellStyle name="20% - Accent2 6 3 2 3" xfId="2701" xr:uid="{00000000-0005-0000-0000-0000630A0000}"/>
    <cellStyle name="20% - Accent2 6 3 2 4" xfId="2702" xr:uid="{00000000-0005-0000-0000-0000640A0000}"/>
    <cellStyle name="20% - Accent2 6 3 3" xfId="2703" xr:uid="{00000000-0005-0000-0000-0000650A0000}"/>
    <cellStyle name="20% - Accent2 6 3 3 2" xfId="2704" xr:uid="{00000000-0005-0000-0000-0000660A0000}"/>
    <cellStyle name="20% - Accent2 6 3 4" xfId="2705" xr:uid="{00000000-0005-0000-0000-0000670A0000}"/>
    <cellStyle name="20% - Accent2 6 3 5" xfId="2706" xr:uid="{00000000-0005-0000-0000-0000680A0000}"/>
    <cellStyle name="20% - Accent2 6 3 6" xfId="2707" xr:uid="{00000000-0005-0000-0000-0000690A0000}"/>
    <cellStyle name="20% - Accent2 6 4" xfId="2708" xr:uid="{00000000-0005-0000-0000-00006A0A0000}"/>
    <cellStyle name="20% - Accent2 6 4 2" xfId="2709" xr:uid="{00000000-0005-0000-0000-00006B0A0000}"/>
    <cellStyle name="20% - Accent2 6 4 2 2" xfId="2710" xr:uid="{00000000-0005-0000-0000-00006C0A0000}"/>
    <cellStyle name="20% - Accent2 6 4 3" xfId="2711" xr:uid="{00000000-0005-0000-0000-00006D0A0000}"/>
    <cellStyle name="20% - Accent2 6 4 4" xfId="2712" xr:uid="{00000000-0005-0000-0000-00006E0A0000}"/>
    <cellStyle name="20% - Accent2 6 5" xfId="2713" xr:uid="{00000000-0005-0000-0000-00006F0A0000}"/>
    <cellStyle name="20% - Accent2 6 5 2" xfId="2714" xr:uid="{00000000-0005-0000-0000-0000700A0000}"/>
    <cellStyle name="20% - Accent2 6 5 2 2" xfId="2715" xr:uid="{00000000-0005-0000-0000-0000710A0000}"/>
    <cellStyle name="20% - Accent2 6 5 3" xfId="2716" xr:uid="{00000000-0005-0000-0000-0000720A0000}"/>
    <cellStyle name="20% - Accent2 6 6" xfId="2717" xr:uid="{00000000-0005-0000-0000-0000730A0000}"/>
    <cellStyle name="20% - Accent2 6 6 2" xfId="2718" xr:uid="{00000000-0005-0000-0000-0000740A0000}"/>
    <cellStyle name="20% - Accent2 6 7" xfId="2719" xr:uid="{00000000-0005-0000-0000-0000750A0000}"/>
    <cellStyle name="20% - Accent2 6 8" xfId="2720" xr:uid="{00000000-0005-0000-0000-0000760A0000}"/>
    <cellStyle name="20% - Accent2 6 9" xfId="2721" xr:uid="{00000000-0005-0000-0000-0000770A0000}"/>
    <cellStyle name="20% - Accent2 7" xfId="2722" xr:uid="{00000000-0005-0000-0000-0000780A0000}"/>
    <cellStyle name="20% - Accent2 7 2" xfId="2723" xr:uid="{00000000-0005-0000-0000-0000790A0000}"/>
    <cellStyle name="20% - Accent2 7 2 2" xfId="2724" xr:uid="{00000000-0005-0000-0000-00007A0A0000}"/>
    <cellStyle name="20% - Accent2 7 2 2 2" xfId="2725" xr:uid="{00000000-0005-0000-0000-00007B0A0000}"/>
    <cellStyle name="20% - Accent2 7 2 2 2 2" xfId="2726" xr:uid="{00000000-0005-0000-0000-00007C0A0000}"/>
    <cellStyle name="20% - Accent2 7 2 2 2 2 2" xfId="2727" xr:uid="{00000000-0005-0000-0000-00007D0A0000}"/>
    <cellStyle name="20% - Accent2 7 2 2 2 3" xfId="2728" xr:uid="{00000000-0005-0000-0000-00007E0A0000}"/>
    <cellStyle name="20% - Accent2 7 2 2 3" xfId="2729" xr:uid="{00000000-0005-0000-0000-00007F0A0000}"/>
    <cellStyle name="20% - Accent2 7 2 2 3 2" xfId="2730" xr:uid="{00000000-0005-0000-0000-0000800A0000}"/>
    <cellStyle name="20% - Accent2 7 2 2 4" xfId="2731" xr:uid="{00000000-0005-0000-0000-0000810A0000}"/>
    <cellStyle name="20% - Accent2 7 2 2 5" xfId="2732" xr:uid="{00000000-0005-0000-0000-0000820A0000}"/>
    <cellStyle name="20% - Accent2 7 2 2 6" xfId="2733" xr:uid="{00000000-0005-0000-0000-0000830A0000}"/>
    <cellStyle name="20% - Accent2 7 2 3" xfId="2734" xr:uid="{00000000-0005-0000-0000-0000840A0000}"/>
    <cellStyle name="20% - Accent2 7 2 3 2" xfId="2735" xr:uid="{00000000-0005-0000-0000-0000850A0000}"/>
    <cellStyle name="20% - Accent2 7 2 3 2 2" xfId="2736" xr:uid="{00000000-0005-0000-0000-0000860A0000}"/>
    <cellStyle name="20% - Accent2 7 2 3 3" xfId="2737" xr:uid="{00000000-0005-0000-0000-0000870A0000}"/>
    <cellStyle name="20% - Accent2 7 2 4" xfId="2738" xr:uid="{00000000-0005-0000-0000-0000880A0000}"/>
    <cellStyle name="20% - Accent2 7 2 4 2" xfId="2739" xr:uid="{00000000-0005-0000-0000-0000890A0000}"/>
    <cellStyle name="20% - Accent2 7 2 4 2 2" xfId="2740" xr:uid="{00000000-0005-0000-0000-00008A0A0000}"/>
    <cellStyle name="20% - Accent2 7 2 4 3" xfId="2741" xr:uid="{00000000-0005-0000-0000-00008B0A0000}"/>
    <cellStyle name="20% - Accent2 7 2 5" xfId="2742" xr:uid="{00000000-0005-0000-0000-00008C0A0000}"/>
    <cellStyle name="20% - Accent2 7 2 5 2" xfId="2743" xr:uid="{00000000-0005-0000-0000-00008D0A0000}"/>
    <cellStyle name="20% - Accent2 7 2 6" xfId="2744" xr:uid="{00000000-0005-0000-0000-00008E0A0000}"/>
    <cellStyle name="20% - Accent2 7 2 7" xfId="2745" xr:uid="{00000000-0005-0000-0000-00008F0A0000}"/>
    <cellStyle name="20% - Accent2 7 2 8" xfId="2746" xr:uid="{00000000-0005-0000-0000-0000900A0000}"/>
    <cellStyle name="20% - Accent2 7 3" xfId="2747" xr:uid="{00000000-0005-0000-0000-0000910A0000}"/>
    <cellStyle name="20% - Accent2 7 3 2" xfId="2748" xr:uid="{00000000-0005-0000-0000-0000920A0000}"/>
    <cellStyle name="20% - Accent2 7 3 2 2" xfId="2749" xr:uid="{00000000-0005-0000-0000-0000930A0000}"/>
    <cellStyle name="20% - Accent2 7 3 2 2 2" xfId="2750" xr:uid="{00000000-0005-0000-0000-0000940A0000}"/>
    <cellStyle name="20% - Accent2 7 3 2 3" xfId="2751" xr:uid="{00000000-0005-0000-0000-0000950A0000}"/>
    <cellStyle name="20% - Accent2 7 3 2 4" xfId="2752" xr:uid="{00000000-0005-0000-0000-0000960A0000}"/>
    <cellStyle name="20% - Accent2 7 3 3" xfId="2753" xr:uid="{00000000-0005-0000-0000-0000970A0000}"/>
    <cellStyle name="20% - Accent2 7 3 3 2" xfId="2754" xr:uid="{00000000-0005-0000-0000-0000980A0000}"/>
    <cellStyle name="20% - Accent2 7 3 4" xfId="2755" xr:uid="{00000000-0005-0000-0000-0000990A0000}"/>
    <cellStyle name="20% - Accent2 7 3 5" xfId="2756" xr:uid="{00000000-0005-0000-0000-00009A0A0000}"/>
    <cellStyle name="20% - Accent2 7 3 6" xfId="2757" xr:uid="{00000000-0005-0000-0000-00009B0A0000}"/>
    <cellStyle name="20% - Accent2 7 4" xfId="2758" xr:uid="{00000000-0005-0000-0000-00009C0A0000}"/>
    <cellStyle name="20% - Accent2 7 4 2" xfId="2759" xr:uid="{00000000-0005-0000-0000-00009D0A0000}"/>
    <cellStyle name="20% - Accent2 7 4 2 2" xfId="2760" xr:uid="{00000000-0005-0000-0000-00009E0A0000}"/>
    <cellStyle name="20% - Accent2 7 4 3" xfId="2761" xr:uid="{00000000-0005-0000-0000-00009F0A0000}"/>
    <cellStyle name="20% - Accent2 7 4 4" xfId="2762" xr:uid="{00000000-0005-0000-0000-0000A00A0000}"/>
    <cellStyle name="20% - Accent2 7 5" xfId="2763" xr:uid="{00000000-0005-0000-0000-0000A10A0000}"/>
    <cellStyle name="20% - Accent2 7 5 2" xfId="2764" xr:uid="{00000000-0005-0000-0000-0000A20A0000}"/>
    <cellStyle name="20% - Accent2 7 5 2 2" xfId="2765" xr:uid="{00000000-0005-0000-0000-0000A30A0000}"/>
    <cellStyle name="20% - Accent2 7 5 3" xfId="2766" xr:uid="{00000000-0005-0000-0000-0000A40A0000}"/>
    <cellStyle name="20% - Accent2 7 6" xfId="2767" xr:uid="{00000000-0005-0000-0000-0000A50A0000}"/>
    <cellStyle name="20% - Accent2 7 6 2" xfId="2768" xr:uid="{00000000-0005-0000-0000-0000A60A0000}"/>
    <cellStyle name="20% - Accent2 7 7" xfId="2769" xr:uid="{00000000-0005-0000-0000-0000A70A0000}"/>
    <cellStyle name="20% - Accent2 7 8" xfId="2770" xr:uid="{00000000-0005-0000-0000-0000A80A0000}"/>
    <cellStyle name="20% - Accent2 7 9" xfId="2771" xr:uid="{00000000-0005-0000-0000-0000A90A0000}"/>
    <cellStyle name="20% - Accent2 8" xfId="2772" xr:uid="{00000000-0005-0000-0000-0000AA0A0000}"/>
    <cellStyle name="20% - Accent2 8 2" xfId="2773" xr:uid="{00000000-0005-0000-0000-0000AB0A0000}"/>
    <cellStyle name="20% - Accent2 8 2 2" xfId="2774" xr:uid="{00000000-0005-0000-0000-0000AC0A0000}"/>
    <cellStyle name="20% - Accent2 8 2 2 2" xfId="2775" xr:uid="{00000000-0005-0000-0000-0000AD0A0000}"/>
    <cellStyle name="20% - Accent2 8 2 2 2 2" xfId="2776" xr:uid="{00000000-0005-0000-0000-0000AE0A0000}"/>
    <cellStyle name="20% - Accent2 8 2 2 2 2 2" xfId="2777" xr:uid="{00000000-0005-0000-0000-0000AF0A0000}"/>
    <cellStyle name="20% - Accent2 8 2 2 2 3" xfId="2778" xr:uid="{00000000-0005-0000-0000-0000B00A0000}"/>
    <cellStyle name="20% - Accent2 8 2 2 3" xfId="2779" xr:uid="{00000000-0005-0000-0000-0000B10A0000}"/>
    <cellStyle name="20% - Accent2 8 2 2 3 2" xfId="2780" xr:uid="{00000000-0005-0000-0000-0000B20A0000}"/>
    <cellStyle name="20% - Accent2 8 2 2 4" xfId="2781" xr:uid="{00000000-0005-0000-0000-0000B30A0000}"/>
    <cellStyle name="20% - Accent2 8 2 2 5" xfId="2782" xr:uid="{00000000-0005-0000-0000-0000B40A0000}"/>
    <cellStyle name="20% - Accent2 8 2 2 6" xfId="2783" xr:uid="{00000000-0005-0000-0000-0000B50A0000}"/>
    <cellStyle name="20% - Accent2 8 2 3" xfId="2784" xr:uid="{00000000-0005-0000-0000-0000B60A0000}"/>
    <cellStyle name="20% - Accent2 8 2 3 2" xfId="2785" xr:uid="{00000000-0005-0000-0000-0000B70A0000}"/>
    <cellStyle name="20% - Accent2 8 2 3 2 2" xfId="2786" xr:uid="{00000000-0005-0000-0000-0000B80A0000}"/>
    <cellStyle name="20% - Accent2 8 2 3 3" xfId="2787" xr:uid="{00000000-0005-0000-0000-0000B90A0000}"/>
    <cellStyle name="20% - Accent2 8 2 4" xfId="2788" xr:uid="{00000000-0005-0000-0000-0000BA0A0000}"/>
    <cellStyle name="20% - Accent2 8 2 4 2" xfId="2789" xr:uid="{00000000-0005-0000-0000-0000BB0A0000}"/>
    <cellStyle name="20% - Accent2 8 2 4 2 2" xfId="2790" xr:uid="{00000000-0005-0000-0000-0000BC0A0000}"/>
    <cellStyle name="20% - Accent2 8 2 4 3" xfId="2791" xr:uid="{00000000-0005-0000-0000-0000BD0A0000}"/>
    <cellStyle name="20% - Accent2 8 2 5" xfId="2792" xr:uid="{00000000-0005-0000-0000-0000BE0A0000}"/>
    <cellStyle name="20% - Accent2 8 2 5 2" xfId="2793" xr:uid="{00000000-0005-0000-0000-0000BF0A0000}"/>
    <cellStyle name="20% - Accent2 8 2 6" xfId="2794" xr:uid="{00000000-0005-0000-0000-0000C00A0000}"/>
    <cellStyle name="20% - Accent2 8 2 7" xfId="2795" xr:uid="{00000000-0005-0000-0000-0000C10A0000}"/>
    <cellStyle name="20% - Accent2 8 2 8" xfId="2796" xr:uid="{00000000-0005-0000-0000-0000C20A0000}"/>
    <cellStyle name="20% - Accent2 8 3" xfId="2797" xr:uid="{00000000-0005-0000-0000-0000C30A0000}"/>
    <cellStyle name="20% - Accent2 8 3 2" xfId="2798" xr:uid="{00000000-0005-0000-0000-0000C40A0000}"/>
    <cellStyle name="20% - Accent2 8 3 2 2" xfId="2799" xr:uid="{00000000-0005-0000-0000-0000C50A0000}"/>
    <cellStyle name="20% - Accent2 8 3 2 2 2" xfId="2800" xr:uid="{00000000-0005-0000-0000-0000C60A0000}"/>
    <cellStyle name="20% - Accent2 8 3 2 3" xfId="2801" xr:uid="{00000000-0005-0000-0000-0000C70A0000}"/>
    <cellStyle name="20% - Accent2 8 3 2 4" xfId="2802" xr:uid="{00000000-0005-0000-0000-0000C80A0000}"/>
    <cellStyle name="20% - Accent2 8 3 3" xfId="2803" xr:uid="{00000000-0005-0000-0000-0000C90A0000}"/>
    <cellStyle name="20% - Accent2 8 3 3 2" xfId="2804" xr:uid="{00000000-0005-0000-0000-0000CA0A0000}"/>
    <cellStyle name="20% - Accent2 8 3 4" xfId="2805" xr:uid="{00000000-0005-0000-0000-0000CB0A0000}"/>
    <cellStyle name="20% - Accent2 8 3 5" xfId="2806" xr:uid="{00000000-0005-0000-0000-0000CC0A0000}"/>
    <cellStyle name="20% - Accent2 8 3 6" xfId="2807" xr:uid="{00000000-0005-0000-0000-0000CD0A0000}"/>
    <cellStyle name="20% - Accent2 8 4" xfId="2808" xr:uid="{00000000-0005-0000-0000-0000CE0A0000}"/>
    <cellStyle name="20% - Accent2 8 4 2" xfId="2809" xr:uid="{00000000-0005-0000-0000-0000CF0A0000}"/>
    <cellStyle name="20% - Accent2 8 4 2 2" xfId="2810" xr:uid="{00000000-0005-0000-0000-0000D00A0000}"/>
    <cellStyle name="20% - Accent2 8 4 3" xfId="2811" xr:uid="{00000000-0005-0000-0000-0000D10A0000}"/>
    <cellStyle name="20% - Accent2 8 4 4" xfId="2812" xr:uid="{00000000-0005-0000-0000-0000D20A0000}"/>
    <cellStyle name="20% - Accent2 8 5" xfId="2813" xr:uid="{00000000-0005-0000-0000-0000D30A0000}"/>
    <cellStyle name="20% - Accent2 8 5 2" xfId="2814" xr:uid="{00000000-0005-0000-0000-0000D40A0000}"/>
    <cellStyle name="20% - Accent2 8 5 2 2" xfId="2815" xr:uid="{00000000-0005-0000-0000-0000D50A0000}"/>
    <cellStyle name="20% - Accent2 8 5 3" xfId="2816" xr:uid="{00000000-0005-0000-0000-0000D60A0000}"/>
    <cellStyle name="20% - Accent2 8 6" xfId="2817" xr:uid="{00000000-0005-0000-0000-0000D70A0000}"/>
    <cellStyle name="20% - Accent2 8 6 2" xfId="2818" xr:uid="{00000000-0005-0000-0000-0000D80A0000}"/>
    <cellStyle name="20% - Accent2 8 7" xfId="2819" xr:uid="{00000000-0005-0000-0000-0000D90A0000}"/>
    <cellStyle name="20% - Accent2 8 8" xfId="2820" xr:uid="{00000000-0005-0000-0000-0000DA0A0000}"/>
    <cellStyle name="20% - Accent2 8 9" xfId="2821" xr:uid="{00000000-0005-0000-0000-0000DB0A0000}"/>
    <cellStyle name="20% - Accent2 9" xfId="2822" xr:uid="{00000000-0005-0000-0000-0000DC0A0000}"/>
    <cellStyle name="20% - Accent2 9 2" xfId="2823" xr:uid="{00000000-0005-0000-0000-0000DD0A0000}"/>
    <cellStyle name="20% - Accent2 9 2 2" xfId="2824" xr:uid="{00000000-0005-0000-0000-0000DE0A0000}"/>
    <cellStyle name="20% - Accent2 9 2 2 2" xfId="2825" xr:uid="{00000000-0005-0000-0000-0000DF0A0000}"/>
    <cellStyle name="20% - Accent2 9 2 2 2 2" xfId="2826" xr:uid="{00000000-0005-0000-0000-0000E00A0000}"/>
    <cellStyle name="20% - Accent2 9 2 2 3" xfId="2827" xr:uid="{00000000-0005-0000-0000-0000E10A0000}"/>
    <cellStyle name="20% - Accent2 9 2 2 4" xfId="2828" xr:uid="{00000000-0005-0000-0000-0000E20A0000}"/>
    <cellStyle name="20% - Accent2 9 2 3" xfId="2829" xr:uid="{00000000-0005-0000-0000-0000E30A0000}"/>
    <cellStyle name="20% - Accent2 9 2 3 2" xfId="2830" xr:uid="{00000000-0005-0000-0000-0000E40A0000}"/>
    <cellStyle name="20% - Accent2 9 2 4" xfId="2831" xr:uid="{00000000-0005-0000-0000-0000E50A0000}"/>
    <cellStyle name="20% - Accent2 9 2 5" xfId="2832" xr:uid="{00000000-0005-0000-0000-0000E60A0000}"/>
    <cellStyle name="20% - Accent2 9 2 6" xfId="2833" xr:uid="{00000000-0005-0000-0000-0000E70A0000}"/>
    <cellStyle name="20% - Accent2 9 3" xfId="2834" xr:uid="{00000000-0005-0000-0000-0000E80A0000}"/>
    <cellStyle name="20% - Accent2 9 3 2" xfId="2835" xr:uid="{00000000-0005-0000-0000-0000E90A0000}"/>
    <cellStyle name="20% - Accent2 9 3 2 2" xfId="2836" xr:uid="{00000000-0005-0000-0000-0000EA0A0000}"/>
    <cellStyle name="20% - Accent2 9 3 2 2 2" xfId="2837" xr:uid="{00000000-0005-0000-0000-0000EB0A0000}"/>
    <cellStyle name="20% - Accent2 9 3 2 3" xfId="2838" xr:uid="{00000000-0005-0000-0000-0000EC0A0000}"/>
    <cellStyle name="20% - Accent2 9 3 2 4" xfId="2839" xr:uid="{00000000-0005-0000-0000-0000ED0A0000}"/>
    <cellStyle name="20% - Accent2 9 3 3" xfId="2840" xr:uid="{00000000-0005-0000-0000-0000EE0A0000}"/>
    <cellStyle name="20% - Accent2 9 3 3 2" xfId="2841" xr:uid="{00000000-0005-0000-0000-0000EF0A0000}"/>
    <cellStyle name="20% - Accent2 9 3 4" xfId="2842" xr:uid="{00000000-0005-0000-0000-0000F00A0000}"/>
    <cellStyle name="20% - Accent2 9 3 5" xfId="2843" xr:uid="{00000000-0005-0000-0000-0000F10A0000}"/>
    <cellStyle name="20% - Accent2 9 4" xfId="2844" xr:uid="{00000000-0005-0000-0000-0000F20A0000}"/>
    <cellStyle name="20% - Accent2 9 4 2" xfId="2845" xr:uid="{00000000-0005-0000-0000-0000F30A0000}"/>
    <cellStyle name="20% - Accent2 9 4 2 2" xfId="2846" xr:uid="{00000000-0005-0000-0000-0000F40A0000}"/>
    <cellStyle name="20% - Accent2 9 4 3" xfId="2847" xr:uid="{00000000-0005-0000-0000-0000F50A0000}"/>
    <cellStyle name="20% - Accent2 9 4 4" xfId="2848" xr:uid="{00000000-0005-0000-0000-0000F60A0000}"/>
    <cellStyle name="20% - Accent2 9 5" xfId="2849" xr:uid="{00000000-0005-0000-0000-0000F70A0000}"/>
    <cellStyle name="20% - Accent2 9 5 2" xfId="2850" xr:uid="{00000000-0005-0000-0000-0000F80A0000}"/>
    <cellStyle name="20% - Accent2 9 6" xfId="2851" xr:uid="{00000000-0005-0000-0000-0000F90A0000}"/>
    <cellStyle name="20% - Accent2 9 7" xfId="2852" xr:uid="{00000000-0005-0000-0000-0000FA0A0000}"/>
    <cellStyle name="20% - Accent2 9 8" xfId="2853" xr:uid="{00000000-0005-0000-0000-0000FB0A0000}"/>
    <cellStyle name="20% - Accent3" xfId="29" builtinId="38" customBuiltin="1"/>
    <cellStyle name="20% - Accent3 10" xfId="2854" xr:uid="{00000000-0005-0000-0000-0000FD0A0000}"/>
    <cellStyle name="20% - Accent3 10 2" xfId="2855" xr:uid="{00000000-0005-0000-0000-0000FE0A0000}"/>
    <cellStyle name="20% - Accent3 10 2 2" xfId="2856" xr:uid="{00000000-0005-0000-0000-0000FF0A0000}"/>
    <cellStyle name="20% - Accent3 10 2 2 2" xfId="2857" xr:uid="{00000000-0005-0000-0000-0000000B0000}"/>
    <cellStyle name="20% - Accent3 10 2 3" xfId="2858" xr:uid="{00000000-0005-0000-0000-0000010B0000}"/>
    <cellStyle name="20% - Accent3 10 2 4" xfId="2859" xr:uid="{00000000-0005-0000-0000-0000020B0000}"/>
    <cellStyle name="20% - Accent3 10 3" xfId="2860" xr:uid="{00000000-0005-0000-0000-0000030B0000}"/>
    <cellStyle name="20% - Accent3 10 3 2" xfId="2861" xr:uid="{00000000-0005-0000-0000-0000040B0000}"/>
    <cellStyle name="20% - Accent3 10 4" xfId="2862" xr:uid="{00000000-0005-0000-0000-0000050B0000}"/>
    <cellStyle name="20% - Accent3 10 5" xfId="2863" xr:uid="{00000000-0005-0000-0000-0000060B0000}"/>
    <cellStyle name="20% - Accent3 10 6" xfId="2864" xr:uid="{00000000-0005-0000-0000-0000070B0000}"/>
    <cellStyle name="20% - Accent3 11" xfId="2865" xr:uid="{00000000-0005-0000-0000-0000080B0000}"/>
    <cellStyle name="20% - Accent3 11 2" xfId="2866" xr:uid="{00000000-0005-0000-0000-0000090B0000}"/>
    <cellStyle name="20% - Accent3 11 2 2" xfId="2867" xr:uid="{00000000-0005-0000-0000-00000A0B0000}"/>
    <cellStyle name="20% - Accent3 11 2 2 2" xfId="2868" xr:uid="{00000000-0005-0000-0000-00000B0B0000}"/>
    <cellStyle name="20% - Accent3 11 2 3" xfId="2869" xr:uid="{00000000-0005-0000-0000-00000C0B0000}"/>
    <cellStyle name="20% - Accent3 11 2 4" xfId="2870" xr:uid="{00000000-0005-0000-0000-00000D0B0000}"/>
    <cellStyle name="20% - Accent3 11 2 5" xfId="2871" xr:uid="{00000000-0005-0000-0000-00000E0B0000}"/>
    <cellStyle name="20% - Accent3 11 3" xfId="2872" xr:uid="{00000000-0005-0000-0000-00000F0B0000}"/>
    <cellStyle name="20% - Accent3 11 3 2" xfId="2873" xr:uid="{00000000-0005-0000-0000-0000100B0000}"/>
    <cellStyle name="20% - Accent3 11 3 2 2" xfId="2874" xr:uid="{00000000-0005-0000-0000-0000110B0000}"/>
    <cellStyle name="20% - Accent3 11 3 3" xfId="2875" xr:uid="{00000000-0005-0000-0000-0000120B0000}"/>
    <cellStyle name="20% - Accent3 11 4" xfId="2876" xr:uid="{00000000-0005-0000-0000-0000130B0000}"/>
    <cellStyle name="20% - Accent3 11 4 2" xfId="2877" xr:uid="{00000000-0005-0000-0000-0000140B0000}"/>
    <cellStyle name="20% - Accent3 11 4 3" xfId="2878" xr:uid="{00000000-0005-0000-0000-0000150B0000}"/>
    <cellStyle name="20% - Accent3 11 5" xfId="2879" xr:uid="{00000000-0005-0000-0000-0000160B0000}"/>
    <cellStyle name="20% - Accent3 11 6" xfId="2880" xr:uid="{00000000-0005-0000-0000-0000170B0000}"/>
    <cellStyle name="20% - Accent3 11 7" xfId="2881" xr:uid="{00000000-0005-0000-0000-0000180B0000}"/>
    <cellStyle name="20% - Accent3 12" xfId="2882" xr:uid="{00000000-0005-0000-0000-0000190B0000}"/>
    <cellStyle name="20% - Accent3 12 2" xfId="2883" xr:uid="{00000000-0005-0000-0000-00001A0B0000}"/>
    <cellStyle name="20% - Accent3 12 2 2" xfId="2884" xr:uid="{00000000-0005-0000-0000-00001B0B0000}"/>
    <cellStyle name="20% - Accent3 12 2 2 2" xfId="2885" xr:uid="{00000000-0005-0000-0000-00001C0B0000}"/>
    <cellStyle name="20% - Accent3 12 2 3" xfId="2886" xr:uid="{00000000-0005-0000-0000-00001D0B0000}"/>
    <cellStyle name="20% - Accent3 12 2 4" xfId="2887" xr:uid="{00000000-0005-0000-0000-00001E0B0000}"/>
    <cellStyle name="20% - Accent3 12 3" xfId="2888" xr:uid="{00000000-0005-0000-0000-00001F0B0000}"/>
    <cellStyle name="20% - Accent3 12 3 2" xfId="2889" xr:uid="{00000000-0005-0000-0000-0000200B0000}"/>
    <cellStyle name="20% - Accent3 12 4" xfId="2890" xr:uid="{00000000-0005-0000-0000-0000210B0000}"/>
    <cellStyle name="20% - Accent3 12 5" xfId="2891" xr:uid="{00000000-0005-0000-0000-0000220B0000}"/>
    <cellStyle name="20% - Accent3 13" xfId="2892" xr:uid="{00000000-0005-0000-0000-0000230B0000}"/>
    <cellStyle name="20% - Accent3 13 2" xfId="2893" xr:uid="{00000000-0005-0000-0000-0000240B0000}"/>
    <cellStyle name="20% - Accent3 13 2 2" xfId="2894" xr:uid="{00000000-0005-0000-0000-0000250B0000}"/>
    <cellStyle name="20% - Accent3 13 3" xfId="2895" xr:uid="{00000000-0005-0000-0000-0000260B0000}"/>
    <cellStyle name="20% - Accent3 13 4" xfId="2896" xr:uid="{00000000-0005-0000-0000-0000270B0000}"/>
    <cellStyle name="20% - Accent3 14" xfId="2897" xr:uid="{00000000-0005-0000-0000-0000280B0000}"/>
    <cellStyle name="20% - Accent3 14 2" xfId="2898" xr:uid="{00000000-0005-0000-0000-0000290B0000}"/>
    <cellStyle name="20% - Accent3 15" xfId="2899" xr:uid="{00000000-0005-0000-0000-00002A0B0000}"/>
    <cellStyle name="20% - Accent3 16" xfId="2900" xr:uid="{00000000-0005-0000-0000-00002B0B0000}"/>
    <cellStyle name="20% - Accent3 17" xfId="2901" xr:uid="{00000000-0005-0000-0000-00002C0B0000}"/>
    <cellStyle name="20% - Accent3 2" xfId="2902" xr:uid="{00000000-0005-0000-0000-00002D0B0000}"/>
    <cellStyle name="20% - Accent3 2 10" xfId="2903" xr:uid="{00000000-0005-0000-0000-00002E0B0000}"/>
    <cellStyle name="20% - Accent3 2 10 2" xfId="2904" xr:uid="{00000000-0005-0000-0000-00002F0B0000}"/>
    <cellStyle name="20% - Accent3 2 10 2 2" xfId="2905" xr:uid="{00000000-0005-0000-0000-0000300B0000}"/>
    <cellStyle name="20% - Accent3 2 10 3" xfId="2906" xr:uid="{00000000-0005-0000-0000-0000310B0000}"/>
    <cellStyle name="20% - Accent3 2 10 4" xfId="2907" xr:uid="{00000000-0005-0000-0000-0000320B0000}"/>
    <cellStyle name="20% - Accent3 2 11" xfId="2908" xr:uid="{00000000-0005-0000-0000-0000330B0000}"/>
    <cellStyle name="20% - Accent3 2 11 2" xfId="2909" xr:uid="{00000000-0005-0000-0000-0000340B0000}"/>
    <cellStyle name="20% - Accent3 2 12" xfId="2910" xr:uid="{00000000-0005-0000-0000-0000350B0000}"/>
    <cellStyle name="20% - Accent3 2 13" xfId="2911" xr:uid="{00000000-0005-0000-0000-0000360B0000}"/>
    <cellStyle name="20% - Accent3 2 14" xfId="2912" xr:uid="{00000000-0005-0000-0000-0000370B0000}"/>
    <cellStyle name="20% - Accent3 2 2" xfId="2913" xr:uid="{00000000-0005-0000-0000-0000380B0000}"/>
    <cellStyle name="20% - Accent3 2 2 10" xfId="2914" xr:uid="{00000000-0005-0000-0000-0000390B0000}"/>
    <cellStyle name="20% - Accent3 2 2 10 2" xfId="2915" xr:uid="{00000000-0005-0000-0000-00003A0B0000}"/>
    <cellStyle name="20% - Accent3 2 2 11" xfId="2916" xr:uid="{00000000-0005-0000-0000-00003B0B0000}"/>
    <cellStyle name="20% - Accent3 2 2 12" xfId="2917" xr:uid="{00000000-0005-0000-0000-00003C0B0000}"/>
    <cellStyle name="20% - Accent3 2 2 13" xfId="2918" xr:uid="{00000000-0005-0000-0000-00003D0B0000}"/>
    <cellStyle name="20% - Accent3 2 2 2" xfId="2919" xr:uid="{00000000-0005-0000-0000-00003E0B0000}"/>
    <cellStyle name="20% - Accent3 2 2 2 2" xfId="2920" xr:uid="{00000000-0005-0000-0000-00003F0B0000}"/>
    <cellStyle name="20% - Accent3 2 2 2 2 2" xfId="2921" xr:uid="{00000000-0005-0000-0000-0000400B0000}"/>
    <cellStyle name="20% - Accent3 2 2 2 2 2 2" xfId="2922" xr:uid="{00000000-0005-0000-0000-0000410B0000}"/>
    <cellStyle name="20% - Accent3 2 2 2 2 2 2 2" xfId="2923" xr:uid="{00000000-0005-0000-0000-0000420B0000}"/>
    <cellStyle name="20% - Accent3 2 2 2 2 2 2 2 2" xfId="2924" xr:uid="{00000000-0005-0000-0000-0000430B0000}"/>
    <cellStyle name="20% - Accent3 2 2 2 2 2 2 3" xfId="2925" xr:uid="{00000000-0005-0000-0000-0000440B0000}"/>
    <cellStyle name="20% - Accent3 2 2 2 2 2 3" xfId="2926" xr:uid="{00000000-0005-0000-0000-0000450B0000}"/>
    <cellStyle name="20% - Accent3 2 2 2 2 2 3 2" xfId="2927" xr:uid="{00000000-0005-0000-0000-0000460B0000}"/>
    <cellStyle name="20% - Accent3 2 2 2 2 2 4" xfId="2928" xr:uid="{00000000-0005-0000-0000-0000470B0000}"/>
    <cellStyle name="20% - Accent3 2 2 2 2 2 5" xfId="2929" xr:uid="{00000000-0005-0000-0000-0000480B0000}"/>
    <cellStyle name="20% - Accent3 2 2 2 2 2 6" xfId="2930" xr:uid="{00000000-0005-0000-0000-0000490B0000}"/>
    <cellStyle name="20% - Accent3 2 2 2 2 3" xfId="2931" xr:uid="{00000000-0005-0000-0000-00004A0B0000}"/>
    <cellStyle name="20% - Accent3 2 2 2 2 3 2" xfId="2932" xr:uid="{00000000-0005-0000-0000-00004B0B0000}"/>
    <cellStyle name="20% - Accent3 2 2 2 2 3 2 2" xfId="2933" xr:uid="{00000000-0005-0000-0000-00004C0B0000}"/>
    <cellStyle name="20% - Accent3 2 2 2 2 3 3" xfId="2934" xr:uid="{00000000-0005-0000-0000-00004D0B0000}"/>
    <cellStyle name="20% - Accent3 2 2 2 2 4" xfId="2935" xr:uid="{00000000-0005-0000-0000-00004E0B0000}"/>
    <cellStyle name="20% - Accent3 2 2 2 2 4 2" xfId="2936" xr:uid="{00000000-0005-0000-0000-00004F0B0000}"/>
    <cellStyle name="20% - Accent3 2 2 2 2 4 2 2" xfId="2937" xr:uid="{00000000-0005-0000-0000-0000500B0000}"/>
    <cellStyle name="20% - Accent3 2 2 2 2 4 3" xfId="2938" xr:uid="{00000000-0005-0000-0000-0000510B0000}"/>
    <cellStyle name="20% - Accent3 2 2 2 2 5" xfId="2939" xr:uid="{00000000-0005-0000-0000-0000520B0000}"/>
    <cellStyle name="20% - Accent3 2 2 2 2 5 2" xfId="2940" xr:uid="{00000000-0005-0000-0000-0000530B0000}"/>
    <cellStyle name="20% - Accent3 2 2 2 2 6" xfId="2941" xr:uid="{00000000-0005-0000-0000-0000540B0000}"/>
    <cellStyle name="20% - Accent3 2 2 2 2 7" xfId="2942" xr:uid="{00000000-0005-0000-0000-0000550B0000}"/>
    <cellStyle name="20% - Accent3 2 2 2 2 8" xfId="2943" xr:uid="{00000000-0005-0000-0000-0000560B0000}"/>
    <cellStyle name="20% - Accent3 2 2 2 3" xfId="2944" xr:uid="{00000000-0005-0000-0000-0000570B0000}"/>
    <cellStyle name="20% - Accent3 2 2 2 3 2" xfId="2945" xr:uid="{00000000-0005-0000-0000-0000580B0000}"/>
    <cellStyle name="20% - Accent3 2 2 2 3 2 2" xfId="2946" xr:uid="{00000000-0005-0000-0000-0000590B0000}"/>
    <cellStyle name="20% - Accent3 2 2 2 3 2 2 2" xfId="2947" xr:uid="{00000000-0005-0000-0000-00005A0B0000}"/>
    <cellStyle name="20% - Accent3 2 2 2 3 2 3" xfId="2948" xr:uid="{00000000-0005-0000-0000-00005B0B0000}"/>
    <cellStyle name="20% - Accent3 2 2 2 3 2 4" xfId="2949" xr:uid="{00000000-0005-0000-0000-00005C0B0000}"/>
    <cellStyle name="20% - Accent3 2 2 2 3 3" xfId="2950" xr:uid="{00000000-0005-0000-0000-00005D0B0000}"/>
    <cellStyle name="20% - Accent3 2 2 2 3 3 2" xfId="2951" xr:uid="{00000000-0005-0000-0000-00005E0B0000}"/>
    <cellStyle name="20% - Accent3 2 2 2 3 4" xfId="2952" xr:uid="{00000000-0005-0000-0000-00005F0B0000}"/>
    <cellStyle name="20% - Accent3 2 2 2 3 5" xfId="2953" xr:uid="{00000000-0005-0000-0000-0000600B0000}"/>
    <cellStyle name="20% - Accent3 2 2 2 3 6" xfId="2954" xr:uid="{00000000-0005-0000-0000-0000610B0000}"/>
    <cellStyle name="20% - Accent3 2 2 2 4" xfId="2955" xr:uid="{00000000-0005-0000-0000-0000620B0000}"/>
    <cellStyle name="20% - Accent3 2 2 2 4 2" xfId="2956" xr:uid="{00000000-0005-0000-0000-0000630B0000}"/>
    <cellStyle name="20% - Accent3 2 2 2 4 2 2" xfId="2957" xr:uid="{00000000-0005-0000-0000-0000640B0000}"/>
    <cellStyle name="20% - Accent3 2 2 2 4 2 2 2" xfId="2958" xr:uid="{00000000-0005-0000-0000-0000650B0000}"/>
    <cellStyle name="20% - Accent3 2 2 2 4 2 3" xfId="2959" xr:uid="{00000000-0005-0000-0000-0000660B0000}"/>
    <cellStyle name="20% - Accent3 2 2 2 4 2 4" xfId="2960" xr:uid="{00000000-0005-0000-0000-0000670B0000}"/>
    <cellStyle name="20% - Accent3 2 2 2 4 3" xfId="2961" xr:uid="{00000000-0005-0000-0000-0000680B0000}"/>
    <cellStyle name="20% - Accent3 2 2 2 4 3 2" xfId="2962" xr:uid="{00000000-0005-0000-0000-0000690B0000}"/>
    <cellStyle name="20% - Accent3 2 2 2 4 4" xfId="2963" xr:uid="{00000000-0005-0000-0000-00006A0B0000}"/>
    <cellStyle name="20% - Accent3 2 2 2 4 5" xfId="2964" xr:uid="{00000000-0005-0000-0000-00006B0B0000}"/>
    <cellStyle name="20% - Accent3 2 2 2 5" xfId="2965" xr:uid="{00000000-0005-0000-0000-00006C0B0000}"/>
    <cellStyle name="20% - Accent3 2 2 2 5 2" xfId="2966" xr:uid="{00000000-0005-0000-0000-00006D0B0000}"/>
    <cellStyle name="20% - Accent3 2 2 2 5 2 2" xfId="2967" xr:uid="{00000000-0005-0000-0000-00006E0B0000}"/>
    <cellStyle name="20% - Accent3 2 2 2 5 3" xfId="2968" xr:uid="{00000000-0005-0000-0000-00006F0B0000}"/>
    <cellStyle name="20% - Accent3 2 2 2 5 4" xfId="2969" xr:uid="{00000000-0005-0000-0000-0000700B0000}"/>
    <cellStyle name="20% - Accent3 2 2 2 6" xfId="2970" xr:uid="{00000000-0005-0000-0000-0000710B0000}"/>
    <cellStyle name="20% - Accent3 2 2 2 6 2" xfId="2971" xr:uid="{00000000-0005-0000-0000-0000720B0000}"/>
    <cellStyle name="20% - Accent3 2 2 2 7" xfId="2972" xr:uid="{00000000-0005-0000-0000-0000730B0000}"/>
    <cellStyle name="20% - Accent3 2 2 2 8" xfId="2973" xr:uid="{00000000-0005-0000-0000-0000740B0000}"/>
    <cellStyle name="20% - Accent3 2 2 2 9" xfId="2974" xr:uid="{00000000-0005-0000-0000-0000750B0000}"/>
    <cellStyle name="20% - Accent3 2 2 3" xfId="2975" xr:uid="{00000000-0005-0000-0000-0000760B0000}"/>
    <cellStyle name="20% - Accent3 2 2 3 2" xfId="2976" xr:uid="{00000000-0005-0000-0000-0000770B0000}"/>
    <cellStyle name="20% - Accent3 2 2 3 2 2" xfId="2977" xr:uid="{00000000-0005-0000-0000-0000780B0000}"/>
    <cellStyle name="20% - Accent3 2 2 3 2 2 2" xfId="2978" xr:uid="{00000000-0005-0000-0000-0000790B0000}"/>
    <cellStyle name="20% - Accent3 2 2 3 2 2 2 2" xfId="2979" xr:uid="{00000000-0005-0000-0000-00007A0B0000}"/>
    <cellStyle name="20% - Accent3 2 2 3 2 2 2 2 2" xfId="2980" xr:uid="{00000000-0005-0000-0000-00007B0B0000}"/>
    <cellStyle name="20% - Accent3 2 2 3 2 2 2 3" xfId="2981" xr:uid="{00000000-0005-0000-0000-00007C0B0000}"/>
    <cellStyle name="20% - Accent3 2 2 3 2 2 3" xfId="2982" xr:uid="{00000000-0005-0000-0000-00007D0B0000}"/>
    <cellStyle name="20% - Accent3 2 2 3 2 2 3 2" xfId="2983" xr:uid="{00000000-0005-0000-0000-00007E0B0000}"/>
    <cellStyle name="20% - Accent3 2 2 3 2 2 4" xfId="2984" xr:uid="{00000000-0005-0000-0000-00007F0B0000}"/>
    <cellStyle name="20% - Accent3 2 2 3 2 2 5" xfId="2985" xr:uid="{00000000-0005-0000-0000-0000800B0000}"/>
    <cellStyle name="20% - Accent3 2 2 3 2 2 6" xfId="2986" xr:uid="{00000000-0005-0000-0000-0000810B0000}"/>
    <cellStyle name="20% - Accent3 2 2 3 2 3" xfId="2987" xr:uid="{00000000-0005-0000-0000-0000820B0000}"/>
    <cellStyle name="20% - Accent3 2 2 3 2 3 2" xfId="2988" xr:uid="{00000000-0005-0000-0000-0000830B0000}"/>
    <cellStyle name="20% - Accent3 2 2 3 2 3 2 2" xfId="2989" xr:uid="{00000000-0005-0000-0000-0000840B0000}"/>
    <cellStyle name="20% - Accent3 2 2 3 2 3 3" xfId="2990" xr:uid="{00000000-0005-0000-0000-0000850B0000}"/>
    <cellStyle name="20% - Accent3 2 2 3 2 4" xfId="2991" xr:uid="{00000000-0005-0000-0000-0000860B0000}"/>
    <cellStyle name="20% - Accent3 2 2 3 2 4 2" xfId="2992" xr:uid="{00000000-0005-0000-0000-0000870B0000}"/>
    <cellStyle name="20% - Accent3 2 2 3 2 4 2 2" xfId="2993" xr:uid="{00000000-0005-0000-0000-0000880B0000}"/>
    <cellStyle name="20% - Accent3 2 2 3 2 4 3" xfId="2994" xr:uid="{00000000-0005-0000-0000-0000890B0000}"/>
    <cellStyle name="20% - Accent3 2 2 3 2 5" xfId="2995" xr:uid="{00000000-0005-0000-0000-00008A0B0000}"/>
    <cellStyle name="20% - Accent3 2 2 3 2 5 2" xfId="2996" xr:uid="{00000000-0005-0000-0000-00008B0B0000}"/>
    <cellStyle name="20% - Accent3 2 2 3 2 6" xfId="2997" xr:uid="{00000000-0005-0000-0000-00008C0B0000}"/>
    <cellStyle name="20% - Accent3 2 2 3 2 7" xfId="2998" xr:uid="{00000000-0005-0000-0000-00008D0B0000}"/>
    <cellStyle name="20% - Accent3 2 2 3 2 8" xfId="2999" xr:uid="{00000000-0005-0000-0000-00008E0B0000}"/>
    <cellStyle name="20% - Accent3 2 2 3 3" xfId="3000" xr:uid="{00000000-0005-0000-0000-00008F0B0000}"/>
    <cellStyle name="20% - Accent3 2 2 3 3 2" xfId="3001" xr:uid="{00000000-0005-0000-0000-0000900B0000}"/>
    <cellStyle name="20% - Accent3 2 2 3 3 2 2" xfId="3002" xr:uid="{00000000-0005-0000-0000-0000910B0000}"/>
    <cellStyle name="20% - Accent3 2 2 3 3 2 2 2" xfId="3003" xr:uid="{00000000-0005-0000-0000-0000920B0000}"/>
    <cellStyle name="20% - Accent3 2 2 3 3 2 3" xfId="3004" xr:uid="{00000000-0005-0000-0000-0000930B0000}"/>
    <cellStyle name="20% - Accent3 2 2 3 3 2 4" xfId="3005" xr:uid="{00000000-0005-0000-0000-0000940B0000}"/>
    <cellStyle name="20% - Accent3 2 2 3 3 3" xfId="3006" xr:uid="{00000000-0005-0000-0000-0000950B0000}"/>
    <cellStyle name="20% - Accent3 2 2 3 3 3 2" xfId="3007" xr:uid="{00000000-0005-0000-0000-0000960B0000}"/>
    <cellStyle name="20% - Accent3 2 2 3 3 4" xfId="3008" xr:uid="{00000000-0005-0000-0000-0000970B0000}"/>
    <cellStyle name="20% - Accent3 2 2 3 3 5" xfId="3009" xr:uid="{00000000-0005-0000-0000-0000980B0000}"/>
    <cellStyle name="20% - Accent3 2 2 3 3 6" xfId="3010" xr:uid="{00000000-0005-0000-0000-0000990B0000}"/>
    <cellStyle name="20% - Accent3 2 2 3 4" xfId="3011" xr:uid="{00000000-0005-0000-0000-00009A0B0000}"/>
    <cellStyle name="20% - Accent3 2 2 3 4 2" xfId="3012" xr:uid="{00000000-0005-0000-0000-00009B0B0000}"/>
    <cellStyle name="20% - Accent3 2 2 3 4 2 2" xfId="3013" xr:uid="{00000000-0005-0000-0000-00009C0B0000}"/>
    <cellStyle name="20% - Accent3 2 2 3 4 3" xfId="3014" xr:uid="{00000000-0005-0000-0000-00009D0B0000}"/>
    <cellStyle name="20% - Accent3 2 2 3 4 4" xfId="3015" xr:uid="{00000000-0005-0000-0000-00009E0B0000}"/>
    <cellStyle name="20% - Accent3 2 2 3 5" xfId="3016" xr:uid="{00000000-0005-0000-0000-00009F0B0000}"/>
    <cellStyle name="20% - Accent3 2 2 3 5 2" xfId="3017" xr:uid="{00000000-0005-0000-0000-0000A00B0000}"/>
    <cellStyle name="20% - Accent3 2 2 3 5 2 2" xfId="3018" xr:uid="{00000000-0005-0000-0000-0000A10B0000}"/>
    <cellStyle name="20% - Accent3 2 2 3 5 3" xfId="3019" xr:uid="{00000000-0005-0000-0000-0000A20B0000}"/>
    <cellStyle name="20% - Accent3 2 2 3 6" xfId="3020" xr:uid="{00000000-0005-0000-0000-0000A30B0000}"/>
    <cellStyle name="20% - Accent3 2 2 3 6 2" xfId="3021" xr:uid="{00000000-0005-0000-0000-0000A40B0000}"/>
    <cellStyle name="20% - Accent3 2 2 3 7" xfId="3022" xr:uid="{00000000-0005-0000-0000-0000A50B0000}"/>
    <cellStyle name="20% - Accent3 2 2 3 8" xfId="3023" xr:uid="{00000000-0005-0000-0000-0000A60B0000}"/>
    <cellStyle name="20% - Accent3 2 2 3 9" xfId="3024" xr:uid="{00000000-0005-0000-0000-0000A70B0000}"/>
    <cellStyle name="20% - Accent3 2 2 4" xfId="3025" xr:uid="{00000000-0005-0000-0000-0000A80B0000}"/>
    <cellStyle name="20% - Accent3 2 2 4 2" xfId="3026" xr:uid="{00000000-0005-0000-0000-0000A90B0000}"/>
    <cellStyle name="20% - Accent3 2 2 4 2 2" xfId="3027" xr:uid="{00000000-0005-0000-0000-0000AA0B0000}"/>
    <cellStyle name="20% - Accent3 2 2 4 2 2 2" xfId="3028" xr:uid="{00000000-0005-0000-0000-0000AB0B0000}"/>
    <cellStyle name="20% - Accent3 2 2 4 2 2 2 2" xfId="3029" xr:uid="{00000000-0005-0000-0000-0000AC0B0000}"/>
    <cellStyle name="20% - Accent3 2 2 4 2 2 2 2 2" xfId="3030" xr:uid="{00000000-0005-0000-0000-0000AD0B0000}"/>
    <cellStyle name="20% - Accent3 2 2 4 2 2 2 3" xfId="3031" xr:uid="{00000000-0005-0000-0000-0000AE0B0000}"/>
    <cellStyle name="20% - Accent3 2 2 4 2 2 3" xfId="3032" xr:uid="{00000000-0005-0000-0000-0000AF0B0000}"/>
    <cellStyle name="20% - Accent3 2 2 4 2 2 3 2" xfId="3033" xr:uid="{00000000-0005-0000-0000-0000B00B0000}"/>
    <cellStyle name="20% - Accent3 2 2 4 2 2 4" xfId="3034" xr:uid="{00000000-0005-0000-0000-0000B10B0000}"/>
    <cellStyle name="20% - Accent3 2 2 4 2 2 5" xfId="3035" xr:uid="{00000000-0005-0000-0000-0000B20B0000}"/>
    <cellStyle name="20% - Accent3 2 2 4 2 2 6" xfId="3036" xr:uid="{00000000-0005-0000-0000-0000B30B0000}"/>
    <cellStyle name="20% - Accent3 2 2 4 2 3" xfId="3037" xr:uid="{00000000-0005-0000-0000-0000B40B0000}"/>
    <cellStyle name="20% - Accent3 2 2 4 2 3 2" xfId="3038" xr:uid="{00000000-0005-0000-0000-0000B50B0000}"/>
    <cellStyle name="20% - Accent3 2 2 4 2 3 2 2" xfId="3039" xr:uid="{00000000-0005-0000-0000-0000B60B0000}"/>
    <cellStyle name="20% - Accent3 2 2 4 2 3 3" xfId="3040" xr:uid="{00000000-0005-0000-0000-0000B70B0000}"/>
    <cellStyle name="20% - Accent3 2 2 4 2 4" xfId="3041" xr:uid="{00000000-0005-0000-0000-0000B80B0000}"/>
    <cellStyle name="20% - Accent3 2 2 4 2 4 2" xfId="3042" xr:uid="{00000000-0005-0000-0000-0000B90B0000}"/>
    <cellStyle name="20% - Accent3 2 2 4 2 4 2 2" xfId="3043" xr:uid="{00000000-0005-0000-0000-0000BA0B0000}"/>
    <cellStyle name="20% - Accent3 2 2 4 2 4 3" xfId="3044" xr:uid="{00000000-0005-0000-0000-0000BB0B0000}"/>
    <cellStyle name="20% - Accent3 2 2 4 2 5" xfId="3045" xr:uid="{00000000-0005-0000-0000-0000BC0B0000}"/>
    <cellStyle name="20% - Accent3 2 2 4 2 5 2" xfId="3046" xr:uid="{00000000-0005-0000-0000-0000BD0B0000}"/>
    <cellStyle name="20% - Accent3 2 2 4 2 6" xfId="3047" xr:uid="{00000000-0005-0000-0000-0000BE0B0000}"/>
    <cellStyle name="20% - Accent3 2 2 4 2 7" xfId="3048" xr:uid="{00000000-0005-0000-0000-0000BF0B0000}"/>
    <cellStyle name="20% - Accent3 2 2 4 2 8" xfId="3049" xr:uid="{00000000-0005-0000-0000-0000C00B0000}"/>
    <cellStyle name="20% - Accent3 2 2 4 3" xfId="3050" xr:uid="{00000000-0005-0000-0000-0000C10B0000}"/>
    <cellStyle name="20% - Accent3 2 2 4 3 2" xfId="3051" xr:uid="{00000000-0005-0000-0000-0000C20B0000}"/>
    <cellStyle name="20% - Accent3 2 2 4 3 2 2" xfId="3052" xr:uid="{00000000-0005-0000-0000-0000C30B0000}"/>
    <cellStyle name="20% - Accent3 2 2 4 3 2 2 2" xfId="3053" xr:uid="{00000000-0005-0000-0000-0000C40B0000}"/>
    <cellStyle name="20% - Accent3 2 2 4 3 2 3" xfId="3054" xr:uid="{00000000-0005-0000-0000-0000C50B0000}"/>
    <cellStyle name="20% - Accent3 2 2 4 3 2 4" xfId="3055" xr:uid="{00000000-0005-0000-0000-0000C60B0000}"/>
    <cellStyle name="20% - Accent3 2 2 4 3 3" xfId="3056" xr:uid="{00000000-0005-0000-0000-0000C70B0000}"/>
    <cellStyle name="20% - Accent3 2 2 4 3 3 2" xfId="3057" xr:uid="{00000000-0005-0000-0000-0000C80B0000}"/>
    <cellStyle name="20% - Accent3 2 2 4 3 4" xfId="3058" xr:uid="{00000000-0005-0000-0000-0000C90B0000}"/>
    <cellStyle name="20% - Accent3 2 2 4 3 5" xfId="3059" xr:uid="{00000000-0005-0000-0000-0000CA0B0000}"/>
    <cellStyle name="20% - Accent3 2 2 4 3 6" xfId="3060" xr:uid="{00000000-0005-0000-0000-0000CB0B0000}"/>
    <cellStyle name="20% - Accent3 2 2 4 4" xfId="3061" xr:uid="{00000000-0005-0000-0000-0000CC0B0000}"/>
    <cellStyle name="20% - Accent3 2 2 4 4 2" xfId="3062" xr:uid="{00000000-0005-0000-0000-0000CD0B0000}"/>
    <cellStyle name="20% - Accent3 2 2 4 4 2 2" xfId="3063" xr:uid="{00000000-0005-0000-0000-0000CE0B0000}"/>
    <cellStyle name="20% - Accent3 2 2 4 4 3" xfId="3064" xr:uid="{00000000-0005-0000-0000-0000CF0B0000}"/>
    <cellStyle name="20% - Accent3 2 2 4 4 4" xfId="3065" xr:uid="{00000000-0005-0000-0000-0000D00B0000}"/>
    <cellStyle name="20% - Accent3 2 2 4 5" xfId="3066" xr:uid="{00000000-0005-0000-0000-0000D10B0000}"/>
    <cellStyle name="20% - Accent3 2 2 4 5 2" xfId="3067" xr:uid="{00000000-0005-0000-0000-0000D20B0000}"/>
    <cellStyle name="20% - Accent3 2 2 4 5 2 2" xfId="3068" xr:uid="{00000000-0005-0000-0000-0000D30B0000}"/>
    <cellStyle name="20% - Accent3 2 2 4 5 3" xfId="3069" xr:uid="{00000000-0005-0000-0000-0000D40B0000}"/>
    <cellStyle name="20% - Accent3 2 2 4 6" xfId="3070" xr:uid="{00000000-0005-0000-0000-0000D50B0000}"/>
    <cellStyle name="20% - Accent3 2 2 4 6 2" xfId="3071" xr:uid="{00000000-0005-0000-0000-0000D60B0000}"/>
    <cellStyle name="20% - Accent3 2 2 4 7" xfId="3072" xr:uid="{00000000-0005-0000-0000-0000D70B0000}"/>
    <cellStyle name="20% - Accent3 2 2 4 8" xfId="3073" xr:uid="{00000000-0005-0000-0000-0000D80B0000}"/>
    <cellStyle name="20% - Accent3 2 2 4 9" xfId="3074" xr:uid="{00000000-0005-0000-0000-0000D90B0000}"/>
    <cellStyle name="20% - Accent3 2 2 5" xfId="3075" xr:uid="{00000000-0005-0000-0000-0000DA0B0000}"/>
    <cellStyle name="20% - Accent3 2 2 5 2" xfId="3076" xr:uid="{00000000-0005-0000-0000-0000DB0B0000}"/>
    <cellStyle name="20% - Accent3 2 2 5 2 2" xfId="3077" xr:uid="{00000000-0005-0000-0000-0000DC0B0000}"/>
    <cellStyle name="20% - Accent3 2 2 5 2 2 2" xfId="3078" xr:uid="{00000000-0005-0000-0000-0000DD0B0000}"/>
    <cellStyle name="20% - Accent3 2 2 5 2 2 2 2" xfId="3079" xr:uid="{00000000-0005-0000-0000-0000DE0B0000}"/>
    <cellStyle name="20% - Accent3 2 2 5 2 2 3" xfId="3080" xr:uid="{00000000-0005-0000-0000-0000DF0B0000}"/>
    <cellStyle name="20% - Accent3 2 2 5 2 2 4" xfId="3081" xr:uid="{00000000-0005-0000-0000-0000E00B0000}"/>
    <cellStyle name="20% - Accent3 2 2 5 2 3" xfId="3082" xr:uid="{00000000-0005-0000-0000-0000E10B0000}"/>
    <cellStyle name="20% - Accent3 2 2 5 2 3 2" xfId="3083" xr:uid="{00000000-0005-0000-0000-0000E20B0000}"/>
    <cellStyle name="20% - Accent3 2 2 5 2 4" xfId="3084" xr:uid="{00000000-0005-0000-0000-0000E30B0000}"/>
    <cellStyle name="20% - Accent3 2 2 5 2 5" xfId="3085" xr:uid="{00000000-0005-0000-0000-0000E40B0000}"/>
    <cellStyle name="20% - Accent3 2 2 5 2 6" xfId="3086" xr:uid="{00000000-0005-0000-0000-0000E50B0000}"/>
    <cellStyle name="20% - Accent3 2 2 5 3" xfId="3087" xr:uid="{00000000-0005-0000-0000-0000E60B0000}"/>
    <cellStyle name="20% - Accent3 2 2 5 3 2" xfId="3088" xr:uid="{00000000-0005-0000-0000-0000E70B0000}"/>
    <cellStyle name="20% - Accent3 2 2 5 3 2 2" xfId="3089" xr:uid="{00000000-0005-0000-0000-0000E80B0000}"/>
    <cellStyle name="20% - Accent3 2 2 5 3 2 2 2" xfId="3090" xr:uid="{00000000-0005-0000-0000-0000E90B0000}"/>
    <cellStyle name="20% - Accent3 2 2 5 3 2 3" xfId="3091" xr:uid="{00000000-0005-0000-0000-0000EA0B0000}"/>
    <cellStyle name="20% - Accent3 2 2 5 3 2 4" xfId="3092" xr:uid="{00000000-0005-0000-0000-0000EB0B0000}"/>
    <cellStyle name="20% - Accent3 2 2 5 3 3" xfId="3093" xr:uid="{00000000-0005-0000-0000-0000EC0B0000}"/>
    <cellStyle name="20% - Accent3 2 2 5 3 3 2" xfId="3094" xr:uid="{00000000-0005-0000-0000-0000ED0B0000}"/>
    <cellStyle name="20% - Accent3 2 2 5 3 4" xfId="3095" xr:uid="{00000000-0005-0000-0000-0000EE0B0000}"/>
    <cellStyle name="20% - Accent3 2 2 5 3 5" xfId="3096" xr:uid="{00000000-0005-0000-0000-0000EF0B0000}"/>
    <cellStyle name="20% - Accent3 2 2 5 4" xfId="3097" xr:uid="{00000000-0005-0000-0000-0000F00B0000}"/>
    <cellStyle name="20% - Accent3 2 2 5 4 2" xfId="3098" xr:uid="{00000000-0005-0000-0000-0000F10B0000}"/>
    <cellStyle name="20% - Accent3 2 2 5 4 2 2" xfId="3099" xr:uid="{00000000-0005-0000-0000-0000F20B0000}"/>
    <cellStyle name="20% - Accent3 2 2 5 4 3" xfId="3100" xr:uid="{00000000-0005-0000-0000-0000F30B0000}"/>
    <cellStyle name="20% - Accent3 2 2 5 4 4" xfId="3101" xr:uid="{00000000-0005-0000-0000-0000F40B0000}"/>
    <cellStyle name="20% - Accent3 2 2 5 5" xfId="3102" xr:uid="{00000000-0005-0000-0000-0000F50B0000}"/>
    <cellStyle name="20% - Accent3 2 2 5 5 2" xfId="3103" xr:uid="{00000000-0005-0000-0000-0000F60B0000}"/>
    <cellStyle name="20% - Accent3 2 2 5 6" xfId="3104" xr:uid="{00000000-0005-0000-0000-0000F70B0000}"/>
    <cellStyle name="20% - Accent3 2 2 5 7" xfId="3105" xr:uid="{00000000-0005-0000-0000-0000F80B0000}"/>
    <cellStyle name="20% - Accent3 2 2 5 8" xfId="3106" xr:uid="{00000000-0005-0000-0000-0000F90B0000}"/>
    <cellStyle name="20% - Accent3 2 2 6" xfId="3107" xr:uid="{00000000-0005-0000-0000-0000FA0B0000}"/>
    <cellStyle name="20% - Accent3 2 2 6 2" xfId="3108" xr:uid="{00000000-0005-0000-0000-0000FB0B0000}"/>
    <cellStyle name="20% - Accent3 2 2 6 2 2" xfId="3109" xr:uid="{00000000-0005-0000-0000-0000FC0B0000}"/>
    <cellStyle name="20% - Accent3 2 2 6 2 2 2" xfId="3110" xr:uid="{00000000-0005-0000-0000-0000FD0B0000}"/>
    <cellStyle name="20% - Accent3 2 2 6 2 3" xfId="3111" xr:uid="{00000000-0005-0000-0000-0000FE0B0000}"/>
    <cellStyle name="20% - Accent3 2 2 6 2 4" xfId="3112" xr:uid="{00000000-0005-0000-0000-0000FF0B0000}"/>
    <cellStyle name="20% - Accent3 2 2 6 3" xfId="3113" xr:uid="{00000000-0005-0000-0000-0000000C0000}"/>
    <cellStyle name="20% - Accent3 2 2 6 3 2" xfId="3114" xr:uid="{00000000-0005-0000-0000-0000010C0000}"/>
    <cellStyle name="20% - Accent3 2 2 6 4" xfId="3115" xr:uid="{00000000-0005-0000-0000-0000020C0000}"/>
    <cellStyle name="20% - Accent3 2 2 6 5" xfId="3116" xr:uid="{00000000-0005-0000-0000-0000030C0000}"/>
    <cellStyle name="20% - Accent3 2 2 6 6" xfId="3117" xr:uid="{00000000-0005-0000-0000-0000040C0000}"/>
    <cellStyle name="20% - Accent3 2 2 7" xfId="3118" xr:uid="{00000000-0005-0000-0000-0000050C0000}"/>
    <cellStyle name="20% - Accent3 2 2 7 2" xfId="3119" xr:uid="{00000000-0005-0000-0000-0000060C0000}"/>
    <cellStyle name="20% - Accent3 2 2 7 2 2" xfId="3120" xr:uid="{00000000-0005-0000-0000-0000070C0000}"/>
    <cellStyle name="20% - Accent3 2 2 7 2 2 2" xfId="3121" xr:uid="{00000000-0005-0000-0000-0000080C0000}"/>
    <cellStyle name="20% - Accent3 2 2 7 2 3" xfId="3122" xr:uid="{00000000-0005-0000-0000-0000090C0000}"/>
    <cellStyle name="20% - Accent3 2 2 7 2 4" xfId="3123" xr:uid="{00000000-0005-0000-0000-00000A0C0000}"/>
    <cellStyle name="20% - Accent3 2 2 7 3" xfId="3124" xr:uid="{00000000-0005-0000-0000-00000B0C0000}"/>
    <cellStyle name="20% - Accent3 2 2 7 3 2" xfId="3125" xr:uid="{00000000-0005-0000-0000-00000C0C0000}"/>
    <cellStyle name="20% - Accent3 2 2 7 4" xfId="3126" xr:uid="{00000000-0005-0000-0000-00000D0C0000}"/>
    <cellStyle name="20% - Accent3 2 2 7 5" xfId="3127" xr:uid="{00000000-0005-0000-0000-00000E0C0000}"/>
    <cellStyle name="20% - Accent3 2 2 8" xfId="3128" xr:uid="{00000000-0005-0000-0000-00000F0C0000}"/>
    <cellStyle name="20% - Accent3 2 2 8 2" xfId="3129" xr:uid="{00000000-0005-0000-0000-0000100C0000}"/>
    <cellStyle name="20% - Accent3 2 2 8 2 2" xfId="3130" xr:uid="{00000000-0005-0000-0000-0000110C0000}"/>
    <cellStyle name="20% - Accent3 2 2 8 2 3" xfId="3131" xr:uid="{00000000-0005-0000-0000-0000120C0000}"/>
    <cellStyle name="20% - Accent3 2 2 8 3" xfId="3132" xr:uid="{00000000-0005-0000-0000-0000130C0000}"/>
    <cellStyle name="20% - Accent3 2 2 8 4" xfId="3133" xr:uid="{00000000-0005-0000-0000-0000140C0000}"/>
    <cellStyle name="20% - Accent3 2 2 9" xfId="3134" xr:uid="{00000000-0005-0000-0000-0000150C0000}"/>
    <cellStyle name="20% - Accent3 2 2 9 2" xfId="3135" xr:uid="{00000000-0005-0000-0000-0000160C0000}"/>
    <cellStyle name="20% - Accent3 2 2 9 2 2" xfId="3136" xr:uid="{00000000-0005-0000-0000-0000170C0000}"/>
    <cellStyle name="20% - Accent3 2 2 9 3" xfId="3137" xr:uid="{00000000-0005-0000-0000-0000180C0000}"/>
    <cellStyle name="20% - Accent3 2 2 9 4" xfId="3138" xr:uid="{00000000-0005-0000-0000-0000190C0000}"/>
    <cellStyle name="20% - Accent3 2 3" xfId="3139" xr:uid="{00000000-0005-0000-0000-00001A0C0000}"/>
    <cellStyle name="20% - Accent3 2 3 2" xfId="3140" xr:uid="{00000000-0005-0000-0000-00001B0C0000}"/>
    <cellStyle name="20% - Accent3 2 3 2 2" xfId="3141" xr:uid="{00000000-0005-0000-0000-00001C0C0000}"/>
    <cellStyle name="20% - Accent3 2 3 2 2 2" xfId="3142" xr:uid="{00000000-0005-0000-0000-00001D0C0000}"/>
    <cellStyle name="20% - Accent3 2 3 2 2 2 2" xfId="3143" xr:uid="{00000000-0005-0000-0000-00001E0C0000}"/>
    <cellStyle name="20% - Accent3 2 3 2 2 2 2 2" xfId="3144" xr:uid="{00000000-0005-0000-0000-00001F0C0000}"/>
    <cellStyle name="20% - Accent3 2 3 2 2 2 3" xfId="3145" xr:uid="{00000000-0005-0000-0000-0000200C0000}"/>
    <cellStyle name="20% - Accent3 2 3 2 2 3" xfId="3146" xr:uid="{00000000-0005-0000-0000-0000210C0000}"/>
    <cellStyle name="20% - Accent3 2 3 2 2 3 2" xfId="3147" xr:uid="{00000000-0005-0000-0000-0000220C0000}"/>
    <cellStyle name="20% - Accent3 2 3 2 2 4" xfId="3148" xr:uid="{00000000-0005-0000-0000-0000230C0000}"/>
    <cellStyle name="20% - Accent3 2 3 2 2 5" xfId="3149" xr:uid="{00000000-0005-0000-0000-0000240C0000}"/>
    <cellStyle name="20% - Accent3 2 3 2 2 6" xfId="3150" xr:uid="{00000000-0005-0000-0000-0000250C0000}"/>
    <cellStyle name="20% - Accent3 2 3 2 3" xfId="3151" xr:uid="{00000000-0005-0000-0000-0000260C0000}"/>
    <cellStyle name="20% - Accent3 2 3 2 3 2" xfId="3152" xr:uid="{00000000-0005-0000-0000-0000270C0000}"/>
    <cellStyle name="20% - Accent3 2 3 2 3 2 2" xfId="3153" xr:uid="{00000000-0005-0000-0000-0000280C0000}"/>
    <cellStyle name="20% - Accent3 2 3 2 3 3" xfId="3154" xr:uid="{00000000-0005-0000-0000-0000290C0000}"/>
    <cellStyle name="20% - Accent3 2 3 2 4" xfId="3155" xr:uid="{00000000-0005-0000-0000-00002A0C0000}"/>
    <cellStyle name="20% - Accent3 2 3 2 4 2" xfId="3156" xr:uid="{00000000-0005-0000-0000-00002B0C0000}"/>
    <cellStyle name="20% - Accent3 2 3 2 4 2 2" xfId="3157" xr:uid="{00000000-0005-0000-0000-00002C0C0000}"/>
    <cellStyle name="20% - Accent3 2 3 2 4 3" xfId="3158" xr:uid="{00000000-0005-0000-0000-00002D0C0000}"/>
    <cellStyle name="20% - Accent3 2 3 2 5" xfId="3159" xr:uid="{00000000-0005-0000-0000-00002E0C0000}"/>
    <cellStyle name="20% - Accent3 2 3 2 5 2" xfId="3160" xr:uid="{00000000-0005-0000-0000-00002F0C0000}"/>
    <cellStyle name="20% - Accent3 2 3 2 6" xfId="3161" xr:uid="{00000000-0005-0000-0000-0000300C0000}"/>
    <cellStyle name="20% - Accent3 2 3 2 7" xfId="3162" xr:uid="{00000000-0005-0000-0000-0000310C0000}"/>
    <cellStyle name="20% - Accent3 2 3 2 8" xfId="3163" xr:uid="{00000000-0005-0000-0000-0000320C0000}"/>
    <cellStyle name="20% - Accent3 2 3 3" xfId="3164" xr:uid="{00000000-0005-0000-0000-0000330C0000}"/>
    <cellStyle name="20% - Accent3 2 3 3 2" xfId="3165" xr:uid="{00000000-0005-0000-0000-0000340C0000}"/>
    <cellStyle name="20% - Accent3 2 3 3 2 2" xfId="3166" xr:uid="{00000000-0005-0000-0000-0000350C0000}"/>
    <cellStyle name="20% - Accent3 2 3 3 2 2 2" xfId="3167" xr:uid="{00000000-0005-0000-0000-0000360C0000}"/>
    <cellStyle name="20% - Accent3 2 3 3 2 3" xfId="3168" xr:uid="{00000000-0005-0000-0000-0000370C0000}"/>
    <cellStyle name="20% - Accent3 2 3 3 2 4" xfId="3169" xr:uid="{00000000-0005-0000-0000-0000380C0000}"/>
    <cellStyle name="20% - Accent3 2 3 3 3" xfId="3170" xr:uid="{00000000-0005-0000-0000-0000390C0000}"/>
    <cellStyle name="20% - Accent3 2 3 3 3 2" xfId="3171" xr:uid="{00000000-0005-0000-0000-00003A0C0000}"/>
    <cellStyle name="20% - Accent3 2 3 3 4" xfId="3172" xr:uid="{00000000-0005-0000-0000-00003B0C0000}"/>
    <cellStyle name="20% - Accent3 2 3 3 5" xfId="3173" xr:uid="{00000000-0005-0000-0000-00003C0C0000}"/>
    <cellStyle name="20% - Accent3 2 3 3 6" xfId="3174" xr:uid="{00000000-0005-0000-0000-00003D0C0000}"/>
    <cellStyle name="20% - Accent3 2 3 4" xfId="3175" xr:uid="{00000000-0005-0000-0000-00003E0C0000}"/>
    <cellStyle name="20% - Accent3 2 3 4 2" xfId="3176" xr:uid="{00000000-0005-0000-0000-00003F0C0000}"/>
    <cellStyle name="20% - Accent3 2 3 4 2 2" xfId="3177" xr:uid="{00000000-0005-0000-0000-0000400C0000}"/>
    <cellStyle name="20% - Accent3 2 3 4 2 2 2" xfId="3178" xr:uid="{00000000-0005-0000-0000-0000410C0000}"/>
    <cellStyle name="20% - Accent3 2 3 4 2 3" xfId="3179" xr:uid="{00000000-0005-0000-0000-0000420C0000}"/>
    <cellStyle name="20% - Accent3 2 3 4 2 4" xfId="3180" xr:uid="{00000000-0005-0000-0000-0000430C0000}"/>
    <cellStyle name="20% - Accent3 2 3 4 3" xfId="3181" xr:uid="{00000000-0005-0000-0000-0000440C0000}"/>
    <cellStyle name="20% - Accent3 2 3 4 3 2" xfId="3182" xr:uid="{00000000-0005-0000-0000-0000450C0000}"/>
    <cellStyle name="20% - Accent3 2 3 4 4" xfId="3183" xr:uid="{00000000-0005-0000-0000-0000460C0000}"/>
    <cellStyle name="20% - Accent3 2 3 4 5" xfId="3184" xr:uid="{00000000-0005-0000-0000-0000470C0000}"/>
    <cellStyle name="20% - Accent3 2 3 5" xfId="3185" xr:uid="{00000000-0005-0000-0000-0000480C0000}"/>
    <cellStyle name="20% - Accent3 2 3 5 2" xfId="3186" xr:uid="{00000000-0005-0000-0000-0000490C0000}"/>
    <cellStyle name="20% - Accent3 2 3 5 2 2" xfId="3187" xr:uid="{00000000-0005-0000-0000-00004A0C0000}"/>
    <cellStyle name="20% - Accent3 2 3 5 3" xfId="3188" xr:uid="{00000000-0005-0000-0000-00004B0C0000}"/>
    <cellStyle name="20% - Accent3 2 3 5 4" xfId="3189" xr:uid="{00000000-0005-0000-0000-00004C0C0000}"/>
    <cellStyle name="20% - Accent3 2 3 6" xfId="3190" xr:uid="{00000000-0005-0000-0000-00004D0C0000}"/>
    <cellStyle name="20% - Accent3 2 3 6 2" xfId="3191" xr:uid="{00000000-0005-0000-0000-00004E0C0000}"/>
    <cellStyle name="20% - Accent3 2 3 7" xfId="3192" xr:uid="{00000000-0005-0000-0000-00004F0C0000}"/>
    <cellStyle name="20% - Accent3 2 3 8" xfId="3193" xr:uid="{00000000-0005-0000-0000-0000500C0000}"/>
    <cellStyle name="20% - Accent3 2 3 9" xfId="3194" xr:uid="{00000000-0005-0000-0000-0000510C0000}"/>
    <cellStyle name="20% - Accent3 2 4" xfId="3195" xr:uid="{00000000-0005-0000-0000-0000520C0000}"/>
    <cellStyle name="20% - Accent3 2 4 2" xfId="3196" xr:uid="{00000000-0005-0000-0000-0000530C0000}"/>
    <cellStyle name="20% - Accent3 2 4 2 2" xfId="3197" xr:uid="{00000000-0005-0000-0000-0000540C0000}"/>
    <cellStyle name="20% - Accent3 2 4 2 2 2" xfId="3198" xr:uid="{00000000-0005-0000-0000-0000550C0000}"/>
    <cellStyle name="20% - Accent3 2 4 2 2 2 2" xfId="3199" xr:uid="{00000000-0005-0000-0000-0000560C0000}"/>
    <cellStyle name="20% - Accent3 2 4 2 2 2 2 2" xfId="3200" xr:uid="{00000000-0005-0000-0000-0000570C0000}"/>
    <cellStyle name="20% - Accent3 2 4 2 2 2 3" xfId="3201" xr:uid="{00000000-0005-0000-0000-0000580C0000}"/>
    <cellStyle name="20% - Accent3 2 4 2 2 3" xfId="3202" xr:uid="{00000000-0005-0000-0000-0000590C0000}"/>
    <cellStyle name="20% - Accent3 2 4 2 2 3 2" xfId="3203" xr:uid="{00000000-0005-0000-0000-00005A0C0000}"/>
    <cellStyle name="20% - Accent3 2 4 2 2 4" xfId="3204" xr:uid="{00000000-0005-0000-0000-00005B0C0000}"/>
    <cellStyle name="20% - Accent3 2 4 2 2 5" xfId="3205" xr:uid="{00000000-0005-0000-0000-00005C0C0000}"/>
    <cellStyle name="20% - Accent3 2 4 2 2 6" xfId="3206" xr:uid="{00000000-0005-0000-0000-00005D0C0000}"/>
    <cellStyle name="20% - Accent3 2 4 2 3" xfId="3207" xr:uid="{00000000-0005-0000-0000-00005E0C0000}"/>
    <cellStyle name="20% - Accent3 2 4 2 3 2" xfId="3208" xr:uid="{00000000-0005-0000-0000-00005F0C0000}"/>
    <cellStyle name="20% - Accent3 2 4 2 3 2 2" xfId="3209" xr:uid="{00000000-0005-0000-0000-0000600C0000}"/>
    <cellStyle name="20% - Accent3 2 4 2 3 3" xfId="3210" xr:uid="{00000000-0005-0000-0000-0000610C0000}"/>
    <cellStyle name="20% - Accent3 2 4 2 4" xfId="3211" xr:uid="{00000000-0005-0000-0000-0000620C0000}"/>
    <cellStyle name="20% - Accent3 2 4 2 4 2" xfId="3212" xr:uid="{00000000-0005-0000-0000-0000630C0000}"/>
    <cellStyle name="20% - Accent3 2 4 2 4 2 2" xfId="3213" xr:uid="{00000000-0005-0000-0000-0000640C0000}"/>
    <cellStyle name="20% - Accent3 2 4 2 4 3" xfId="3214" xr:uid="{00000000-0005-0000-0000-0000650C0000}"/>
    <cellStyle name="20% - Accent3 2 4 2 5" xfId="3215" xr:uid="{00000000-0005-0000-0000-0000660C0000}"/>
    <cellStyle name="20% - Accent3 2 4 2 5 2" xfId="3216" xr:uid="{00000000-0005-0000-0000-0000670C0000}"/>
    <cellStyle name="20% - Accent3 2 4 2 6" xfId="3217" xr:uid="{00000000-0005-0000-0000-0000680C0000}"/>
    <cellStyle name="20% - Accent3 2 4 2 7" xfId="3218" xr:uid="{00000000-0005-0000-0000-0000690C0000}"/>
    <cellStyle name="20% - Accent3 2 4 2 8" xfId="3219" xr:uid="{00000000-0005-0000-0000-00006A0C0000}"/>
    <cellStyle name="20% - Accent3 2 4 3" xfId="3220" xr:uid="{00000000-0005-0000-0000-00006B0C0000}"/>
    <cellStyle name="20% - Accent3 2 4 3 2" xfId="3221" xr:uid="{00000000-0005-0000-0000-00006C0C0000}"/>
    <cellStyle name="20% - Accent3 2 4 3 2 2" xfId="3222" xr:uid="{00000000-0005-0000-0000-00006D0C0000}"/>
    <cellStyle name="20% - Accent3 2 4 3 2 2 2" xfId="3223" xr:uid="{00000000-0005-0000-0000-00006E0C0000}"/>
    <cellStyle name="20% - Accent3 2 4 3 2 3" xfId="3224" xr:uid="{00000000-0005-0000-0000-00006F0C0000}"/>
    <cellStyle name="20% - Accent3 2 4 3 2 4" xfId="3225" xr:uid="{00000000-0005-0000-0000-0000700C0000}"/>
    <cellStyle name="20% - Accent3 2 4 3 3" xfId="3226" xr:uid="{00000000-0005-0000-0000-0000710C0000}"/>
    <cellStyle name="20% - Accent3 2 4 3 3 2" xfId="3227" xr:uid="{00000000-0005-0000-0000-0000720C0000}"/>
    <cellStyle name="20% - Accent3 2 4 3 4" xfId="3228" xr:uid="{00000000-0005-0000-0000-0000730C0000}"/>
    <cellStyle name="20% - Accent3 2 4 3 5" xfId="3229" xr:uid="{00000000-0005-0000-0000-0000740C0000}"/>
    <cellStyle name="20% - Accent3 2 4 3 6" xfId="3230" xr:uid="{00000000-0005-0000-0000-0000750C0000}"/>
    <cellStyle name="20% - Accent3 2 4 4" xfId="3231" xr:uid="{00000000-0005-0000-0000-0000760C0000}"/>
    <cellStyle name="20% - Accent3 2 4 4 2" xfId="3232" xr:uid="{00000000-0005-0000-0000-0000770C0000}"/>
    <cellStyle name="20% - Accent3 2 4 4 2 2" xfId="3233" xr:uid="{00000000-0005-0000-0000-0000780C0000}"/>
    <cellStyle name="20% - Accent3 2 4 4 3" xfId="3234" xr:uid="{00000000-0005-0000-0000-0000790C0000}"/>
    <cellStyle name="20% - Accent3 2 4 4 4" xfId="3235" xr:uid="{00000000-0005-0000-0000-00007A0C0000}"/>
    <cellStyle name="20% - Accent3 2 4 5" xfId="3236" xr:uid="{00000000-0005-0000-0000-00007B0C0000}"/>
    <cellStyle name="20% - Accent3 2 4 5 2" xfId="3237" xr:uid="{00000000-0005-0000-0000-00007C0C0000}"/>
    <cellStyle name="20% - Accent3 2 4 5 2 2" xfId="3238" xr:uid="{00000000-0005-0000-0000-00007D0C0000}"/>
    <cellStyle name="20% - Accent3 2 4 5 3" xfId="3239" xr:uid="{00000000-0005-0000-0000-00007E0C0000}"/>
    <cellStyle name="20% - Accent3 2 4 6" xfId="3240" xr:uid="{00000000-0005-0000-0000-00007F0C0000}"/>
    <cellStyle name="20% - Accent3 2 4 6 2" xfId="3241" xr:uid="{00000000-0005-0000-0000-0000800C0000}"/>
    <cellStyle name="20% - Accent3 2 4 7" xfId="3242" xr:uid="{00000000-0005-0000-0000-0000810C0000}"/>
    <cellStyle name="20% - Accent3 2 4 8" xfId="3243" xr:uid="{00000000-0005-0000-0000-0000820C0000}"/>
    <cellStyle name="20% - Accent3 2 4 9" xfId="3244" xr:uid="{00000000-0005-0000-0000-0000830C0000}"/>
    <cellStyle name="20% - Accent3 2 5" xfId="3245" xr:uid="{00000000-0005-0000-0000-0000840C0000}"/>
    <cellStyle name="20% - Accent3 2 5 2" xfId="3246" xr:uid="{00000000-0005-0000-0000-0000850C0000}"/>
    <cellStyle name="20% - Accent3 2 5 2 2" xfId="3247" xr:uid="{00000000-0005-0000-0000-0000860C0000}"/>
    <cellStyle name="20% - Accent3 2 5 2 2 2" xfId="3248" xr:uid="{00000000-0005-0000-0000-0000870C0000}"/>
    <cellStyle name="20% - Accent3 2 5 2 2 2 2" xfId="3249" xr:uid="{00000000-0005-0000-0000-0000880C0000}"/>
    <cellStyle name="20% - Accent3 2 5 2 2 2 2 2" xfId="3250" xr:uid="{00000000-0005-0000-0000-0000890C0000}"/>
    <cellStyle name="20% - Accent3 2 5 2 2 2 3" xfId="3251" xr:uid="{00000000-0005-0000-0000-00008A0C0000}"/>
    <cellStyle name="20% - Accent3 2 5 2 2 3" xfId="3252" xr:uid="{00000000-0005-0000-0000-00008B0C0000}"/>
    <cellStyle name="20% - Accent3 2 5 2 2 3 2" xfId="3253" xr:uid="{00000000-0005-0000-0000-00008C0C0000}"/>
    <cellStyle name="20% - Accent3 2 5 2 2 4" xfId="3254" xr:uid="{00000000-0005-0000-0000-00008D0C0000}"/>
    <cellStyle name="20% - Accent3 2 5 2 2 5" xfId="3255" xr:uid="{00000000-0005-0000-0000-00008E0C0000}"/>
    <cellStyle name="20% - Accent3 2 5 2 2 6" xfId="3256" xr:uid="{00000000-0005-0000-0000-00008F0C0000}"/>
    <cellStyle name="20% - Accent3 2 5 2 3" xfId="3257" xr:uid="{00000000-0005-0000-0000-0000900C0000}"/>
    <cellStyle name="20% - Accent3 2 5 2 3 2" xfId="3258" xr:uid="{00000000-0005-0000-0000-0000910C0000}"/>
    <cellStyle name="20% - Accent3 2 5 2 3 2 2" xfId="3259" xr:uid="{00000000-0005-0000-0000-0000920C0000}"/>
    <cellStyle name="20% - Accent3 2 5 2 3 3" xfId="3260" xr:uid="{00000000-0005-0000-0000-0000930C0000}"/>
    <cellStyle name="20% - Accent3 2 5 2 4" xfId="3261" xr:uid="{00000000-0005-0000-0000-0000940C0000}"/>
    <cellStyle name="20% - Accent3 2 5 2 4 2" xfId="3262" xr:uid="{00000000-0005-0000-0000-0000950C0000}"/>
    <cellStyle name="20% - Accent3 2 5 2 4 2 2" xfId="3263" xr:uid="{00000000-0005-0000-0000-0000960C0000}"/>
    <cellStyle name="20% - Accent3 2 5 2 4 3" xfId="3264" xr:uid="{00000000-0005-0000-0000-0000970C0000}"/>
    <cellStyle name="20% - Accent3 2 5 2 5" xfId="3265" xr:uid="{00000000-0005-0000-0000-0000980C0000}"/>
    <cellStyle name="20% - Accent3 2 5 2 5 2" xfId="3266" xr:uid="{00000000-0005-0000-0000-0000990C0000}"/>
    <cellStyle name="20% - Accent3 2 5 2 6" xfId="3267" xr:uid="{00000000-0005-0000-0000-00009A0C0000}"/>
    <cellStyle name="20% - Accent3 2 5 2 7" xfId="3268" xr:uid="{00000000-0005-0000-0000-00009B0C0000}"/>
    <cellStyle name="20% - Accent3 2 5 2 8" xfId="3269" xr:uid="{00000000-0005-0000-0000-00009C0C0000}"/>
    <cellStyle name="20% - Accent3 2 5 3" xfId="3270" xr:uid="{00000000-0005-0000-0000-00009D0C0000}"/>
    <cellStyle name="20% - Accent3 2 5 3 2" xfId="3271" xr:uid="{00000000-0005-0000-0000-00009E0C0000}"/>
    <cellStyle name="20% - Accent3 2 5 3 2 2" xfId="3272" xr:uid="{00000000-0005-0000-0000-00009F0C0000}"/>
    <cellStyle name="20% - Accent3 2 5 3 2 2 2" xfId="3273" xr:uid="{00000000-0005-0000-0000-0000A00C0000}"/>
    <cellStyle name="20% - Accent3 2 5 3 2 3" xfId="3274" xr:uid="{00000000-0005-0000-0000-0000A10C0000}"/>
    <cellStyle name="20% - Accent3 2 5 3 2 4" xfId="3275" xr:uid="{00000000-0005-0000-0000-0000A20C0000}"/>
    <cellStyle name="20% - Accent3 2 5 3 3" xfId="3276" xr:uid="{00000000-0005-0000-0000-0000A30C0000}"/>
    <cellStyle name="20% - Accent3 2 5 3 3 2" xfId="3277" xr:uid="{00000000-0005-0000-0000-0000A40C0000}"/>
    <cellStyle name="20% - Accent3 2 5 3 4" xfId="3278" xr:uid="{00000000-0005-0000-0000-0000A50C0000}"/>
    <cellStyle name="20% - Accent3 2 5 3 5" xfId="3279" xr:uid="{00000000-0005-0000-0000-0000A60C0000}"/>
    <cellStyle name="20% - Accent3 2 5 3 6" xfId="3280" xr:uid="{00000000-0005-0000-0000-0000A70C0000}"/>
    <cellStyle name="20% - Accent3 2 5 4" xfId="3281" xr:uid="{00000000-0005-0000-0000-0000A80C0000}"/>
    <cellStyle name="20% - Accent3 2 5 4 2" xfId="3282" xr:uid="{00000000-0005-0000-0000-0000A90C0000}"/>
    <cellStyle name="20% - Accent3 2 5 4 2 2" xfId="3283" xr:uid="{00000000-0005-0000-0000-0000AA0C0000}"/>
    <cellStyle name="20% - Accent3 2 5 4 3" xfId="3284" xr:uid="{00000000-0005-0000-0000-0000AB0C0000}"/>
    <cellStyle name="20% - Accent3 2 5 4 4" xfId="3285" xr:uid="{00000000-0005-0000-0000-0000AC0C0000}"/>
    <cellStyle name="20% - Accent3 2 5 5" xfId="3286" xr:uid="{00000000-0005-0000-0000-0000AD0C0000}"/>
    <cellStyle name="20% - Accent3 2 5 5 2" xfId="3287" xr:uid="{00000000-0005-0000-0000-0000AE0C0000}"/>
    <cellStyle name="20% - Accent3 2 5 5 2 2" xfId="3288" xr:uid="{00000000-0005-0000-0000-0000AF0C0000}"/>
    <cellStyle name="20% - Accent3 2 5 5 3" xfId="3289" xr:uid="{00000000-0005-0000-0000-0000B00C0000}"/>
    <cellStyle name="20% - Accent3 2 5 6" xfId="3290" xr:uid="{00000000-0005-0000-0000-0000B10C0000}"/>
    <cellStyle name="20% - Accent3 2 5 6 2" xfId="3291" xr:uid="{00000000-0005-0000-0000-0000B20C0000}"/>
    <cellStyle name="20% - Accent3 2 5 7" xfId="3292" xr:uid="{00000000-0005-0000-0000-0000B30C0000}"/>
    <cellStyle name="20% - Accent3 2 5 8" xfId="3293" xr:uid="{00000000-0005-0000-0000-0000B40C0000}"/>
    <cellStyle name="20% - Accent3 2 5 9" xfId="3294" xr:uid="{00000000-0005-0000-0000-0000B50C0000}"/>
    <cellStyle name="20% - Accent3 2 6" xfId="3295" xr:uid="{00000000-0005-0000-0000-0000B60C0000}"/>
    <cellStyle name="20% - Accent3 2 6 2" xfId="3296" xr:uid="{00000000-0005-0000-0000-0000B70C0000}"/>
    <cellStyle name="20% - Accent3 2 6 2 2" xfId="3297" xr:uid="{00000000-0005-0000-0000-0000B80C0000}"/>
    <cellStyle name="20% - Accent3 2 6 2 2 2" xfId="3298" xr:uid="{00000000-0005-0000-0000-0000B90C0000}"/>
    <cellStyle name="20% - Accent3 2 6 2 2 2 2" xfId="3299" xr:uid="{00000000-0005-0000-0000-0000BA0C0000}"/>
    <cellStyle name="20% - Accent3 2 6 2 2 3" xfId="3300" xr:uid="{00000000-0005-0000-0000-0000BB0C0000}"/>
    <cellStyle name="20% - Accent3 2 6 2 2 4" xfId="3301" xr:uid="{00000000-0005-0000-0000-0000BC0C0000}"/>
    <cellStyle name="20% - Accent3 2 6 2 3" xfId="3302" xr:uid="{00000000-0005-0000-0000-0000BD0C0000}"/>
    <cellStyle name="20% - Accent3 2 6 2 3 2" xfId="3303" xr:uid="{00000000-0005-0000-0000-0000BE0C0000}"/>
    <cellStyle name="20% - Accent3 2 6 2 4" xfId="3304" xr:uid="{00000000-0005-0000-0000-0000BF0C0000}"/>
    <cellStyle name="20% - Accent3 2 6 2 5" xfId="3305" xr:uid="{00000000-0005-0000-0000-0000C00C0000}"/>
    <cellStyle name="20% - Accent3 2 6 2 6" xfId="3306" xr:uid="{00000000-0005-0000-0000-0000C10C0000}"/>
    <cellStyle name="20% - Accent3 2 6 3" xfId="3307" xr:uid="{00000000-0005-0000-0000-0000C20C0000}"/>
    <cellStyle name="20% - Accent3 2 6 3 2" xfId="3308" xr:uid="{00000000-0005-0000-0000-0000C30C0000}"/>
    <cellStyle name="20% - Accent3 2 6 3 2 2" xfId="3309" xr:uid="{00000000-0005-0000-0000-0000C40C0000}"/>
    <cellStyle name="20% - Accent3 2 6 3 2 2 2" xfId="3310" xr:uid="{00000000-0005-0000-0000-0000C50C0000}"/>
    <cellStyle name="20% - Accent3 2 6 3 2 3" xfId="3311" xr:uid="{00000000-0005-0000-0000-0000C60C0000}"/>
    <cellStyle name="20% - Accent3 2 6 3 2 4" xfId="3312" xr:uid="{00000000-0005-0000-0000-0000C70C0000}"/>
    <cellStyle name="20% - Accent3 2 6 3 3" xfId="3313" xr:uid="{00000000-0005-0000-0000-0000C80C0000}"/>
    <cellStyle name="20% - Accent3 2 6 3 3 2" xfId="3314" xr:uid="{00000000-0005-0000-0000-0000C90C0000}"/>
    <cellStyle name="20% - Accent3 2 6 3 4" xfId="3315" xr:uid="{00000000-0005-0000-0000-0000CA0C0000}"/>
    <cellStyle name="20% - Accent3 2 6 3 5" xfId="3316" xr:uid="{00000000-0005-0000-0000-0000CB0C0000}"/>
    <cellStyle name="20% - Accent3 2 6 4" xfId="3317" xr:uid="{00000000-0005-0000-0000-0000CC0C0000}"/>
    <cellStyle name="20% - Accent3 2 6 4 2" xfId="3318" xr:uid="{00000000-0005-0000-0000-0000CD0C0000}"/>
    <cellStyle name="20% - Accent3 2 6 4 2 2" xfId="3319" xr:uid="{00000000-0005-0000-0000-0000CE0C0000}"/>
    <cellStyle name="20% - Accent3 2 6 4 3" xfId="3320" xr:uid="{00000000-0005-0000-0000-0000CF0C0000}"/>
    <cellStyle name="20% - Accent3 2 6 4 4" xfId="3321" xr:uid="{00000000-0005-0000-0000-0000D00C0000}"/>
    <cellStyle name="20% - Accent3 2 6 5" xfId="3322" xr:uid="{00000000-0005-0000-0000-0000D10C0000}"/>
    <cellStyle name="20% - Accent3 2 6 5 2" xfId="3323" xr:uid="{00000000-0005-0000-0000-0000D20C0000}"/>
    <cellStyle name="20% - Accent3 2 6 6" xfId="3324" xr:uid="{00000000-0005-0000-0000-0000D30C0000}"/>
    <cellStyle name="20% - Accent3 2 6 7" xfId="3325" xr:uid="{00000000-0005-0000-0000-0000D40C0000}"/>
    <cellStyle name="20% - Accent3 2 6 8" xfId="3326" xr:uid="{00000000-0005-0000-0000-0000D50C0000}"/>
    <cellStyle name="20% - Accent3 2 7" xfId="3327" xr:uid="{00000000-0005-0000-0000-0000D60C0000}"/>
    <cellStyle name="20% - Accent3 2 7 2" xfId="3328" xr:uid="{00000000-0005-0000-0000-0000D70C0000}"/>
    <cellStyle name="20% - Accent3 2 7 2 2" xfId="3329" xr:uid="{00000000-0005-0000-0000-0000D80C0000}"/>
    <cellStyle name="20% - Accent3 2 7 2 2 2" xfId="3330" xr:uid="{00000000-0005-0000-0000-0000D90C0000}"/>
    <cellStyle name="20% - Accent3 2 7 2 3" xfId="3331" xr:uid="{00000000-0005-0000-0000-0000DA0C0000}"/>
    <cellStyle name="20% - Accent3 2 7 2 4" xfId="3332" xr:uid="{00000000-0005-0000-0000-0000DB0C0000}"/>
    <cellStyle name="20% - Accent3 2 7 3" xfId="3333" xr:uid="{00000000-0005-0000-0000-0000DC0C0000}"/>
    <cellStyle name="20% - Accent3 2 7 3 2" xfId="3334" xr:uid="{00000000-0005-0000-0000-0000DD0C0000}"/>
    <cellStyle name="20% - Accent3 2 7 4" xfId="3335" xr:uid="{00000000-0005-0000-0000-0000DE0C0000}"/>
    <cellStyle name="20% - Accent3 2 7 5" xfId="3336" xr:uid="{00000000-0005-0000-0000-0000DF0C0000}"/>
    <cellStyle name="20% - Accent3 2 7 6" xfId="3337" xr:uid="{00000000-0005-0000-0000-0000E00C0000}"/>
    <cellStyle name="20% - Accent3 2 8" xfId="3338" xr:uid="{00000000-0005-0000-0000-0000E10C0000}"/>
    <cellStyle name="20% - Accent3 2 8 2" xfId="3339" xr:uid="{00000000-0005-0000-0000-0000E20C0000}"/>
    <cellStyle name="20% - Accent3 2 8 2 2" xfId="3340" xr:uid="{00000000-0005-0000-0000-0000E30C0000}"/>
    <cellStyle name="20% - Accent3 2 8 2 2 2" xfId="3341" xr:uid="{00000000-0005-0000-0000-0000E40C0000}"/>
    <cellStyle name="20% - Accent3 2 8 2 3" xfId="3342" xr:uid="{00000000-0005-0000-0000-0000E50C0000}"/>
    <cellStyle name="20% - Accent3 2 8 2 4" xfId="3343" xr:uid="{00000000-0005-0000-0000-0000E60C0000}"/>
    <cellStyle name="20% - Accent3 2 8 3" xfId="3344" xr:uid="{00000000-0005-0000-0000-0000E70C0000}"/>
    <cellStyle name="20% - Accent3 2 8 3 2" xfId="3345" xr:uid="{00000000-0005-0000-0000-0000E80C0000}"/>
    <cellStyle name="20% - Accent3 2 8 4" xfId="3346" xr:uid="{00000000-0005-0000-0000-0000E90C0000}"/>
    <cellStyle name="20% - Accent3 2 8 5" xfId="3347" xr:uid="{00000000-0005-0000-0000-0000EA0C0000}"/>
    <cellStyle name="20% - Accent3 2 9" xfId="3348" xr:uid="{00000000-0005-0000-0000-0000EB0C0000}"/>
    <cellStyle name="20% - Accent3 2 9 2" xfId="3349" xr:uid="{00000000-0005-0000-0000-0000EC0C0000}"/>
    <cellStyle name="20% - Accent3 2 9 2 2" xfId="3350" xr:uid="{00000000-0005-0000-0000-0000ED0C0000}"/>
    <cellStyle name="20% - Accent3 2 9 2 3" xfId="3351" xr:uid="{00000000-0005-0000-0000-0000EE0C0000}"/>
    <cellStyle name="20% - Accent3 2 9 3" xfId="3352" xr:uid="{00000000-0005-0000-0000-0000EF0C0000}"/>
    <cellStyle name="20% - Accent3 2 9 4" xfId="3353" xr:uid="{00000000-0005-0000-0000-0000F00C0000}"/>
    <cellStyle name="20% - Accent3 3" xfId="3354" xr:uid="{00000000-0005-0000-0000-0000F10C0000}"/>
    <cellStyle name="20% - Accent3 3 10" xfId="3355" xr:uid="{00000000-0005-0000-0000-0000F20C0000}"/>
    <cellStyle name="20% - Accent3 3 10 2" xfId="3356" xr:uid="{00000000-0005-0000-0000-0000F30C0000}"/>
    <cellStyle name="20% - Accent3 3 10 2 2" xfId="3357" xr:uid="{00000000-0005-0000-0000-0000F40C0000}"/>
    <cellStyle name="20% - Accent3 3 10 3" xfId="3358" xr:uid="{00000000-0005-0000-0000-0000F50C0000}"/>
    <cellStyle name="20% - Accent3 3 10 4" xfId="3359" xr:uid="{00000000-0005-0000-0000-0000F60C0000}"/>
    <cellStyle name="20% - Accent3 3 11" xfId="3360" xr:uid="{00000000-0005-0000-0000-0000F70C0000}"/>
    <cellStyle name="20% - Accent3 3 11 2" xfId="3361" xr:uid="{00000000-0005-0000-0000-0000F80C0000}"/>
    <cellStyle name="20% - Accent3 3 12" xfId="3362" xr:uid="{00000000-0005-0000-0000-0000F90C0000}"/>
    <cellStyle name="20% - Accent3 3 13" xfId="3363" xr:uid="{00000000-0005-0000-0000-0000FA0C0000}"/>
    <cellStyle name="20% - Accent3 3 14" xfId="3364" xr:uid="{00000000-0005-0000-0000-0000FB0C0000}"/>
    <cellStyle name="20% - Accent3 3 2" xfId="3365" xr:uid="{00000000-0005-0000-0000-0000FC0C0000}"/>
    <cellStyle name="20% - Accent3 3 2 10" xfId="3366" xr:uid="{00000000-0005-0000-0000-0000FD0C0000}"/>
    <cellStyle name="20% - Accent3 3 2 10 2" xfId="3367" xr:uid="{00000000-0005-0000-0000-0000FE0C0000}"/>
    <cellStyle name="20% - Accent3 3 2 11" xfId="3368" xr:uid="{00000000-0005-0000-0000-0000FF0C0000}"/>
    <cellStyle name="20% - Accent3 3 2 12" xfId="3369" xr:uid="{00000000-0005-0000-0000-0000000D0000}"/>
    <cellStyle name="20% - Accent3 3 2 13" xfId="3370" xr:uid="{00000000-0005-0000-0000-0000010D0000}"/>
    <cellStyle name="20% - Accent3 3 2 2" xfId="3371" xr:uid="{00000000-0005-0000-0000-0000020D0000}"/>
    <cellStyle name="20% - Accent3 3 2 2 2" xfId="3372" xr:uid="{00000000-0005-0000-0000-0000030D0000}"/>
    <cellStyle name="20% - Accent3 3 2 2 2 2" xfId="3373" xr:uid="{00000000-0005-0000-0000-0000040D0000}"/>
    <cellStyle name="20% - Accent3 3 2 2 2 2 2" xfId="3374" xr:uid="{00000000-0005-0000-0000-0000050D0000}"/>
    <cellStyle name="20% - Accent3 3 2 2 2 2 2 2" xfId="3375" xr:uid="{00000000-0005-0000-0000-0000060D0000}"/>
    <cellStyle name="20% - Accent3 3 2 2 2 2 2 2 2" xfId="3376" xr:uid="{00000000-0005-0000-0000-0000070D0000}"/>
    <cellStyle name="20% - Accent3 3 2 2 2 2 2 3" xfId="3377" xr:uid="{00000000-0005-0000-0000-0000080D0000}"/>
    <cellStyle name="20% - Accent3 3 2 2 2 2 3" xfId="3378" xr:uid="{00000000-0005-0000-0000-0000090D0000}"/>
    <cellStyle name="20% - Accent3 3 2 2 2 2 3 2" xfId="3379" xr:uid="{00000000-0005-0000-0000-00000A0D0000}"/>
    <cellStyle name="20% - Accent3 3 2 2 2 2 4" xfId="3380" xr:uid="{00000000-0005-0000-0000-00000B0D0000}"/>
    <cellStyle name="20% - Accent3 3 2 2 2 2 5" xfId="3381" xr:uid="{00000000-0005-0000-0000-00000C0D0000}"/>
    <cellStyle name="20% - Accent3 3 2 2 2 2 6" xfId="3382" xr:uid="{00000000-0005-0000-0000-00000D0D0000}"/>
    <cellStyle name="20% - Accent3 3 2 2 2 3" xfId="3383" xr:uid="{00000000-0005-0000-0000-00000E0D0000}"/>
    <cellStyle name="20% - Accent3 3 2 2 2 3 2" xfId="3384" xr:uid="{00000000-0005-0000-0000-00000F0D0000}"/>
    <cellStyle name="20% - Accent3 3 2 2 2 3 2 2" xfId="3385" xr:uid="{00000000-0005-0000-0000-0000100D0000}"/>
    <cellStyle name="20% - Accent3 3 2 2 2 3 3" xfId="3386" xr:uid="{00000000-0005-0000-0000-0000110D0000}"/>
    <cellStyle name="20% - Accent3 3 2 2 2 4" xfId="3387" xr:uid="{00000000-0005-0000-0000-0000120D0000}"/>
    <cellStyle name="20% - Accent3 3 2 2 2 4 2" xfId="3388" xr:uid="{00000000-0005-0000-0000-0000130D0000}"/>
    <cellStyle name="20% - Accent3 3 2 2 2 4 2 2" xfId="3389" xr:uid="{00000000-0005-0000-0000-0000140D0000}"/>
    <cellStyle name="20% - Accent3 3 2 2 2 4 3" xfId="3390" xr:uid="{00000000-0005-0000-0000-0000150D0000}"/>
    <cellStyle name="20% - Accent3 3 2 2 2 5" xfId="3391" xr:uid="{00000000-0005-0000-0000-0000160D0000}"/>
    <cellStyle name="20% - Accent3 3 2 2 2 5 2" xfId="3392" xr:uid="{00000000-0005-0000-0000-0000170D0000}"/>
    <cellStyle name="20% - Accent3 3 2 2 2 6" xfId="3393" xr:uid="{00000000-0005-0000-0000-0000180D0000}"/>
    <cellStyle name="20% - Accent3 3 2 2 2 7" xfId="3394" xr:uid="{00000000-0005-0000-0000-0000190D0000}"/>
    <cellStyle name="20% - Accent3 3 2 2 2 8" xfId="3395" xr:uid="{00000000-0005-0000-0000-00001A0D0000}"/>
    <cellStyle name="20% - Accent3 3 2 2 3" xfId="3396" xr:uid="{00000000-0005-0000-0000-00001B0D0000}"/>
    <cellStyle name="20% - Accent3 3 2 2 3 2" xfId="3397" xr:uid="{00000000-0005-0000-0000-00001C0D0000}"/>
    <cellStyle name="20% - Accent3 3 2 2 3 2 2" xfId="3398" xr:uid="{00000000-0005-0000-0000-00001D0D0000}"/>
    <cellStyle name="20% - Accent3 3 2 2 3 2 2 2" xfId="3399" xr:uid="{00000000-0005-0000-0000-00001E0D0000}"/>
    <cellStyle name="20% - Accent3 3 2 2 3 2 3" xfId="3400" xr:uid="{00000000-0005-0000-0000-00001F0D0000}"/>
    <cellStyle name="20% - Accent3 3 2 2 3 2 4" xfId="3401" xr:uid="{00000000-0005-0000-0000-0000200D0000}"/>
    <cellStyle name="20% - Accent3 3 2 2 3 3" xfId="3402" xr:uid="{00000000-0005-0000-0000-0000210D0000}"/>
    <cellStyle name="20% - Accent3 3 2 2 3 3 2" xfId="3403" xr:uid="{00000000-0005-0000-0000-0000220D0000}"/>
    <cellStyle name="20% - Accent3 3 2 2 3 4" xfId="3404" xr:uid="{00000000-0005-0000-0000-0000230D0000}"/>
    <cellStyle name="20% - Accent3 3 2 2 3 5" xfId="3405" xr:uid="{00000000-0005-0000-0000-0000240D0000}"/>
    <cellStyle name="20% - Accent3 3 2 2 3 6" xfId="3406" xr:uid="{00000000-0005-0000-0000-0000250D0000}"/>
    <cellStyle name="20% - Accent3 3 2 2 4" xfId="3407" xr:uid="{00000000-0005-0000-0000-0000260D0000}"/>
    <cellStyle name="20% - Accent3 3 2 2 4 2" xfId="3408" xr:uid="{00000000-0005-0000-0000-0000270D0000}"/>
    <cellStyle name="20% - Accent3 3 2 2 4 2 2" xfId="3409" xr:uid="{00000000-0005-0000-0000-0000280D0000}"/>
    <cellStyle name="20% - Accent3 3 2 2 4 2 2 2" xfId="3410" xr:uid="{00000000-0005-0000-0000-0000290D0000}"/>
    <cellStyle name="20% - Accent3 3 2 2 4 2 3" xfId="3411" xr:uid="{00000000-0005-0000-0000-00002A0D0000}"/>
    <cellStyle name="20% - Accent3 3 2 2 4 2 4" xfId="3412" xr:uid="{00000000-0005-0000-0000-00002B0D0000}"/>
    <cellStyle name="20% - Accent3 3 2 2 4 3" xfId="3413" xr:uid="{00000000-0005-0000-0000-00002C0D0000}"/>
    <cellStyle name="20% - Accent3 3 2 2 4 3 2" xfId="3414" xr:uid="{00000000-0005-0000-0000-00002D0D0000}"/>
    <cellStyle name="20% - Accent3 3 2 2 4 4" xfId="3415" xr:uid="{00000000-0005-0000-0000-00002E0D0000}"/>
    <cellStyle name="20% - Accent3 3 2 2 4 5" xfId="3416" xr:uid="{00000000-0005-0000-0000-00002F0D0000}"/>
    <cellStyle name="20% - Accent3 3 2 2 5" xfId="3417" xr:uid="{00000000-0005-0000-0000-0000300D0000}"/>
    <cellStyle name="20% - Accent3 3 2 2 5 2" xfId="3418" xr:uid="{00000000-0005-0000-0000-0000310D0000}"/>
    <cellStyle name="20% - Accent3 3 2 2 5 2 2" xfId="3419" xr:uid="{00000000-0005-0000-0000-0000320D0000}"/>
    <cellStyle name="20% - Accent3 3 2 2 5 3" xfId="3420" xr:uid="{00000000-0005-0000-0000-0000330D0000}"/>
    <cellStyle name="20% - Accent3 3 2 2 5 4" xfId="3421" xr:uid="{00000000-0005-0000-0000-0000340D0000}"/>
    <cellStyle name="20% - Accent3 3 2 2 6" xfId="3422" xr:uid="{00000000-0005-0000-0000-0000350D0000}"/>
    <cellStyle name="20% - Accent3 3 2 2 6 2" xfId="3423" xr:uid="{00000000-0005-0000-0000-0000360D0000}"/>
    <cellStyle name="20% - Accent3 3 2 2 7" xfId="3424" xr:uid="{00000000-0005-0000-0000-0000370D0000}"/>
    <cellStyle name="20% - Accent3 3 2 2 8" xfId="3425" xr:uid="{00000000-0005-0000-0000-0000380D0000}"/>
    <cellStyle name="20% - Accent3 3 2 2 9" xfId="3426" xr:uid="{00000000-0005-0000-0000-0000390D0000}"/>
    <cellStyle name="20% - Accent3 3 2 3" xfId="3427" xr:uid="{00000000-0005-0000-0000-00003A0D0000}"/>
    <cellStyle name="20% - Accent3 3 2 3 2" xfId="3428" xr:uid="{00000000-0005-0000-0000-00003B0D0000}"/>
    <cellStyle name="20% - Accent3 3 2 3 2 2" xfId="3429" xr:uid="{00000000-0005-0000-0000-00003C0D0000}"/>
    <cellStyle name="20% - Accent3 3 2 3 2 2 2" xfId="3430" xr:uid="{00000000-0005-0000-0000-00003D0D0000}"/>
    <cellStyle name="20% - Accent3 3 2 3 2 2 2 2" xfId="3431" xr:uid="{00000000-0005-0000-0000-00003E0D0000}"/>
    <cellStyle name="20% - Accent3 3 2 3 2 2 2 2 2" xfId="3432" xr:uid="{00000000-0005-0000-0000-00003F0D0000}"/>
    <cellStyle name="20% - Accent3 3 2 3 2 2 2 3" xfId="3433" xr:uid="{00000000-0005-0000-0000-0000400D0000}"/>
    <cellStyle name="20% - Accent3 3 2 3 2 2 3" xfId="3434" xr:uid="{00000000-0005-0000-0000-0000410D0000}"/>
    <cellStyle name="20% - Accent3 3 2 3 2 2 3 2" xfId="3435" xr:uid="{00000000-0005-0000-0000-0000420D0000}"/>
    <cellStyle name="20% - Accent3 3 2 3 2 2 4" xfId="3436" xr:uid="{00000000-0005-0000-0000-0000430D0000}"/>
    <cellStyle name="20% - Accent3 3 2 3 2 2 5" xfId="3437" xr:uid="{00000000-0005-0000-0000-0000440D0000}"/>
    <cellStyle name="20% - Accent3 3 2 3 2 2 6" xfId="3438" xr:uid="{00000000-0005-0000-0000-0000450D0000}"/>
    <cellStyle name="20% - Accent3 3 2 3 2 3" xfId="3439" xr:uid="{00000000-0005-0000-0000-0000460D0000}"/>
    <cellStyle name="20% - Accent3 3 2 3 2 3 2" xfId="3440" xr:uid="{00000000-0005-0000-0000-0000470D0000}"/>
    <cellStyle name="20% - Accent3 3 2 3 2 3 2 2" xfId="3441" xr:uid="{00000000-0005-0000-0000-0000480D0000}"/>
    <cellStyle name="20% - Accent3 3 2 3 2 3 3" xfId="3442" xr:uid="{00000000-0005-0000-0000-0000490D0000}"/>
    <cellStyle name="20% - Accent3 3 2 3 2 4" xfId="3443" xr:uid="{00000000-0005-0000-0000-00004A0D0000}"/>
    <cellStyle name="20% - Accent3 3 2 3 2 4 2" xfId="3444" xr:uid="{00000000-0005-0000-0000-00004B0D0000}"/>
    <cellStyle name="20% - Accent3 3 2 3 2 4 2 2" xfId="3445" xr:uid="{00000000-0005-0000-0000-00004C0D0000}"/>
    <cellStyle name="20% - Accent3 3 2 3 2 4 3" xfId="3446" xr:uid="{00000000-0005-0000-0000-00004D0D0000}"/>
    <cellStyle name="20% - Accent3 3 2 3 2 5" xfId="3447" xr:uid="{00000000-0005-0000-0000-00004E0D0000}"/>
    <cellStyle name="20% - Accent3 3 2 3 2 5 2" xfId="3448" xr:uid="{00000000-0005-0000-0000-00004F0D0000}"/>
    <cellStyle name="20% - Accent3 3 2 3 2 6" xfId="3449" xr:uid="{00000000-0005-0000-0000-0000500D0000}"/>
    <cellStyle name="20% - Accent3 3 2 3 2 7" xfId="3450" xr:uid="{00000000-0005-0000-0000-0000510D0000}"/>
    <cellStyle name="20% - Accent3 3 2 3 2 8" xfId="3451" xr:uid="{00000000-0005-0000-0000-0000520D0000}"/>
    <cellStyle name="20% - Accent3 3 2 3 3" xfId="3452" xr:uid="{00000000-0005-0000-0000-0000530D0000}"/>
    <cellStyle name="20% - Accent3 3 2 3 3 2" xfId="3453" xr:uid="{00000000-0005-0000-0000-0000540D0000}"/>
    <cellStyle name="20% - Accent3 3 2 3 3 2 2" xfId="3454" xr:uid="{00000000-0005-0000-0000-0000550D0000}"/>
    <cellStyle name="20% - Accent3 3 2 3 3 2 2 2" xfId="3455" xr:uid="{00000000-0005-0000-0000-0000560D0000}"/>
    <cellStyle name="20% - Accent3 3 2 3 3 2 3" xfId="3456" xr:uid="{00000000-0005-0000-0000-0000570D0000}"/>
    <cellStyle name="20% - Accent3 3 2 3 3 2 4" xfId="3457" xr:uid="{00000000-0005-0000-0000-0000580D0000}"/>
    <cellStyle name="20% - Accent3 3 2 3 3 3" xfId="3458" xr:uid="{00000000-0005-0000-0000-0000590D0000}"/>
    <cellStyle name="20% - Accent3 3 2 3 3 3 2" xfId="3459" xr:uid="{00000000-0005-0000-0000-00005A0D0000}"/>
    <cellStyle name="20% - Accent3 3 2 3 3 4" xfId="3460" xr:uid="{00000000-0005-0000-0000-00005B0D0000}"/>
    <cellStyle name="20% - Accent3 3 2 3 3 5" xfId="3461" xr:uid="{00000000-0005-0000-0000-00005C0D0000}"/>
    <cellStyle name="20% - Accent3 3 2 3 3 6" xfId="3462" xr:uid="{00000000-0005-0000-0000-00005D0D0000}"/>
    <cellStyle name="20% - Accent3 3 2 3 4" xfId="3463" xr:uid="{00000000-0005-0000-0000-00005E0D0000}"/>
    <cellStyle name="20% - Accent3 3 2 3 4 2" xfId="3464" xr:uid="{00000000-0005-0000-0000-00005F0D0000}"/>
    <cellStyle name="20% - Accent3 3 2 3 4 2 2" xfId="3465" xr:uid="{00000000-0005-0000-0000-0000600D0000}"/>
    <cellStyle name="20% - Accent3 3 2 3 4 3" xfId="3466" xr:uid="{00000000-0005-0000-0000-0000610D0000}"/>
    <cellStyle name="20% - Accent3 3 2 3 4 4" xfId="3467" xr:uid="{00000000-0005-0000-0000-0000620D0000}"/>
    <cellStyle name="20% - Accent3 3 2 3 5" xfId="3468" xr:uid="{00000000-0005-0000-0000-0000630D0000}"/>
    <cellStyle name="20% - Accent3 3 2 3 5 2" xfId="3469" xr:uid="{00000000-0005-0000-0000-0000640D0000}"/>
    <cellStyle name="20% - Accent3 3 2 3 5 2 2" xfId="3470" xr:uid="{00000000-0005-0000-0000-0000650D0000}"/>
    <cellStyle name="20% - Accent3 3 2 3 5 3" xfId="3471" xr:uid="{00000000-0005-0000-0000-0000660D0000}"/>
    <cellStyle name="20% - Accent3 3 2 3 6" xfId="3472" xr:uid="{00000000-0005-0000-0000-0000670D0000}"/>
    <cellStyle name="20% - Accent3 3 2 3 6 2" xfId="3473" xr:uid="{00000000-0005-0000-0000-0000680D0000}"/>
    <cellStyle name="20% - Accent3 3 2 3 7" xfId="3474" xr:uid="{00000000-0005-0000-0000-0000690D0000}"/>
    <cellStyle name="20% - Accent3 3 2 3 8" xfId="3475" xr:uid="{00000000-0005-0000-0000-00006A0D0000}"/>
    <cellStyle name="20% - Accent3 3 2 3 9" xfId="3476" xr:uid="{00000000-0005-0000-0000-00006B0D0000}"/>
    <cellStyle name="20% - Accent3 3 2 4" xfId="3477" xr:uid="{00000000-0005-0000-0000-00006C0D0000}"/>
    <cellStyle name="20% - Accent3 3 2 4 2" xfId="3478" xr:uid="{00000000-0005-0000-0000-00006D0D0000}"/>
    <cellStyle name="20% - Accent3 3 2 4 2 2" xfId="3479" xr:uid="{00000000-0005-0000-0000-00006E0D0000}"/>
    <cellStyle name="20% - Accent3 3 2 4 2 2 2" xfId="3480" xr:uid="{00000000-0005-0000-0000-00006F0D0000}"/>
    <cellStyle name="20% - Accent3 3 2 4 2 2 2 2" xfId="3481" xr:uid="{00000000-0005-0000-0000-0000700D0000}"/>
    <cellStyle name="20% - Accent3 3 2 4 2 2 2 2 2" xfId="3482" xr:uid="{00000000-0005-0000-0000-0000710D0000}"/>
    <cellStyle name="20% - Accent3 3 2 4 2 2 2 3" xfId="3483" xr:uid="{00000000-0005-0000-0000-0000720D0000}"/>
    <cellStyle name="20% - Accent3 3 2 4 2 2 3" xfId="3484" xr:uid="{00000000-0005-0000-0000-0000730D0000}"/>
    <cellStyle name="20% - Accent3 3 2 4 2 2 3 2" xfId="3485" xr:uid="{00000000-0005-0000-0000-0000740D0000}"/>
    <cellStyle name="20% - Accent3 3 2 4 2 2 4" xfId="3486" xr:uid="{00000000-0005-0000-0000-0000750D0000}"/>
    <cellStyle name="20% - Accent3 3 2 4 2 2 5" xfId="3487" xr:uid="{00000000-0005-0000-0000-0000760D0000}"/>
    <cellStyle name="20% - Accent3 3 2 4 2 2 6" xfId="3488" xr:uid="{00000000-0005-0000-0000-0000770D0000}"/>
    <cellStyle name="20% - Accent3 3 2 4 2 3" xfId="3489" xr:uid="{00000000-0005-0000-0000-0000780D0000}"/>
    <cellStyle name="20% - Accent3 3 2 4 2 3 2" xfId="3490" xr:uid="{00000000-0005-0000-0000-0000790D0000}"/>
    <cellStyle name="20% - Accent3 3 2 4 2 3 2 2" xfId="3491" xr:uid="{00000000-0005-0000-0000-00007A0D0000}"/>
    <cellStyle name="20% - Accent3 3 2 4 2 3 3" xfId="3492" xr:uid="{00000000-0005-0000-0000-00007B0D0000}"/>
    <cellStyle name="20% - Accent3 3 2 4 2 4" xfId="3493" xr:uid="{00000000-0005-0000-0000-00007C0D0000}"/>
    <cellStyle name="20% - Accent3 3 2 4 2 4 2" xfId="3494" xr:uid="{00000000-0005-0000-0000-00007D0D0000}"/>
    <cellStyle name="20% - Accent3 3 2 4 2 4 2 2" xfId="3495" xr:uid="{00000000-0005-0000-0000-00007E0D0000}"/>
    <cellStyle name="20% - Accent3 3 2 4 2 4 3" xfId="3496" xr:uid="{00000000-0005-0000-0000-00007F0D0000}"/>
    <cellStyle name="20% - Accent3 3 2 4 2 5" xfId="3497" xr:uid="{00000000-0005-0000-0000-0000800D0000}"/>
    <cellStyle name="20% - Accent3 3 2 4 2 5 2" xfId="3498" xr:uid="{00000000-0005-0000-0000-0000810D0000}"/>
    <cellStyle name="20% - Accent3 3 2 4 2 6" xfId="3499" xr:uid="{00000000-0005-0000-0000-0000820D0000}"/>
    <cellStyle name="20% - Accent3 3 2 4 2 7" xfId="3500" xr:uid="{00000000-0005-0000-0000-0000830D0000}"/>
    <cellStyle name="20% - Accent3 3 2 4 2 8" xfId="3501" xr:uid="{00000000-0005-0000-0000-0000840D0000}"/>
    <cellStyle name="20% - Accent3 3 2 4 3" xfId="3502" xr:uid="{00000000-0005-0000-0000-0000850D0000}"/>
    <cellStyle name="20% - Accent3 3 2 4 3 2" xfId="3503" xr:uid="{00000000-0005-0000-0000-0000860D0000}"/>
    <cellStyle name="20% - Accent3 3 2 4 3 2 2" xfId="3504" xr:uid="{00000000-0005-0000-0000-0000870D0000}"/>
    <cellStyle name="20% - Accent3 3 2 4 3 2 2 2" xfId="3505" xr:uid="{00000000-0005-0000-0000-0000880D0000}"/>
    <cellStyle name="20% - Accent3 3 2 4 3 2 3" xfId="3506" xr:uid="{00000000-0005-0000-0000-0000890D0000}"/>
    <cellStyle name="20% - Accent3 3 2 4 3 2 4" xfId="3507" xr:uid="{00000000-0005-0000-0000-00008A0D0000}"/>
    <cellStyle name="20% - Accent3 3 2 4 3 3" xfId="3508" xr:uid="{00000000-0005-0000-0000-00008B0D0000}"/>
    <cellStyle name="20% - Accent3 3 2 4 3 3 2" xfId="3509" xr:uid="{00000000-0005-0000-0000-00008C0D0000}"/>
    <cellStyle name="20% - Accent3 3 2 4 3 4" xfId="3510" xr:uid="{00000000-0005-0000-0000-00008D0D0000}"/>
    <cellStyle name="20% - Accent3 3 2 4 3 5" xfId="3511" xr:uid="{00000000-0005-0000-0000-00008E0D0000}"/>
    <cellStyle name="20% - Accent3 3 2 4 3 6" xfId="3512" xr:uid="{00000000-0005-0000-0000-00008F0D0000}"/>
    <cellStyle name="20% - Accent3 3 2 4 4" xfId="3513" xr:uid="{00000000-0005-0000-0000-0000900D0000}"/>
    <cellStyle name="20% - Accent3 3 2 4 4 2" xfId="3514" xr:uid="{00000000-0005-0000-0000-0000910D0000}"/>
    <cellStyle name="20% - Accent3 3 2 4 4 2 2" xfId="3515" xr:uid="{00000000-0005-0000-0000-0000920D0000}"/>
    <cellStyle name="20% - Accent3 3 2 4 4 3" xfId="3516" xr:uid="{00000000-0005-0000-0000-0000930D0000}"/>
    <cellStyle name="20% - Accent3 3 2 4 4 4" xfId="3517" xr:uid="{00000000-0005-0000-0000-0000940D0000}"/>
    <cellStyle name="20% - Accent3 3 2 4 5" xfId="3518" xr:uid="{00000000-0005-0000-0000-0000950D0000}"/>
    <cellStyle name="20% - Accent3 3 2 4 5 2" xfId="3519" xr:uid="{00000000-0005-0000-0000-0000960D0000}"/>
    <cellStyle name="20% - Accent3 3 2 4 5 2 2" xfId="3520" xr:uid="{00000000-0005-0000-0000-0000970D0000}"/>
    <cellStyle name="20% - Accent3 3 2 4 5 3" xfId="3521" xr:uid="{00000000-0005-0000-0000-0000980D0000}"/>
    <cellStyle name="20% - Accent3 3 2 4 6" xfId="3522" xr:uid="{00000000-0005-0000-0000-0000990D0000}"/>
    <cellStyle name="20% - Accent3 3 2 4 6 2" xfId="3523" xr:uid="{00000000-0005-0000-0000-00009A0D0000}"/>
    <cellStyle name="20% - Accent3 3 2 4 7" xfId="3524" xr:uid="{00000000-0005-0000-0000-00009B0D0000}"/>
    <cellStyle name="20% - Accent3 3 2 4 8" xfId="3525" xr:uid="{00000000-0005-0000-0000-00009C0D0000}"/>
    <cellStyle name="20% - Accent3 3 2 4 9" xfId="3526" xr:uid="{00000000-0005-0000-0000-00009D0D0000}"/>
    <cellStyle name="20% - Accent3 3 2 5" xfId="3527" xr:uid="{00000000-0005-0000-0000-00009E0D0000}"/>
    <cellStyle name="20% - Accent3 3 2 5 2" xfId="3528" xr:uid="{00000000-0005-0000-0000-00009F0D0000}"/>
    <cellStyle name="20% - Accent3 3 2 5 2 2" xfId="3529" xr:uid="{00000000-0005-0000-0000-0000A00D0000}"/>
    <cellStyle name="20% - Accent3 3 2 5 2 2 2" xfId="3530" xr:uid="{00000000-0005-0000-0000-0000A10D0000}"/>
    <cellStyle name="20% - Accent3 3 2 5 2 2 2 2" xfId="3531" xr:uid="{00000000-0005-0000-0000-0000A20D0000}"/>
    <cellStyle name="20% - Accent3 3 2 5 2 2 3" xfId="3532" xr:uid="{00000000-0005-0000-0000-0000A30D0000}"/>
    <cellStyle name="20% - Accent3 3 2 5 2 2 4" xfId="3533" xr:uid="{00000000-0005-0000-0000-0000A40D0000}"/>
    <cellStyle name="20% - Accent3 3 2 5 2 3" xfId="3534" xr:uid="{00000000-0005-0000-0000-0000A50D0000}"/>
    <cellStyle name="20% - Accent3 3 2 5 2 3 2" xfId="3535" xr:uid="{00000000-0005-0000-0000-0000A60D0000}"/>
    <cellStyle name="20% - Accent3 3 2 5 2 4" xfId="3536" xr:uid="{00000000-0005-0000-0000-0000A70D0000}"/>
    <cellStyle name="20% - Accent3 3 2 5 2 5" xfId="3537" xr:uid="{00000000-0005-0000-0000-0000A80D0000}"/>
    <cellStyle name="20% - Accent3 3 2 5 2 6" xfId="3538" xr:uid="{00000000-0005-0000-0000-0000A90D0000}"/>
    <cellStyle name="20% - Accent3 3 2 5 3" xfId="3539" xr:uid="{00000000-0005-0000-0000-0000AA0D0000}"/>
    <cellStyle name="20% - Accent3 3 2 5 3 2" xfId="3540" xr:uid="{00000000-0005-0000-0000-0000AB0D0000}"/>
    <cellStyle name="20% - Accent3 3 2 5 3 2 2" xfId="3541" xr:uid="{00000000-0005-0000-0000-0000AC0D0000}"/>
    <cellStyle name="20% - Accent3 3 2 5 3 2 2 2" xfId="3542" xr:uid="{00000000-0005-0000-0000-0000AD0D0000}"/>
    <cellStyle name="20% - Accent3 3 2 5 3 2 3" xfId="3543" xr:uid="{00000000-0005-0000-0000-0000AE0D0000}"/>
    <cellStyle name="20% - Accent3 3 2 5 3 2 4" xfId="3544" xr:uid="{00000000-0005-0000-0000-0000AF0D0000}"/>
    <cellStyle name="20% - Accent3 3 2 5 3 3" xfId="3545" xr:uid="{00000000-0005-0000-0000-0000B00D0000}"/>
    <cellStyle name="20% - Accent3 3 2 5 3 3 2" xfId="3546" xr:uid="{00000000-0005-0000-0000-0000B10D0000}"/>
    <cellStyle name="20% - Accent3 3 2 5 3 4" xfId="3547" xr:uid="{00000000-0005-0000-0000-0000B20D0000}"/>
    <cellStyle name="20% - Accent3 3 2 5 3 5" xfId="3548" xr:uid="{00000000-0005-0000-0000-0000B30D0000}"/>
    <cellStyle name="20% - Accent3 3 2 5 4" xfId="3549" xr:uid="{00000000-0005-0000-0000-0000B40D0000}"/>
    <cellStyle name="20% - Accent3 3 2 5 4 2" xfId="3550" xr:uid="{00000000-0005-0000-0000-0000B50D0000}"/>
    <cellStyle name="20% - Accent3 3 2 5 4 2 2" xfId="3551" xr:uid="{00000000-0005-0000-0000-0000B60D0000}"/>
    <cellStyle name="20% - Accent3 3 2 5 4 3" xfId="3552" xr:uid="{00000000-0005-0000-0000-0000B70D0000}"/>
    <cellStyle name="20% - Accent3 3 2 5 4 4" xfId="3553" xr:uid="{00000000-0005-0000-0000-0000B80D0000}"/>
    <cellStyle name="20% - Accent3 3 2 5 5" xfId="3554" xr:uid="{00000000-0005-0000-0000-0000B90D0000}"/>
    <cellStyle name="20% - Accent3 3 2 5 5 2" xfId="3555" xr:uid="{00000000-0005-0000-0000-0000BA0D0000}"/>
    <cellStyle name="20% - Accent3 3 2 5 6" xfId="3556" xr:uid="{00000000-0005-0000-0000-0000BB0D0000}"/>
    <cellStyle name="20% - Accent3 3 2 5 7" xfId="3557" xr:uid="{00000000-0005-0000-0000-0000BC0D0000}"/>
    <cellStyle name="20% - Accent3 3 2 5 8" xfId="3558" xr:uid="{00000000-0005-0000-0000-0000BD0D0000}"/>
    <cellStyle name="20% - Accent3 3 2 6" xfId="3559" xr:uid="{00000000-0005-0000-0000-0000BE0D0000}"/>
    <cellStyle name="20% - Accent3 3 2 6 2" xfId="3560" xr:uid="{00000000-0005-0000-0000-0000BF0D0000}"/>
    <cellStyle name="20% - Accent3 3 2 6 2 2" xfId="3561" xr:uid="{00000000-0005-0000-0000-0000C00D0000}"/>
    <cellStyle name="20% - Accent3 3 2 6 2 2 2" xfId="3562" xr:uid="{00000000-0005-0000-0000-0000C10D0000}"/>
    <cellStyle name="20% - Accent3 3 2 6 2 3" xfId="3563" xr:uid="{00000000-0005-0000-0000-0000C20D0000}"/>
    <cellStyle name="20% - Accent3 3 2 6 2 4" xfId="3564" xr:uid="{00000000-0005-0000-0000-0000C30D0000}"/>
    <cellStyle name="20% - Accent3 3 2 6 3" xfId="3565" xr:uid="{00000000-0005-0000-0000-0000C40D0000}"/>
    <cellStyle name="20% - Accent3 3 2 6 3 2" xfId="3566" xr:uid="{00000000-0005-0000-0000-0000C50D0000}"/>
    <cellStyle name="20% - Accent3 3 2 6 4" xfId="3567" xr:uid="{00000000-0005-0000-0000-0000C60D0000}"/>
    <cellStyle name="20% - Accent3 3 2 6 5" xfId="3568" xr:uid="{00000000-0005-0000-0000-0000C70D0000}"/>
    <cellStyle name="20% - Accent3 3 2 6 6" xfId="3569" xr:uid="{00000000-0005-0000-0000-0000C80D0000}"/>
    <cellStyle name="20% - Accent3 3 2 7" xfId="3570" xr:uid="{00000000-0005-0000-0000-0000C90D0000}"/>
    <cellStyle name="20% - Accent3 3 2 7 2" xfId="3571" xr:uid="{00000000-0005-0000-0000-0000CA0D0000}"/>
    <cellStyle name="20% - Accent3 3 2 7 2 2" xfId="3572" xr:uid="{00000000-0005-0000-0000-0000CB0D0000}"/>
    <cellStyle name="20% - Accent3 3 2 7 2 2 2" xfId="3573" xr:uid="{00000000-0005-0000-0000-0000CC0D0000}"/>
    <cellStyle name="20% - Accent3 3 2 7 2 3" xfId="3574" xr:uid="{00000000-0005-0000-0000-0000CD0D0000}"/>
    <cellStyle name="20% - Accent3 3 2 7 2 4" xfId="3575" xr:uid="{00000000-0005-0000-0000-0000CE0D0000}"/>
    <cellStyle name="20% - Accent3 3 2 7 3" xfId="3576" xr:uid="{00000000-0005-0000-0000-0000CF0D0000}"/>
    <cellStyle name="20% - Accent3 3 2 7 3 2" xfId="3577" xr:uid="{00000000-0005-0000-0000-0000D00D0000}"/>
    <cellStyle name="20% - Accent3 3 2 7 4" xfId="3578" xr:uid="{00000000-0005-0000-0000-0000D10D0000}"/>
    <cellStyle name="20% - Accent3 3 2 7 5" xfId="3579" xr:uid="{00000000-0005-0000-0000-0000D20D0000}"/>
    <cellStyle name="20% - Accent3 3 2 8" xfId="3580" xr:uid="{00000000-0005-0000-0000-0000D30D0000}"/>
    <cellStyle name="20% - Accent3 3 2 8 2" xfId="3581" xr:uid="{00000000-0005-0000-0000-0000D40D0000}"/>
    <cellStyle name="20% - Accent3 3 2 8 2 2" xfId="3582" xr:uid="{00000000-0005-0000-0000-0000D50D0000}"/>
    <cellStyle name="20% - Accent3 3 2 8 2 3" xfId="3583" xr:uid="{00000000-0005-0000-0000-0000D60D0000}"/>
    <cellStyle name="20% - Accent3 3 2 8 3" xfId="3584" xr:uid="{00000000-0005-0000-0000-0000D70D0000}"/>
    <cellStyle name="20% - Accent3 3 2 8 4" xfId="3585" xr:uid="{00000000-0005-0000-0000-0000D80D0000}"/>
    <cellStyle name="20% - Accent3 3 2 9" xfId="3586" xr:uid="{00000000-0005-0000-0000-0000D90D0000}"/>
    <cellStyle name="20% - Accent3 3 2 9 2" xfId="3587" xr:uid="{00000000-0005-0000-0000-0000DA0D0000}"/>
    <cellStyle name="20% - Accent3 3 2 9 2 2" xfId="3588" xr:uid="{00000000-0005-0000-0000-0000DB0D0000}"/>
    <cellStyle name="20% - Accent3 3 2 9 3" xfId="3589" xr:uid="{00000000-0005-0000-0000-0000DC0D0000}"/>
    <cellStyle name="20% - Accent3 3 2 9 4" xfId="3590" xr:uid="{00000000-0005-0000-0000-0000DD0D0000}"/>
    <cellStyle name="20% - Accent3 3 3" xfId="3591" xr:uid="{00000000-0005-0000-0000-0000DE0D0000}"/>
    <cellStyle name="20% - Accent3 3 3 2" xfId="3592" xr:uid="{00000000-0005-0000-0000-0000DF0D0000}"/>
    <cellStyle name="20% - Accent3 3 3 2 2" xfId="3593" xr:uid="{00000000-0005-0000-0000-0000E00D0000}"/>
    <cellStyle name="20% - Accent3 3 3 2 2 2" xfId="3594" xr:uid="{00000000-0005-0000-0000-0000E10D0000}"/>
    <cellStyle name="20% - Accent3 3 3 2 2 2 2" xfId="3595" xr:uid="{00000000-0005-0000-0000-0000E20D0000}"/>
    <cellStyle name="20% - Accent3 3 3 2 2 2 2 2" xfId="3596" xr:uid="{00000000-0005-0000-0000-0000E30D0000}"/>
    <cellStyle name="20% - Accent3 3 3 2 2 2 3" xfId="3597" xr:uid="{00000000-0005-0000-0000-0000E40D0000}"/>
    <cellStyle name="20% - Accent3 3 3 2 2 3" xfId="3598" xr:uid="{00000000-0005-0000-0000-0000E50D0000}"/>
    <cellStyle name="20% - Accent3 3 3 2 2 3 2" xfId="3599" xr:uid="{00000000-0005-0000-0000-0000E60D0000}"/>
    <cellStyle name="20% - Accent3 3 3 2 2 4" xfId="3600" xr:uid="{00000000-0005-0000-0000-0000E70D0000}"/>
    <cellStyle name="20% - Accent3 3 3 2 2 5" xfId="3601" xr:uid="{00000000-0005-0000-0000-0000E80D0000}"/>
    <cellStyle name="20% - Accent3 3 3 2 2 6" xfId="3602" xr:uid="{00000000-0005-0000-0000-0000E90D0000}"/>
    <cellStyle name="20% - Accent3 3 3 2 3" xfId="3603" xr:uid="{00000000-0005-0000-0000-0000EA0D0000}"/>
    <cellStyle name="20% - Accent3 3 3 2 3 2" xfId="3604" xr:uid="{00000000-0005-0000-0000-0000EB0D0000}"/>
    <cellStyle name="20% - Accent3 3 3 2 3 2 2" xfId="3605" xr:uid="{00000000-0005-0000-0000-0000EC0D0000}"/>
    <cellStyle name="20% - Accent3 3 3 2 3 3" xfId="3606" xr:uid="{00000000-0005-0000-0000-0000ED0D0000}"/>
    <cellStyle name="20% - Accent3 3 3 2 4" xfId="3607" xr:uid="{00000000-0005-0000-0000-0000EE0D0000}"/>
    <cellStyle name="20% - Accent3 3 3 2 4 2" xfId="3608" xr:uid="{00000000-0005-0000-0000-0000EF0D0000}"/>
    <cellStyle name="20% - Accent3 3 3 2 4 2 2" xfId="3609" xr:uid="{00000000-0005-0000-0000-0000F00D0000}"/>
    <cellStyle name="20% - Accent3 3 3 2 4 3" xfId="3610" xr:uid="{00000000-0005-0000-0000-0000F10D0000}"/>
    <cellStyle name="20% - Accent3 3 3 2 5" xfId="3611" xr:uid="{00000000-0005-0000-0000-0000F20D0000}"/>
    <cellStyle name="20% - Accent3 3 3 2 5 2" xfId="3612" xr:uid="{00000000-0005-0000-0000-0000F30D0000}"/>
    <cellStyle name="20% - Accent3 3 3 2 6" xfId="3613" xr:uid="{00000000-0005-0000-0000-0000F40D0000}"/>
    <cellStyle name="20% - Accent3 3 3 2 7" xfId="3614" xr:uid="{00000000-0005-0000-0000-0000F50D0000}"/>
    <cellStyle name="20% - Accent3 3 3 2 8" xfId="3615" xr:uid="{00000000-0005-0000-0000-0000F60D0000}"/>
    <cellStyle name="20% - Accent3 3 3 3" xfId="3616" xr:uid="{00000000-0005-0000-0000-0000F70D0000}"/>
    <cellStyle name="20% - Accent3 3 3 3 2" xfId="3617" xr:uid="{00000000-0005-0000-0000-0000F80D0000}"/>
    <cellStyle name="20% - Accent3 3 3 3 2 2" xfId="3618" xr:uid="{00000000-0005-0000-0000-0000F90D0000}"/>
    <cellStyle name="20% - Accent3 3 3 3 2 2 2" xfId="3619" xr:uid="{00000000-0005-0000-0000-0000FA0D0000}"/>
    <cellStyle name="20% - Accent3 3 3 3 2 3" xfId="3620" xr:uid="{00000000-0005-0000-0000-0000FB0D0000}"/>
    <cellStyle name="20% - Accent3 3 3 3 2 4" xfId="3621" xr:uid="{00000000-0005-0000-0000-0000FC0D0000}"/>
    <cellStyle name="20% - Accent3 3 3 3 3" xfId="3622" xr:uid="{00000000-0005-0000-0000-0000FD0D0000}"/>
    <cellStyle name="20% - Accent3 3 3 3 3 2" xfId="3623" xr:uid="{00000000-0005-0000-0000-0000FE0D0000}"/>
    <cellStyle name="20% - Accent3 3 3 3 4" xfId="3624" xr:uid="{00000000-0005-0000-0000-0000FF0D0000}"/>
    <cellStyle name="20% - Accent3 3 3 3 5" xfId="3625" xr:uid="{00000000-0005-0000-0000-0000000E0000}"/>
    <cellStyle name="20% - Accent3 3 3 3 6" xfId="3626" xr:uid="{00000000-0005-0000-0000-0000010E0000}"/>
    <cellStyle name="20% - Accent3 3 3 4" xfId="3627" xr:uid="{00000000-0005-0000-0000-0000020E0000}"/>
    <cellStyle name="20% - Accent3 3 3 4 2" xfId="3628" xr:uid="{00000000-0005-0000-0000-0000030E0000}"/>
    <cellStyle name="20% - Accent3 3 3 4 2 2" xfId="3629" xr:uid="{00000000-0005-0000-0000-0000040E0000}"/>
    <cellStyle name="20% - Accent3 3 3 4 2 2 2" xfId="3630" xr:uid="{00000000-0005-0000-0000-0000050E0000}"/>
    <cellStyle name="20% - Accent3 3 3 4 2 3" xfId="3631" xr:uid="{00000000-0005-0000-0000-0000060E0000}"/>
    <cellStyle name="20% - Accent3 3 3 4 2 4" xfId="3632" xr:uid="{00000000-0005-0000-0000-0000070E0000}"/>
    <cellStyle name="20% - Accent3 3 3 4 3" xfId="3633" xr:uid="{00000000-0005-0000-0000-0000080E0000}"/>
    <cellStyle name="20% - Accent3 3 3 4 3 2" xfId="3634" xr:uid="{00000000-0005-0000-0000-0000090E0000}"/>
    <cellStyle name="20% - Accent3 3 3 4 4" xfId="3635" xr:uid="{00000000-0005-0000-0000-00000A0E0000}"/>
    <cellStyle name="20% - Accent3 3 3 4 5" xfId="3636" xr:uid="{00000000-0005-0000-0000-00000B0E0000}"/>
    <cellStyle name="20% - Accent3 3 3 5" xfId="3637" xr:uid="{00000000-0005-0000-0000-00000C0E0000}"/>
    <cellStyle name="20% - Accent3 3 3 5 2" xfId="3638" xr:uid="{00000000-0005-0000-0000-00000D0E0000}"/>
    <cellStyle name="20% - Accent3 3 3 5 2 2" xfId="3639" xr:uid="{00000000-0005-0000-0000-00000E0E0000}"/>
    <cellStyle name="20% - Accent3 3 3 5 3" xfId="3640" xr:uid="{00000000-0005-0000-0000-00000F0E0000}"/>
    <cellStyle name="20% - Accent3 3 3 5 4" xfId="3641" xr:uid="{00000000-0005-0000-0000-0000100E0000}"/>
    <cellStyle name="20% - Accent3 3 3 6" xfId="3642" xr:uid="{00000000-0005-0000-0000-0000110E0000}"/>
    <cellStyle name="20% - Accent3 3 3 6 2" xfId="3643" xr:uid="{00000000-0005-0000-0000-0000120E0000}"/>
    <cellStyle name="20% - Accent3 3 3 7" xfId="3644" xr:uid="{00000000-0005-0000-0000-0000130E0000}"/>
    <cellStyle name="20% - Accent3 3 3 8" xfId="3645" xr:uid="{00000000-0005-0000-0000-0000140E0000}"/>
    <cellStyle name="20% - Accent3 3 3 9" xfId="3646" xr:uid="{00000000-0005-0000-0000-0000150E0000}"/>
    <cellStyle name="20% - Accent3 3 4" xfId="3647" xr:uid="{00000000-0005-0000-0000-0000160E0000}"/>
    <cellStyle name="20% - Accent3 3 4 2" xfId="3648" xr:uid="{00000000-0005-0000-0000-0000170E0000}"/>
    <cellStyle name="20% - Accent3 3 4 2 2" xfId="3649" xr:uid="{00000000-0005-0000-0000-0000180E0000}"/>
    <cellStyle name="20% - Accent3 3 4 2 2 2" xfId="3650" xr:uid="{00000000-0005-0000-0000-0000190E0000}"/>
    <cellStyle name="20% - Accent3 3 4 2 2 2 2" xfId="3651" xr:uid="{00000000-0005-0000-0000-00001A0E0000}"/>
    <cellStyle name="20% - Accent3 3 4 2 2 2 2 2" xfId="3652" xr:uid="{00000000-0005-0000-0000-00001B0E0000}"/>
    <cellStyle name="20% - Accent3 3 4 2 2 2 3" xfId="3653" xr:uid="{00000000-0005-0000-0000-00001C0E0000}"/>
    <cellStyle name="20% - Accent3 3 4 2 2 3" xfId="3654" xr:uid="{00000000-0005-0000-0000-00001D0E0000}"/>
    <cellStyle name="20% - Accent3 3 4 2 2 3 2" xfId="3655" xr:uid="{00000000-0005-0000-0000-00001E0E0000}"/>
    <cellStyle name="20% - Accent3 3 4 2 2 4" xfId="3656" xr:uid="{00000000-0005-0000-0000-00001F0E0000}"/>
    <cellStyle name="20% - Accent3 3 4 2 2 5" xfId="3657" xr:uid="{00000000-0005-0000-0000-0000200E0000}"/>
    <cellStyle name="20% - Accent3 3 4 2 2 6" xfId="3658" xr:uid="{00000000-0005-0000-0000-0000210E0000}"/>
    <cellStyle name="20% - Accent3 3 4 2 3" xfId="3659" xr:uid="{00000000-0005-0000-0000-0000220E0000}"/>
    <cellStyle name="20% - Accent3 3 4 2 3 2" xfId="3660" xr:uid="{00000000-0005-0000-0000-0000230E0000}"/>
    <cellStyle name="20% - Accent3 3 4 2 3 2 2" xfId="3661" xr:uid="{00000000-0005-0000-0000-0000240E0000}"/>
    <cellStyle name="20% - Accent3 3 4 2 3 3" xfId="3662" xr:uid="{00000000-0005-0000-0000-0000250E0000}"/>
    <cellStyle name="20% - Accent3 3 4 2 4" xfId="3663" xr:uid="{00000000-0005-0000-0000-0000260E0000}"/>
    <cellStyle name="20% - Accent3 3 4 2 4 2" xfId="3664" xr:uid="{00000000-0005-0000-0000-0000270E0000}"/>
    <cellStyle name="20% - Accent3 3 4 2 4 2 2" xfId="3665" xr:uid="{00000000-0005-0000-0000-0000280E0000}"/>
    <cellStyle name="20% - Accent3 3 4 2 4 3" xfId="3666" xr:uid="{00000000-0005-0000-0000-0000290E0000}"/>
    <cellStyle name="20% - Accent3 3 4 2 5" xfId="3667" xr:uid="{00000000-0005-0000-0000-00002A0E0000}"/>
    <cellStyle name="20% - Accent3 3 4 2 5 2" xfId="3668" xr:uid="{00000000-0005-0000-0000-00002B0E0000}"/>
    <cellStyle name="20% - Accent3 3 4 2 6" xfId="3669" xr:uid="{00000000-0005-0000-0000-00002C0E0000}"/>
    <cellStyle name="20% - Accent3 3 4 2 7" xfId="3670" xr:uid="{00000000-0005-0000-0000-00002D0E0000}"/>
    <cellStyle name="20% - Accent3 3 4 2 8" xfId="3671" xr:uid="{00000000-0005-0000-0000-00002E0E0000}"/>
    <cellStyle name="20% - Accent3 3 4 3" xfId="3672" xr:uid="{00000000-0005-0000-0000-00002F0E0000}"/>
    <cellStyle name="20% - Accent3 3 4 3 2" xfId="3673" xr:uid="{00000000-0005-0000-0000-0000300E0000}"/>
    <cellStyle name="20% - Accent3 3 4 3 2 2" xfId="3674" xr:uid="{00000000-0005-0000-0000-0000310E0000}"/>
    <cellStyle name="20% - Accent3 3 4 3 2 2 2" xfId="3675" xr:uid="{00000000-0005-0000-0000-0000320E0000}"/>
    <cellStyle name="20% - Accent3 3 4 3 2 3" xfId="3676" xr:uid="{00000000-0005-0000-0000-0000330E0000}"/>
    <cellStyle name="20% - Accent3 3 4 3 2 4" xfId="3677" xr:uid="{00000000-0005-0000-0000-0000340E0000}"/>
    <cellStyle name="20% - Accent3 3 4 3 3" xfId="3678" xr:uid="{00000000-0005-0000-0000-0000350E0000}"/>
    <cellStyle name="20% - Accent3 3 4 3 3 2" xfId="3679" xr:uid="{00000000-0005-0000-0000-0000360E0000}"/>
    <cellStyle name="20% - Accent3 3 4 3 4" xfId="3680" xr:uid="{00000000-0005-0000-0000-0000370E0000}"/>
    <cellStyle name="20% - Accent3 3 4 3 5" xfId="3681" xr:uid="{00000000-0005-0000-0000-0000380E0000}"/>
    <cellStyle name="20% - Accent3 3 4 3 6" xfId="3682" xr:uid="{00000000-0005-0000-0000-0000390E0000}"/>
    <cellStyle name="20% - Accent3 3 4 4" xfId="3683" xr:uid="{00000000-0005-0000-0000-00003A0E0000}"/>
    <cellStyle name="20% - Accent3 3 4 4 2" xfId="3684" xr:uid="{00000000-0005-0000-0000-00003B0E0000}"/>
    <cellStyle name="20% - Accent3 3 4 4 2 2" xfId="3685" xr:uid="{00000000-0005-0000-0000-00003C0E0000}"/>
    <cellStyle name="20% - Accent3 3 4 4 3" xfId="3686" xr:uid="{00000000-0005-0000-0000-00003D0E0000}"/>
    <cellStyle name="20% - Accent3 3 4 4 4" xfId="3687" xr:uid="{00000000-0005-0000-0000-00003E0E0000}"/>
    <cellStyle name="20% - Accent3 3 4 5" xfId="3688" xr:uid="{00000000-0005-0000-0000-00003F0E0000}"/>
    <cellStyle name="20% - Accent3 3 4 5 2" xfId="3689" xr:uid="{00000000-0005-0000-0000-0000400E0000}"/>
    <cellStyle name="20% - Accent3 3 4 5 2 2" xfId="3690" xr:uid="{00000000-0005-0000-0000-0000410E0000}"/>
    <cellStyle name="20% - Accent3 3 4 5 3" xfId="3691" xr:uid="{00000000-0005-0000-0000-0000420E0000}"/>
    <cellStyle name="20% - Accent3 3 4 6" xfId="3692" xr:uid="{00000000-0005-0000-0000-0000430E0000}"/>
    <cellStyle name="20% - Accent3 3 4 6 2" xfId="3693" xr:uid="{00000000-0005-0000-0000-0000440E0000}"/>
    <cellStyle name="20% - Accent3 3 4 7" xfId="3694" xr:uid="{00000000-0005-0000-0000-0000450E0000}"/>
    <cellStyle name="20% - Accent3 3 4 8" xfId="3695" xr:uid="{00000000-0005-0000-0000-0000460E0000}"/>
    <cellStyle name="20% - Accent3 3 4 9" xfId="3696" xr:uid="{00000000-0005-0000-0000-0000470E0000}"/>
    <cellStyle name="20% - Accent3 3 5" xfId="3697" xr:uid="{00000000-0005-0000-0000-0000480E0000}"/>
    <cellStyle name="20% - Accent3 3 5 2" xfId="3698" xr:uid="{00000000-0005-0000-0000-0000490E0000}"/>
    <cellStyle name="20% - Accent3 3 5 2 2" xfId="3699" xr:uid="{00000000-0005-0000-0000-00004A0E0000}"/>
    <cellStyle name="20% - Accent3 3 5 2 2 2" xfId="3700" xr:uid="{00000000-0005-0000-0000-00004B0E0000}"/>
    <cellStyle name="20% - Accent3 3 5 2 2 2 2" xfId="3701" xr:uid="{00000000-0005-0000-0000-00004C0E0000}"/>
    <cellStyle name="20% - Accent3 3 5 2 2 2 2 2" xfId="3702" xr:uid="{00000000-0005-0000-0000-00004D0E0000}"/>
    <cellStyle name="20% - Accent3 3 5 2 2 2 3" xfId="3703" xr:uid="{00000000-0005-0000-0000-00004E0E0000}"/>
    <cellStyle name="20% - Accent3 3 5 2 2 3" xfId="3704" xr:uid="{00000000-0005-0000-0000-00004F0E0000}"/>
    <cellStyle name="20% - Accent3 3 5 2 2 3 2" xfId="3705" xr:uid="{00000000-0005-0000-0000-0000500E0000}"/>
    <cellStyle name="20% - Accent3 3 5 2 2 4" xfId="3706" xr:uid="{00000000-0005-0000-0000-0000510E0000}"/>
    <cellStyle name="20% - Accent3 3 5 2 2 5" xfId="3707" xr:uid="{00000000-0005-0000-0000-0000520E0000}"/>
    <cellStyle name="20% - Accent3 3 5 2 2 6" xfId="3708" xr:uid="{00000000-0005-0000-0000-0000530E0000}"/>
    <cellStyle name="20% - Accent3 3 5 2 3" xfId="3709" xr:uid="{00000000-0005-0000-0000-0000540E0000}"/>
    <cellStyle name="20% - Accent3 3 5 2 3 2" xfId="3710" xr:uid="{00000000-0005-0000-0000-0000550E0000}"/>
    <cellStyle name="20% - Accent3 3 5 2 3 2 2" xfId="3711" xr:uid="{00000000-0005-0000-0000-0000560E0000}"/>
    <cellStyle name="20% - Accent3 3 5 2 3 3" xfId="3712" xr:uid="{00000000-0005-0000-0000-0000570E0000}"/>
    <cellStyle name="20% - Accent3 3 5 2 4" xfId="3713" xr:uid="{00000000-0005-0000-0000-0000580E0000}"/>
    <cellStyle name="20% - Accent3 3 5 2 4 2" xfId="3714" xr:uid="{00000000-0005-0000-0000-0000590E0000}"/>
    <cellStyle name="20% - Accent3 3 5 2 4 2 2" xfId="3715" xr:uid="{00000000-0005-0000-0000-00005A0E0000}"/>
    <cellStyle name="20% - Accent3 3 5 2 4 3" xfId="3716" xr:uid="{00000000-0005-0000-0000-00005B0E0000}"/>
    <cellStyle name="20% - Accent3 3 5 2 5" xfId="3717" xr:uid="{00000000-0005-0000-0000-00005C0E0000}"/>
    <cellStyle name="20% - Accent3 3 5 2 5 2" xfId="3718" xr:uid="{00000000-0005-0000-0000-00005D0E0000}"/>
    <cellStyle name="20% - Accent3 3 5 2 6" xfId="3719" xr:uid="{00000000-0005-0000-0000-00005E0E0000}"/>
    <cellStyle name="20% - Accent3 3 5 2 7" xfId="3720" xr:uid="{00000000-0005-0000-0000-00005F0E0000}"/>
    <cellStyle name="20% - Accent3 3 5 2 8" xfId="3721" xr:uid="{00000000-0005-0000-0000-0000600E0000}"/>
    <cellStyle name="20% - Accent3 3 5 3" xfId="3722" xr:uid="{00000000-0005-0000-0000-0000610E0000}"/>
    <cellStyle name="20% - Accent3 3 5 3 2" xfId="3723" xr:uid="{00000000-0005-0000-0000-0000620E0000}"/>
    <cellStyle name="20% - Accent3 3 5 3 2 2" xfId="3724" xr:uid="{00000000-0005-0000-0000-0000630E0000}"/>
    <cellStyle name="20% - Accent3 3 5 3 2 2 2" xfId="3725" xr:uid="{00000000-0005-0000-0000-0000640E0000}"/>
    <cellStyle name="20% - Accent3 3 5 3 2 3" xfId="3726" xr:uid="{00000000-0005-0000-0000-0000650E0000}"/>
    <cellStyle name="20% - Accent3 3 5 3 2 4" xfId="3727" xr:uid="{00000000-0005-0000-0000-0000660E0000}"/>
    <cellStyle name="20% - Accent3 3 5 3 3" xfId="3728" xr:uid="{00000000-0005-0000-0000-0000670E0000}"/>
    <cellStyle name="20% - Accent3 3 5 3 3 2" xfId="3729" xr:uid="{00000000-0005-0000-0000-0000680E0000}"/>
    <cellStyle name="20% - Accent3 3 5 3 4" xfId="3730" xr:uid="{00000000-0005-0000-0000-0000690E0000}"/>
    <cellStyle name="20% - Accent3 3 5 3 5" xfId="3731" xr:uid="{00000000-0005-0000-0000-00006A0E0000}"/>
    <cellStyle name="20% - Accent3 3 5 3 6" xfId="3732" xr:uid="{00000000-0005-0000-0000-00006B0E0000}"/>
    <cellStyle name="20% - Accent3 3 5 4" xfId="3733" xr:uid="{00000000-0005-0000-0000-00006C0E0000}"/>
    <cellStyle name="20% - Accent3 3 5 4 2" xfId="3734" xr:uid="{00000000-0005-0000-0000-00006D0E0000}"/>
    <cellStyle name="20% - Accent3 3 5 4 2 2" xfId="3735" xr:uid="{00000000-0005-0000-0000-00006E0E0000}"/>
    <cellStyle name="20% - Accent3 3 5 4 3" xfId="3736" xr:uid="{00000000-0005-0000-0000-00006F0E0000}"/>
    <cellStyle name="20% - Accent3 3 5 4 4" xfId="3737" xr:uid="{00000000-0005-0000-0000-0000700E0000}"/>
    <cellStyle name="20% - Accent3 3 5 5" xfId="3738" xr:uid="{00000000-0005-0000-0000-0000710E0000}"/>
    <cellStyle name="20% - Accent3 3 5 5 2" xfId="3739" xr:uid="{00000000-0005-0000-0000-0000720E0000}"/>
    <cellStyle name="20% - Accent3 3 5 5 2 2" xfId="3740" xr:uid="{00000000-0005-0000-0000-0000730E0000}"/>
    <cellStyle name="20% - Accent3 3 5 5 3" xfId="3741" xr:uid="{00000000-0005-0000-0000-0000740E0000}"/>
    <cellStyle name="20% - Accent3 3 5 6" xfId="3742" xr:uid="{00000000-0005-0000-0000-0000750E0000}"/>
    <cellStyle name="20% - Accent3 3 5 6 2" xfId="3743" xr:uid="{00000000-0005-0000-0000-0000760E0000}"/>
    <cellStyle name="20% - Accent3 3 5 7" xfId="3744" xr:uid="{00000000-0005-0000-0000-0000770E0000}"/>
    <cellStyle name="20% - Accent3 3 5 8" xfId="3745" xr:uid="{00000000-0005-0000-0000-0000780E0000}"/>
    <cellStyle name="20% - Accent3 3 5 9" xfId="3746" xr:uid="{00000000-0005-0000-0000-0000790E0000}"/>
    <cellStyle name="20% - Accent3 3 6" xfId="3747" xr:uid="{00000000-0005-0000-0000-00007A0E0000}"/>
    <cellStyle name="20% - Accent3 3 6 2" xfId="3748" xr:uid="{00000000-0005-0000-0000-00007B0E0000}"/>
    <cellStyle name="20% - Accent3 3 6 2 2" xfId="3749" xr:uid="{00000000-0005-0000-0000-00007C0E0000}"/>
    <cellStyle name="20% - Accent3 3 6 2 2 2" xfId="3750" xr:uid="{00000000-0005-0000-0000-00007D0E0000}"/>
    <cellStyle name="20% - Accent3 3 6 2 2 2 2" xfId="3751" xr:uid="{00000000-0005-0000-0000-00007E0E0000}"/>
    <cellStyle name="20% - Accent3 3 6 2 2 3" xfId="3752" xr:uid="{00000000-0005-0000-0000-00007F0E0000}"/>
    <cellStyle name="20% - Accent3 3 6 2 2 4" xfId="3753" xr:uid="{00000000-0005-0000-0000-0000800E0000}"/>
    <cellStyle name="20% - Accent3 3 6 2 3" xfId="3754" xr:uid="{00000000-0005-0000-0000-0000810E0000}"/>
    <cellStyle name="20% - Accent3 3 6 2 3 2" xfId="3755" xr:uid="{00000000-0005-0000-0000-0000820E0000}"/>
    <cellStyle name="20% - Accent3 3 6 2 4" xfId="3756" xr:uid="{00000000-0005-0000-0000-0000830E0000}"/>
    <cellStyle name="20% - Accent3 3 6 2 5" xfId="3757" xr:uid="{00000000-0005-0000-0000-0000840E0000}"/>
    <cellStyle name="20% - Accent3 3 6 2 6" xfId="3758" xr:uid="{00000000-0005-0000-0000-0000850E0000}"/>
    <cellStyle name="20% - Accent3 3 6 3" xfId="3759" xr:uid="{00000000-0005-0000-0000-0000860E0000}"/>
    <cellStyle name="20% - Accent3 3 6 3 2" xfId="3760" xr:uid="{00000000-0005-0000-0000-0000870E0000}"/>
    <cellStyle name="20% - Accent3 3 6 3 2 2" xfId="3761" xr:uid="{00000000-0005-0000-0000-0000880E0000}"/>
    <cellStyle name="20% - Accent3 3 6 3 2 2 2" xfId="3762" xr:uid="{00000000-0005-0000-0000-0000890E0000}"/>
    <cellStyle name="20% - Accent3 3 6 3 2 3" xfId="3763" xr:uid="{00000000-0005-0000-0000-00008A0E0000}"/>
    <cellStyle name="20% - Accent3 3 6 3 2 4" xfId="3764" xr:uid="{00000000-0005-0000-0000-00008B0E0000}"/>
    <cellStyle name="20% - Accent3 3 6 3 3" xfId="3765" xr:uid="{00000000-0005-0000-0000-00008C0E0000}"/>
    <cellStyle name="20% - Accent3 3 6 3 3 2" xfId="3766" xr:uid="{00000000-0005-0000-0000-00008D0E0000}"/>
    <cellStyle name="20% - Accent3 3 6 3 4" xfId="3767" xr:uid="{00000000-0005-0000-0000-00008E0E0000}"/>
    <cellStyle name="20% - Accent3 3 6 3 5" xfId="3768" xr:uid="{00000000-0005-0000-0000-00008F0E0000}"/>
    <cellStyle name="20% - Accent3 3 6 4" xfId="3769" xr:uid="{00000000-0005-0000-0000-0000900E0000}"/>
    <cellStyle name="20% - Accent3 3 6 4 2" xfId="3770" xr:uid="{00000000-0005-0000-0000-0000910E0000}"/>
    <cellStyle name="20% - Accent3 3 6 4 2 2" xfId="3771" xr:uid="{00000000-0005-0000-0000-0000920E0000}"/>
    <cellStyle name="20% - Accent3 3 6 4 3" xfId="3772" xr:uid="{00000000-0005-0000-0000-0000930E0000}"/>
    <cellStyle name="20% - Accent3 3 6 4 4" xfId="3773" xr:uid="{00000000-0005-0000-0000-0000940E0000}"/>
    <cellStyle name="20% - Accent3 3 6 5" xfId="3774" xr:uid="{00000000-0005-0000-0000-0000950E0000}"/>
    <cellStyle name="20% - Accent3 3 6 5 2" xfId="3775" xr:uid="{00000000-0005-0000-0000-0000960E0000}"/>
    <cellStyle name="20% - Accent3 3 6 6" xfId="3776" xr:uid="{00000000-0005-0000-0000-0000970E0000}"/>
    <cellStyle name="20% - Accent3 3 6 7" xfId="3777" xr:uid="{00000000-0005-0000-0000-0000980E0000}"/>
    <cellStyle name="20% - Accent3 3 6 8" xfId="3778" xr:uid="{00000000-0005-0000-0000-0000990E0000}"/>
    <cellStyle name="20% - Accent3 3 7" xfId="3779" xr:uid="{00000000-0005-0000-0000-00009A0E0000}"/>
    <cellStyle name="20% - Accent3 3 7 2" xfId="3780" xr:uid="{00000000-0005-0000-0000-00009B0E0000}"/>
    <cellStyle name="20% - Accent3 3 7 2 2" xfId="3781" xr:uid="{00000000-0005-0000-0000-00009C0E0000}"/>
    <cellStyle name="20% - Accent3 3 7 2 2 2" xfId="3782" xr:uid="{00000000-0005-0000-0000-00009D0E0000}"/>
    <cellStyle name="20% - Accent3 3 7 2 3" xfId="3783" xr:uid="{00000000-0005-0000-0000-00009E0E0000}"/>
    <cellStyle name="20% - Accent3 3 7 2 4" xfId="3784" xr:uid="{00000000-0005-0000-0000-00009F0E0000}"/>
    <cellStyle name="20% - Accent3 3 7 3" xfId="3785" xr:uid="{00000000-0005-0000-0000-0000A00E0000}"/>
    <cellStyle name="20% - Accent3 3 7 3 2" xfId="3786" xr:uid="{00000000-0005-0000-0000-0000A10E0000}"/>
    <cellStyle name="20% - Accent3 3 7 4" xfId="3787" xr:uid="{00000000-0005-0000-0000-0000A20E0000}"/>
    <cellStyle name="20% - Accent3 3 7 5" xfId="3788" xr:uid="{00000000-0005-0000-0000-0000A30E0000}"/>
    <cellStyle name="20% - Accent3 3 7 6" xfId="3789" xr:uid="{00000000-0005-0000-0000-0000A40E0000}"/>
    <cellStyle name="20% - Accent3 3 8" xfId="3790" xr:uid="{00000000-0005-0000-0000-0000A50E0000}"/>
    <cellStyle name="20% - Accent3 3 8 2" xfId="3791" xr:uid="{00000000-0005-0000-0000-0000A60E0000}"/>
    <cellStyle name="20% - Accent3 3 8 2 2" xfId="3792" xr:uid="{00000000-0005-0000-0000-0000A70E0000}"/>
    <cellStyle name="20% - Accent3 3 8 2 2 2" xfId="3793" xr:uid="{00000000-0005-0000-0000-0000A80E0000}"/>
    <cellStyle name="20% - Accent3 3 8 2 3" xfId="3794" xr:uid="{00000000-0005-0000-0000-0000A90E0000}"/>
    <cellStyle name="20% - Accent3 3 8 2 4" xfId="3795" xr:uid="{00000000-0005-0000-0000-0000AA0E0000}"/>
    <cellStyle name="20% - Accent3 3 8 3" xfId="3796" xr:uid="{00000000-0005-0000-0000-0000AB0E0000}"/>
    <cellStyle name="20% - Accent3 3 8 3 2" xfId="3797" xr:uid="{00000000-0005-0000-0000-0000AC0E0000}"/>
    <cellStyle name="20% - Accent3 3 8 4" xfId="3798" xr:uid="{00000000-0005-0000-0000-0000AD0E0000}"/>
    <cellStyle name="20% - Accent3 3 8 5" xfId="3799" xr:uid="{00000000-0005-0000-0000-0000AE0E0000}"/>
    <cellStyle name="20% - Accent3 3 9" xfId="3800" xr:uid="{00000000-0005-0000-0000-0000AF0E0000}"/>
    <cellStyle name="20% - Accent3 3 9 2" xfId="3801" xr:uid="{00000000-0005-0000-0000-0000B00E0000}"/>
    <cellStyle name="20% - Accent3 3 9 2 2" xfId="3802" xr:uid="{00000000-0005-0000-0000-0000B10E0000}"/>
    <cellStyle name="20% - Accent3 3 9 2 3" xfId="3803" xr:uid="{00000000-0005-0000-0000-0000B20E0000}"/>
    <cellStyle name="20% - Accent3 3 9 3" xfId="3804" xr:uid="{00000000-0005-0000-0000-0000B30E0000}"/>
    <cellStyle name="20% - Accent3 3 9 4" xfId="3805" xr:uid="{00000000-0005-0000-0000-0000B40E0000}"/>
    <cellStyle name="20% - Accent3 4" xfId="3806" xr:uid="{00000000-0005-0000-0000-0000B50E0000}"/>
    <cellStyle name="20% - Accent3 4 10" xfId="3807" xr:uid="{00000000-0005-0000-0000-0000B60E0000}"/>
    <cellStyle name="20% - Accent3 4 10 2" xfId="3808" xr:uid="{00000000-0005-0000-0000-0000B70E0000}"/>
    <cellStyle name="20% - Accent3 4 11" xfId="3809" xr:uid="{00000000-0005-0000-0000-0000B80E0000}"/>
    <cellStyle name="20% - Accent3 4 12" xfId="3810" xr:uid="{00000000-0005-0000-0000-0000B90E0000}"/>
    <cellStyle name="20% - Accent3 4 13" xfId="3811" xr:uid="{00000000-0005-0000-0000-0000BA0E0000}"/>
    <cellStyle name="20% - Accent3 4 2" xfId="3812" xr:uid="{00000000-0005-0000-0000-0000BB0E0000}"/>
    <cellStyle name="20% - Accent3 4 2 2" xfId="3813" xr:uid="{00000000-0005-0000-0000-0000BC0E0000}"/>
    <cellStyle name="20% - Accent3 4 2 2 2" xfId="3814" xr:uid="{00000000-0005-0000-0000-0000BD0E0000}"/>
    <cellStyle name="20% - Accent3 4 2 2 2 2" xfId="3815" xr:uid="{00000000-0005-0000-0000-0000BE0E0000}"/>
    <cellStyle name="20% - Accent3 4 2 2 2 2 2" xfId="3816" xr:uid="{00000000-0005-0000-0000-0000BF0E0000}"/>
    <cellStyle name="20% - Accent3 4 2 2 2 2 2 2" xfId="3817" xr:uid="{00000000-0005-0000-0000-0000C00E0000}"/>
    <cellStyle name="20% - Accent3 4 2 2 2 2 3" xfId="3818" xr:uid="{00000000-0005-0000-0000-0000C10E0000}"/>
    <cellStyle name="20% - Accent3 4 2 2 2 3" xfId="3819" xr:uid="{00000000-0005-0000-0000-0000C20E0000}"/>
    <cellStyle name="20% - Accent3 4 2 2 2 3 2" xfId="3820" xr:uid="{00000000-0005-0000-0000-0000C30E0000}"/>
    <cellStyle name="20% - Accent3 4 2 2 2 4" xfId="3821" xr:uid="{00000000-0005-0000-0000-0000C40E0000}"/>
    <cellStyle name="20% - Accent3 4 2 2 2 5" xfId="3822" xr:uid="{00000000-0005-0000-0000-0000C50E0000}"/>
    <cellStyle name="20% - Accent3 4 2 2 2 6" xfId="3823" xr:uid="{00000000-0005-0000-0000-0000C60E0000}"/>
    <cellStyle name="20% - Accent3 4 2 2 3" xfId="3824" xr:uid="{00000000-0005-0000-0000-0000C70E0000}"/>
    <cellStyle name="20% - Accent3 4 2 2 3 2" xfId="3825" xr:uid="{00000000-0005-0000-0000-0000C80E0000}"/>
    <cellStyle name="20% - Accent3 4 2 2 3 2 2" xfId="3826" xr:uid="{00000000-0005-0000-0000-0000C90E0000}"/>
    <cellStyle name="20% - Accent3 4 2 2 3 3" xfId="3827" xr:uid="{00000000-0005-0000-0000-0000CA0E0000}"/>
    <cellStyle name="20% - Accent3 4 2 2 4" xfId="3828" xr:uid="{00000000-0005-0000-0000-0000CB0E0000}"/>
    <cellStyle name="20% - Accent3 4 2 2 4 2" xfId="3829" xr:uid="{00000000-0005-0000-0000-0000CC0E0000}"/>
    <cellStyle name="20% - Accent3 4 2 2 4 2 2" xfId="3830" xr:uid="{00000000-0005-0000-0000-0000CD0E0000}"/>
    <cellStyle name="20% - Accent3 4 2 2 4 3" xfId="3831" xr:uid="{00000000-0005-0000-0000-0000CE0E0000}"/>
    <cellStyle name="20% - Accent3 4 2 2 5" xfId="3832" xr:uid="{00000000-0005-0000-0000-0000CF0E0000}"/>
    <cellStyle name="20% - Accent3 4 2 2 5 2" xfId="3833" xr:uid="{00000000-0005-0000-0000-0000D00E0000}"/>
    <cellStyle name="20% - Accent3 4 2 2 6" xfId="3834" xr:uid="{00000000-0005-0000-0000-0000D10E0000}"/>
    <cellStyle name="20% - Accent3 4 2 2 7" xfId="3835" xr:uid="{00000000-0005-0000-0000-0000D20E0000}"/>
    <cellStyle name="20% - Accent3 4 2 2 8" xfId="3836" xr:uid="{00000000-0005-0000-0000-0000D30E0000}"/>
    <cellStyle name="20% - Accent3 4 2 3" xfId="3837" xr:uid="{00000000-0005-0000-0000-0000D40E0000}"/>
    <cellStyle name="20% - Accent3 4 2 3 2" xfId="3838" xr:uid="{00000000-0005-0000-0000-0000D50E0000}"/>
    <cellStyle name="20% - Accent3 4 2 3 2 2" xfId="3839" xr:uid="{00000000-0005-0000-0000-0000D60E0000}"/>
    <cellStyle name="20% - Accent3 4 2 3 2 2 2" xfId="3840" xr:uid="{00000000-0005-0000-0000-0000D70E0000}"/>
    <cellStyle name="20% - Accent3 4 2 3 2 3" xfId="3841" xr:uid="{00000000-0005-0000-0000-0000D80E0000}"/>
    <cellStyle name="20% - Accent3 4 2 3 2 4" xfId="3842" xr:uid="{00000000-0005-0000-0000-0000D90E0000}"/>
    <cellStyle name="20% - Accent3 4 2 3 3" xfId="3843" xr:uid="{00000000-0005-0000-0000-0000DA0E0000}"/>
    <cellStyle name="20% - Accent3 4 2 3 3 2" xfId="3844" xr:uid="{00000000-0005-0000-0000-0000DB0E0000}"/>
    <cellStyle name="20% - Accent3 4 2 3 4" xfId="3845" xr:uid="{00000000-0005-0000-0000-0000DC0E0000}"/>
    <cellStyle name="20% - Accent3 4 2 3 5" xfId="3846" xr:uid="{00000000-0005-0000-0000-0000DD0E0000}"/>
    <cellStyle name="20% - Accent3 4 2 3 6" xfId="3847" xr:uid="{00000000-0005-0000-0000-0000DE0E0000}"/>
    <cellStyle name="20% - Accent3 4 2 4" xfId="3848" xr:uid="{00000000-0005-0000-0000-0000DF0E0000}"/>
    <cellStyle name="20% - Accent3 4 2 4 2" xfId="3849" xr:uid="{00000000-0005-0000-0000-0000E00E0000}"/>
    <cellStyle name="20% - Accent3 4 2 4 2 2" xfId="3850" xr:uid="{00000000-0005-0000-0000-0000E10E0000}"/>
    <cellStyle name="20% - Accent3 4 2 4 2 2 2" xfId="3851" xr:uid="{00000000-0005-0000-0000-0000E20E0000}"/>
    <cellStyle name="20% - Accent3 4 2 4 2 3" xfId="3852" xr:uid="{00000000-0005-0000-0000-0000E30E0000}"/>
    <cellStyle name="20% - Accent3 4 2 4 2 4" xfId="3853" xr:uid="{00000000-0005-0000-0000-0000E40E0000}"/>
    <cellStyle name="20% - Accent3 4 2 4 3" xfId="3854" xr:uid="{00000000-0005-0000-0000-0000E50E0000}"/>
    <cellStyle name="20% - Accent3 4 2 4 3 2" xfId="3855" xr:uid="{00000000-0005-0000-0000-0000E60E0000}"/>
    <cellStyle name="20% - Accent3 4 2 4 4" xfId="3856" xr:uid="{00000000-0005-0000-0000-0000E70E0000}"/>
    <cellStyle name="20% - Accent3 4 2 4 5" xfId="3857" xr:uid="{00000000-0005-0000-0000-0000E80E0000}"/>
    <cellStyle name="20% - Accent3 4 2 5" xfId="3858" xr:uid="{00000000-0005-0000-0000-0000E90E0000}"/>
    <cellStyle name="20% - Accent3 4 2 5 2" xfId="3859" xr:uid="{00000000-0005-0000-0000-0000EA0E0000}"/>
    <cellStyle name="20% - Accent3 4 2 5 2 2" xfId="3860" xr:uid="{00000000-0005-0000-0000-0000EB0E0000}"/>
    <cellStyle name="20% - Accent3 4 2 5 3" xfId="3861" xr:uid="{00000000-0005-0000-0000-0000EC0E0000}"/>
    <cellStyle name="20% - Accent3 4 2 5 4" xfId="3862" xr:uid="{00000000-0005-0000-0000-0000ED0E0000}"/>
    <cellStyle name="20% - Accent3 4 2 6" xfId="3863" xr:uid="{00000000-0005-0000-0000-0000EE0E0000}"/>
    <cellStyle name="20% - Accent3 4 2 6 2" xfId="3864" xr:uid="{00000000-0005-0000-0000-0000EF0E0000}"/>
    <cellStyle name="20% - Accent3 4 2 7" xfId="3865" xr:uid="{00000000-0005-0000-0000-0000F00E0000}"/>
    <cellStyle name="20% - Accent3 4 2 8" xfId="3866" xr:uid="{00000000-0005-0000-0000-0000F10E0000}"/>
    <cellStyle name="20% - Accent3 4 2 9" xfId="3867" xr:uid="{00000000-0005-0000-0000-0000F20E0000}"/>
    <cellStyle name="20% - Accent3 4 3" xfId="3868" xr:uid="{00000000-0005-0000-0000-0000F30E0000}"/>
    <cellStyle name="20% - Accent3 4 3 2" xfId="3869" xr:uid="{00000000-0005-0000-0000-0000F40E0000}"/>
    <cellStyle name="20% - Accent3 4 3 2 2" xfId="3870" xr:uid="{00000000-0005-0000-0000-0000F50E0000}"/>
    <cellStyle name="20% - Accent3 4 3 2 2 2" xfId="3871" xr:uid="{00000000-0005-0000-0000-0000F60E0000}"/>
    <cellStyle name="20% - Accent3 4 3 2 2 2 2" xfId="3872" xr:uid="{00000000-0005-0000-0000-0000F70E0000}"/>
    <cellStyle name="20% - Accent3 4 3 2 2 2 2 2" xfId="3873" xr:uid="{00000000-0005-0000-0000-0000F80E0000}"/>
    <cellStyle name="20% - Accent3 4 3 2 2 2 3" xfId="3874" xr:uid="{00000000-0005-0000-0000-0000F90E0000}"/>
    <cellStyle name="20% - Accent3 4 3 2 2 3" xfId="3875" xr:uid="{00000000-0005-0000-0000-0000FA0E0000}"/>
    <cellStyle name="20% - Accent3 4 3 2 2 3 2" xfId="3876" xr:uid="{00000000-0005-0000-0000-0000FB0E0000}"/>
    <cellStyle name="20% - Accent3 4 3 2 2 4" xfId="3877" xr:uid="{00000000-0005-0000-0000-0000FC0E0000}"/>
    <cellStyle name="20% - Accent3 4 3 2 2 5" xfId="3878" xr:uid="{00000000-0005-0000-0000-0000FD0E0000}"/>
    <cellStyle name="20% - Accent3 4 3 2 2 6" xfId="3879" xr:uid="{00000000-0005-0000-0000-0000FE0E0000}"/>
    <cellStyle name="20% - Accent3 4 3 2 3" xfId="3880" xr:uid="{00000000-0005-0000-0000-0000FF0E0000}"/>
    <cellStyle name="20% - Accent3 4 3 2 3 2" xfId="3881" xr:uid="{00000000-0005-0000-0000-0000000F0000}"/>
    <cellStyle name="20% - Accent3 4 3 2 3 2 2" xfId="3882" xr:uid="{00000000-0005-0000-0000-0000010F0000}"/>
    <cellStyle name="20% - Accent3 4 3 2 3 3" xfId="3883" xr:uid="{00000000-0005-0000-0000-0000020F0000}"/>
    <cellStyle name="20% - Accent3 4 3 2 4" xfId="3884" xr:uid="{00000000-0005-0000-0000-0000030F0000}"/>
    <cellStyle name="20% - Accent3 4 3 2 4 2" xfId="3885" xr:uid="{00000000-0005-0000-0000-0000040F0000}"/>
    <cellStyle name="20% - Accent3 4 3 2 4 2 2" xfId="3886" xr:uid="{00000000-0005-0000-0000-0000050F0000}"/>
    <cellStyle name="20% - Accent3 4 3 2 4 3" xfId="3887" xr:uid="{00000000-0005-0000-0000-0000060F0000}"/>
    <cellStyle name="20% - Accent3 4 3 2 5" xfId="3888" xr:uid="{00000000-0005-0000-0000-0000070F0000}"/>
    <cellStyle name="20% - Accent3 4 3 2 5 2" xfId="3889" xr:uid="{00000000-0005-0000-0000-0000080F0000}"/>
    <cellStyle name="20% - Accent3 4 3 2 6" xfId="3890" xr:uid="{00000000-0005-0000-0000-0000090F0000}"/>
    <cellStyle name="20% - Accent3 4 3 2 7" xfId="3891" xr:uid="{00000000-0005-0000-0000-00000A0F0000}"/>
    <cellStyle name="20% - Accent3 4 3 2 8" xfId="3892" xr:uid="{00000000-0005-0000-0000-00000B0F0000}"/>
    <cellStyle name="20% - Accent3 4 3 3" xfId="3893" xr:uid="{00000000-0005-0000-0000-00000C0F0000}"/>
    <cellStyle name="20% - Accent3 4 3 3 2" xfId="3894" xr:uid="{00000000-0005-0000-0000-00000D0F0000}"/>
    <cellStyle name="20% - Accent3 4 3 3 2 2" xfId="3895" xr:uid="{00000000-0005-0000-0000-00000E0F0000}"/>
    <cellStyle name="20% - Accent3 4 3 3 2 2 2" xfId="3896" xr:uid="{00000000-0005-0000-0000-00000F0F0000}"/>
    <cellStyle name="20% - Accent3 4 3 3 2 3" xfId="3897" xr:uid="{00000000-0005-0000-0000-0000100F0000}"/>
    <cellStyle name="20% - Accent3 4 3 3 2 4" xfId="3898" xr:uid="{00000000-0005-0000-0000-0000110F0000}"/>
    <cellStyle name="20% - Accent3 4 3 3 3" xfId="3899" xr:uid="{00000000-0005-0000-0000-0000120F0000}"/>
    <cellStyle name="20% - Accent3 4 3 3 3 2" xfId="3900" xr:uid="{00000000-0005-0000-0000-0000130F0000}"/>
    <cellStyle name="20% - Accent3 4 3 3 4" xfId="3901" xr:uid="{00000000-0005-0000-0000-0000140F0000}"/>
    <cellStyle name="20% - Accent3 4 3 3 5" xfId="3902" xr:uid="{00000000-0005-0000-0000-0000150F0000}"/>
    <cellStyle name="20% - Accent3 4 3 3 6" xfId="3903" xr:uid="{00000000-0005-0000-0000-0000160F0000}"/>
    <cellStyle name="20% - Accent3 4 3 4" xfId="3904" xr:uid="{00000000-0005-0000-0000-0000170F0000}"/>
    <cellStyle name="20% - Accent3 4 3 4 2" xfId="3905" xr:uid="{00000000-0005-0000-0000-0000180F0000}"/>
    <cellStyle name="20% - Accent3 4 3 4 2 2" xfId="3906" xr:uid="{00000000-0005-0000-0000-0000190F0000}"/>
    <cellStyle name="20% - Accent3 4 3 4 3" xfId="3907" xr:uid="{00000000-0005-0000-0000-00001A0F0000}"/>
    <cellStyle name="20% - Accent3 4 3 4 4" xfId="3908" xr:uid="{00000000-0005-0000-0000-00001B0F0000}"/>
    <cellStyle name="20% - Accent3 4 3 5" xfId="3909" xr:uid="{00000000-0005-0000-0000-00001C0F0000}"/>
    <cellStyle name="20% - Accent3 4 3 5 2" xfId="3910" xr:uid="{00000000-0005-0000-0000-00001D0F0000}"/>
    <cellStyle name="20% - Accent3 4 3 5 2 2" xfId="3911" xr:uid="{00000000-0005-0000-0000-00001E0F0000}"/>
    <cellStyle name="20% - Accent3 4 3 5 3" xfId="3912" xr:uid="{00000000-0005-0000-0000-00001F0F0000}"/>
    <cellStyle name="20% - Accent3 4 3 6" xfId="3913" xr:uid="{00000000-0005-0000-0000-0000200F0000}"/>
    <cellStyle name="20% - Accent3 4 3 6 2" xfId="3914" xr:uid="{00000000-0005-0000-0000-0000210F0000}"/>
    <cellStyle name="20% - Accent3 4 3 7" xfId="3915" xr:uid="{00000000-0005-0000-0000-0000220F0000}"/>
    <cellStyle name="20% - Accent3 4 3 8" xfId="3916" xr:uid="{00000000-0005-0000-0000-0000230F0000}"/>
    <cellStyle name="20% - Accent3 4 3 9" xfId="3917" xr:uid="{00000000-0005-0000-0000-0000240F0000}"/>
    <cellStyle name="20% - Accent3 4 4" xfId="3918" xr:uid="{00000000-0005-0000-0000-0000250F0000}"/>
    <cellStyle name="20% - Accent3 4 4 2" xfId="3919" xr:uid="{00000000-0005-0000-0000-0000260F0000}"/>
    <cellStyle name="20% - Accent3 4 4 2 2" xfId="3920" xr:uid="{00000000-0005-0000-0000-0000270F0000}"/>
    <cellStyle name="20% - Accent3 4 4 2 2 2" xfId="3921" xr:uid="{00000000-0005-0000-0000-0000280F0000}"/>
    <cellStyle name="20% - Accent3 4 4 2 2 2 2" xfId="3922" xr:uid="{00000000-0005-0000-0000-0000290F0000}"/>
    <cellStyle name="20% - Accent3 4 4 2 2 2 2 2" xfId="3923" xr:uid="{00000000-0005-0000-0000-00002A0F0000}"/>
    <cellStyle name="20% - Accent3 4 4 2 2 2 3" xfId="3924" xr:uid="{00000000-0005-0000-0000-00002B0F0000}"/>
    <cellStyle name="20% - Accent3 4 4 2 2 3" xfId="3925" xr:uid="{00000000-0005-0000-0000-00002C0F0000}"/>
    <cellStyle name="20% - Accent3 4 4 2 2 3 2" xfId="3926" xr:uid="{00000000-0005-0000-0000-00002D0F0000}"/>
    <cellStyle name="20% - Accent3 4 4 2 2 4" xfId="3927" xr:uid="{00000000-0005-0000-0000-00002E0F0000}"/>
    <cellStyle name="20% - Accent3 4 4 2 2 5" xfId="3928" xr:uid="{00000000-0005-0000-0000-00002F0F0000}"/>
    <cellStyle name="20% - Accent3 4 4 2 2 6" xfId="3929" xr:uid="{00000000-0005-0000-0000-0000300F0000}"/>
    <cellStyle name="20% - Accent3 4 4 2 3" xfId="3930" xr:uid="{00000000-0005-0000-0000-0000310F0000}"/>
    <cellStyle name="20% - Accent3 4 4 2 3 2" xfId="3931" xr:uid="{00000000-0005-0000-0000-0000320F0000}"/>
    <cellStyle name="20% - Accent3 4 4 2 3 2 2" xfId="3932" xr:uid="{00000000-0005-0000-0000-0000330F0000}"/>
    <cellStyle name="20% - Accent3 4 4 2 3 3" xfId="3933" xr:uid="{00000000-0005-0000-0000-0000340F0000}"/>
    <cellStyle name="20% - Accent3 4 4 2 4" xfId="3934" xr:uid="{00000000-0005-0000-0000-0000350F0000}"/>
    <cellStyle name="20% - Accent3 4 4 2 4 2" xfId="3935" xr:uid="{00000000-0005-0000-0000-0000360F0000}"/>
    <cellStyle name="20% - Accent3 4 4 2 4 2 2" xfId="3936" xr:uid="{00000000-0005-0000-0000-0000370F0000}"/>
    <cellStyle name="20% - Accent3 4 4 2 4 3" xfId="3937" xr:uid="{00000000-0005-0000-0000-0000380F0000}"/>
    <cellStyle name="20% - Accent3 4 4 2 5" xfId="3938" xr:uid="{00000000-0005-0000-0000-0000390F0000}"/>
    <cellStyle name="20% - Accent3 4 4 2 5 2" xfId="3939" xr:uid="{00000000-0005-0000-0000-00003A0F0000}"/>
    <cellStyle name="20% - Accent3 4 4 2 6" xfId="3940" xr:uid="{00000000-0005-0000-0000-00003B0F0000}"/>
    <cellStyle name="20% - Accent3 4 4 2 7" xfId="3941" xr:uid="{00000000-0005-0000-0000-00003C0F0000}"/>
    <cellStyle name="20% - Accent3 4 4 2 8" xfId="3942" xr:uid="{00000000-0005-0000-0000-00003D0F0000}"/>
    <cellStyle name="20% - Accent3 4 4 3" xfId="3943" xr:uid="{00000000-0005-0000-0000-00003E0F0000}"/>
    <cellStyle name="20% - Accent3 4 4 3 2" xfId="3944" xr:uid="{00000000-0005-0000-0000-00003F0F0000}"/>
    <cellStyle name="20% - Accent3 4 4 3 2 2" xfId="3945" xr:uid="{00000000-0005-0000-0000-0000400F0000}"/>
    <cellStyle name="20% - Accent3 4 4 3 2 2 2" xfId="3946" xr:uid="{00000000-0005-0000-0000-0000410F0000}"/>
    <cellStyle name="20% - Accent3 4 4 3 2 3" xfId="3947" xr:uid="{00000000-0005-0000-0000-0000420F0000}"/>
    <cellStyle name="20% - Accent3 4 4 3 2 4" xfId="3948" xr:uid="{00000000-0005-0000-0000-0000430F0000}"/>
    <cellStyle name="20% - Accent3 4 4 3 3" xfId="3949" xr:uid="{00000000-0005-0000-0000-0000440F0000}"/>
    <cellStyle name="20% - Accent3 4 4 3 3 2" xfId="3950" xr:uid="{00000000-0005-0000-0000-0000450F0000}"/>
    <cellStyle name="20% - Accent3 4 4 3 4" xfId="3951" xr:uid="{00000000-0005-0000-0000-0000460F0000}"/>
    <cellStyle name="20% - Accent3 4 4 3 5" xfId="3952" xr:uid="{00000000-0005-0000-0000-0000470F0000}"/>
    <cellStyle name="20% - Accent3 4 4 3 6" xfId="3953" xr:uid="{00000000-0005-0000-0000-0000480F0000}"/>
    <cellStyle name="20% - Accent3 4 4 4" xfId="3954" xr:uid="{00000000-0005-0000-0000-0000490F0000}"/>
    <cellStyle name="20% - Accent3 4 4 4 2" xfId="3955" xr:uid="{00000000-0005-0000-0000-00004A0F0000}"/>
    <cellStyle name="20% - Accent3 4 4 4 2 2" xfId="3956" xr:uid="{00000000-0005-0000-0000-00004B0F0000}"/>
    <cellStyle name="20% - Accent3 4 4 4 3" xfId="3957" xr:uid="{00000000-0005-0000-0000-00004C0F0000}"/>
    <cellStyle name="20% - Accent3 4 4 4 4" xfId="3958" xr:uid="{00000000-0005-0000-0000-00004D0F0000}"/>
    <cellStyle name="20% - Accent3 4 4 5" xfId="3959" xr:uid="{00000000-0005-0000-0000-00004E0F0000}"/>
    <cellStyle name="20% - Accent3 4 4 5 2" xfId="3960" xr:uid="{00000000-0005-0000-0000-00004F0F0000}"/>
    <cellStyle name="20% - Accent3 4 4 5 2 2" xfId="3961" xr:uid="{00000000-0005-0000-0000-0000500F0000}"/>
    <cellStyle name="20% - Accent3 4 4 5 3" xfId="3962" xr:uid="{00000000-0005-0000-0000-0000510F0000}"/>
    <cellStyle name="20% - Accent3 4 4 6" xfId="3963" xr:uid="{00000000-0005-0000-0000-0000520F0000}"/>
    <cellStyle name="20% - Accent3 4 4 6 2" xfId="3964" xr:uid="{00000000-0005-0000-0000-0000530F0000}"/>
    <cellStyle name="20% - Accent3 4 4 7" xfId="3965" xr:uid="{00000000-0005-0000-0000-0000540F0000}"/>
    <cellStyle name="20% - Accent3 4 4 8" xfId="3966" xr:uid="{00000000-0005-0000-0000-0000550F0000}"/>
    <cellStyle name="20% - Accent3 4 4 9" xfId="3967" xr:uid="{00000000-0005-0000-0000-0000560F0000}"/>
    <cellStyle name="20% - Accent3 4 5" xfId="3968" xr:uid="{00000000-0005-0000-0000-0000570F0000}"/>
    <cellStyle name="20% - Accent3 4 5 2" xfId="3969" xr:uid="{00000000-0005-0000-0000-0000580F0000}"/>
    <cellStyle name="20% - Accent3 4 5 2 2" xfId="3970" xr:uid="{00000000-0005-0000-0000-0000590F0000}"/>
    <cellStyle name="20% - Accent3 4 5 2 2 2" xfId="3971" xr:uid="{00000000-0005-0000-0000-00005A0F0000}"/>
    <cellStyle name="20% - Accent3 4 5 2 2 2 2" xfId="3972" xr:uid="{00000000-0005-0000-0000-00005B0F0000}"/>
    <cellStyle name="20% - Accent3 4 5 2 2 3" xfId="3973" xr:uid="{00000000-0005-0000-0000-00005C0F0000}"/>
    <cellStyle name="20% - Accent3 4 5 2 2 4" xfId="3974" xr:uid="{00000000-0005-0000-0000-00005D0F0000}"/>
    <cellStyle name="20% - Accent3 4 5 2 3" xfId="3975" xr:uid="{00000000-0005-0000-0000-00005E0F0000}"/>
    <cellStyle name="20% - Accent3 4 5 2 3 2" xfId="3976" xr:uid="{00000000-0005-0000-0000-00005F0F0000}"/>
    <cellStyle name="20% - Accent3 4 5 2 4" xfId="3977" xr:uid="{00000000-0005-0000-0000-0000600F0000}"/>
    <cellStyle name="20% - Accent3 4 5 2 5" xfId="3978" xr:uid="{00000000-0005-0000-0000-0000610F0000}"/>
    <cellStyle name="20% - Accent3 4 5 2 6" xfId="3979" xr:uid="{00000000-0005-0000-0000-0000620F0000}"/>
    <cellStyle name="20% - Accent3 4 5 3" xfId="3980" xr:uid="{00000000-0005-0000-0000-0000630F0000}"/>
    <cellStyle name="20% - Accent3 4 5 3 2" xfId="3981" xr:uid="{00000000-0005-0000-0000-0000640F0000}"/>
    <cellStyle name="20% - Accent3 4 5 3 2 2" xfId="3982" xr:uid="{00000000-0005-0000-0000-0000650F0000}"/>
    <cellStyle name="20% - Accent3 4 5 3 2 2 2" xfId="3983" xr:uid="{00000000-0005-0000-0000-0000660F0000}"/>
    <cellStyle name="20% - Accent3 4 5 3 2 3" xfId="3984" xr:uid="{00000000-0005-0000-0000-0000670F0000}"/>
    <cellStyle name="20% - Accent3 4 5 3 2 4" xfId="3985" xr:uid="{00000000-0005-0000-0000-0000680F0000}"/>
    <cellStyle name="20% - Accent3 4 5 3 3" xfId="3986" xr:uid="{00000000-0005-0000-0000-0000690F0000}"/>
    <cellStyle name="20% - Accent3 4 5 3 3 2" xfId="3987" xr:uid="{00000000-0005-0000-0000-00006A0F0000}"/>
    <cellStyle name="20% - Accent3 4 5 3 4" xfId="3988" xr:uid="{00000000-0005-0000-0000-00006B0F0000}"/>
    <cellStyle name="20% - Accent3 4 5 3 5" xfId="3989" xr:uid="{00000000-0005-0000-0000-00006C0F0000}"/>
    <cellStyle name="20% - Accent3 4 5 4" xfId="3990" xr:uid="{00000000-0005-0000-0000-00006D0F0000}"/>
    <cellStyle name="20% - Accent3 4 5 4 2" xfId="3991" xr:uid="{00000000-0005-0000-0000-00006E0F0000}"/>
    <cellStyle name="20% - Accent3 4 5 4 2 2" xfId="3992" xr:uid="{00000000-0005-0000-0000-00006F0F0000}"/>
    <cellStyle name="20% - Accent3 4 5 4 3" xfId="3993" xr:uid="{00000000-0005-0000-0000-0000700F0000}"/>
    <cellStyle name="20% - Accent3 4 5 4 4" xfId="3994" xr:uid="{00000000-0005-0000-0000-0000710F0000}"/>
    <cellStyle name="20% - Accent3 4 5 5" xfId="3995" xr:uid="{00000000-0005-0000-0000-0000720F0000}"/>
    <cellStyle name="20% - Accent3 4 5 5 2" xfId="3996" xr:uid="{00000000-0005-0000-0000-0000730F0000}"/>
    <cellStyle name="20% - Accent3 4 5 6" xfId="3997" xr:uid="{00000000-0005-0000-0000-0000740F0000}"/>
    <cellStyle name="20% - Accent3 4 5 7" xfId="3998" xr:uid="{00000000-0005-0000-0000-0000750F0000}"/>
    <cellStyle name="20% - Accent3 4 5 8" xfId="3999" xr:uid="{00000000-0005-0000-0000-0000760F0000}"/>
    <cellStyle name="20% - Accent3 4 6" xfId="4000" xr:uid="{00000000-0005-0000-0000-0000770F0000}"/>
    <cellStyle name="20% - Accent3 4 6 2" xfId="4001" xr:uid="{00000000-0005-0000-0000-0000780F0000}"/>
    <cellStyle name="20% - Accent3 4 6 2 2" xfId="4002" xr:uid="{00000000-0005-0000-0000-0000790F0000}"/>
    <cellStyle name="20% - Accent3 4 6 2 2 2" xfId="4003" xr:uid="{00000000-0005-0000-0000-00007A0F0000}"/>
    <cellStyle name="20% - Accent3 4 6 2 3" xfId="4004" xr:uid="{00000000-0005-0000-0000-00007B0F0000}"/>
    <cellStyle name="20% - Accent3 4 6 2 4" xfId="4005" xr:uid="{00000000-0005-0000-0000-00007C0F0000}"/>
    <cellStyle name="20% - Accent3 4 6 3" xfId="4006" xr:uid="{00000000-0005-0000-0000-00007D0F0000}"/>
    <cellStyle name="20% - Accent3 4 6 3 2" xfId="4007" xr:uid="{00000000-0005-0000-0000-00007E0F0000}"/>
    <cellStyle name="20% - Accent3 4 6 4" xfId="4008" xr:uid="{00000000-0005-0000-0000-00007F0F0000}"/>
    <cellStyle name="20% - Accent3 4 6 5" xfId="4009" xr:uid="{00000000-0005-0000-0000-0000800F0000}"/>
    <cellStyle name="20% - Accent3 4 6 6" xfId="4010" xr:uid="{00000000-0005-0000-0000-0000810F0000}"/>
    <cellStyle name="20% - Accent3 4 7" xfId="4011" xr:uid="{00000000-0005-0000-0000-0000820F0000}"/>
    <cellStyle name="20% - Accent3 4 7 2" xfId="4012" xr:uid="{00000000-0005-0000-0000-0000830F0000}"/>
    <cellStyle name="20% - Accent3 4 7 2 2" xfId="4013" xr:uid="{00000000-0005-0000-0000-0000840F0000}"/>
    <cellStyle name="20% - Accent3 4 7 2 2 2" xfId="4014" xr:uid="{00000000-0005-0000-0000-0000850F0000}"/>
    <cellStyle name="20% - Accent3 4 7 2 3" xfId="4015" xr:uid="{00000000-0005-0000-0000-0000860F0000}"/>
    <cellStyle name="20% - Accent3 4 7 2 4" xfId="4016" xr:uid="{00000000-0005-0000-0000-0000870F0000}"/>
    <cellStyle name="20% - Accent3 4 7 3" xfId="4017" xr:uid="{00000000-0005-0000-0000-0000880F0000}"/>
    <cellStyle name="20% - Accent3 4 7 3 2" xfId="4018" xr:uid="{00000000-0005-0000-0000-0000890F0000}"/>
    <cellStyle name="20% - Accent3 4 7 4" xfId="4019" xr:uid="{00000000-0005-0000-0000-00008A0F0000}"/>
    <cellStyle name="20% - Accent3 4 7 5" xfId="4020" xr:uid="{00000000-0005-0000-0000-00008B0F0000}"/>
    <cellStyle name="20% - Accent3 4 8" xfId="4021" xr:uid="{00000000-0005-0000-0000-00008C0F0000}"/>
    <cellStyle name="20% - Accent3 4 8 2" xfId="4022" xr:uid="{00000000-0005-0000-0000-00008D0F0000}"/>
    <cellStyle name="20% - Accent3 4 8 2 2" xfId="4023" xr:uid="{00000000-0005-0000-0000-00008E0F0000}"/>
    <cellStyle name="20% - Accent3 4 8 2 3" xfId="4024" xr:uid="{00000000-0005-0000-0000-00008F0F0000}"/>
    <cellStyle name="20% - Accent3 4 8 3" xfId="4025" xr:uid="{00000000-0005-0000-0000-0000900F0000}"/>
    <cellStyle name="20% - Accent3 4 8 4" xfId="4026" xr:uid="{00000000-0005-0000-0000-0000910F0000}"/>
    <cellStyle name="20% - Accent3 4 9" xfId="4027" xr:uid="{00000000-0005-0000-0000-0000920F0000}"/>
    <cellStyle name="20% - Accent3 4 9 2" xfId="4028" xr:uid="{00000000-0005-0000-0000-0000930F0000}"/>
    <cellStyle name="20% - Accent3 4 9 2 2" xfId="4029" xr:uid="{00000000-0005-0000-0000-0000940F0000}"/>
    <cellStyle name="20% - Accent3 4 9 3" xfId="4030" xr:uid="{00000000-0005-0000-0000-0000950F0000}"/>
    <cellStyle name="20% - Accent3 4 9 4" xfId="4031" xr:uid="{00000000-0005-0000-0000-0000960F0000}"/>
    <cellStyle name="20% - Accent3 5" xfId="4032" xr:uid="{00000000-0005-0000-0000-0000970F0000}"/>
    <cellStyle name="20% - Accent3 5 2" xfId="4033" xr:uid="{00000000-0005-0000-0000-0000980F0000}"/>
    <cellStyle name="20% - Accent3 5 2 2" xfId="4034" xr:uid="{00000000-0005-0000-0000-0000990F0000}"/>
    <cellStyle name="20% - Accent3 5 2 2 2" xfId="4035" xr:uid="{00000000-0005-0000-0000-00009A0F0000}"/>
    <cellStyle name="20% - Accent3 5 2 2 2 2" xfId="4036" xr:uid="{00000000-0005-0000-0000-00009B0F0000}"/>
    <cellStyle name="20% - Accent3 5 2 2 2 2 2" xfId="4037" xr:uid="{00000000-0005-0000-0000-00009C0F0000}"/>
    <cellStyle name="20% - Accent3 5 2 2 2 3" xfId="4038" xr:uid="{00000000-0005-0000-0000-00009D0F0000}"/>
    <cellStyle name="20% - Accent3 5 2 2 3" xfId="4039" xr:uid="{00000000-0005-0000-0000-00009E0F0000}"/>
    <cellStyle name="20% - Accent3 5 2 2 3 2" xfId="4040" xr:uid="{00000000-0005-0000-0000-00009F0F0000}"/>
    <cellStyle name="20% - Accent3 5 2 2 4" xfId="4041" xr:uid="{00000000-0005-0000-0000-0000A00F0000}"/>
    <cellStyle name="20% - Accent3 5 2 2 5" xfId="4042" xr:uid="{00000000-0005-0000-0000-0000A10F0000}"/>
    <cellStyle name="20% - Accent3 5 2 2 6" xfId="4043" xr:uid="{00000000-0005-0000-0000-0000A20F0000}"/>
    <cellStyle name="20% - Accent3 5 2 3" xfId="4044" xr:uid="{00000000-0005-0000-0000-0000A30F0000}"/>
    <cellStyle name="20% - Accent3 5 2 3 2" xfId="4045" xr:uid="{00000000-0005-0000-0000-0000A40F0000}"/>
    <cellStyle name="20% - Accent3 5 2 3 2 2" xfId="4046" xr:uid="{00000000-0005-0000-0000-0000A50F0000}"/>
    <cellStyle name="20% - Accent3 5 2 3 3" xfId="4047" xr:uid="{00000000-0005-0000-0000-0000A60F0000}"/>
    <cellStyle name="20% - Accent3 5 2 4" xfId="4048" xr:uid="{00000000-0005-0000-0000-0000A70F0000}"/>
    <cellStyle name="20% - Accent3 5 2 4 2" xfId="4049" xr:uid="{00000000-0005-0000-0000-0000A80F0000}"/>
    <cellStyle name="20% - Accent3 5 2 4 2 2" xfId="4050" xr:uid="{00000000-0005-0000-0000-0000A90F0000}"/>
    <cellStyle name="20% - Accent3 5 2 4 3" xfId="4051" xr:uid="{00000000-0005-0000-0000-0000AA0F0000}"/>
    <cellStyle name="20% - Accent3 5 2 5" xfId="4052" xr:uid="{00000000-0005-0000-0000-0000AB0F0000}"/>
    <cellStyle name="20% - Accent3 5 2 5 2" xfId="4053" xr:uid="{00000000-0005-0000-0000-0000AC0F0000}"/>
    <cellStyle name="20% - Accent3 5 2 6" xfId="4054" xr:uid="{00000000-0005-0000-0000-0000AD0F0000}"/>
    <cellStyle name="20% - Accent3 5 2 7" xfId="4055" xr:uid="{00000000-0005-0000-0000-0000AE0F0000}"/>
    <cellStyle name="20% - Accent3 5 2 8" xfId="4056" xr:uid="{00000000-0005-0000-0000-0000AF0F0000}"/>
    <cellStyle name="20% - Accent3 5 3" xfId="4057" xr:uid="{00000000-0005-0000-0000-0000B00F0000}"/>
    <cellStyle name="20% - Accent3 5 3 2" xfId="4058" xr:uid="{00000000-0005-0000-0000-0000B10F0000}"/>
    <cellStyle name="20% - Accent3 5 3 2 2" xfId="4059" xr:uid="{00000000-0005-0000-0000-0000B20F0000}"/>
    <cellStyle name="20% - Accent3 5 3 2 2 2" xfId="4060" xr:uid="{00000000-0005-0000-0000-0000B30F0000}"/>
    <cellStyle name="20% - Accent3 5 3 2 3" xfId="4061" xr:uid="{00000000-0005-0000-0000-0000B40F0000}"/>
    <cellStyle name="20% - Accent3 5 3 2 4" xfId="4062" xr:uid="{00000000-0005-0000-0000-0000B50F0000}"/>
    <cellStyle name="20% - Accent3 5 3 3" xfId="4063" xr:uid="{00000000-0005-0000-0000-0000B60F0000}"/>
    <cellStyle name="20% - Accent3 5 3 3 2" xfId="4064" xr:uid="{00000000-0005-0000-0000-0000B70F0000}"/>
    <cellStyle name="20% - Accent3 5 3 4" xfId="4065" xr:uid="{00000000-0005-0000-0000-0000B80F0000}"/>
    <cellStyle name="20% - Accent3 5 3 5" xfId="4066" xr:uid="{00000000-0005-0000-0000-0000B90F0000}"/>
    <cellStyle name="20% - Accent3 5 3 6" xfId="4067" xr:uid="{00000000-0005-0000-0000-0000BA0F0000}"/>
    <cellStyle name="20% - Accent3 5 4" xfId="4068" xr:uid="{00000000-0005-0000-0000-0000BB0F0000}"/>
    <cellStyle name="20% - Accent3 5 4 2" xfId="4069" xr:uid="{00000000-0005-0000-0000-0000BC0F0000}"/>
    <cellStyle name="20% - Accent3 5 4 2 2" xfId="4070" xr:uid="{00000000-0005-0000-0000-0000BD0F0000}"/>
    <cellStyle name="20% - Accent3 5 4 2 2 2" xfId="4071" xr:uid="{00000000-0005-0000-0000-0000BE0F0000}"/>
    <cellStyle name="20% - Accent3 5 4 2 3" xfId="4072" xr:uid="{00000000-0005-0000-0000-0000BF0F0000}"/>
    <cellStyle name="20% - Accent3 5 4 2 4" xfId="4073" xr:uid="{00000000-0005-0000-0000-0000C00F0000}"/>
    <cellStyle name="20% - Accent3 5 4 3" xfId="4074" xr:uid="{00000000-0005-0000-0000-0000C10F0000}"/>
    <cellStyle name="20% - Accent3 5 4 3 2" xfId="4075" xr:uid="{00000000-0005-0000-0000-0000C20F0000}"/>
    <cellStyle name="20% - Accent3 5 4 4" xfId="4076" xr:uid="{00000000-0005-0000-0000-0000C30F0000}"/>
    <cellStyle name="20% - Accent3 5 4 5" xfId="4077" xr:uid="{00000000-0005-0000-0000-0000C40F0000}"/>
    <cellStyle name="20% - Accent3 5 5" xfId="4078" xr:uid="{00000000-0005-0000-0000-0000C50F0000}"/>
    <cellStyle name="20% - Accent3 5 5 2" xfId="4079" xr:uid="{00000000-0005-0000-0000-0000C60F0000}"/>
    <cellStyle name="20% - Accent3 5 5 2 2" xfId="4080" xr:uid="{00000000-0005-0000-0000-0000C70F0000}"/>
    <cellStyle name="20% - Accent3 5 5 3" xfId="4081" xr:uid="{00000000-0005-0000-0000-0000C80F0000}"/>
    <cellStyle name="20% - Accent3 5 5 4" xfId="4082" xr:uid="{00000000-0005-0000-0000-0000C90F0000}"/>
    <cellStyle name="20% - Accent3 5 6" xfId="4083" xr:uid="{00000000-0005-0000-0000-0000CA0F0000}"/>
    <cellStyle name="20% - Accent3 5 6 2" xfId="4084" xr:uid="{00000000-0005-0000-0000-0000CB0F0000}"/>
    <cellStyle name="20% - Accent3 5 7" xfId="4085" xr:uid="{00000000-0005-0000-0000-0000CC0F0000}"/>
    <cellStyle name="20% - Accent3 5 8" xfId="4086" xr:uid="{00000000-0005-0000-0000-0000CD0F0000}"/>
    <cellStyle name="20% - Accent3 5 9" xfId="4087" xr:uid="{00000000-0005-0000-0000-0000CE0F0000}"/>
    <cellStyle name="20% - Accent3 6" xfId="4088" xr:uid="{00000000-0005-0000-0000-0000CF0F0000}"/>
    <cellStyle name="20% - Accent3 6 2" xfId="4089" xr:uid="{00000000-0005-0000-0000-0000D00F0000}"/>
    <cellStyle name="20% - Accent3 6 2 2" xfId="4090" xr:uid="{00000000-0005-0000-0000-0000D10F0000}"/>
    <cellStyle name="20% - Accent3 6 2 2 2" xfId="4091" xr:uid="{00000000-0005-0000-0000-0000D20F0000}"/>
    <cellStyle name="20% - Accent3 6 2 2 2 2" xfId="4092" xr:uid="{00000000-0005-0000-0000-0000D30F0000}"/>
    <cellStyle name="20% - Accent3 6 2 2 2 2 2" xfId="4093" xr:uid="{00000000-0005-0000-0000-0000D40F0000}"/>
    <cellStyle name="20% - Accent3 6 2 2 2 3" xfId="4094" xr:uid="{00000000-0005-0000-0000-0000D50F0000}"/>
    <cellStyle name="20% - Accent3 6 2 2 3" xfId="4095" xr:uid="{00000000-0005-0000-0000-0000D60F0000}"/>
    <cellStyle name="20% - Accent3 6 2 2 3 2" xfId="4096" xr:uid="{00000000-0005-0000-0000-0000D70F0000}"/>
    <cellStyle name="20% - Accent3 6 2 2 4" xfId="4097" xr:uid="{00000000-0005-0000-0000-0000D80F0000}"/>
    <cellStyle name="20% - Accent3 6 2 2 5" xfId="4098" xr:uid="{00000000-0005-0000-0000-0000D90F0000}"/>
    <cellStyle name="20% - Accent3 6 2 2 6" xfId="4099" xr:uid="{00000000-0005-0000-0000-0000DA0F0000}"/>
    <cellStyle name="20% - Accent3 6 2 3" xfId="4100" xr:uid="{00000000-0005-0000-0000-0000DB0F0000}"/>
    <cellStyle name="20% - Accent3 6 2 3 2" xfId="4101" xr:uid="{00000000-0005-0000-0000-0000DC0F0000}"/>
    <cellStyle name="20% - Accent3 6 2 3 2 2" xfId="4102" xr:uid="{00000000-0005-0000-0000-0000DD0F0000}"/>
    <cellStyle name="20% - Accent3 6 2 3 3" xfId="4103" xr:uid="{00000000-0005-0000-0000-0000DE0F0000}"/>
    <cellStyle name="20% - Accent3 6 2 4" xfId="4104" xr:uid="{00000000-0005-0000-0000-0000DF0F0000}"/>
    <cellStyle name="20% - Accent3 6 2 4 2" xfId="4105" xr:uid="{00000000-0005-0000-0000-0000E00F0000}"/>
    <cellStyle name="20% - Accent3 6 2 4 2 2" xfId="4106" xr:uid="{00000000-0005-0000-0000-0000E10F0000}"/>
    <cellStyle name="20% - Accent3 6 2 4 3" xfId="4107" xr:uid="{00000000-0005-0000-0000-0000E20F0000}"/>
    <cellStyle name="20% - Accent3 6 2 5" xfId="4108" xr:uid="{00000000-0005-0000-0000-0000E30F0000}"/>
    <cellStyle name="20% - Accent3 6 2 5 2" xfId="4109" xr:uid="{00000000-0005-0000-0000-0000E40F0000}"/>
    <cellStyle name="20% - Accent3 6 2 6" xfId="4110" xr:uid="{00000000-0005-0000-0000-0000E50F0000}"/>
    <cellStyle name="20% - Accent3 6 2 7" xfId="4111" xr:uid="{00000000-0005-0000-0000-0000E60F0000}"/>
    <cellStyle name="20% - Accent3 6 2 8" xfId="4112" xr:uid="{00000000-0005-0000-0000-0000E70F0000}"/>
    <cellStyle name="20% - Accent3 6 3" xfId="4113" xr:uid="{00000000-0005-0000-0000-0000E80F0000}"/>
    <cellStyle name="20% - Accent3 6 3 2" xfId="4114" xr:uid="{00000000-0005-0000-0000-0000E90F0000}"/>
    <cellStyle name="20% - Accent3 6 3 2 2" xfId="4115" xr:uid="{00000000-0005-0000-0000-0000EA0F0000}"/>
    <cellStyle name="20% - Accent3 6 3 2 2 2" xfId="4116" xr:uid="{00000000-0005-0000-0000-0000EB0F0000}"/>
    <cellStyle name="20% - Accent3 6 3 2 3" xfId="4117" xr:uid="{00000000-0005-0000-0000-0000EC0F0000}"/>
    <cellStyle name="20% - Accent3 6 3 2 4" xfId="4118" xr:uid="{00000000-0005-0000-0000-0000ED0F0000}"/>
    <cellStyle name="20% - Accent3 6 3 3" xfId="4119" xr:uid="{00000000-0005-0000-0000-0000EE0F0000}"/>
    <cellStyle name="20% - Accent3 6 3 3 2" xfId="4120" xr:uid="{00000000-0005-0000-0000-0000EF0F0000}"/>
    <cellStyle name="20% - Accent3 6 3 4" xfId="4121" xr:uid="{00000000-0005-0000-0000-0000F00F0000}"/>
    <cellStyle name="20% - Accent3 6 3 5" xfId="4122" xr:uid="{00000000-0005-0000-0000-0000F10F0000}"/>
    <cellStyle name="20% - Accent3 6 3 6" xfId="4123" xr:uid="{00000000-0005-0000-0000-0000F20F0000}"/>
    <cellStyle name="20% - Accent3 6 4" xfId="4124" xr:uid="{00000000-0005-0000-0000-0000F30F0000}"/>
    <cellStyle name="20% - Accent3 6 4 2" xfId="4125" xr:uid="{00000000-0005-0000-0000-0000F40F0000}"/>
    <cellStyle name="20% - Accent3 6 4 2 2" xfId="4126" xr:uid="{00000000-0005-0000-0000-0000F50F0000}"/>
    <cellStyle name="20% - Accent3 6 4 3" xfId="4127" xr:uid="{00000000-0005-0000-0000-0000F60F0000}"/>
    <cellStyle name="20% - Accent3 6 4 4" xfId="4128" xr:uid="{00000000-0005-0000-0000-0000F70F0000}"/>
    <cellStyle name="20% - Accent3 6 5" xfId="4129" xr:uid="{00000000-0005-0000-0000-0000F80F0000}"/>
    <cellStyle name="20% - Accent3 6 5 2" xfId="4130" xr:uid="{00000000-0005-0000-0000-0000F90F0000}"/>
    <cellStyle name="20% - Accent3 6 5 2 2" xfId="4131" xr:uid="{00000000-0005-0000-0000-0000FA0F0000}"/>
    <cellStyle name="20% - Accent3 6 5 3" xfId="4132" xr:uid="{00000000-0005-0000-0000-0000FB0F0000}"/>
    <cellStyle name="20% - Accent3 6 6" xfId="4133" xr:uid="{00000000-0005-0000-0000-0000FC0F0000}"/>
    <cellStyle name="20% - Accent3 6 6 2" xfId="4134" xr:uid="{00000000-0005-0000-0000-0000FD0F0000}"/>
    <cellStyle name="20% - Accent3 6 7" xfId="4135" xr:uid="{00000000-0005-0000-0000-0000FE0F0000}"/>
    <cellStyle name="20% - Accent3 6 8" xfId="4136" xr:uid="{00000000-0005-0000-0000-0000FF0F0000}"/>
    <cellStyle name="20% - Accent3 6 9" xfId="4137" xr:uid="{00000000-0005-0000-0000-000000100000}"/>
    <cellStyle name="20% - Accent3 7" xfId="4138" xr:uid="{00000000-0005-0000-0000-000001100000}"/>
    <cellStyle name="20% - Accent3 7 2" xfId="4139" xr:uid="{00000000-0005-0000-0000-000002100000}"/>
    <cellStyle name="20% - Accent3 7 2 2" xfId="4140" xr:uid="{00000000-0005-0000-0000-000003100000}"/>
    <cellStyle name="20% - Accent3 7 2 2 2" xfId="4141" xr:uid="{00000000-0005-0000-0000-000004100000}"/>
    <cellStyle name="20% - Accent3 7 2 2 2 2" xfId="4142" xr:uid="{00000000-0005-0000-0000-000005100000}"/>
    <cellStyle name="20% - Accent3 7 2 2 2 2 2" xfId="4143" xr:uid="{00000000-0005-0000-0000-000006100000}"/>
    <cellStyle name="20% - Accent3 7 2 2 2 3" xfId="4144" xr:uid="{00000000-0005-0000-0000-000007100000}"/>
    <cellStyle name="20% - Accent3 7 2 2 3" xfId="4145" xr:uid="{00000000-0005-0000-0000-000008100000}"/>
    <cellStyle name="20% - Accent3 7 2 2 3 2" xfId="4146" xr:uid="{00000000-0005-0000-0000-000009100000}"/>
    <cellStyle name="20% - Accent3 7 2 2 4" xfId="4147" xr:uid="{00000000-0005-0000-0000-00000A100000}"/>
    <cellStyle name="20% - Accent3 7 2 2 5" xfId="4148" xr:uid="{00000000-0005-0000-0000-00000B100000}"/>
    <cellStyle name="20% - Accent3 7 2 2 6" xfId="4149" xr:uid="{00000000-0005-0000-0000-00000C100000}"/>
    <cellStyle name="20% - Accent3 7 2 3" xfId="4150" xr:uid="{00000000-0005-0000-0000-00000D100000}"/>
    <cellStyle name="20% - Accent3 7 2 3 2" xfId="4151" xr:uid="{00000000-0005-0000-0000-00000E100000}"/>
    <cellStyle name="20% - Accent3 7 2 3 2 2" xfId="4152" xr:uid="{00000000-0005-0000-0000-00000F100000}"/>
    <cellStyle name="20% - Accent3 7 2 3 3" xfId="4153" xr:uid="{00000000-0005-0000-0000-000010100000}"/>
    <cellStyle name="20% - Accent3 7 2 4" xfId="4154" xr:uid="{00000000-0005-0000-0000-000011100000}"/>
    <cellStyle name="20% - Accent3 7 2 4 2" xfId="4155" xr:uid="{00000000-0005-0000-0000-000012100000}"/>
    <cellStyle name="20% - Accent3 7 2 4 2 2" xfId="4156" xr:uid="{00000000-0005-0000-0000-000013100000}"/>
    <cellStyle name="20% - Accent3 7 2 4 3" xfId="4157" xr:uid="{00000000-0005-0000-0000-000014100000}"/>
    <cellStyle name="20% - Accent3 7 2 5" xfId="4158" xr:uid="{00000000-0005-0000-0000-000015100000}"/>
    <cellStyle name="20% - Accent3 7 2 5 2" xfId="4159" xr:uid="{00000000-0005-0000-0000-000016100000}"/>
    <cellStyle name="20% - Accent3 7 2 6" xfId="4160" xr:uid="{00000000-0005-0000-0000-000017100000}"/>
    <cellStyle name="20% - Accent3 7 2 7" xfId="4161" xr:uid="{00000000-0005-0000-0000-000018100000}"/>
    <cellStyle name="20% - Accent3 7 2 8" xfId="4162" xr:uid="{00000000-0005-0000-0000-000019100000}"/>
    <cellStyle name="20% - Accent3 7 3" xfId="4163" xr:uid="{00000000-0005-0000-0000-00001A100000}"/>
    <cellStyle name="20% - Accent3 7 3 2" xfId="4164" xr:uid="{00000000-0005-0000-0000-00001B100000}"/>
    <cellStyle name="20% - Accent3 7 3 2 2" xfId="4165" xr:uid="{00000000-0005-0000-0000-00001C100000}"/>
    <cellStyle name="20% - Accent3 7 3 2 2 2" xfId="4166" xr:uid="{00000000-0005-0000-0000-00001D100000}"/>
    <cellStyle name="20% - Accent3 7 3 2 3" xfId="4167" xr:uid="{00000000-0005-0000-0000-00001E100000}"/>
    <cellStyle name="20% - Accent3 7 3 2 4" xfId="4168" xr:uid="{00000000-0005-0000-0000-00001F100000}"/>
    <cellStyle name="20% - Accent3 7 3 3" xfId="4169" xr:uid="{00000000-0005-0000-0000-000020100000}"/>
    <cellStyle name="20% - Accent3 7 3 3 2" xfId="4170" xr:uid="{00000000-0005-0000-0000-000021100000}"/>
    <cellStyle name="20% - Accent3 7 3 4" xfId="4171" xr:uid="{00000000-0005-0000-0000-000022100000}"/>
    <cellStyle name="20% - Accent3 7 3 5" xfId="4172" xr:uid="{00000000-0005-0000-0000-000023100000}"/>
    <cellStyle name="20% - Accent3 7 3 6" xfId="4173" xr:uid="{00000000-0005-0000-0000-000024100000}"/>
    <cellStyle name="20% - Accent3 7 4" xfId="4174" xr:uid="{00000000-0005-0000-0000-000025100000}"/>
    <cellStyle name="20% - Accent3 7 4 2" xfId="4175" xr:uid="{00000000-0005-0000-0000-000026100000}"/>
    <cellStyle name="20% - Accent3 7 4 2 2" xfId="4176" xr:uid="{00000000-0005-0000-0000-000027100000}"/>
    <cellStyle name="20% - Accent3 7 4 3" xfId="4177" xr:uid="{00000000-0005-0000-0000-000028100000}"/>
    <cellStyle name="20% - Accent3 7 4 4" xfId="4178" xr:uid="{00000000-0005-0000-0000-000029100000}"/>
    <cellStyle name="20% - Accent3 7 5" xfId="4179" xr:uid="{00000000-0005-0000-0000-00002A100000}"/>
    <cellStyle name="20% - Accent3 7 5 2" xfId="4180" xr:uid="{00000000-0005-0000-0000-00002B100000}"/>
    <cellStyle name="20% - Accent3 7 5 2 2" xfId="4181" xr:uid="{00000000-0005-0000-0000-00002C100000}"/>
    <cellStyle name="20% - Accent3 7 5 3" xfId="4182" xr:uid="{00000000-0005-0000-0000-00002D100000}"/>
    <cellStyle name="20% - Accent3 7 6" xfId="4183" xr:uid="{00000000-0005-0000-0000-00002E100000}"/>
    <cellStyle name="20% - Accent3 7 6 2" xfId="4184" xr:uid="{00000000-0005-0000-0000-00002F100000}"/>
    <cellStyle name="20% - Accent3 7 7" xfId="4185" xr:uid="{00000000-0005-0000-0000-000030100000}"/>
    <cellStyle name="20% - Accent3 7 8" xfId="4186" xr:uid="{00000000-0005-0000-0000-000031100000}"/>
    <cellStyle name="20% - Accent3 7 9" xfId="4187" xr:uid="{00000000-0005-0000-0000-000032100000}"/>
    <cellStyle name="20% - Accent3 8" xfId="4188" xr:uid="{00000000-0005-0000-0000-000033100000}"/>
    <cellStyle name="20% - Accent3 8 2" xfId="4189" xr:uid="{00000000-0005-0000-0000-000034100000}"/>
    <cellStyle name="20% - Accent3 8 2 2" xfId="4190" xr:uid="{00000000-0005-0000-0000-000035100000}"/>
    <cellStyle name="20% - Accent3 8 2 2 2" xfId="4191" xr:uid="{00000000-0005-0000-0000-000036100000}"/>
    <cellStyle name="20% - Accent3 8 2 2 2 2" xfId="4192" xr:uid="{00000000-0005-0000-0000-000037100000}"/>
    <cellStyle name="20% - Accent3 8 2 2 2 2 2" xfId="4193" xr:uid="{00000000-0005-0000-0000-000038100000}"/>
    <cellStyle name="20% - Accent3 8 2 2 2 3" xfId="4194" xr:uid="{00000000-0005-0000-0000-000039100000}"/>
    <cellStyle name="20% - Accent3 8 2 2 3" xfId="4195" xr:uid="{00000000-0005-0000-0000-00003A100000}"/>
    <cellStyle name="20% - Accent3 8 2 2 3 2" xfId="4196" xr:uid="{00000000-0005-0000-0000-00003B100000}"/>
    <cellStyle name="20% - Accent3 8 2 2 4" xfId="4197" xr:uid="{00000000-0005-0000-0000-00003C100000}"/>
    <cellStyle name="20% - Accent3 8 2 2 5" xfId="4198" xr:uid="{00000000-0005-0000-0000-00003D100000}"/>
    <cellStyle name="20% - Accent3 8 2 2 6" xfId="4199" xr:uid="{00000000-0005-0000-0000-00003E100000}"/>
    <cellStyle name="20% - Accent3 8 2 3" xfId="4200" xr:uid="{00000000-0005-0000-0000-00003F100000}"/>
    <cellStyle name="20% - Accent3 8 2 3 2" xfId="4201" xr:uid="{00000000-0005-0000-0000-000040100000}"/>
    <cellStyle name="20% - Accent3 8 2 3 2 2" xfId="4202" xr:uid="{00000000-0005-0000-0000-000041100000}"/>
    <cellStyle name="20% - Accent3 8 2 3 3" xfId="4203" xr:uid="{00000000-0005-0000-0000-000042100000}"/>
    <cellStyle name="20% - Accent3 8 2 4" xfId="4204" xr:uid="{00000000-0005-0000-0000-000043100000}"/>
    <cellStyle name="20% - Accent3 8 2 4 2" xfId="4205" xr:uid="{00000000-0005-0000-0000-000044100000}"/>
    <cellStyle name="20% - Accent3 8 2 4 2 2" xfId="4206" xr:uid="{00000000-0005-0000-0000-000045100000}"/>
    <cellStyle name="20% - Accent3 8 2 4 3" xfId="4207" xr:uid="{00000000-0005-0000-0000-000046100000}"/>
    <cellStyle name="20% - Accent3 8 2 5" xfId="4208" xr:uid="{00000000-0005-0000-0000-000047100000}"/>
    <cellStyle name="20% - Accent3 8 2 5 2" xfId="4209" xr:uid="{00000000-0005-0000-0000-000048100000}"/>
    <cellStyle name="20% - Accent3 8 2 6" xfId="4210" xr:uid="{00000000-0005-0000-0000-000049100000}"/>
    <cellStyle name="20% - Accent3 8 2 7" xfId="4211" xr:uid="{00000000-0005-0000-0000-00004A100000}"/>
    <cellStyle name="20% - Accent3 8 2 8" xfId="4212" xr:uid="{00000000-0005-0000-0000-00004B100000}"/>
    <cellStyle name="20% - Accent3 8 3" xfId="4213" xr:uid="{00000000-0005-0000-0000-00004C100000}"/>
    <cellStyle name="20% - Accent3 8 3 2" xfId="4214" xr:uid="{00000000-0005-0000-0000-00004D100000}"/>
    <cellStyle name="20% - Accent3 8 3 2 2" xfId="4215" xr:uid="{00000000-0005-0000-0000-00004E100000}"/>
    <cellStyle name="20% - Accent3 8 3 2 2 2" xfId="4216" xr:uid="{00000000-0005-0000-0000-00004F100000}"/>
    <cellStyle name="20% - Accent3 8 3 2 3" xfId="4217" xr:uid="{00000000-0005-0000-0000-000050100000}"/>
    <cellStyle name="20% - Accent3 8 3 2 4" xfId="4218" xr:uid="{00000000-0005-0000-0000-000051100000}"/>
    <cellStyle name="20% - Accent3 8 3 3" xfId="4219" xr:uid="{00000000-0005-0000-0000-000052100000}"/>
    <cellStyle name="20% - Accent3 8 3 3 2" xfId="4220" xr:uid="{00000000-0005-0000-0000-000053100000}"/>
    <cellStyle name="20% - Accent3 8 3 4" xfId="4221" xr:uid="{00000000-0005-0000-0000-000054100000}"/>
    <cellStyle name="20% - Accent3 8 3 5" xfId="4222" xr:uid="{00000000-0005-0000-0000-000055100000}"/>
    <cellStyle name="20% - Accent3 8 3 6" xfId="4223" xr:uid="{00000000-0005-0000-0000-000056100000}"/>
    <cellStyle name="20% - Accent3 8 4" xfId="4224" xr:uid="{00000000-0005-0000-0000-000057100000}"/>
    <cellStyle name="20% - Accent3 8 4 2" xfId="4225" xr:uid="{00000000-0005-0000-0000-000058100000}"/>
    <cellStyle name="20% - Accent3 8 4 2 2" xfId="4226" xr:uid="{00000000-0005-0000-0000-000059100000}"/>
    <cellStyle name="20% - Accent3 8 4 3" xfId="4227" xr:uid="{00000000-0005-0000-0000-00005A100000}"/>
    <cellStyle name="20% - Accent3 8 4 4" xfId="4228" xr:uid="{00000000-0005-0000-0000-00005B100000}"/>
    <cellStyle name="20% - Accent3 8 5" xfId="4229" xr:uid="{00000000-0005-0000-0000-00005C100000}"/>
    <cellStyle name="20% - Accent3 8 5 2" xfId="4230" xr:uid="{00000000-0005-0000-0000-00005D100000}"/>
    <cellStyle name="20% - Accent3 8 5 2 2" xfId="4231" xr:uid="{00000000-0005-0000-0000-00005E100000}"/>
    <cellStyle name="20% - Accent3 8 5 3" xfId="4232" xr:uid="{00000000-0005-0000-0000-00005F100000}"/>
    <cellStyle name="20% - Accent3 8 6" xfId="4233" xr:uid="{00000000-0005-0000-0000-000060100000}"/>
    <cellStyle name="20% - Accent3 8 6 2" xfId="4234" xr:uid="{00000000-0005-0000-0000-000061100000}"/>
    <cellStyle name="20% - Accent3 8 7" xfId="4235" xr:uid="{00000000-0005-0000-0000-000062100000}"/>
    <cellStyle name="20% - Accent3 8 8" xfId="4236" xr:uid="{00000000-0005-0000-0000-000063100000}"/>
    <cellStyle name="20% - Accent3 8 9" xfId="4237" xr:uid="{00000000-0005-0000-0000-000064100000}"/>
    <cellStyle name="20% - Accent3 9" xfId="4238" xr:uid="{00000000-0005-0000-0000-000065100000}"/>
    <cellStyle name="20% - Accent3 9 2" xfId="4239" xr:uid="{00000000-0005-0000-0000-000066100000}"/>
    <cellStyle name="20% - Accent3 9 2 2" xfId="4240" xr:uid="{00000000-0005-0000-0000-000067100000}"/>
    <cellStyle name="20% - Accent3 9 2 2 2" xfId="4241" xr:uid="{00000000-0005-0000-0000-000068100000}"/>
    <cellStyle name="20% - Accent3 9 2 2 2 2" xfId="4242" xr:uid="{00000000-0005-0000-0000-000069100000}"/>
    <cellStyle name="20% - Accent3 9 2 2 3" xfId="4243" xr:uid="{00000000-0005-0000-0000-00006A100000}"/>
    <cellStyle name="20% - Accent3 9 2 2 4" xfId="4244" xr:uid="{00000000-0005-0000-0000-00006B100000}"/>
    <cellStyle name="20% - Accent3 9 2 3" xfId="4245" xr:uid="{00000000-0005-0000-0000-00006C100000}"/>
    <cellStyle name="20% - Accent3 9 2 3 2" xfId="4246" xr:uid="{00000000-0005-0000-0000-00006D100000}"/>
    <cellStyle name="20% - Accent3 9 2 4" xfId="4247" xr:uid="{00000000-0005-0000-0000-00006E100000}"/>
    <cellStyle name="20% - Accent3 9 2 5" xfId="4248" xr:uid="{00000000-0005-0000-0000-00006F100000}"/>
    <cellStyle name="20% - Accent3 9 2 6" xfId="4249" xr:uid="{00000000-0005-0000-0000-000070100000}"/>
    <cellStyle name="20% - Accent3 9 3" xfId="4250" xr:uid="{00000000-0005-0000-0000-000071100000}"/>
    <cellStyle name="20% - Accent3 9 3 2" xfId="4251" xr:uid="{00000000-0005-0000-0000-000072100000}"/>
    <cellStyle name="20% - Accent3 9 3 2 2" xfId="4252" xr:uid="{00000000-0005-0000-0000-000073100000}"/>
    <cellStyle name="20% - Accent3 9 3 2 2 2" xfId="4253" xr:uid="{00000000-0005-0000-0000-000074100000}"/>
    <cellStyle name="20% - Accent3 9 3 2 3" xfId="4254" xr:uid="{00000000-0005-0000-0000-000075100000}"/>
    <cellStyle name="20% - Accent3 9 3 2 4" xfId="4255" xr:uid="{00000000-0005-0000-0000-000076100000}"/>
    <cellStyle name="20% - Accent3 9 3 3" xfId="4256" xr:uid="{00000000-0005-0000-0000-000077100000}"/>
    <cellStyle name="20% - Accent3 9 3 3 2" xfId="4257" xr:uid="{00000000-0005-0000-0000-000078100000}"/>
    <cellStyle name="20% - Accent3 9 3 4" xfId="4258" xr:uid="{00000000-0005-0000-0000-000079100000}"/>
    <cellStyle name="20% - Accent3 9 3 5" xfId="4259" xr:uid="{00000000-0005-0000-0000-00007A100000}"/>
    <cellStyle name="20% - Accent3 9 4" xfId="4260" xr:uid="{00000000-0005-0000-0000-00007B100000}"/>
    <cellStyle name="20% - Accent3 9 4 2" xfId="4261" xr:uid="{00000000-0005-0000-0000-00007C100000}"/>
    <cellStyle name="20% - Accent3 9 4 2 2" xfId="4262" xr:uid="{00000000-0005-0000-0000-00007D100000}"/>
    <cellStyle name="20% - Accent3 9 4 3" xfId="4263" xr:uid="{00000000-0005-0000-0000-00007E100000}"/>
    <cellStyle name="20% - Accent3 9 4 4" xfId="4264" xr:uid="{00000000-0005-0000-0000-00007F100000}"/>
    <cellStyle name="20% - Accent3 9 5" xfId="4265" xr:uid="{00000000-0005-0000-0000-000080100000}"/>
    <cellStyle name="20% - Accent3 9 5 2" xfId="4266" xr:uid="{00000000-0005-0000-0000-000081100000}"/>
    <cellStyle name="20% - Accent3 9 6" xfId="4267" xr:uid="{00000000-0005-0000-0000-000082100000}"/>
    <cellStyle name="20% - Accent3 9 7" xfId="4268" xr:uid="{00000000-0005-0000-0000-000083100000}"/>
    <cellStyle name="20% - Accent3 9 8" xfId="4269" xr:uid="{00000000-0005-0000-0000-000084100000}"/>
    <cellStyle name="20% - Accent4" xfId="33" builtinId="42" customBuiltin="1"/>
    <cellStyle name="20% - Accent4 10" xfId="4270" xr:uid="{00000000-0005-0000-0000-000086100000}"/>
    <cellStyle name="20% - Accent4 10 2" xfId="4271" xr:uid="{00000000-0005-0000-0000-000087100000}"/>
    <cellStyle name="20% - Accent4 10 2 2" xfId="4272" xr:uid="{00000000-0005-0000-0000-000088100000}"/>
    <cellStyle name="20% - Accent4 10 2 2 2" xfId="4273" xr:uid="{00000000-0005-0000-0000-000089100000}"/>
    <cellStyle name="20% - Accent4 10 2 3" xfId="4274" xr:uid="{00000000-0005-0000-0000-00008A100000}"/>
    <cellStyle name="20% - Accent4 10 2 4" xfId="4275" xr:uid="{00000000-0005-0000-0000-00008B100000}"/>
    <cellStyle name="20% - Accent4 10 3" xfId="4276" xr:uid="{00000000-0005-0000-0000-00008C100000}"/>
    <cellStyle name="20% - Accent4 10 3 2" xfId="4277" xr:uid="{00000000-0005-0000-0000-00008D100000}"/>
    <cellStyle name="20% - Accent4 10 4" xfId="4278" xr:uid="{00000000-0005-0000-0000-00008E100000}"/>
    <cellStyle name="20% - Accent4 10 5" xfId="4279" xr:uid="{00000000-0005-0000-0000-00008F100000}"/>
    <cellStyle name="20% - Accent4 10 6" xfId="4280" xr:uid="{00000000-0005-0000-0000-000090100000}"/>
    <cellStyle name="20% - Accent4 11" xfId="4281" xr:uid="{00000000-0005-0000-0000-000091100000}"/>
    <cellStyle name="20% - Accent4 11 2" xfId="4282" xr:uid="{00000000-0005-0000-0000-000092100000}"/>
    <cellStyle name="20% - Accent4 11 2 2" xfId="4283" xr:uid="{00000000-0005-0000-0000-000093100000}"/>
    <cellStyle name="20% - Accent4 11 2 2 2" xfId="4284" xr:uid="{00000000-0005-0000-0000-000094100000}"/>
    <cellStyle name="20% - Accent4 11 2 3" xfId="4285" xr:uid="{00000000-0005-0000-0000-000095100000}"/>
    <cellStyle name="20% - Accent4 11 2 4" xfId="4286" xr:uid="{00000000-0005-0000-0000-000096100000}"/>
    <cellStyle name="20% - Accent4 11 3" xfId="4287" xr:uid="{00000000-0005-0000-0000-000097100000}"/>
    <cellStyle name="20% - Accent4 11 3 2" xfId="4288" xr:uid="{00000000-0005-0000-0000-000098100000}"/>
    <cellStyle name="20% - Accent4 11 4" xfId="4289" xr:uid="{00000000-0005-0000-0000-000099100000}"/>
    <cellStyle name="20% - Accent4 11 5" xfId="4290" xr:uid="{00000000-0005-0000-0000-00009A100000}"/>
    <cellStyle name="20% - Accent4 12" xfId="4291" xr:uid="{00000000-0005-0000-0000-00009B100000}"/>
    <cellStyle name="20% - Accent4 12 2" xfId="4292" xr:uid="{00000000-0005-0000-0000-00009C100000}"/>
    <cellStyle name="20% - Accent4 12 2 2" xfId="4293" xr:uid="{00000000-0005-0000-0000-00009D100000}"/>
    <cellStyle name="20% - Accent4 12 2 3" xfId="4294" xr:uid="{00000000-0005-0000-0000-00009E100000}"/>
    <cellStyle name="20% - Accent4 12 3" xfId="4295" xr:uid="{00000000-0005-0000-0000-00009F100000}"/>
    <cellStyle name="20% - Accent4 12 4" xfId="4296" xr:uid="{00000000-0005-0000-0000-0000A0100000}"/>
    <cellStyle name="20% - Accent4 13" xfId="4297" xr:uid="{00000000-0005-0000-0000-0000A1100000}"/>
    <cellStyle name="20% - Accent4 13 2" xfId="4298" xr:uid="{00000000-0005-0000-0000-0000A2100000}"/>
    <cellStyle name="20% - Accent4 13 2 2" xfId="4299" xr:uid="{00000000-0005-0000-0000-0000A3100000}"/>
    <cellStyle name="20% - Accent4 13 3" xfId="4300" xr:uid="{00000000-0005-0000-0000-0000A4100000}"/>
    <cellStyle name="20% - Accent4 13 4" xfId="4301" xr:uid="{00000000-0005-0000-0000-0000A5100000}"/>
    <cellStyle name="20% - Accent4 14" xfId="4302" xr:uid="{00000000-0005-0000-0000-0000A6100000}"/>
    <cellStyle name="20% - Accent4 14 2" xfId="4303" xr:uid="{00000000-0005-0000-0000-0000A7100000}"/>
    <cellStyle name="20% - Accent4 15" xfId="4304" xr:uid="{00000000-0005-0000-0000-0000A8100000}"/>
    <cellStyle name="20% - Accent4 16" xfId="4305" xr:uid="{00000000-0005-0000-0000-0000A9100000}"/>
    <cellStyle name="20% - Accent4 17" xfId="4306" xr:uid="{00000000-0005-0000-0000-0000AA100000}"/>
    <cellStyle name="20% - Accent4 2" xfId="4307" xr:uid="{00000000-0005-0000-0000-0000AB100000}"/>
    <cellStyle name="20% - Accent4 2 10" xfId="4308" xr:uid="{00000000-0005-0000-0000-0000AC100000}"/>
    <cellStyle name="20% - Accent4 2 10 2" xfId="4309" xr:uid="{00000000-0005-0000-0000-0000AD100000}"/>
    <cellStyle name="20% - Accent4 2 10 2 2" xfId="4310" xr:uid="{00000000-0005-0000-0000-0000AE100000}"/>
    <cellStyle name="20% - Accent4 2 10 3" xfId="4311" xr:uid="{00000000-0005-0000-0000-0000AF100000}"/>
    <cellStyle name="20% - Accent4 2 10 4" xfId="4312" xr:uid="{00000000-0005-0000-0000-0000B0100000}"/>
    <cellStyle name="20% - Accent4 2 11" xfId="4313" xr:uid="{00000000-0005-0000-0000-0000B1100000}"/>
    <cellStyle name="20% - Accent4 2 11 2" xfId="4314" xr:uid="{00000000-0005-0000-0000-0000B2100000}"/>
    <cellStyle name="20% - Accent4 2 12" xfId="4315" xr:uid="{00000000-0005-0000-0000-0000B3100000}"/>
    <cellStyle name="20% - Accent4 2 13" xfId="4316" xr:uid="{00000000-0005-0000-0000-0000B4100000}"/>
    <cellStyle name="20% - Accent4 2 14" xfId="4317" xr:uid="{00000000-0005-0000-0000-0000B5100000}"/>
    <cellStyle name="20% - Accent4 2 2" xfId="4318" xr:uid="{00000000-0005-0000-0000-0000B6100000}"/>
    <cellStyle name="20% - Accent4 2 2 10" xfId="4319" xr:uid="{00000000-0005-0000-0000-0000B7100000}"/>
    <cellStyle name="20% - Accent4 2 2 10 2" xfId="4320" xr:uid="{00000000-0005-0000-0000-0000B8100000}"/>
    <cellStyle name="20% - Accent4 2 2 11" xfId="4321" xr:uid="{00000000-0005-0000-0000-0000B9100000}"/>
    <cellStyle name="20% - Accent4 2 2 12" xfId="4322" xr:uid="{00000000-0005-0000-0000-0000BA100000}"/>
    <cellStyle name="20% - Accent4 2 2 13" xfId="4323" xr:uid="{00000000-0005-0000-0000-0000BB100000}"/>
    <cellStyle name="20% - Accent4 2 2 2" xfId="4324" xr:uid="{00000000-0005-0000-0000-0000BC100000}"/>
    <cellStyle name="20% - Accent4 2 2 2 2" xfId="4325" xr:uid="{00000000-0005-0000-0000-0000BD100000}"/>
    <cellStyle name="20% - Accent4 2 2 2 2 2" xfId="4326" xr:uid="{00000000-0005-0000-0000-0000BE100000}"/>
    <cellStyle name="20% - Accent4 2 2 2 2 2 2" xfId="4327" xr:uid="{00000000-0005-0000-0000-0000BF100000}"/>
    <cellStyle name="20% - Accent4 2 2 2 2 2 2 2" xfId="4328" xr:uid="{00000000-0005-0000-0000-0000C0100000}"/>
    <cellStyle name="20% - Accent4 2 2 2 2 2 2 2 2" xfId="4329" xr:uid="{00000000-0005-0000-0000-0000C1100000}"/>
    <cellStyle name="20% - Accent4 2 2 2 2 2 2 3" xfId="4330" xr:uid="{00000000-0005-0000-0000-0000C2100000}"/>
    <cellStyle name="20% - Accent4 2 2 2 2 2 3" xfId="4331" xr:uid="{00000000-0005-0000-0000-0000C3100000}"/>
    <cellStyle name="20% - Accent4 2 2 2 2 2 3 2" xfId="4332" xr:uid="{00000000-0005-0000-0000-0000C4100000}"/>
    <cellStyle name="20% - Accent4 2 2 2 2 2 4" xfId="4333" xr:uid="{00000000-0005-0000-0000-0000C5100000}"/>
    <cellStyle name="20% - Accent4 2 2 2 2 2 5" xfId="4334" xr:uid="{00000000-0005-0000-0000-0000C6100000}"/>
    <cellStyle name="20% - Accent4 2 2 2 2 2 6" xfId="4335" xr:uid="{00000000-0005-0000-0000-0000C7100000}"/>
    <cellStyle name="20% - Accent4 2 2 2 2 3" xfId="4336" xr:uid="{00000000-0005-0000-0000-0000C8100000}"/>
    <cellStyle name="20% - Accent4 2 2 2 2 3 2" xfId="4337" xr:uid="{00000000-0005-0000-0000-0000C9100000}"/>
    <cellStyle name="20% - Accent4 2 2 2 2 3 2 2" xfId="4338" xr:uid="{00000000-0005-0000-0000-0000CA100000}"/>
    <cellStyle name="20% - Accent4 2 2 2 2 3 3" xfId="4339" xr:uid="{00000000-0005-0000-0000-0000CB100000}"/>
    <cellStyle name="20% - Accent4 2 2 2 2 4" xfId="4340" xr:uid="{00000000-0005-0000-0000-0000CC100000}"/>
    <cellStyle name="20% - Accent4 2 2 2 2 4 2" xfId="4341" xr:uid="{00000000-0005-0000-0000-0000CD100000}"/>
    <cellStyle name="20% - Accent4 2 2 2 2 4 2 2" xfId="4342" xr:uid="{00000000-0005-0000-0000-0000CE100000}"/>
    <cellStyle name="20% - Accent4 2 2 2 2 4 3" xfId="4343" xr:uid="{00000000-0005-0000-0000-0000CF100000}"/>
    <cellStyle name="20% - Accent4 2 2 2 2 5" xfId="4344" xr:uid="{00000000-0005-0000-0000-0000D0100000}"/>
    <cellStyle name="20% - Accent4 2 2 2 2 5 2" xfId="4345" xr:uid="{00000000-0005-0000-0000-0000D1100000}"/>
    <cellStyle name="20% - Accent4 2 2 2 2 6" xfId="4346" xr:uid="{00000000-0005-0000-0000-0000D2100000}"/>
    <cellStyle name="20% - Accent4 2 2 2 2 7" xfId="4347" xr:uid="{00000000-0005-0000-0000-0000D3100000}"/>
    <cellStyle name="20% - Accent4 2 2 2 2 8" xfId="4348" xr:uid="{00000000-0005-0000-0000-0000D4100000}"/>
    <cellStyle name="20% - Accent4 2 2 2 3" xfId="4349" xr:uid="{00000000-0005-0000-0000-0000D5100000}"/>
    <cellStyle name="20% - Accent4 2 2 2 3 2" xfId="4350" xr:uid="{00000000-0005-0000-0000-0000D6100000}"/>
    <cellStyle name="20% - Accent4 2 2 2 3 2 2" xfId="4351" xr:uid="{00000000-0005-0000-0000-0000D7100000}"/>
    <cellStyle name="20% - Accent4 2 2 2 3 2 2 2" xfId="4352" xr:uid="{00000000-0005-0000-0000-0000D8100000}"/>
    <cellStyle name="20% - Accent4 2 2 2 3 2 3" xfId="4353" xr:uid="{00000000-0005-0000-0000-0000D9100000}"/>
    <cellStyle name="20% - Accent4 2 2 2 3 2 4" xfId="4354" xr:uid="{00000000-0005-0000-0000-0000DA100000}"/>
    <cellStyle name="20% - Accent4 2 2 2 3 3" xfId="4355" xr:uid="{00000000-0005-0000-0000-0000DB100000}"/>
    <cellStyle name="20% - Accent4 2 2 2 3 3 2" xfId="4356" xr:uid="{00000000-0005-0000-0000-0000DC100000}"/>
    <cellStyle name="20% - Accent4 2 2 2 3 4" xfId="4357" xr:uid="{00000000-0005-0000-0000-0000DD100000}"/>
    <cellStyle name="20% - Accent4 2 2 2 3 5" xfId="4358" xr:uid="{00000000-0005-0000-0000-0000DE100000}"/>
    <cellStyle name="20% - Accent4 2 2 2 3 6" xfId="4359" xr:uid="{00000000-0005-0000-0000-0000DF100000}"/>
    <cellStyle name="20% - Accent4 2 2 2 4" xfId="4360" xr:uid="{00000000-0005-0000-0000-0000E0100000}"/>
    <cellStyle name="20% - Accent4 2 2 2 4 2" xfId="4361" xr:uid="{00000000-0005-0000-0000-0000E1100000}"/>
    <cellStyle name="20% - Accent4 2 2 2 4 2 2" xfId="4362" xr:uid="{00000000-0005-0000-0000-0000E2100000}"/>
    <cellStyle name="20% - Accent4 2 2 2 4 2 2 2" xfId="4363" xr:uid="{00000000-0005-0000-0000-0000E3100000}"/>
    <cellStyle name="20% - Accent4 2 2 2 4 2 3" xfId="4364" xr:uid="{00000000-0005-0000-0000-0000E4100000}"/>
    <cellStyle name="20% - Accent4 2 2 2 4 2 4" xfId="4365" xr:uid="{00000000-0005-0000-0000-0000E5100000}"/>
    <cellStyle name="20% - Accent4 2 2 2 4 3" xfId="4366" xr:uid="{00000000-0005-0000-0000-0000E6100000}"/>
    <cellStyle name="20% - Accent4 2 2 2 4 3 2" xfId="4367" xr:uid="{00000000-0005-0000-0000-0000E7100000}"/>
    <cellStyle name="20% - Accent4 2 2 2 4 4" xfId="4368" xr:uid="{00000000-0005-0000-0000-0000E8100000}"/>
    <cellStyle name="20% - Accent4 2 2 2 4 5" xfId="4369" xr:uid="{00000000-0005-0000-0000-0000E9100000}"/>
    <cellStyle name="20% - Accent4 2 2 2 5" xfId="4370" xr:uid="{00000000-0005-0000-0000-0000EA100000}"/>
    <cellStyle name="20% - Accent4 2 2 2 5 2" xfId="4371" xr:uid="{00000000-0005-0000-0000-0000EB100000}"/>
    <cellStyle name="20% - Accent4 2 2 2 5 2 2" xfId="4372" xr:uid="{00000000-0005-0000-0000-0000EC100000}"/>
    <cellStyle name="20% - Accent4 2 2 2 5 3" xfId="4373" xr:uid="{00000000-0005-0000-0000-0000ED100000}"/>
    <cellStyle name="20% - Accent4 2 2 2 5 4" xfId="4374" xr:uid="{00000000-0005-0000-0000-0000EE100000}"/>
    <cellStyle name="20% - Accent4 2 2 2 6" xfId="4375" xr:uid="{00000000-0005-0000-0000-0000EF100000}"/>
    <cellStyle name="20% - Accent4 2 2 2 6 2" xfId="4376" xr:uid="{00000000-0005-0000-0000-0000F0100000}"/>
    <cellStyle name="20% - Accent4 2 2 2 7" xfId="4377" xr:uid="{00000000-0005-0000-0000-0000F1100000}"/>
    <cellStyle name="20% - Accent4 2 2 2 8" xfId="4378" xr:uid="{00000000-0005-0000-0000-0000F2100000}"/>
    <cellStyle name="20% - Accent4 2 2 2 9" xfId="4379" xr:uid="{00000000-0005-0000-0000-0000F3100000}"/>
    <cellStyle name="20% - Accent4 2 2 3" xfId="4380" xr:uid="{00000000-0005-0000-0000-0000F4100000}"/>
    <cellStyle name="20% - Accent4 2 2 3 2" xfId="4381" xr:uid="{00000000-0005-0000-0000-0000F5100000}"/>
    <cellStyle name="20% - Accent4 2 2 3 2 2" xfId="4382" xr:uid="{00000000-0005-0000-0000-0000F6100000}"/>
    <cellStyle name="20% - Accent4 2 2 3 2 2 2" xfId="4383" xr:uid="{00000000-0005-0000-0000-0000F7100000}"/>
    <cellStyle name="20% - Accent4 2 2 3 2 2 2 2" xfId="4384" xr:uid="{00000000-0005-0000-0000-0000F8100000}"/>
    <cellStyle name="20% - Accent4 2 2 3 2 2 2 2 2" xfId="4385" xr:uid="{00000000-0005-0000-0000-0000F9100000}"/>
    <cellStyle name="20% - Accent4 2 2 3 2 2 2 3" xfId="4386" xr:uid="{00000000-0005-0000-0000-0000FA100000}"/>
    <cellStyle name="20% - Accent4 2 2 3 2 2 3" xfId="4387" xr:uid="{00000000-0005-0000-0000-0000FB100000}"/>
    <cellStyle name="20% - Accent4 2 2 3 2 2 3 2" xfId="4388" xr:uid="{00000000-0005-0000-0000-0000FC100000}"/>
    <cellStyle name="20% - Accent4 2 2 3 2 2 4" xfId="4389" xr:uid="{00000000-0005-0000-0000-0000FD100000}"/>
    <cellStyle name="20% - Accent4 2 2 3 2 2 5" xfId="4390" xr:uid="{00000000-0005-0000-0000-0000FE100000}"/>
    <cellStyle name="20% - Accent4 2 2 3 2 2 6" xfId="4391" xr:uid="{00000000-0005-0000-0000-0000FF100000}"/>
    <cellStyle name="20% - Accent4 2 2 3 2 3" xfId="4392" xr:uid="{00000000-0005-0000-0000-000000110000}"/>
    <cellStyle name="20% - Accent4 2 2 3 2 3 2" xfId="4393" xr:uid="{00000000-0005-0000-0000-000001110000}"/>
    <cellStyle name="20% - Accent4 2 2 3 2 3 2 2" xfId="4394" xr:uid="{00000000-0005-0000-0000-000002110000}"/>
    <cellStyle name="20% - Accent4 2 2 3 2 3 3" xfId="4395" xr:uid="{00000000-0005-0000-0000-000003110000}"/>
    <cellStyle name="20% - Accent4 2 2 3 2 4" xfId="4396" xr:uid="{00000000-0005-0000-0000-000004110000}"/>
    <cellStyle name="20% - Accent4 2 2 3 2 4 2" xfId="4397" xr:uid="{00000000-0005-0000-0000-000005110000}"/>
    <cellStyle name="20% - Accent4 2 2 3 2 4 2 2" xfId="4398" xr:uid="{00000000-0005-0000-0000-000006110000}"/>
    <cellStyle name="20% - Accent4 2 2 3 2 4 3" xfId="4399" xr:uid="{00000000-0005-0000-0000-000007110000}"/>
    <cellStyle name="20% - Accent4 2 2 3 2 5" xfId="4400" xr:uid="{00000000-0005-0000-0000-000008110000}"/>
    <cellStyle name="20% - Accent4 2 2 3 2 5 2" xfId="4401" xr:uid="{00000000-0005-0000-0000-000009110000}"/>
    <cellStyle name="20% - Accent4 2 2 3 2 6" xfId="4402" xr:uid="{00000000-0005-0000-0000-00000A110000}"/>
    <cellStyle name="20% - Accent4 2 2 3 2 7" xfId="4403" xr:uid="{00000000-0005-0000-0000-00000B110000}"/>
    <cellStyle name="20% - Accent4 2 2 3 2 8" xfId="4404" xr:uid="{00000000-0005-0000-0000-00000C110000}"/>
    <cellStyle name="20% - Accent4 2 2 3 3" xfId="4405" xr:uid="{00000000-0005-0000-0000-00000D110000}"/>
    <cellStyle name="20% - Accent4 2 2 3 3 2" xfId="4406" xr:uid="{00000000-0005-0000-0000-00000E110000}"/>
    <cellStyle name="20% - Accent4 2 2 3 3 2 2" xfId="4407" xr:uid="{00000000-0005-0000-0000-00000F110000}"/>
    <cellStyle name="20% - Accent4 2 2 3 3 2 2 2" xfId="4408" xr:uid="{00000000-0005-0000-0000-000010110000}"/>
    <cellStyle name="20% - Accent4 2 2 3 3 2 3" xfId="4409" xr:uid="{00000000-0005-0000-0000-000011110000}"/>
    <cellStyle name="20% - Accent4 2 2 3 3 2 4" xfId="4410" xr:uid="{00000000-0005-0000-0000-000012110000}"/>
    <cellStyle name="20% - Accent4 2 2 3 3 3" xfId="4411" xr:uid="{00000000-0005-0000-0000-000013110000}"/>
    <cellStyle name="20% - Accent4 2 2 3 3 3 2" xfId="4412" xr:uid="{00000000-0005-0000-0000-000014110000}"/>
    <cellStyle name="20% - Accent4 2 2 3 3 4" xfId="4413" xr:uid="{00000000-0005-0000-0000-000015110000}"/>
    <cellStyle name="20% - Accent4 2 2 3 3 5" xfId="4414" xr:uid="{00000000-0005-0000-0000-000016110000}"/>
    <cellStyle name="20% - Accent4 2 2 3 3 6" xfId="4415" xr:uid="{00000000-0005-0000-0000-000017110000}"/>
    <cellStyle name="20% - Accent4 2 2 3 4" xfId="4416" xr:uid="{00000000-0005-0000-0000-000018110000}"/>
    <cellStyle name="20% - Accent4 2 2 3 4 2" xfId="4417" xr:uid="{00000000-0005-0000-0000-000019110000}"/>
    <cellStyle name="20% - Accent4 2 2 3 4 2 2" xfId="4418" xr:uid="{00000000-0005-0000-0000-00001A110000}"/>
    <cellStyle name="20% - Accent4 2 2 3 4 3" xfId="4419" xr:uid="{00000000-0005-0000-0000-00001B110000}"/>
    <cellStyle name="20% - Accent4 2 2 3 4 4" xfId="4420" xr:uid="{00000000-0005-0000-0000-00001C110000}"/>
    <cellStyle name="20% - Accent4 2 2 3 5" xfId="4421" xr:uid="{00000000-0005-0000-0000-00001D110000}"/>
    <cellStyle name="20% - Accent4 2 2 3 5 2" xfId="4422" xr:uid="{00000000-0005-0000-0000-00001E110000}"/>
    <cellStyle name="20% - Accent4 2 2 3 5 2 2" xfId="4423" xr:uid="{00000000-0005-0000-0000-00001F110000}"/>
    <cellStyle name="20% - Accent4 2 2 3 5 3" xfId="4424" xr:uid="{00000000-0005-0000-0000-000020110000}"/>
    <cellStyle name="20% - Accent4 2 2 3 6" xfId="4425" xr:uid="{00000000-0005-0000-0000-000021110000}"/>
    <cellStyle name="20% - Accent4 2 2 3 6 2" xfId="4426" xr:uid="{00000000-0005-0000-0000-000022110000}"/>
    <cellStyle name="20% - Accent4 2 2 3 7" xfId="4427" xr:uid="{00000000-0005-0000-0000-000023110000}"/>
    <cellStyle name="20% - Accent4 2 2 3 8" xfId="4428" xr:uid="{00000000-0005-0000-0000-000024110000}"/>
    <cellStyle name="20% - Accent4 2 2 3 9" xfId="4429" xr:uid="{00000000-0005-0000-0000-000025110000}"/>
    <cellStyle name="20% - Accent4 2 2 4" xfId="4430" xr:uid="{00000000-0005-0000-0000-000026110000}"/>
    <cellStyle name="20% - Accent4 2 2 4 2" xfId="4431" xr:uid="{00000000-0005-0000-0000-000027110000}"/>
    <cellStyle name="20% - Accent4 2 2 4 2 2" xfId="4432" xr:uid="{00000000-0005-0000-0000-000028110000}"/>
    <cellStyle name="20% - Accent4 2 2 4 2 2 2" xfId="4433" xr:uid="{00000000-0005-0000-0000-000029110000}"/>
    <cellStyle name="20% - Accent4 2 2 4 2 2 2 2" xfId="4434" xr:uid="{00000000-0005-0000-0000-00002A110000}"/>
    <cellStyle name="20% - Accent4 2 2 4 2 2 2 2 2" xfId="4435" xr:uid="{00000000-0005-0000-0000-00002B110000}"/>
    <cellStyle name="20% - Accent4 2 2 4 2 2 2 3" xfId="4436" xr:uid="{00000000-0005-0000-0000-00002C110000}"/>
    <cellStyle name="20% - Accent4 2 2 4 2 2 3" xfId="4437" xr:uid="{00000000-0005-0000-0000-00002D110000}"/>
    <cellStyle name="20% - Accent4 2 2 4 2 2 3 2" xfId="4438" xr:uid="{00000000-0005-0000-0000-00002E110000}"/>
    <cellStyle name="20% - Accent4 2 2 4 2 2 4" xfId="4439" xr:uid="{00000000-0005-0000-0000-00002F110000}"/>
    <cellStyle name="20% - Accent4 2 2 4 2 2 5" xfId="4440" xr:uid="{00000000-0005-0000-0000-000030110000}"/>
    <cellStyle name="20% - Accent4 2 2 4 2 2 6" xfId="4441" xr:uid="{00000000-0005-0000-0000-000031110000}"/>
    <cellStyle name="20% - Accent4 2 2 4 2 3" xfId="4442" xr:uid="{00000000-0005-0000-0000-000032110000}"/>
    <cellStyle name="20% - Accent4 2 2 4 2 3 2" xfId="4443" xr:uid="{00000000-0005-0000-0000-000033110000}"/>
    <cellStyle name="20% - Accent4 2 2 4 2 3 2 2" xfId="4444" xr:uid="{00000000-0005-0000-0000-000034110000}"/>
    <cellStyle name="20% - Accent4 2 2 4 2 3 3" xfId="4445" xr:uid="{00000000-0005-0000-0000-000035110000}"/>
    <cellStyle name="20% - Accent4 2 2 4 2 4" xfId="4446" xr:uid="{00000000-0005-0000-0000-000036110000}"/>
    <cellStyle name="20% - Accent4 2 2 4 2 4 2" xfId="4447" xr:uid="{00000000-0005-0000-0000-000037110000}"/>
    <cellStyle name="20% - Accent4 2 2 4 2 4 2 2" xfId="4448" xr:uid="{00000000-0005-0000-0000-000038110000}"/>
    <cellStyle name="20% - Accent4 2 2 4 2 4 3" xfId="4449" xr:uid="{00000000-0005-0000-0000-000039110000}"/>
    <cellStyle name="20% - Accent4 2 2 4 2 5" xfId="4450" xr:uid="{00000000-0005-0000-0000-00003A110000}"/>
    <cellStyle name="20% - Accent4 2 2 4 2 5 2" xfId="4451" xr:uid="{00000000-0005-0000-0000-00003B110000}"/>
    <cellStyle name="20% - Accent4 2 2 4 2 6" xfId="4452" xr:uid="{00000000-0005-0000-0000-00003C110000}"/>
    <cellStyle name="20% - Accent4 2 2 4 2 7" xfId="4453" xr:uid="{00000000-0005-0000-0000-00003D110000}"/>
    <cellStyle name="20% - Accent4 2 2 4 2 8" xfId="4454" xr:uid="{00000000-0005-0000-0000-00003E110000}"/>
    <cellStyle name="20% - Accent4 2 2 4 3" xfId="4455" xr:uid="{00000000-0005-0000-0000-00003F110000}"/>
    <cellStyle name="20% - Accent4 2 2 4 3 2" xfId="4456" xr:uid="{00000000-0005-0000-0000-000040110000}"/>
    <cellStyle name="20% - Accent4 2 2 4 3 2 2" xfId="4457" xr:uid="{00000000-0005-0000-0000-000041110000}"/>
    <cellStyle name="20% - Accent4 2 2 4 3 2 2 2" xfId="4458" xr:uid="{00000000-0005-0000-0000-000042110000}"/>
    <cellStyle name="20% - Accent4 2 2 4 3 2 3" xfId="4459" xr:uid="{00000000-0005-0000-0000-000043110000}"/>
    <cellStyle name="20% - Accent4 2 2 4 3 2 4" xfId="4460" xr:uid="{00000000-0005-0000-0000-000044110000}"/>
    <cellStyle name="20% - Accent4 2 2 4 3 3" xfId="4461" xr:uid="{00000000-0005-0000-0000-000045110000}"/>
    <cellStyle name="20% - Accent4 2 2 4 3 3 2" xfId="4462" xr:uid="{00000000-0005-0000-0000-000046110000}"/>
    <cellStyle name="20% - Accent4 2 2 4 3 4" xfId="4463" xr:uid="{00000000-0005-0000-0000-000047110000}"/>
    <cellStyle name="20% - Accent4 2 2 4 3 5" xfId="4464" xr:uid="{00000000-0005-0000-0000-000048110000}"/>
    <cellStyle name="20% - Accent4 2 2 4 3 6" xfId="4465" xr:uid="{00000000-0005-0000-0000-000049110000}"/>
    <cellStyle name="20% - Accent4 2 2 4 4" xfId="4466" xr:uid="{00000000-0005-0000-0000-00004A110000}"/>
    <cellStyle name="20% - Accent4 2 2 4 4 2" xfId="4467" xr:uid="{00000000-0005-0000-0000-00004B110000}"/>
    <cellStyle name="20% - Accent4 2 2 4 4 2 2" xfId="4468" xr:uid="{00000000-0005-0000-0000-00004C110000}"/>
    <cellStyle name="20% - Accent4 2 2 4 4 3" xfId="4469" xr:uid="{00000000-0005-0000-0000-00004D110000}"/>
    <cellStyle name="20% - Accent4 2 2 4 4 4" xfId="4470" xr:uid="{00000000-0005-0000-0000-00004E110000}"/>
    <cellStyle name="20% - Accent4 2 2 4 5" xfId="4471" xr:uid="{00000000-0005-0000-0000-00004F110000}"/>
    <cellStyle name="20% - Accent4 2 2 4 5 2" xfId="4472" xr:uid="{00000000-0005-0000-0000-000050110000}"/>
    <cellStyle name="20% - Accent4 2 2 4 5 2 2" xfId="4473" xr:uid="{00000000-0005-0000-0000-000051110000}"/>
    <cellStyle name="20% - Accent4 2 2 4 5 3" xfId="4474" xr:uid="{00000000-0005-0000-0000-000052110000}"/>
    <cellStyle name="20% - Accent4 2 2 4 6" xfId="4475" xr:uid="{00000000-0005-0000-0000-000053110000}"/>
    <cellStyle name="20% - Accent4 2 2 4 6 2" xfId="4476" xr:uid="{00000000-0005-0000-0000-000054110000}"/>
    <cellStyle name="20% - Accent4 2 2 4 7" xfId="4477" xr:uid="{00000000-0005-0000-0000-000055110000}"/>
    <cellStyle name="20% - Accent4 2 2 4 8" xfId="4478" xr:uid="{00000000-0005-0000-0000-000056110000}"/>
    <cellStyle name="20% - Accent4 2 2 4 9" xfId="4479" xr:uid="{00000000-0005-0000-0000-000057110000}"/>
    <cellStyle name="20% - Accent4 2 2 5" xfId="4480" xr:uid="{00000000-0005-0000-0000-000058110000}"/>
    <cellStyle name="20% - Accent4 2 2 5 2" xfId="4481" xr:uid="{00000000-0005-0000-0000-000059110000}"/>
    <cellStyle name="20% - Accent4 2 2 5 2 2" xfId="4482" xr:uid="{00000000-0005-0000-0000-00005A110000}"/>
    <cellStyle name="20% - Accent4 2 2 5 2 2 2" xfId="4483" xr:uid="{00000000-0005-0000-0000-00005B110000}"/>
    <cellStyle name="20% - Accent4 2 2 5 2 2 2 2" xfId="4484" xr:uid="{00000000-0005-0000-0000-00005C110000}"/>
    <cellStyle name="20% - Accent4 2 2 5 2 2 3" xfId="4485" xr:uid="{00000000-0005-0000-0000-00005D110000}"/>
    <cellStyle name="20% - Accent4 2 2 5 2 2 4" xfId="4486" xr:uid="{00000000-0005-0000-0000-00005E110000}"/>
    <cellStyle name="20% - Accent4 2 2 5 2 3" xfId="4487" xr:uid="{00000000-0005-0000-0000-00005F110000}"/>
    <cellStyle name="20% - Accent4 2 2 5 2 3 2" xfId="4488" xr:uid="{00000000-0005-0000-0000-000060110000}"/>
    <cellStyle name="20% - Accent4 2 2 5 2 4" xfId="4489" xr:uid="{00000000-0005-0000-0000-000061110000}"/>
    <cellStyle name="20% - Accent4 2 2 5 2 5" xfId="4490" xr:uid="{00000000-0005-0000-0000-000062110000}"/>
    <cellStyle name="20% - Accent4 2 2 5 2 6" xfId="4491" xr:uid="{00000000-0005-0000-0000-000063110000}"/>
    <cellStyle name="20% - Accent4 2 2 5 3" xfId="4492" xr:uid="{00000000-0005-0000-0000-000064110000}"/>
    <cellStyle name="20% - Accent4 2 2 5 3 2" xfId="4493" xr:uid="{00000000-0005-0000-0000-000065110000}"/>
    <cellStyle name="20% - Accent4 2 2 5 3 2 2" xfId="4494" xr:uid="{00000000-0005-0000-0000-000066110000}"/>
    <cellStyle name="20% - Accent4 2 2 5 3 2 2 2" xfId="4495" xr:uid="{00000000-0005-0000-0000-000067110000}"/>
    <cellStyle name="20% - Accent4 2 2 5 3 2 3" xfId="4496" xr:uid="{00000000-0005-0000-0000-000068110000}"/>
    <cellStyle name="20% - Accent4 2 2 5 3 2 4" xfId="4497" xr:uid="{00000000-0005-0000-0000-000069110000}"/>
    <cellStyle name="20% - Accent4 2 2 5 3 3" xfId="4498" xr:uid="{00000000-0005-0000-0000-00006A110000}"/>
    <cellStyle name="20% - Accent4 2 2 5 3 3 2" xfId="4499" xr:uid="{00000000-0005-0000-0000-00006B110000}"/>
    <cellStyle name="20% - Accent4 2 2 5 3 4" xfId="4500" xr:uid="{00000000-0005-0000-0000-00006C110000}"/>
    <cellStyle name="20% - Accent4 2 2 5 3 5" xfId="4501" xr:uid="{00000000-0005-0000-0000-00006D110000}"/>
    <cellStyle name="20% - Accent4 2 2 5 4" xfId="4502" xr:uid="{00000000-0005-0000-0000-00006E110000}"/>
    <cellStyle name="20% - Accent4 2 2 5 4 2" xfId="4503" xr:uid="{00000000-0005-0000-0000-00006F110000}"/>
    <cellStyle name="20% - Accent4 2 2 5 4 2 2" xfId="4504" xr:uid="{00000000-0005-0000-0000-000070110000}"/>
    <cellStyle name="20% - Accent4 2 2 5 4 3" xfId="4505" xr:uid="{00000000-0005-0000-0000-000071110000}"/>
    <cellStyle name="20% - Accent4 2 2 5 4 4" xfId="4506" xr:uid="{00000000-0005-0000-0000-000072110000}"/>
    <cellStyle name="20% - Accent4 2 2 5 5" xfId="4507" xr:uid="{00000000-0005-0000-0000-000073110000}"/>
    <cellStyle name="20% - Accent4 2 2 5 5 2" xfId="4508" xr:uid="{00000000-0005-0000-0000-000074110000}"/>
    <cellStyle name="20% - Accent4 2 2 5 6" xfId="4509" xr:uid="{00000000-0005-0000-0000-000075110000}"/>
    <cellStyle name="20% - Accent4 2 2 5 7" xfId="4510" xr:uid="{00000000-0005-0000-0000-000076110000}"/>
    <cellStyle name="20% - Accent4 2 2 5 8" xfId="4511" xr:uid="{00000000-0005-0000-0000-000077110000}"/>
    <cellStyle name="20% - Accent4 2 2 6" xfId="4512" xr:uid="{00000000-0005-0000-0000-000078110000}"/>
    <cellStyle name="20% - Accent4 2 2 6 2" xfId="4513" xr:uid="{00000000-0005-0000-0000-000079110000}"/>
    <cellStyle name="20% - Accent4 2 2 6 2 2" xfId="4514" xr:uid="{00000000-0005-0000-0000-00007A110000}"/>
    <cellStyle name="20% - Accent4 2 2 6 2 2 2" xfId="4515" xr:uid="{00000000-0005-0000-0000-00007B110000}"/>
    <cellStyle name="20% - Accent4 2 2 6 2 3" xfId="4516" xr:uid="{00000000-0005-0000-0000-00007C110000}"/>
    <cellStyle name="20% - Accent4 2 2 6 2 4" xfId="4517" xr:uid="{00000000-0005-0000-0000-00007D110000}"/>
    <cellStyle name="20% - Accent4 2 2 6 3" xfId="4518" xr:uid="{00000000-0005-0000-0000-00007E110000}"/>
    <cellStyle name="20% - Accent4 2 2 6 3 2" xfId="4519" xr:uid="{00000000-0005-0000-0000-00007F110000}"/>
    <cellStyle name="20% - Accent4 2 2 6 4" xfId="4520" xr:uid="{00000000-0005-0000-0000-000080110000}"/>
    <cellStyle name="20% - Accent4 2 2 6 5" xfId="4521" xr:uid="{00000000-0005-0000-0000-000081110000}"/>
    <cellStyle name="20% - Accent4 2 2 6 6" xfId="4522" xr:uid="{00000000-0005-0000-0000-000082110000}"/>
    <cellStyle name="20% - Accent4 2 2 7" xfId="4523" xr:uid="{00000000-0005-0000-0000-000083110000}"/>
    <cellStyle name="20% - Accent4 2 2 7 2" xfId="4524" xr:uid="{00000000-0005-0000-0000-000084110000}"/>
    <cellStyle name="20% - Accent4 2 2 7 2 2" xfId="4525" xr:uid="{00000000-0005-0000-0000-000085110000}"/>
    <cellStyle name="20% - Accent4 2 2 7 2 2 2" xfId="4526" xr:uid="{00000000-0005-0000-0000-000086110000}"/>
    <cellStyle name="20% - Accent4 2 2 7 2 3" xfId="4527" xr:uid="{00000000-0005-0000-0000-000087110000}"/>
    <cellStyle name="20% - Accent4 2 2 7 2 4" xfId="4528" xr:uid="{00000000-0005-0000-0000-000088110000}"/>
    <cellStyle name="20% - Accent4 2 2 7 3" xfId="4529" xr:uid="{00000000-0005-0000-0000-000089110000}"/>
    <cellStyle name="20% - Accent4 2 2 7 3 2" xfId="4530" xr:uid="{00000000-0005-0000-0000-00008A110000}"/>
    <cellStyle name="20% - Accent4 2 2 7 4" xfId="4531" xr:uid="{00000000-0005-0000-0000-00008B110000}"/>
    <cellStyle name="20% - Accent4 2 2 7 5" xfId="4532" xr:uid="{00000000-0005-0000-0000-00008C110000}"/>
    <cellStyle name="20% - Accent4 2 2 8" xfId="4533" xr:uid="{00000000-0005-0000-0000-00008D110000}"/>
    <cellStyle name="20% - Accent4 2 2 8 2" xfId="4534" xr:uid="{00000000-0005-0000-0000-00008E110000}"/>
    <cellStyle name="20% - Accent4 2 2 8 2 2" xfId="4535" xr:uid="{00000000-0005-0000-0000-00008F110000}"/>
    <cellStyle name="20% - Accent4 2 2 8 2 3" xfId="4536" xr:uid="{00000000-0005-0000-0000-000090110000}"/>
    <cellStyle name="20% - Accent4 2 2 8 3" xfId="4537" xr:uid="{00000000-0005-0000-0000-000091110000}"/>
    <cellStyle name="20% - Accent4 2 2 8 4" xfId="4538" xr:uid="{00000000-0005-0000-0000-000092110000}"/>
    <cellStyle name="20% - Accent4 2 2 9" xfId="4539" xr:uid="{00000000-0005-0000-0000-000093110000}"/>
    <cellStyle name="20% - Accent4 2 2 9 2" xfId="4540" xr:uid="{00000000-0005-0000-0000-000094110000}"/>
    <cellStyle name="20% - Accent4 2 2 9 2 2" xfId="4541" xr:uid="{00000000-0005-0000-0000-000095110000}"/>
    <cellStyle name="20% - Accent4 2 2 9 3" xfId="4542" xr:uid="{00000000-0005-0000-0000-000096110000}"/>
    <cellStyle name="20% - Accent4 2 2 9 4" xfId="4543" xr:uid="{00000000-0005-0000-0000-000097110000}"/>
    <cellStyle name="20% - Accent4 2 3" xfId="4544" xr:uid="{00000000-0005-0000-0000-000098110000}"/>
    <cellStyle name="20% - Accent4 2 3 2" xfId="4545" xr:uid="{00000000-0005-0000-0000-000099110000}"/>
    <cellStyle name="20% - Accent4 2 3 2 2" xfId="4546" xr:uid="{00000000-0005-0000-0000-00009A110000}"/>
    <cellStyle name="20% - Accent4 2 3 2 2 2" xfId="4547" xr:uid="{00000000-0005-0000-0000-00009B110000}"/>
    <cellStyle name="20% - Accent4 2 3 2 2 2 2" xfId="4548" xr:uid="{00000000-0005-0000-0000-00009C110000}"/>
    <cellStyle name="20% - Accent4 2 3 2 2 2 2 2" xfId="4549" xr:uid="{00000000-0005-0000-0000-00009D110000}"/>
    <cellStyle name="20% - Accent4 2 3 2 2 2 3" xfId="4550" xr:uid="{00000000-0005-0000-0000-00009E110000}"/>
    <cellStyle name="20% - Accent4 2 3 2 2 3" xfId="4551" xr:uid="{00000000-0005-0000-0000-00009F110000}"/>
    <cellStyle name="20% - Accent4 2 3 2 2 3 2" xfId="4552" xr:uid="{00000000-0005-0000-0000-0000A0110000}"/>
    <cellStyle name="20% - Accent4 2 3 2 2 4" xfId="4553" xr:uid="{00000000-0005-0000-0000-0000A1110000}"/>
    <cellStyle name="20% - Accent4 2 3 2 2 5" xfId="4554" xr:uid="{00000000-0005-0000-0000-0000A2110000}"/>
    <cellStyle name="20% - Accent4 2 3 2 2 6" xfId="4555" xr:uid="{00000000-0005-0000-0000-0000A3110000}"/>
    <cellStyle name="20% - Accent4 2 3 2 3" xfId="4556" xr:uid="{00000000-0005-0000-0000-0000A4110000}"/>
    <cellStyle name="20% - Accent4 2 3 2 3 2" xfId="4557" xr:uid="{00000000-0005-0000-0000-0000A5110000}"/>
    <cellStyle name="20% - Accent4 2 3 2 3 2 2" xfId="4558" xr:uid="{00000000-0005-0000-0000-0000A6110000}"/>
    <cellStyle name="20% - Accent4 2 3 2 3 3" xfId="4559" xr:uid="{00000000-0005-0000-0000-0000A7110000}"/>
    <cellStyle name="20% - Accent4 2 3 2 4" xfId="4560" xr:uid="{00000000-0005-0000-0000-0000A8110000}"/>
    <cellStyle name="20% - Accent4 2 3 2 4 2" xfId="4561" xr:uid="{00000000-0005-0000-0000-0000A9110000}"/>
    <cellStyle name="20% - Accent4 2 3 2 4 2 2" xfId="4562" xr:uid="{00000000-0005-0000-0000-0000AA110000}"/>
    <cellStyle name="20% - Accent4 2 3 2 4 3" xfId="4563" xr:uid="{00000000-0005-0000-0000-0000AB110000}"/>
    <cellStyle name="20% - Accent4 2 3 2 5" xfId="4564" xr:uid="{00000000-0005-0000-0000-0000AC110000}"/>
    <cellStyle name="20% - Accent4 2 3 2 5 2" xfId="4565" xr:uid="{00000000-0005-0000-0000-0000AD110000}"/>
    <cellStyle name="20% - Accent4 2 3 2 6" xfId="4566" xr:uid="{00000000-0005-0000-0000-0000AE110000}"/>
    <cellStyle name="20% - Accent4 2 3 2 7" xfId="4567" xr:uid="{00000000-0005-0000-0000-0000AF110000}"/>
    <cellStyle name="20% - Accent4 2 3 2 8" xfId="4568" xr:uid="{00000000-0005-0000-0000-0000B0110000}"/>
    <cellStyle name="20% - Accent4 2 3 3" xfId="4569" xr:uid="{00000000-0005-0000-0000-0000B1110000}"/>
    <cellStyle name="20% - Accent4 2 3 3 2" xfId="4570" xr:uid="{00000000-0005-0000-0000-0000B2110000}"/>
    <cellStyle name="20% - Accent4 2 3 3 2 2" xfId="4571" xr:uid="{00000000-0005-0000-0000-0000B3110000}"/>
    <cellStyle name="20% - Accent4 2 3 3 2 2 2" xfId="4572" xr:uid="{00000000-0005-0000-0000-0000B4110000}"/>
    <cellStyle name="20% - Accent4 2 3 3 2 3" xfId="4573" xr:uid="{00000000-0005-0000-0000-0000B5110000}"/>
    <cellStyle name="20% - Accent4 2 3 3 2 4" xfId="4574" xr:uid="{00000000-0005-0000-0000-0000B6110000}"/>
    <cellStyle name="20% - Accent4 2 3 3 3" xfId="4575" xr:uid="{00000000-0005-0000-0000-0000B7110000}"/>
    <cellStyle name="20% - Accent4 2 3 3 3 2" xfId="4576" xr:uid="{00000000-0005-0000-0000-0000B8110000}"/>
    <cellStyle name="20% - Accent4 2 3 3 4" xfId="4577" xr:uid="{00000000-0005-0000-0000-0000B9110000}"/>
    <cellStyle name="20% - Accent4 2 3 3 5" xfId="4578" xr:uid="{00000000-0005-0000-0000-0000BA110000}"/>
    <cellStyle name="20% - Accent4 2 3 3 6" xfId="4579" xr:uid="{00000000-0005-0000-0000-0000BB110000}"/>
    <cellStyle name="20% - Accent4 2 3 4" xfId="4580" xr:uid="{00000000-0005-0000-0000-0000BC110000}"/>
    <cellStyle name="20% - Accent4 2 3 4 2" xfId="4581" xr:uid="{00000000-0005-0000-0000-0000BD110000}"/>
    <cellStyle name="20% - Accent4 2 3 4 2 2" xfId="4582" xr:uid="{00000000-0005-0000-0000-0000BE110000}"/>
    <cellStyle name="20% - Accent4 2 3 4 2 2 2" xfId="4583" xr:uid="{00000000-0005-0000-0000-0000BF110000}"/>
    <cellStyle name="20% - Accent4 2 3 4 2 3" xfId="4584" xr:uid="{00000000-0005-0000-0000-0000C0110000}"/>
    <cellStyle name="20% - Accent4 2 3 4 2 4" xfId="4585" xr:uid="{00000000-0005-0000-0000-0000C1110000}"/>
    <cellStyle name="20% - Accent4 2 3 4 3" xfId="4586" xr:uid="{00000000-0005-0000-0000-0000C2110000}"/>
    <cellStyle name="20% - Accent4 2 3 4 3 2" xfId="4587" xr:uid="{00000000-0005-0000-0000-0000C3110000}"/>
    <cellStyle name="20% - Accent4 2 3 4 4" xfId="4588" xr:uid="{00000000-0005-0000-0000-0000C4110000}"/>
    <cellStyle name="20% - Accent4 2 3 4 5" xfId="4589" xr:uid="{00000000-0005-0000-0000-0000C5110000}"/>
    <cellStyle name="20% - Accent4 2 3 5" xfId="4590" xr:uid="{00000000-0005-0000-0000-0000C6110000}"/>
    <cellStyle name="20% - Accent4 2 3 5 2" xfId="4591" xr:uid="{00000000-0005-0000-0000-0000C7110000}"/>
    <cellStyle name="20% - Accent4 2 3 5 2 2" xfId="4592" xr:uid="{00000000-0005-0000-0000-0000C8110000}"/>
    <cellStyle name="20% - Accent4 2 3 5 3" xfId="4593" xr:uid="{00000000-0005-0000-0000-0000C9110000}"/>
    <cellStyle name="20% - Accent4 2 3 5 4" xfId="4594" xr:uid="{00000000-0005-0000-0000-0000CA110000}"/>
    <cellStyle name="20% - Accent4 2 3 6" xfId="4595" xr:uid="{00000000-0005-0000-0000-0000CB110000}"/>
    <cellStyle name="20% - Accent4 2 3 6 2" xfId="4596" xr:uid="{00000000-0005-0000-0000-0000CC110000}"/>
    <cellStyle name="20% - Accent4 2 3 7" xfId="4597" xr:uid="{00000000-0005-0000-0000-0000CD110000}"/>
    <cellStyle name="20% - Accent4 2 3 8" xfId="4598" xr:uid="{00000000-0005-0000-0000-0000CE110000}"/>
    <cellStyle name="20% - Accent4 2 3 9" xfId="4599" xr:uid="{00000000-0005-0000-0000-0000CF110000}"/>
    <cellStyle name="20% - Accent4 2 4" xfId="4600" xr:uid="{00000000-0005-0000-0000-0000D0110000}"/>
    <cellStyle name="20% - Accent4 2 4 2" xfId="4601" xr:uid="{00000000-0005-0000-0000-0000D1110000}"/>
    <cellStyle name="20% - Accent4 2 4 2 2" xfId="4602" xr:uid="{00000000-0005-0000-0000-0000D2110000}"/>
    <cellStyle name="20% - Accent4 2 4 2 2 2" xfId="4603" xr:uid="{00000000-0005-0000-0000-0000D3110000}"/>
    <cellStyle name="20% - Accent4 2 4 2 2 2 2" xfId="4604" xr:uid="{00000000-0005-0000-0000-0000D4110000}"/>
    <cellStyle name="20% - Accent4 2 4 2 2 2 2 2" xfId="4605" xr:uid="{00000000-0005-0000-0000-0000D5110000}"/>
    <cellStyle name="20% - Accent4 2 4 2 2 2 3" xfId="4606" xr:uid="{00000000-0005-0000-0000-0000D6110000}"/>
    <cellStyle name="20% - Accent4 2 4 2 2 3" xfId="4607" xr:uid="{00000000-0005-0000-0000-0000D7110000}"/>
    <cellStyle name="20% - Accent4 2 4 2 2 3 2" xfId="4608" xr:uid="{00000000-0005-0000-0000-0000D8110000}"/>
    <cellStyle name="20% - Accent4 2 4 2 2 4" xfId="4609" xr:uid="{00000000-0005-0000-0000-0000D9110000}"/>
    <cellStyle name="20% - Accent4 2 4 2 2 5" xfId="4610" xr:uid="{00000000-0005-0000-0000-0000DA110000}"/>
    <cellStyle name="20% - Accent4 2 4 2 2 6" xfId="4611" xr:uid="{00000000-0005-0000-0000-0000DB110000}"/>
    <cellStyle name="20% - Accent4 2 4 2 3" xfId="4612" xr:uid="{00000000-0005-0000-0000-0000DC110000}"/>
    <cellStyle name="20% - Accent4 2 4 2 3 2" xfId="4613" xr:uid="{00000000-0005-0000-0000-0000DD110000}"/>
    <cellStyle name="20% - Accent4 2 4 2 3 2 2" xfId="4614" xr:uid="{00000000-0005-0000-0000-0000DE110000}"/>
    <cellStyle name="20% - Accent4 2 4 2 3 3" xfId="4615" xr:uid="{00000000-0005-0000-0000-0000DF110000}"/>
    <cellStyle name="20% - Accent4 2 4 2 4" xfId="4616" xr:uid="{00000000-0005-0000-0000-0000E0110000}"/>
    <cellStyle name="20% - Accent4 2 4 2 4 2" xfId="4617" xr:uid="{00000000-0005-0000-0000-0000E1110000}"/>
    <cellStyle name="20% - Accent4 2 4 2 4 2 2" xfId="4618" xr:uid="{00000000-0005-0000-0000-0000E2110000}"/>
    <cellStyle name="20% - Accent4 2 4 2 4 3" xfId="4619" xr:uid="{00000000-0005-0000-0000-0000E3110000}"/>
    <cellStyle name="20% - Accent4 2 4 2 5" xfId="4620" xr:uid="{00000000-0005-0000-0000-0000E4110000}"/>
    <cellStyle name="20% - Accent4 2 4 2 5 2" xfId="4621" xr:uid="{00000000-0005-0000-0000-0000E5110000}"/>
    <cellStyle name="20% - Accent4 2 4 2 6" xfId="4622" xr:uid="{00000000-0005-0000-0000-0000E6110000}"/>
    <cellStyle name="20% - Accent4 2 4 2 7" xfId="4623" xr:uid="{00000000-0005-0000-0000-0000E7110000}"/>
    <cellStyle name="20% - Accent4 2 4 2 8" xfId="4624" xr:uid="{00000000-0005-0000-0000-0000E8110000}"/>
    <cellStyle name="20% - Accent4 2 4 3" xfId="4625" xr:uid="{00000000-0005-0000-0000-0000E9110000}"/>
    <cellStyle name="20% - Accent4 2 4 3 2" xfId="4626" xr:uid="{00000000-0005-0000-0000-0000EA110000}"/>
    <cellStyle name="20% - Accent4 2 4 3 2 2" xfId="4627" xr:uid="{00000000-0005-0000-0000-0000EB110000}"/>
    <cellStyle name="20% - Accent4 2 4 3 2 2 2" xfId="4628" xr:uid="{00000000-0005-0000-0000-0000EC110000}"/>
    <cellStyle name="20% - Accent4 2 4 3 2 3" xfId="4629" xr:uid="{00000000-0005-0000-0000-0000ED110000}"/>
    <cellStyle name="20% - Accent4 2 4 3 2 4" xfId="4630" xr:uid="{00000000-0005-0000-0000-0000EE110000}"/>
    <cellStyle name="20% - Accent4 2 4 3 3" xfId="4631" xr:uid="{00000000-0005-0000-0000-0000EF110000}"/>
    <cellStyle name="20% - Accent4 2 4 3 3 2" xfId="4632" xr:uid="{00000000-0005-0000-0000-0000F0110000}"/>
    <cellStyle name="20% - Accent4 2 4 3 4" xfId="4633" xr:uid="{00000000-0005-0000-0000-0000F1110000}"/>
    <cellStyle name="20% - Accent4 2 4 3 5" xfId="4634" xr:uid="{00000000-0005-0000-0000-0000F2110000}"/>
    <cellStyle name="20% - Accent4 2 4 3 6" xfId="4635" xr:uid="{00000000-0005-0000-0000-0000F3110000}"/>
    <cellStyle name="20% - Accent4 2 4 4" xfId="4636" xr:uid="{00000000-0005-0000-0000-0000F4110000}"/>
    <cellStyle name="20% - Accent4 2 4 4 2" xfId="4637" xr:uid="{00000000-0005-0000-0000-0000F5110000}"/>
    <cellStyle name="20% - Accent4 2 4 4 2 2" xfId="4638" xr:uid="{00000000-0005-0000-0000-0000F6110000}"/>
    <cellStyle name="20% - Accent4 2 4 4 3" xfId="4639" xr:uid="{00000000-0005-0000-0000-0000F7110000}"/>
    <cellStyle name="20% - Accent4 2 4 4 4" xfId="4640" xr:uid="{00000000-0005-0000-0000-0000F8110000}"/>
    <cellStyle name="20% - Accent4 2 4 5" xfId="4641" xr:uid="{00000000-0005-0000-0000-0000F9110000}"/>
    <cellStyle name="20% - Accent4 2 4 5 2" xfId="4642" xr:uid="{00000000-0005-0000-0000-0000FA110000}"/>
    <cellStyle name="20% - Accent4 2 4 5 2 2" xfId="4643" xr:uid="{00000000-0005-0000-0000-0000FB110000}"/>
    <cellStyle name="20% - Accent4 2 4 5 3" xfId="4644" xr:uid="{00000000-0005-0000-0000-0000FC110000}"/>
    <cellStyle name="20% - Accent4 2 4 6" xfId="4645" xr:uid="{00000000-0005-0000-0000-0000FD110000}"/>
    <cellStyle name="20% - Accent4 2 4 6 2" xfId="4646" xr:uid="{00000000-0005-0000-0000-0000FE110000}"/>
    <cellStyle name="20% - Accent4 2 4 7" xfId="4647" xr:uid="{00000000-0005-0000-0000-0000FF110000}"/>
    <cellStyle name="20% - Accent4 2 4 8" xfId="4648" xr:uid="{00000000-0005-0000-0000-000000120000}"/>
    <cellStyle name="20% - Accent4 2 4 9" xfId="4649" xr:uid="{00000000-0005-0000-0000-000001120000}"/>
    <cellStyle name="20% - Accent4 2 5" xfId="4650" xr:uid="{00000000-0005-0000-0000-000002120000}"/>
    <cellStyle name="20% - Accent4 2 5 2" xfId="4651" xr:uid="{00000000-0005-0000-0000-000003120000}"/>
    <cellStyle name="20% - Accent4 2 5 2 2" xfId="4652" xr:uid="{00000000-0005-0000-0000-000004120000}"/>
    <cellStyle name="20% - Accent4 2 5 2 2 2" xfId="4653" xr:uid="{00000000-0005-0000-0000-000005120000}"/>
    <cellStyle name="20% - Accent4 2 5 2 2 2 2" xfId="4654" xr:uid="{00000000-0005-0000-0000-000006120000}"/>
    <cellStyle name="20% - Accent4 2 5 2 2 2 2 2" xfId="4655" xr:uid="{00000000-0005-0000-0000-000007120000}"/>
    <cellStyle name="20% - Accent4 2 5 2 2 2 3" xfId="4656" xr:uid="{00000000-0005-0000-0000-000008120000}"/>
    <cellStyle name="20% - Accent4 2 5 2 2 3" xfId="4657" xr:uid="{00000000-0005-0000-0000-000009120000}"/>
    <cellStyle name="20% - Accent4 2 5 2 2 3 2" xfId="4658" xr:uid="{00000000-0005-0000-0000-00000A120000}"/>
    <cellStyle name="20% - Accent4 2 5 2 2 4" xfId="4659" xr:uid="{00000000-0005-0000-0000-00000B120000}"/>
    <cellStyle name="20% - Accent4 2 5 2 2 5" xfId="4660" xr:uid="{00000000-0005-0000-0000-00000C120000}"/>
    <cellStyle name="20% - Accent4 2 5 2 2 6" xfId="4661" xr:uid="{00000000-0005-0000-0000-00000D120000}"/>
    <cellStyle name="20% - Accent4 2 5 2 3" xfId="4662" xr:uid="{00000000-0005-0000-0000-00000E120000}"/>
    <cellStyle name="20% - Accent4 2 5 2 3 2" xfId="4663" xr:uid="{00000000-0005-0000-0000-00000F120000}"/>
    <cellStyle name="20% - Accent4 2 5 2 3 2 2" xfId="4664" xr:uid="{00000000-0005-0000-0000-000010120000}"/>
    <cellStyle name="20% - Accent4 2 5 2 3 3" xfId="4665" xr:uid="{00000000-0005-0000-0000-000011120000}"/>
    <cellStyle name="20% - Accent4 2 5 2 4" xfId="4666" xr:uid="{00000000-0005-0000-0000-000012120000}"/>
    <cellStyle name="20% - Accent4 2 5 2 4 2" xfId="4667" xr:uid="{00000000-0005-0000-0000-000013120000}"/>
    <cellStyle name="20% - Accent4 2 5 2 4 2 2" xfId="4668" xr:uid="{00000000-0005-0000-0000-000014120000}"/>
    <cellStyle name="20% - Accent4 2 5 2 4 3" xfId="4669" xr:uid="{00000000-0005-0000-0000-000015120000}"/>
    <cellStyle name="20% - Accent4 2 5 2 5" xfId="4670" xr:uid="{00000000-0005-0000-0000-000016120000}"/>
    <cellStyle name="20% - Accent4 2 5 2 5 2" xfId="4671" xr:uid="{00000000-0005-0000-0000-000017120000}"/>
    <cellStyle name="20% - Accent4 2 5 2 6" xfId="4672" xr:uid="{00000000-0005-0000-0000-000018120000}"/>
    <cellStyle name="20% - Accent4 2 5 2 7" xfId="4673" xr:uid="{00000000-0005-0000-0000-000019120000}"/>
    <cellStyle name="20% - Accent4 2 5 2 8" xfId="4674" xr:uid="{00000000-0005-0000-0000-00001A120000}"/>
    <cellStyle name="20% - Accent4 2 5 3" xfId="4675" xr:uid="{00000000-0005-0000-0000-00001B120000}"/>
    <cellStyle name="20% - Accent4 2 5 3 2" xfId="4676" xr:uid="{00000000-0005-0000-0000-00001C120000}"/>
    <cellStyle name="20% - Accent4 2 5 3 2 2" xfId="4677" xr:uid="{00000000-0005-0000-0000-00001D120000}"/>
    <cellStyle name="20% - Accent4 2 5 3 2 2 2" xfId="4678" xr:uid="{00000000-0005-0000-0000-00001E120000}"/>
    <cellStyle name="20% - Accent4 2 5 3 2 3" xfId="4679" xr:uid="{00000000-0005-0000-0000-00001F120000}"/>
    <cellStyle name="20% - Accent4 2 5 3 2 4" xfId="4680" xr:uid="{00000000-0005-0000-0000-000020120000}"/>
    <cellStyle name="20% - Accent4 2 5 3 3" xfId="4681" xr:uid="{00000000-0005-0000-0000-000021120000}"/>
    <cellStyle name="20% - Accent4 2 5 3 3 2" xfId="4682" xr:uid="{00000000-0005-0000-0000-000022120000}"/>
    <cellStyle name="20% - Accent4 2 5 3 4" xfId="4683" xr:uid="{00000000-0005-0000-0000-000023120000}"/>
    <cellStyle name="20% - Accent4 2 5 3 5" xfId="4684" xr:uid="{00000000-0005-0000-0000-000024120000}"/>
    <cellStyle name="20% - Accent4 2 5 3 6" xfId="4685" xr:uid="{00000000-0005-0000-0000-000025120000}"/>
    <cellStyle name="20% - Accent4 2 5 4" xfId="4686" xr:uid="{00000000-0005-0000-0000-000026120000}"/>
    <cellStyle name="20% - Accent4 2 5 4 2" xfId="4687" xr:uid="{00000000-0005-0000-0000-000027120000}"/>
    <cellStyle name="20% - Accent4 2 5 4 2 2" xfId="4688" xr:uid="{00000000-0005-0000-0000-000028120000}"/>
    <cellStyle name="20% - Accent4 2 5 4 3" xfId="4689" xr:uid="{00000000-0005-0000-0000-000029120000}"/>
    <cellStyle name="20% - Accent4 2 5 4 4" xfId="4690" xr:uid="{00000000-0005-0000-0000-00002A120000}"/>
    <cellStyle name="20% - Accent4 2 5 5" xfId="4691" xr:uid="{00000000-0005-0000-0000-00002B120000}"/>
    <cellStyle name="20% - Accent4 2 5 5 2" xfId="4692" xr:uid="{00000000-0005-0000-0000-00002C120000}"/>
    <cellStyle name="20% - Accent4 2 5 5 2 2" xfId="4693" xr:uid="{00000000-0005-0000-0000-00002D120000}"/>
    <cellStyle name="20% - Accent4 2 5 5 3" xfId="4694" xr:uid="{00000000-0005-0000-0000-00002E120000}"/>
    <cellStyle name="20% - Accent4 2 5 6" xfId="4695" xr:uid="{00000000-0005-0000-0000-00002F120000}"/>
    <cellStyle name="20% - Accent4 2 5 6 2" xfId="4696" xr:uid="{00000000-0005-0000-0000-000030120000}"/>
    <cellStyle name="20% - Accent4 2 5 7" xfId="4697" xr:uid="{00000000-0005-0000-0000-000031120000}"/>
    <cellStyle name="20% - Accent4 2 5 8" xfId="4698" xr:uid="{00000000-0005-0000-0000-000032120000}"/>
    <cellStyle name="20% - Accent4 2 5 9" xfId="4699" xr:uid="{00000000-0005-0000-0000-000033120000}"/>
    <cellStyle name="20% - Accent4 2 6" xfId="4700" xr:uid="{00000000-0005-0000-0000-000034120000}"/>
    <cellStyle name="20% - Accent4 2 6 2" xfId="4701" xr:uid="{00000000-0005-0000-0000-000035120000}"/>
    <cellStyle name="20% - Accent4 2 6 2 2" xfId="4702" xr:uid="{00000000-0005-0000-0000-000036120000}"/>
    <cellStyle name="20% - Accent4 2 6 2 2 2" xfId="4703" xr:uid="{00000000-0005-0000-0000-000037120000}"/>
    <cellStyle name="20% - Accent4 2 6 2 2 2 2" xfId="4704" xr:uid="{00000000-0005-0000-0000-000038120000}"/>
    <cellStyle name="20% - Accent4 2 6 2 2 3" xfId="4705" xr:uid="{00000000-0005-0000-0000-000039120000}"/>
    <cellStyle name="20% - Accent4 2 6 2 2 4" xfId="4706" xr:uid="{00000000-0005-0000-0000-00003A120000}"/>
    <cellStyle name="20% - Accent4 2 6 2 3" xfId="4707" xr:uid="{00000000-0005-0000-0000-00003B120000}"/>
    <cellStyle name="20% - Accent4 2 6 2 3 2" xfId="4708" xr:uid="{00000000-0005-0000-0000-00003C120000}"/>
    <cellStyle name="20% - Accent4 2 6 2 4" xfId="4709" xr:uid="{00000000-0005-0000-0000-00003D120000}"/>
    <cellStyle name="20% - Accent4 2 6 2 5" xfId="4710" xr:uid="{00000000-0005-0000-0000-00003E120000}"/>
    <cellStyle name="20% - Accent4 2 6 2 6" xfId="4711" xr:uid="{00000000-0005-0000-0000-00003F120000}"/>
    <cellStyle name="20% - Accent4 2 6 3" xfId="4712" xr:uid="{00000000-0005-0000-0000-000040120000}"/>
    <cellStyle name="20% - Accent4 2 6 3 2" xfId="4713" xr:uid="{00000000-0005-0000-0000-000041120000}"/>
    <cellStyle name="20% - Accent4 2 6 3 2 2" xfId="4714" xr:uid="{00000000-0005-0000-0000-000042120000}"/>
    <cellStyle name="20% - Accent4 2 6 3 2 2 2" xfId="4715" xr:uid="{00000000-0005-0000-0000-000043120000}"/>
    <cellStyle name="20% - Accent4 2 6 3 2 3" xfId="4716" xr:uid="{00000000-0005-0000-0000-000044120000}"/>
    <cellStyle name="20% - Accent4 2 6 3 2 4" xfId="4717" xr:uid="{00000000-0005-0000-0000-000045120000}"/>
    <cellStyle name="20% - Accent4 2 6 3 3" xfId="4718" xr:uid="{00000000-0005-0000-0000-000046120000}"/>
    <cellStyle name="20% - Accent4 2 6 3 3 2" xfId="4719" xr:uid="{00000000-0005-0000-0000-000047120000}"/>
    <cellStyle name="20% - Accent4 2 6 3 4" xfId="4720" xr:uid="{00000000-0005-0000-0000-000048120000}"/>
    <cellStyle name="20% - Accent4 2 6 3 5" xfId="4721" xr:uid="{00000000-0005-0000-0000-000049120000}"/>
    <cellStyle name="20% - Accent4 2 6 4" xfId="4722" xr:uid="{00000000-0005-0000-0000-00004A120000}"/>
    <cellStyle name="20% - Accent4 2 6 4 2" xfId="4723" xr:uid="{00000000-0005-0000-0000-00004B120000}"/>
    <cellStyle name="20% - Accent4 2 6 4 2 2" xfId="4724" xr:uid="{00000000-0005-0000-0000-00004C120000}"/>
    <cellStyle name="20% - Accent4 2 6 4 3" xfId="4725" xr:uid="{00000000-0005-0000-0000-00004D120000}"/>
    <cellStyle name="20% - Accent4 2 6 4 4" xfId="4726" xr:uid="{00000000-0005-0000-0000-00004E120000}"/>
    <cellStyle name="20% - Accent4 2 6 5" xfId="4727" xr:uid="{00000000-0005-0000-0000-00004F120000}"/>
    <cellStyle name="20% - Accent4 2 6 5 2" xfId="4728" xr:uid="{00000000-0005-0000-0000-000050120000}"/>
    <cellStyle name="20% - Accent4 2 6 6" xfId="4729" xr:uid="{00000000-0005-0000-0000-000051120000}"/>
    <cellStyle name="20% - Accent4 2 6 7" xfId="4730" xr:uid="{00000000-0005-0000-0000-000052120000}"/>
    <cellStyle name="20% - Accent4 2 6 8" xfId="4731" xr:uid="{00000000-0005-0000-0000-000053120000}"/>
    <cellStyle name="20% - Accent4 2 7" xfId="4732" xr:uid="{00000000-0005-0000-0000-000054120000}"/>
    <cellStyle name="20% - Accent4 2 7 2" xfId="4733" xr:uid="{00000000-0005-0000-0000-000055120000}"/>
    <cellStyle name="20% - Accent4 2 7 2 2" xfId="4734" xr:uid="{00000000-0005-0000-0000-000056120000}"/>
    <cellStyle name="20% - Accent4 2 7 2 2 2" xfId="4735" xr:uid="{00000000-0005-0000-0000-000057120000}"/>
    <cellStyle name="20% - Accent4 2 7 2 3" xfId="4736" xr:uid="{00000000-0005-0000-0000-000058120000}"/>
    <cellStyle name="20% - Accent4 2 7 2 4" xfId="4737" xr:uid="{00000000-0005-0000-0000-000059120000}"/>
    <cellStyle name="20% - Accent4 2 7 3" xfId="4738" xr:uid="{00000000-0005-0000-0000-00005A120000}"/>
    <cellStyle name="20% - Accent4 2 7 3 2" xfId="4739" xr:uid="{00000000-0005-0000-0000-00005B120000}"/>
    <cellStyle name="20% - Accent4 2 7 4" xfId="4740" xr:uid="{00000000-0005-0000-0000-00005C120000}"/>
    <cellStyle name="20% - Accent4 2 7 5" xfId="4741" xr:uid="{00000000-0005-0000-0000-00005D120000}"/>
    <cellStyle name="20% - Accent4 2 7 6" xfId="4742" xr:uid="{00000000-0005-0000-0000-00005E120000}"/>
    <cellStyle name="20% - Accent4 2 8" xfId="4743" xr:uid="{00000000-0005-0000-0000-00005F120000}"/>
    <cellStyle name="20% - Accent4 2 8 2" xfId="4744" xr:uid="{00000000-0005-0000-0000-000060120000}"/>
    <cellStyle name="20% - Accent4 2 8 2 2" xfId="4745" xr:uid="{00000000-0005-0000-0000-000061120000}"/>
    <cellStyle name="20% - Accent4 2 8 2 2 2" xfId="4746" xr:uid="{00000000-0005-0000-0000-000062120000}"/>
    <cellStyle name="20% - Accent4 2 8 2 3" xfId="4747" xr:uid="{00000000-0005-0000-0000-000063120000}"/>
    <cellStyle name="20% - Accent4 2 8 2 4" xfId="4748" xr:uid="{00000000-0005-0000-0000-000064120000}"/>
    <cellStyle name="20% - Accent4 2 8 3" xfId="4749" xr:uid="{00000000-0005-0000-0000-000065120000}"/>
    <cellStyle name="20% - Accent4 2 8 3 2" xfId="4750" xr:uid="{00000000-0005-0000-0000-000066120000}"/>
    <cellStyle name="20% - Accent4 2 8 4" xfId="4751" xr:uid="{00000000-0005-0000-0000-000067120000}"/>
    <cellStyle name="20% - Accent4 2 8 5" xfId="4752" xr:uid="{00000000-0005-0000-0000-000068120000}"/>
    <cellStyle name="20% - Accent4 2 9" xfId="4753" xr:uid="{00000000-0005-0000-0000-000069120000}"/>
    <cellStyle name="20% - Accent4 2 9 2" xfId="4754" xr:uid="{00000000-0005-0000-0000-00006A120000}"/>
    <cellStyle name="20% - Accent4 2 9 2 2" xfId="4755" xr:uid="{00000000-0005-0000-0000-00006B120000}"/>
    <cellStyle name="20% - Accent4 2 9 2 3" xfId="4756" xr:uid="{00000000-0005-0000-0000-00006C120000}"/>
    <cellStyle name="20% - Accent4 2 9 3" xfId="4757" xr:uid="{00000000-0005-0000-0000-00006D120000}"/>
    <cellStyle name="20% - Accent4 2 9 4" xfId="4758" xr:uid="{00000000-0005-0000-0000-00006E120000}"/>
    <cellStyle name="20% - Accent4 3" xfId="4759" xr:uid="{00000000-0005-0000-0000-00006F120000}"/>
    <cellStyle name="20% - Accent4 3 10" xfId="4760" xr:uid="{00000000-0005-0000-0000-000070120000}"/>
    <cellStyle name="20% - Accent4 3 10 2" xfId="4761" xr:uid="{00000000-0005-0000-0000-000071120000}"/>
    <cellStyle name="20% - Accent4 3 10 2 2" xfId="4762" xr:uid="{00000000-0005-0000-0000-000072120000}"/>
    <cellStyle name="20% - Accent4 3 10 3" xfId="4763" xr:uid="{00000000-0005-0000-0000-000073120000}"/>
    <cellStyle name="20% - Accent4 3 10 4" xfId="4764" xr:uid="{00000000-0005-0000-0000-000074120000}"/>
    <cellStyle name="20% - Accent4 3 11" xfId="4765" xr:uid="{00000000-0005-0000-0000-000075120000}"/>
    <cellStyle name="20% - Accent4 3 11 2" xfId="4766" xr:uid="{00000000-0005-0000-0000-000076120000}"/>
    <cellStyle name="20% - Accent4 3 12" xfId="4767" xr:uid="{00000000-0005-0000-0000-000077120000}"/>
    <cellStyle name="20% - Accent4 3 13" xfId="4768" xr:uid="{00000000-0005-0000-0000-000078120000}"/>
    <cellStyle name="20% - Accent4 3 14" xfId="4769" xr:uid="{00000000-0005-0000-0000-000079120000}"/>
    <cellStyle name="20% - Accent4 3 2" xfId="4770" xr:uid="{00000000-0005-0000-0000-00007A120000}"/>
    <cellStyle name="20% - Accent4 3 2 10" xfId="4771" xr:uid="{00000000-0005-0000-0000-00007B120000}"/>
    <cellStyle name="20% - Accent4 3 2 10 2" xfId="4772" xr:uid="{00000000-0005-0000-0000-00007C120000}"/>
    <cellStyle name="20% - Accent4 3 2 11" xfId="4773" xr:uid="{00000000-0005-0000-0000-00007D120000}"/>
    <cellStyle name="20% - Accent4 3 2 12" xfId="4774" xr:uid="{00000000-0005-0000-0000-00007E120000}"/>
    <cellStyle name="20% - Accent4 3 2 13" xfId="4775" xr:uid="{00000000-0005-0000-0000-00007F120000}"/>
    <cellStyle name="20% - Accent4 3 2 2" xfId="4776" xr:uid="{00000000-0005-0000-0000-000080120000}"/>
    <cellStyle name="20% - Accent4 3 2 2 2" xfId="4777" xr:uid="{00000000-0005-0000-0000-000081120000}"/>
    <cellStyle name="20% - Accent4 3 2 2 2 2" xfId="4778" xr:uid="{00000000-0005-0000-0000-000082120000}"/>
    <cellStyle name="20% - Accent4 3 2 2 2 2 2" xfId="4779" xr:uid="{00000000-0005-0000-0000-000083120000}"/>
    <cellStyle name="20% - Accent4 3 2 2 2 2 2 2" xfId="4780" xr:uid="{00000000-0005-0000-0000-000084120000}"/>
    <cellStyle name="20% - Accent4 3 2 2 2 2 2 2 2" xfId="4781" xr:uid="{00000000-0005-0000-0000-000085120000}"/>
    <cellStyle name="20% - Accent4 3 2 2 2 2 2 3" xfId="4782" xr:uid="{00000000-0005-0000-0000-000086120000}"/>
    <cellStyle name="20% - Accent4 3 2 2 2 2 3" xfId="4783" xr:uid="{00000000-0005-0000-0000-000087120000}"/>
    <cellStyle name="20% - Accent4 3 2 2 2 2 3 2" xfId="4784" xr:uid="{00000000-0005-0000-0000-000088120000}"/>
    <cellStyle name="20% - Accent4 3 2 2 2 2 4" xfId="4785" xr:uid="{00000000-0005-0000-0000-000089120000}"/>
    <cellStyle name="20% - Accent4 3 2 2 2 2 5" xfId="4786" xr:uid="{00000000-0005-0000-0000-00008A120000}"/>
    <cellStyle name="20% - Accent4 3 2 2 2 2 6" xfId="4787" xr:uid="{00000000-0005-0000-0000-00008B120000}"/>
    <cellStyle name="20% - Accent4 3 2 2 2 3" xfId="4788" xr:uid="{00000000-0005-0000-0000-00008C120000}"/>
    <cellStyle name="20% - Accent4 3 2 2 2 3 2" xfId="4789" xr:uid="{00000000-0005-0000-0000-00008D120000}"/>
    <cellStyle name="20% - Accent4 3 2 2 2 3 2 2" xfId="4790" xr:uid="{00000000-0005-0000-0000-00008E120000}"/>
    <cellStyle name="20% - Accent4 3 2 2 2 3 3" xfId="4791" xr:uid="{00000000-0005-0000-0000-00008F120000}"/>
    <cellStyle name="20% - Accent4 3 2 2 2 4" xfId="4792" xr:uid="{00000000-0005-0000-0000-000090120000}"/>
    <cellStyle name="20% - Accent4 3 2 2 2 4 2" xfId="4793" xr:uid="{00000000-0005-0000-0000-000091120000}"/>
    <cellStyle name="20% - Accent4 3 2 2 2 4 2 2" xfId="4794" xr:uid="{00000000-0005-0000-0000-000092120000}"/>
    <cellStyle name="20% - Accent4 3 2 2 2 4 3" xfId="4795" xr:uid="{00000000-0005-0000-0000-000093120000}"/>
    <cellStyle name="20% - Accent4 3 2 2 2 5" xfId="4796" xr:uid="{00000000-0005-0000-0000-000094120000}"/>
    <cellStyle name="20% - Accent4 3 2 2 2 5 2" xfId="4797" xr:uid="{00000000-0005-0000-0000-000095120000}"/>
    <cellStyle name="20% - Accent4 3 2 2 2 6" xfId="4798" xr:uid="{00000000-0005-0000-0000-000096120000}"/>
    <cellStyle name="20% - Accent4 3 2 2 2 7" xfId="4799" xr:uid="{00000000-0005-0000-0000-000097120000}"/>
    <cellStyle name="20% - Accent4 3 2 2 2 8" xfId="4800" xr:uid="{00000000-0005-0000-0000-000098120000}"/>
    <cellStyle name="20% - Accent4 3 2 2 3" xfId="4801" xr:uid="{00000000-0005-0000-0000-000099120000}"/>
    <cellStyle name="20% - Accent4 3 2 2 3 2" xfId="4802" xr:uid="{00000000-0005-0000-0000-00009A120000}"/>
    <cellStyle name="20% - Accent4 3 2 2 3 2 2" xfId="4803" xr:uid="{00000000-0005-0000-0000-00009B120000}"/>
    <cellStyle name="20% - Accent4 3 2 2 3 2 2 2" xfId="4804" xr:uid="{00000000-0005-0000-0000-00009C120000}"/>
    <cellStyle name="20% - Accent4 3 2 2 3 2 3" xfId="4805" xr:uid="{00000000-0005-0000-0000-00009D120000}"/>
    <cellStyle name="20% - Accent4 3 2 2 3 2 4" xfId="4806" xr:uid="{00000000-0005-0000-0000-00009E120000}"/>
    <cellStyle name="20% - Accent4 3 2 2 3 3" xfId="4807" xr:uid="{00000000-0005-0000-0000-00009F120000}"/>
    <cellStyle name="20% - Accent4 3 2 2 3 3 2" xfId="4808" xr:uid="{00000000-0005-0000-0000-0000A0120000}"/>
    <cellStyle name="20% - Accent4 3 2 2 3 4" xfId="4809" xr:uid="{00000000-0005-0000-0000-0000A1120000}"/>
    <cellStyle name="20% - Accent4 3 2 2 3 5" xfId="4810" xr:uid="{00000000-0005-0000-0000-0000A2120000}"/>
    <cellStyle name="20% - Accent4 3 2 2 3 6" xfId="4811" xr:uid="{00000000-0005-0000-0000-0000A3120000}"/>
    <cellStyle name="20% - Accent4 3 2 2 4" xfId="4812" xr:uid="{00000000-0005-0000-0000-0000A4120000}"/>
    <cellStyle name="20% - Accent4 3 2 2 4 2" xfId="4813" xr:uid="{00000000-0005-0000-0000-0000A5120000}"/>
    <cellStyle name="20% - Accent4 3 2 2 4 2 2" xfId="4814" xr:uid="{00000000-0005-0000-0000-0000A6120000}"/>
    <cellStyle name="20% - Accent4 3 2 2 4 2 2 2" xfId="4815" xr:uid="{00000000-0005-0000-0000-0000A7120000}"/>
    <cellStyle name="20% - Accent4 3 2 2 4 2 3" xfId="4816" xr:uid="{00000000-0005-0000-0000-0000A8120000}"/>
    <cellStyle name="20% - Accent4 3 2 2 4 2 4" xfId="4817" xr:uid="{00000000-0005-0000-0000-0000A9120000}"/>
    <cellStyle name="20% - Accent4 3 2 2 4 3" xfId="4818" xr:uid="{00000000-0005-0000-0000-0000AA120000}"/>
    <cellStyle name="20% - Accent4 3 2 2 4 3 2" xfId="4819" xr:uid="{00000000-0005-0000-0000-0000AB120000}"/>
    <cellStyle name="20% - Accent4 3 2 2 4 4" xfId="4820" xr:uid="{00000000-0005-0000-0000-0000AC120000}"/>
    <cellStyle name="20% - Accent4 3 2 2 4 5" xfId="4821" xr:uid="{00000000-0005-0000-0000-0000AD120000}"/>
    <cellStyle name="20% - Accent4 3 2 2 5" xfId="4822" xr:uid="{00000000-0005-0000-0000-0000AE120000}"/>
    <cellStyle name="20% - Accent4 3 2 2 5 2" xfId="4823" xr:uid="{00000000-0005-0000-0000-0000AF120000}"/>
    <cellStyle name="20% - Accent4 3 2 2 5 2 2" xfId="4824" xr:uid="{00000000-0005-0000-0000-0000B0120000}"/>
    <cellStyle name="20% - Accent4 3 2 2 5 3" xfId="4825" xr:uid="{00000000-0005-0000-0000-0000B1120000}"/>
    <cellStyle name="20% - Accent4 3 2 2 5 4" xfId="4826" xr:uid="{00000000-0005-0000-0000-0000B2120000}"/>
    <cellStyle name="20% - Accent4 3 2 2 6" xfId="4827" xr:uid="{00000000-0005-0000-0000-0000B3120000}"/>
    <cellStyle name="20% - Accent4 3 2 2 6 2" xfId="4828" xr:uid="{00000000-0005-0000-0000-0000B4120000}"/>
    <cellStyle name="20% - Accent4 3 2 2 7" xfId="4829" xr:uid="{00000000-0005-0000-0000-0000B5120000}"/>
    <cellStyle name="20% - Accent4 3 2 2 8" xfId="4830" xr:uid="{00000000-0005-0000-0000-0000B6120000}"/>
    <cellStyle name="20% - Accent4 3 2 2 9" xfId="4831" xr:uid="{00000000-0005-0000-0000-0000B7120000}"/>
    <cellStyle name="20% - Accent4 3 2 3" xfId="4832" xr:uid="{00000000-0005-0000-0000-0000B8120000}"/>
    <cellStyle name="20% - Accent4 3 2 3 2" xfId="4833" xr:uid="{00000000-0005-0000-0000-0000B9120000}"/>
    <cellStyle name="20% - Accent4 3 2 3 2 2" xfId="4834" xr:uid="{00000000-0005-0000-0000-0000BA120000}"/>
    <cellStyle name="20% - Accent4 3 2 3 2 2 2" xfId="4835" xr:uid="{00000000-0005-0000-0000-0000BB120000}"/>
    <cellStyle name="20% - Accent4 3 2 3 2 2 2 2" xfId="4836" xr:uid="{00000000-0005-0000-0000-0000BC120000}"/>
    <cellStyle name="20% - Accent4 3 2 3 2 2 2 2 2" xfId="4837" xr:uid="{00000000-0005-0000-0000-0000BD120000}"/>
    <cellStyle name="20% - Accent4 3 2 3 2 2 2 3" xfId="4838" xr:uid="{00000000-0005-0000-0000-0000BE120000}"/>
    <cellStyle name="20% - Accent4 3 2 3 2 2 3" xfId="4839" xr:uid="{00000000-0005-0000-0000-0000BF120000}"/>
    <cellStyle name="20% - Accent4 3 2 3 2 2 3 2" xfId="4840" xr:uid="{00000000-0005-0000-0000-0000C0120000}"/>
    <cellStyle name="20% - Accent4 3 2 3 2 2 4" xfId="4841" xr:uid="{00000000-0005-0000-0000-0000C1120000}"/>
    <cellStyle name="20% - Accent4 3 2 3 2 2 5" xfId="4842" xr:uid="{00000000-0005-0000-0000-0000C2120000}"/>
    <cellStyle name="20% - Accent4 3 2 3 2 2 6" xfId="4843" xr:uid="{00000000-0005-0000-0000-0000C3120000}"/>
    <cellStyle name="20% - Accent4 3 2 3 2 3" xfId="4844" xr:uid="{00000000-0005-0000-0000-0000C4120000}"/>
    <cellStyle name="20% - Accent4 3 2 3 2 3 2" xfId="4845" xr:uid="{00000000-0005-0000-0000-0000C5120000}"/>
    <cellStyle name="20% - Accent4 3 2 3 2 3 2 2" xfId="4846" xr:uid="{00000000-0005-0000-0000-0000C6120000}"/>
    <cellStyle name="20% - Accent4 3 2 3 2 3 3" xfId="4847" xr:uid="{00000000-0005-0000-0000-0000C7120000}"/>
    <cellStyle name="20% - Accent4 3 2 3 2 4" xfId="4848" xr:uid="{00000000-0005-0000-0000-0000C8120000}"/>
    <cellStyle name="20% - Accent4 3 2 3 2 4 2" xfId="4849" xr:uid="{00000000-0005-0000-0000-0000C9120000}"/>
    <cellStyle name="20% - Accent4 3 2 3 2 4 2 2" xfId="4850" xr:uid="{00000000-0005-0000-0000-0000CA120000}"/>
    <cellStyle name="20% - Accent4 3 2 3 2 4 3" xfId="4851" xr:uid="{00000000-0005-0000-0000-0000CB120000}"/>
    <cellStyle name="20% - Accent4 3 2 3 2 5" xfId="4852" xr:uid="{00000000-0005-0000-0000-0000CC120000}"/>
    <cellStyle name="20% - Accent4 3 2 3 2 5 2" xfId="4853" xr:uid="{00000000-0005-0000-0000-0000CD120000}"/>
    <cellStyle name="20% - Accent4 3 2 3 2 6" xfId="4854" xr:uid="{00000000-0005-0000-0000-0000CE120000}"/>
    <cellStyle name="20% - Accent4 3 2 3 2 7" xfId="4855" xr:uid="{00000000-0005-0000-0000-0000CF120000}"/>
    <cellStyle name="20% - Accent4 3 2 3 2 8" xfId="4856" xr:uid="{00000000-0005-0000-0000-0000D0120000}"/>
    <cellStyle name="20% - Accent4 3 2 3 3" xfId="4857" xr:uid="{00000000-0005-0000-0000-0000D1120000}"/>
    <cellStyle name="20% - Accent4 3 2 3 3 2" xfId="4858" xr:uid="{00000000-0005-0000-0000-0000D2120000}"/>
    <cellStyle name="20% - Accent4 3 2 3 3 2 2" xfId="4859" xr:uid="{00000000-0005-0000-0000-0000D3120000}"/>
    <cellStyle name="20% - Accent4 3 2 3 3 2 2 2" xfId="4860" xr:uid="{00000000-0005-0000-0000-0000D4120000}"/>
    <cellStyle name="20% - Accent4 3 2 3 3 2 3" xfId="4861" xr:uid="{00000000-0005-0000-0000-0000D5120000}"/>
    <cellStyle name="20% - Accent4 3 2 3 3 2 4" xfId="4862" xr:uid="{00000000-0005-0000-0000-0000D6120000}"/>
    <cellStyle name="20% - Accent4 3 2 3 3 3" xfId="4863" xr:uid="{00000000-0005-0000-0000-0000D7120000}"/>
    <cellStyle name="20% - Accent4 3 2 3 3 3 2" xfId="4864" xr:uid="{00000000-0005-0000-0000-0000D8120000}"/>
    <cellStyle name="20% - Accent4 3 2 3 3 4" xfId="4865" xr:uid="{00000000-0005-0000-0000-0000D9120000}"/>
    <cellStyle name="20% - Accent4 3 2 3 3 5" xfId="4866" xr:uid="{00000000-0005-0000-0000-0000DA120000}"/>
    <cellStyle name="20% - Accent4 3 2 3 3 6" xfId="4867" xr:uid="{00000000-0005-0000-0000-0000DB120000}"/>
    <cellStyle name="20% - Accent4 3 2 3 4" xfId="4868" xr:uid="{00000000-0005-0000-0000-0000DC120000}"/>
    <cellStyle name="20% - Accent4 3 2 3 4 2" xfId="4869" xr:uid="{00000000-0005-0000-0000-0000DD120000}"/>
    <cellStyle name="20% - Accent4 3 2 3 4 2 2" xfId="4870" xr:uid="{00000000-0005-0000-0000-0000DE120000}"/>
    <cellStyle name="20% - Accent4 3 2 3 4 3" xfId="4871" xr:uid="{00000000-0005-0000-0000-0000DF120000}"/>
    <cellStyle name="20% - Accent4 3 2 3 4 4" xfId="4872" xr:uid="{00000000-0005-0000-0000-0000E0120000}"/>
    <cellStyle name="20% - Accent4 3 2 3 5" xfId="4873" xr:uid="{00000000-0005-0000-0000-0000E1120000}"/>
    <cellStyle name="20% - Accent4 3 2 3 5 2" xfId="4874" xr:uid="{00000000-0005-0000-0000-0000E2120000}"/>
    <cellStyle name="20% - Accent4 3 2 3 5 2 2" xfId="4875" xr:uid="{00000000-0005-0000-0000-0000E3120000}"/>
    <cellStyle name="20% - Accent4 3 2 3 5 3" xfId="4876" xr:uid="{00000000-0005-0000-0000-0000E4120000}"/>
    <cellStyle name="20% - Accent4 3 2 3 6" xfId="4877" xr:uid="{00000000-0005-0000-0000-0000E5120000}"/>
    <cellStyle name="20% - Accent4 3 2 3 6 2" xfId="4878" xr:uid="{00000000-0005-0000-0000-0000E6120000}"/>
    <cellStyle name="20% - Accent4 3 2 3 7" xfId="4879" xr:uid="{00000000-0005-0000-0000-0000E7120000}"/>
    <cellStyle name="20% - Accent4 3 2 3 8" xfId="4880" xr:uid="{00000000-0005-0000-0000-0000E8120000}"/>
    <cellStyle name="20% - Accent4 3 2 3 9" xfId="4881" xr:uid="{00000000-0005-0000-0000-0000E9120000}"/>
    <cellStyle name="20% - Accent4 3 2 4" xfId="4882" xr:uid="{00000000-0005-0000-0000-0000EA120000}"/>
    <cellStyle name="20% - Accent4 3 2 4 2" xfId="4883" xr:uid="{00000000-0005-0000-0000-0000EB120000}"/>
    <cellStyle name="20% - Accent4 3 2 4 2 2" xfId="4884" xr:uid="{00000000-0005-0000-0000-0000EC120000}"/>
    <cellStyle name="20% - Accent4 3 2 4 2 2 2" xfId="4885" xr:uid="{00000000-0005-0000-0000-0000ED120000}"/>
    <cellStyle name="20% - Accent4 3 2 4 2 2 2 2" xfId="4886" xr:uid="{00000000-0005-0000-0000-0000EE120000}"/>
    <cellStyle name="20% - Accent4 3 2 4 2 2 2 2 2" xfId="4887" xr:uid="{00000000-0005-0000-0000-0000EF120000}"/>
    <cellStyle name="20% - Accent4 3 2 4 2 2 2 3" xfId="4888" xr:uid="{00000000-0005-0000-0000-0000F0120000}"/>
    <cellStyle name="20% - Accent4 3 2 4 2 2 3" xfId="4889" xr:uid="{00000000-0005-0000-0000-0000F1120000}"/>
    <cellStyle name="20% - Accent4 3 2 4 2 2 3 2" xfId="4890" xr:uid="{00000000-0005-0000-0000-0000F2120000}"/>
    <cellStyle name="20% - Accent4 3 2 4 2 2 4" xfId="4891" xr:uid="{00000000-0005-0000-0000-0000F3120000}"/>
    <cellStyle name="20% - Accent4 3 2 4 2 2 5" xfId="4892" xr:uid="{00000000-0005-0000-0000-0000F4120000}"/>
    <cellStyle name="20% - Accent4 3 2 4 2 2 6" xfId="4893" xr:uid="{00000000-0005-0000-0000-0000F5120000}"/>
    <cellStyle name="20% - Accent4 3 2 4 2 3" xfId="4894" xr:uid="{00000000-0005-0000-0000-0000F6120000}"/>
    <cellStyle name="20% - Accent4 3 2 4 2 3 2" xfId="4895" xr:uid="{00000000-0005-0000-0000-0000F7120000}"/>
    <cellStyle name="20% - Accent4 3 2 4 2 3 2 2" xfId="4896" xr:uid="{00000000-0005-0000-0000-0000F8120000}"/>
    <cellStyle name="20% - Accent4 3 2 4 2 3 3" xfId="4897" xr:uid="{00000000-0005-0000-0000-0000F9120000}"/>
    <cellStyle name="20% - Accent4 3 2 4 2 4" xfId="4898" xr:uid="{00000000-0005-0000-0000-0000FA120000}"/>
    <cellStyle name="20% - Accent4 3 2 4 2 4 2" xfId="4899" xr:uid="{00000000-0005-0000-0000-0000FB120000}"/>
    <cellStyle name="20% - Accent4 3 2 4 2 4 2 2" xfId="4900" xr:uid="{00000000-0005-0000-0000-0000FC120000}"/>
    <cellStyle name="20% - Accent4 3 2 4 2 4 3" xfId="4901" xr:uid="{00000000-0005-0000-0000-0000FD120000}"/>
    <cellStyle name="20% - Accent4 3 2 4 2 5" xfId="4902" xr:uid="{00000000-0005-0000-0000-0000FE120000}"/>
    <cellStyle name="20% - Accent4 3 2 4 2 5 2" xfId="4903" xr:uid="{00000000-0005-0000-0000-0000FF120000}"/>
    <cellStyle name="20% - Accent4 3 2 4 2 6" xfId="4904" xr:uid="{00000000-0005-0000-0000-000000130000}"/>
    <cellStyle name="20% - Accent4 3 2 4 2 7" xfId="4905" xr:uid="{00000000-0005-0000-0000-000001130000}"/>
    <cellStyle name="20% - Accent4 3 2 4 2 8" xfId="4906" xr:uid="{00000000-0005-0000-0000-000002130000}"/>
    <cellStyle name="20% - Accent4 3 2 4 3" xfId="4907" xr:uid="{00000000-0005-0000-0000-000003130000}"/>
    <cellStyle name="20% - Accent4 3 2 4 3 2" xfId="4908" xr:uid="{00000000-0005-0000-0000-000004130000}"/>
    <cellStyle name="20% - Accent4 3 2 4 3 2 2" xfId="4909" xr:uid="{00000000-0005-0000-0000-000005130000}"/>
    <cellStyle name="20% - Accent4 3 2 4 3 2 2 2" xfId="4910" xr:uid="{00000000-0005-0000-0000-000006130000}"/>
    <cellStyle name="20% - Accent4 3 2 4 3 2 3" xfId="4911" xr:uid="{00000000-0005-0000-0000-000007130000}"/>
    <cellStyle name="20% - Accent4 3 2 4 3 2 4" xfId="4912" xr:uid="{00000000-0005-0000-0000-000008130000}"/>
    <cellStyle name="20% - Accent4 3 2 4 3 3" xfId="4913" xr:uid="{00000000-0005-0000-0000-000009130000}"/>
    <cellStyle name="20% - Accent4 3 2 4 3 3 2" xfId="4914" xr:uid="{00000000-0005-0000-0000-00000A130000}"/>
    <cellStyle name="20% - Accent4 3 2 4 3 4" xfId="4915" xr:uid="{00000000-0005-0000-0000-00000B130000}"/>
    <cellStyle name="20% - Accent4 3 2 4 3 5" xfId="4916" xr:uid="{00000000-0005-0000-0000-00000C130000}"/>
    <cellStyle name="20% - Accent4 3 2 4 3 6" xfId="4917" xr:uid="{00000000-0005-0000-0000-00000D130000}"/>
    <cellStyle name="20% - Accent4 3 2 4 4" xfId="4918" xr:uid="{00000000-0005-0000-0000-00000E130000}"/>
    <cellStyle name="20% - Accent4 3 2 4 4 2" xfId="4919" xr:uid="{00000000-0005-0000-0000-00000F130000}"/>
    <cellStyle name="20% - Accent4 3 2 4 4 2 2" xfId="4920" xr:uid="{00000000-0005-0000-0000-000010130000}"/>
    <cellStyle name="20% - Accent4 3 2 4 4 3" xfId="4921" xr:uid="{00000000-0005-0000-0000-000011130000}"/>
    <cellStyle name="20% - Accent4 3 2 4 4 4" xfId="4922" xr:uid="{00000000-0005-0000-0000-000012130000}"/>
    <cellStyle name="20% - Accent4 3 2 4 5" xfId="4923" xr:uid="{00000000-0005-0000-0000-000013130000}"/>
    <cellStyle name="20% - Accent4 3 2 4 5 2" xfId="4924" xr:uid="{00000000-0005-0000-0000-000014130000}"/>
    <cellStyle name="20% - Accent4 3 2 4 5 2 2" xfId="4925" xr:uid="{00000000-0005-0000-0000-000015130000}"/>
    <cellStyle name="20% - Accent4 3 2 4 5 3" xfId="4926" xr:uid="{00000000-0005-0000-0000-000016130000}"/>
    <cellStyle name="20% - Accent4 3 2 4 6" xfId="4927" xr:uid="{00000000-0005-0000-0000-000017130000}"/>
    <cellStyle name="20% - Accent4 3 2 4 6 2" xfId="4928" xr:uid="{00000000-0005-0000-0000-000018130000}"/>
    <cellStyle name="20% - Accent4 3 2 4 7" xfId="4929" xr:uid="{00000000-0005-0000-0000-000019130000}"/>
    <cellStyle name="20% - Accent4 3 2 4 8" xfId="4930" xr:uid="{00000000-0005-0000-0000-00001A130000}"/>
    <cellStyle name="20% - Accent4 3 2 4 9" xfId="4931" xr:uid="{00000000-0005-0000-0000-00001B130000}"/>
    <cellStyle name="20% - Accent4 3 2 5" xfId="4932" xr:uid="{00000000-0005-0000-0000-00001C130000}"/>
    <cellStyle name="20% - Accent4 3 2 5 2" xfId="4933" xr:uid="{00000000-0005-0000-0000-00001D130000}"/>
    <cellStyle name="20% - Accent4 3 2 5 2 2" xfId="4934" xr:uid="{00000000-0005-0000-0000-00001E130000}"/>
    <cellStyle name="20% - Accent4 3 2 5 2 2 2" xfId="4935" xr:uid="{00000000-0005-0000-0000-00001F130000}"/>
    <cellStyle name="20% - Accent4 3 2 5 2 2 2 2" xfId="4936" xr:uid="{00000000-0005-0000-0000-000020130000}"/>
    <cellStyle name="20% - Accent4 3 2 5 2 2 3" xfId="4937" xr:uid="{00000000-0005-0000-0000-000021130000}"/>
    <cellStyle name="20% - Accent4 3 2 5 2 2 4" xfId="4938" xr:uid="{00000000-0005-0000-0000-000022130000}"/>
    <cellStyle name="20% - Accent4 3 2 5 2 3" xfId="4939" xr:uid="{00000000-0005-0000-0000-000023130000}"/>
    <cellStyle name="20% - Accent4 3 2 5 2 3 2" xfId="4940" xr:uid="{00000000-0005-0000-0000-000024130000}"/>
    <cellStyle name="20% - Accent4 3 2 5 2 4" xfId="4941" xr:uid="{00000000-0005-0000-0000-000025130000}"/>
    <cellStyle name="20% - Accent4 3 2 5 2 5" xfId="4942" xr:uid="{00000000-0005-0000-0000-000026130000}"/>
    <cellStyle name="20% - Accent4 3 2 5 2 6" xfId="4943" xr:uid="{00000000-0005-0000-0000-000027130000}"/>
    <cellStyle name="20% - Accent4 3 2 5 3" xfId="4944" xr:uid="{00000000-0005-0000-0000-000028130000}"/>
    <cellStyle name="20% - Accent4 3 2 5 3 2" xfId="4945" xr:uid="{00000000-0005-0000-0000-000029130000}"/>
    <cellStyle name="20% - Accent4 3 2 5 3 2 2" xfId="4946" xr:uid="{00000000-0005-0000-0000-00002A130000}"/>
    <cellStyle name="20% - Accent4 3 2 5 3 2 2 2" xfId="4947" xr:uid="{00000000-0005-0000-0000-00002B130000}"/>
    <cellStyle name="20% - Accent4 3 2 5 3 2 3" xfId="4948" xr:uid="{00000000-0005-0000-0000-00002C130000}"/>
    <cellStyle name="20% - Accent4 3 2 5 3 2 4" xfId="4949" xr:uid="{00000000-0005-0000-0000-00002D130000}"/>
    <cellStyle name="20% - Accent4 3 2 5 3 3" xfId="4950" xr:uid="{00000000-0005-0000-0000-00002E130000}"/>
    <cellStyle name="20% - Accent4 3 2 5 3 3 2" xfId="4951" xr:uid="{00000000-0005-0000-0000-00002F130000}"/>
    <cellStyle name="20% - Accent4 3 2 5 3 4" xfId="4952" xr:uid="{00000000-0005-0000-0000-000030130000}"/>
    <cellStyle name="20% - Accent4 3 2 5 3 5" xfId="4953" xr:uid="{00000000-0005-0000-0000-000031130000}"/>
    <cellStyle name="20% - Accent4 3 2 5 4" xfId="4954" xr:uid="{00000000-0005-0000-0000-000032130000}"/>
    <cellStyle name="20% - Accent4 3 2 5 4 2" xfId="4955" xr:uid="{00000000-0005-0000-0000-000033130000}"/>
    <cellStyle name="20% - Accent4 3 2 5 4 2 2" xfId="4956" xr:uid="{00000000-0005-0000-0000-000034130000}"/>
    <cellStyle name="20% - Accent4 3 2 5 4 3" xfId="4957" xr:uid="{00000000-0005-0000-0000-000035130000}"/>
    <cellStyle name="20% - Accent4 3 2 5 4 4" xfId="4958" xr:uid="{00000000-0005-0000-0000-000036130000}"/>
    <cellStyle name="20% - Accent4 3 2 5 5" xfId="4959" xr:uid="{00000000-0005-0000-0000-000037130000}"/>
    <cellStyle name="20% - Accent4 3 2 5 5 2" xfId="4960" xr:uid="{00000000-0005-0000-0000-000038130000}"/>
    <cellStyle name="20% - Accent4 3 2 5 6" xfId="4961" xr:uid="{00000000-0005-0000-0000-000039130000}"/>
    <cellStyle name="20% - Accent4 3 2 5 7" xfId="4962" xr:uid="{00000000-0005-0000-0000-00003A130000}"/>
    <cellStyle name="20% - Accent4 3 2 5 8" xfId="4963" xr:uid="{00000000-0005-0000-0000-00003B130000}"/>
    <cellStyle name="20% - Accent4 3 2 6" xfId="4964" xr:uid="{00000000-0005-0000-0000-00003C130000}"/>
    <cellStyle name="20% - Accent4 3 2 6 2" xfId="4965" xr:uid="{00000000-0005-0000-0000-00003D130000}"/>
    <cellStyle name="20% - Accent4 3 2 6 2 2" xfId="4966" xr:uid="{00000000-0005-0000-0000-00003E130000}"/>
    <cellStyle name="20% - Accent4 3 2 6 2 2 2" xfId="4967" xr:uid="{00000000-0005-0000-0000-00003F130000}"/>
    <cellStyle name="20% - Accent4 3 2 6 2 3" xfId="4968" xr:uid="{00000000-0005-0000-0000-000040130000}"/>
    <cellStyle name="20% - Accent4 3 2 6 2 4" xfId="4969" xr:uid="{00000000-0005-0000-0000-000041130000}"/>
    <cellStyle name="20% - Accent4 3 2 6 3" xfId="4970" xr:uid="{00000000-0005-0000-0000-000042130000}"/>
    <cellStyle name="20% - Accent4 3 2 6 3 2" xfId="4971" xr:uid="{00000000-0005-0000-0000-000043130000}"/>
    <cellStyle name="20% - Accent4 3 2 6 4" xfId="4972" xr:uid="{00000000-0005-0000-0000-000044130000}"/>
    <cellStyle name="20% - Accent4 3 2 6 5" xfId="4973" xr:uid="{00000000-0005-0000-0000-000045130000}"/>
    <cellStyle name="20% - Accent4 3 2 6 6" xfId="4974" xr:uid="{00000000-0005-0000-0000-000046130000}"/>
    <cellStyle name="20% - Accent4 3 2 7" xfId="4975" xr:uid="{00000000-0005-0000-0000-000047130000}"/>
    <cellStyle name="20% - Accent4 3 2 7 2" xfId="4976" xr:uid="{00000000-0005-0000-0000-000048130000}"/>
    <cellStyle name="20% - Accent4 3 2 7 2 2" xfId="4977" xr:uid="{00000000-0005-0000-0000-000049130000}"/>
    <cellStyle name="20% - Accent4 3 2 7 2 2 2" xfId="4978" xr:uid="{00000000-0005-0000-0000-00004A130000}"/>
    <cellStyle name="20% - Accent4 3 2 7 2 3" xfId="4979" xr:uid="{00000000-0005-0000-0000-00004B130000}"/>
    <cellStyle name="20% - Accent4 3 2 7 2 4" xfId="4980" xr:uid="{00000000-0005-0000-0000-00004C130000}"/>
    <cellStyle name="20% - Accent4 3 2 7 3" xfId="4981" xr:uid="{00000000-0005-0000-0000-00004D130000}"/>
    <cellStyle name="20% - Accent4 3 2 7 3 2" xfId="4982" xr:uid="{00000000-0005-0000-0000-00004E130000}"/>
    <cellStyle name="20% - Accent4 3 2 7 4" xfId="4983" xr:uid="{00000000-0005-0000-0000-00004F130000}"/>
    <cellStyle name="20% - Accent4 3 2 7 5" xfId="4984" xr:uid="{00000000-0005-0000-0000-000050130000}"/>
    <cellStyle name="20% - Accent4 3 2 8" xfId="4985" xr:uid="{00000000-0005-0000-0000-000051130000}"/>
    <cellStyle name="20% - Accent4 3 2 8 2" xfId="4986" xr:uid="{00000000-0005-0000-0000-000052130000}"/>
    <cellStyle name="20% - Accent4 3 2 8 2 2" xfId="4987" xr:uid="{00000000-0005-0000-0000-000053130000}"/>
    <cellStyle name="20% - Accent4 3 2 8 2 3" xfId="4988" xr:uid="{00000000-0005-0000-0000-000054130000}"/>
    <cellStyle name="20% - Accent4 3 2 8 3" xfId="4989" xr:uid="{00000000-0005-0000-0000-000055130000}"/>
    <cellStyle name="20% - Accent4 3 2 8 4" xfId="4990" xr:uid="{00000000-0005-0000-0000-000056130000}"/>
    <cellStyle name="20% - Accent4 3 2 9" xfId="4991" xr:uid="{00000000-0005-0000-0000-000057130000}"/>
    <cellStyle name="20% - Accent4 3 2 9 2" xfId="4992" xr:uid="{00000000-0005-0000-0000-000058130000}"/>
    <cellStyle name="20% - Accent4 3 2 9 2 2" xfId="4993" xr:uid="{00000000-0005-0000-0000-000059130000}"/>
    <cellStyle name="20% - Accent4 3 2 9 3" xfId="4994" xr:uid="{00000000-0005-0000-0000-00005A130000}"/>
    <cellStyle name="20% - Accent4 3 2 9 4" xfId="4995" xr:uid="{00000000-0005-0000-0000-00005B130000}"/>
    <cellStyle name="20% - Accent4 3 3" xfId="4996" xr:uid="{00000000-0005-0000-0000-00005C130000}"/>
    <cellStyle name="20% - Accent4 3 3 2" xfId="4997" xr:uid="{00000000-0005-0000-0000-00005D130000}"/>
    <cellStyle name="20% - Accent4 3 3 2 2" xfId="4998" xr:uid="{00000000-0005-0000-0000-00005E130000}"/>
    <cellStyle name="20% - Accent4 3 3 2 2 2" xfId="4999" xr:uid="{00000000-0005-0000-0000-00005F130000}"/>
    <cellStyle name="20% - Accent4 3 3 2 2 2 2" xfId="5000" xr:uid="{00000000-0005-0000-0000-000060130000}"/>
    <cellStyle name="20% - Accent4 3 3 2 2 2 2 2" xfId="5001" xr:uid="{00000000-0005-0000-0000-000061130000}"/>
    <cellStyle name="20% - Accent4 3 3 2 2 2 3" xfId="5002" xr:uid="{00000000-0005-0000-0000-000062130000}"/>
    <cellStyle name="20% - Accent4 3 3 2 2 3" xfId="5003" xr:uid="{00000000-0005-0000-0000-000063130000}"/>
    <cellStyle name="20% - Accent4 3 3 2 2 3 2" xfId="5004" xr:uid="{00000000-0005-0000-0000-000064130000}"/>
    <cellStyle name="20% - Accent4 3 3 2 2 4" xfId="5005" xr:uid="{00000000-0005-0000-0000-000065130000}"/>
    <cellStyle name="20% - Accent4 3 3 2 2 5" xfId="5006" xr:uid="{00000000-0005-0000-0000-000066130000}"/>
    <cellStyle name="20% - Accent4 3 3 2 2 6" xfId="5007" xr:uid="{00000000-0005-0000-0000-000067130000}"/>
    <cellStyle name="20% - Accent4 3 3 2 3" xfId="5008" xr:uid="{00000000-0005-0000-0000-000068130000}"/>
    <cellStyle name="20% - Accent4 3 3 2 3 2" xfId="5009" xr:uid="{00000000-0005-0000-0000-000069130000}"/>
    <cellStyle name="20% - Accent4 3 3 2 3 2 2" xfId="5010" xr:uid="{00000000-0005-0000-0000-00006A130000}"/>
    <cellStyle name="20% - Accent4 3 3 2 3 3" xfId="5011" xr:uid="{00000000-0005-0000-0000-00006B130000}"/>
    <cellStyle name="20% - Accent4 3 3 2 4" xfId="5012" xr:uid="{00000000-0005-0000-0000-00006C130000}"/>
    <cellStyle name="20% - Accent4 3 3 2 4 2" xfId="5013" xr:uid="{00000000-0005-0000-0000-00006D130000}"/>
    <cellStyle name="20% - Accent4 3 3 2 4 2 2" xfId="5014" xr:uid="{00000000-0005-0000-0000-00006E130000}"/>
    <cellStyle name="20% - Accent4 3 3 2 4 3" xfId="5015" xr:uid="{00000000-0005-0000-0000-00006F130000}"/>
    <cellStyle name="20% - Accent4 3 3 2 5" xfId="5016" xr:uid="{00000000-0005-0000-0000-000070130000}"/>
    <cellStyle name="20% - Accent4 3 3 2 5 2" xfId="5017" xr:uid="{00000000-0005-0000-0000-000071130000}"/>
    <cellStyle name="20% - Accent4 3 3 2 6" xfId="5018" xr:uid="{00000000-0005-0000-0000-000072130000}"/>
    <cellStyle name="20% - Accent4 3 3 2 7" xfId="5019" xr:uid="{00000000-0005-0000-0000-000073130000}"/>
    <cellStyle name="20% - Accent4 3 3 2 8" xfId="5020" xr:uid="{00000000-0005-0000-0000-000074130000}"/>
    <cellStyle name="20% - Accent4 3 3 3" xfId="5021" xr:uid="{00000000-0005-0000-0000-000075130000}"/>
    <cellStyle name="20% - Accent4 3 3 3 2" xfId="5022" xr:uid="{00000000-0005-0000-0000-000076130000}"/>
    <cellStyle name="20% - Accent4 3 3 3 2 2" xfId="5023" xr:uid="{00000000-0005-0000-0000-000077130000}"/>
    <cellStyle name="20% - Accent4 3 3 3 2 2 2" xfId="5024" xr:uid="{00000000-0005-0000-0000-000078130000}"/>
    <cellStyle name="20% - Accent4 3 3 3 2 3" xfId="5025" xr:uid="{00000000-0005-0000-0000-000079130000}"/>
    <cellStyle name="20% - Accent4 3 3 3 2 4" xfId="5026" xr:uid="{00000000-0005-0000-0000-00007A130000}"/>
    <cellStyle name="20% - Accent4 3 3 3 3" xfId="5027" xr:uid="{00000000-0005-0000-0000-00007B130000}"/>
    <cellStyle name="20% - Accent4 3 3 3 3 2" xfId="5028" xr:uid="{00000000-0005-0000-0000-00007C130000}"/>
    <cellStyle name="20% - Accent4 3 3 3 4" xfId="5029" xr:uid="{00000000-0005-0000-0000-00007D130000}"/>
    <cellStyle name="20% - Accent4 3 3 3 5" xfId="5030" xr:uid="{00000000-0005-0000-0000-00007E130000}"/>
    <cellStyle name="20% - Accent4 3 3 3 6" xfId="5031" xr:uid="{00000000-0005-0000-0000-00007F130000}"/>
    <cellStyle name="20% - Accent4 3 3 4" xfId="5032" xr:uid="{00000000-0005-0000-0000-000080130000}"/>
    <cellStyle name="20% - Accent4 3 3 4 2" xfId="5033" xr:uid="{00000000-0005-0000-0000-000081130000}"/>
    <cellStyle name="20% - Accent4 3 3 4 2 2" xfId="5034" xr:uid="{00000000-0005-0000-0000-000082130000}"/>
    <cellStyle name="20% - Accent4 3 3 4 2 2 2" xfId="5035" xr:uid="{00000000-0005-0000-0000-000083130000}"/>
    <cellStyle name="20% - Accent4 3 3 4 2 3" xfId="5036" xr:uid="{00000000-0005-0000-0000-000084130000}"/>
    <cellStyle name="20% - Accent4 3 3 4 2 4" xfId="5037" xr:uid="{00000000-0005-0000-0000-000085130000}"/>
    <cellStyle name="20% - Accent4 3 3 4 3" xfId="5038" xr:uid="{00000000-0005-0000-0000-000086130000}"/>
    <cellStyle name="20% - Accent4 3 3 4 3 2" xfId="5039" xr:uid="{00000000-0005-0000-0000-000087130000}"/>
    <cellStyle name="20% - Accent4 3 3 4 4" xfId="5040" xr:uid="{00000000-0005-0000-0000-000088130000}"/>
    <cellStyle name="20% - Accent4 3 3 4 5" xfId="5041" xr:uid="{00000000-0005-0000-0000-000089130000}"/>
    <cellStyle name="20% - Accent4 3 3 5" xfId="5042" xr:uid="{00000000-0005-0000-0000-00008A130000}"/>
    <cellStyle name="20% - Accent4 3 3 5 2" xfId="5043" xr:uid="{00000000-0005-0000-0000-00008B130000}"/>
    <cellStyle name="20% - Accent4 3 3 5 2 2" xfId="5044" xr:uid="{00000000-0005-0000-0000-00008C130000}"/>
    <cellStyle name="20% - Accent4 3 3 5 3" xfId="5045" xr:uid="{00000000-0005-0000-0000-00008D130000}"/>
    <cellStyle name="20% - Accent4 3 3 5 4" xfId="5046" xr:uid="{00000000-0005-0000-0000-00008E130000}"/>
    <cellStyle name="20% - Accent4 3 3 6" xfId="5047" xr:uid="{00000000-0005-0000-0000-00008F130000}"/>
    <cellStyle name="20% - Accent4 3 3 6 2" xfId="5048" xr:uid="{00000000-0005-0000-0000-000090130000}"/>
    <cellStyle name="20% - Accent4 3 3 7" xfId="5049" xr:uid="{00000000-0005-0000-0000-000091130000}"/>
    <cellStyle name="20% - Accent4 3 3 8" xfId="5050" xr:uid="{00000000-0005-0000-0000-000092130000}"/>
    <cellStyle name="20% - Accent4 3 3 9" xfId="5051" xr:uid="{00000000-0005-0000-0000-000093130000}"/>
    <cellStyle name="20% - Accent4 3 4" xfId="5052" xr:uid="{00000000-0005-0000-0000-000094130000}"/>
    <cellStyle name="20% - Accent4 3 4 2" xfId="5053" xr:uid="{00000000-0005-0000-0000-000095130000}"/>
    <cellStyle name="20% - Accent4 3 4 2 2" xfId="5054" xr:uid="{00000000-0005-0000-0000-000096130000}"/>
    <cellStyle name="20% - Accent4 3 4 2 2 2" xfId="5055" xr:uid="{00000000-0005-0000-0000-000097130000}"/>
    <cellStyle name="20% - Accent4 3 4 2 2 2 2" xfId="5056" xr:uid="{00000000-0005-0000-0000-000098130000}"/>
    <cellStyle name="20% - Accent4 3 4 2 2 2 2 2" xfId="5057" xr:uid="{00000000-0005-0000-0000-000099130000}"/>
    <cellStyle name="20% - Accent4 3 4 2 2 2 3" xfId="5058" xr:uid="{00000000-0005-0000-0000-00009A130000}"/>
    <cellStyle name="20% - Accent4 3 4 2 2 3" xfId="5059" xr:uid="{00000000-0005-0000-0000-00009B130000}"/>
    <cellStyle name="20% - Accent4 3 4 2 2 3 2" xfId="5060" xr:uid="{00000000-0005-0000-0000-00009C130000}"/>
    <cellStyle name="20% - Accent4 3 4 2 2 4" xfId="5061" xr:uid="{00000000-0005-0000-0000-00009D130000}"/>
    <cellStyle name="20% - Accent4 3 4 2 2 5" xfId="5062" xr:uid="{00000000-0005-0000-0000-00009E130000}"/>
    <cellStyle name="20% - Accent4 3 4 2 2 6" xfId="5063" xr:uid="{00000000-0005-0000-0000-00009F130000}"/>
    <cellStyle name="20% - Accent4 3 4 2 3" xfId="5064" xr:uid="{00000000-0005-0000-0000-0000A0130000}"/>
    <cellStyle name="20% - Accent4 3 4 2 3 2" xfId="5065" xr:uid="{00000000-0005-0000-0000-0000A1130000}"/>
    <cellStyle name="20% - Accent4 3 4 2 3 2 2" xfId="5066" xr:uid="{00000000-0005-0000-0000-0000A2130000}"/>
    <cellStyle name="20% - Accent4 3 4 2 3 3" xfId="5067" xr:uid="{00000000-0005-0000-0000-0000A3130000}"/>
    <cellStyle name="20% - Accent4 3 4 2 4" xfId="5068" xr:uid="{00000000-0005-0000-0000-0000A4130000}"/>
    <cellStyle name="20% - Accent4 3 4 2 4 2" xfId="5069" xr:uid="{00000000-0005-0000-0000-0000A5130000}"/>
    <cellStyle name="20% - Accent4 3 4 2 4 2 2" xfId="5070" xr:uid="{00000000-0005-0000-0000-0000A6130000}"/>
    <cellStyle name="20% - Accent4 3 4 2 4 3" xfId="5071" xr:uid="{00000000-0005-0000-0000-0000A7130000}"/>
    <cellStyle name="20% - Accent4 3 4 2 5" xfId="5072" xr:uid="{00000000-0005-0000-0000-0000A8130000}"/>
    <cellStyle name="20% - Accent4 3 4 2 5 2" xfId="5073" xr:uid="{00000000-0005-0000-0000-0000A9130000}"/>
    <cellStyle name="20% - Accent4 3 4 2 6" xfId="5074" xr:uid="{00000000-0005-0000-0000-0000AA130000}"/>
    <cellStyle name="20% - Accent4 3 4 2 7" xfId="5075" xr:uid="{00000000-0005-0000-0000-0000AB130000}"/>
    <cellStyle name="20% - Accent4 3 4 2 8" xfId="5076" xr:uid="{00000000-0005-0000-0000-0000AC130000}"/>
    <cellStyle name="20% - Accent4 3 4 3" xfId="5077" xr:uid="{00000000-0005-0000-0000-0000AD130000}"/>
    <cellStyle name="20% - Accent4 3 4 3 2" xfId="5078" xr:uid="{00000000-0005-0000-0000-0000AE130000}"/>
    <cellStyle name="20% - Accent4 3 4 3 2 2" xfId="5079" xr:uid="{00000000-0005-0000-0000-0000AF130000}"/>
    <cellStyle name="20% - Accent4 3 4 3 2 2 2" xfId="5080" xr:uid="{00000000-0005-0000-0000-0000B0130000}"/>
    <cellStyle name="20% - Accent4 3 4 3 2 3" xfId="5081" xr:uid="{00000000-0005-0000-0000-0000B1130000}"/>
    <cellStyle name="20% - Accent4 3 4 3 2 4" xfId="5082" xr:uid="{00000000-0005-0000-0000-0000B2130000}"/>
    <cellStyle name="20% - Accent4 3 4 3 3" xfId="5083" xr:uid="{00000000-0005-0000-0000-0000B3130000}"/>
    <cellStyle name="20% - Accent4 3 4 3 3 2" xfId="5084" xr:uid="{00000000-0005-0000-0000-0000B4130000}"/>
    <cellStyle name="20% - Accent4 3 4 3 4" xfId="5085" xr:uid="{00000000-0005-0000-0000-0000B5130000}"/>
    <cellStyle name="20% - Accent4 3 4 3 5" xfId="5086" xr:uid="{00000000-0005-0000-0000-0000B6130000}"/>
    <cellStyle name="20% - Accent4 3 4 3 6" xfId="5087" xr:uid="{00000000-0005-0000-0000-0000B7130000}"/>
    <cellStyle name="20% - Accent4 3 4 4" xfId="5088" xr:uid="{00000000-0005-0000-0000-0000B8130000}"/>
    <cellStyle name="20% - Accent4 3 4 4 2" xfId="5089" xr:uid="{00000000-0005-0000-0000-0000B9130000}"/>
    <cellStyle name="20% - Accent4 3 4 4 2 2" xfId="5090" xr:uid="{00000000-0005-0000-0000-0000BA130000}"/>
    <cellStyle name="20% - Accent4 3 4 4 3" xfId="5091" xr:uid="{00000000-0005-0000-0000-0000BB130000}"/>
    <cellStyle name="20% - Accent4 3 4 4 4" xfId="5092" xr:uid="{00000000-0005-0000-0000-0000BC130000}"/>
    <cellStyle name="20% - Accent4 3 4 5" xfId="5093" xr:uid="{00000000-0005-0000-0000-0000BD130000}"/>
    <cellStyle name="20% - Accent4 3 4 5 2" xfId="5094" xr:uid="{00000000-0005-0000-0000-0000BE130000}"/>
    <cellStyle name="20% - Accent4 3 4 5 2 2" xfId="5095" xr:uid="{00000000-0005-0000-0000-0000BF130000}"/>
    <cellStyle name="20% - Accent4 3 4 5 3" xfId="5096" xr:uid="{00000000-0005-0000-0000-0000C0130000}"/>
    <cellStyle name="20% - Accent4 3 4 6" xfId="5097" xr:uid="{00000000-0005-0000-0000-0000C1130000}"/>
    <cellStyle name="20% - Accent4 3 4 6 2" xfId="5098" xr:uid="{00000000-0005-0000-0000-0000C2130000}"/>
    <cellStyle name="20% - Accent4 3 4 7" xfId="5099" xr:uid="{00000000-0005-0000-0000-0000C3130000}"/>
    <cellStyle name="20% - Accent4 3 4 8" xfId="5100" xr:uid="{00000000-0005-0000-0000-0000C4130000}"/>
    <cellStyle name="20% - Accent4 3 4 9" xfId="5101" xr:uid="{00000000-0005-0000-0000-0000C5130000}"/>
    <cellStyle name="20% - Accent4 3 5" xfId="5102" xr:uid="{00000000-0005-0000-0000-0000C6130000}"/>
    <cellStyle name="20% - Accent4 3 5 2" xfId="5103" xr:uid="{00000000-0005-0000-0000-0000C7130000}"/>
    <cellStyle name="20% - Accent4 3 5 2 2" xfId="5104" xr:uid="{00000000-0005-0000-0000-0000C8130000}"/>
    <cellStyle name="20% - Accent4 3 5 2 2 2" xfId="5105" xr:uid="{00000000-0005-0000-0000-0000C9130000}"/>
    <cellStyle name="20% - Accent4 3 5 2 2 2 2" xfId="5106" xr:uid="{00000000-0005-0000-0000-0000CA130000}"/>
    <cellStyle name="20% - Accent4 3 5 2 2 2 2 2" xfId="5107" xr:uid="{00000000-0005-0000-0000-0000CB130000}"/>
    <cellStyle name="20% - Accent4 3 5 2 2 2 3" xfId="5108" xr:uid="{00000000-0005-0000-0000-0000CC130000}"/>
    <cellStyle name="20% - Accent4 3 5 2 2 3" xfId="5109" xr:uid="{00000000-0005-0000-0000-0000CD130000}"/>
    <cellStyle name="20% - Accent4 3 5 2 2 3 2" xfId="5110" xr:uid="{00000000-0005-0000-0000-0000CE130000}"/>
    <cellStyle name="20% - Accent4 3 5 2 2 4" xfId="5111" xr:uid="{00000000-0005-0000-0000-0000CF130000}"/>
    <cellStyle name="20% - Accent4 3 5 2 2 5" xfId="5112" xr:uid="{00000000-0005-0000-0000-0000D0130000}"/>
    <cellStyle name="20% - Accent4 3 5 2 2 6" xfId="5113" xr:uid="{00000000-0005-0000-0000-0000D1130000}"/>
    <cellStyle name="20% - Accent4 3 5 2 3" xfId="5114" xr:uid="{00000000-0005-0000-0000-0000D2130000}"/>
    <cellStyle name="20% - Accent4 3 5 2 3 2" xfId="5115" xr:uid="{00000000-0005-0000-0000-0000D3130000}"/>
    <cellStyle name="20% - Accent4 3 5 2 3 2 2" xfId="5116" xr:uid="{00000000-0005-0000-0000-0000D4130000}"/>
    <cellStyle name="20% - Accent4 3 5 2 3 3" xfId="5117" xr:uid="{00000000-0005-0000-0000-0000D5130000}"/>
    <cellStyle name="20% - Accent4 3 5 2 4" xfId="5118" xr:uid="{00000000-0005-0000-0000-0000D6130000}"/>
    <cellStyle name="20% - Accent4 3 5 2 4 2" xfId="5119" xr:uid="{00000000-0005-0000-0000-0000D7130000}"/>
    <cellStyle name="20% - Accent4 3 5 2 4 2 2" xfId="5120" xr:uid="{00000000-0005-0000-0000-0000D8130000}"/>
    <cellStyle name="20% - Accent4 3 5 2 4 3" xfId="5121" xr:uid="{00000000-0005-0000-0000-0000D9130000}"/>
    <cellStyle name="20% - Accent4 3 5 2 5" xfId="5122" xr:uid="{00000000-0005-0000-0000-0000DA130000}"/>
    <cellStyle name="20% - Accent4 3 5 2 5 2" xfId="5123" xr:uid="{00000000-0005-0000-0000-0000DB130000}"/>
    <cellStyle name="20% - Accent4 3 5 2 6" xfId="5124" xr:uid="{00000000-0005-0000-0000-0000DC130000}"/>
    <cellStyle name="20% - Accent4 3 5 2 7" xfId="5125" xr:uid="{00000000-0005-0000-0000-0000DD130000}"/>
    <cellStyle name="20% - Accent4 3 5 2 8" xfId="5126" xr:uid="{00000000-0005-0000-0000-0000DE130000}"/>
    <cellStyle name="20% - Accent4 3 5 3" xfId="5127" xr:uid="{00000000-0005-0000-0000-0000DF130000}"/>
    <cellStyle name="20% - Accent4 3 5 3 2" xfId="5128" xr:uid="{00000000-0005-0000-0000-0000E0130000}"/>
    <cellStyle name="20% - Accent4 3 5 3 2 2" xfId="5129" xr:uid="{00000000-0005-0000-0000-0000E1130000}"/>
    <cellStyle name="20% - Accent4 3 5 3 2 2 2" xfId="5130" xr:uid="{00000000-0005-0000-0000-0000E2130000}"/>
    <cellStyle name="20% - Accent4 3 5 3 2 3" xfId="5131" xr:uid="{00000000-0005-0000-0000-0000E3130000}"/>
    <cellStyle name="20% - Accent4 3 5 3 2 4" xfId="5132" xr:uid="{00000000-0005-0000-0000-0000E4130000}"/>
    <cellStyle name="20% - Accent4 3 5 3 3" xfId="5133" xr:uid="{00000000-0005-0000-0000-0000E5130000}"/>
    <cellStyle name="20% - Accent4 3 5 3 3 2" xfId="5134" xr:uid="{00000000-0005-0000-0000-0000E6130000}"/>
    <cellStyle name="20% - Accent4 3 5 3 4" xfId="5135" xr:uid="{00000000-0005-0000-0000-0000E7130000}"/>
    <cellStyle name="20% - Accent4 3 5 3 5" xfId="5136" xr:uid="{00000000-0005-0000-0000-0000E8130000}"/>
    <cellStyle name="20% - Accent4 3 5 3 6" xfId="5137" xr:uid="{00000000-0005-0000-0000-0000E9130000}"/>
    <cellStyle name="20% - Accent4 3 5 4" xfId="5138" xr:uid="{00000000-0005-0000-0000-0000EA130000}"/>
    <cellStyle name="20% - Accent4 3 5 4 2" xfId="5139" xr:uid="{00000000-0005-0000-0000-0000EB130000}"/>
    <cellStyle name="20% - Accent4 3 5 4 2 2" xfId="5140" xr:uid="{00000000-0005-0000-0000-0000EC130000}"/>
    <cellStyle name="20% - Accent4 3 5 4 3" xfId="5141" xr:uid="{00000000-0005-0000-0000-0000ED130000}"/>
    <cellStyle name="20% - Accent4 3 5 4 4" xfId="5142" xr:uid="{00000000-0005-0000-0000-0000EE130000}"/>
    <cellStyle name="20% - Accent4 3 5 5" xfId="5143" xr:uid="{00000000-0005-0000-0000-0000EF130000}"/>
    <cellStyle name="20% - Accent4 3 5 5 2" xfId="5144" xr:uid="{00000000-0005-0000-0000-0000F0130000}"/>
    <cellStyle name="20% - Accent4 3 5 5 2 2" xfId="5145" xr:uid="{00000000-0005-0000-0000-0000F1130000}"/>
    <cellStyle name="20% - Accent4 3 5 5 3" xfId="5146" xr:uid="{00000000-0005-0000-0000-0000F2130000}"/>
    <cellStyle name="20% - Accent4 3 5 6" xfId="5147" xr:uid="{00000000-0005-0000-0000-0000F3130000}"/>
    <cellStyle name="20% - Accent4 3 5 6 2" xfId="5148" xr:uid="{00000000-0005-0000-0000-0000F4130000}"/>
    <cellStyle name="20% - Accent4 3 5 7" xfId="5149" xr:uid="{00000000-0005-0000-0000-0000F5130000}"/>
    <cellStyle name="20% - Accent4 3 5 8" xfId="5150" xr:uid="{00000000-0005-0000-0000-0000F6130000}"/>
    <cellStyle name="20% - Accent4 3 5 9" xfId="5151" xr:uid="{00000000-0005-0000-0000-0000F7130000}"/>
    <cellStyle name="20% - Accent4 3 6" xfId="5152" xr:uid="{00000000-0005-0000-0000-0000F8130000}"/>
    <cellStyle name="20% - Accent4 3 6 2" xfId="5153" xr:uid="{00000000-0005-0000-0000-0000F9130000}"/>
    <cellStyle name="20% - Accent4 3 6 2 2" xfId="5154" xr:uid="{00000000-0005-0000-0000-0000FA130000}"/>
    <cellStyle name="20% - Accent4 3 6 2 2 2" xfId="5155" xr:uid="{00000000-0005-0000-0000-0000FB130000}"/>
    <cellStyle name="20% - Accent4 3 6 2 2 2 2" xfId="5156" xr:uid="{00000000-0005-0000-0000-0000FC130000}"/>
    <cellStyle name="20% - Accent4 3 6 2 2 3" xfId="5157" xr:uid="{00000000-0005-0000-0000-0000FD130000}"/>
    <cellStyle name="20% - Accent4 3 6 2 2 4" xfId="5158" xr:uid="{00000000-0005-0000-0000-0000FE130000}"/>
    <cellStyle name="20% - Accent4 3 6 2 3" xfId="5159" xr:uid="{00000000-0005-0000-0000-0000FF130000}"/>
    <cellStyle name="20% - Accent4 3 6 2 3 2" xfId="5160" xr:uid="{00000000-0005-0000-0000-000000140000}"/>
    <cellStyle name="20% - Accent4 3 6 2 4" xfId="5161" xr:uid="{00000000-0005-0000-0000-000001140000}"/>
    <cellStyle name="20% - Accent4 3 6 2 5" xfId="5162" xr:uid="{00000000-0005-0000-0000-000002140000}"/>
    <cellStyle name="20% - Accent4 3 6 2 6" xfId="5163" xr:uid="{00000000-0005-0000-0000-000003140000}"/>
    <cellStyle name="20% - Accent4 3 6 3" xfId="5164" xr:uid="{00000000-0005-0000-0000-000004140000}"/>
    <cellStyle name="20% - Accent4 3 6 3 2" xfId="5165" xr:uid="{00000000-0005-0000-0000-000005140000}"/>
    <cellStyle name="20% - Accent4 3 6 3 2 2" xfId="5166" xr:uid="{00000000-0005-0000-0000-000006140000}"/>
    <cellStyle name="20% - Accent4 3 6 3 2 2 2" xfId="5167" xr:uid="{00000000-0005-0000-0000-000007140000}"/>
    <cellStyle name="20% - Accent4 3 6 3 2 3" xfId="5168" xr:uid="{00000000-0005-0000-0000-000008140000}"/>
    <cellStyle name="20% - Accent4 3 6 3 2 4" xfId="5169" xr:uid="{00000000-0005-0000-0000-000009140000}"/>
    <cellStyle name="20% - Accent4 3 6 3 3" xfId="5170" xr:uid="{00000000-0005-0000-0000-00000A140000}"/>
    <cellStyle name="20% - Accent4 3 6 3 3 2" xfId="5171" xr:uid="{00000000-0005-0000-0000-00000B140000}"/>
    <cellStyle name="20% - Accent4 3 6 3 4" xfId="5172" xr:uid="{00000000-0005-0000-0000-00000C140000}"/>
    <cellStyle name="20% - Accent4 3 6 3 5" xfId="5173" xr:uid="{00000000-0005-0000-0000-00000D140000}"/>
    <cellStyle name="20% - Accent4 3 6 4" xfId="5174" xr:uid="{00000000-0005-0000-0000-00000E140000}"/>
    <cellStyle name="20% - Accent4 3 6 4 2" xfId="5175" xr:uid="{00000000-0005-0000-0000-00000F140000}"/>
    <cellStyle name="20% - Accent4 3 6 4 2 2" xfId="5176" xr:uid="{00000000-0005-0000-0000-000010140000}"/>
    <cellStyle name="20% - Accent4 3 6 4 3" xfId="5177" xr:uid="{00000000-0005-0000-0000-000011140000}"/>
    <cellStyle name="20% - Accent4 3 6 4 4" xfId="5178" xr:uid="{00000000-0005-0000-0000-000012140000}"/>
    <cellStyle name="20% - Accent4 3 6 5" xfId="5179" xr:uid="{00000000-0005-0000-0000-000013140000}"/>
    <cellStyle name="20% - Accent4 3 6 5 2" xfId="5180" xr:uid="{00000000-0005-0000-0000-000014140000}"/>
    <cellStyle name="20% - Accent4 3 6 6" xfId="5181" xr:uid="{00000000-0005-0000-0000-000015140000}"/>
    <cellStyle name="20% - Accent4 3 6 7" xfId="5182" xr:uid="{00000000-0005-0000-0000-000016140000}"/>
    <cellStyle name="20% - Accent4 3 6 8" xfId="5183" xr:uid="{00000000-0005-0000-0000-000017140000}"/>
    <cellStyle name="20% - Accent4 3 7" xfId="5184" xr:uid="{00000000-0005-0000-0000-000018140000}"/>
    <cellStyle name="20% - Accent4 3 7 2" xfId="5185" xr:uid="{00000000-0005-0000-0000-000019140000}"/>
    <cellStyle name="20% - Accent4 3 7 2 2" xfId="5186" xr:uid="{00000000-0005-0000-0000-00001A140000}"/>
    <cellStyle name="20% - Accent4 3 7 2 2 2" xfId="5187" xr:uid="{00000000-0005-0000-0000-00001B140000}"/>
    <cellStyle name="20% - Accent4 3 7 2 3" xfId="5188" xr:uid="{00000000-0005-0000-0000-00001C140000}"/>
    <cellStyle name="20% - Accent4 3 7 2 4" xfId="5189" xr:uid="{00000000-0005-0000-0000-00001D140000}"/>
    <cellStyle name="20% - Accent4 3 7 3" xfId="5190" xr:uid="{00000000-0005-0000-0000-00001E140000}"/>
    <cellStyle name="20% - Accent4 3 7 3 2" xfId="5191" xr:uid="{00000000-0005-0000-0000-00001F140000}"/>
    <cellStyle name="20% - Accent4 3 7 4" xfId="5192" xr:uid="{00000000-0005-0000-0000-000020140000}"/>
    <cellStyle name="20% - Accent4 3 7 5" xfId="5193" xr:uid="{00000000-0005-0000-0000-000021140000}"/>
    <cellStyle name="20% - Accent4 3 7 6" xfId="5194" xr:uid="{00000000-0005-0000-0000-000022140000}"/>
    <cellStyle name="20% - Accent4 3 8" xfId="5195" xr:uid="{00000000-0005-0000-0000-000023140000}"/>
    <cellStyle name="20% - Accent4 3 8 2" xfId="5196" xr:uid="{00000000-0005-0000-0000-000024140000}"/>
    <cellStyle name="20% - Accent4 3 8 2 2" xfId="5197" xr:uid="{00000000-0005-0000-0000-000025140000}"/>
    <cellStyle name="20% - Accent4 3 8 2 2 2" xfId="5198" xr:uid="{00000000-0005-0000-0000-000026140000}"/>
    <cellStyle name="20% - Accent4 3 8 2 3" xfId="5199" xr:uid="{00000000-0005-0000-0000-000027140000}"/>
    <cellStyle name="20% - Accent4 3 8 2 4" xfId="5200" xr:uid="{00000000-0005-0000-0000-000028140000}"/>
    <cellStyle name="20% - Accent4 3 8 3" xfId="5201" xr:uid="{00000000-0005-0000-0000-000029140000}"/>
    <cellStyle name="20% - Accent4 3 8 3 2" xfId="5202" xr:uid="{00000000-0005-0000-0000-00002A140000}"/>
    <cellStyle name="20% - Accent4 3 8 4" xfId="5203" xr:uid="{00000000-0005-0000-0000-00002B140000}"/>
    <cellStyle name="20% - Accent4 3 8 5" xfId="5204" xr:uid="{00000000-0005-0000-0000-00002C140000}"/>
    <cellStyle name="20% - Accent4 3 9" xfId="5205" xr:uid="{00000000-0005-0000-0000-00002D140000}"/>
    <cellStyle name="20% - Accent4 3 9 2" xfId="5206" xr:uid="{00000000-0005-0000-0000-00002E140000}"/>
    <cellStyle name="20% - Accent4 3 9 2 2" xfId="5207" xr:uid="{00000000-0005-0000-0000-00002F140000}"/>
    <cellStyle name="20% - Accent4 3 9 2 3" xfId="5208" xr:uid="{00000000-0005-0000-0000-000030140000}"/>
    <cellStyle name="20% - Accent4 3 9 3" xfId="5209" xr:uid="{00000000-0005-0000-0000-000031140000}"/>
    <cellStyle name="20% - Accent4 3 9 4" xfId="5210" xr:uid="{00000000-0005-0000-0000-000032140000}"/>
    <cellStyle name="20% - Accent4 4" xfId="5211" xr:uid="{00000000-0005-0000-0000-000033140000}"/>
    <cellStyle name="20% - Accent4 4 10" xfId="5212" xr:uid="{00000000-0005-0000-0000-000034140000}"/>
    <cellStyle name="20% - Accent4 4 10 2" xfId="5213" xr:uid="{00000000-0005-0000-0000-000035140000}"/>
    <cellStyle name="20% - Accent4 4 11" xfId="5214" xr:uid="{00000000-0005-0000-0000-000036140000}"/>
    <cellStyle name="20% - Accent4 4 12" xfId="5215" xr:uid="{00000000-0005-0000-0000-000037140000}"/>
    <cellStyle name="20% - Accent4 4 13" xfId="5216" xr:uid="{00000000-0005-0000-0000-000038140000}"/>
    <cellStyle name="20% - Accent4 4 2" xfId="5217" xr:uid="{00000000-0005-0000-0000-000039140000}"/>
    <cellStyle name="20% - Accent4 4 2 2" xfId="5218" xr:uid="{00000000-0005-0000-0000-00003A140000}"/>
    <cellStyle name="20% - Accent4 4 2 2 2" xfId="5219" xr:uid="{00000000-0005-0000-0000-00003B140000}"/>
    <cellStyle name="20% - Accent4 4 2 2 2 2" xfId="5220" xr:uid="{00000000-0005-0000-0000-00003C140000}"/>
    <cellStyle name="20% - Accent4 4 2 2 2 2 2" xfId="5221" xr:uid="{00000000-0005-0000-0000-00003D140000}"/>
    <cellStyle name="20% - Accent4 4 2 2 2 2 2 2" xfId="5222" xr:uid="{00000000-0005-0000-0000-00003E140000}"/>
    <cellStyle name="20% - Accent4 4 2 2 2 2 3" xfId="5223" xr:uid="{00000000-0005-0000-0000-00003F140000}"/>
    <cellStyle name="20% - Accent4 4 2 2 2 3" xfId="5224" xr:uid="{00000000-0005-0000-0000-000040140000}"/>
    <cellStyle name="20% - Accent4 4 2 2 2 3 2" xfId="5225" xr:uid="{00000000-0005-0000-0000-000041140000}"/>
    <cellStyle name="20% - Accent4 4 2 2 2 4" xfId="5226" xr:uid="{00000000-0005-0000-0000-000042140000}"/>
    <cellStyle name="20% - Accent4 4 2 2 2 5" xfId="5227" xr:uid="{00000000-0005-0000-0000-000043140000}"/>
    <cellStyle name="20% - Accent4 4 2 2 2 6" xfId="5228" xr:uid="{00000000-0005-0000-0000-000044140000}"/>
    <cellStyle name="20% - Accent4 4 2 2 3" xfId="5229" xr:uid="{00000000-0005-0000-0000-000045140000}"/>
    <cellStyle name="20% - Accent4 4 2 2 3 2" xfId="5230" xr:uid="{00000000-0005-0000-0000-000046140000}"/>
    <cellStyle name="20% - Accent4 4 2 2 3 2 2" xfId="5231" xr:uid="{00000000-0005-0000-0000-000047140000}"/>
    <cellStyle name="20% - Accent4 4 2 2 3 3" xfId="5232" xr:uid="{00000000-0005-0000-0000-000048140000}"/>
    <cellStyle name="20% - Accent4 4 2 2 4" xfId="5233" xr:uid="{00000000-0005-0000-0000-000049140000}"/>
    <cellStyle name="20% - Accent4 4 2 2 4 2" xfId="5234" xr:uid="{00000000-0005-0000-0000-00004A140000}"/>
    <cellStyle name="20% - Accent4 4 2 2 4 2 2" xfId="5235" xr:uid="{00000000-0005-0000-0000-00004B140000}"/>
    <cellStyle name="20% - Accent4 4 2 2 4 3" xfId="5236" xr:uid="{00000000-0005-0000-0000-00004C140000}"/>
    <cellStyle name="20% - Accent4 4 2 2 5" xfId="5237" xr:uid="{00000000-0005-0000-0000-00004D140000}"/>
    <cellStyle name="20% - Accent4 4 2 2 5 2" xfId="5238" xr:uid="{00000000-0005-0000-0000-00004E140000}"/>
    <cellStyle name="20% - Accent4 4 2 2 6" xfId="5239" xr:uid="{00000000-0005-0000-0000-00004F140000}"/>
    <cellStyle name="20% - Accent4 4 2 2 7" xfId="5240" xr:uid="{00000000-0005-0000-0000-000050140000}"/>
    <cellStyle name="20% - Accent4 4 2 2 8" xfId="5241" xr:uid="{00000000-0005-0000-0000-000051140000}"/>
    <cellStyle name="20% - Accent4 4 2 3" xfId="5242" xr:uid="{00000000-0005-0000-0000-000052140000}"/>
    <cellStyle name="20% - Accent4 4 2 3 2" xfId="5243" xr:uid="{00000000-0005-0000-0000-000053140000}"/>
    <cellStyle name="20% - Accent4 4 2 3 2 2" xfId="5244" xr:uid="{00000000-0005-0000-0000-000054140000}"/>
    <cellStyle name="20% - Accent4 4 2 3 2 2 2" xfId="5245" xr:uid="{00000000-0005-0000-0000-000055140000}"/>
    <cellStyle name="20% - Accent4 4 2 3 2 3" xfId="5246" xr:uid="{00000000-0005-0000-0000-000056140000}"/>
    <cellStyle name="20% - Accent4 4 2 3 2 4" xfId="5247" xr:uid="{00000000-0005-0000-0000-000057140000}"/>
    <cellStyle name="20% - Accent4 4 2 3 3" xfId="5248" xr:uid="{00000000-0005-0000-0000-000058140000}"/>
    <cellStyle name="20% - Accent4 4 2 3 3 2" xfId="5249" xr:uid="{00000000-0005-0000-0000-000059140000}"/>
    <cellStyle name="20% - Accent4 4 2 3 4" xfId="5250" xr:uid="{00000000-0005-0000-0000-00005A140000}"/>
    <cellStyle name="20% - Accent4 4 2 3 5" xfId="5251" xr:uid="{00000000-0005-0000-0000-00005B140000}"/>
    <cellStyle name="20% - Accent4 4 2 3 6" xfId="5252" xr:uid="{00000000-0005-0000-0000-00005C140000}"/>
    <cellStyle name="20% - Accent4 4 2 4" xfId="5253" xr:uid="{00000000-0005-0000-0000-00005D140000}"/>
    <cellStyle name="20% - Accent4 4 2 4 2" xfId="5254" xr:uid="{00000000-0005-0000-0000-00005E140000}"/>
    <cellStyle name="20% - Accent4 4 2 4 2 2" xfId="5255" xr:uid="{00000000-0005-0000-0000-00005F140000}"/>
    <cellStyle name="20% - Accent4 4 2 4 2 2 2" xfId="5256" xr:uid="{00000000-0005-0000-0000-000060140000}"/>
    <cellStyle name="20% - Accent4 4 2 4 2 3" xfId="5257" xr:uid="{00000000-0005-0000-0000-000061140000}"/>
    <cellStyle name="20% - Accent4 4 2 4 2 4" xfId="5258" xr:uid="{00000000-0005-0000-0000-000062140000}"/>
    <cellStyle name="20% - Accent4 4 2 4 3" xfId="5259" xr:uid="{00000000-0005-0000-0000-000063140000}"/>
    <cellStyle name="20% - Accent4 4 2 4 3 2" xfId="5260" xr:uid="{00000000-0005-0000-0000-000064140000}"/>
    <cellStyle name="20% - Accent4 4 2 4 4" xfId="5261" xr:uid="{00000000-0005-0000-0000-000065140000}"/>
    <cellStyle name="20% - Accent4 4 2 4 5" xfId="5262" xr:uid="{00000000-0005-0000-0000-000066140000}"/>
    <cellStyle name="20% - Accent4 4 2 5" xfId="5263" xr:uid="{00000000-0005-0000-0000-000067140000}"/>
    <cellStyle name="20% - Accent4 4 2 5 2" xfId="5264" xr:uid="{00000000-0005-0000-0000-000068140000}"/>
    <cellStyle name="20% - Accent4 4 2 5 2 2" xfId="5265" xr:uid="{00000000-0005-0000-0000-000069140000}"/>
    <cellStyle name="20% - Accent4 4 2 5 3" xfId="5266" xr:uid="{00000000-0005-0000-0000-00006A140000}"/>
    <cellStyle name="20% - Accent4 4 2 5 4" xfId="5267" xr:uid="{00000000-0005-0000-0000-00006B140000}"/>
    <cellStyle name="20% - Accent4 4 2 6" xfId="5268" xr:uid="{00000000-0005-0000-0000-00006C140000}"/>
    <cellStyle name="20% - Accent4 4 2 6 2" xfId="5269" xr:uid="{00000000-0005-0000-0000-00006D140000}"/>
    <cellStyle name="20% - Accent4 4 2 7" xfId="5270" xr:uid="{00000000-0005-0000-0000-00006E140000}"/>
    <cellStyle name="20% - Accent4 4 2 8" xfId="5271" xr:uid="{00000000-0005-0000-0000-00006F140000}"/>
    <cellStyle name="20% - Accent4 4 2 9" xfId="5272" xr:uid="{00000000-0005-0000-0000-000070140000}"/>
    <cellStyle name="20% - Accent4 4 3" xfId="5273" xr:uid="{00000000-0005-0000-0000-000071140000}"/>
    <cellStyle name="20% - Accent4 4 3 2" xfId="5274" xr:uid="{00000000-0005-0000-0000-000072140000}"/>
    <cellStyle name="20% - Accent4 4 3 2 2" xfId="5275" xr:uid="{00000000-0005-0000-0000-000073140000}"/>
    <cellStyle name="20% - Accent4 4 3 2 2 2" xfId="5276" xr:uid="{00000000-0005-0000-0000-000074140000}"/>
    <cellStyle name="20% - Accent4 4 3 2 2 2 2" xfId="5277" xr:uid="{00000000-0005-0000-0000-000075140000}"/>
    <cellStyle name="20% - Accent4 4 3 2 2 2 2 2" xfId="5278" xr:uid="{00000000-0005-0000-0000-000076140000}"/>
    <cellStyle name="20% - Accent4 4 3 2 2 2 3" xfId="5279" xr:uid="{00000000-0005-0000-0000-000077140000}"/>
    <cellStyle name="20% - Accent4 4 3 2 2 3" xfId="5280" xr:uid="{00000000-0005-0000-0000-000078140000}"/>
    <cellStyle name="20% - Accent4 4 3 2 2 3 2" xfId="5281" xr:uid="{00000000-0005-0000-0000-000079140000}"/>
    <cellStyle name="20% - Accent4 4 3 2 2 4" xfId="5282" xr:uid="{00000000-0005-0000-0000-00007A140000}"/>
    <cellStyle name="20% - Accent4 4 3 2 2 5" xfId="5283" xr:uid="{00000000-0005-0000-0000-00007B140000}"/>
    <cellStyle name="20% - Accent4 4 3 2 2 6" xfId="5284" xr:uid="{00000000-0005-0000-0000-00007C140000}"/>
    <cellStyle name="20% - Accent4 4 3 2 3" xfId="5285" xr:uid="{00000000-0005-0000-0000-00007D140000}"/>
    <cellStyle name="20% - Accent4 4 3 2 3 2" xfId="5286" xr:uid="{00000000-0005-0000-0000-00007E140000}"/>
    <cellStyle name="20% - Accent4 4 3 2 3 2 2" xfId="5287" xr:uid="{00000000-0005-0000-0000-00007F140000}"/>
    <cellStyle name="20% - Accent4 4 3 2 3 3" xfId="5288" xr:uid="{00000000-0005-0000-0000-000080140000}"/>
    <cellStyle name="20% - Accent4 4 3 2 4" xfId="5289" xr:uid="{00000000-0005-0000-0000-000081140000}"/>
    <cellStyle name="20% - Accent4 4 3 2 4 2" xfId="5290" xr:uid="{00000000-0005-0000-0000-000082140000}"/>
    <cellStyle name="20% - Accent4 4 3 2 4 2 2" xfId="5291" xr:uid="{00000000-0005-0000-0000-000083140000}"/>
    <cellStyle name="20% - Accent4 4 3 2 4 3" xfId="5292" xr:uid="{00000000-0005-0000-0000-000084140000}"/>
    <cellStyle name="20% - Accent4 4 3 2 5" xfId="5293" xr:uid="{00000000-0005-0000-0000-000085140000}"/>
    <cellStyle name="20% - Accent4 4 3 2 5 2" xfId="5294" xr:uid="{00000000-0005-0000-0000-000086140000}"/>
    <cellStyle name="20% - Accent4 4 3 2 6" xfId="5295" xr:uid="{00000000-0005-0000-0000-000087140000}"/>
    <cellStyle name="20% - Accent4 4 3 2 7" xfId="5296" xr:uid="{00000000-0005-0000-0000-000088140000}"/>
    <cellStyle name="20% - Accent4 4 3 2 8" xfId="5297" xr:uid="{00000000-0005-0000-0000-000089140000}"/>
    <cellStyle name="20% - Accent4 4 3 3" xfId="5298" xr:uid="{00000000-0005-0000-0000-00008A140000}"/>
    <cellStyle name="20% - Accent4 4 3 3 2" xfId="5299" xr:uid="{00000000-0005-0000-0000-00008B140000}"/>
    <cellStyle name="20% - Accent4 4 3 3 2 2" xfId="5300" xr:uid="{00000000-0005-0000-0000-00008C140000}"/>
    <cellStyle name="20% - Accent4 4 3 3 2 2 2" xfId="5301" xr:uid="{00000000-0005-0000-0000-00008D140000}"/>
    <cellStyle name="20% - Accent4 4 3 3 2 3" xfId="5302" xr:uid="{00000000-0005-0000-0000-00008E140000}"/>
    <cellStyle name="20% - Accent4 4 3 3 2 4" xfId="5303" xr:uid="{00000000-0005-0000-0000-00008F140000}"/>
    <cellStyle name="20% - Accent4 4 3 3 3" xfId="5304" xr:uid="{00000000-0005-0000-0000-000090140000}"/>
    <cellStyle name="20% - Accent4 4 3 3 3 2" xfId="5305" xr:uid="{00000000-0005-0000-0000-000091140000}"/>
    <cellStyle name="20% - Accent4 4 3 3 4" xfId="5306" xr:uid="{00000000-0005-0000-0000-000092140000}"/>
    <cellStyle name="20% - Accent4 4 3 3 5" xfId="5307" xr:uid="{00000000-0005-0000-0000-000093140000}"/>
    <cellStyle name="20% - Accent4 4 3 3 6" xfId="5308" xr:uid="{00000000-0005-0000-0000-000094140000}"/>
    <cellStyle name="20% - Accent4 4 3 4" xfId="5309" xr:uid="{00000000-0005-0000-0000-000095140000}"/>
    <cellStyle name="20% - Accent4 4 3 4 2" xfId="5310" xr:uid="{00000000-0005-0000-0000-000096140000}"/>
    <cellStyle name="20% - Accent4 4 3 4 2 2" xfId="5311" xr:uid="{00000000-0005-0000-0000-000097140000}"/>
    <cellStyle name="20% - Accent4 4 3 4 3" xfId="5312" xr:uid="{00000000-0005-0000-0000-000098140000}"/>
    <cellStyle name="20% - Accent4 4 3 4 4" xfId="5313" xr:uid="{00000000-0005-0000-0000-000099140000}"/>
    <cellStyle name="20% - Accent4 4 3 5" xfId="5314" xr:uid="{00000000-0005-0000-0000-00009A140000}"/>
    <cellStyle name="20% - Accent4 4 3 5 2" xfId="5315" xr:uid="{00000000-0005-0000-0000-00009B140000}"/>
    <cellStyle name="20% - Accent4 4 3 5 2 2" xfId="5316" xr:uid="{00000000-0005-0000-0000-00009C140000}"/>
    <cellStyle name="20% - Accent4 4 3 5 3" xfId="5317" xr:uid="{00000000-0005-0000-0000-00009D140000}"/>
    <cellStyle name="20% - Accent4 4 3 6" xfId="5318" xr:uid="{00000000-0005-0000-0000-00009E140000}"/>
    <cellStyle name="20% - Accent4 4 3 6 2" xfId="5319" xr:uid="{00000000-0005-0000-0000-00009F140000}"/>
    <cellStyle name="20% - Accent4 4 3 7" xfId="5320" xr:uid="{00000000-0005-0000-0000-0000A0140000}"/>
    <cellStyle name="20% - Accent4 4 3 8" xfId="5321" xr:uid="{00000000-0005-0000-0000-0000A1140000}"/>
    <cellStyle name="20% - Accent4 4 3 9" xfId="5322" xr:uid="{00000000-0005-0000-0000-0000A2140000}"/>
    <cellStyle name="20% - Accent4 4 4" xfId="5323" xr:uid="{00000000-0005-0000-0000-0000A3140000}"/>
    <cellStyle name="20% - Accent4 4 4 2" xfId="5324" xr:uid="{00000000-0005-0000-0000-0000A4140000}"/>
    <cellStyle name="20% - Accent4 4 4 2 2" xfId="5325" xr:uid="{00000000-0005-0000-0000-0000A5140000}"/>
    <cellStyle name="20% - Accent4 4 4 2 2 2" xfId="5326" xr:uid="{00000000-0005-0000-0000-0000A6140000}"/>
    <cellStyle name="20% - Accent4 4 4 2 2 2 2" xfId="5327" xr:uid="{00000000-0005-0000-0000-0000A7140000}"/>
    <cellStyle name="20% - Accent4 4 4 2 2 2 2 2" xfId="5328" xr:uid="{00000000-0005-0000-0000-0000A8140000}"/>
    <cellStyle name="20% - Accent4 4 4 2 2 2 3" xfId="5329" xr:uid="{00000000-0005-0000-0000-0000A9140000}"/>
    <cellStyle name="20% - Accent4 4 4 2 2 3" xfId="5330" xr:uid="{00000000-0005-0000-0000-0000AA140000}"/>
    <cellStyle name="20% - Accent4 4 4 2 2 3 2" xfId="5331" xr:uid="{00000000-0005-0000-0000-0000AB140000}"/>
    <cellStyle name="20% - Accent4 4 4 2 2 4" xfId="5332" xr:uid="{00000000-0005-0000-0000-0000AC140000}"/>
    <cellStyle name="20% - Accent4 4 4 2 2 5" xfId="5333" xr:uid="{00000000-0005-0000-0000-0000AD140000}"/>
    <cellStyle name="20% - Accent4 4 4 2 2 6" xfId="5334" xr:uid="{00000000-0005-0000-0000-0000AE140000}"/>
    <cellStyle name="20% - Accent4 4 4 2 3" xfId="5335" xr:uid="{00000000-0005-0000-0000-0000AF140000}"/>
    <cellStyle name="20% - Accent4 4 4 2 3 2" xfId="5336" xr:uid="{00000000-0005-0000-0000-0000B0140000}"/>
    <cellStyle name="20% - Accent4 4 4 2 3 2 2" xfId="5337" xr:uid="{00000000-0005-0000-0000-0000B1140000}"/>
    <cellStyle name="20% - Accent4 4 4 2 3 3" xfId="5338" xr:uid="{00000000-0005-0000-0000-0000B2140000}"/>
    <cellStyle name="20% - Accent4 4 4 2 4" xfId="5339" xr:uid="{00000000-0005-0000-0000-0000B3140000}"/>
    <cellStyle name="20% - Accent4 4 4 2 4 2" xfId="5340" xr:uid="{00000000-0005-0000-0000-0000B4140000}"/>
    <cellStyle name="20% - Accent4 4 4 2 4 2 2" xfId="5341" xr:uid="{00000000-0005-0000-0000-0000B5140000}"/>
    <cellStyle name="20% - Accent4 4 4 2 4 3" xfId="5342" xr:uid="{00000000-0005-0000-0000-0000B6140000}"/>
    <cellStyle name="20% - Accent4 4 4 2 5" xfId="5343" xr:uid="{00000000-0005-0000-0000-0000B7140000}"/>
    <cellStyle name="20% - Accent4 4 4 2 5 2" xfId="5344" xr:uid="{00000000-0005-0000-0000-0000B8140000}"/>
    <cellStyle name="20% - Accent4 4 4 2 6" xfId="5345" xr:uid="{00000000-0005-0000-0000-0000B9140000}"/>
    <cellStyle name="20% - Accent4 4 4 2 7" xfId="5346" xr:uid="{00000000-0005-0000-0000-0000BA140000}"/>
    <cellStyle name="20% - Accent4 4 4 2 8" xfId="5347" xr:uid="{00000000-0005-0000-0000-0000BB140000}"/>
    <cellStyle name="20% - Accent4 4 4 3" xfId="5348" xr:uid="{00000000-0005-0000-0000-0000BC140000}"/>
    <cellStyle name="20% - Accent4 4 4 3 2" xfId="5349" xr:uid="{00000000-0005-0000-0000-0000BD140000}"/>
    <cellStyle name="20% - Accent4 4 4 3 2 2" xfId="5350" xr:uid="{00000000-0005-0000-0000-0000BE140000}"/>
    <cellStyle name="20% - Accent4 4 4 3 2 2 2" xfId="5351" xr:uid="{00000000-0005-0000-0000-0000BF140000}"/>
    <cellStyle name="20% - Accent4 4 4 3 2 3" xfId="5352" xr:uid="{00000000-0005-0000-0000-0000C0140000}"/>
    <cellStyle name="20% - Accent4 4 4 3 2 4" xfId="5353" xr:uid="{00000000-0005-0000-0000-0000C1140000}"/>
    <cellStyle name="20% - Accent4 4 4 3 3" xfId="5354" xr:uid="{00000000-0005-0000-0000-0000C2140000}"/>
    <cellStyle name="20% - Accent4 4 4 3 3 2" xfId="5355" xr:uid="{00000000-0005-0000-0000-0000C3140000}"/>
    <cellStyle name="20% - Accent4 4 4 3 4" xfId="5356" xr:uid="{00000000-0005-0000-0000-0000C4140000}"/>
    <cellStyle name="20% - Accent4 4 4 3 5" xfId="5357" xr:uid="{00000000-0005-0000-0000-0000C5140000}"/>
    <cellStyle name="20% - Accent4 4 4 3 6" xfId="5358" xr:uid="{00000000-0005-0000-0000-0000C6140000}"/>
    <cellStyle name="20% - Accent4 4 4 4" xfId="5359" xr:uid="{00000000-0005-0000-0000-0000C7140000}"/>
    <cellStyle name="20% - Accent4 4 4 4 2" xfId="5360" xr:uid="{00000000-0005-0000-0000-0000C8140000}"/>
    <cellStyle name="20% - Accent4 4 4 4 2 2" xfId="5361" xr:uid="{00000000-0005-0000-0000-0000C9140000}"/>
    <cellStyle name="20% - Accent4 4 4 4 3" xfId="5362" xr:uid="{00000000-0005-0000-0000-0000CA140000}"/>
    <cellStyle name="20% - Accent4 4 4 4 4" xfId="5363" xr:uid="{00000000-0005-0000-0000-0000CB140000}"/>
    <cellStyle name="20% - Accent4 4 4 5" xfId="5364" xr:uid="{00000000-0005-0000-0000-0000CC140000}"/>
    <cellStyle name="20% - Accent4 4 4 5 2" xfId="5365" xr:uid="{00000000-0005-0000-0000-0000CD140000}"/>
    <cellStyle name="20% - Accent4 4 4 5 2 2" xfId="5366" xr:uid="{00000000-0005-0000-0000-0000CE140000}"/>
    <cellStyle name="20% - Accent4 4 4 5 3" xfId="5367" xr:uid="{00000000-0005-0000-0000-0000CF140000}"/>
    <cellStyle name="20% - Accent4 4 4 6" xfId="5368" xr:uid="{00000000-0005-0000-0000-0000D0140000}"/>
    <cellStyle name="20% - Accent4 4 4 6 2" xfId="5369" xr:uid="{00000000-0005-0000-0000-0000D1140000}"/>
    <cellStyle name="20% - Accent4 4 4 7" xfId="5370" xr:uid="{00000000-0005-0000-0000-0000D2140000}"/>
    <cellStyle name="20% - Accent4 4 4 8" xfId="5371" xr:uid="{00000000-0005-0000-0000-0000D3140000}"/>
    <cellStyle name="20% - Accent4 4 4 9" xfId="5372" xr:uid="{00000000-0005-0000-0000-0000D4140000}"/>
    <cellStyle name="20% - Accent4 4 5" xfId="5373" xr:uid="{00000000-0005-0000-0000-0000D5140000}"/>
    <cellStyle name="20% - Accent4 4 5 2" xfId="5374" xr:uid="{00000000-0005-0000-0000-0000D6140000}"/>
    <cellStyle name="20% - Accent4 4 5 2 2" xfId="5375" xr:uid="{00000000-0005-0000-0000-0000D7140000}"/>
    <cellStyle name="20% - Accent4 4 5 2 2 2" xfId="5376" xr:uid="{00000000-0005-0000-0000-0000D8140000}"/>
    <cellStyle name="20% - Accent4 4 5 2 2 2 2" xfId="5377" xr:uid="{00000000-0005-0000-0000-0000D9140000}"/>
    <cellStyle name="20% - Accent4 4 5 2 2 3" xfId="5378" xr:uid="{00000000-0005-0000-0000-0000DA140000}"/>
    <cellStyle name="20% - Accent4 4 5 2 2 4" xfId="5379" xr:uid="{00000000-0005-0000-0000-0000DB140000}"/>
    <cellStyle name="20% - Accent4 4 5 2 3" xfId="5380" xr:uid="{00000000-0005-0000-0000-0000DC140000}"/>
    <cellStyle name="20% - Accent4 4 5 2 3 2" xfId="5381" xr:uid="{00000000-0005-0000-0000-0000DD140000}"/>
    <cellStyle name="20% - Accent4 4 5 2 4" xfId="5382" xr:uid="{00000000-0005-0000-0000-0000DE140000}"/>
    <cellStyle name="20% - Accent4 4 5 2 5" xfId="5383" xr:uid="{00000000-0005-0000-0000-0000DF140000}"/>
    <cellStyle name="20% - Accent4 4 5 2 6" xfId="5384" xr:uid="{00000000-0005-0000-0000-0000E0140000}"/>
    <cellStyle name="20% - Accent4 4 5 3" xfId="5385" xr:uid="{00000000-0005-0000-0000-0000E1140000}"/>
    <cellStyle name="20% - Accent4 4 5 3 2" xfId="5386" xr:uid="{00000000-0005-0000-0000-0000E2140000}"/>
    <cellStyle name="20% - Accent4 4 5 3 2 2" xfId="5387" xr:uid="{00000000-0005-0000-0000-0000E3140000}"/>
    <cellStyle name="20% - Accent4 4 5 3 2 2 2" xfId="5388" xr:uid="{00000000-0005-0000-0000-0000E4140000}"/>
    <cellStyle name="20% - Accent4 4 5 3 2 3" xfId="5389" xr:uid="{00000000-0005-0000-0000-0000E5140000}"/>
    <cellStyle name="20% - Accent4 4 5 3 2 4" xfId="5390" xr:uid="{00000000-0005-0000-0000-0000E6140000}"/>
    <cellStyle name="20% - Accent4 4 5 3 3" xfId="5391" xr:uid="{00000000-0005-0000-0000-0000E7140000}"/>
    <cellStyle name="20% - Accent4 4 5 3 3 2" xfId="5392" xr:uid="{00000000-0005-0000-0000-0000E8140000}"/>
    <cellStyle name="20% - Accent4 4 5 3 4" xfId="5393" xr:uid="{00000000-0005-0000-0000-0000E9140000}"/>
    <cellStyle name="20% - Accent4 4 5 3 5" xfId="5394" xr:uid="{00000000-0005-0000-0000-0000EA140000}"/>
    <cellStyle name="20% - Accent4 4 5 4" xfId="5395" xr:uid="{00000000-0005-0000-0000-0000EB140000}"/>
    <cellStyle name="20% - Accent4 4 5 4 2" xfId="5396" xr:uid="{00000000-0005-0000-0000-0000EC140000}"/>
    <cellStyle name="20% - Accent4 4 5 4 2 2" xfId="5397" xr:uid="{00000000-0005-0000-0000-0000ED140000}"/>
    <cellStyle name="20% - Accent4 4 5 4 3" xfId="5398" xr:uid="{00000000-0005-0000-0000-0000EE140000}"/>
    <cellStyle name="20% - Accent4 4 5 4 4" xfId="5399" xr:uid="{00000000-0005-0000-0000-0000EF140000}"/>
    <cellStyle name="20% - Accent4 4 5 5" xfId="5400" xr:uid="{00000000-0005-0000-0000-0000F0140000}"/>
    <cellStyle name="20% - Accent4 4 5 5 2" xfId="5401" xr:uid="{00000000-0005-0000-0000-0000F1140000}"/>
    <cellStyle name="20% - Accent4 4 5 6" xfId="5402" xr:uid="{00000000-0005-0000-0000-0000F2140000}"/>
    <cellStyle name="20% - Accent4 4 5 7" xfId="5403" xr:uid="{00000000-0005-0000-0000-0000F3140000}"/>
    <cellStyle name="20% - Accent4 4 5 8" xfId="5404" xr:uid="{00000000-0005-0000-0000-0000F4140000}"/>
    <cellStyle name="20% - Accent4 4 6" xfId="5405" xr:uid="{00000000-0005-0000-0000-0000F5140000}"/>
    <cellStyle name="20% - Accent4 4 6 2" xfId="5406" xr:uid="{00000000-0005-0000-0000-0000F6140000}"/>
    <cellStyle name="20% - Accent4 4 6 2 2" xfId="5407" xr:uid="{00000000-0005-0000-0000-0000F7140000}"/>
    <cellStyle name="20% - Accent4 4 6 2 2 2" xfId="5408" xr:uid="{00000000-0005-0000-0000-0000F8140000}"/>
    <cellStyle name="20% - Accent4 4 6 2 3" xfId="5409" xr:uid="{00000000-0005-0000-0000-0000F9140000}"/>
    <cellStyle name="20% - Accent4 4 6 2 4" xfId="5410" xr:uid="{00000000-0005-0000-0000-0000FA140000}"/>
    <cellStyle name="20% - Accent4 4 6 3" xfId="5411" xr:uid="{00000000-0005-0000-0000-0000FB140000}"/>
    <cellStyle name="20% - Accent4 4 6 3 2" xfId="5412" xr:uid="{00000000-0005-0000-0000-0000FC140000}"/>
    <cellStyle name="20% - Accent4 4 6 4" xfId="5413" xr:uid="{00000000-0005-0000-0000-0000FD140000}"/>
    <cellStyle name="20% - Accent4 4 6 5" xfId="5414" xr:uid="{00000000-0005-0000-0000-0000FE140000}"/>
    <cellStyle name="20% - Accent4 4 6 6" xfId="5415" xr:uid="{00000000-0005-0000-0000-0000FF140000}"/>
    <cellStyle name="20% - Accent4 4 7" xfId="5416" xr:uid="{00000000-0005-0000-0000-000000150000}"/>
    <cellStyle name="20% - Accent4 4 7 2" xfId="5417" xr:uid="{00000000-0005-0000-0000-000001150000}"/>
    <cellStyle name="20% - Accent4 4 7 2 2" xfId="5418" xr:uid="{00000000-0005-0000-0000-000002150000}"/>
    <cellStyle name="20% - Accent4 4 7 2 2 2" xfId="5419" xr:uid="{00000000-0005-0000-0000-000003150000}"/>
    <cellStyle name="20% - Accent4 4 7 2 3" xfId="5420" xr:uid="{00000000-0005-0000-0000-000004150000}"/>
    <cellStyle name="20% - Accent4 4 7 2 4" xfId="5421" xr:uid="{00000000-0005-0000-0000-000005150000}"/>
    <cellStyle name="20% - Accent4 4 7 3" xfId="5422" xr:uid="{00000000-0005-0000-0000-000006150000}"/>
    <cellStyle name="20% - Accent4 4 7 3 2" xfId="5423" xr:uid="{00000000-0005-0000-0000-000007150000}"/>
    <cellStyle name="20% - Accent4 4 7 4" xfId="5424" xr:uid="{00000000-0005-0000-0000-000008150000}"/>
    <cellStyle name="20% - Accent4 4 7 5" xfId="5425" xr:uid="{00000000-0005-0000-0000-000009150000}"/>
    <cellStyle name="20% - Accent4 4 8" xfId="5426" xr:uid="{00000000-0005-0000-0000-00000A150000}"/>
    <cellStyle name="20% - Accent4 4 8 2" xfId="5427" xr:uid="{00000000-0005-0000-0000-00000B150000}"/>
    <cellStyle name="20% - Accent4 4 8 2 2" xfId="5428" xr:uid="{00000000-0005-0000-0000-00000C150000}"/>
    <cellStyle name="20% - Accent4 4 8 2 3" xfId="5429" xr:uid="{00000000-0005-0000-0000-00000D150000}"/>
    <cellStyle name="20% - Accent4 4 8 3" xfId="5430" xr:uid="{00000000-0005-0000-0000-00000E150000}"/>
    <cellStyle name="20% - Accent4 4 8 4" xfId="5431" xr:uid="{00000000-0005-0000-0000-00000F150000}"/>
    <cellStyle name="20% - Accent4 4 9" xfId="5432" xr:uid="{00000000-0005-0000-0000-000010150000}"/>
    <cellStyle name="20% - Accent4 4 9 2" xfId="5433" xr:uid="{00000000-0005-0000-0000-000011150000}"/>
    <cellStyle name="20% - Accent4 4 9 2 2" xfId="5434" xr:uid="{00000000-0005-0000-0000-000012150000}"/>
    <cellStyle name="20% - Accent4 4 9 3" xfId="5435" xr:uid="{00000000-0005-0000-0000-000013150000}"/>
    <cellStyle name="20% - Accent4 4 9 4" xfId="5436" xr:uid="{00000000-0005-0000-0000-000014150000}"/>
    <cellStyle name="20% - Accent4 5" xfId="5437" xr:uid="{00000000-0005-0000-0000-000015150000}"/>
    <cellStyle name="20% - Accent4 5 2" xfId="5438" xr:uid="{00000000-0005-0000-0000-000016150000}"/>
    <cellStyle name="20% - Accent4 5 2 2" xfId="5439" xr:uid="{00000000-0005-0000-0000-000017150000}"/>
    <cellStyle name="20% - Accent4 5 2 2 2" xfId="5440" xr:uid="{00000000-0005-0000-0000-000018150000}"/>
    <cellStyle name="20% - Accent4 5 2 2 2 2" xfId="5441" xr:uid="{00000000-0005-0000-0000-000019150000}"/>
    <cellStyle name="20% - Accent4 5 2 2 2 2 2" xfId="5442" xr:uid="{00000000-0005-0000-0000-00001A150000}"/>
    <cellStyle name="20% - Accent4 5 2 2 2 3" xfId="5443" xr:uid="{00000000-0005-0000-0000-00001B150000}"/>
    <cellStyle name="20% - Accent4 5 2 2 3" xfId="5444" xr:uid="{00000000-0005-0000-0000-00001C150000}"/>
    <cellStyle name="20% - Accent4 5 2 2 3 2" xfId="5445" xr:uid="{00000000-0005-0000-0000-00001D150000}"/>
    <cellStyle name="20% - Accent4 5 2 2 4" xfId="5446" xr:uid="{00000000-0005-0000-0000-00001E150000}"/>
    <cellStyle name="20% - Accent4 5 2 2 5" xfId="5447" xr:uid="{00000000-0005-0000-0000-00001F150000}"/>
    <cellStyle name="20% - Accent4 5 2 2 6" xfId="5448" xr:uid="{00000000-0005-0000-0000-000020150000}"/>
    <cellStyle name="20% - Accent4 5 2 3" xfId="5449" xr:uid="{00000000-0005-0000-0000-000021150000}"/>
    <cellStyle name="20% - Accent4 5 2 3 2" xfId="5450" xr:uid="{00000000-0005-0000-0000-000022150000}"/>
    <cellStyle name="20% - Accent4 5 2 3 2 2" xfId="5451" xr:uid="{00000000-0005-0000-0000-000023150000}"/>
    <cellStyle name="20% - Accent4 5 2 3 3" xfId="5452" xr:uid="{00000000-0005-0000-0000-000024150000}"/>
    <cellStyle name="20% - Accent4 5 2 4" xfId="5453" xr:uid="{00000000-0005-0000-0000-000025150000}"/>
    <cellStyle name="20% - Accent4 5 2 4 2" xfId="5454" xr:uid="{00000000-0005-0000-0000-000026150000}"/>
    <cellStyle name="20% - Accent4 5 2 4 2 2" xfId="5455" xr:uid="{00000000-0005-0000-0000-000027150000}"/>
    <cellStyle name="20% - Accent4 5 2 4 3" xfId="5456" xr:uid="{00000000-0005-0000-0000-000028150000}"/>
    <cellStyle name="20% - Accent4 5 2 5" xfId="5457" xr:uid="{00000000-0005-0000-0000-000029150000}"/>
    <cellStyle name="20% - Accent4 5 2 5 2" xfId="5458" xr:uid="{00000000-0005-0000-0000-00002A150000}"/>
    <cellStyle name="20% - Accent4 5 2 6" xfId="5459" xr:uid="{00000000-0005-0000-0000-00002B150000}"/>
    <cellStyle name="20% - Accent4 5 2 7" xfId="5460" xr:uid="{00000000-0005-0000-0000-00002C150000}"/>
    <cellStyle name="20% - Accent4 5 2 8" xfId="5461" xr:uid="{00000000-0005-0000-0000-00002D150000}"/>
    <cellStyle name="20% - Accent4 5 3" xfId="5462" xr:uid="{00000000-0005-0000-0000-00002E150000}"/>
    <cellStyle name="20% - Accent4 5 3 2" xfId="5463" xr:uid="{00000000-0005-0000-0000-00002F150000}"/>
    <cellStyle name="20% - Accent4 5 3 2 2" xfId="5464" xr:uid="{00000000-0005-0000-0000-000030150000}"/>
    <cellStyle name="20% - Accent4 5 3 2 2 2" xfId="5465" xr:uid="{00000000-0005-0000-0000-000031150000}"/>
    <cellStyle name="20% - Accent4 5 3 2 3" xfId="5466" xr:uid="{00000000-0005-0000-0000-000032150000}"/>
    <cellStyle name="20% - Accent4 5 3 2 4" xfId="5467" xr:uid="{00000000-0005-0000-0000-000033150000}"/>
    <cellStyle name="20% - Accent4 5 3 3" xfId="5468" xr:uid="{00000000-0005-0000-0000-000034150000}"/>
    <cellStyle name="20% - Accent4 5 3 3 2" xfId="5469" xr:uid="{00000000-0005-0000-0000-000035150000}"/>
    <cellStyle name="20% - Accent4 5 3 4" xfId="5470" xr:uid="{00000000-0005-0000-0000-000036150000}"/>
    <cellStyle name="20% - Accent4 5 3 5" xfId="5471" xr:uid="{00000000-0005-0000-0000-000037150000}"/>
    <cellStyle name="20% - Accent4 5 3 6" xfId="5472" xr:uid="{00000000-0005-0000-0000-000038150000}"/>
    <cellStyle name="20% - Accent4 5 4" xfId="5473" xr:uid="{00000000-0005-0000-0000-000039150000}"/>
    <cellStyle name="20% - Accent4 5 4 2" xfId="5474" xr:uid="{00000000-0005-0000-0000-00003A150000}"/>
    <cellStyle name="20% - Accent4 5 4 2 2" xfId="5475" xr:uid="{00000000-0005-0000-0000-00003B150000}"/>
    <cellStyle name="20% - Accent4 5 4 2 2 2" xfId="5476" xr:uid="{00000000-0005-0000-0000-00003C150000}"/>
    <cellStyle name="20% - Accent4 5 4 2 3" xfId="5477" xr:uid="{00000000-0005-0000-0000-00003D150000}"/>
    <cellStyle name="20% - Accent4 5 4 2 4" xfId="5478" xr:uid="{00000000-0005-0000-0000-00003E150000}"/>
    <cellStyle name="20% - Accent4 5 4 3" xfId="5479" xr:uid="{00000000-0005-0000-0000-00003F150000}"/>
    <cellStyle name="20% - Accent4 5 4 3 2" xfId="5480" xr:uid="{00000000-0005-0000-0000-000040150000}"/>
    <cellStyle name="20% - Accent4 5 4 4" xfId="5481" xr:uid="{00000000-0005-0000-0000-000041150000}"/>
    <cellStyle name="20% - Accent4 5 4 5" xfId="5482" xr:uid="{00000000-0005-0000-0000-000042150000}"/>
    <cellStyle name="20% - Accent4 5 5" xfId="5483" xr:uid="{00000000-0005-0000-0000-000043150000}"/>
    <cellStyle name="20% - Accent4 5 5 2" xfId="5484" xr:uid="{00000000-0005-0000-0000-000044150000}"/>
    <cellStyle name="20% - Accent4 5 5 2 2" xfId="5485" xr:uid="{00000000-0005-0000-0000-000045150000}"/>
    <cellStyle name="20% - Accent4 5 5 3" xfId="5486" xr:uid="{00000000-0005-0000-0000-000046150000}"/>
    <cellStyle name="20% - Accent4 5 5 4" xfId="5487" xr:uid="{00000000-0005-0000-0000-000047150000}"/>
    <cellStyle name="20% - Accent4 5 6" xfId="5488" xr:uid="{00000000-0005-0000-0000-000048150000}"/>
    <cellStyle name="20% - Accent4 5 6 2" xfId="5489" xr:uid="{00000000-0005-0000-0000-000049150000}"/>
    <cellStyle name="20% - Accent4 5 7" xfId="5490" xr:uid="{00000000-0005-0000-0000-00004A150000}"/>
    <cellStyle name="20% - Accent4 5 8" xfId="5491" xr:uid="{00000000-0005-0000-0000-00004B150000}"/>
    <cellStyle name="20% - Accent4 5 9" xfId="5492" xr:uid="{00000000-0005-0000-0000-00004C150000}"/>
    <cellStyle name="20% - Accent4 6" xfId="5493" xr:uid="{00000000-0005-0000-0000-00004D150000}"/>
    <cellStyle name="20% - Accent4 6 2" xfId="5494" xr:uid="{00000000-0005-0000-0000-00004E150000}"/>
    <cellStyle name="20% - Accent4 6 2 2" xfId="5495" xr:uid="{00000000-0005-0000-0000-00004F150000}"/>
    <cellStyle name="20% - Accent4 6 2 2 2" xfId="5496" xr:uid="{00000000-0005-0000-0000-000050150000}"/>
    <cellStyle name="20% - Accent4 6 2 2 2 2" xfId="5497" xr:uid="{00000000-0005-0000-0000-000051150000}"/>
    <cellStyle name="20% - Accent4 6 2 2 2 2 2" xfId="5498" xr:uid="{00000000-0005-0000-0000-000052150000}"/>
    <cellStyle name="20% - Accent4 6 2 2 2 3" xfId="5499" xr:uid="{00000000-0005-0000-0000-000053150000}"/>
    <cellStyle name="20% - Accent4 6 2 2 3" xfId="5500" xr:uid="{00000000-0005-0000-0000-000054150000}"/>
    <cellStyle name="20% - Accent4 6 2 2 3 2" xfId="5501" xr:uid="{00000000-0005-0000-0000-000055150000}"/>
    <cellStyle name="20% - Accent4 6 2 2 4" xfId="5502" xr:uid="{00000000-0005-0000-0000-000056150000}"/>
    <cellStyle name="20% - Accent4 6 2 2 5" xfId="5503" xr:uid="{00000000-0005-0000-0000-000057150000}"/>
    <cellStyle name="20% - Accent4 6 2 2 6" xfId="5504" xr:uid="{00000000-0005-0000-0000-000058150000}"/>
    <cellStyle name="20% - Accent4 6 2 3" xfId="5505" xr:uid="{00000000-0005-0000-0000-000059150000}"/>
    <cellStyle name="20% - Accent4 6 2 3 2" xfId="5506" xr:uid="{00000000-0005-0000-0000-00005A150000}"/>
    <cellStyle name="20% - Accent4 6 2 3 2 2" xfId="5507" xr:uid="{00000000-0005-0000-0000-00005B150000}"/>
    <cellStyle name="20% - Accent4 6 2 3 3" xfId="5508" xr:uid="{00000000-0005-0000-0000-00005C150000}"/>
    <cellStyle name="20% - Accent4 6 2 4" xfId="5509" xr:uid="{00000000-0005-0000-0000-00005D150000}"/>
    <cellStyle name="20% - Accent4 6 2 4 2" xfId="5510" xr:uid="{00000000-0005-0000-0000-00005E150000}"/>
    <cellStyle name="20% - Accent4 6 2 4 2 2" xfId="5511" xr:uid="{00000000-0005-0000-0000-00005F150000}"/>
    <cellStyle name="20% - Accent4 6 2 4 3" xfId="5512" xr:uid="{00000000-0005-0000-0000-000060150000}"/>
    <cellStyle name="20% - Accent4 6 2 5" xfId="5513" xr:uid="{00000000-0005-0000-0000-000061150000}"/>
    <cellStyle name="20% - Accent4 6 2 5 2" xfId="5514" xr:uid="{00000000-0005-0000-0000-000062150000}"/>
    <cellStyle name="20% - Accent4 6 2 6" xfId="5515" xr:uid="{00000000-0005-0000-0000-000063150000}"/>
    <cellStyle name="20% - Accent4 6 2 7" xfId="5516" xr:uid="{00000000-0005-0000-0000-000064150000}"/>
    <cellStyle name="20% - Accent4 6 2 8" xfId="5517" xr:uid="{00000000-0005-0000-0000-000065150000}"/>
    <cellStyle name="20% - Accent4 6 3" xfId="5518" xr:uid="{00000000-0005-0000-0000-000066150000}"/>
    <cellStyle name="20% - Accent4 6 3 2" xfId="5519" xr:uid="{00000000-0005-0000-0000-000067150000}"/>
    <cellStyle name="20% - Accent4 6 3 2 2" xfId="5520" xr:uid="{00000000-0005-0000-0000-000068150000}"/>
    <cellStyle name="20% - Accent4 6 3 2 2 2" xfId="5521" xr:uid="{00000000-0005-0000-0000-000069150000}"/>
    <cellStyle name="20% - Accent4 6 3 2 3" xfId="5522" xr:uid="{00000000-0005-0000-0000-00006A150000}"/>
    <cellStyle name="20% - Accent4 6 3 2 4" xfId="5523" xr:uid="{00000000-0005-0000-0000-00006B150000}"/>
    <cellStyle name="20% - Accent4 6 3 3" xfId="5524" xr:uid="{00000000-0005-0000-0000-00006C150000}"/>
    <cellStyle name="20% - Accent4 6 3 3 2" xfId="5525" xr:uid="{00000000-0005-0000-0000-00006D150000}"/>
    <cellStyle name="20% - Accent4 6 3 4" xfId="5526" xr:uid="{00000000-0005-0000-0000-00006E150000}"/>
    <cellStyle name="20% - Accent4 6 3 5" xfId="5527" xr:uid="{00000000-0005-0000-0000-00006F150000}"/>
    <cellStyle name="20% - Accent4 6 3 6" xfId="5528" xr:uid="{00000000-0005-0000-0000-000070150000}"/>
    <cellStyle name="20% - Accent4 6 4" xfId="5529" xr:uid="{00000000-0005-0000-0000-000071150000}"/>
    <cellStyle name="20% - Accent4 6 4 2" xfId="5530" xr:uid="{00000000-0005-0000-0000-000072150000}"/>
    <cellStyle name="20% - Accent4 6 4 2 2" xfId="5531" xr:uid="{00000000-0005-0000-0000-000073150000}"/>
    <cellStyle name="20% - Accent4 6 4 3" xfId="5532" xr:uid="{00000000-0005-0000-0000-000074150000}"/>
    <cellStyle name="20% - Accent4 6 4 4" xfId="5533" xr:uid="{00000000-0005-0000-0000-000075150000}"/>
    <cellStyle name="20% - Accent4 6 5" xfId="5534" xr:uid="{00000000-0005-0000-0000-000076150000}"/>
    <cellStyle name="20% - Accent4 6 5 2" xfId="5535" xr:uid="{00000000-0005-0000-0000-000077150000}"/>
    <cellStyle name="20% - Accent4 6 5 2 2" xfId="5536" xr:uid="{00000000-0005-0000-0000-000078150000}"/>
    <cellStyle name="20% - Accent4 6 5 3" xfId="5537" xr:uid="{00000000-0005-0000-0000-000079150000}"/>
    <cellStyle name="20% - Accent4 6 6" xfId="5538" xr:uid="{00000000-0005-0000-0000-00007A150000}"/>
    <cellStyle name="20% - Accent4 6 6 2" xfId="5539" xr:uid="{00000000-0005-0000-0000-00007B150000}"/>
    <cellStyle name="20% - Accent4 6 7" xfId="5540" xr:uid="{00000000-0005-0000-0000-00007C150000}"/>
    <cellStyle name="20% - Accent4 6 8" xfId="5541" xr:uid="{00000000-0005-0000-0000-00007D150000}"/>
    <cellStyle name="20% - Accent4 6 9" xfId="5542" xr:uid="{00000000-0005-0000-0000-00007E150000}"/>
    <cellStyle name="20% - Accent4 7" xfId="5543" xr:uid="{00000000-0005-0000-0000-00007F150000}"/>
    <cellStyle name="20% - Accent4 7 2" xfId="5544" xr:uid="{00000000-0005-0000-0000-000080150000}"/>
    <cellStyle name="20% - Accent4 7 2 2" xfId="5545" xr:uid="{00000000-0005-0000-0000-000081150000}"/>
    <cellStyle name="20% - Accent4 7 2 2 2" xfId="5546" xr:uid="{00000000-0005-0000-0000-000082150000}"/>
    <cellStyle name="20% - Accent4 7 2 2 2 2" xfId="5547" xr:uid="{00000000-0005-0000-0000-000083150000}"/>
    <cellStyle name="20% - Accent4 7 2 2 2 2 2" xfId="5548" xr:uid="{00000000-0005-0000-0000-000084150000}"/>
    <cellStyle name="20% - Accent4 7 2 2 2 3" xfId="5549" xr:uid="{00000000-0005-0000-0000-000085150000}"/>
    <cellStyle name="20% - Accent4 7 2 2 3" xfId="5550" xr:uid="{00000000-0005-0000-0000-000086150000}"/>
    <cellStyle name="20% - Accent4 7 2 2 3 2" xfId="5551" xr:uid="{00000000-0005-0000-0000-000087150000}"/>
    <cellStyle name="20% - Accent4 7 2 2 4" xfId="5552" xr:uid="{00000000-0005-0000-0000-000088150000}"/>
    <cellStyle name="20% - Accent4 7 2 2 5" xfId="5553" xr:uid="{00000000-0005-0000-0000-000089150000}"/>
    <cellStyle name="20% - Accent4 7 2 2 6" xfId="5554" xr:uid="{00000000-0005-0000-0000-00008A150000}"/>
    <cellStyle name="20% - Accent4 7 2 3" xfId="5555" xr:uid="{00000000-0005-0000-0000-00008B150000}"/>
    <cellStyle name="20% - Accent4 7 2 3 2" xfId="5556" xr:uid="{00000000-0005-0000-0000-00008C150000}"/>
    <cellStyle name="20% - Accent4 7 2 3 2 2" xfId="5557" xr:uid="{00000000-0005-0000-0000-00008D150000}"/>
    <cellStyle name="20% - Accent4 7 2 3 3" xfId="5558" xr:uid="{00000000-0005-0000-0000-00008E150000}"/>
    <cellStyle name="20% - Accent4 7 2 4" xfId="5559" xr:uid="{00000000-0005-0000-0000-00008F150000}"/>
    <cellStyle name="20% - Accent4 7 2 4 2" xfId="5560" xr:uid="{00000000-0005-0000-0000-000090150000}"/>
    <cellStyle name="20% - Accent4 7 2 4 2 2" xfId="5561" xr:uid="{00000000-0005-0000-0000-000091150000}"/>
    <cellStyle name="20% - Accent4 7 2 4 3" xfId="5562" xr:uid="{00000000-0005-0000-0000-000092150000}"/>
    <cellStyle name="20% - Accent4 7 2 5" xfId="5563" xr:uid="{00000000-0005-0000-0000-000093150000}"/>
    <cellStyle name="20% - Accent4 7 2 5 2" xfId="5564" xr:uid="{00000000-0005-0000-0000-000094150000}"/>
    <cellStyle name="20% - Accent4 7 2 6" xfId="5565" xr:uid="{00000000-0005-0000-0000-000095150000}"/>
    <cellStyle name="20% - Accent4 7 2 7" xfId="5566" xr:uid="{00000000-0005-0000-0000-000096150000}"/>
    <cellStyle name="20% - Accent4 7 2 8" xfId="5567" xr:uid="{00000000-0005-0000-0000-000097150000}"/>
    <cellStyle name="20% - Accent4 7 3" xfId="5568" xr:uid="{00000000-0005-0000-0000-000098150000}"/>
    <cellStyle name="20% - Accent4 7 3 2" xfId="5569" xr:uid="{00000000-0005-0000-0000-000099150000}"/>
    <cellStyle name="20% - Accent4 7 3 2 2" xfId="5570" xr:uid="{00000000-0005-0000-0000-00009A150000}"/>
    <cellStyle name="20% - Accent4 7 3 2 2 2" xfId="5571" xr:uid="{00000000-0005-0000-0000-00009B150000}"/>
    <cellStyle name="20% - Accent4 7 3 2 3" xfId="5572" xr:uid="{00000000-0005-0000-0000-00009C150000}"/>
    <cellStyle name="20% - Accent4 7 3 2 4" xfId="5573" xr:uid="{00000000-0005-0000-0000-00009D150000}"/>
    <cellStyle name="20% - Accent4 7 3 3" xfId="5574" xr:uid="{00000000-0005-0000-0000-00009E150000}"/>
    <cellStyle name="20% - Accent4 7 3 3 2" xfId="5575" xr:uid="{00000000-0005-0000-0000-00009F150000}"/>
    <cellStyle name="20% - Accent4 7 3 4" xfId="5576" xr:uid="{00000000-0005-0000-0000-0000A0150000}"/>
    <cellStyle name="20% - Accent4 7 3 5" xfId="5577" xr:uid="{00000000-0005-0000-0000-0000A1150000}"/>
    <cellStyle name="20% - Accent4 7 3 6" xfId="5578" xr:uid="{00000000-0005-0000-0000-0000A2150000}"/>
    <cellStyle name="20% - Accent4 7 4" xfId="5579" xr:uid="{00000000-0005-0000-0000-0000A3150000}"/>
    <cellStyle name="20% - Accent4 7 4 2" xfId="5580" xr:uid="{00000000-0005-0000-0000-0000A4150000}"/>
    <cellStyle name="20% - Accent4 7 4 2 2" xfId="5581" xr:uid="{00000000-0005-0000-0000-0000A5150000}"/>
    <cellStyle name="20% - Accent4 7 4 3" xfId="5582" xr:uid="{00000000-0005-0000-0000-0000A6150000}"/>
    <cellStyle name="20% - Accent4 7 4 4" xfId="5583" xr:uid="{00000000-0005-0000-0000-0000A7150000}"/>
    <cellStyle name="20% - Accent4 7 5" xfId="5584" xr:uid="{00000000-0005-0000-0000-0000A8150000}"/>
    <cellStyle name="20% - Accent4 7 5 2" xfId="5585" xr:uid="{00000000-0005-0000-0000-0000A9150000}"/>
    <cellStyle name="20% - Accent4 7 5 2 2" xfId="5586" xr:uid="{00000000-0005-0000-0000-0000AA150000}"/>
    <cellStyle name="20% - Accent4 7 5 3" xfId="5587" xr:uid="{00000000-0005-0000-0000-0000AB150000}"/>
    <cellStyle name="20% - Accent4 7 6" xfId="5588" xr:uid="{00000000-0005-0000-0000-0000AC150000}"/>
    <cellStyle name="20% - Accent4 7 6 2" xfId="5589" xr:uid="{00000000-0005-0000-0000-0000AD150000}"/>
    <cellStyle name="20% - Accent4 7 7" xfId="5590" xr:uid="{00000000-0005-0000-0000-0000AE150000}"/>
    <cellStyle name="20% - Accent4 7 8" xfId="5591" xr:uid="{00000000-0005-0000-0000-0000AF150000}"/>
    <cellStyle name="20% - Accent4 7 9" xfId="5592" xr:uid="{00000000-0005-0000-0000-0000B0150000}"/>
    <cellStyle name="20% - Accent4 8" xfId="5593" xr:uid="{00000000-0005-0000-0000-0000B1150000}"/>
    <cellStyle name="20% - Accent4 8 2" xfId="5594" xr:uid="{00000000-0005-0000-0000-0000B2150000}"/>
    <cellStyle name="20% - Accent4 8 2 2" xfId="5595" xr:uid="{00000000-0005-0000-0000-0000B3150000}"/>
    <cellStyle name="20% - Accent4 8 2 2 2" xfId="5596" xr:uid="{00000000-0005-0000-0000-0000B4150000}"/>
    <cellStyle name="20% - Accent4 8 2 2 2 2" xfId="5597" xr:uid="{00000000-0005-0000-0000-0000B5150000}"/>
    <cellStyle name="20% - Accent4 8 2 2 2 2 2" xfId="5598" xr:uid="{00000000-0005-0000-0000-0000B6150000}"/>
    <cellStyle name="20% - Accent4 8 2 2 2 3" xfId="5599" xr:uid="{00000000-0005-0000-0000-0000B7150000}"/>
    <cellStyle name="20% - Accent4 8 2 2 3" xfId="5600" xr:uid="{00000000-0005-0000-0000-0000B8150000}"/>
    <cellStyle name="20% - Accent4 8 2 2 3 2" xfId="5601" xr:uid="{00000000-0005-0000-0000-0000B9150000}"/>
    <cellStyle name="20% - Accent4 8 2 2 4" xfId="5602" xr:uid="{00000000-0005-0000-0000-0000BA150000}"/>
    <cellStyle name="20% - Accent4 8 2 2 5" xfId="5603" xr:uid="{00000000-0005-0000-0000-0000BB150000}"/>
    <cellStyle name="20% - Accent4 8 2 2 6" xfId="5604" xr:uid="{00000000-0005-0000-0000-0000BC150000}"/>
    <cellStyle name="20% - Accent4 8 2 3" xfId="5605" xr:uid="{00000000-0005-0000-0000-0000BD150000}"/>
    <cellStyle name="20% - Accent4 8 2 3 2" xfId="5606" xr:uid="{00000000-0005-0000-0000-0000BE150000}"/>
    <cellStyle name="20% - Accent4 8 2 3 2 2" xfId="5607" xr:uid="{00000000-0005-0000-0000-0000BF150000}"/>
    <cellStyle name="20% - Accent4 8 2 3 3" xfId="5608" xr:uid="{00000000-0005-0000-0000-0000C0150000}"/>
    <cellStyle name="20% - Accent4 8 2 4" xfId="5609" xr:uid="{00000000-0005-0000-0000-0000C1150000}"/>
    <cellStyle name="20% - Accent4 8 2 4 2" xfId="5610" xr:uid="{00000000-0005-0000-0000-0000C2150000}"/>
    <cellStyle name="20% - Accent4 8 2 4 2 2" xfId="5611" xr:uid="{00000000-0005-0000-0000-0000C3150000}"/>
    <cellStyle name="20% - Accent4 8 2 4 3" xfId="5612" xr:uid="{00000000-0005-0000-0000-0000C4150000}"/>
    <cellStyle name="20% - Accent4 8 2 5" xfId="5613" xr:uid="{00000000-0005-0000-0000-0000C5150000}"/>
    <cellStyle name="20% - Accent4 8 2 5 2" xfId="5614" xr:uid="{00000000-0005-0000-0000-0000C6150000}"/>
    <cellStyle name="20% - Accent4 8 2 6" xfId="5615" xr:uid="{00000000-0005-0000-0000-0000C7150000}"/>
    <cellStyle name="20% - Accent4 8 2 7" xfId="5616" xr:uid="{00000000-0005-0000-0000-0000C8150000}"/>
    <cellStyle name="20% - Accent4 8 2 8" xfId="5617" xr:uid="{00000000-0005-0000-0000-0000C9150000}"/>
    <cellStyle name="20% - Accent4 8 3" xfId="5618" xr:uid="{00000000-0005-0000-0000-0000CA150000}"/>
    <cellStyle name="20% - Accent4 8 3 2" xfId="5619" xr:uid="{00000000-0005-0000-0000-0000CB150000}"/>
    <cellStyle name="20% - Accent4 8 3 2 2" xfId="5620" xr:uid="{00000000-0005-0000-0000-0000CC150000}"/>
    <cellStyle name="20% - Accent4 8 3 2 2 2" xfId="5621" xr:uid="{00000000-0005-0000-0000-0000CD150000}"/>
    <cellStyle name="20% - Accent4 8 3 2 3" xfId="5622" xr:uid="{00000000-0005-0000-0000-0000CE150000}"/>
    <cellStyle name="20% - Accent4 8 3 2 4" xfId="5623" xr:uid="{00000000-0005-0000-0000-0000CF150000}"/>
    <cellStyle name="20% - Accent4 8 3 3" xfId="5624" xr:uid="{00000000-0005-0000-0000-0000D0150000}"/>
    <cellStyle name="20% - Accent4 8 3 3 2" xfId="5625" xr:uid="{00000000-0005-0000-0000-0000D1150000}"/>
    <cellStyle name="20% - Accent4 8 3 4" xfId="5626" xr:uid="{00000000-0005-0000-0000-0000D2150000}"/>
    <cellStyle name="20% - Accent4 8 3 5" xfId="5627" xr:uid="{00000000-0005-0000-0000-0000D3150000}"/>
    <cellStyle name="20% - Accent4 8 3 6" xfId="5628" xr:uid="{00000000-0005-0000-0000-0000D4150000}"/>
    <cellStyle name="20% - Accent4 8 4" xfId="5629" xr:uid="{00000000-0005-0000-0000-0000D5150000}"/>
    <cellStyle name="20% - Accent4 8 4 2" xfId="5630" xr:uid="{00000000-0005-0000-0000-0000D6150000}"/>
    <cellStyle name="20% - Accent4 8 4 2 2" xfId="5631" xr:uid="{00000000-0005-0000-0000-0000D7150000}"/>
    <cellStyle name="20% - Accent4 8 4 3" xfId="5632" xr:uid="{00000000-0005-0000-0000-0000D8150000}"/>
    <cellStyle name="20% - Accent4 8 4 4" xfId="5633" xr:uid="{00000000-0005-0000-0000-0000D9150000}"/>
    <cellStyle name="20% - Accent4 8 5" xfId="5634" xr:uid="{00000000-0005-0000-0000-0000DA150000}"/>
    <cellStyle name="20% - Accent4 8 5 2" xfId="5635" xr:uid="{00000000-0005-0000-0000-0000DB150000}"/>
    <cellStyle name="20% - Accent4 8 5 2 2" xfId="5636" xr:uid="{00000000-0005-0000-0000-0000DC150000}"/>
    <cellStyle name="20% - Accent4 8 5 3" xfId="5637" xr:uid="{00000000-0005-0000-0000-0000DD150000}"/>
    <cellStyle name="20% - Accent4 8 6" xfId="5638" xr:uid="{00000000-0005-0000-0000-0000DE150000}"/>
    <cellStyle name="20% - Accent4 8 6 2" xfId="5639" xr:uid="{00000000-0005-0000-0000-0000DF150000}"/>
    <cellStyle name="20% - Accent4 8 7" xfId="5640" xr:uid="{00000000-0005-0000-0000-0000E0150000}"/>
    <cellStyle name="20% - Accent4 8 8" xfId="5641" xr:uid="{00000000-0005-0000-0000-0000E1150000}"/>
    <cellStyle name="20% - Accent4 8 9" xfId="5642" xr:uid="{00000000-0005-0000-0000-0000E2150000}"/>
    <cellStyle name="20% - Accent4 9" xfId="5643" xr:uid="{00000000-0005-0000-0000-0000E3150000}"/>
    <cellStyle name="20% - Accent4 9 2" xfId="5644" xr:uid="{00000000-0005-0000-0000-0000E4150000}"/>
    <cellStyle name="20% - Accent4 9 2 2" xfId="5645" xr:uid="{00000000-0005-0000-0000-0000E5150000}"/>
    <cellStyle name="20% - Accent4 9 2 2 2" xfId="5646" xr:uid="{00000000-0005-0000-0000-0000E6150000}"/>
    <cellStyle name="20% - Accent4 9 2 2 2 2" xfId="5647" xr:uid="{00000000-0005-0000-0000-0000E7150000}"/>
    <cellStyle name="20% - Accent4 9 2 2 3" xfId="5648" xr:uid="{00000000-0005-0000-0000-0000E8150000}"/>
    <cellStyle name="20% - Accent4 9 2 2 4" xfId="5649" xr:uid="{00000000-0005-0000-0000-0000E9150000}"/>
    <cellStyle name="20% - Accent4 9 2 3" xfId="5650" xr:uid="{00000000-0005-0000-0000-0000EA150000}"/>
    <cellStyle name="20% - Accent4 9 2 3 2" xfId="5651" xr:uid="{00000000-0005-0000-0000-0000EB150000}"/>
    <cellStyle name="20% - Accent4 9 2 4" xfId="5652" xr:uid="{00000000-0005-0000-0000-0000EC150000}"/>
    <cellStyle name="20% - Accent4 9 2 5" xfId="5653" xr:uid="{00000000-0005-0000-0000-0000ED150000}"/>
    <cellStyle name="20% - Accent4 9 2 6" xfId="5654" xr:uid="{00000000-0005-0000-0000-0000EE150000}"/>
    <cellStyle name="20% - Accent4 9 3" xfId="5655" xr:uid="{00000000-0005-0000-0000-0000EF150000}"/>
    <cellStyle name="20% - Accent4 9 3 2" xfId="5656" xr:uid="{00000000-0005-0000-0000-0000F0150000}"/>
    <cellStyle name="20% - Accent4 9 3 2 2" xfId="5657" xr:uid="{00000000-0005-0000-0000-0000F1150000}"/>
    <cellStyle name="20% - Accent4 9 3 2 2 2" xfId="5658" xr:uid="{00000000-0005-0000-0000-0000F2150000}"/>
    <cellStyle name="20% - Accent4 9 3 2 3" xfId="5659" xr:uid="{00000000-0005-0000-0000-0000F3150000}"/>
    <cellStyle name="20% - Accent4 9 3 2 4" xfId="5660" xr:uid="{00000000-0005-0000-0000-0000F4150000}"/>
    <cellStyle name="20% - Accent4 9 3 3" xfId="5661" xr:uid="{00000000-0005-0000-0000-0000F5150000}"/>
    <cellStyle name="20% - Accent4 9 3 3 2" xfId="5662" xr:uid="{00000000-0005-0000-0000-0000F6150000}"/>
    <cellStyle name="20% - Accent4 9 3 4" xfId="5663" xr:uid="{00000000-0005-0000-0000-0000F7150000}"/>
    <cellStyle name="20% - Accent4 9 3 5" xfId="5664" xr:uid="{00000000-0005-0000-0000-0000F8150000}"/>
    <cellStyle name="20% - Accent4 9 4" xfId="5665" xr:uid="{00000000-0005-0000-0000-0000F9150000}"/>
    <cellStyle name="20% - Accent4 9 4 2" xfId="5666" xr:uid="{00000000-0005-0000-0000-0000FA150000}"/>
    <cellStyle name="20% - Accent4 9 4 2 2" xfId="5667" xr:uid="{00000000-0005-0000-0000-0000FB150000}"/>
    <cellStyle name="20% - Accent4 9 4 3" xfId="5668" xr:uid="{00000000-0005-0000-0000-0000FC150000}"/>
    <cellStyle name="20% - Accent4 9 4 4" xfId="5669" xr:uid="{00000000-0005-0000-0000-0000FD150000}"/>
    <cellStyle name="20% - Accent4 9 5" xfId="5670" xr:uid="{00000000-0005-0000-0000-0000FE150000}"/>
    <cellStyle name="20% - Accent4 9 5 2" xfId="5671" xr:uid="{00000000-0005-0000-0000-0000FF150000}"/>
    <cellStyle name="20% - Accent4 9 6" xfId="5672" xr:uid="{00000000-0005-0000-0000-000000160000}"/>
    <cellStyle name="20% - Accent4 9 7" xfId="5673" xr:uid="{00000000-0005-0000-0000-000001160000}"/>
    <cellStyle name="20% - Accent4 9 8" xfId="5674" xr:uid="{00000000-0005-0000-0000-000002160000}"/>
    <cellStyle name="20% - Accent5" xfId="37" builtinId="46" customBuiltin="1"/>
    <cellStyle name="20% - Accent5 10" xfId="5675" xr:uid="{00000000-0005-0000-0000-000004160000}"/>
    <cellStyle name="20% - Accent5 10 2" xfId="5676" xr:uid="{00000000-0005-0000-0000-000005160000}"/>
    <cellStyle name="20% - Accent5 10 2 2" xfId="5677" xr:uid="{00000000-0005-0000-0000-000006160000}"/>
    <cellStyle name="20% - Accent5 10 2 2 2" xfId="5678" xr:uid="{00000000-0005-0000-0000-000007160000}"/>
    <cellStyle name="20% - Accent5 10 2 3" xfId="5679" xr:uid="{00000000-0005-0000-0000-000008160000}"/>
    <cellStyle name="20% - Accent5 10 2 4" xfId="5680" xr:uid="{00000000-0005-0000-0000-000009160000}"/>
    <cellStyle name="20% - Accent5 10 3" xfId="5681" xr:uid="{00000000-0005-0000-0000-00000A160000}"/>
    <cellStyle name="20% - Accent5 10 3 2" xfId="5682" xr:uid="{00000000-0005-0000-0000-00000B160000}"/>
    <cellStyle name="20% - Accent5 10 4" xfId="5683" xr:uid="{00000000-0005-0000-0000-00000C160000}"/>
    <cellStyle name="20% - Accent5 10 5" xfId="5684" xr:uid="{00000000-0005-0000-0000-00000D160000}"/>
    <cellStyle name="20% - Accent5 10 6" xfId="5685" xr:uid="{00000000-0005-0000-0000-00000E160000}"/>
    <cellStyle name="20% - Accent5 11" xfId="5686" xr:uid="{00000000-0005-0000-0000-00000F160000}"/>
    <cellStyle name="20% - Accent5 11 2" xfId="5687" xr:uid="{00000000-0005-0000-0000-000010160000}"/>
    <cellStyle name="20% - Accent5 11 2 2" xfId="5688" xr:uid="{00000000-0005-0000-0000-000011160000}"/>
    <cellStyle name="20% - Accent5 11 2 2 2" xfId="5689" xr:uid="{00000000-0005-0000-0000-000012160000}"/>
    <cellStyle name="20% - Accent5 11 2 3" xfId="5690" xr:uid="{00000000-0005-0000-0000-000013160000}"/>
    <cellStyle name="20% - Accent5 11 2 4" xfId="5691" xr:uid="{00000000-0005-0000-0000-000014160000}"/>
    <cellStyle name="20% - Accent5 11 3" xfId="5692" xr:uid="{00000000-0005-0000-0000-000015160000}"/>
    <cellStyle name="20% - Accent5 11 3 2" xfId="5693" xr:uid="{00000000-0005-0000-0000-000016160000}"/>
    <cellStyle name="20% - Accent5 11 4" xfId="5694" xr:uid="{00000000-0005-0000-0000-000017160000}"/>
    <cellStyle name="20% - Accent5 11 5" xfId="5695" xr:uid="{00000000-0005-0000-0000-000018160000}"/>
    <cellStyle name="20% - Accent5 12" xfId="5696" xr:uid="{00000000-0005-0000-0000-000019160000}"/>
    <cellStyle name="20% - Accent5 12 2" xfId="5697" xr:uid="{00000000-0005-0000-0000-00001A160000}"/>
    <cellStyle name="20% - Accent5 12 2 2" xfId="5698" xr:uid="{00000000-0005-0000-0000-00001B160000}"/>
    <cellStyle name="20% - Accent5 12 2 3" xfId="5699" xr:uid="{00000000-0005-0000-0000-00001C160000}"/>
    <cellStyle name="20% - Accent5 12 3" xfId="5700" xr:uid="{00000000-0005-0000-0000-00001D160000}"/>
    <cellStyle name="20% - Accent5 12 4" xfId="5701" xr:uid="{00000000-0005-0000-0000-00001E160000}"/>
    <cellStyle name="20% - Accent5 13" xfId="5702" xr:uid="{00000000-0005-0000-0000-00001F160000}"/>
    <cellStyle name="20% - Accent5 13 2" xfId="5703" xr:uid="{00000000-0005-0000-0000-000020160000}"/>
    <cellStyle name="20% - Accent5 13 2 2" xfId="5704" xr:uid="{00000000-0005-0000-0000-000021160000}"/>
    <cellStyle name="20% - Accent5 13 3" xfId="5705" xr:uid="{00000000-0005-0000-0000-000022160000}"/>
    <cellStyle name="20% - Accent5 13 4" xfId="5706" xr:uid="{00000000-0005-0000-0000-000023160000}"/>
    <cellStyle name="20% - Accent5 14" xfId="5707" xr:uid="{00000000-0005-0000-0000-000024160000}"/>
    <cellStyle name="20% - Accent5 14 2" xfId="5708" xr:uid="{00000000-0005-0000-0000-000025160000}"/>
    <cellStyle name="20% - Accent5 15" xfId="5709" xr:uid="{00000000-0005-0000-0000-000026160000}"/>
    <cellStyle name="20% - Accent5 16" xfId="5710" xr:uid="{00000000-0005-0000-0000-000027160000}"/>
    <cellStyle name="20% - Accent5 17" xfId="5711" xr:uid="{00000000-0005-0000-0000-000028160000}"/>
    <cellStyle name="20% - Accent5 2" xfId="5712" xr:uid="{00000000-0005-0000-0000-000029160000}"/>
    <cellStyle name="20% - Accent5 2 10" xfId="5713" xr:uid="{00000000-0005-0000-0000-00002A160000}"/>
    <cellStyle name="20% - Accent5 2 10 2" xfId="5714" xr:uid="{00000000-0005-0000-0000-00002B160000}"/>
    <cellStyle name="20% - Accent5 2 10 2 2" xfId="5715" xr:uid="{00000000-0005-0000-0000-00002C160000}"/>
    <cellStyle name="20% - Accent5 2 10 3" xfId="5716" xr:uid="{00000000-0005-0000-0000-00002D160000}"/>
    <cellStyle name="20% - Accent5 2 10 4" xfId="5717" xr:uid="{00000000-0005-0000-0000-00002E160000}"/>
    <cellStyle name="20% - Accent5 2 11" xfId="5718" xr:uid="{00000000-0005-0000-0000-00002F160000}"/>
    <cellStyle name="20% - Accent5 2 11 2" xfId="5719" xr:uid="{00000000-0005-0000-0000-000030160000}"/>
    <cellStyle name="20% - Accent5 2 12" xfId="5720" xr:uid="{00000000-0005-0000-0000-000031160000}"/>
    <cellStyle name="20% - Accent5 2 13" xfId="5721" xr:uid="{00000000-0005-0000-0000-000032160000}"/>
    <cellStyle name="20% - Accent5 2 14" xfId="5722" xr:uid="{00000000-0005-0000-0000-000033160000}"/>
    <cellStyle name="20% - Accent5 2 2" xfId="5723" xr:uid="{00000000-0005-0000-0000-000034160000}"/>
    <cellStyle name="20% - Accent5 2 2 10" xfId="5724" xr:uid="{00000000-0005-0000-0000-000035160000}"/>
    <cellStyle name="20% - Accent5 2 2 10 2" xfId="5725" xr:uid="{00000000-0005-0000-0000-000036160000}"/>
    <cellStyle name="20% - Accent5 2 2 11" xfId="5726" xr:uid="{00000000-0005-0000-0000-000037160000}"/>
    <cellStyle name="20% - Accent5 2 2 12" xfId="5727" xr:uid="{00000000-0005-0000-0000-000038160000}"/>
    <cellStyle name="20% - Accent5 2 2 13" xfId="5728" xr:uid="{00000000-0005-0000-0000-000039160000}"/>
    <cellStyle name="20% - Accent5 2 2 2" xfId="5729" xr:uid="{00000000-0005-0000-0000-00003A160000}"/>
    <cellStyle name="20% - Accent5 2 2 2 2" xfId="5730" xr:uid="{00000000-0005-0000-0000-00003B160000}"/>
    <cellStyle name="20% - Accent5 2 2 2 2 2" xfId="5731" xr:uid="{00000000-0005-0000-0000-00003C160000}"/>
    <cellStyle name="20% - Accent5 2 2 2 2 2 2" xfId="5732" xr:uid="{00000000-0005-0000-0000-00003D160000}"/>
    <cellStyle name="20% - Accent5 2 2 2 2 2 2 2" xfId="5733" xr:uid="{00000000-0005-0000-0000-00003E160000}"/>
    <cellStyle name="20% - Accent5 2 2 2 2 2 2 2 2" xfId="5734" xr:uid="{00000000-0005-0000-0000-00003F160000}"/>
    <cellStyle name="20% - Accent5 2 2 2 2 2 2 3" xfId="5735" xr:uid="{00000000-0005-0000-0000-000040160000}"/>
    <cellStyle name="20% - Accent5 2 2 2 2 2 3" xfId="5736" xr:uid="{00000000-0005-0000-0000-000041160000}"/>
    <cellStyle name="20% - Accent5 2 2 2 2 2 3 2" xfId="5737" xr:uid="{00000000-0005-0000-0000-000042160000}"/>
    <cellStyle name="20% - Accent5 2 2 2 2 2 4" xfId="5738" xr:uid="{00000000-0005-0000-0000-000043160000}"/>
    <cellStyle name="20% - Accent5 2 2 2 2 2 5" xfId="5739" xr:uid="{00000000-0005-0000-0000-000044160000}"/>
    <cellStyle name="20% - Accent5 2 2 2 2 2 6" xfId="5740" xr:uid="{00000000-0005-0000-0000-000045160000}"/>
    <cellStyle name="20% - Accent5 2 2 2 2 3" xfId="5741" xr:uid="{00000000-0005-0000-0000-000046160000}"/>
    <cellStyle name="20% - Accent5 2 2 2 2 3 2" xfId="5742" xr:uid="{00000000-0005-0000-0000-000047160000}"/>
    <cellStyle name="20% - Accent5 2 2 2 2 3 2 2" xfId="5743" xr:uid="{00000000-0005-0000-0000-000048160000}"/>
    <cellStyle name="20% - Accent5 2 2 2 2 3 3" xfId="5744" xr:uid="{00000000-0005-0000-0000-000049160000}"/>
    <cellStyle name="20% - Accent5 2 2 2 2 4" xfId="5745" xr:uid="{00000000-0005-0000-0000-00004A160000}"/>
    <cellStyle name="20% - Accent5 2 2 2 2 4 2" xfId="5746" xr:uid="{00000000-0005-0000-0000-00004B160000}"/>
    <cellStyle name="20% - Accent5 2 2 2 2 4 2 2" xfId="5747" xr:uid="{00000000-0005-0000-0000-00004C160000}"/>
    <cellStyle name="20% - Accent5 2 2 2 2 4 3" xfId="5748" xr:uid="{00000000-0005-0000-0000-00004D160000}"/>
    <cellStyle name="20% - Accent5 2 2 2 2 5" xfId="5749" xr:uid="{00000000-0005-0000-0000-00004E160000}"/>
    <cellStyle name="20% - Accent5 2 2 2 2 5 2" xfId="5750" xr:uid="{00000000-0005-0000-0000-00004F160000}"/>
    <cellStyle name="20% - Accent5 2 2 2 2 6" xfId="5751" xr:uid="{00000000-0005-0000-0000-000050160000}"/>
    <cellStyle name="20% - Accent5 2 2 2 2 7" xfId="5752" xr:uid="{00000000-0005-0000-0000-000051160000}"/>
    <cellStyle name="20% - Accent5 2 2 2 2 8" xfId="5753" xr:uid="{00000000-0005-0000-0000-000052160000}"/>
    <cellStyle name="20% - Accent5 2 2 2 3" xfId="5754" xr:uid="{00000000-0005-0000-0000-000053160000}"/>
    <cellStyle name="20% - Accent5 2 2 2 3 2" xfId="5755" xr:uid="{00000000-0005-0000-0000-000054160000}"/>
    <cellStyle name="20% - Accent5 2 2 2 3 2 2" xfId="5756" xr:uid="{00000000-0005-0000-0000-000055160000}"/>
    <cellStyle name="20% - Accent5 2 2 2 3 2 2 2" xfId="5757" xr:uid="{00000000-0005-0000-0000-000056160000}"/>
    <cellStyle name="20% - Accent5 2 2 2 3 2 3" xfId="5758" xr:uid="{00000000-0005-0000-0000-000057160000}"/>
    <cellStyle name="20% - Accent5 2 2 2 3 2 4" xfId="5759" xr:uid="{00000000-0005-0000-0000-000058160000}"/>
    <cellStyle name="20% - Accent5 2 2 2 3 3" xfId="5760" xr:uid="{00000000-0005-0000-0000-000059160000}"/>
    <cellStyle name="20% - Accent5 2 2 2 3 3 2" xfId="5761" xr:uid="{00000000-0005-0000-0000-00005A160000}"/>
    <cellStyle name="20% - Accent5 2 2 2 3 4" xfId="5762" xr:uid="{00000000-0005-0000-0000-00005B160000}"/>
    <cellStyle name="20% - Accent5 2 2 2 3 5" xfId="5763" xr:uid="{00000000-0005-0000-0000-00005C160000}"/>
    <cellStyle name="20% - Accent5 2 2 2 3 6" xfId="5764" xr:uid="{00000000-0005-0000-0000-00005D160000}"/>
    <cellStyle name="20% - Accent5 2 2 2 4" xfId="5765" xr:uid="{00000000-0005-0000-0000-00005E160000}"/>
    <cellStyle name="20% - Accent5 2 2 2 4 2" xfId="5766" xr:uid="{00000000-0005-0000-0000-00005F160000}"/>
    <cellStyle name="20% - Accent5 2 2 2 4 2 2" xfId="5767" xr:uid="{00000000-0005-0000-0000-000060160000}"/>
    <cellStyle name="20% - Accent5 2 2 2 4 2 2 2" xfId="5768" xr:uid="{00000000-0005-0000-0000-000061160000}"/>
    <cellStyle name="20% - Accent5 2 2 2 4 2 3" xfId="5769" xr:uid="{00000000-0005-0000-0000-000062160000}"/>
    <cellStyle name="20% - Accent5 2 2 2 4 2 4" xfId="5770" xr:uid="{00000000-0005-0000-0000-000063160000}"/>
    <cellStyle name="20% - Accent5 2 2 2 4 3" xfId="5771" xr:uid="{00000000-0005-0000-0000-000064160000}"/>
    <cellStyle name="20% - Accent5 2 2 2 4 3 2" xfId="5772" xr:uid="{00000000-0005-0000-0000-000065160000}"/>
    <cellStyle name="20% - Accent5 2 2 2 4 4" xfId="5773" xr:uid="{00000000-0005-0000-0000-000066160000}"/>
    <cellStyle name="20% - Accent5 2 2 2 4 5" xfId="5774" xr:uid="{00000000-0005-0000-0000-000067160000}"/>
    <cellStyle name="20% - Accent5 2 2 2 5" xfId="5775" xr:uid="{00000000-0005-0000-0000-000068160000}"/>
    <cellStyle name="20% - Accent5 2 2 2 5 2" xfId="5776" xr:uid="{00000000-0005-0000-0000-000069160000}"/>
    <cellStyle name="20% - Accent5 2 2 2 5 2 2" xfId="5777" xr:uid="{00000000-0005-0000-0000-00006A160000}"/>
    <cellStyle name="20% - Accent5 2 2 2 5 3" xfId="5778" xr:uid="{00000000-0005-0000-0000-00006B160000}"/>
    <cellStyle name="20% - Accent5 2 2 2 5 4" xfId="5779" xr:uid="{00000000-0005-0000-0000-00006C160000}"/>
    <cellStyle name="20% - Accent5 2 2 2 6" xfId="5780" xr:uid="{00000000-0005-0000-0000-00006D160000}"/>
    <cellStyle name="20% - Accent5 2 2 2 6 2" xfId="5781" xr:uid="{00000000-0005-0000-0000-00006E160000}"/>
    <cellStyle name="20% - Accent5 2 2 2 7" xfId="5782" xr:uid="{00000000-0005-0000-0000-00006F160000}"/>
    <cellStyle name="20% - Accent5 2 2 2 8" xfId="5783" xr:uid="{00000000-0005-0000-0000-000070160000}"/>
    <cellStyle name="20% - Accent5 2 2 2 9" xfId="5784" xr:uid="{00000000-0005-0000-0000-000071160000}"/>
    <cellStyle name="20% - Accent5 2 2 3" xfId="5785" xr:uid="{00000000-0005-0000-0000-000072160000}"/>
    <cellStyle name="20% - Accent5 2 2 3 2" xfId="5786" xr:uid="{00000000-0005-0000-0000-000073160000}"/>
    <cellStyle name="20% - Accent5 2 2 3 2 2" xfId="5787" xr:uid="{00000000-0005-0000-0000-000074160000}"/>
    <cellStyle name="20% - Accent5 2 2 3 2 2 2" xfId="5788" xr:uid="{00000000-0005-0000-0000-000075160000}"/>
    <cellStyle name="20% - Accent5 2 2 3 2 2 2 2" xfId="5789" xr:uid="{00000000-0005-0000-0000-000076160000}"/>
    <cellStyle name="20% - Accent5 2 2 3 2 2 2 2 2" xfId="5790" xr:uid="{00000000-0005-0000-0000-000077160000}"/>
    <cellStyle name="20% - Accent5 2 2 3 2 2 2 3" xfId="5791" xr:uid="{00000000-0005-0000-0000-000078160000}"/>
    <cellStyle name="20% - Accent5 2 2 3 2 2 3" xfId="5792" xr:uid="{00000000-0005-0000-0000-000079160000}"/>
    <cellStyle name="20% - Accent5 2 2 3 2 2 3 2" xfId="5793" xr:uid="{00000000-0005-0000-0000-00007A160000}"/>
    <cellStyle name="20% - Accent5 2 2 3 2 2 4" xfId="5794" xr:uid="{00000000-0005-0000-0000-00007B160000}"/>
    <cellStyle name="20% - Accent5 2 2 3 2 2 5" xfId="5795" xr:uid="{00000000-0005-0000-0000-00007C160000}"/>
    <cellStyle name="20% - Accent5 2 2 3 2 2 6" xfId="5796" xr:uid="{00000000-0005-0000-0000-00007D160000}"/>
    <cellStyle name="20% - Accent5 2 2 3 2 3" xfId="5797" xr:uid="{00000000-0005-0000-0000-00007E160000}"/>
    <cellStyle name="20% - Accent5 2 2 3 2 3 2" xfId="5798" xr:uid="{00000000-0005-0000-0000-00007F160000}"/>
    <cellStyle name="20% - Accent5 2 2 3 2 3 2 2" xfId="5799" xr:uid="{00000000-0005-0000-0000-000080160000}"/>
    <cellStyle name="20% - Accent5 2 2 3 2 3 3" xfId="5800" xr:uid="{00000000-0005-0000-0000-000081160000}"/>
    <cellStyle name="20% - Accent5 2 2 3 2 4" xfId="5801" xr:uid="{00000000-0005-0000-0000-000082160000}"/>
    <cellStyle name="20% - Accent5 2 2 3 2 4 2" xfId="5802" xr:uid="{00000000-0005-0000-0000-000083160000}"/>
    <cellStyle name="20% - Accent5 2 2 3 2 4 2 2" xfId="5803" xr:uid="{00000000-0005-0000-0000-000084160000}"/>
    <cellStyle name="20% - Accent5 2 2 3 2 4 3" xfId="5804" xr:uid="{00000000-0005-0000-0000-000085160000}"/>
    <cellStyle name="20% - Accent5 2 2 3 2 5" xfId="5805" xr:uid="{00000000-0005-0000-0000-000086160000}"/>
    <cellStyle name="20% - Accent5 2 2 3 2 5 2" xfId="5806" xr:uid="{00000000-0005-0000-0000-000087160000}"/>
    <cellStyle name="20% - Accent5 2 2 3 2 6" xfId="5807" xr:uid="{00000000-0005-0000-0000-000088160000}"/>
    <cellStyle name="20% - Accent5 2 2 3 2 7" xfId="5808" xr:uid="{00000000-0005-0000-0000-000089160000}"/>
    <cellStyle name="20% - Accent5 2 2 3 2 8" xfId="5809" xr:uid="{00000000-0005-0000-0000-00008A160000}"/>
    <cellStyle name="20% - Accent5 2 2 3 3" xfId="5810" xr:uid="{00000000-0005-0000-0000-00008B160000}"/>
    <cellStyle name="20% - Accent5 2 2 3 3 2" xfId="5811" xr:uid="{00000000-0005-0000-0000-00008C160000}"/>
    <cellStyle name="20% - Accent5 2 2 3 3 2 2" xfId="5812" xr:uid="{00000000-0005-0000-0000-00008D160000}"/>
    <cellStyle name="20% - Accent5 2 2 3 3 2 2 2" xfId="5813" xr:uid="{00000000-0005-0000-0000-00008E160000}"/>
    <cellStyle name="20% - Accent5 2 2 3 3 2 3" xfId="5814" xr:uid="{00000000-0005-0000-0000-00008F160000}"/>
    <cellStyle name="20% - Accent5 2 2 3 3 2 4" xfId="5815" xr:uid="{00000000-0005-0000-0000-000090160000}"/>
    <cellStyle name="20% - Accent5 2 2 3 3 3" xfId="5816" xr:uid="{00000000-0005-0000-0000-000091160000}"/>
    <cellStyle name="20% - Accent5 2 2 3 3 3 2" xfId="5817" xr:uid="{00000000-0005-0000-0000-000092160000}"/>
    <cellStyle name="20% - Accent5 2 2 3 3 4" xfId="5818" xr:uid="{00000000-0005-0000-0000-000093160000}"/>
    <cellStyle name="20% - Accent5 2 2 3 3 5" xfId="5819" xr:uid="{00000000-0005-0000-0000-000094160000}"/>
    <cellStyle name="20% - Accent5 2 2 3 3 6" xfId="5820" xr:uid="{00000000-0005-0000-0000-000095160000}"/>
    <cellStyle name="20% - Accent5 2 2 3 4" xfId="5821" xr:uid="{00000000-0005-0000-0000-000096160000}"/>
    <cellStyle name="20% - Accent5 2 2 3 4 2" xfId="5822" xr:uid="{00000000-0005-0000-0000-000097160000}"/>
    <cellStyle name="20% - Accent5 2 2 3 4 2 2" xfId="5823" xr:uid="{00000000-0005-0000-0000-000098160000}"/>
    <cellStyle name="20% - Accent5 2 2 3 4 3" xfId="5824" xr:uid="{00000000-0005-0000-0000-000099160000}"/>
    <cellStyle name="20% - Accent5 2 2 3 4 4" xfId="5825" xr:uid="{00000000-0005-0000-0000-00009A160000}"/>
    <cellStyle name="20% - Accent5 2 2 3 5" xfId="5826" xr:uid="{00000000-0005-0000-0000-00009B160000}"/>
    <cellStyle name="20% - Accent5 2 2 3 5 2" xfId="5827" xr:uid="{00000000-0005-0000-0000-00009C160000}"/>
    <cellStyle name="20% - Accent5 2 2 3 5 2 2" xfId="5828" xr:uid="{00000000-0005-0000-0000-00009D160000}"/>
    <cellStyle name="20% - Accent5 2 2 3 5 3" xfId="5829" xr:uid="{00000000-0005-0000-0000-00009E160000}"/>
    <cellStyle name="20% - Accent5 2 2 3 6" xfId="5830" xr:uid="{00000000-0005-0000-0000-00009F160000}"/>
    <cellStyle name="20% - Accent5 2 2 3 6 2" xfId="5831" xr:uid="{00000000-0005-0000-0000-0000A0160000}"/>
    <cellStyle name="20% - Accent5 2 2 3 7" xfId="5832" xr:uid="{00000000-0005-0000-0000-0000A1160000}"/>
    <cellStyle name="20% - Accent5 2 2 3 8" xfId="5833" xr:uid="{00000000-0005-0000-0000-0000A2160000}"/>
    <cellStyle name="20% - Accent5 2 2 3 9" xfId="5834" xr:uid="{00000000-0005-0000-0000-0000A3160000}"/>
    <cellStyle name="20% - Accent5 2 2 4" xfId="5835" xr:uid="{00000000-0005-0000-0000-0000A4160000}"/>
    <cellStyle name="20% - Accent5 2 2 4 2" xfId="5836" xr:uid="{00000000-0005-0000-0000-0000A5160000}"/>
    <cellStyle name="20% - Accent5 2 2 4 2 2" xfId="5837" xr:uid="{00000000-0005-0000-0000-0000A6160000}"/>
    <cellStyle name="20% - Accent5 2 2 4 2 2 2" xfId="5838" xr:uid="{00000000-0005-0000-0000-0000A7160000}"/>
    <cellStyle name="20% - Accent5 2 2 4 2 2 2 2" xfId="5839" xr:uid="{00000000-0005-0000-0000-0000A8160000}"/>
    <cellStyle name="20% - Accent5 2 2 4 2 2 2 2 2" xfId="5840" xr:uid="{00000000-0005-0000-0000-0000A9160000}"/>
    <cellStyle name="20% - Accent5 2 2 4 2 2 2 3" xfId="5841" xr:uid="{00000000-0005-0000-0000-0000AA160000}"/>
    <cellStyle name="20% - Accent5 2 2 4 2 2 3" xfId="5842" xr:uid="{00000000-0005-0000-0000-0000AB160000}"/>
    <cellStyle name="20% - Accent5 2 2 4 2 2 3 2" xfId="5843" xr:uid="{00000000-0005-0000-0000-0000AC160000}"/>
    <cellStyle name="20% - Accent5 2 2 4 2 2 4" xfId="5844" xr:uid="{00000000-0005-0000-0000-0000AD160000}"/>
    <cellStyle name="20% - Accent5 2 2 4 2 2 5" xfId="5845" xr:uid="{00000000-0005-0000-0000-0000AE160000}"/>
    <cellStyle name="20% - Accent5 2 2 4 2 2 6" xfId="5846" xr:uid="{00000000-0005-0000-0000-0000AF160000}"/>
    <cellStyle name="20% - Accent5 2 2 4 2 3" xfId="5847" xr:uid="{00000000-0005-0000-0000-0000B0160000}"/>
    <cellStyle name="20% - Accent5 2 2 4 2 3 2" xfId="5848" xr:uid="{00000000-0005-0000-0000-0000B1160000}"/>
    <cellStyle name="20% - Accent5 2 2 4 2 3 2 2" xfId="5849" xr:uid="{00000000-0005-0000-0000-0000B2160000}"/>
    <cellStyle name="20% - Accent5 2 2 4 2 3 3" xfId="5850" xr:uid="{00000000-0005-0000-0000-0000B3160000}"/>
    <cellStyle name="20% - Accent5 2 2 4 2 4" xfId="5851" xr:uid="{00000000-0005-0000-0000-0000B4160000}"/>
    <cellStyle name="20% - Accent5 2 2 4 2 4 2" xfId="5852" xr:uid="{00000000-0005-0000-0000-0000B5160000}"/>
    <cellStyle name="20% - Accent5 2 2 4 2 4 2 2" xfId="5853" xr:uid="{00000000-0005-0000-0000-0000B6160000}"/>
    <cellStyle name="20% - Accent5 2 2 4 2 4 3" xfId="5854" xr:uid="{00000000-0005-0000-0000-0000B7160000}"/>
    <cellStyle name="20% - Accent5 2 2 4 2 5" xfId="5855" xr:uid="{00000000-0005-0000-0000-0000B8160000}"/>
    <cellStyle name="20% - Accent5 2 2 4 2 5 2" xfId="5856" xr:uid="{00000000-0005-0000-0000-0000B9160000}"/>
    <cellStyle name="20% - Accent5 2 2 4 2 6" xfId="5857" xr:uid="{00000000-0005-0000-0000-0000BA160000}"/>
    <cellStyle name="20% - Accent5 2 2 4 2 7" xfId="5858" xr:uid="{00000000-0005-0000-0000-0000BB160000}"/>
    <cellStyle name="20% - Accent5 2 2 4 2 8" xfId="5859" xr:uid="{00000000-0005-0000-0000-0000BC160000}"/>
    <cellStyle name="20% - Accent5 2 2 4 3" xfId="5860" xr:uid="{00000000-0005-0000-0000-0000BD160000}"/>
    <cellStyle name="20% - Accent5 2 2 4 3 2" xfId="5861" xr:uid="{00000000-0005-0000-0000-0000BE160000}"/>
    <cellStyle name="20% - Accent5 2 2 4 3 2 2" xfId="5862" xr:uid="{00000000-0005-0000-0000-0000BF160000}"/>
    <cellStyle name="20% - Accent5 2 2 4 3 2 2 2" xfId="5863" xr:uid="{00000000-0005-0000-0000-0000C0160000}"/>
    <cellStyle name="20% - Accent5 2 2 4 3 2 3" xfId="5864" xr:uid="{00000000-0005-0000-0000-0000C1160000}"/>
    <cellStyle name="20% - Accent5 2 2 4 3 2 4" xfId="5865" xr:uid="{00000000-0005-0000-0000-0000C2160000}"/>
    <cellStyle name="20% - Accent5 2 2 4 3 3" xfId="5866" xr:uid="{00000000-0005-0000-0000-0000C3160000}"/>
    <cellStyle name="20% - Accent5 2 2 4 3 3 2" xfId="5867" xr:uid="{00000000-0005-0000-0000-0000C4160000}"/>
    <cellStyle name="20% - Accent5 2 2 4 3 4" xfId="5868" xr:uid="{00000000-0005-0000-0000-0000C5160000}"/>
    <cellStyle name="20% - Accent5 2 2 4 3 5" xfId="5869" xr:uid="{00000000-0005-0000-0000-0000C6160000}"/>
    <cellStyle name="20% - Accent5 2 2 4 3 6" xfId="5870" xr:uid="{00000000-0005-0000-0000-0000C7160000}"/>
    <cellStyle name="20% - Accent5 2 2 4 4" xfId="5871" xr:uid="{00000000-0005-0000-0000-0000C8160000}"/>
    <cellStyle name="20% - Accent5 2 2 4 4 2" xfId="5872" xr:uid="{00000000-0005-0000-0000-0000C9160000}"/>
    <cellStyle name="20% - Accent5 2 2 4 4 2 2" xfId="5873" xr:uid="{00000000-0005-0000-0000-0000CA160000}"/>
    <cellStyle name="20% - Accent5 2 2 4 4 3" xfId="5874" xr:uid="{00000000-0005-0000-0000-0000CB160000}"/>
    <cellStyle name="20% - Accent5 2 2 4 4 4" xfId="5875" xr:uid="{00000000-0005-0000-0000-0000CC160000}"/>
    <cellStyle name="20% - Accent5 2 2 4 5" xfId="5876" xr:uid="{00000000-0005-0000-0000-0000CD160000}"/>
    <cellStyle name="20% - Accent5 2 2 4 5 2" xfId="5877" xr:uid="{00000000-0005-0000-0000-0000CE160000}"/>
    <cellStyle name="20% - Accent5 2 2 4 5 2 2" xfId="5878" xr:uid="{00000000-0005-0000-0000-0000CF160000}"/>
    <cellStyle name="20% - Accent5 2 2 4 5 3" xfId="5879" xr:uid="{00000000-0005-0000-0000-0000D0160000}"/>
    <cellStyle name="20% - Accent5 2 2 4 6" xfId="5880" xr:uid="{00000000-0005-0000-0000-0000D1160000}"/>
    <cellStyle name="20% - Accent5 2 2 4 6 2" xfId="5881" xr:uid="{00000000-0005-0000-0000-0000D2160000}"/>
    <cellStyle name="20% - Accent5 2 2 4 7" xfId="5882" xr:uid="{00000000-0005-0000-0000-0000D3160000}"/>
    <cellStyle name="20% - Accent5 2 2 4 8" xfId="5883" xr:uid="{00000000-0005-0000-0000-0000D4160000}"/>
    <cellStyle name="20% - Accent5 2 2 4 9" xfId="5884" xr:uid="{00000000-0005-0000-0000-0000D5160000}"/>
    <cellStyle name="20% - Accent5 2 2 5" xfId="5885" xr:uid="{00000000-0005-0000-0000-0000D6160000}"/>
    <cellStyle name="20% - Accent5 2 2 5 2" xfId="5886" xr:uid="{00000000-0005-0000-0000-0000D7160000}"/>
    <cellStyle name="20% - Accent5 2 2 5 2 2" xfId="5887" xr:uid="{00000000-0005-0000-0000-0000D8160000}"/>
    <cellStyle name="20% - Accent5 2 2 5 2 2 2" xfId="5888" xr:uid="{00000000-0005-0000-0000-0000D9160000}"/>
    <cellStyle name="20% - Accent5 2 2 5 2 2 2 2" xfId="5889" xr:uid="{00000000-0005-0000-0000-0000DA160000}"/>
    <cellStyle name="20% - Accent5 2 2 5 2 2 3" xfId="5890" xr:uid="{00000000-0005-0000-0000-0000DB160000}"/>
    <cellStyle name="20% - Accent5 2 2 5 2 2 4" xfId="5891" xr:uid="{00000000-0005-0000-0000-0000DC160000}"/>
    <cellStyle name="20% - Accent5 2 2 5 2 3" xfId="5892" xr:uid="{00000000-0005-0000-0000-0000DD160000}"/>
    <cellStyle name="20% - Accent5 2 2 5 2 3 2" xfId="5893" xr:uid="{00000000-0005-0000-0000-0000DE160000}"/>
    <cellStyle name="20% - Accent5 2 2 5 2 4" xfId="5894" xr:uid="{00000000-0005-0000-0000-0000DF160000}"/>
    <cellStyle name="20% - Accent5 2 2 5 2 5" xfId="5895" xr:uid="{00000000-0005-0000-0000-0000E0160000}"/>
    <cellStyle name="20% - Accent5 2 2 5 2 6" xfId="5896" xr:uid="{00000000-0005-0000-0000-0000E1160000}"/>
    <cellStyle name="20% - Accent5 2 2 5 3" xfId="5897" xr:uid="{00000000-0005-0000-0000-0000E2160000}"/>
    <cellStyle name="20% - Accent5 2 2 5 3 2" xfId="5898" xr:uid="{00000000-0005-0000-0000-0000E3160000}"/>
    <cellStyle name="20% - Accent5 2 2 5 3 2 2" xfId="5899" xr:uid="{00000000-0005-0000-0000-0000E4160000}"/>
    <cellStyle name="20% - Accent5 2 2 5 3 2 2 2" xfId="5900" xr:uid="{00000000-0005-0000-0000-0000E5160000}"/>
    <cellStyle name="20% - Accent5 2 2 5 3 2 3" xfId="5901" xr:uid="{00000000-0005-0000-0000-0000E6160000}"/>
    <cellStyle name="20% - Accent5 2 2 5 3 2 4" xfId="5902" xr:uid="{00000000-0005-0000-0000-0000E7160000}"/>
    <cellStyle name="20% - Accent5 2 2 5 3 3" xfId="5903" xr:uid="{00000000-0005-0000-0000-0000E8160000}"/>
    <cellStyle name="20% - Accent5 2 2 5 3 3 2" xfId="5904" xr:uid="{00000000-0005-0000-0000-0000E9160000}"/>
    <cellStyle name="20% - Accent5 2 2 5 3 4" xfId="5905" xr:uid="{00000000-0005-0000-0000-0000EA160000}"/>
    <cellStyle name="20% - Accent5 2 2 5 3 5" xfId="5906" xr:uid="{00000000-0005-0000-0000-0000EB160000}"/>
    <cellStyle name="20% - Accent5 2 2 5 4" xfId="5907" xr:uid="{00000000-0005-0000-0000-0000EC160000}"/>
    <cellStyle name="20% - Accent5 2 2 5 4 2" xfId="5908" xr:uid="{00000000-0005-0000-0000-0000ED160000}"/>
    <cellStyle name="20% - Accent5 2 2 5 4 2 2" xfId="5909" xr:uid="{00000000-0005-0000-0000-0000EE160000}"/>
    <cellStyle name="20% - Accent5 2 2 5 4 3" xfId="5910" xr:uid="{00000000-0005-0000-0000-0000EF160000}"/>
    <cellStyle name="20% - Accent5 2 2 5 4 4" xfId="5911" xr:uid="{00000000-0005-0000-0000-0000F0160000}"/>
    <cellStyle name="20% - Accent5 2 2 5 5" xfId="5912" xr:uid="{00000000-0005-0000-0000-0000F1160000}"/>
    <cellStyle name="20% - Accent5 2 2 5 5 2" xfId="5913" xr:uid="{00000000-0005-0000-0000-0000F2160000}"/>
    <cellStyle name="20% - Accent5 2 2 5 6" xfId="5914" xr:uid="{00000000-0005-0000-0000-0000F3160000}"/>
    <cellStyle name="20% - Accent5 2 2 5 7" xfId="5915" xr:uid="{00000000-0005-0000-0000-0000F4160000}"/>
    <cellStyle name="20% - Accent5 2 2 5 8" xfId="5916" xr:uid="{00000000-0005-0000-0000-0000F5160000}"/>
    <cellStyle name="20% - Accent5 2 2 6" xfId="5917" xr:uid="{00000000-0005-0000-0000-0000F6160000}"/>
    <cellStyle name="20% - Accent5 2 2 6 2" xfId="5918" xr:uid="{00000000-0005-0000-0000-0000F7160000}"/>
    <cellStyle name="20% - Accent5 2 2 6 2 2" xfId="5919" xr:uid="{00000000-0005-0000-0000-0000F8160000}"/>
    <cellStyle name="20% - Accent5 2 2 6 2 2 2" xfId="5920" xr:uid="{00000000-0005-0000-0000-0000F9160000}"/>
    <cellStyle name="20% - Accent5 2 2 6 2 3" xfId="5921" xr:uid="{00000000-0005-0000-0000-0000FA160000}"/>
    <cellStyle name="20% - Accent5 2 2 6 2 4" xfId="5922" xr:uid="{00000000-0005-0000-0000-0000FB160000}"/>
    <cellStyle name="20% - Accent5 2 2 6 3" xfId="5923" xr:uid="{00000000-0005-0000-0000-0000FC160000}"/>
    <cellStyle name="20% - Accent5 2 2 6 3 2" xfId="5924" xr:uid="{00000000-0005-0000-0000-0000FD160000}"/>
    <cellStyle name="20% - Accent5 2 2 6 4" xfId="5925" xr:uid="{00000000-0005-0000-0000-0000FE160000}"/>
    <cellStyle name="20% - Accent5 2 2 6 5" xfId="5926" xr:uid="{00000000-0005-0000-0000-0000FF160000}"/>
    <cellStyle name="20% - Accent5 2 2 6 6" xfId="5927" xr:uid="{00000000-0005-0000-0000-000000170000}"/>
    <cellStyle name="20% - Accent5 2 2 7" xfId="5928" xr:uid="{00000000-0005-0000-0000-000001170000}"/>
    <cellStyle name="20% - Accent5 2 2 7 2" xfId="5929" xr:uid="{00000000-0005-0000-0000-000002170000}"/>
    <cellStyle name="20% - Accent5 2 2 7 2 2" xfId="5930" xr:uid="{00000000-0005-0000-0000-000003170000}"/>
    <cellStyle name="20% - Accent5 2 2 7 2 2 2" xfId="5931" xr:uid="{00000000-0005-0000-0000-000004170000}"/>
    <cellStyle name="20% - Accent5 2 2 7 2 3" xfId="5932" xr:uid="{00000000-0005-0000-0000-000005170000}"/>
    <cellStyle name="20% - Accent5 2 2 7 2 4" xfId="5933" xr:uid="{00000000-0005-0000-0000-000006170000}"/>
    <cellStyle name="20% - Accent5 2 2 7 3" xfId="5934" xr:uid="{00000000-0005-0000-0000-000007170000}"/>
    <cellStyle name="20% - Accent5 2 2 7 3 2" xfId="5935" xr:uid="{00000000-0005-0000-0000-000008170000}"/>
    <cellStyle name="20% - Accent5 2 2 7 4" xfId="5936" xr:uid="{00000000-0005-0000-0000-000009170000}"/>
    <cellStyle name="20% - Accent5 2 2 7 5" xfId="5937" xr:uid="{00000000-0005-0000-0000-00000A170000}"/>
    <cellStyle name="20% - Accent5 2 2 8" xfId="5938" xr:uid="{00000000-0005-0000-0000-00000B170000}"/>
    <cellStyle name="20% - Accent5 2 2 8 2" xfId="5939" xr:uid="{00000000-0005-0000-0000-00000C170000}"/>
    <cellStyle name="20% - Accent5 2 2 8 2 2" xfId="5940" xr:uid="{00000000-0005-0000-0000-00000D170000}"/>
    <cellStyle name="20% - Accent5 2 2 8 2 3" xfId="5941" xr:uid="{00000000-0005-0000-0000-00000E170000}"/>
    <cellStyle name="20% - Accent5 2 2 8 3" xfId="5942" xr:uid="{00000000-0005-0000-0000-00000F170000}"/>
    <cellStyle name="20% - Accent5 2 2 8 4" xfId="5943" xr:uid="{00000000-0005-0000-0000-000010170000}"/>
    <cellStyle name="20% - Accent5 2 2 9" xfId="5944" xr:uid="{00000000-0005-0000-0000-000011170000}"/>
    <cellStyle name="20% - Accent5 2 2 9 2" xfId="5945" xr:uid="{00000000-0005-0000-0000-000012170000}"/>
    <cellStyle name="20% - Accent5 2 2 9 2 2" xfId="5946" xr:uid="{00000000-0005-0000-0000-000013170000}"/>
    <cellStyle name="20% - Accent5 2 2 9 3" xfId="5947" xr:uid="{00000000-0005-0000-0000-000014170000}"/>
    <cellStyle name="20% - Accent5 2 2 9 4" xfId="5948" xr:uid="{00000000-0005-0000-0000-000015170000}"/>
    <cellStyle name="20% - Accent5 2 3" xfId="5949" xr:uid="{00000000-0005-0000-0000-000016170000}"/>
    <cellStyle name="20% - Accent5 2 3 2" xfId="5950" xr:uid="{00000000-0005-0000-0000-000017170000}"/>
    <cellStyle name="20% - Accent5 2 3 2 2" xfId="5951" xr:uid="{00000000-0005-0000-0000-000018170000}"/>
    <cellStyle name="20% - Accent5 2 3 2 2 2" xfId="5952" xr:uid="{00000000-0005-0000-0000-000019170000}"/>
    <cellStyle name="20% - Accent5 2 3 2 2 2 2" xfId="5953" xr:uid="{00000000-0005-0000-0000-00001A170000}"/>
    <cellStyle name="20% - Accent5 2 3 2 2 2 2 2" xfId="5954" xr:uid="{00000000-0005-0000-0000-00001B170000}"/>
    <cellStyle name="20% - Accent5 2 3 2 2 2 3" xfId="5955" xr:uid="{00000000-0005-0000-0000-00001C170000}"/>
    <cellStyle name="20% - Accent5 2 3 2 2 3" xfId="5956" xr:uid="{00000000-0005-0000-0000-00001D170000}"/>
    <cellStyle name="20% - Accent5 2 3 2 2 3 2" xfId="5957" xr:uid="{00000000-0005-0000-0000-00001E170000}"/>
    <cellStyle name="20% - Accent5 2 3 2 2 4" xfId="5958" xr:uid="{00000000-0005-0000-0000-00001F170000}"/>
    <cellStyle name="20% - Accent5 2 3 2 2 5" xfId="5959" xr:uid="{00000000-0005-0000-0000-000020170000}"/>
    <cellStyle name="20% - Accent5 2 3 2 2 6" xfId="5960" xr:uid="{00000000-0005-0000-0000-000021170000}"/>
    <cellStyle name="20% - Accent5 2 3 2 3" xfId="5961" xr:uid="{00000000-0005-0000-0000-000022170000}"/>
    <cellStyle name="20% - Accent5 2 3 2 3 2" xfId="5962" xr:uid="{00000000-0005-0000-0000-000023170000}"/>
    <cellStyle name="20% - Accent5 2 3 2 3 2 2" xfId="5963" xr:uid="{00000000-0005-0000-0000-000024170000}"/>
    <cellStyle name="20% - Accent5 2 3 2 3 3" xfId="5964" xr:uid="{00000000-0005-0000-0000-000025170000}"/>
    <cellStyle name="20% - Accent5 2 3 2 4" xfId="5965" xr:uid="{00000000-0005-0000-0000-000026170000}"/>
    <cellStyle name="20% - Accent5 2 3 2 4 2" xfId="5966" xr:uid="{00000000-0005-0000-0000-000027170000}"/>
    <cellStyle name="20% - Accent5 2 3 2 4 2 2" xfId="5967" xr:uid="{00000000-0005-0000-0000-000028170000}"/>
    <cellStyle name="20% - Accent5 2 3 2 4 3" xfId="5968" xr:uid="{00000000-0005-0000-0000-000029170000}"/>
    <cellStyle name="20% - Accent5 2 3 2 5" xfId="5969" xr:uid="{00000000-0005-0000-0000-00002A170000}"/>
    <cellStyle name="20% - Accent5 2 3 2 5 2" xfId="5970" xr:uid="{00000000-0005-0000-0000-00002B170000}"/>
    <cellStyle name="20% - Accent5 2 3 2 6" xfId="5971" xr:uid="{00000000-0005-0000-0000-00002C170000}"/>
    <cellStyle name="20% - Accent5 2 3 2 7" xfId="5972" xr:uid="{00000000-0005-0000-0000-00002D170000}"/>
    <cellStyle name="20% - Accent5 2 3 2 8" xfId="5973" xr:uid="{00000000-0005-0000-0000-00002E170000}"/>
    <cellStyle name="20% - Accent5 2 3 3" xfId="5974" xr:uid="{00000000-0005-0000-0000-00002F170000}"/>
    <cellStyle name="20% - Accent5 2 3 3 2" xfId="5975" xr:uid="{00000000-0005-0000-0000-000030170000}"/>
    <cellStyle name="20% - Accent5 2 3 3 2 2" xfId="5976" xr:uid="{00000000-0005-0000-0000-000031170000}"/>
    <cellStyle name="20% - Accent5 2 3 3 2 2 2" xfId="5977" xr:uid="{00000000-0005-0000-0000-000032170000}"/>
    <cellStyle name="20% - Accent5 2 3 3 2 3" xfId="5978" xr:uid="{00000000-0005-0000-0000-000033170000}"/>
    <cellStyle name="20% - Accent5 2 3 3 2 4" xfId="5979" xr:uid="{00000000-0005-0000-0000-000034170000}"/>
    <cellStyle name="20% - Accent5 2 3 3 3" xfId="5980" xr:uid="{00000000-0005-0000-0000-000035170000}"/>
    <cellStyle name="20% - Accent5 2 3 3 3 2" xfId="5981" xr:uid="{00000000-0005-0000-0000-000036170000}"/>
    <cellStyle name="20% - Accent5 2 3 3 4" xfId="5982" xr:uid="{00000000-0005-0000-0000-000037170000}"/>
    <cellStyle name="20% - Accent5 2 3 3 5" xfId="5983" xr:uid="{00000000-0005-0000-0000-000038170000}"/>
    <cellStyle name="20% - Accent5 2 3 3 6" xfId="5984" xr:uid="{00000000-0005-0000-0000-000039170000}"/>
    <cellStyle name="20% - Accent5 2 3 4" xfId="5985" xr:uid="{00000000-0005-0000-0000-00003A170000}"/>
    <cellStyle name="20% - Accent5 2 3 4 2" xfId="5986" xr:uid="{00000000-0005-0000-0000-00003B170000}"/>
    <cellStyle name="20% - Accent5 2 3 4 2 2" xfId="5987" xr:uid="{00000000-0005-0000-0000-00003C170000}"/>
    <cellStyle name="20% - Accent5 2 3 4 2 2 2" xfId="5988" xr:uid="{00000000-0005-0000-0000-00003D170000}"/>
    <cellStyle name="20% - Accent5 2 3 4 2 3" xfId="5989" xr:uid="{00000000-0005-0000-0000-00003E170000}"/>
    <cellStyle name="20% - Accent5 2 3 4 2 4" xfId="5990" xr:uid="{00000000-0005-0000-0000-00003F170000}"/>
    <cellStyle name="20% - Accent5 2 3 4 3" xfId="5991" xr:uid="{00000000-0005-0000-0000-000040170000}"/>
    <cellStyle name="20% - Accent5 2 3 4 3 2" xfId="5992" xr:uid="{00000000-0005-0000-0000-000041170000}"/>
    <cellStyle name="20% - Accent5 2 3 4 4" xfId="5993" xr:uid="{00000000-0005-0000-0000-000042170000}"/>
    <cellStyle name="20% - Accent5 2 3 4 5" xfId="5994" xr:uid="{00000000-0005-0000-0000-000043170000}"/>
    <cellStyle name="20% - Accent5 2 3 5" xfId="5995" xr:uid="{00000000-0005-0000-0000-000044170000}"/>
    <cellStyle name="20% - Accent5 2 3 5 2" xfId="5996" xr:uid="{00000000-0005-0000-0000-000045170000}"/>
    <cellStyle name="20% - Accent5 2 3 5 2 2" xfId="5997" xr:uid="{00000000-0005-0000-0000-000046170000}"/>
    <cellStyle name="20% - Accent5 2 3 5 3" xfId="5998" xr:uid="{00000000-0005-0000-0000-000047170000}"/>
    <cellStyle name="20% - Accent5 2 3 5 4" xfId="5999" xr:uid="{00000000-0005-0000-0000-000048170000}"/>
    <cellStyle name="20% - Accent5 2 3 6" xfId="6000" xr:uid="{00000000-0005-0000-0000-000049170000}"/>
    <cellStyle name="20% - Accent5 2 3 6 2" xfId="6001" xr:uid="{00000000-0005-0000-0000-00004A170000}"/>
    <cellStyle name="20% - Accent5 2 3 7" xfId="6002" xr:uid="{00000000-0005-0000-0000-00004B170000}"/>
    <cellStyle name="20% - Accent5 2 3 8" xfId="6003" xr:uid="{00000000-0005-0000-0000-00004C170000}"/>
    <cellStyle name="20% - Accent5 2 3 9" xfId="6004" xr:uid="{00000000-0005-0000-0000-00004D170000}"/>
    <cellStyle name="20% - Accent5 2 4" xfId="6005" xr:uid="{00000000-0005-0000-0000-00004E170000}"/>
    <cellStyle name="20% - Accent5 2 4 2" xfId="6006" xr:uid="{00000000-0005-0000-0000-00004F170000}"/>
    <cellStyle name="20% - Accent5 2 4 2 2" xfId="6007" xr:uid="{00000000-0005-0000-0000-000050170000}"/>
    <cellStyle name="20% - Accent5 2 4 2 2 2" xfId="6008" xr:uid="{00000000-0005-0000-0000-000051170000}"/>
    <cellStyle name="20% - Accent5 2 4 2 2 2 2" xfId="6009" xr:uid="{00000000-0005-0000-0000-000052170000}"/>
    <cellStyle name="20% - Accent5 2 4 2 2 2 2 2" xfId="6010" xr:uid="{00000000-0005-0000-0000-000053170000}"/>
    <cellStyle name="20% - Accent5 2 4 2 2 2 3" xfId="6011" xr:uid="{00000000-0005-0000-0000-000054170000}"/>
    <cellStyle name="20% - Accent5 2 4 2 2 3" xfId="6012" xr:uid="{00000000-0005-0000-0000-000055170000}"/>
    <cellStyle name="20% - Accent5 2 4 2 2 3 2" xfId="6013" xr:uid="{00000000-0005-0000-0000-000056170000}"/>
    <cellStyle name="20% - Accent5 2 4 2 2 4" xfId="6014" xr:uid="{00000000-0005-0000-0000-000057170000}"/>
    <cellStyle name="20% - Accent5 2 4 2 2 5" xfId="6015" xr:uid="{00000000-0005-0000-0000-000058170000}"/>
    <cellStyle name="20% - Accent5 2 4 2 2 6" xfId="6016" xr:uid="{00000000-0005-0000-0000-000059170000}"/>
    <cellStyle name="20% - Accent5 2 4 2 3" xfId="6017" xr:uid="{00000000-0005-0000-0000-00005A170000}"/>
    <cellStyle name="20% - Accent5 2 4 2 3 2" xfId="6018" xr:uid="{00000000-0005-0000-0000-00005B170000}"/>
    <cellStyle name="20% - Accent5 2 4 2 3 2 2" xfId="6019" xr:uid="{00000000-0005-0000-0000-00005C170000}"/>
    <cellStyle name="20% - Accent5 2 4 2 3 3" xfId="6020" xr:uid="{00000000-0005-0000-0000-00005D170000}"/>
    <cellStyle name="20% - Accent5 2 4 2 4" xfId="6021" xr:uid="{00000000-0005-0000-0000-00005E170000}"/>
    <cellStyle name="20% - Accent5 2 4 2 4 2" xfId="6022" xr:uid="{00000000-0005-0000-0000-00005F170000}"/>
    <cellStyle name="20% - Accent5 2 4 2 4 2 2" xfId="6023" xr:uid="{00000000-0005-0000-0000-000060170000}"/>
    <cellStyle name="20% - Accent5 2 4 2 4 3" xfId="6024" xr:uid="{00000000-0005-0000-0000-000061170000}"/>
    <cellStyle name="20% - Accent5 2 4 2 5" xfId="6025" xr:uid="{00000000-0005-0000-0000-000062170000}"/>
    <cellStyle name="20% - Accent5 2 4 2 5 2" xfId="6026" xr:uid="{00000000-0005-0000-0000-000063170000}"/>
    <cellStyle name="20% - Accent5 2 4 2 6" xfId="6027" xr:uid="{00000000-0005-0000-0000-000064170000}"/>
    <cellStyle name="20% - Accent5 2 4 2 7" xfId="6028" xr:uid="{00000000-0005-0000-0000-000065170000}"/>
    <cellStyle name="20% - Accent5 2 4 2 8" xfId="6029" xr:uid="{00000000-0005-0000-0000-000066170000}"/>
    <cellStyle name="20% - Accent5 2 4 3" xfId="6030" xr:uid="{00000000-0005-0000-0000-000067170000}"/>
    <cellStyle name="20% - Accent5 2 4 3 2" xfId="6031" xr:uid="{00000000-0005-0000-0000-000068170000}"/>
    <cellStyle name="20% - Accent5 2 4 3 2 2" xfId="6032" xr:uid="{00000000-0005-0000-0000-000069170000}"/>
    <cellStyle name="20% - Accent5 2 4 3 2 2 2" xfId="6033" xr:uid="{00000000-0005-0000-0000-00006A170000}"/>
    <cellStyle name="20% - Accent5 2 4 3 2 3" xfId="6034" xr:uid="{00000000-0005-0000-0000-00006B170000}"/>
    <cellStyle name="20% - Accent5 2 4 3 2 4" xfId="6035" xr:uid="{00000000-0005-0000-0000-00006C170000}"/>
    <cellStyle name="20% - Accent5 2 4 3 3" xfId="6036" xr:uid="{00000000-0005-0000-0000-00006D170000}"/>
    <cellStyle name="20% - Accent5 2 4 3 3 2" xfId="6037" xr:uid="{00000000-0005-0000-0000-00006E170000}"/>
    <cellStyle name="20% - Accent5 2 4 3 4" xfId="6038" xr:uid="{00000000-0005-0000-0000-00006F170000}"/>
    <cellStyle name="20% - Accent5 2 4 3 5" xfId="6039" xr:uid="{00000000-0005-0000-0000-000070170000}"/>
    <cellStyle name="20% - Accent5 2 4 3 6" xfId="6040" xr:uid="{00000000-0005-0000-0000-000071170000}"/>
    <cellStyle name="20% - Accent5 2 4 4" xfId="6041" xr:uid="{00000000-0005-0000-0000-000072170000}"/>
    <cellStyle name="20% - Accent5 2 4 4 2" xfId="6042" xr:uid="{00000000-0005-0000-0000-000073170000}"/>
    <cellStyle name="20% - Accent5 2 4 4 2 2" xfId="6043" xr:uid="{00000000-0005-0000-0000-000074170000}"/>
    <cellStyle name="20% - Accent5 2 4 4 3" xfId="6044" xr:uid="{00000000-0005-0000-0000-000075170000}"/>
    <cellStyle name="20% - Accent5 2 4 4 4" xfId="6045" xr:uid="{00000000-0005-0000-0000-000076170000}"/>
    <cellStyle name="20% - Accent5 2 4 5" xfId="6046" xr:uid="{00000000-0005-0000-0000-000077170000}"/>
    <cellStyle name="20% - Accent5 2 4 5 2" xfId="6047" xr:uid="{00000000-0005-0000-0000-000078170000}"/>
    <cellStyle name="20% - Accent5 2 4 5 2 2" xfId="6048" xr:uid="{00000000-0005-0000-0000-000079170000}"/>
    <cellStyle name="20% - Accent5 2 4 5 3" xfId="6049" xr:uid="{00000000-0005-0000-0000-00007A170000}"/>
    <cellStyle name="20% - Accent5 2 4 6" xfId="6050" xr:uid="{00000000-0005-0000-0000-00007B170000}"/>
    <cellStyle name="20% - Accent5 2 4 6 2" xfId="6051" xr:uid="{00000000-0005-0000-0000-00007C170000}"/>
    <cellStyle name="20% - Accent5 2 4 7" xfId="6052" xr:uid="{00000000-0005-0000-0000-00007D170000}"/>
    <cellStyle name="20% - Accent5 2 4 8" xfId="6053" xr:uid="{00000000-0005-0000-0000-00007E170000}"/>
    <cellStyle name="20% - Accent5 2 4 9" xfId="6054" xr:uid="{00000000-0005-0000-0000-00007F170000}"/>
    <cellStyle name="20% - Accent5 2 5" xfId="6055" xr:uid="{00000000-0005-0000-0000-000080170000}"/>
    <cellStyle name="20% - Accent5 2 5 2" xfId="6056" xr:uid="{00000000-0005-0000-0000-000081170000}"/>
    <cellStyle name="20% - Accent5 2 5 2 2" xfId="6057" xr:uid="{00000000-0005-0000-0000-000082170000}"/>
    <cellStyle name="20% - Accent5 2 5 2 2 2" xfId="6058" xr:uid="{00000000-0005-0000-0000-000083170000}"/>
    <cellStyle name="20% - Accent5 2 5 2 2 2 2" xfId="6059" xr:uid="{00000000-0005-0000-0000-000084170000}"/>
    <cellStyle name="20% - Accent5 2 5 2 2 2 2 2" xfId="6060" xr:uid="{00000000-0005-0000-0000-000085170000}"/>
    <cellStyle name="20% - Accent5 2 5 2 2 2 3" xfId="6061" xr:uid="{00000000-0005-0000-0000-000086170000}"/>
    <cellStyle name="20% - Accent5 2 5 2 2 3" xfId="6062" xr:uid="{00000000-0005-0000-0000-000087170000}"/>
    <cellStyle name="20% - Accent5 2 5 2 2 3 2" xfId="6063" xr:uid="{00000000-0005-0000-0000-000088170000}"/>
    <cellStyle name="20% - Accent5 2 5 2 2 4" xfId="6064" xr:uid="{00000000-0005-0000-0000-000089170000}"/>
    <cellStyle name="20% - Accent5 2 5 2 2 5" xfId="6065" xr:uid="{00000000-0005-0000-0000-00008A170000}"/>
    <cellStyle name="20% - Accent5 2 5 2 2 6" xfId="6066" xr:uid="{00000000-0005-0000-0000-00008B170000}"/>
    <cellStyle name="20% - Accent5 2 5 2 3" xfId="6067" xr:uid="{00000000-0005-0000-0000-00008C170000}"/>
    <cellStyle name="20% - Accent5 2 5 2 3 2" xfId="6068" xr:uid="{00000000-0005-0000-0000-00008D170000}"/>
    <cellStyle name="20% - Accent5 2 5 2 3 2 2" xfId="6069" xr:uid="{00000000-0005-0000-0000-00008E170000}"/>
    <cellStyle name="20% - Accent5 2 5 2 3 3" xfId="6070" xr:uid="{00000000-0005-0000-0000-00008F170000}"/>
    <cellStyle name="20% - Accent5 2 5 2 4" xfId="6071" xr:uid="{00000000-0005-0000-0000-000090170000}"/>
    <cellStyle name="20% - Accent5 2 5 2 4 2" xfId="6072" xr:uid="{00000000-0005-0000-0000-000091170000}"/>
    <cellStyle name="20% - Accent5 2 5 2 4 2 2" xfId="6073" xr:uid="{00000000-0005-0000-0000-000092170000}"/>
    <cellStyle name="20% - Accent5 2 5 2 4 3" xfId="6074" xr:uid="{00000000-0005-0000-0000-000093170000}"/>
    <cellStyle name="20% - Accent5 2 5 2 5" xfId="6075" xr:uid="{00000000-0005-0000-0000-000094170000}"/>
    <cellStyle name="20% - Accent5 2 5 2 5 2" xfId="6076" xr:uid="{00000000-0005-0000-0000-000095170000}"/>
    <cellStyle name="20% - Accent5 2 5 2 6" xfId="6077" xr:uid="{00000000-0005-0000-0000-000096170000}"/>
    <cellStyle name="20% - Accent5 2 5 2 7" xfId="6078" xr:uid="{00000000-0005-0000-0000-000097170000}"/>
    <cellStyle name="20% - Accent5 2 5 2 8" xfId="6079" xr:uid="{00000000-0005-0000-0000-000098170000}"/>
    <cellStyle name="20% - Accent5 2 5 3" xfId="6080" xr:uid="{00000000-0005-0000-0000-000099170000}"/>
    <cellStyle name="20% - Accent5 2 5 3 2" xfId="6081" xr:uid="{00000000-0005-0000-0000-00009A170000}"/>
    <cellStyle name="20% - Accent5 2 5 3 2 2" xfId="6082" xr:uid="{00000000-0005-0000-0000-00009B170000}"/>
    <cellStyle name="20% - Accent5 2 5 3 2 2 2" xfId="6083" xr:uid="{00000000-0005-0000-0000-00009C170000}"/>
    <cellStyle name="20% - Accent5 2 5 3 2 3" xfId="6084" xr:uid="{00000000-0005-0000-0000-00009D170000}"/>
    <cellStyle name="20% - Accent5 2 5 3 2 4" xfId="6085" xr:uid="{00000000-0005-0000-0000-00009E170000}"/>
    <cellStyle name="20% - Accent5 2 5 3 3" xfId="6086" xr:uid="{00000000-0005-0000-0000-00009F170000}"/>
    <cellStyle name="20% - Accent5 2 5 3 3 2" xfId="6087" xr:uid="{00000000-0005-0000-0000-0000A0170000}"/>
    <cellStyle name="20% - Accent5 2 5 3 4" xfId="6088" xr:uid="{00000000-0005-0000-0000-0000A1170000}"/>
    <cellStyle name="20% - Accent5 2 5 3 5" xfId="6089" xr:uid="{00000000-0005-0000-0000-0000A2170000}"/>
    <cellStyle name="20% - Accent5 2 5 3 6" xfId="6090" xr:uid="{00000000-0005-0000-0000-0000A3170000}"/>
    <cellStyle name="20% - Accent5 2 5 4" xfId="6091" xr:uid="{00000000-0005-0000-0000-0000A4170000}"/>
    <cellStyle name="20% - Accent5 2 5 4 2" xfId="6092" xr:uid="{00000000-0005-0000-0000-0000A5170000}"/>
    <cellStyle name="20% - Accent5 2 5 4 2 2" xfId="6093" xr:uid="{00000000-0005-0000-0000-0000A6170000}"/>
    <cellStyle name="20% - Accent5 2 5 4 3" xfId="6094" xr:uid="{00000000-0005-0000-0000-0000A7170000}"/>
    <cellStyle name="20% - Accent5 2 5 4 4" xfId="6095" xr:uid="{00000000-0005-0000-0000-0000A8170000}"/>
    <cellStyle name="20% - Accent5 2 5 5" xfId="6096" xr:uid="{00000000-0005-0000-0000-0000A9170000}"/>
    <cellStyle name="20% - Accent5 2 5 5 2" xfId="6097" xr:uid="{00000000-0005-0000-0000-0000AA170000}"/>
    <cellStyle name="20% - Accent5 2 5 5 2 2" xfId="6098" xr:uid="{00000000-0005-0000-0000-0000AB170000}"/>
    <cellStyle name="20% - Accent5 2 5 5 3" xfId="6099" xr:uid="{00000000-0005-0000-0000-0000AC170000}"/>
    <cellStyle name="20% - Accent5 2 5 6" xfId="6100" xr:uid="{00000000-0005-0000-0000-0000AD170000}"/>
    <cellStyle name="20% - Accent5 2 5 6 2" xfId="6101" xr:uid="{00000000-0005-0000-0000-0000AE170000}"/>
    <cellStyle name="20% - Accent5 2 5 7" xfId="6102" xr:uid="{00000000-0005-0000-0000-0000AF170000}"/>
    <cellStyle name="20% - Accent5 2 5 8" xfId="6103" xr:uid="{00000000-0005-0000-0000-0000B0170000}"/>
    <cellStyle name="20% - Accent5 2 5 9" xfId="6104" xr:uid="{00000000-0005-0000-0000-0000B1170000}"/>
    <cellStyle name="20% - Accent5 2 6" xfId="6105" xr:uid="{00000000-0005-0000-0000-0000B2170000}"/>
    <cellStyle name="20% - Accent5 2 6 2" xfId="6106" xr:uid="{00000000-0005-0000-0000-0000B3170000}"/>
    <cellStyle name="20% - Accent5 2 6 2 2" xfId="6107" xr:uid="{00000000-0005-0000-0000-0000B4170000}"/>
    <cellStyle name="20% - Accent5 2 6 2 2 2" xfId="6108" xr:uid="{00000000-0005-0000-0000-0000B5170000}"/>
    <cellStyle name="20% - Accent5 2 6 2 2 2 2" xfId="6109" xr:uid="{00000000-0005-0000-0000-0000B6170000}"/>
    <cellStyle name="20% - Accent5 2 6 2 2 3" xfId="6110" xr:uid="{00000000-0005-0000-0000-0000B7170000}"/>
    <cellStyle name="20% - Accent5 2 6 2 2 4" xfId="6111" xr:uid="{00000000-0005-0000-0000-0000B8170000}"/>
    <cellStyle name="20% - Accent5 2 6 2 3" xfId="6112" xr:uid="{00000000-0005-0000-0000-0000B9170000}"/>
    <cellStyle name="20% - Accent5 2 6 2 3 2" xfId="6113" xr:uid="{00000000-0005-0000-0000-0000BA170000}"/>
    <cellStyle name="20% - Accent5 2 6 2 4" xfId="6114" xr:uid="{00000000-0005-0000-0000-0000BB170000}"/>
    <cellStyle name="20% - Accent5 2 6 2 5" xfId="6115" xr:uid="{00000000-0005-0000-0000-0000BC170000}"/>
    <cellStyle name="20% - Accent5 2 6 2 6" xfId="6116" xr:uid="{00000000-0005-0000-0000-0000BD170000}"/>
    <cellStyle name="20% - Accent5 2 6 3" xfId="6117" xr:uid="{00000000-0005-0000-0000-0000BE170000}"/>
    <cellStyle name="20% - Accent5 2 6 3 2" xfId="6118" xr:uid="{00000000-0005-0000-0000-0000BF170000}"/>
    <cellStyle name="20% - Accent5 2 6 3 2 2" xfId="6119" xr:uid="{00000000-0005-0000-0000-0000C0170000}"/>
    <cellStyle name="20% - Accent5 2 6 3 2 2 2" xfId="6120" xr:uid="{00000000-0005-0000-0000-0000C1170000}"/>
    <cellStyle name="20% - Accent5 2 6 3 2 3" xfId="6121" xr:uid="{00000000-0005-0000-0000-0000C2170000}"/>
    <cellStyle name="20% - Accent5 2 6 3 2 4" xfId="6122" xr:uid="{00000000-0005-0000-0000-0000C3170000}"/>
    <cellStyle name="20% - Accent5 2 6 3 3" xfId="6123" xr:uid="{00000000-0005-0000-0000-0000C4170000}"/>
    <cellStyle name="20% - Accent5 2 6 3 3 2" xfId="6124" xr:uid="{00000000-0005-0000-0000-0000C5170000}"/>
    <cellStyle name="20% - Accent5 2 6 3 4" xfId="6125" xr:uid="{00000000-0005-0000-0000-0000C6170000}"/>
    <cellStyle name="20% - Accent5 2 6 3 5" xfId="6126" xr:uid="{00000000-0005-0000-0000-0000C7170000}"/>
    <cellStyle name="20% - Accent5 2 6 4" xfId="6127" xr:uid="{00000000-0005-0000-0000-0000C8170000}"/>
    <cellStyle name="20% - Accent5 2 6 4 2" xfId="6128" xr:uid="{00000000-0005-0000-0000-0000C9170000}"/>
    <cellStyle name="20% - Accent5 2 6 4 2 2" xfId="6129" xr:uid="{00000000-0005-0000-0000-0000CA170000}"/>
    <cellStyle name="20% - Accent5 2 6 4 3" xfId="6130" xr:uid="{00000000-0005-0000-0000-0000CB170000}"/>
    <cellStyle name="20% - Accent5 2 6 4 4" xfId="6131" xr:uid="{00000000-0005-0000-0000-0000CC170000}"/>
    <cellStyle name="20% - Accent5 2 6 5" xfId="6132" xr:uid="{00000000-0005-0000-0000-0000CD170000}"/>
    <cellStyle name="20% - Accent5 2 6 5 2" xfId="6133" xr:uid="{00000000-0005-0000-0000-0000CE170000}"/>
    <cellStyle name="20% - Accent5 2 6 6" xfId="6134" xr:uid="{00000000-0005-0000-0000-0000CF170000}"/>
    <cellStyle name="20% - Accent5 2 6 7" xfId="6135" xr:uid="{00000000-0005-0000-0000-0000D0170000}"/>
    <cellStyle name="20% - Accent5 2 6 8" xfId="6136" xr:uid="{00000000-0005-0000-0000-0000D1170000}"/>
    <cellStyle name="20% - Accent5 2 7" xfId="6137" xr:uid="{00000000-0005-0000-0000-0000D2170000}"/>
    <cellStyle name="20% - Accent5 2 7 2" xfId="6138" xr:uid="{00000000-0005-0000-0000-0000D3170000}"/>
    <cellStyle name="20% - Accent5 2 7 2 2" xfId="6139" xr:uid="{00000000-0005-0000-0000-0000D4170000}"/>
    <cellStyle name="20% - Accent5 2 7 2 2 2" xfId="6140" xr:uid="{00000000-0005-0000-0000-0000D5170000}"/>
    <cellStyle name="20% - Accent5 2 7 2 3" xfId="6141" xr:uid="{00000000-0005-0000-0000-0000D6170000}"/>
    <cellStyle name="20% - Accent5 2 7 2 4" xfId="6142" xr:uid="{00000000-0005-0000-0000-0000D7170000}"/>
    <cellStyle name="20% - Accent5 2 7 3" xfId="6143" xr:uid="{00000000-0005-0000-0000-0000D8170000}"/>
    <cellStyle name="20% - Accent5 2 7 3 2" xfId="6144" xr:uid="{00000000-0005-0000-0000-0000D9170000}"/>
    <cellStyle name="20% - Accent5 2 7 4" xfId="6145" xr:uid="{00000000-0005-0000-0000-0000DA170000}"/>
    <cellStyle name="20% - Accent5 2 7 5" xfId="6146" xr:uid="{00000000-0005-0000-0000-0000DB170000}"/>
    <cellStyle name="20% - Accent5 2 7 6" xfId="6147" xr:uid="{00000000-0005-0000-0000-0000DC170000}"/>
    <cellStyle name="20% - Accent5 2 8" xfId="6148" xr:uid="{00000000-0005-0000-0000-0000DD170000}"/>
    <cellStyle name="20% - Accent5 2 8 2" xfId="6149" xr:uid="{00000000-0005-0000-0000-0000DE170000}"/>
    <cellStyle name="20% - Accent5 2 8 2 2" xfId="6150" xr:uid="{00000000-0005-0000-0000-0000DF170000}"/>
    <cellStyle name="20% - Accent5 2 8 2 2 2" xfId="6151" xr:uid="{00000000-0005-0000-0000-0000E0170000}"/>
    <cellStyle name="20% - Accent5 2 8 2 3" xfId="6152" xr:uid="{00000000-0005-0000-0000-0000E1170000}"/>
    <cellStyle name="20% - Accent5 2 8 2 4" xfId="6153" xr:uid="{00000000-0005-0000-0000-0000E2170000}"/>
    <cellStyle name="20% - Accent5 2 8 3" xfId="6154" xr:uid="{00000000-0005-0000-0000-0000E3170000}"/>
    <cellStyle name="20% - Accent5 2 8 3 2" xfId="6155" xr:uid="{00000000-0005-0000-0000-0000E4170000}"/>
    <cellStyle name="20% - Accent5 2 8 4" xfId="6156" xr:uid="{00000000-0005-0000-0000-0000E5170000}"/>
    <cellStyle name="20% - Accent5 2 8 5" xfId="6157" xr:uid="{00000000-0005-0000-0000-0000E6170000}"/>
    <cellStyle name="20% - Accent5 2 9" xfId="6158" xr:uid="{00000000-0005-0000-0000-0000E7170000}"/>
    <cellStyle name="20% - Accent5 2 9 2" xfId="6159" xr:uid="{00000000-0005-0000-0000-0000E8170000}"/>
    <cellStyle name="20% - Accent5 2 9 2 2" xfId="6160" xr:uid="{00000000-0005-0000-0000-0000E9170000}"/>
    <cellStyle name="20% - Accent5 2 9 2 3" xfId="6161" xr:uid="{00000000-0005-0000-0000-0000EA170000}"/>
    <cellStyle name="20% - Accent5 2 9 3" xfId="6162" xr:uid="{00000000-0005-0000-0000-0000EB170000}"/>
    <cellStyle name="20% - Accent5 2 9 4" xfId="6163" xr:uid="{00000000-0005-0000-0000-0000EC170000}"/>
    <cellStyle name="20% - Accent5 3" xfId="6164" xr:uid="{00000000-0005-0000-0000-0000ED170000}"/>
    <cellStyle name="20% - Accent5 3 10" xfId="6165" xr:uid="{00000000-0005-0000-0000-0000EE170000}"/>
    <cellStyle name="20% - Accent5 3 10 2" xfId="6166" xr:uid="{00000000-0005-0000-0000-0000EF170000}"/>
    <cellStyle name="20% - Accent5 3 10 2 2" xfId="6167" xr:uid="{00000000-0005-0000-0000-0000F0170000}"/>
    <cellStyle name="20% - Accent5 3 10 3" xfId="6168" xr:uid="{00000000-0005-0000-0000-0000F1170000}"/>
    <cellStyle name="20% - Accent5 3 10 4" xfId="6169" xr:uid="{00000000-0005-0000-0000-0000F2170000}"/>
    <cellStyle name="20% - Accent5 3 11" xfId="6170" xr:uid="{00000000-0005-0000-0000-0000F3170000}"/>
    <cellStyle name="20% - Accent5 3 11 2" xfId="6171" xr:uid="{00000000-0005-0000-0000-0000F4170000}"/>
    <cellStyle name="20% - Accent5 3 12" xfId="6172" xr:uid="{00000000-0005-0000-0000-0000F5170000}"/>
    <cellStyle name="20% - Accent5 3 13" xfId="6173" xr:uid="{00000000-0005-0000-0000-0000F6170000}"/>
    <cellStyle name="20% - Accent5 3 14" xfId="6174" xr:uid="{00000000-0005-0000-0000-0000F7170000}"/>
    <cellStyle name="20% - Accent5 3 2" xfId="6175" xr:uid="{00000000-0005-0000-0000-0000F8170000}"/>
    <cellStyle name="20% - Accent5 3 2 10" xfId="6176" xr:uid="{00000000-0005-0000-0000-0000F9170000}"/>
    <cellStyle name="20% - Accent5 3 2 10 2" xfId="6177" xr:uid="{00000000-0005-0000-0000-0000FA170000}"/>
    <cellStyle name="20% - Accent5 3 2 11" xfId="6178" xr:uid="{00000000-0005-0000-0000-0000FB170000}"/>
    <cellStyle name="20% - Accent5 3 2 12" xfId="6179" xr:uid="{00000000-0005-0000-0000-0000FC170000}"/>
    <cellStyle name="20% - Accent5 3 2 13" xfId="6180" xr:uid="{00000000-0005-0000-0000-0000FD170000}"/>
    <cellStyle name="20% - Accent5 3 2 2" xfId="6181" xr:uid="{00000000-0005-0000-0000-0000FE170000}"/>
    <cellStyle name="20% - Accent5 3 2 2 2" xfId="6182" xr:uid="{00000000-0005-0000-0000-0000FF170000}"/>
    <cellStyle name="20% - Accent5 3 2 2 2 2" xfId="6183" xr:uid="{00000000-0005-0000-0000-000000180000}"/>
    <cellStyle name="20% - Accent5 3 2 2 2 2 2" xfId="6184" xr:uid="{00000000-0005-0000-0000-000001180000}"/>
    <cellStyle name="20% - Accent5 3 2 2 2 2 2 2" xfId="6185" xr:uid="{00000000-0005-0000-0000-000002180000}"/>
    <cellStyle name="20% - Accent5 3 2 2 2 2 2 2 2" xfId="6186" xr:uid="{00000000-0005-0000-0000-000003180000}"/>
    <cellStyle name="20% - Accent5 3 2 2 2 2 2 3" xfId="6187" xr:uid="{00000000-0005-0000-0000-000004180000}"/>
    <cellStyle name="20% - Accent5 3 2 2 2 2 3" xfId="6188" xr:uid="{00000000-0005-0000-0000-000005180000}"/>
    <cellStyle name="20% - Accent5 3 2 2 2 2 3 2" xfId="6189" xr:uid="{00000000-0005-0000-0000-000006180000}"/>
    <cellStyle name="20% - Accent5 3 2 2 2 2 4" xfId="6190" xr:uid="{00000000-0005-0000-0000-000007180000}"/>
    <cellStyle name="20% - Accent5 3 2 2 2 2 5" xfId="6191" xr:uid="{00000000-0005-0000-0000-000008180000}"/>
    <cellStyle name="20% - Accent5 3 2 2 2 2 6" xfId="6192" xr:uid="{00000000-0005-0000-0000-000009180000}"/>
    <cellStyle name="20% - Accent5 3 2 2 2 3" xfId="6193" xr:uid="{00000000-0005-0000-0000-00000A180000}"/>
    <cellStyle name="20% - Accent5 3 2 2 2 3 2" xfId="6194" xr:uid="{00000000-0005-0000-0000-00000B180000}"/>
    <cellStyle name="20% - Accent5 3 2 2 2 3 2 2" xfId="6195" xr:uid="{00000000-0005-0000-0000-00000C180000}"/>
    <cellStyle name="20% - Accent5 3 2 2 2 3 3" xfId="6196" xr:uid="{00000000-0005-0000-0000-00000D180000}"/>
    <cellStyle name="20% - Accent5 3 2 2 2 4" xfId="6197" xr:uid="{00000000-0005-0000-0000-00000E180000}"/>
    <cellStyle name="20% - Accent5 3 2 2 2 4 2" xfId="6198" xr:uid="{00000000-0005-0000-0000-00000F180000}"/>
    <cellStyle name="20% - Accent5 3 2 2 2 4 2 2" xfId="6199" xr:uid="{00000000-0005-0000-0000-000010180000}"/>
    <cellStyle name="20% - Accent5 3 2 2 2 4 3" xfId="6200" xr:uid="{00000000-0005-0000-0000-000011180000}"/>
    <cellStyle name="20% - Accent5 3 2 2 2 5" xfId="6201" xr:uid="{00000000-0005-0000-0000-000012180000}"/>
    <cellStyle name="20% - Accent5 3 2 2 2 5 2" xfId="6202" xr:uid="{00000000-0005-0000-0000-000013180000}"/>
    <cellStyle name="20% - Accent5 3 2 2 2 6" xfId="6203" xr:uid="{00000000-0005-0000-0000-000014180000}"/>
    <cellStyle name="20% - Accent5 3 2 2 2 7" xfId="6204" xr:uid="{00000000-0005-0000-0000-000015180000}"/>
    <cellStyle name="20% - Accent5 3 2 2 2 8" xfId="6205" xr:uid="{00000000-0005-0000-0000-000016180000}"/>
    <cellStyle name="20% - Accent5 3 2 2 3" xfId="6206" xr:uid="{00000000-0005-0000-0000-000017180000}"/>
    <cellStyle name="20% - Accent5 3 2 2 3 2" xfId="6207" xr:uid="{00000000-0005-0000-0000-000018180000}"/>
    <cellStyle name="20% - Accent5 3 2 2 3 2 2" xfId="6208" xr:uid="{00000000-0005-0000-0000-000019180000}"/>
    <cellStyle name="20% - Accent5 3 2 2 3 2 2 2" xfId="6209" xr:uid="{00000000-0005-0000-0000-00001A180000}"/>
    <cellStyle name="20% - Accent5 3 2 2 3 2 3" xfId="6210" xr:uid="{00000000-0005-0000-0000-00001B180000}"/>
    <cellStyle name="20% - Accent5 3 2 2 3 2 4" xfId="6211" xr:uid="{00000000-0005-0000-0000-00001C180000}"/>
    <cellStyle name="20% - Accent5 3 2 2 3 3" xfId="6212" xr:uid="{00000000-0005-0000-0000-00001D180000}"/>
    <cellStyle name="20% - Accent5 3 2 2 3 3 2" xfId="6213" xr:uid="{00000000-0005-0000-0000-00001E180000}"/>
    <cellStyle name="20% - Accent5 3 2 2 3 4" xfId="6214" xr:uid="{00000000-0005-0000-0000-00001F180000}"/>
    <cellStyle name="20% - Accent5 3 2 2 3 5" xfId="6215" xr:uid="{00000000-0005-0000-0000-000020180000}"/>
    <cellStyle name="20% - Accent5 3 2 2 3 6" xfId="6216" xr:uid="{00000000-0005-0000-0000-000021180000}"/>
    <cellStyle name="20% - Accent5 3 2 2 4" xfId="6217" xr:uid="{00000000-0005-0000-0000-000022180000}"/>
    <cellStyle name="20% - Accent5 3 2 2 4 2" xfId="6218" xr:uid="{00000000-0005-0000-0000-000023180000}"/>
    <cellStyle name="20% - Accent5 3 2 2 4 2 2" xfId="6219" xr:uid="{00000000-0005-0000-0000-000024180000}"/>
    <cellStyle name="20% - Accent5 3 2 2 4 2 2 2" xfId="6220" xr:uid="{00000000-0005-0000-0000-000025180000}"/>
    <cellStyle name="20% - Accent5 3 2 2 4 2 3" xfId="6221" xr:uid="{00000000-0005-0000-0000-000026180000}"/>
    <cellStyle name="20% - Accent5 3 2 2 4 2 4" xfId="6222" xr:uid="{00000000-0005-0000-0000-000027180000}"/>
    <cellStyle name="20% - Accent5 3 2 2 4 3" xfId="6223" xr:uid="{00000000-0005-0000-0000-000028180000}"/>
    <cellStyle name="20% - Accent5 3 2 2 4 3 2" xfId="6224" xr:uid="{00000000-0005-0000-0000-000029180000}"/>
    <cellStyle name="20% - Accent5 3 2 2 4 4" xfId="6225" xr:uid="{00000000-0005-0000-0000-00002A180000}"/>
    <cellStyle name="20% - Accent5 3 2 2 4 5" xfId="6226" xr:uid="{00000000-0005-0000-0000-00002B180000}"/>
    <cellStyle name="20% - Accent5 3 2 2 5" xfId="6227" xr:uid="{00000000-0005-0000-0000-00002C180000}"/>
    <cellStyle name="20% - Accent5 3 2 2 5 2" xfId="6228" xr:uid="{00000000-0005-0000-0000-00002D180000}"/>
    <cellStyle name="20% - Accent5 3 2 2 5 2 2" xfId="6229" xr:uid="{00000000-0005-0000-0000-00002E180000}"/>
    <cellStyle name="20% - Accent5 3 2 2 5 3" xfId="6230" xr:uid="{00000000-0005-0000-0000-00002F180000}"/>
    <cellStyle name="20% - Accent5 3 2 2 5 4" xfId="6231" xr:uid="{00000000-0005-0000-0000-000030180000}"/>
    <cellStyle name="20% - Accent5 3 2 2 6" xfId="6232" xr:uid="{00000000-0005-0000-0000-000031180000}"/>
    <cellStyle name="20% - Accent5 3 2 2 6 2" xfId="6233" xr:uid="{00000000-0005-0000-0000-000032180000}"/>
    <cellStyle name="20% - Accent5 3 2 2 7" xfId="6234" xr:uid="{00000000-0005-0000-0000-000033180000}"/>
    <cellStyle name="20% - Accent5 3 2 2 8" xfId="6235" xr:uid="{00000000-0005-0000-0000-000034180000}"/>
    <cellStyle name="20% - Accent5 3 2 2 9" xfId="6236" xr:uid="{00000000-0005-0000-0000-000035180000}"/>
    <cellStyle name="20% - Accent5 3 2 3" xfId="6237" xr:uid="{00000000-0005-0000-0000-000036180000}"/>
    <cellStyle name="20% - Accent5 3 2 3 2" xfId="6238" xr:uid="{00000000-0005-0000-0000-000037180000}"/>
    <cellStyle name="20% - Accent5 3 2 3 2 2" xfId="6239" xr:uid="{00000000-0005-0000-0000-000038180000}"/>
    <cellStyle name="20% - Accent5 3 2 3 2 2 2" xfId="6240" xr:uid="{00000000-0005-0000-0000-000039180000}"/>
    <cellStyle name="20% - Accent5 3 2 3 2 2 2 2" xfId="6241" xr:uid="{00000000-0005-0000-0000-00003A180000}"/>
    <cellStyle name="20% - Accent5 3 2 3 2 2 2 2 2" xfId="6242" xr:uid="{00000000-0005-0000-0000-00003B180000}"/>
    <cellStyle name="20% - Accent5 3 2 3 2 2 2 3" xfId="6243" xr:uid="{00000000-0005-0000-0000-00003C180000}"/>
    <cellStyle name="20% - Accent5 3 2 3 2 2 3" xfId="6244" xr:uid="{00000000-0005-0000-0000-00003D180000}"/>
    <cellStyle name="20% - Accent5 3 2 3 2 2 3 2" xfId="6245" xr:uid="{00000000-0005-0000-0000-00003E180000}"/>
    <cellStyle name="20% - Accent5 3 2 3 2 2 4" xfId="6246" xr:uid="{00000000-0005-0000-0000-00003F180000}"/>
    <cellStyle name="20% - Accent5 3 2 3 2 2 5" xfId="6247" xr:uid="{00000000-0005-0000-0000-000040180000}"/>
    <cellStyle name="20% - Accent5 3 2 3 2 2 6" xfId="6248" xr:uid="{00000000-0005-0000-0000-000041180000}"/>
    <cellStyle name="20% - Accent5 3 2 3 2 3" xfId="6249" xr:uid="{00000000-0005-0000-0000-000042180000}"/>
    <cellStyle name="20% - Accent5 3 2 3 2 3 2" xfId="6250" xr:uid="{00000000-0005-0000-0000-000043180000}"/>
    <cellStyle name="20% - Accent5 3 2 3 2 3 2 2" xfId="6251" xr:uid="{00000000-0005-0000-0000-000044180000}"/>
    <cellStyle name="20% - Accent5 3 2 3 2 3 3" xfId="6252" xr:uid="{00000000-0005-0000-0000-000045180000}"/>
    <cellStyle name="20% - Accent5 3 2 3 2 4" xfId="6253" xr:uid="{00000000-0005-0000-0000-000046180000}"/>
    <cellStyle name="20% - Accent5 3 2 3 2 4 2" xfId="6254" xr:uid="{00000000-0005-0000-0000-000047180000}"/>
    <cellStyle name="20% - Accent5 3 2 3 2 4 2 2" xfId="6255" xr:uid="{00000000-0005-0000-0000-000048180000}"/>
    <cellStyle name="20% - Accent5 3 2 3 2 4 3" xfId="6256" xr:uid="{00000000-0005-0000-0000-000049180000}"/>
    <cellStyle name="20% - Accent5 3 2 3 2 5" xfId="6257" xr:uid="{00000000-0005-0000-0000-00004A180000}"/>
    <cellStyle name="20% - Accent5 3 2 3 2 5 2" xfId="6258" xr:uid="{00000000-0005-0000-0000-00004B180000}"/>
    <cellStyle name="20% - Accent5 3 2 3 2 6" xfId="6259" xr:uid="{00000000-0005-0000-0000-00004C180000}"/>
    <cellStyle name="20% - Accent5 3 2 3 2 7" xfId="6260" xr:uid="{00000000-0005-0000-0000-00004D180000}"/>
    <cellStyle name="20% - Accent5 3 2 3 2 8" xfId="6261" xr:uid="{00000000-0005-0000-0000-00004E180000}"/>
    <cellStyle name="20% - Accent5 3 2 3 3" xfId="6262" xr:uid="{00000000-0005-0000-0000-00004F180000}"/>
    <cellStyle name="20% - Accent5 3 2 3 3 2" xfId="6263" xr:uid="{00000000-0005-0000-0000-000050180000}"/>
    <cellStyle name="20% - Accent5 3 2 3 3 2 2" xfId="6264" xr:uid="{00000000-0005-0000-0000-000051180000}"/>
    <cellStyle name="20% - Accent5 3 2 3 3 2 2 2" xfId="6265" xr:uid="{00000000-0005-0000-0000-000052180000}"/>
    <cellStyle name="20% - Accent5 3 2 3 3 2 3" xfId="6266" xr:uid="{00000000-0005-0000-0000-000053180000}"/>
    <cellStyle name="20% - Accent5 3 2 3 3 2 4" xfId="6267" xr:uid="{00000000-0005-0000-0000-000054180000}"/>
    <cellStyle name="20% - Accent5 3 2 3 3 3" xfId="6268" xr:uid="{00000000-0005-0000-0000-000055180000}"/>
    <cellStyle name="20% - Accent5 3 2 3 3 3 2" xfId="6269" xr:uid="{00000000-0005-0000-0000-000056180000}"/>
    <cellStyle name="20% - Accent5 3 2 3 3 4" xfId="6270" xr:uid="{00000000-0005-0000-0000-000057180000}"/>
    <cellStyle name="20% - Accent5 3 2 3 3 5" xfId="6271" xr:uid="{00000000-0005-0000-0000-000058180000}"/>
    <cellStyle name="20% - Accent5 3 2 3 3 6" xfId="6272" xr:uid="{00000000-0005-0000-0000-000059180000}"/>
    <cellStyle name="20% - Accent5 3 2 3 4" xfId="6273" xr:uid="{00000000-0005-0000-0000-00005A180000}"/>
    <cellStyle name="20% - Accent5 3 2 3 4 2" xfId="6274" xr:uid="{00000000-0005-0000-0000-00005B180000}"/>
    <cellStyle name="20% - Accent5 3 2 3 4 2 2" xfId="6275" xr:uid="{00000000-0005-0000-0000-00005C180000}"/>
    <cellStyle name="20% - Accent5 3 2 3 4 3" xfId="6276" xr:uid="{00000000-0005-0000-0000-00005D180000}"/>
    <cellStyle name="20% - Accent5 3 2 3 4 4" xfId="6277" xr:uid="{00000000-0005-0000-0000-00005E180000}"/>
    <cellStyle name="20% - Accent5 3 2 3 5" xfId="6278" xr:uid="{00000000-0005-0000-0000-00005F180000}"/>
    <cellStyle name="20% - Accent5 3 2 3 5 2" xfId="6279" xr:uid="{00000000-0005-0000-0000-000060180000}"/>
    <cellStyle name="20% - Accent5 3 2 3 5 2 2" xfId="6280" xr:uid="{00000000-0005-0000-0000-000061180000}"/>
    <cellStyle name="20% - Accent5 3 2 3 5 3" xfId="6281" xr:uid="{00000000-0005-0000-0000-000062180000}"/>
    <cellStyle name="20% - Accent5 3 2 3 6" xfId="6282" xr:uid="{00000000-0005-0000-0000-000063180000}"/>
    <cellStyle name="20% - Accent5 3 2 3 6 2" xfId="6283" xr:uid="{00000000-0005-0000-0000-000064180000}"/>
    <cellStyle name="20% - Accent5 3 2 3 7" xfId="6284" xr:uid="{00000000-0005-0000-0000-000065180000}"/>
    <cellStyle name="20% - Accent5 3 2 3 8" xfId="6285" xr:uid="{00000000-0005-0000-0000-000066180000}"/>
    <cellStyle name="20% - Accent5 3 2 3 9" xfId="6286" xr:uid="{00000000-0005-0000-0000-000067180000}"/>
    <cellStyle name="20% - Accent5 3 2 4" xfId="6287" xr:uid="{00000000-0005-0000-0000-000068180000}"/>
    <cellStyle name="20% - Accent5 3 2 4 2" xfId="6288" xr:uid="{00000000-0005-0000-0000-000069180000}"/>
    <cellStyle name="20% - Accent5 3 2 4 2 2" xfId="6289" xr:uid="{00000000-0005-0000-0000-00006A180000}"/>
    <cellStyle name="20% - Accent5 3 2 4 2 2 2" xfId="6290" xr:uid="{00000000-0005-0000-0000-00006B180000}"/>
    <cellStyle name="20% - Accent5 3 2 4 2 2 2 2" xfId="6291" xr:uid="{00000000-0005-0000-0000-00006C180000}"/>
    <cellStyle name="20% - Accent5 3 2 4 2 2 2 2 2" xfId="6292" xr:uid="{00000000-0005-0000-0000-00006D180000}"/>
    <cellStyle name="20% - Accent5 3 2 4 2 2 2 3" xfId="6293" xr:uid="{00000000-0005-0000-0000-00006E180000}"/>
    <cellStyle name="20% - Accent5 3 2 4 2 2 3" xfId="6294" xr:uid="{00000000-0005-0000-0000-00006F180000}"/>
    <cellStyle name="20% - Accent5 3 2 4 2 2 3 2" xfId="6295" xr:uid="{00000000-0005-0000-0000-000070180000}"/>
    <cellStyle name="20% - Accent5 3 2 4 2 2 4" xfId="6296" xr:uid="{00000000-0005-0000-0000-000071180000}"/>
    <cellStyle name="20% - Accent5 3 2 4 2 2 5" xfId="6297" xr:uid="{00000000-0005-0000-0000-000072180000}"/>
    <cellStyle name="20% - Accent5 3 2 4 2 2 6" xfId="6298" xr:uid="{00000000-0005-0000-0000-000073180000}"/>
    <cellStyle name="20% - Accent5 3 2 4 2 3" xfId="6299" xr:uid="{00000000-0005-0000-0000-000074180000}"/>
    <cellStyle name="20% - Accent5 3 2 4 2 3 2" xfId="6300" xr:uid="{00000000-0005-0000-0000-000075180000}"/>
    <cellStyle name="20% - Accent5 3 2 4 2 3 2 2" xfId="6301" xr:uid="{00000000-0005-0000-0000-000076180000}"/>
    <cellStyle name="20% - Accent5 3 2 4 2 3 3" xfId="6302" xr:uid="{00000000-0005-0000-0000-000077180000}"/>
    <cellStyle name="20% - Accent5 3 2 4 2 4" xfId="6303" xr:uid="{00000000-0005-0000-0000-000078180000}"/>
    <cellStyle name="20% - Accent5 3 2 4 2 4 2" xfId="6304" xr:uid="{00000000-0005-0000-0000-000079180000}"/>
    <cellStyle name="20% - Accent5 3 2 4 2 4 2 2" xfId="6305" xr:uid="{00000000-0005-0000-0000-00007A180000}"/>
    <cellStyle name="20% - Accent5 3 2 4 2 4 3" xfId="6306" xr:uid="{00000000-0005-0000-0000-00007B180000}"/>
    <cellStyle name="20% - Accent5 3 2 4 2 5" xfId="6307" xr:uid="{00000000-0005-0000-0000-00007C180000}"/>
    <cellStyle name="20% - Accent5 3 2 4 2 5 2" xfId="6308" xr:uid="{00000000-0005-0000-0000-00007D180000}"/>
    <cellStyle name="20% - Accent5 3 2 4 2 6" xfId="6309" xr:uid="{00000000-0005-0000-0000-00007E180000}"/>
    <cellStyle name="20% - Accent5 3 2 4 2 7" xfId="6310" xr:uid="{00000000-0005-0000-0000-00007F180000}"/>
    <cellStyle name="20% - Accent5 3 2 4 2 8" xfId="6311" xr:uid="{00000000-0005-0000-0000-000080180000}"/>
    <cellStyle name="20% - Accent5 3 2 4 3" xfId="6312" xr:uid="{00000000-0005-0000-0000-000081180000}"/>
    <cellStyle name="20% - Accent5 3 2 4 3 2" xfId="6313" xr:uid="{00000000-0005-0000-0000-000082180000}"/>
    <cellStyle name="20% - Accent5 3 2 4 3 2 2" xfId="6314" xr:uid="{00000000-0005-0000-0000-000083180000}"/>
    <cellStyle name="20% - Accent5 3 2 4 3 2 2 2" xfId="6315" xr:uid="{00000000-0005-0000-0000-000084180000}"/>
    <cellStyle name="20% - Accent5 3 2 4 3 2 3" xfId="6316" xr:uid="{00000000-0005-0000-0000-000085180000}"/>
    <cellStyle name="20% - Accent5 3 2 4 3 2 4" xfId="6317" xr:uid="{00000000-0005-0000-0000-000086180000}"/>
    <cellStyle name="20% - Accent5 3 2 4 3 3" xfId="6318" xr:uid="{00000000-0005-0000-0000-000087180000}"/>
    <cellStyle name="20% - Accent5 3 2 4 3 3 2" xfId="6319" xr:uid="{00000000-0005-0000-0000-000088180000}"/>
    <cellStyle name="20% - Accent5 3 2 4 3 4" xfId="6320" xr:uid="{00000000-0005-0000-0000-000089180000}"/>
    <cellStyle name="20% - Accent5 3 2 4 3 5" xfId="6321" xr:uid="{00000000-0005-0000-0000-00008A180000}"/>
    <cellStyle name="20% - Accent5 3 2 4 3 6" xfId="6322" xr:uid="{00000000-0005-0000-0000-00008B180000}"/>
    <cellStyle name="20% - Accent5 3 2 4 4" xfId="6323" xr:uid="{00000000-0005-0000-0000-00008C180000}"/>
    <cellStyle name="20% - Accent5 3 2 4 4 2" xfId="6324" xr:uid="{00000000-0005-0000-0000-00008D180000}"/>
    <cellStyle name="20% - Accent5 3 2 4 4 2 2" xfId="6325" xr:uid="{00000000-0005-0000-0000-00008E180000}"/>
    <cellStyle name="20% - Accent5 3 2 4 4 3" xfId="6326" xr:uid="{00000000-0005-0000-0000-00008F180000}"/>
    <cellStyle name="20% - Accent5 3 2 4 4 4" xfId="6327" xr:uid="{00000000-0005-0000-0000-000090180000}"/>
    <cellStyle name="20% - Accent5 3 2 4 5" xfId="6328" xr:uid="{00000000-0005-0000-0000-000091180000}"/>
    <cellStyle name="20% - Accent5 3 2 4 5 2" xfId="6329" xr:uid="{00000000-0005-0000-0000-000092180000}"/>
    <cellStyle name="20% - Accent5 3 2 4 5 2 2" xfId="6330" xr:uid="{00000000-0005-0000-0000-000093180000}"/>
    <cellStyle name="20% - Accent5 3 2 4 5 3" xfId="6331" xr:uid="{00000000-0005-0000-0000-000094180000}"/>
    <cellStyle name="20% - Accent5 3 2 4 6" xfId="6332" xr:uid="{00000000-0005-0000-0000-000095180000}"/>
    <cellStyle name="20% - Accent5 3 2 4 6 2" xfId="6333" xr:uid="{00000000-0005-0000-0000-000096180000}"/>
    <cellStyle name="20% - Accent5 3 2 4 7" xfId="6334" xr:uid="{00000000-0005-0000-0000-000097180000}"/>
    <cellStyle name="20% - Accent5 3 2 4 8" xfId="6335" xr:uid="{00000000-0005-0000-0000-000098180000}"/>
    <cellStyle name="20% - Accent5 3 2 4 9" xfId="6336" xr:uid="{00000000-0005-0000-0000-000099180000}"/>
    <cellStyle name="20% - Accent5 3 2 5" xfId="6337" xr:uid="{00000000-0005-0000-0000-00009A180000}"/>
    <cellStyle name="20% - Accent5 3 2 5 2" xfId="6338" xr:uid="{00000000-0005-0000-0000-00009B180000}"/>
    <cellStyle name="20% - Accent5 3 2 5 2 2" xfId="6339" xr:uid="{00000000-0005-0000-0000-00009C180000}"/>
    <cellStyle name="20% - Accent5 3 2 5 2 2 2" xfId="6340" xr:uid="{00000000-0005-0000-0000-00009D180000}"/>
    <cellStyle name="20% - Accent5 3 2 5 2 2 2 2" xfId="6341" xr:uid="{00000000-0005-0000-0000-00009E180000}"/>
    <cellStyle name="20% - Accent5 3 2 5 2 2 3" xfId="6342" xr:uid="{00000000-0005-0000-0000-00009F180000}"/>
    <cellStyle name="20% - Accent5 3 2 5 2 2 4" xfId="6343" xr:uid="{00000000-0005-0000-0000-0000A0180000}"/>
    <cellStyle name="20% - Accent5 3 2 5 2 3" xfId="6344" xr:uid="{00000000-0005-0000-0000-0000A1180000}"/>
    <cellStyle name="20% - Accent5 3 2 5 2 3 2" xfId="6345" xr:uid="{00000000-0005-0000-0000-0000A2180000}"/>
    <cellStyle name="20% - Accent5 3 2 5 2 4" xfId="6346" xr:uid="{00000000-0005-0000-0000-0000A3180000}"/>
    <cellStyle name="20% - Accent5 3 2 5 2 5" xfId="6347" xr:uid="{00000000-0005-0000-0000-0000A4180000}"/>
    <cellStyle name="20% - Accent5 3 2 5 2 6" xfId="6348" xr:uid="{00000000-0005-0000-0000-0000A5180000}"/>
    <cellStyle name="20% - Accent5 3 2 5 3" xfId="6349" xr:uid="{00000000-0005-0000-0000-0000A6180000}"/>
    <cellStyle name="20% - Accent5 3 2 5 3 2" xfId="6350" xr:uid="{00000000-0005-0000-0000-0000A7180000}"/>
    <cellStyle name="20% - Accent5 3 2 5 3 2 2" xfId="6351" xr:uid="{00000000-0005-0000-0000-0000A8180000}"/>
    <cellStyle name="20% - Accent5 3 2 5 3 2 2 2" xfId="6352" xr:uid="{00000000-0005-0000-0000-0000A9180000}"/>
    <cellStyle name="20% - Accent5 3 2 5 3 2 3" xfId="6353" xr:uid="{00000000-0005-0000-0000-0000AA180000}"/>
    <cellStyle name="20% - Accent5 3 2 5 3 2 4" xfId="6354" xr:uid="{00000000-0005-0000-0000-0000AB180000}"/>
    <cellStyle name="20% - Accent5 3 2 5 3 3" xfId="6355" xr:uid="{00000000-0005-0000-0000-0000AC180000}"/>
    <cellStyle name="20% - Accent5 3 2 5 3 3 2" xfId="6356" xr:uid="{00000000-0005-0000-0000-0000AD180000}"/>
    <cellStyle name="20% - Accent5 3 2 5 3 4" xfId="6357" xr:uid="{00000000-0005-0000-0000-0000AE180000}"/>
    <cellStyle name="20% - Accent5 3 2 5 3 5" xfId="6358" xr:uid="{00000000-0005-0000-0000-0000AF180000}"/>
    <cellStyle name="20% - Accent5 3 2 5 4" xfId="6359" xr:uid="{00000000-0005-0000-0000-0000B0180000}"/>
    <cellStyle name="20% - Accent5 3 2 5 4 2" xfId="6360" xr:uid="{00000000-0005-0000-0000-0000B1180000}"/>
    <cellStyle name="20% - Accent5 3 2 5 4 2 2" xfId="6361" xr:uid="{00000000-0005-0000-0000-0000B2180000}"/>
    <cellStyle name="20% - Accent5 3 2 5 4 3" xfId="6362" xr:uid="{00000000-0005-0000-0000-0000B3180000}"/>
    <cellStyle name="20% - Accent5 3 2 5 4 4" xfId="6363" xr:uid="{00000000-0005-0000-0000-0000B4180000}"/>
    <cellStyle name="20% - Accent5 3 2 5 5" xfId="6364" xr:uid="{00000000-0005-0000-0000-0000B5180000}"/>
    <cellStyle name="20% - Accent5 3 2 5 5 2" xfId="6365" xr:uid="{00000000-0005-0000-0000-0000B6180000}"/>
    <cellStyle name="20% - Accent5 3 2 5 6" xfId="6366" xr:uid="{00000000-0005-0000-0000-0000B7180000}"/>
    <cellStyle name="20% - Accent5 3 2 5 7" xfId="6367" xr:uid="{00000000-0005-0000-0000-0000B8180000}"/>
    <cellStyle name="20% - Accent5 3 2 5 8" xfId="6368" xr:uid="{00000000-0005-0000-0000-0000B9180000}"/>
    <cellStyle name="20% - Accent5 3 2 6" xfId="6369" xr:uid="{00000000-0005-0000-0000-0000BA180000}"/>
    <cellStyle name="20% - Accent5 3 2 6 2" xfId="6370" xr:uid="{00000000-0005-0000-0000-0000BB180000}"/>
    <cellStyle name="20% - Accent5 3 2 6 2 2" xfId="6371" xr:uid="{00000000-0005-0000-0000-0000BC180000}"/>
    <cellStyle name="20% - Accent5 3 2 6 2 2 2" xfId="6372" xr:uid="{00000000-0005-0000-0000-0000BD180000}"/>
    <cellStyle name="20% - Accent5 3 2 6 2 3" xfId="6373" xr:uid="{00000000-0005-0000-0000-0000BE180000}"/>
    <cellStyle name="20% - Accent5 3 2 6 2 4" xfId="6374" xr:uid="{00000000-0005-0000-0000-0000BF180000}"/>
    <cellStyle name="20% - Accent5 3 2 6 3" xfId="6375" xr:uid="{00000000-0005-0000-0000-0000C0180000}"/>
    <cellStyle name="20% - Accent5 3 2 6 3 2" xfId="6376" xr:uid="{00000000-0005-0000-0000-0000C1180000}"/>
    <cellStyle name="20% - Accent5 3 2 6 4" xfId="6377" xr:uid="{00000000-0005-0000-0000-0000C2180000}"/>
    <cellStyle name="20% - Accent5 3 2 6 5" xfId="6378" xr:uid="{00000000-0005-0000-0000-0000C3180000}"/>
    <cellStyle name="20% - Accent5 3 2 6 6" xfId="6379" xr:uid="{00000000-0005-0000-0000-0000C4180000}"/>
    <cellStyle name="20% - Accent5 3 2 7" xfId="6380" xr:uid="{00000000-0005-0000-0000-0000C5180000}"/>
    <cellStyle name="20% - Accent5 3 2 7 2" xfId="6381" xr:uid="{00000000-0005-0000-0000-0000C6180000}"/>
    <cellStyle name="20% - Accent5 3 2 7 2 2" xfId="6382" xr:uid="{00000000-0005-0000-0000-0000C7180000}"/>
    <cellStyle name="20% - Accent5 3 2 7 2 2 2" xfId="6383" xr:uid="{00000000-0005-0000-0000-0000C8180000}"/>
    <cellStyle name="20% - Accent5 3 2 7 2 3" xfId="6384" xr:uid="{00000000-0005-0000-0000-0000C9180000}"/>
    <cellStyle name="20% - Accent5 3 2 7 2 4" xfId="6385" xr:uid="{00000000-0005-0000-0000-0000CA180000}"/>
    <cellStyle name="20% - Accent5 3 2 7 3" xfId="6386" xr:uid="{00000000-0005-0000-0000-0000CB180000}"/>
    <cellStyle name="20% - Accent5 3 2 7 3 2" xfId="6387" xr:uid="{00000000-0005-0000-0000-0000CC180000}"/>
    <cellStyle name="20% - Accent5 3 2 7 4" xfId="6388" xr:uid="{00000000-0005-0000-0000-0000CD180000}"/>
    <cellStyle name="20% - Accent5 3 2 7 5" xfId="6389" xr:uid="{00000000-0005-0000-0000-0000CE180000}"/>
    <cellStyle name="20% - Accent5 3 2 8" xfId="6390" xr:uid="{00000000-0005-0000-0000-0000CF180000}"/>
    <cellStyle name="20% - Accent5 3 2 8 2" xfId="6391" xr:uid="{00000000-0005-0000-0000-0000D0180000}"/>
    <cellStyle name="20% - Accent5 3 2 8 2 2" xfId="6392" xr:uid="{00000000-0005-0000-0000-0000D1180000}"/>
    <cellStyle name="20% - Accent5 3 2 8 2 3" xfId="6393" xr:uid="{00000000-0005-0000-0000-0000D2180000}"/>
    <cellStyle name="20% - Accent5 3 2 8 3" xfId="6394" xr:uid="{00000000-0005-0000-0000-0000D3180000}"/>
    <cellStyle name="20% - Accent5 3 2 8 4" xfId="6395" xr:uid="{00000000-0005-0000-0000-0000D4180000}"/>
    <cellStyle name="20% - Accent5 3 2 9" xfId="6396" xr:uid="{00000000-0005-0000-0000-0000D5180000}"/>
    <cellStyle name="20% - Accent5 3 2 9 2" xfId="6397" xr:uid="{00000000-0005-0000-0000-0000D6180000}"/>
    <cellStyle name="20% - Accent5 3 2 9 2 2" xfId="6398" xr:uid="{00000000-0005-0000-0000-0000D7180000}"/>
    <cellStyle name="20% - Accent5 3 2 9 3" xfId="6399" xr:uid="{00000000-0005-0000-0000-0000D8180000}"/>
    <cellStyle name="20% - Accent5 3 2 9 4" xfId="6400" xr:uid="{00000000-0005-0000-0000-0000D9180000}"/>
    <cellStyle name="20% - Accent5 3 3" xfId="6401" xr:uid="{00000000-0005-0000-0000-0000DA180000}"/>
    <cellStyle name="20% - Accent5 3 3 2" xfId="6402" xr:uid="{00000000-0005-0000-0000-0000DB180000}"/>
    <cellStyle name="20% - Accent5 3 3 2 2" xfId="6403" xr:uid="{00000000-0005-0000-0000-0000DC180000}"/>
    <cellStyle name="20% - Accent5 3 3 2 2 2" xfId="6404" xr:uid="{00000000-0005-0000-0000-0000DD180000}"/>
    <cellStyle name="20% - Accent5 3 3 2 2 2 2" xfId="6405" xr:uid="{00000000-0005-0000-0000-0000DE180000}"/>
    <cellStyle name="20% - Accent5 3 3 2 2 2 2 2" xfId="6406" xr:uid="{00000000-0005-0000-0000-0000DF180000}"/>
    <cellStyle name="20% - Accent5 3 3 2 2 2 3" xfId="6407" xr:uid="{00000000-0005-0000-0000-0000E0180000}"/>
    <cellStyle name="20% - Accent5 3 3 2 2 3" xfId="6408" xr:uid="{00000000-0005-0000-0000-0000E1180000}"/>
    <cellStyle name="20% - Accent5 3 3 2 2 3 2" xfId="6409" xr:uid="{00000000-0005-0000-0000-0000E2180000}"/>
    <cellStyle name="20% - Accent5 3 3 2 2 4" xfId="6410" xr:uid="{00000000-0005-0000-0000-0000E3180000}"/>
    <cellStyle name="20% - Accent5 3 3 2 2 5" xfId="6411" xr:uid="{00000000-0005-0000-0000-0000E4180000}"/>
    <cellStyle name="20% - Accent5 3 3 2 2 6" xfId="6412" xr:uid="{00000000-0005-0000-0000-0000E5180000}"/>
    <cellStyle name="20% - Accent5 3 3 2 3" xfId="6413" xr:uid="{00000000-0005-0000-0000-0000E6180000}"/>
    <cellStyle name="20% - Accent5 3 3 2 3 2" xfId="6414" xr:uid="{00000000-0005-0000-0000-0000E7180000}"/>
    <cellStyle name="20% - Accent5 3 3 2 3 2 2" xfId="6415" xr:uid="{00000000-0005-0000-0000-0000E8180000}"/>
    <cellStyle name="20% - Accent5 3 3 2 3 3" xfId="6416" xr:uid="{00000000-0005-0000-0000-0000E9180000}"/>
    <cellStyle name="20% - Accent5 3 3 2 4" xfId="6417" xr:uid="{00000000-0005-0000-0000-0000EA180000}"/>
    <cellStyle name="20% - Accent5 3 3 2 4 2" xfId="6418" xr:uid="{00000000-0005-0000-0000-0000EB180000}"/>
    <cellStyle name="20% - Accent5 3 3 2 4 2 2" xfId="6419" xr:uid="{00000000-0005-0000-0000-0000EC180000}"/>
    <cellStyle name="20% - Accent5 3 3 2 4 3" xfId="6420" xr:uid="{00000000-0005-0000-0000-0000ED180000}"/>
    <cellStyle name="20% - Accent5 3 3 2 5" xfId="6421" xr:uid="{00000000-0005-0000-0000-0000EE180000}"/>
    <cellStyle name="20% - Accent5 3 3 2 5 2" xfId="6422" xr:uid="{00000000-0005-0000-0000-0000EF180000}"/>
    <cellStyle name="20% - Accent5 3 3 2 6" xfId="6423" xr:uid="{00000000-0005-0000-0000-0000F0180000}"/>
    <cellStyle name="20% - Accent5 3 3 2 7" xfId="6424" xr:uid="{00000000-0005-0000-0000-0000F1180000}"/>
    <cellStyle name="20% - Accent5 3 3 2 8" xfId="6425" xr:uid="{00000000-0005-0000-0000-0000F2180000}"/>
    <cellStyle name="20% - Accent5 3 3 3" xfId="6426" xr:uid="{00000000-0005-0000-0000-0000F3180000}"/>
    <cellStyle name="20% - Accent5 3 3 3 2" xfId="6427" xr:uid="{00000000-0005-0000-0000-0000F4180000}"/>
    <cellStyle name="20% - Accent5 3 3 3 2 2" xfId="6428" xr:uid="{00000000-0005-0000-0000-0000F5180000}"/>
    <cellStyle name="20% - Accent5 3 3 3 2 2 2" xfId="6429" xr:uid="{00000000-0005-0000-0000-0000F6180000}"/>
    <cellStyle name="20% - Accent5 3 3 3 2 3" xfId="6430" xr:uid="{00000000-0005-0000-0000-0000F7180000}"/>
    <cellStyle name="20% - Accent5 3 3 3 2 4" xfId="6431" xr:uid="{00000000-0005-0000-0000-0000F8180000}"/>
    <cellStyle name="20% - Accent5 3 3 3 3" xfId="6432" xr:uid="{00000000-0005-0000-0000-0000F9180000}"/>
    <cellStyle name="20% - Accent5 3 3 3 3 2" xfId="6433" xr:uid="{00000000-0005-0000-0000-0000FA180000}"/>
    <cellStyle name="20% - Accent5 3 3 3 4" xfId="6434" xr:uid="{00000000-0005-0000-0000-0000FB180000}"/>
    <cellStyle name="20% - Accent5 3 3 3 5" xfId="6435" xr:uid="{00000000-0005-0000-0000-0000FC180000}"/>
    <cellStyle name="20% - Accent5 3 3 3 6" xfId="6436" xr:uid="{00000000-0005-0000-0000-0000FD180000}"/>
    <cellStyle name="20% - Accent5 3 3 4" xfId="6437" xr:uid="{00000000-0005-0000-0000-0000FE180000}"/>
    <cellStyle name="20% - Accent5 3 3 4 2" xfId="6438" xr:uid="{00000000-0005-0000-0000-0000FF180000}"/>
    <cellStyle name="20% - Accent5 3 3 4 2 2" xfId="6439" xr:uid="{00000000-0005-0000-0000-000000190000}"/>
    <cellStyle name="20% - Accent5 3 3 4 2 2 2" xfId="6440" xr:uid="{00000000-0005-0000-0000-000001190000}"/>
    <cellStyle name="20% - Accent5 3 3 4 2 3" xfId="6441" xr:uid="{00000000-0005-0000-0000-000002190000}"/>
    <cellStyle name="20% - Accent5 3 3 4 2 4" xfId="6442" xr:uid="{00000000-0005-0000-0000-000003190000}"/>
    <cellStyle name="20% - Accent5 3 3 4 3" xfId="6443" xr:uid="{00000000-0005-0000-0000-000004190000}"/>
    <cellStyle name="20% - Accent5 3 3 4 3 2" xfId="6444" xr:uid="{00000000-0005-0000-0000-000005190000}"/>
    <cellStyle name="20% - Accent5 3 3 4 4" xfId="6445" xr:uid="{00000000-0005-0000-0000-000006190000}"/>
    <cellStyle name="20% - Accent5 3 3 4 5" xfId="6446" xr:uid="{00000000-0005-0000-0000-000007190000}"/>
    <cellStyle name="20% - Accent5 3 3 5" xfId="6447" xr:uid="{00000000-0005-0000-0000-000008190000}"/>
    <cellStyle name="20% - Accent5 3 3 5 2" xfId="6448" xr:uid="{00000000-0005-0000-0000-000009190000}"/>
    <cellStyle name="20% - Accent5 3 3 5 2 2" xfId="6449" xr:uid="{00000000-0005-0000-0000-00000A190000}"/>
    <cellStyle name="20% - Accent5 3 3 5 3" xfId="6450" xr:uid="{00000000-0005-0000-0000-00000B190000}"/>
    <cellStyle name="20% - Accent5 3 3 5 4" xfId="6451" xr:uid="{00000000-0005-0000-0000-00000C190000}"/>
    <cellStyle name="20% - Accent5 3 3 6" xfId="6452" xr:uid="{00000000-0005-0000-0000-00000D190000}"/>
    <cellStyle name="20% - Accent5 3 3 6 2" xfId="6453" xr:uid="{00000000-0005-0000-0000-00000E190000}"/>
    <cellStyle name="20% - Accent5 3 3 7" xfId="6454" xr:uid="{00000000-0005-0000-0000-00000F190000}"/>
    <cellStyle name="20% - Accent5 3 3 8" xfId="6455" xr:uid="{00000000-0005-0000-0000-000010190000}"/>
    <cellStyle name="20% - Accent5 3 3 9" xfId="6456" xr:uid="{00000000-0005-0000-0000-000011190000}"/>
    <cellStyle name="20% - Accent5 3 4" xfId="6457" xr:uid="{00000000-0005-0000-0000-000012190000}"/>
    <cellStyle name="20% - Accent5 3 4 2" xfId="6458" xr:uid="{00000000-0005-0000-0000-000013190000}"/>
    <cellStyle name="20% - Accent5 3 4 2 2" xfId="6459" xr:uid="{00000000-0005-0000-0000-000014190000}"/>
    <cellStyle name="20% - Accent5 3 4 2 2 2" xfId="6460" xr:uid="{00000000-0005-0000-0000-000015190000}"/>
    <cellStyle name="20% - Accent5 3 4 2 2 2 2" xfId="6461" xr:uid="{00000000-0005-0000-0000-000016190000}"/>
    <cellStyle name="20% - Accent5 3 4 2 2 2 2 2" xfId="6462" xr:uid="{00000000-0005-0000-0000-000017190000}"/>
    <cellStyle name="20% - Accent5 3 4 2 2 2 3" xfId="6463" xr:uid="{00000000-0005-0000-0000-000018190000}"/>
    <cellStyle name="20% - Accent5 3 4 2 2 3" xfId="6464" xr:uid="{00000000-0005-0000-0000-000019190000}"/>
    <cellStyle name="20% - Accent5 3 4 2 2 3 2" xfId="6465" xr:uid="{00000000-0005-0000-0000-00001A190000}"/>
    <cellStyle name="20% - Accent5 3 4 2 2 4" xfId="6466" xr:uid="{00000000-0005-0000-0000-00001B190000}"/>
    <cellStyle name="20% - Accent5 3 4 2 2 5" xfId="6467" xr:uid="{00000000-0005-0000-0000-00001C190000}"/>
    <cellStyle name="20% - Accent5 3 4 2 2 6" xfId="6468" xr:uid="{00000000-0005-0000-0000-00001D190000}"/>
    <cellStyle name="20% - Accent5 3 4 2 3" xfId="6469" xr:uid="{00000000-0005-0000-0000-00001E190000}"/>
    <cellStyle name="20% - Accent5 3 4 2 3 2" xfId="6470" xr:uid="{00000000-0005-0000-0000-00001F190000}"/>
    <cellStyle name="20% - Accent5 3 4 2 3 2 2" xfId="6471" xr:uid="{00000000-0005-0000-0000-000020190000}"/>
    <cellStyle name="20% - Accent5 3 4 2 3 3" xfId="6472" xr:uid="{00000000-0005-0000-0000-000021190000}"/>
    <cellStyle name="20% - Accent5 3 4 2 4" xfId="6473" xr:uid="{00000000-0005-0000-0000-000022190000}"/>
    <cellStyle name="20% - Accent5 3 4 2 4 2" xfId="6474" xr:uid="{00000000-0005-0000-0000-000023190000}"/>
    <cellStyle name="20% - Accent5 3 4 2 4 2 2" xfId="6475" xr:uid="{00000000-0005-0000-0000-000024190000}"/>
    <cellStyle name="20% - Accent5 3 4 2 4 3" xfId="6476" xr:uid="{00000000-0005-0000-0000-000025190000}"/>
    <cellStyle name="20% - Accent5 3 4 2 5" xfId="6477" xr:uid="{00000000-0005-0000-0000-000026190000}"/>
    <cellStyle name="20% - Accent5 3 4 2 5 2" xfId="6478" xr:uid="{00000000-0005-0000-0000-000027190000}"/>
    <cellStyle name="20% - Accent5 3 4 2 6" xfId="6479" xr:uid="{00000000-0005-0000-0000-000028190000}"/>
    <cellStyle name="20% - Accent5 3 4 2 7" xfId="6480" xr:uid="{00000000-0005-0000-0000-000029190000}"/>
    <cellStyle name="20% - Accent5 3 4 2 8" xfId="6481" xr:uid="{00000000-0005-0000-0000-00002A190000}"/>
    <cellStyle name="20% - Accent5 3 4 3" xfId="6482" xr:uid="{00000000-0005-0000-0000-00002B190000}"/>
    <cellStyle name="20% - Accent5 3 4 3 2" xfId="6483" xr:uid="{00000000-0005-0000-0000-00002C190000}"/>
    <cellStyle name="20% - Accent5 3 4 3 2 2" xfId="6484" xr:uid="{00000000-0005-0000-0000-00002D190000}"/>
    <cellStyle name="20% - Accent5 3 4 3 2 2 2" xfId="6485" xr:uid="{00000000-0005-0000-0000-00002E190000}"/>
    <cellStyle name="20% - Accent5 3 4 3 2 3" xfId="6486" xr:uid="{00000000-0005-0000-0000-00002F190000}"/>
    <cellStyle name="20% - Accent5 3 4 3 2 4" xfId="6487" xr:uid="{00000000-0005-0000-0000-000030190000}"/>
    <cellStyle name="20% - Accent5 3 4 3 3" xfId="6488" xr:uid="{00000000-0005-0000-0000-000031190000}"/>
    <cellStyle name="20% - Accent5 3 4 3 3 2" xfId="6489" xr:uid="{00000000-0005-0000-0000-000032190000}"/>
    <cellStyle name="20% - Accent5 3 4 3 4" xfId="6490" xr:uid="{00000000-0005-0000-0000-000033190000}"/>
    <cellStyle name="20% - Accent5 3 4 3 5" xfId="6491" xr:uid="{00000000-0005-0000-0000-000034190000}"/>
    <cellStyle name="20% - Accent5 3 4 3 6" xfId="6492" xr:uid="{00000000-0005-0000-0000-000035190000}"/>
    <cellStyle name="20% - Accent5 3 4 4" xfId="6493" xr:uid="{00000000-0005-0000-0000-000036190000}"/>
    <cellStyle name="20% - Accent5 3 4 4 2" xfId="6494" xr:uid="{00000000-0005-0000-0000-000037190000}"/>
    <cellStyle name="20% - Accent5 3 4 4 2 2" xfId="6495" xr:uid="{00000000-0005-0000-0000-000038190000}"/>
    <cellStyle name="20% - Accent5 3 4 4 3" xfId="6496" xr:uid="{00000000-0005-0000-0000-000039190000}"/>
    <cellStyle name="20% - Accent5 3 4 4 4" xfId="6497" xr:uid="{00000000-0005-0000-0000-00003A190000}"/>
    <cellStyle name="20% - Accent5 3 4 5" xfId="6498" xr:uid="{00000000-0005-0000-0000-00003B190000}"/>
    <cellStyle name="20% - Accent5 3 4 5 2" xfId="6499" xr:uid="{00000000-0005-0000-0000-00003C190000}"/>
    <cellStyle name="20% - Accent5 3 4 5 2 2" xfId="6500" xr:uid="{00000000-0005-0000-0000-00003D190000}"/>
    <cellStyle name="20% - Accent5 3 4 5 3" xfId="6501" xr:uid="{00000000-0005-0000-0000-00003E190000}"/>
    <cellStyle name="20% - Accent5 3 4 6" xfId="6502" xr:uid="{00000000-0005-0000-0000-00003F190000}"/>
    <cellStyle name="20% - Accent5 3 4 6 2" xfId="6503" xr:uid="{00000000-0005-0000-0000-000040190000}"/>
    <cellStyle name="20% - Accent5 3 4 7" xfId="6504" xr:uid="{00000000-0005-0000-0000-000041190000}"/>
    <cellStyle name="20% - Accent5 3 4 8" xfId="6505" xr:uid="{00000000-0005-0000-0000-000042190000}"/>
    <cellStyle name="20% - Accent5 3 4 9" xfId="6506" xr:uid="{00000000-0005-0000-0000-000043190000}"/>
    <cellStyle name="20% - Accent5 3 5" xfId="6507" xr:uid="{00000000-0005-0000-0000-000044190000}"/>
    <cellStyle name="20% - Accent5 3 5 2" xfId="6508" xr:uid="{00000000-0005-0000-0000-000045190000}"/>
    <cellStyle name="20% - Accent5 3 5 2 2" xfId="6509" xr:uid="{00000000-0005-0000-0000-000046190000}"/>
    <cellStyle name="20% - Accent5 3 5 2 2 2" xfId="6510" xr:uid="{00000000-0005-0000-0000-000047190000}"/>
    <cellStyle name="20% - Accent5 3 5 2 2 2 2" xfId="6511" xr:uid="{00000000-0005-0000-0000-000048190000}"/>
    <cellStyle name="20% - Accent5 3 5 2 2 2 2 2" xfId="6512" xr:uid="{00000000-0005-0000-0000-000049190000}"/>
    <cellStyle name="20% - Accent5 3 5 2 2 2 3" xfId="6513" xr:uid="{00000000-0005-0000-0000-00004A190000}"/>
    <cellStyle name="20% - Accent5 3 5 2 2 3" xfId="6514" xr:uid="{00000000-0005-0000-0000-00004B190000}"/>
    <cellStyle name="20% - Accent5 3 5 2 2 3 2" xfId="6515" xr:uid="{00000000-0005-0000-0000-00004C190000}"/>
    <cellStyle name="20% - Accent5 3 5 2 2 4" xfId="6516" xr:uid="{00000000-0005-0000-0000-00004D190000}"/>
    <cellStyle name="20% - Accent5 3 5 2 2 5" xfId="6517" xr:uid="{00000000-0005-0000-0000-00004E190000}"/>
    <cellStyle name="20% - Accent5 3 5 2 2 6" xfId="6518" xr:uid="{00000000-0005-0000-0000-00004F190000}"/>
    <cellStyle name="20% - Accent5 3 5 2 3" xfId="6519" xr:uid="{00000000-0005-0000-0000-000050190000}"/>
    <cellStyle name="20% - Accent5 3 5 2 3 2" xfId="6520" xr:uid="{00000000-0005-0000-0000-000051190000}"/>
    <cellStyle name="20% - Accent5 3 5 2 3 2 2" xfId="6521" xr:uid="{00000000-0005-0000-0000-000052190000}"/>
    <cellStyle name="20% - Accent5 3 5 2 3 3" xfId="6522" xr:uid="{00000000-0005-0000-0000-000053190000}"/>
    <cellStyle name="20% - Accent5 3 5 2 4" xfId="6523" xr:uid="{00000000-0005-0000-0000-000054190000}"/>
    <cellStyle name="20% - Accent5 3 5 2 4 2" xfId="6524" xr:uid="{00000000-0005-0000-0000-000055190000}"/>
    <cellStyle name="20% - Accent5 3 5 2 4 2 2" xfId="6525" xr:uid="{00000000-0005-0000-0000-000056190000}"/>
    <cellStyle name="20% - Accent5 3 5 2 4 3" xfId="6526" xr:uid="{00000000-0005-0000-0000-000057190000}"/>
    <cellStyle name="20% - Accent5 3 5 2 5" xfId="6527" xr:uid="{00000000-0005-0000-0000-000058190000}"/>
    <cellStyle name="20% - Accent5 3 5 2 5 2" xfId="6528" xr:uid="{00000000-0005-0000-0000-000059190000}"/>
    <cellStyle name="20% - Accent5 3 5 2 6" xfId="6529" xr:uid="{00000000-0005-0000-0000-00005A190000}"/>
    <cellStyle name="20% - Accent5 3 5 2 7" xfId="6530" xr:uid="{00000000-0005-0000-0000-00005B190000}"/>
    <cellStyle name="20% - Accent5 3 5 2 8" xfId="6531" xr:uid="{00000000-0005-0000-0000-00005C190000}"/>
    <cellStyle name="20% - Accent5 3 5 3" xfId="6532" xr:uid="{00000000-0005-0000-0000-00005D190000}"/>
    <cellStyle name="20% - Accent5 3 5 3 2" xfId="6533" xr:uid="{00000000-0005-0000-0000-00005E190000}"/>
    <cellStyle name="20% - Accent5 3 5 3 2 2" xfId="6534" xr:uid="{00000000-0005-0000-0000-00005F190000}"/>
    <cellStyle name="20% - Accent5 3 5 3 2 2 2" xfId="6535" xr:uid="{00000000-0005-0000-0000-000060190000}"/>
    <cellStyle name="20% - Accent5 3 5 3 2 3" xfId="6536" xr:uid="{00000000-0005-0000-0000-000061190000}"/>
    <cellStyle name="20% - Accent5 3 5 3 2 4" xfId="6537" xr:uid="{00000000-0005-0000-0000-000062190000}"/>
    <cellStyle name="20% - Accent5 3 5 3 3" xfId="6538" xr:uid="{00000000-0005-0000-0000-000063190000}"/>
    <cellStyle name="20% - Accent5 3 5 3 3 2" xfId="6539" xr:uid="{00000000-0005-0000-0000-000064190000}"/>
    <cellStyle name="20% - Accent5 3 5 3 4" xfId="6540" xr:uid="{00000000-0005-0000-0000-000065190000}"/>
    <cellStyle name="20% - Accent5 3 5 3 5" xfId="6541" xr:uid="{00000000-0005-0000-0000-000066190000}"/>
    <cellStyle name="20% - Accent5 3 5 3 6" xfId="6542" xr:uid="{00000000-0005-0000-0000-000067190000}"/>
    <cellStyle name="20% - Accent5 3 5 4" xfId="6543" xr:uid="{00000000-0005-0000-0000-000068190000}"/>
    <cellStyle name="20% - Accent5 3 5 4 2" xfId="6544" xr:uid="{00000000-0005-0000-0000-000069190000}"/>
    <cellStyle name="20% - Accent5 3 5 4 2 2" xfId="6545" xr:uid="{00000000-0005-0000-0000-00006A190000}"/>
    <cellStyle name="20% - Accent5 3 5 4 3" xfId="6546" xr:uid="{00000000-0005-0000-0000-00006B190000}"/>
    <cellStyle name="20% - Accent5 3 5 4 4" xfId="6547" xr:uid="{00000000-0005-0000-0000-00006C190000}"/>
    <cellStyle name="20% - Accent5 3 5 5" xfId="6548" xr:uid="{00000000-0005-0000-0000-00006D190000}"/>
    <cellStyle name="20% - Accent5 3 5 5 2" xfId="6549" xr:uid="{00000000-0005-0000-0000-00006E190000}"/>
    <cellStyle name="20% - Accent5 3 5 5 2 2" xfId="6550" xr:uid="{00000000-0005-0000-0000-00006F190000}"/>
    <cellStyle name="20% - Accent5 3 5 5 3" xfId="6551" xr:uid="{00000000-0005-0000-0000-000070190000}"/>
    <cellStyle name="20% - Accent5 3 5 6" xfId="6552" xr:uid="{00000000-0005-0000-0000-000071190000}"/>
    <cellStyle name="20% - Accent5 3 5 6 2" xfId="6553" xr:uid="{00000000-0005-0000-0000-000072190000}"/>
    <cellStyle name="20% - Accent5 3 5 7" xfId="6554" xr:uid="{00000000-0005-0000-0000-000073190000}"/>
    <cellStyle name="20% - Accent5 3 5 8" xfId="6555" xr:uid="{00000000-0005-0000-0000-000074190000}"/>
    <cellStyle name="20% - Accent5 3 5 9" xfId="6556" xr:uid="{00000000-0005-0000-0000-000075190000}"/>
    <cellStyle name="20% - Accent5 3 6" xfId="6557" xr:uid="{00000000-0005-0000-0000-000076190000}"/>
    <cellStyle name="20% - Accent5 3 6 2" xfId="6558" xr:uid="{00000000-0005-0000-0000-000077190000}"/>
    <cellStyle name="20% - Accent5 3 6 2 2" xfId="6559" xr:uid="{00000000-0005-0000-0000-000078190000}"/>
    <cellStyle name="20% - Accent5 3 6 2 2 2" xfId="6560" xr:uid="{00000000-0005-0000-0000-000079190000}"/>
    <cellStyle name="20% - Accent5 3 6 2 2 2 2" xfId="6561" xr:uid="{00000000-0005-0000-0000-00007A190000}"/>
    <cellStyle name="20% - Accent5 3 6 2 2 3" xfId="6562" xr:uid="{00000000-0005-0000-0000-00007B190000}"/>
    <cellStyle name="20% - Accent5 3 6 2 2 4" xfId="6563" xr:uid="{00000000-0005-0000-0000-00007C190000}"/>
    <cellStyle name="20% - Accent5 3 6 2 3" xfId="6564" xr:uid="{00000000-0005-0000-0000-00007D190000}"/>
    <cellStyle name="20% - Accent5 3 6 2 3 2" xfId="6565" xr:uid="{00000000-0005-0000-0000-00007E190000}"/>
    <cellStyle name="20% - Accent5 3 6 2 4" xfId="6566" xr:uid="{00000000-0005-0000-0000-00007F190000}"/>
    <cellStyle name="20% - Accent5 3 6 2 5" xfId="6567" xr:uid="{00000000-0005-0000-0000-000080190000}"/>
    <cellStyle name="20% - Accent5 3 6 2 6" xfId="6568" xr:uid="{00000000-0005-0000-0000-000081190000}"/>
    <cellStyle name="20% - Accent5 3 6 3" xfId="6569" xr:uid="{00000000-0005-0000-0000-000082190000}"/>
    <cellStyle name="20% - Accent5 3 6 3 2" xfId="6570" xr:uid="{00000000-0005-0000-0000-000083190000}"/>
    <cellStyle name="20% - Accent5 3 6 3 2 2" xfId="6571" xr:uid="{00000000-0005-0000-0000-000084190000}"/>
    <cellStyle name="20% - Accent5 3 6 3 2 2 2" xfId="6572" xr:uid="{00000000-0005-0000-0000-000085190000}"/>
    <cellStyle name="20% - Accent5 3 6 3 2 3" xfId="6573" xr:uid="{00000000-0005-0000-0000-000086190000}"/>
    <cellStyle name="20% - Accent5 3 6 3 2 4" xfId="6574" xr:uid="{00000000-0005-0000-0000-000087190000}"/>
    <cellStyle name="20% - Accent5 3 6 3 3" xfId="6575" xr:uid="{00000000-0005-0000-0000-000088190000}"/>
    <cellStyle name="20% - Accent5 3 6 3 3 2" xfId="6576" xr:uid="{00000000-0005-0000-0000-000089190000}"/>
    <cellStyle name="20% - Accent5 3 6 3 4" xfId="6577" xr:uid="{00000000-0005-0000-0000-00008A190000}"/>
    <cellStyle name="20% - Accent5 3 6 3 5" xfId="6578" xr:uid="{00000000-0005-0000-0000-00008B190000}"/>
    <cellStyle name="20% - Accent5 3 6 4" xfId="6579" xr:uid="{00000000-0005-0000-0000-00008C190000}"/>
    <cellStyle name="20% - Accent5 3 6 4 2" xfId="6580" xr:uid="{00000000-0005-0000-0000-00008D190000}"/>
    <cellStyle name="20% - Accent5 3 6 4 2 2" xfId="6581" xr:uid="{00000000-0005-0000-0000-00008E190000}"/>
    <cellStyle name="20% - Accent5 3 6 4 3" xfId="6582" xr:uid="{00000000-0005-0000-0000-00008F190000}"/>
    <cellStyle name="20% - Accent5 3 6 4 4" xfId="6583" xr:uid="{00000000-0005-0000-0000-000090190000}"/>
    <cellStyle name="20% - Accent5 3 6 5" xfId="6584" xr:uid="{00000000-0005-0000-0000-000091190000}"/>
    <cellStyle name="20% - Accent5 3 6 5 2" xfId="6585" xr:uid="{00000000-0005-0000-0000-000092190000}"/>
    <cellStyle name="20% - Accent5 3 6 6" xfId="6586" xr:uid="{00000000-0005-0000-0000-000093190000}"/>
    <cellStyle name="20% - Accent5 3 6 7" xfId="6587" xr:uid="{00000000-0005-0000-0000-000094190000}"/>
    <cellStyle name="20% - Accent5 3 6 8" xfId="6588" xr:uid="{00000000-0005-0000-0000-000095190000}"/>
    <cellStyle name="20% - Accent5 3 7" xfId="6589" xr:uid="{00000000-0005-0000-0000-000096190000}"/>
    <cellStyle name="20% - Accent5 3 7 2" xfId="6590" xr:uid="{00000000-0005-0000-0000-000097190000}"/>
    <cellStyle name="20% - Accent5 3 7 2 2" xfId="6591" xr:uid="{00000000-0005-0000-0000-000098190000}"/>
    <cellStyle name="20% - Accent5 3 7 2 2 2" xfId="6592" xr:uid="{00000000-0005-0000-0000-000099190000}"/>
    <cellStyle name="20% - Accent5 3 7 2 3" xfId="6593" xr:uid="{00000000-0005-0000-0000-00009A190000}"/>
    <cellStyle name="20% - Accent5 3 7 2 4" xfId="6594" xr:uid="{00000000-0005-0000-0000-00009B190000}"/>
    <cellStyle name="20% - Accent5 3 7 3" xfId="6595" xr:uid="{00000000-0005-0000-0000-00009C190000}"/>
    <cellStyle name="20% - Accent5 3 7 3 2" xfId="6596" xr:uid="{00000000-0005-0000-0000-00009D190000}"/>
    <cellStyle name="20% - Accent5 3 7 4" xfId="6597" xr:uid="{00000000-0005-0000-0000-00009E190000}"/>
    <cellStyle name="20% - Accent5 3 7 5" xfId="6598" xr:uid="{00000000-0005-0000-0000-00009F190000}"/>
    <cellStyle name="20% - Accent5 3 7 6" xfId="6599" xr:uid="{00000000-0005-0000-0000-0000A0190000}"/>
    <cellStyle name="20% - Accent5 3 8" xfId="6600" xr:uid="{00000000-0005-0000-0000-0000A1190000}"/>
    <cellStyle name="20% - Accent5 3 8 2" xfId="6601" xr:uid="{00000000-0005-0000-0000-0000A2190000}"/>
    <cellStyle name="20% - Accent5 3 8 2 2" xfId="6602" xr:uid="{00000000-0005-0000-0000-0000A3190000}"/>
    <cellStyle name="20% - Accent5 3 8 2 2 2" xfId="6603" xr:uid="{00000000-0005-0000-0000-0000A4190000}"/>
    <cellStyle name="20% - Accent5 3 8 2 3" xfId="6604" xr:uid="{00000000-0005-0000-0000-0000A5190000}"/>
    <cellStyle name="20% - Accent5 3 8 2 4" xfId="6605" xr:uid="{00000000-0005-0000-0000-0000A6190000}"/>
    <cellStyle name="20% - Accent5 3 8 3" xfId="6606" xr:uid="{00000000-0005-0000-0000-0000A7190000}"/>
    <cellStyle name="20% - Accent5 3 8 3 2" xfId="6607" xr:uid="{00000000-0005-0000-0000-0000A8190000}"/>
    <cellStyle name="20% - Accent5 3 8 4" xfId="6608" xr:uid="{00000000-0005-0000-0000-0000A9190000}"/>
    <cellStyle name="20% - Accent5 3 8 5" xfId="6609" xr:uid="{00000000-0005-0000-0000-0000AA190000}"/>
    <cellStyle name="20% - Accent5 3 9" xfId="6610" xr:uid="{00000000-0005-0000-0000-0000AB190000}"/>
    <cellStyle name="20% - Accent5 3 9 2" xfId="6611" xr:uid="{00000000-0005-0000-0000-0000AC190000}"/>
    <cellStyle name="20% - Accent5 3 9 2 2" xfId="6612" xr:uid="{00000000-0005-0000-0000-0000AD190000}"/>
    <cellStyle name="20% - Accent5 3 9 2 3" xfId="6613" xr:uid="{00000000-0005-0000-0000-0000AE190000}"/>
    <cellStyle name="20% - Accent5 3 9 3" xfId="6614" xr:uid="{00000000-0005-0000-0000-0000AF190000}"/>
    <cellStyle name="20% - Accent5 3 9 4" xfId="6615" xr:uid="{00000000-0005-0000-0000-0000B0190000}"/>
    <cellStyle name="20% - Accent5 4" xfId="6616" xr:uid="{00000000-0005-0000-0000-0000B1190000}"/>
    <cellStyle name="20% - Accent5 4 10" xfId="6617" xr:uid="{00000000-0005-0000-0000-0000B2190000}"/>
    <cellStyle name="20% - Accent5 4 10 2" xfId="6618" xr:uid="{00000000-0005-0000-0000-0000B3190000}"/>
    <cellStyle name="20% - Accent5 4 11" xfId="6619" xr:uid="{00000000-0005-0000-0000-0000B4190000}"/>
    <cellStyle name="20% - Accent5 4 12" xfId="6620" xr:uid="{00000000-0005-0000-0000-0000B5190000}"/>
    <cellStyle name="20% - Accent5 4 13" xfId="6621" xr:uid="{00000000-0005-0000-0000-0000B6190000}"/>
    <cellStyle name="20% - Accent5 4 2" xfId="6622" xr:uid="{00000000-0005-0000-0000-0000B7190000}"/>
    <cellStyle name="20% - Accent5 4 2 2" xfId="6623" xr:uid="{00000000-0005-0000-0000-0000B8190000}"/>
    <cellStyle name="20% - Accent5 4 2 2 2" xfId="6624" xr:uid="{00000000-0005-0000-0000-0000B9190000}"/>
    <cellStyle name="20% - Accent5 4 2 2 2 2" xfId="6625" xr:uid="{00000000-0005-0000-0000-0000BA190000}"/>
    <cellStyle name="20% - Accent5 4 2 2 2 2 2" xfId="6626" xr:uid="{00000000-0005-0000-0000-0000BB190000}"/>
    <cellStyle name="20% - Accent5 4 2 2 2 2 2 2" xfId="6627" xr:uid="{00000000-0005-0000-0000-0000BC190000}"/>
    <cellStyle name="20% - Accent5 4 2 2 2 2 3" xfId="6628" xr:uid="{00000000-0005-0000-0000-0000BD190000}"/>
    <cellStyle name="20% - Accent5 4 2 2 2 3" xfId="6629" xr:uid="{00000000-0005-0000-0000-0000BE190000}"/>
    <cellStyle name="20% - Accent5 4 2 2 2 3 2" xfId="6630" xr:uid="{00000000-0005-0000-0000-0000BF190000}"/>
    <cellStyle name="20% - Accent5 4 2 2 2 4" xfId="6631" xr:uid="{00000000-0005-0000-0000-0000C0190000}"/>
    <cellStyle name="20% - Accent5 4 2 2 2 5" xfId="6632" xr:uid="{00000000-0005-0000-0000-0000C1190000}"/>
    <cellStyle name="20% - Accent5 4 2 2 2 6" xfId="6633" xr:uid="{00000000-0005-0000-0000-0000C2190000}"/>
    <cellStyle name="20% - Accent5 4 2 2 3" xfId="6634" xr:uid="{00000000-0005-0000-0000-0000C3190000}"/>
    <cellStyle name="20% - Accent5 4 2 2 3 2" xfId="6635" xr:uid="{00000000-0005-0000-0000-0000C4190000}"/>
    <cellStyle name="20% - Accent5 4 2 2 3 2 2" xfId="6636" xr:uid="{00000000-0005-0000-0000-0000C5190000}"/>
    <cellStyle name="20% - Accent5 4 2 2 3 3" xfId="6637" xr:uid="{00000000-0005-0000-0000-0000C6190000}"/>
    <cellStyle name="20% - Accent5 4 2 2 4" xfId="6638" xr:uid="{00000000-0005-0000-0000-0000C7190000}"/>
    <cellStyle name="20% - Accent5 4 2 2 4 2" xfId="6639" xr:uid="{00000000-0005-0000-0000-0000C8190000}"/>
    <cellStyle name="20% - Accent5 4 2 2 4 2 2" xfId="6640" xr:uid="{00000000-0005-0000-0000-0000C9190000}"/>
    <cellStyle name="20% - Accent5 4 2 2 4 3" xfId="6641" xr:uid="{00000000-0005-0000-0000-0000CA190000}"/>
    <cellStyle name="20% - Accent5 4 2 2 5" xfId="6642" xr:uid="{00000000-0005-0000-0000-0000CB190000}"/>
    <cellStyle name="20% - Accent5 4 2 2 5 2" xfId="6643" xr:uid="{00000000-0005-0000-0000-0000CC190000}"/>
    <cellStyle name="20% - Accent5 4 2 2 6" xfId="6644" xr:uid="{00000000-0005-0000-0000-0000CD190000}"/>
    <cellStyle name="20% - Accent5 4 2 2 7" xfId="6645" xr:uid="{00000000-0005-0000-0000-0000CE190000}"/>
    <cellStyle name="20% - Accent5 4 2 2 8" xfId="6646" xr:uid="{00000000-0005-0000-0000-0000CF190000}"/>
    <cellStyle name="20% - Accent5 4 2 3" xfId="6647" xr:uid="{00000000-0005-0000-0000-0000D0190000}"/>
    <cellStyle name="20% - Accent5 4 2 3 2" xfId="6648" xr:uid="{00000000-0005-0000-0000-0000D1190000}"/>
    <cellStyle name="20% - Accent5 4 2 3 2 2" xfId="6649" xr:uid="{00000000-0005-0000-0000-0000D2190000}"/>
    <cellStyle name="20% - Accent5 4 2 3 2 2 2" xfId="6650" xr:uid="{00000000-0005-0000-0000-0000D3190000}"/>
    <cellStyle name="20% - Accent5 4 2 3 2 3" xfId="6651" xr:uid="{00000000-0005-0000-0000-0000D4190000}"/>
    <cellStyle name="20% - Accent5 4 2 3 2 4" xfId="6652" xr:uid="{00000000-0005-0000-0000-0000D5190000}"/>
    <cellStyle name="20% - Accent5 4 2 3 3" xfId="6653" xr:uid="{00000000-0005-0000-0000-0000D6190000}"/>
    <cellStyle name="20% - Accent5 4 2 3 3 2" xfId="6654" xr:uid="{00000000-0005-0000-0000-0000D7190000}"/>
    <cellStyle name="20% - Accent5 4 2 3 4" xfId="6655" xr:uid="{00000000-0005-0000-0000-0000D8190000}"/>
    <cellStyle name="20% - Accent5 4 2 3 5" xfId="6656" xr:uid="{00000000-0005-0000-0000-0000D9190000}"/>
    <cellStyle name="20% - Accent5 4 2 3 6" xfId="6657" xr:uid="{00000000-0005-0000-0000-0000DA190000}"/>
    <cellStyle name="20% - Accent5 4 2 4" xfId="6658" xr:uid="{00000000-0005-0000-0000-0000DB190000}"/>
    <cellStyle name="20% - Accent5 4 2 4 2" xfId="6659" xr:uid="{00000000-0005-0000-0000-0000DC190000}"/>
    <cellStyle name="20% - Accent5 4 2 4 2 2" xfId="6660" xr:uid="{00000000-0005-0000-0000-0000DD190000}"/>
    <cellStyle name="20% - Accent5 4 2 4 2 2 2" xfId="6661" xr:uid="{00000000-0005-0000-0000-0000DE190000}"/>
    <cellStyle name="20% - Accent5 4 2 4 2 3" xfId="6662" xr:uid="{00000000-0005-0000-0000-0000DF190000}"/>
    <cellStyle name="20% - Accent5 4 2 4 2 4" xfId="6663" xr:uid="{00000000-0005-0000-0000-0000E0190000}"/>
    <cellStyle name="20% - Accent5 4 2 4 3" xfId="6664" xr:uid="{00000000-0005-0000-0000-0000E1190000}"/>
    <cellStyle name="20% - Accent5 4 2 4 3 2" xfId="6665" xr:uid="{00000000-0005-0000-0000-0000E2190000}"/>
    <cellStyle name="20% - Accent5 4 2 4 4" xfId="6666" xr:uid="{00000000-0005-0000-0000-0000E3190000}"/>
    <cellStyle name="20% - Accent5 4 2 4 5" xfId="6667" xr:uid="{00000000-0005-0000-0000-0000E4190000}"/>
    <cellStyle name="20% - Accent5 4 2 5" xfId="6668" xr:uid="{00000000-0005-0000-0000-0000E5190000}"/>
    <cellStyle name="20% - Accent5 4 2 5 2" xfId="6669" xr:uid="{00000000-0005-0000-0000-0000E6190000}"/>
    <cellStyle name="20% - Accent5 4 2 5 2 2" xfId="6670" xr:uid="{00000000-0005-0000-0000-0000E7190000}"/>
    <cellStyle name="20% - Accent5 4 2 5 3" xfId="6671" xr:uid="{00000000-0005-0000-0000-0000E8190000}"/>
    <cellStyle name="20% - Accent5 4 2 5 4" xfId="6672" xr:uid="{00000000-0005-0000-0000-0000E9190000}"/>
    <cellStyle name="20% - Accent5 4 2 6" xfId="6673" xr:uid="{00000000-0005-0000-0000-0000EA190000}"/>
    <cellStyle name="20% - Accent5 4 2 6 2" xfId="6674" xr:uid="{00000000-0005-0000-0000-0000EB190000}"/>
    <cellStyle name="20% - Accent5 4 2 7" xfId="6675" xr:uid="{00000000-0005-0000-0000-0000EC190000}"/>
    <cellStyle name="20% - Accent5 4 2 8" xfId="6676" xr:uid="{00000000-0005-0000-0000-0000ED190000}"/>
    <cellStyle name="20% - Accent5 4 2 9" xfId="6677" xr:uid="{00000000-0005-0000-0000-0000EE190000}"/>
    <cellStyle name="20% - Accent5 4 3" xfId="6678" xr:uid="{00000000-0005-0000-0000-0000EF190000}"/>
    <cellStyle name="20% - Accent5 4 3 2" xfId="6679" xr:uid="{00000000-0005-0000-0000-0000F0190000}"/>
    <cellStyle name="20% - Accent5 4 3 2 2" xfId="6680" xr:uid="{00000000-0005-0000-0000-0000F1190000}"/>
    <cellStyle name="20% - Accent5 4 3 2 2 2" xfId="6681" xr:uid="{00000000-0005-0000-0000-0000F2190000}"/>
    <cellStyle name="20% - Accent5 4 3 2 2 2 2" xfId="6682" xr:uid="{00000000-0005-0000-0000-0000F3190000}"/>
    <cellStyle name="20% - Accent5 4 3 2 2 2 2 2" xfId="6683" xr:uid="{00000000-0005-0000-0000-0000F4190000}"/>
    <cellStyle name="20% - Accent5 4 3 2 2 2 3" xfId="6684" xr:uid="{00000000-0005-0000-0000-0000F5190000}"/>
    <cellStyle name="20% - Accent5 4 3 2 2 3" xfId="6685" xr:uid="{00000000-0005-0000-0000-0000F6190000}"/>
    <cellStyle name="20% - Accent5 4 3 2 2 3 2" xfId="6686" xr:uid="{00000000-0005-0000-0000-0000F7190000}"/>
    <cellStyle name="20% - Accent5 4 3 2 2 4" xfId="6687" xr:uid="{00000000-0005-0000-0000-0000F8190000}"/>
    <cellStyle name="20% - Accent5 4 3 2 2 5" xfId="6688" xr:uid="{00000000-0005-0000-0000-0000F9190000}"/>
    <cellStyle name="20% - Accent5 4 3 2 2 6" xfId="6689" xr:uid="{00000000-0005-0000-0000-0000FA190000}"/>
    <cellStyle name="20% - Accent5 4 3 2 3" xfId="6690" xr:uid="{00000000-0005-0000-0000-0000FB190000}"/>
    <cellStyle name="20% - Accent5 4 3 2 3 2" xfId="6691" xr:uid="{00000000-0005-0000-0000-0000FC190000}"/>
    <cellStyle name="20% - Accent5 4 3 2 3 2 2" xfId="6692" xr:uid="{00000000-0005-0000-0000-0000FD190000}"/>
    <cellStyle name="20% - Accent5 4 3 2 3 3" xfId="6693" xr:uid="{00000000-0005-0000-0000-0000FE190000}"/>
    <cellStyle name="20% - Accent5 4 3 2 4" xfId="6694" xr:uid="{00000000-0005-0000-0000-0000FF190000}"/>
    <cellStyle name="20% - Accent5 4 3 2 4 2" xfId="6695" xr:uid="{00000000-0005-0000-0000-0000001A0000}"/>
    <cellStyle name="20% - Accent5 4 3 2 4 2 2" xfId="6696" xr:uid="{00000000-0005-0000-0000-0000011A0000}"/>
    <cellStyle name="20% - Accent5 4 3 2 4 3" xfId="6697" xr:uid="{00000000-0005-0000-0000-0000021A0000}"/>
    <cellStyle name="20% - Accent5 4 3 2 5" xfId="6698" xr:uid="{00000000-0005-0000-0000-0000031A0000}"/>
    <cellStyle name="20% - Accent5 4 3 2 5 2" xfId="6699" xr:uid="{00000000-0005-0000-0000-0000041A0000}"/>
    <cellStyle name="20% - Accent5 4 3 2 6" xfId="6700" xr:uid="{00000000-0005-0000-0000-0000051A0000}"/>
    <cellStyle name="20% - Accent5 4 3 2 7" xfId="6701" xr:uid="{00000000-0005-0000-0000-0000061A0000}"/>
    <cellStyle name="20% - Accent5 4 3 2 8" xfId="6702" xr:uid="{00000000-0005-0000-0000-0000071A0000}"/>
    <cellStyle name="20% - Accent5 4 3 3" xfId="6703" xr:uid="{00000000-0005-0000-0000-0000081A0000}"/>
    <cellStyle name="20% - Accent5 4 3 3 2" xfId="6704" xr:uid="{00000000-0005-0000-0000-0000091A0000}"/>
    <cellStyle name="20% - Accent5 4 3 3 2 2" xfId="6705" xr:uid="{00000000-0005-0000-0000-00000A1A0000}"/>
    <cellStyle name="20% - Accent5 4 3 3 2 2 2" xfId="6706" xr:uid="{00000000-0005-0000-0000-00000B1A0000}"/>
    <cellStyle name="20% - Accent5 4 3 3 2 3" xfId="6707" xr:uid="{00000000-0005-0000-0000-00000C1A0000}"/>
    <cellStyle name="20% - Accent5 4 3 3 2 4" xfId="6708" xr:uid="{00000000-0005-0000-0000-00000D1A0000}"/>
    <cellStyle name="20% - Accent5 4 3 3 3" xfId="6709" xr:uid="{00000000-0005-0000-0000-00000E1A0000}"/>
    <cellStyle name="20% - Accent5 4 3 3 3 2" xfId="6710" xr:uid="{00000000-0005-0000-0000-00000F1A0000}"/>
    <cellStyle name="20% - Accent5 4 3 3 4" xfId="6711" xr:uid="{00000000-0005-0000-0000-0000101A0000}"/>
    <cellStyle name="20% - Accent5 4 3 3 5" xfId="6712" xr:uid="{00000000-0005-0000-0000-0000111A0000}"/>
    <cellStyle name="20% - Accent5 4 3 3 6" xfId="6713" xr:uid="{00000000-0005-0000-0000-0000121A0000}"/>
    <cellStyle name="20% - Accent5 4 3 4" xfId="6714" xr:uid="{00000000-0005-0000-0000-0000131A0000}"/>
    <cellStyle name="20% - Accent5 4 3 4 2" xfId="6715" xr:uid="{00000000-0005-0000-0000-0000141A0000}"/>
    <cellStyle name="20% - Accent5 4 3 4 2 2" xfId="6716" xr:uid="{00000000-0005-0000-0000-0000151A0000}"/>
    <cellStyle name="20% - Accent5 4 3 4 3" xfId="6717" xr:uid="{00000000-0005-0000-0000-0000161A0000}"/>
    <cellStyle name="20% - Accent5 4 3 4 4" xfId="6718" xr:uid="{00000000-0005-0000-0000-0000171A0000}"/>
    <cellStyle name="20% - Accent5 4 3 5" xfId="6719" xr:uid="{00000000-0005-0000-0000-0000181A0000}"/>
    <cellStyle name="20% - Accent5 4 3 5 2" xfId="6720" xr:uid="{00000000-0005-0000-0000-0000191A0000}"/>
    <cellStyle name="20% - Accent5 4 3 5 2 2" xfId="6721" xr:uid="{00000000-0005-0000-0000-00001A1A0000}"/>
    <cellStyle name="20% - Accent5 4 3 5 3" xfId="6722" xr:uid="{00000000-0005-0000-0000-00001B1A0000}"/>
    <cellStyle name="20% - Accent5 4 3 6" xfId="6723" xr:uid="{00000000-0005-0000-0000-00001C1A0000}"/>
    <cellStyle name="20% - Accent5 4 3 6 2" xfId="6724" xr:uid="{00000000-0005-0000-0000-00001D1A0000}"/>
    <cellStyle name="20% - Accent5 4 3 7" xfId="6725" xr:uid="{00000000-0005-0000-0000-00001E1A0000}"/>
    <cellStyle name="20% - Accent5 4 3 8" xfId="6726" xr:uid="{00000000-0005-0000-0000-00001F1A0000}"/>
    <cellStyle name="20% - Accent5 4 3 9" xfId="6727" xr:uid="{00000000-0005-0000-0000-0000201A0000}"/>
    <cellStyle name="20% - Accent5 4 4" xfId="6728" xr:uid="{00000000-0005-0000-0000-0000211A0000}"/>
    <cellStyle name="20% - Accent5 4 4 2" xfId="6729" xr:uid="{00000000-0005-0000-0000-0000221A0000}"/>
    <cellStyle name="20% - Accent5 4 4 2 2" xfId="6730" xr:uid="{00000000-0005-0000-0000-0000231A0000}"/>
    <cellStyle name="20% - Accent5 4 4 2 2 2" xfId="6731" xr:uid="{00000000-0005-0000-0000-0000241A0000}"/>
    <cellStyle name="20% - Accent5 4 4 2 2 2 2" xfId="6732" xr:uid="{00000000-0005-0000-0000-0000251A0000}"/>
    <cellStyle name="20% - Accent5 4 4 2 2 2 2 2" xfId="6733" xr:uid="{00000000-0005-0000-0000-0000261A0000}"/>
    <cellStyle name="20% - Accent5 4 4 2 2 2 3" xfId="6734" xr:uid="{00000000-0005-0000-0000-0000271A0000}"/>
    <cellStyle name="20% - Accent5 4 4 2 2 3" xfId="6735" xr:uid="{00000000-0005-0000-0000-0000281A0000}"/>
    <cellStyle name="20% - Accent5 4 4 2 2 3 2" xfId="6736" xr:uid="{00000000-0005-0000-0000-0000291A0000}"/>
    <cellStyle name="20% - Accent5 4 4 2 2 4" xfId="6737" xr:uid="{00000000-0005-0000-0000-00002A1A0000}"/>
    <cellStyle name="20% - Accent5 4 4 2 2 5" xfId="6738" xr:uid="{00000000-0005-0000-0000-00002B1A0000}"/>
    <cellStyle name="20% - Accent5 4 4 2 2 6" xfId="6739" xr:uid="{00000000-0005-0000-0000-00002C1A0000}"/>
    <cellStyle name="20% - Accent5 4 4 2 3" xfId="6740" xr:uid="{00000000-0005-0000-0000-00002D1A0000}"/>
    <cellStyle name="20% - Accent5 4 4 2 3 2" xfId="6741" xr:uid="{00000000-0005-0000-0000-00002E1A0000}"/>
    <cellStyle name="20% - Accent5 4 4 2 3 2 2" xfId="6742" xr:uid="{00000000-0005-0000-0000-00002F1A0000}"/>
    <cellStyle name="20% - Accent5 4 4 2 3 3" xfId="6743" xr:uid="{00000000-0005-0000-0000-0000301A0000}"/>
    <cellStyle name="20% - Accent5 4 4 2 4" xfId="6744" xr:uid="{00000000-0005-0000-0000-0000311A0000}"/>
    <cellStyle name="20% - Accent5 4 4 2 4 2" xfId="6745" xr:uid="{00000000-0005-0000-0000-0000321A0000}"/>
    <cellStyle name="20% - Accent5 4 4 2 4 2 2" xfId="6746" xr:uid="{00000000-0005-0000-0000-0000331A0000}"/>
    <cellStyle name="20% - Accent5 4 4 2 4 3" xfId="6747" xr:uid="{00000000-0005-0000-0000-0000341A0000}"/>
    <cellStyle name="20% - Accent5 4 4 2 5" xfId="6748" xr:uid="{00000000-0005-0000-0000-0000351A0000}"/>
    <cellStyle name="20% - Accent5 4 4 2 5 2" xfId="6749" xr:uid="{00000000-0005-0000-0000-0000361A0000}"/>
    <cellStyle name="20% - Accent5 4 4 2 6" xfId="6750" xr:uid="{00000000-0005-0000-0000-0000371A0000}"/>
    <cellStyle name="20% - Accent5 4 4 2 7" xfId="6751" xr:uid="{00000000-0005-0000-0000-0000381A0000}"/>
    <cellStyle name="20% - Accent5 4 4 2 8" xfId="6752" xr:uid="{00000000-0005-0000-0000-0000391A0000}"/>
    <cellStyle name="20% - Accent5 4 4 3" xfId="6753" xr:uid="{00000000-0005-0000-0000-00003A1A0000}"/>
    <cellStyle name="20% - Accent5 4 4 3 2" xfId="6754" xr:uid="{00000000-0005-0000-0000-00003B1A0000}"/>
    <cellStyle name="20% - Accent5 4 4 3 2 2" xfId="6755" xr:uid="{00000000-0005-0000-0000-00003C1A0000}"/>
    <cellStyle name="20% - Accent5 4 4 3 2 2 2" xfId="6756" xr:uid="{00000000-0005-0000-0000-00003D1A0000}"/>
    <cellStyle name="20% - Accent5 4 4 3 2 3" xfId="6757" xr:uid="{00000000-0005-0000-0000-00003E1A0000}"/>
    <cellStyle name="20% - Accent5 4 4 3 2 4" xfId="6758" xr:uid="{00000000-0005-0000-0000-00003F1A0000}"/>
    <cellStyle name="20% - Accent5 4 4 3 3" xfId="6759" xr:uid="{00000000-0005-0000-0000-0000401A0000}"/>
    <cellStyle name="20% - Accent5 4 4 3 3 2" xfId="6760" xr:uid="{00000000-0005-0000-0000-0000411A0000}"/>
    <cellStyle name="20% - Accent5 4 4 3 4" xfId="6761" xr:uid="{00000000-0005-0000-0000-0000421A0000}"/>
    <cellStyle name="20% - Accent5 4 4 3 5" xfId="6762" xr:uid="{00000000-0005-0000-0000-0000431A0000}"/>
    <cellStyle name="20% - Accent5 4 4 3 6" xfId="6763" xr:uid="{00000000-0005-0000-0000-0000441A0000}"/>
    <cellStyle name="20% - Accent5 4 4 4" xfId="6764" xr:uid="{00000000-0005-0000-0000-0000451A0000}"/>
    <cellStyle name="20% - Accent5 4 4 4 2" xfId="6765" xr:uid="{00000000-0005-0000-0000-0000461A0000}"/>
    <cellStyle name="20% - Accent5 4 4 4 2 2" xfId="6766" xr:uid="{00000000-0005-0000-0000-0000471A0000}"/>
    <cellStyle name="20% - Accent5 4 4 4 3" xfId="6767" xr:uid="{00000000-0005-0000-0000-0000481A0000}"/>
    <cellStyle name="20% - Accent5 4 4 4 4" xfId="6768" xr:uid="{00000000-0005-0000-0000-0000491A0000}"/>
    <cellStyle name="20% - Accent5 4 4 5" xfId="6769" xr:uid="{00000000-0005-0000-0000-00004A1A0000}"/>
    <cellStyle name="20% - Accent5 4 4 5 2" xfId="6770" xr:uid="{00000000-0005-0000-0000-00004B1A0000}"/>
    <cellStyle name="20% - Accent5 4 4 5 2 2" xfId="6771" xr:uid="{00000000-0005-0000-0000-00004C1A0000}"/>
    <cellStyle name="20% - Accent5 4 4 5 3" xfId="6772" xr:uid="{00000000-0005-0000-0000-00004D1A0000}"/>
    <cellStyle name="20% - Accent5 4 4 6" xfId="6773" xr:uid="{00000000-0005-0000-0000-00004E1A0000}"/>
    <cellStyle name="20% - Accent5 4 4 6 2" xfId="6774" xr:uid="{00000000-0005-0000-0000-00004F1A0000}"/>
    <cellStyle name="20% - Accent5 4 4 7" xfId="6775" xr:uid="{00000000-0005-0000-0000-0000501A0000}"/>
    <cellStyle name="20% - Accent5 4 4 8" xfId="6776" xr:uid="{00000000-0005-0000-0000-0000511A0000}"/>
    <cellStyle name="20% - Accent5 4 4 9" xfId="6777" xr:uid="{00000000-0005-0000-0000-0000521A0000}"/>
    <cellStyle name="20% - Accent5 4 5" xfId="6778" xr:uid="{00000000-0005-0000-0000-0000531A0000}"/>
    <cellStyle name="20% - Accent5 4 5 2" xfId="6779" xr:uid="{00000000-0005-0000-0000-0000541A0000}"/>
    <cellStyle name="20% - Accent5 4 5 2 2" xfId="6780" xr:uid="{00000000-0005-0000-0000-0000551A0000}"/>
    <cellStyle name="20% - Accent5 4 5 2 2 2" xfId="6781" xr:uid="{00000000-0005-0000-0000-0000561A0000}"/>
    <cellStyle name="20% - Accent5 4 5 2 2 2 2" xfId="6782" xr:uid="{00000000-0005-0000-0000-0000571A0000}"/>
    <cellStyle name="20% - Accent5 4 5 2 2 3" xfId="6783" xr:uid="{00000000-0005-0000-0000-0000581A0000}"/>
    <cellStyle name="20% - Accent5 4 5 2 2 4" xfId="6784" xr:uid="{00000000-0005-0000-0000-0000591A0000}"/>
    <cellStyle name="20% - Accent5 4 5 2 3" xfId="6785" xr:uid="{00000000-0005-0000-0000-00005A1A0000}"/>
    <cellStyle name="20% - Accent5 4 5 2 3 2" xfId="6786" xr:uid="{00000000-0005-0000-0000-00005B1A0000}"/>
    <cellStyle name="20% - Accent5 4 5 2 4" xfId="6787" xr:uid="{00000000-0005-0000-0000-00005C1A0000}"/>
    <cellStyle name="20% - Accent5 4 5 2 5" xfId="6788" xr:uid="{00000000-0005-0000-0000-00005D1A0000}"/>
    <cellStyle name="20% - Accent5 4 5 2 6" xfId="6789" xr:uid="{00000000-0005-0000-0000-00005E1A0000}"/>
    <cellStyle name="20% - Accent5 4 5 3" xfId="6790" xr:uid="{00000000-0005-0000-0000-00005F1A0000}"/>
    <cellStyle name="20% - Accent5 4 5 3 2" xfId="6791" xr:uid="{00000000-0005-0000-0000-0000601A0000}"/>
    <cellStyle name="20% - Accent5 4 5 3 2 2" xfId="6792" xr:uid="{00000000-0005-0000-0000-0000611A0000}"/>
    <cellStyle name="20% - Accent5 4 5 3 2 2 2" xfId="6793" xr:uid="{00000000-0005-0000-0000-0000621A0000}"/>
    <cellStyle name="20% - Accent5 4 5 3 2 3" xfId="6794" xr:uid="{00000000-0005-0000-0000-0000631A0000}"/>
    <cellStyle name="20% - Accent5 4 5 3 2 4" xfId="6795" xr:uid="{00000000-0005-0000-0000-0000641A0000}"/>
    <cellStyle name="20% - Accent5 4 5 3 3" xfId="6796" xr:uid="{00000000-0005-0000-0000-0000651A0000}"/>
    <cellStyle name="20% - Accent5 4 5 3 3 2" xfId="6797" xr:uid="{00000000-0005-0000-0000-0000661A0000}"/>
    <cellStyle name="20% - Accent5 4 5 3 4" xfId="6798" xr:uid="{00000000-0005-0000-0000-0000671A0000}"/>
    <cellStyle name="20% - Accent5 4 5 3 5" xfId="6799" xr:uid="{00000000-0005-0000-0000-0000681A0000}"/>
    <cellStyle name="20% - Accent5 4 5 4" xfId="6800" xr:uid="{00000000-0005-0000-0000-0000691A0000}"/>
    <cellStyle name="20% - Accent5 4 5 4 2" xfId="6801" xr:uid="{00000000-0005-0000-0000-00006A1A0000}"/>
    <cellStyle name="20% - Accent5 4 5 4 2 2" xfId="6802" xr:uid="{00000000-0005-0000-0000-00006B1A0000}"/>
    <cellStyle name="20% - Accent5 4 5 4 3" xfId="6803" xr:uid="{00000000-0005-0000-0000-00006C1A0000}"/>
    <cellStyle name="20% - Accent5 4 5 4 4" xfId="6804" xr:uid="{00000000-0005-0000-0000-00006D1A0000}"/>
    <cellStyle name="20% - Accent5 4 5 5" xfId="6805" xr:uid="{00000000-0005-0000-0000-00006E1A0000}"/>
    <cellStyle name="20% - Accent5 4 5 5 2" xfId="6806" xr:uid="{00000000-0005-0000-0000-00006F1A0000}"/>
    <cellStyle name="20% - Accent5 4 5 6" xfId="6807" xr:uid="{00000000-0005-0000-0000-0000701A0000}"/>
    <cellStyle name="20% - Accent5 4 5 7" xfId="6808" xr:uid="{00000000-0005-0000-0000-0000711A0000}"/>
    <cellStyle name="20% - Accent5 4 5 8" xfId="6809" xr:uid="{00000000-0005-0000-0000-0000721A0000}"/>
    <cellStyle name="20% - Accent5 4 6" xfId="6810" xr:uid="{00000000-0005-0000-0000-0000731A0000}"/>
    <cellStyle name="20% - Accent5 4 6 2" xfId="6811" xr:uid="{00000000-0005-0000-0000-0000741A0000}"/>
    <cellStyle name="20% - Accent5 4 6 2 2" xfId="6812" xr:uid="{00000000-0005-0000-0000-0000751A0000}"/>
    <cellStyle name="20% - Accent5 4 6 2 2 2" xfId="6813" xr:uid="{00000000-0005-0000-0000-0000761A0000}"/>
    <cellStyle name="20% - Accent5 4 6 2 3" xfId="6814" xr:uid="{00000000-0005-0000-0000-0000771A0000}"/>
    <cellStyle name="20% - Accent5 4 6 2 4" xfId="6815" xr:uid="{00000000-0005-0000-0000-0000781A0000}"/>
    <cellStyle name="20% - Accent5 4 6 3" xfId="6816" xr:uid="{00000000-0005-0000-0000-0000791A0000}"/>
    <cellStyle name="20% - Accent5 4 6 3 2" xfId="6817" xr:uid="{00000000-0005-0000-0000-00007A1A0000}"/>
    <cellStyle name="20% - Accent5 4 6 4" xfId="6818" xr:uid="{00000000-0005-0000-0000-00007B1A0000}"/>
    <cellStyle name="20% - Accent5 4 6 5" xfId="6819" xr:uid="{00000000-0005-0000-0000-00007C1A0000}"/>
    <cellStyle name="20% - Accent5 4 6 6" xfId="6820" xr:uid="{00000000-0005-0000-0000-00007D1A0000}"/>
    <cellStyle name="20% - Accent5 4 7" xfId="6821" xr:uid="{00000000-0005-0000-0000-00007E1A0000}"/>
    <cellStyle name="20% - Accent5 4 7 2" xfId="6822" xr:uid="{00000000-0005-0000-0000-00007F1A0000}"/>
    <cellStyle name="20% - Accent5 4 7 2 2" xfId="6823" xr:uid="{00000000-0005-0000-0000-0000801A0000}"/>
    <cellStyle name="20% - Accent5 4 7 2 2 2" xfId="6824" xr:uid="{00000000-0005-0000-0000-0000811A0000}"/>
    <cellStyle name="20% - Accent5 4 7 2 3" xfId="6825" xr:uid="{00000000-0005-0000-0000-0000821A0000}"/>
    <cellStyle name="20% - Accent5 4 7 2 4" xfId="6826" xr:uid="{00000000-0005-0000-0000-0000831A0000}"/>
    <cellStyle name="20% - Accent5 4 7 3" xfId="6827" xr:uid="{00000000-0005-0000-0000-0000841A0000}"/>
    <cellStyle name="20% - Accent5 4 7 3 2" xfId="6828" xr:uid="{00000000-0005-0000-0000-0000851A0000}"/>
    <cellStyle name="20% - Accent5 4 7 4" xfId="6829" xr:uid="{00000000-0005-0000-0000-0000861A0000}"/>
    <cellStyle name="20% - Accent5 4 7 5" xfId="6830" xr:uid="{00000000-0005-0000-0000-0000871A0000}"/>
    <cellStyle name="20% - Accent5 4 8" xfId="6831" xr:uid="{00000000-0005-0000-0000-0000881A0000}"/>
    <cellStyle name="20% - Accent5 4 8 2" xfId="6832" xr:uid="{00000000-0005-0000-0000-0000891A0000}"/>
    <cellStyle name="20% - Accent5 4 8 2 2" xfId="6833" xr:uid="{00000000-0005-0000-0000-00008A1A0000}"/>
    <cellStyle name="20% - Accent5 4 8 2 3" xfId="6834" xr:uid="{00000000-0005-0000-0000-00008B1A0000}"/>
    <cellStyle name="20% - Accent5 4 8 3" xfId="6835" xr:uid="{00000000-0005-0000-0000-00008C1A0000}"/>
    <cellStyle name="20% - Accent5 4 8 4" xfId="6836" xr:uid="{00000000-0005-0000-0000-00008D1A0000}"/>
    <cellStyle name="20% - Accent5 4 9" xfId="6837" xr:uid="{00000000-0005-0000-0000-00008E1A0000}"/>
    <cellStyle name="20% - Accent5 4 9 2" xfId="6838" xr:uid="{00000000-0005-0000-0000-00008F1A0000}"/>
    <cellStyle name="20% - Accent5 4 9 2 2" xfId="6839" xr:uid="{00000000-0005-0000-0000-0000901A0000}"/>
    <cellStyle name="20% - Accent5 4 9 3" xfId="6840" xr:uid="{00000000-0005-0000-0000-0000911A0000}"/>
    <cellStyle name="20% - Accent5 4 9 4" xfId="6841" xr:uid="{00000000-0005-0000-0000-0000921A0000}"/>
    <cellStyle name="20% - Accent5 5" xfId="6842" xr:uid="{00000000-0005-0000-0000-0000931A0000}"/>
    <cellStyle name="20% - Accent5 5 2" xfId="6843" xr:uid="{00000000-0005-0000-0000-0000941A0000}"/>
    <cellStyle name="20% - Accent5 5 2 2" xfId="6844" xr:uid="{00000000-0005-0000-0000-0000951A0000}"/>
    <cellStyle name="20% - Accent5 5 2 2 2" xfId="6845" xr:uid="{00000000-0005-0000-0000-0000961A0000}"/>
    <cellStyle name="20% - Accent5 5 2 2 2 2" xfId="6846" xr:uid="{00000000-0005-0000-0000-0000971A0000}"/>
    <cellStyle name="20% - Accent5 5 2 2 2 2 2" xfId="6847" xr:uid="{00000000-0005-0000-0000-0000981A0000}"/>
    <cellStyle name="20% - Accent5 5 2 2 2 3" xfId="6848" xr:uid="{00000000-0005-0000-0000-0000991A0000}"/>
    <cellStyle name="20% - Accent5 5 2 2 3" xfId="6849" xr:uid="{00000000-0005-0000-0000-00009A1A0000}"/>
    <cellStyle name="20% - Accent5 5 2 2 3 2" xfId="6850" xr:uid="{00000000-0005-0000-0000-00009B1A0000}"/>
    <cellStyle name="20% - Accent5 5 2 2 4" xfId="6851" xr:uid="{00000000-0005-0000-0000-00009C1A0000}"/>
    <cellStyle name="20% - Accent5 5 2 2 5" xfId="6852" xr:uid="{00000000-0005-0000-0000-00009D1A0000}"/>
    <cellStyle name="20% - Accent5 5 2 2 6" xfId="6853" xr:uid="{00000000-0005-0000-0000-00009E1A0000}"/>
    <cellStyle name="20% - Accent5 5 2 3" xfId="6854" xr:uid="{00000000-0005-0000-0000-00009F1A0000}"/>
    <cellStyle name="20% - Accent5 5 2 3 2" xfId="6855" xr:uid="{00000000-0005-0000-0000-0000A01A0000}"/>
    <cellStyle name="20% - Accent5 5 2 3 2 2" xfId="6856" xr:uid="{00000000-0005-0000-0000-0000A11A0000}"/>
    <cellStyle name="20% - Accent5 5 2 3 3" xfId="6857" xr:uid="{00000000-0005-0000-0000-0000A21A0000}"/>
    <cellStyle name="20% - Accent5 5 2 4" xfId="6858" xr:uid="{00000000-0005-0000-0000-0000A31A0000}"/>
    <cellStyle name="20% - Accent5 5 2 4 2" xfId="6859" xr:uid="{00000000-0005-0000-0000-0000A41A0000}"/>
    <cellStyle name="20% - Accent5 5 2 4 2 2" xfId="6860" xr:uid="{00000000-0005-0000-0000-0000A51A0000}"/>
    <cellStyle name="20% - Accent5 5 2 4 3" xfId="6861" xr:uid="{00000000-0005-0000-0000-0000A61A0000}"/>
    <cellStyle name="20% - Accent5 5 2 5" xfId="6862" xr:uid="{00000000-0005-0000-0000-0000A71A0000}"/>
    <cellStyle name="20% - Accent5 5 2 5 2" xfId="6863" xr:uid="{00000000-0005-0000-0000-0000A81A0000}"/>
    <cellStyle name="20% - Accent5 5 2 6" xfId="6864" xr:uid="{00000000-0005-0000-0000-0000A91A0000}"/>
    <cellStyle name="20% - Accent5 5 2 7" xfId="6865" xr:uid="{00000000-0005-0000-0000-0000AA1A0000}"/>
    <cellStyle name="20% - Accent5 5 2 8" xfId="6866" xr:uid="{00000000-0005-0000-0000-0000AB1A0000}"/>
    <cellStyle name="20% - Accent5 5 3" xfId="6867" xr:uid="{00000000-0005-0000-0000-0000AC1A0000}"/>
    <cellStyle name="20% - Accent5 5 3 2" xfId="6868" xr:uid="{00000000-0005-0000-0000-0000AD1A0000}"/>
    <cellStyle name="20% - Accent5 5 3 2 2" xfId="6869" xr:uid="{00000000-0005-0000-0000-0000AE1A0000}"/>
    <cellStyle name="20% - Accent5 5 3 2 2 2" xfId="6870" xr:uid="{00000000-0005-0000-0000-0000AF1A0000}"/>
    <cellStyle name="20% - Accent5 5 3 2 3" xfId="6871" xr:uid="{00000000-0005-0000-0000-0000B01A0000}"/>
    <cellStyle name="20% - Accent5 5 3 2 4" xfId="6872" xr:uid="{00000000-0005-0000-0000-0000B11A0000}"/>
    <cellStyle name="20% - Accent5 5 3 3" xfId="6873" xr:uid="{00000000-0005-0000-0000-0000B21A0000}"/>
    <cellStyle name="20% - Accent5 5 3 3 2" xfId="6874" xr:uid="{00000000-0005-0000-0000-0000B31A0000}"/>
    <cellStyle name="20% - Accent5 5 3 4" xfId="6875" xr:uid="{00000000-0005-0000-0000-0000B41A0000}"/>
    <cellStyle name="20% - Accent5 5 3 5" xfId="6876" xr:uid="{00000000-0005-0000-0000-0000B51A0000}"/>
    <cellStyle name="20% - Accent5 5 3 6" xfId="6877" xr:uid="{00000000-0005-0000-0000-0000B61A0000}"/>
    <cellStyle name="20% - Accent5 5 4" xfId="6878" xr:uid="{00000000-0005-0000-0000-0000B71A0000}"/>
    <cellStyle name="20% - Accent5 5 4 2" xfId="6879" xr:uid="{00000000-0005-0000-0000-0000B81A0000}"/>
    <cellStyle name="20% - Accent5 5 4 2 2" xfId="6880" xr:uid="{00000000-0005-0000-0000-0000B91A0000}"/>
    <cellStyle name="20% - Accent5 5 4 2 2 2" xfId="6881" xr:uid="{00000000-0005-0000-0000-0000BA1A0000}"/>
    <cellStyle name="20% - Accent5 5 4 2 3" xfId="6882" xr:uid="{00000000-0005-0000-0000-0000BB1A0000}"/>
    <cellStyle name="20% - Accent5 5 4 2 4" xfId="6883" xr:uid="{00000000-0005-0000-0000-0000BC1A0000}"/>
    <cellStyle name="20% - Accent5 5 4 3" xfId="6884" xr:uid="{00000000-0005-0000-0000-0000BD1A0000}"/>
    <cellStyle name="20% - Accent5 5 4 3 2" xfId="6885" xr:uid="{00000000-0005-0000-0000-0000BE1A0000}"/>
    <cellStyle name="20% - Accent5 5 4 4" xfId="6886" xr:uid="{00000000-0005-0000-0000-0000BF1A0000}"/>
    <cellStyle name="20% - Accent5 5 4 5" xfId="6887" xr:uid="{00000000-0005-0000-0000-0000C01A0000}"/>
    <cellStyle name="20% - Accent5 5 5" xfId="6888" xr:uid="{00000000-0005-0000-0000-0000C11A0000}"/>
    <cellStyle name="20% - Accent5 5 5 2" xfId="6889" xr:uid="{00000000-0005-0000-0000-0000C21A0000}"/>
    <cellStyle name="20% - Accent5 5 5 2 2" xfId="6890" xr:uid="{00000000-0005-0000-0000-0000C31A0000}"/>
    <cellStyle name="20% - Accent5 5 5 3" xfId="6891" xr:uid="{00000000-0005-0000-0000-0000C41A0000}"/>
    <cellStyle name="20% - Accent5 5 5 4" xfId="6892" xr:uid="{00000000-0005-0000-0000-0000C51A0000}"/>
    <cellStyle name="20% - Accent5 5 6" xfId="6893" xr:uid="{00000000-0005-0000-0000-0000C61A0000}"/>
    <cellStyle name="20% - Accent5 5 6 2" xfId="6894" xr:uid="{00000000-0005-0000-0000-0000C71A0000}"/>
    <cellStyle name="20% - Accent5 5 7" xfId="6895" xr:uid="{00000000-0005-0000-0000-0000C81A0000}"/>
    <cellStyle name="20% - Accent5 5 8" xfId="6896" xr:uid="{00000000-0005-0000-0000-0000C91A0000}"/>
    <cellStyle name="20% - Accent5 5 9" xfId="6897" xr:uid="{00000000-0005-0000-0000-0000CA1A0000}"/>
    <cellStyle name="20% - Accent5 6" xfId="6898" xr:uid="{00000000-0005-0000-0000-0000CB1A0000}"/>
    <cellStyle name="20% - Accent5 6 2" xfId="6899" xr:uid="{00000000-0005-0000-0000-0000CC1A0000}"/>
    <cellStyle name="20% - Accent5 6 2 2" xfId="6900" xr:uid="{00000000-0005-0000-0000-0000CD1A0000}"/>
    <cellStyle name="20% - Accent5 6 2 2 2" xfId="6901" xr:uid="{00000000-0005-0000-0000-0000CE1A0000}"/>
    <cellStyle name="20% - Accent5 6 2 2 2 2" xfId="6902" xr:uid="{00000000-0005-0000-0000-0000CF1A0000}"/>
    <cellStyle name="20% - Accent5 6 2 2 2 2 2" xfId="6903" xr:uid="{00000000-0005-0000-0000-0000D01A0000}"/>
    <cellStyle name="20% - Accent5 6 2 2 2 3" xfId="6904" xr:uid="{00000000-0005-0000-0000-0000D11A0000}"/>
    <cellStyle name="20% - Accent5 6 2 2 3" xfId="6905" xr:uid="{00000000-0005-0000-0000-0000D21A0000}"/>
    <cellStyle name="20% - Accent5 6 2 2 3 2" xfId="6906" xr:uid="{00000000-0005-0000-0000-0000D31A0000}"/>
    <cellStyle name="20% - Accent5 6 2 2 4" xfId="6907" xr:uid="{00000000-0005-0000-0000-0000D41A0000}"/>
    <cellStyle name="20% - Accent5 6 2 2 5" xfId="6908" xr:uid="{00000000-0005-0000-0000-0000D51A0000}"/>
    <cellStyle name="20% - Accent5 6 2 2 6" xfId="6909" xr:uid="{00000000-0005-0000-0000-0000D61A0000}"/>
    <cellStyle name="20% - Accent5 6 2 3" xfId="6910" xr:uid="{00000000-0005-0000-0000-0000D71A0000}"/>
    <cellStyle name="20% - Accent5 6 2 3 2" xfId="6911" xr:uid="{00000000-0005-0000-0000-0000D81A0000}"/>
    <cellStyle name="20% - Accent5 6 2 3 2 2" xfId="6912" xr:uid="{00000000-0005-0000-0000-0000D91A0000}"/>
    <cellStyle name="20% - Accent5 6 2 3 3" xfId="6913" xr:uid="{00000000-0005-0000-0000-0000DA1A0000}"/>
    <cellStyle name="20% - Accent5 6 2 4" xfId="6914" xr:uid="{00000000-0005-0000-0000-0000DB1A0000}"/>
    <cellStyle name="20% - Accent5 6 2 4 2" xfId="6915" xr:uid="{00000000-0005-0000-0000-0000DC1A0000}"/>
    <cellStyle name="20% - Accent5 6 2 4 2 2" xfId="6916" xr:uid="{00000000-0005-0000-0000-0000DD1A0000}"/>
    <cellStyle name="20% - Accent5 6 2 4 3" xfId="6917" xr:uid="{00000000-0005-0000-0000-0000DE1A0000}"/>
    <cellStyle name="20% - Accent5 6 2 5" xfId="6918" xr:uid="{00000000-0005-0000-0000-0000DF1A0000}"/>
    <cellStyle name="20% - Accent5 6 2 5 2" xfId="6919" xr:uid="{00000000-0005-0000-0000-0000E01A0000}"/>
    <cellStyle name="20% - Accent5 6 2 6" xfId="6920" xr:uid="{00000000-0005-0000-0000-0000E11A0000}"/>
    <cellStyle name="20% - Accent5 6 2 7" xfId="6921" xr:uid="{00000000-0005-0000-0000-0000E21A0000}"/>
    <cellStyle name="20% - Accent5 6 2 8" xfId="6922" xr:uid="{00000000-0005-0000-0000-0000E31A0000}"/>
    <cellStyle name="20% - Accent5 6 3" xfId="6923" xr:uid="{00000000-0005-0000-0000-0000E41A0000}"/>
    <cellStyle name="20% - Accent5 6 3 2" xfId="6924" xr:uid="{00000000-0005-0000-0000-0000E51A0000}"/>
    <cellStyle name="20% - Accent5 6 3 2 2" xfId="6925" xr:uid="{00000000-0005-0000-0000-0000E61A0000}"/>
    <cellStyle name="20% - Accent5 6 3 2 2 2" xfId="6926" xr:uid="{00000000-0005-0000-0000-0000E71A0000}"/>
    <cellStyle name="20% - Accent5 6 3 2 3" xfId="6927" xr:uid="{00000000-0005-0000-0000-0000E81A0000}"/>
    <cellStyle name="20% - Accent5 6 3 2 4" xfId="6928" xr:uid="{00000000-0005-0000-0000-0000E91A0000}"/>
    <cellStyle name="20% - Accent5 6 3 3" xfId="6929" xr:uid="{00000000-0005-0000-0000-0000EA1A0000}"/>
    <cellStyle name="20% - Accent5 6 3 3 2" xfId="6930" xr:uid="{00000000-0005-0000-0000-0000EB1A0000}"/>
    <cellStyle name="20% - Accent5 6 3 4" xfId="6931" xr:uid="{00000000-0005-0000-0000-0000EC1A0000}"/>
    <cellStyle name="20% - Accent5 6 3 5" xfId="6932" xr:uid="{00000000-0005-0000-0000-0000ED1A0000}"/>
    <cellStyle name="20% - Accent5 6 3 6" xfId="6933" xr:uid="{00000000-0005-0000-0000-0000EE1A0000}"/>
    <cellStyle name="20% - Accent5 6 4" xfId="6934" xr:uid="{00000000-0005-0000-0000-0000EF1A0000}"/>
    <cellStyle name="20% - Accent5 6 4 2" xfId="6935" xr:uid="{00000000-0005-0000-0000-0000F01A0000}"/>
    <cellStyle name="20% - Accent5 6 4 2 2" xfId="6936" xr:uid="{00000000-0005-0000-0000-0000F11A0000}"/>
    <cellStyle name="20% - Accent5 6 4 3" xfId="6937" xr:uid="{00000000-0005-0000-0000-0000F21A0000}"/>
    <cellStyle name="20% - Accent5 6 4 4" xfId="6938" xr:uid="{00000000-0005-0000-0000-0000F31A0000}"/>
    <cellStyle name="20% - Accent5 6 5" xfId="6939" xr:uid="{00000000-0005-0000-0000-0000F41A0000}"/>
    <cellStyle name="20% - Accent5 6 5 2" xfId="6940" xr:uid="{00000000-0005-0000-0000-0000F51A0000}"/>
    <cellStyle name="20% - Accent5 6 5 2 2" xfId="6941" xr:uid="{00000000-0005-0000-0000-0000F61A0000}"/>
    <cellStyle name="20% - Accent5 6 5 3" xfId="6942" xr:uid="{00000000-0005-0000-0000-0000F71A0000}"/>
    <cellStyle name="20% - Accent5 6 6" xfId="6943" xr:uid="{00000000-0005-0000-0000-0000F81A0000}"/>
    <cellStyle name="20% - Accent5 6 6 2" xfId="6944" xr:uid="{00000000-0005-0000-0000-0000F91A0000}"/>
    <cellStyle name="20% - Accent5 6 7" xfId="6945" xr:uid="{00000000-0005-0000-0000-0000FA1A0000}"/>
    <cellStyle name="20% - Accent5 6 8" xfId="6946" xr:uid="{00000000-0005-0000-0000-0000FB1A0000}"/>
    <cellStyle name="20% - Accent5 6 9" xfId="6947" xr:uid="{00000000-0005-0000-0000-0000FC1A0000}"/>
    <cellStyle name="20% - Accent5 7" xfId="6948" xr:uid="{00000000-0005-0000-0000-0000FD1A0000}"/>
    <cellStyle name="20% - Accent5 7 2" xfId="6949" xr:uid="{00000000-0005-0000-0000-0000FE1A0000}"/>
    <cellStyle name="20% - Accent5 7 2 2" xfId="6950" xr:uid="{00000000-0005-0000-0000-0000FF1A0000}"/>
    <cellStyle name="20% - Accent5 7 2 2 2" xfId="6951" xr:uid="{00000000-0005-0000-0000-0000001B0000}"/>
    <cellStyle name="20% - Accent5 7 2 2 2 2" xfId="6952" xr:uid="{00000000-0005-0000-0000-0000011B0000}"/>
    <cellStyle name="20% - Accent5 7 2 2 2 2 2" xfId="6953" xr:uid="{00000000-0005-0000-0000-0000021B0000}"/>
    <cellStyle name="20% - Accent5 7 2 2 2 3" xfId="6954" xr:uid="{00000000-0005-0000-0000-0000031B0000}"/>
    <cellStyle name="20% - Accent5 7 2 2 3" xfId="6955" xr:uid="{00000000-0005-0000-0000-0000041B0000}"/>
    <cellStyle name="20% - Accent5 7 2 2 3 2" xfId="6956" xr:uid="{00000000-0005-0000-0000-0000051B0000}"/>
    <cellStyle name="20% - Accent5 7 2 2 4" xfId="6957" xr:uid="{00000000-0005-0000-0000-0000061B0000}"/>
    <cellStyle name="20% - Accent5 7 2 2 5" xfId="6958" xr:uid="{00000000-0005-0000-0000-0000071B0000}"/>
    <cellStyle name="20% - Accent5 7 2 2 6" xfId="6959" xr:uid="{00000000-0005-0000-0000-0000081B0000}"/>
    <cellStyle name="20% - Accent5 7 2 3" xfId="6960" xr:uid="{00000000-0005-0000-0000-0000091B0000}"/>
    <cellStyle name="20% - Accent5 7 2 3 2" xfId="6961" xr:uid="{00000000-0005-0000-0000-00000A1B0000}"/>
    <cellStyle name="20% - Accent5 7 2 3 2 2" xfId="6962" xr:uid="{00000000-0005-0000-0000-00000B1B0000}"/>
    <cellStyle name="20% - Accent5 7 2 3 3" xfId="6963" xr:uid="{00000000-0005-0000-0000-00000C1B0000}"/>
    <cellStyle name="20% - Accent5 7 2 4" xfId="6964" xr:uid="{00000000-0005-0000-0000-00000D1B0000}"/>
    <cellStyle name="20% - Accent5 7 2 4 2" xfId="6965" xr:uid="{00000000-0005-0000-0000-00000E1B0000}"/>
    <cellStyle name="20% - Accent5 7 2 4 2 2" xfId="6966" xr:uid="{00000000-0005-0000-0000-00000F1B0000}"/>
    <cellStyle name="20% - Accent5 7 2 4 3" xfId="6967" xr:uid="{00000000-0005-0000-0000-0000101B0000}"/>
    <cellStyle name="20% - Accent5 7 2 5" xfId="6968" xr:uid="{00000000-0005-0000-0000-0000111B0000}"/>
    <cellStyle name="20% - Accent5 7 2 5 2" xfId="6969" xr:uid="{00000000-0005-0000-0000-0000121B0000}"/>
    <cellStyle name="20% - Accent5 7 2 6" xfId="6970" xr:uid="{00000000-0005-0000-0000-0000131B0000}"/>
    <cellStyle name="20% - Accent5 7 2 7" xfId="6971" xr:uid="{00000000-0005-0000-0000-0000141B0000}"/>
    <cellStyle name="20% - Accent5 7 2 8" xfId="6972" xr:uid="{00000000-0005-0000-0000-0000151B0000}"/>
    <cellStyle name="20% - Accent5 7 3" xfId="6973" xr:uid="{00000000-0005-0000-0000-0000161B0000}"/>
    <cellStyle name="20% - Accent5 7 3 2" xfId="6974" xr:uid="{00000000-0005-0000-0000-0000171B0000}"/>
    <cellStyle name="20% - Accent5 7 3 2 2" xfId="6975" xr:uid="{00000000-0005-0000-0000-0000181B0000}"/>
    <cellStyle name="20% - Accent5 7 3 2 2 2" xfId="6976" xr:uid="{00000000-0005-0000-0000-0000191B0000}"/>
    <cellStyle name="20% - Accent5 7 3 2 3" xfId="6977" xr:uid="{00000000-0005-0000-0000-00001A1B0000}"/>
    <cellStyle name="20% - Accent5 7 3 2 4" xfId="6978" xr:uid="{00000000-0005-0000-0000-00001B1B0000}"/>
    <cellStyle name="20% - Accent5 7 3 3" xfId="6979" xr:uid="{00000000-0005-0000-0000-00001C1B0000}"/>
    <cellStyle name="20% - Accent5 7 3 3 2" xfId="6980" xr:uid="{00000000-0005-0000-0000-00001D1B0000}"/>
    <cellStyle name="20% - Accent5 7 3 4" xfId="6981" xr:uid="{00000000-0005-0000-0000-00001E1B0000}"/>
    <cellStyle name="20% - Accent5 7 3 5" xfId="6982" xr:uid="{00000000-0005-0000-0000-00001F1B0000}"/>
    <cellStyle name="20% - Accent5 7 3 6" xfId="6983" xr:uid="{00000000-0005-0000-0000-0000201B0000}"/>
    <cellStyle name="20% - Accent5 7 4" xfId="6984" xr:uid="{00000000-0005-0000-0000-0000211B0000}"/>
    <cellStyle name="20% - Accent5 7 4 2" xfId="6985" xr:uid="{00000000-0005-0000-0000-0000221B0000}"/>
    <cellStyle name="20% - Accent5 7 4 2 2" xfId="6986" xr:uid="{00000000-0005-0000-0000-0000231B0000}"/>
    <cellStyle name="20% - Accent5 7 4 3" xfId="6987" xr:uid="{00000000-0005-0000-0000-0000241B0000}"/>
    <cellStyle name="20% - Accent5 7 4 4" xfId="6988" xr:uid="{00000000-0005-0000-0000-0000251B0000}"/>
    <cellStyle name="20% - Accent5 7 5" xfId="6989" xr:uid="{00000000-0005-0000-0000-0000261B0000}"/>
    <cellStyle name="20% - Accent5 7 5 2" xfId="6990" xr:uid="{00000000-0005-0000-0000-0000271B0000}"/>
    <cellStyle name="20% - Accent5 7 5 2 2" xfId="6991" xr:uid="{00000000-0005-0000-0000-0000281B0000}"/>
    <cellStyle name="20% - Accent5 7 5 3" xfId="6992" xr:uid="{00000000-0005-0000-0000-0000291B0000}"/>
    <cellStyle name="20% - Accent5 7 6" xfId="6993" xr:uid="{00000000-0005-0000-0000-00002A1B0000}"/>
    <cellStyle name="20% - Accent5 7 6 2" xfId="6994" xr:uid="{00000000-0005-0000-0000-00002B1B0000}"/>
    <cellStyle name="20% - Accent5 7 7" xfId="6995" xr:uid="{00000000-0005-0000-0000-00002C1B0000}"/>
    <cellStyle name="20% - Accent5 7 8" xfId="6996" xr:uid="{00000000-0005-0000-0000-00002D1B0000}"/>
    <cellStyle name="20% - Accent5 7 9" xfId="6997" xr:uid="{00000000-0005-0000-0000-00002E1B0000}"/>
    <cellStyle name="20% - Accent5 8" xfId="6998" xr:uid="{00000000-0005-0000-0000-00002F1B0000}"/>
    <cellStyle name="20% - Accent5 8 2" xfId="6999" xr:uid="{00000000-0005-0000-0000-0000301B0000}"/>
    <cellStyle name="20% - Accent5 8 2 2" xfId="7000" xr:uid="{00000000-0005-0000-0000-0000311B0000}"/>
    <cellStyle name="20% - Accent5 8 2 2 2" xfId="7001" xr:uid="{00000000-0005-0000-0000-0000321B0000}"/>
    <cellStyle name="20% - Accent5 8 2 2 2 2" xfId="7002" xr:uid="{00000000-0005-0000-0000-0000331B0000}"/>
    <cellStyle name="20% - Accent5 8 2 2 2 2 2" xfId="7003" xr:uid="{00000000-0005-0000-0000-0000341B0000}"/>
    <cellStyle name="20% - Accent5 8 2 2 2 3" xfId="7004" xr:uid="{00000000-0005-0000-0000-0000351B0000}"/>
    <cellStyle name="20% - Accent5 8 2 2 3" xfId="7005" xr:uid="{00000000-0005-0000-0000-0000361B0000}"/>
    <cellStyle name="20% - Accent5 8 2 2 3 2" xfId="7006" xr:uid="{00000000-0005-0000-0000-0000371B0000}"/>
    <cellStyle name="20% - Accent5 8 2 2 4" xfId="7007" xr:uid="{00000000-0005-0000-0000-0000381B0000}"/>
    <cellStyle name="20% - Accent5 8 2 2 5" xfId="7008" xr:uid="{00000000-0005-0000-0000-0000391B0000}"/>
    <cellStyle name="20% - Accent5 8 2 2 6" xfId="7009" xr:uid="{00000000-0005-0000-0000-00003A1B0000}"/>
    <cellStyle name="20% - Accent5 8 2 3" xfId="7010" xr:uid="{00000000-0005-0000-0000-00003B1B0000}"/>
    <cellStyle name="20% - Accent5 8 2 3 2" xfId="7011" xr:uid="{00000000-0005-0000-0000-00003C1B0000}"/>
    <cellStyle name="20% - Accent5 8 2 3 2 2" xfId="7012" xr:uid="{00000000-0005-0000-0000-00003D1B0000}"/>
    <cellStyle name="20% - Accent5 8 2 3 3" xfId="7013" xr:uid="{00000000-0005-0000-0000-00003E1B0000}"/>
    <cellStyle name="20% - Accent5 8 2 4" xfId="7014" xr:uid="{00000000-0005-0000-0000-00003F1B0000}"/>
    <cellStyle name="20% - Accent5 8 2 4 2" xfId="7015" xr:uid="{00000000-0005-0000-0000-0000401B0000}"/>
    <cellStyle name="20% - Accent5 8 2 4 2 2" xfId="7016" xr:uid="{00000000-0005-0000-0000-0000411B0000}"/>
    <cellStyle name="20% - Accent5 8 2 4 3" xfId="7017" xr:uid="{00000000-0005-0000-0000-0000421B0000}"/>
    <cellStyle name="20% - Accent5 8 2 5" xfId="7018" xr:uid="{00000000-0005-0000-0000-0000431B0000}"/>
    <cellStyle name="20% - Accent5 8 2 5 2" xfId="7019" xr:uid="{00000000-0005-0000-0000-0000441B0000}"/>
    <cellStyle name="20% - Accent5 8 2 6" xfId="7020" xr:uid="{00000000-0005-0000-0000-0000451B0000}"/>
    <cellStyle name="20% - Accent5 8 2 7" xfId="7021" xr:uid="{00000000-0005-0000-0000-0000461B0000}"/>
    <cellStyle name="20% - Accent5 8 2 8" xfId="7022" xr:uid="{00000000-0005-0000-0000-0000471B0000}"/>
    <cellStyle name="20% - Accent5 8 3" xfId="7023" xr:uid="{00000000-0005-0000-0000-0000481B0000}"/>
    <cellStyle name="20% - Accent5 8 3 2" xfId="7024" xr:uid="{00000000-0005-0000-0000-0000491B0000}"/>
    <cellStyle name="20% - Accent5 8 3 2 2" xfId="7025" xr:uid="{00000000-0005-0000-0000-00004A1B0000}"/>
    <cellStyle name="20% - Accent5 8 3 2 2 2" xfId="7026" xr:uid="{00000000-0005-0000-0000-00004B1B0000}"/>
    <cellStyle name="20% - Accent5 8 3 2 3" xfId="7027" xr:uid="{00000000-0005-0000-0000-00004C1B0000}"/>
    <cellStyle name="20% - Accent5 8 3 2 4" xfId="7028" xr:uid="{00000000-0005-0000-0000-00004D1B0000}"/>
    <cellStyle name="20% - Accent5 8 3 3" xfId="7029" xr:uid="{00000000-0005-0000-0000-00004E1B0000}"/>
    <cellStyle name="20% - Accent5 8 3 3 2" xfId="7030" xr:uid="{00000000-0005-0000-0000-00004F1B0000}"/>
    <cellStyle name="20% - Accent5 8 3 4" xfId="7031" xr:uid="{00000000-0005-0000-0000-0000501B0000}"/>
    <cellStyle name="20% - Accent5 8 3 5" xfId="7032" xr:uid="{00000000-0005-0000-0000-0000511B0000}"/>
    <cellStyle name="20% - Accent5 8 3 6" xfId="7033" xr:uid="{00000000-0005-0000-0000-0000521B0000}"/>
    <cellStyle name="20% - Accent5 8 4" xfId="7034" xr:uid="{00000000-0005-0000-0000-0000531B0000}"/>
    <cellStyle name="20% - Accent5 8 4 2" xfId="7035" xr:uid="{00000000-0005-0000-0000-0000541B0000}"/>
    <cellStyle name="20% - Accent5 8 4 2 2" xfId="7036" xr:uid="{00000000-0005-0000-0000-0000551B0000}"/>
    <cellStyle name="20% - Accent5 8 4 3" xfId="7037" xr:uid="{00000000-0005-0000-0000-0000561B0000}"/>
    <cellStyle name="20% - Accent5 8 4 4" xfId="7038" xr:uid="{00000000-0005-0000-0000-0000571B0000}"/>
    <cellStyle name="20% - Accent5 8 5" xfId="7039" xr:uid="{00000000-0005-0000-0000-0000581B0000}"/>
    <cellStyle name="20% - Accent5 8 5 2" xfId="7040" xr:uid="{00000000-0005-0000-0000-0000591B0000}"/>
    <cellStyle name="20% - Accent5 8 5 2 2" xfId="7041" xr:uid="{00000000-0005-0000-0000-00005A1B0000}"/>
    <cellStyle name="20% - Accent5 8 5 3" xfId="7042" xr:uid="{00000000-0005-0000-0000-00005B1B0000}"/>
    <cellStyle name="20% - Accent5 8 6" xfId="7043" xr:uid="{00000000-0005-0000-0000-00005C1B0000}"/>
    <cellStyle name="20% - Accent5 8 6 2" xfId="7044" xr:uid="{00000000-0005-0000-0000-00005D1B0000}"/>
    <cellStyle name="20% - Accent5 8 7" xfId="7045" xr:uid="{00000000-0005-0000-0000-00005E1B0000}"/>
    <cellStyle name="20% - Accent5 8 8" xfId="7046" xr:uid="{00000000-0005-0000-0000-00005F1B0000}"/>
    <cellStyle name="20% - Accent5 8 9" xfId="7047" xr:uid="{00000000-0005-0000-0000-0000601B0000}"/>
    <cellStyle name="20% - Accent5 9" xfId="7048" xr:uid="{00000000-0005-0000-0000-0000611B0000}"/>
    <cellStyle name="20% - Accent5 9 2" xfId="7049" xr:uid="{00000000-0005-0000-0000-0000621B0000}"/>
    <cellStyle name="20% - Accent5 9 2 2" xfId="7050" xr:uid="{00000000-0005-0000-0000-0000631B0000}"/>
    <cellStyle name="20% - Accent5 9 2 2 2" xfId="7051" xr:uid="{00000000-0005-0000-0000-0000641B0000}"/>
    <cellStyle name="20% - Accent5 9 2 2 2 2" xfId="7052" xr:uid="{00000000-0005-0000-0000-0000651B0000}"/>
    <cellStyle name="20% - Accent5 9 2 2 3" xfId="7053" xr:uid="{00000000-0005-0000-0000-0000661B0000}"/>
    <cellStyle name="20% - Accent5 9 2 2 4" xfId="7054" xr:uid="{00000000-0005-0000-0000-0000671B0000}"/>
    <cellStyle name="20% - Accent5 9 2 3" xfId="7055" xr:uid="{00000000-0005-0000-0000-0000681B0000}"/>
    <cellStyle name="20% - Accent5 9 2 3 2" xfId="7056" xr:uid="{00000000-0005-0000-0000-0000691B0000}"/>
    <cellStyle name="20% - Accent5 9 2 4" xfId="7057" xr:uid="{00000000-0005-0000-0000-00006A1B0000}"/>
    <cellStyle name="20% - Accent5 9 2 5" xfId="7058" xr:uid="{00000000-0005-0000-0000-00006B1B0000}"/>
    <cellStyle name="20% - Accent5 9 2 6" xfId="7059" xr:uid="{00000000-0005-0000-0000-00006C1B0000}"/>
    <cellStyle name="20% - Accent5 9 3" xfId="7060" xr:uid="{00000000-0005-0000-0000-00006D1B0000}"/>
    <cellStyle name="20% - Accent5 9 3 2" xfId="7061" xr:uid="{00000000-0005-0000-0000-00006E1B0000}"/>
    <cellStyle name="20% - Accent5 9 3 2 2" xfId="7062" xr:uid="{00000000-0005-0000-0000-00006F1B0000}"/>
    <cellStyle name="20% - Accent5 9 3 2 2 2" xfId="7063" xr:uid="{00000000-0005-0000-0000-0000701B0000}"/>
    <cellStyle name="20% - Accent5 9 3 2 3" xfId="7064" xr:uid="{00000000-0005-0000-0000-0000711B0000}"/>
    <cellStyle name="20% - Accent5 9 3 2 4" xfId="7065" xr:uid="{00000000-0005-0000-0000-0000721B0000}"/>
    <cellStyle name="20% - Accent5 9 3 3" xfId="7066" xr:uid="{00000000-0005-0000-0000-0000731B0000}"/>
    <cellStyle name="20% - Accent5 9 3 3 2" xfId="7067" xr:uid="{00000000-0005-0000-0000-0000741B0000}"/>
    <cellStyle name="20% - Accent5 9 3 4" xfId="7068" xr:uid="{00000000-0005-0000-0000-0000751B0000}"/>
    <cellStyle name="20% - Accent5 9 3 5" xfId="7069" xr:uid="{00000000-0005-0000-0000-0000761B0000}"/>
    <cellStyle name="20% - Accent5 9 4" xfId="7070" xr:uid="{00000000-0005-0000-0000-0000771B0000}"/>
    <cellStyle name="20% - Accent5 9 4 2" xfId="7071" xr:uid="{00000000-0005-0000-0000-0000781B0000}"/>
    <cellStyle name="20% - Accent5 9 4 2 2" xfId="7072" xr:uid="{00000000-0005-0000-0000-0000791B0000}"/>
    <cellStyle name="20% - Accent5 9 4 3" xfId="7073" xr:uid="{00000000-0005-0000-0000-00007A1B0000}"/>
    <cellStyle name="20% - Accent5 9 4 4" xfId="7074" xr:uid="{00000000-0005-0000-0000-00007B1B0000}"/>
    <cellStyle name="20% - Accent5 9 5" xfId="7075" xr:uid="{00000000-0005-0000-0000-00007C1B0000}"/>
    <cellStyle name="20% - Accent5 9 5 2" xfId="7076" xr:uid="{00000000-0005-0000-0000-00007D1B0000}"/>
    <cellStyle name="20% - Accent5 9 6" xfId="7077" xr:uid="{00000000-0005-0000-0000-00007E1B0000}"/>
    <cellStyle name="20% - Accent5 9 7" xfId="7078" xr:uid="{00000000-0005-0000-0000-00007F1B0000}"/>
    <cellStyle name="20% - Accent5 9 8" xfId="7079" xr:uid="{00000000-0005-0000-0000-0000801B0000}"/>
    <cellStyle name="20% - Accent6" xfId="41" builtinId="50" customBuiltin="1"/>
    <cellStyle name="20% - Accent6 10" xfId="7080" xr:uid="{00000000-0005-0000-0000-0000821B0000}"/>
    <cellStyle name="20% - Accent6 10 2" xfId="7081" xr:uid="{00000000-0005-0000-0000-0000831B0000}"/>
    <cellStyle name="20% - Accent6 10 2 2" xfId="7082" xr:uid="{00000000-0005-0000-0000-0000841B0000}"/>
    <cellStyle name="20% - Accent6 10 2 2 2" xfId="7083" xr:uid="{00000000-0005-0000-0000-0000851B0000}"/>
    <cellStyle name="20% - Accent6 10 2 3" xfId="7084" xr:uid="{00000000-0005-0000-0000-0000861B0000}"/>
    <cellStyle name="20% - Accent6 10 2 4" xfId="7085" xr:uid="{00000000-0005-0000-0000-0000871B0000}"/>
    <cellStyle name="20% - Accent6 10 3" xfId="7086" xr:uid="{00000000-0005-0000-0000-0000881B0000}"/>
    <cellStyle name="20% - Accent6 10 3 2" xfId="7087" xr:uid="{00000000-0005-0000-0000-0000891B0000}"/>
    <cellStyle name="20% - Accent6 10 4" xfId="7088" xr:uid="{00000000-0005-0000-0000-00008A1B0000}"/>
    <cellStyle name="20% - Accent6 10 5" xfId="7089" xr:uid="{00000000-0005-0000-0000-00008B1B0000}"/>
    <cellStyle name="20% - Accent6 10 6" xfId="7090" xr:uid="{00000000-0005-0000-0000-00008C1B0000}"/>
    <cellStyle name="20% - Accent6 11" xfId="7091" xr:uid="{00000000-0005-0000-0000-00008D1B0000}"/>
    <cellStyle name="20% - Accent6 11 2" xfId="7092" xr:uid="{00000000-0005-0000-0000-00008E1B0000}"/>
    <cellStyle name="20% - Accent6 11 2 2" xfId="7093" xr:uid="{00000000-0005-0000-0000-00008F1B0000}"/>
    <cellStyle name="20% - Accent6 11 2 2 2" xfId="7094" xr:uid="{00000000-0005-0000-0000-0000901B0000}"/>
    <cellStyle name="20% - Accent6 11 2 3" xfId="7095" xr:uid="{00000000-0005-0000-0000-0000911B0000}"/>
    <cellStyle name="20% - Accent6 11 2 4" xfId="7096" xr:uid="{00000000-0005-0000-0000-0000921B0000}"/>
    <cellStyle name="20% - Accent6 11 3" xfId="7097" xr:uid="{00000000-0005-0000-0000-0000931B0000}"/>
    <cellStyle name="20% - Accent6 11 3 2" xfId="7098" xr:uid="{00000000-0005-0000-0000-0000941B0000}"/>
    <cellStyle name="20% - Accent6 11 4" xfId="7099" xr:uid="{00000000-0005-0000-0000-0000951B0000}"/>
    <cellStyle name="20% - Accent6 11 5" xfId="7100" xr:uid="{00000000-0005-0000-0000-0000961B0000}"/>
    <cellStyle name="20% - Accent6 12" xfId="7101" xr:uid="{00000000-0005-0000-0000-0000971B0000}"/>
    <cellStyle name="20% - Accent6 12 2" xfId="7102" xr:uid="{00000000-0005-0000-0000-0000981B0000}"/>
    <cellStyle name="20% - Accent6 12 2 2" xfId="7103" xr:uid="{00000000-0005-0000-0000-0000991B0000}"/>
    <cellStyle name="20% - Accent6 12 2 3" xfId="7104" xr:uid="{00000000-0005-0000-0000-00009A1B0000}"/>
    <cellStyle name="20% - Accent6 12 3" xfId="7105" xr:uid="{00000000-0005-0000-0000-00009B1B0000}"/>
    <cellStyle name="20% - Accent6 12 4" xfId="7106" xr:uid="{00000000-0005-0000-0000-00009C1B0000}"/>
    <cellStyle name="20% - Accent6 13" xfId="7107" xr:uid="{00000000-0005-0000-0000-00009D1B0000}"/>
    <cellStyle name="20% - Accent6 13 2" xfId="7108" xr:uid="{00000000-0005-0000-0000-00009E1B0000}"/>
    <cellStyle name="20% - Accent6 13 2 2" xfId="7109" xr:uid="{00000000-0005-0000-0000-00009F1B0000}"/>
    <cellStyle name="20% - Accent6 13 3" xfId="7110" xr:uid="{00000000-0005-0000-0000-0000A01B0000}"/>
    <cellStyle name="20% - Accent6 13 4" xfId="7111" xr:uid="{00000000-0005-0000-0000-0000A11B0000}"/>
    <cellStyle name="20% - Accent6 14" xfId="7112" xr:uid="{00000000-0005-0000-0000-0000A21B0000}"/>
    <cellStyle name="20% - Accent6 14 2" xfId="7113" xr:uid="{00000000-0005-0000-0000-0000A31B0000}"/>
    <cellStyle name="20% - Accent6 15" xfId="7114" xr:uid="{00000000-0005-0000-0000-0000A41B0000}"/>
    <cellStyle name="20% - Accent6 16" xfId="7115" xr:uid="{00000000-0005-0000-0000-0000A51B0000}"/>
    <cellStyle name="20% - Accent6 17" xfId="7116" xr:uid="{00000000-0005-0000-0000-0000A61B0000}"/>
    <cellStyle name="20% - Accent6 2" xfId="7117" xr:uid="{00000000-0005-0000-0000-0000A71B0000}"/>
    <cellStyle name="20% - Accent6 2 10" xfId="7118" xr:uid="{00000000-0005-0000-0000-0000A81B0000}"/>
    <cellStyle name="20% - Accent6 2 10 2" xfId="7119" xr:uid="{00000000-0005-0000-0000-0000A91B0000}"/>
    <cellStyle name="20% - Accent6 2 10 2 2" xfId="7120" xr:uid="{00000000-0005-0000-0000-0000AA1B0000}"/>
    <cellStyle name="20% - Accent6 2 10 3" xfId="7121" xr:uid="{00000000-0005-0000-0000-0000AB1B0000}"/>
    <cellStyle name="20% - Accent6 2 10 4" xfId="7122" xr:uid="{00000000-0005-0000-0000-0000AC1B0000}"/>
    <cellStyle name="20% - Accent6 2 11" xfId="7123" xr:uid="{00000000-0005-0000-0000-0000AD1B0000}"/>
    <cellStyle name="20% - Accent6 2 11 2" xfId="7124" xr:uid="{00000000-0005-0000-0000-0000AE1B0000}"/>
    <cellStyle name="20% - Accent6 2 12" xfId="7125" xr:uid="{00000000-0005-0000-0000-0000AF1B0000}"/>
    <cellStyle name="20% - Accent6 2 13" xfId="7126" xr:uid="{00000000-0005-0000-0000-0000B01B0000}"/>
    <cellStyle name="20% - Accent6 2 14" xfId="7127" xr:uid="{00000000-0005-0000-0000-0000B11B0000}"/>
    <cellStyle name="20% - Accent6 2 2" xfId="7128" xr:uid="{00000000-0005-0000-0000-0000B21B0000}"/>
    <cellStyle name="20% - Accent6 2 2 10" xfId="7129" xr:uid="{00000000-0005-0000-0000-0000B31B0000}"/>
    <cellStyle name="20% - Accent6 2 2 10 2" xfId="7130" xr:uid="{00000000-0005-0000-0000-0000B41B0000}"/>
    <cellStyle name="20% - Accent6 2 2 11" xfId="7131" xr:uid="{00000000-0005-0000-0000-0000B51B0000}"/>
    <cellStyle name="20% - Accent6 2 2 12" xfId="7132" xr:uid="{00000000-0005-0000-0000-0000B61B0000}"/>
    <cellStyle name="20% - Accent6 2 2 13" xfId="7133" xr:uid="{00000000-0005-0000-0000-0000B71B0000}"/>
    <cellStyle name="20% - Accent6 2 2 2" xfId="7134" xr:uid="{00000000-0005-0000-0000-0000B81B0000}"/>
    <cellStyle name="20% - Accent6 2 2 2 2" xfId="7135" xr:uid="{00000000-0005-0000-0000-0000B91B0000}"/>
    <cellStyle name="20% - Accent6 2 2 2 2 2" xfId="7136" xr:uid="{00000000-0005-0000-0000-0000BA1B0000}"/>
    <cellStyle name="20% - Accent6 2 2 2 2 2 2" xfId="7137" xr:uid="{00000000-0005-0000-0000-0000BB1B0000}"/>
    <cellStyle name="20% - Accent6 2 2 2 2 2 2 2" xfId="7138" xr:uid="{00000000-0005-0000-0000-0000BC1B0000}"/>
    <cellStyle name="20% - Accent6 2 2 2 2 2 2 2 2" xfId="7139" xr:uid="{00000000-0005-0000-0000-0000BD1B0000}"/>
    <cellStyle name="20% - Accent6 2 2 2 2 2 2 3" xfId="7140" xr:uid="{00000000-0005-0000-0000-0000BE1B0000}"/>
    <cellStyle name="20% - Accent6 2 2 2 2 2 3" xfId="7141" xr:uid="{00000000-0005-0000-0000-0000BF1B0000}"/>
    <cellStyle name="20% - Accent6 2 2 2 2 2 3 2" xfId="7142" xr:uid="{00000000-0005-0000-0000-0000C01B0000}"/>
    <cellStyle name="20% - Accent6 2 2 2 2 2 4" xfId="7143" xr:uid="{00000000-0005-0000-0000-0000C11B0000}"/>
    <cellStyle name="20% - Accent6 2 2 2 2 2 5" xfId="7144" xr:uid="{00000000-0005-0000-0000-0000C21B0000}"/>
    <cellStyle name="20% - Accent6 2 2 2 2 2 6" xfId="7145" xr:uid="{00000000-0005-0000-0000-0000C31B0000}"/>
    <cellStyle name="20% - Accent6 2 2 2 2 3" xfId="7146" xr:uid="{00000000-0005-0000-0000-0000C41B0000}"/>
    <cellStyle name="20% - Accent6 2 2 2 2 3 2" xfId="7147" xr:uid="{00000000-0005-0000-0000-0000C51B0000}"/>
    <cellStyle name="20% - Accent6 2 2 2 2 3 2 2" xfId="7148" xr:uid="{00000000-0005-0000-0000-0000C61B0000}"/>
    <cellStyle name="20% - Accent6 2 2 2 2 3 3" xfId="7149" xr:uid="{00000000-0005-0000-0000-0000C71B0000}"/>
    <cellStyle name="20% - Accent6 2 2 2 2 4" xfId="7150" xr:uid="{00000000-0005-0000-0000-0000C81B0000}"/>
    <cellStyle name="20% - Accent6 2 2 2 2 4 2" xfId="7151" xr:uid="{00000000-0005-0000-0000-0000C91B0000}"/>
    <cellStyle name="20% - Accent6 2 2 2 2 4 2 2" xfId="7152" xr:uid="{00000000-0005-0000-0000-0000CA1B0000}"/>
    <cellStyle name="20% - Accent6 2 2 2 2 4 3" xfId="7153" xr:uid="{00000000-0005-0000-0000-0000CB1B0000}"/>
    <cellStyle name="20% - Accent6 2 2 2 2 5" xfId="7154" xr:uid="{00000000-0005-0000-0000-0000CC1B0000}"/>
    <cellStyle name="20% - Accent6 2 2 2 2 5 2" xfId="7155" xr:uid="{00000000-0005-0000-0000-0000CD1B0000}"/>
    <cellStyle name="20% - Accent6 2 2 2 2 6" xfId="7156" xr:uid="{00000000-0005-0000-0000-0000CE1B0000}"/>
    <cellStyle name="20% - Accent6 2 2 2 2 7" xfId="7157" xr:uid="{00000000-0005-0000-0000-0000CF1B0000}"/>
    <cellStyle name="20% - Accent6 2 2 2 2 8" xfId="7158" xr:uid="{00000000-0005-0000-0000-0000D01B0000}"/>
    <cellStyle name="20% - Accent6 2 2 2 3" xfId="7159" xr:uid="{00000000-0005-0000-0000-0000D11B0000}"/>
    <cellStyle name="20% - Accent6 2 2 2 3 2" xfId="7160" xr:uid="{00000000-0005-0000-0000-0000D21B0000}"/>
    <cellStyle name="20% - Accent6 2 2 2 3 2 2" xfId="7161" xr:uid="{00000000-0005-0000-0000-0000D31B0000}"/>
    <cellStyle name="20% - Accent6 2 2 2 3 2 2 2" xfId="7162" xr:uid="{00000000-0005-0000-0000-0000D41B0000}"/>
    <cellStyle name="20% - Accent6 2 2 2 3 2 3" xfId="7163" xr:uid="{00000000-0005-0000-0000-0000D51B0000}"/>
    <cellStyle name="20% - Accent6 2 2 2 3 2 4" xfId="7164" xr:uid="{00000000-0005-0000-0000-0000D61B0000}"/>
    <cellStyle name="20% - Accent6 2 2 2 3 3" xfId="7165" xr:uid="{00000000-0005-0000-0000-0000D71B0000}"/>
    <cellStyle name="20% - Accent6 2 2 2 3 3 2" xfId="7166" xr:uid="{00000000-0005-0000-0000-0000D81B0000}"/>
    <cellStyle name="20% - Accent6 2 2 2 3 4" xfId="7167" xr:uid="{00000000-0005-0000-0000-0000D91B0000}"/>
    <cellStyle name="20% - Accent6 2 2 2 3 5" xfId="7168" xr:uid="{00000000-0005-0000-0000-0000DA1B0000}"/>
    <cellStyle name="20% - Accent6 2 2 2 3 6" xfId="7169" xr:uid="{00000000-0005-0000-0000-0000DB1B0000}"/>
    <cellStyle name="20% - Accent6 2 2 2 4" xfId="7170" xr:uid="{00000000-0005-0000-0000-0000DC1B0000}"/>
    <cellStyle name="20% - Accent6 2 2 2 4 2" xfId="7171" xr:uid="{00000000-0005-0000-0000-0000DD1B0000}"/>
    <cellStyle name="20% - Accent6 2 2 2 4 2 2" xfId="7172" xr:uid="{00000000-0005-0000-0000-0000DE1B0000}"/>
    <cellStyle name="20% - Accent6 2 2 2 4 2 2 2" xfId="7173" xr:uid="{00000000-0005-0000-0000-0000DF1B0000}"/>
    <cellStyle name="20% - Accent6 2 2 2 4 2 3" xfId="7174" xr:uid="{00000000-0005-0000-0000-0000E01B0000}"/>
    <cellStyle name="20% - Accent6 2 2 2 4 2 4" xfId="7175" xr:uid="{00000000-0005-0000-0000-0000E11B0000}"/>
    <cellStyle name="20% - Accent6 2 2 2 4 3" xfId="7176" xr:uid="{00000000-0005-0000-0000-0000E21B0000}"/>
    <cellStyle name="20% - Accent6 2 2 2 4 3 2" xfId="7177" xr:uid="{00000000-0005-0000-0000-0000E31B0000}"/>
    <cellStyle name="20% - Accent6 2 2 2 4 4" xfId="7178" xr:uid="{00000000-0005-0000-0000-0000E41B0000}"/>
    <cellStyle name="20% - Accent6 2 2 2 4 5" xfId="7179" xr:uid="{00000000-0005-0000-0000-0000E51B0000}"/>
    <cellStyle name="20% - Accent6 2 2 2 5" xfId="7180" xr:uid="{00000000-0005-0000-0000-0000E61B0000}"/>
    <cellStyle name="20% - Accent6 2 2 2 5 2" xfId="7181" xr:uid="{00000000-0005-0000-0000-0000E71B0000}"/>
    <cellStyle name="20% - Accent6 2 2 2 5 2 2" xfId="7182" xr:uid="{00000000-0005-0000-0000-0000E81B0000}"/>
    <cellStyle name="20% - Accent6 2 2 2 5 3" xfId="7183" xr:uid="{00000000-0005-0000-0000-0000E91B0000}"/>
    <cellStyle name="20% - Accent6 2 2 2 5 4" xfId="7184" xr:uid="{00000000-0005-0000-0000-0000EA1B0000}"/>
    <cellStyle name="20% - Accent6 2 2 2 6" xfId="7185" xr:uid="{00000000-0005-0000-0000-0000EB1B0000}"/>
    <cellStyle name="20% - Accent6 2 2 2 6 2" xfId="7186" xr:uid="{00000000-0005-0000-0000-0000EC1B0000}"/>
    <cellStyle name="20% - Accent6 2 2 2 7" xfId="7187" xr:uid="{00000000-0005-0000-0000-0000ED1B0000}"/>
    <cellStyle name="20% - Accent6 2 2 2 8" xfId="7188" xr:uid="{00000000-0005-0000-0000-0000EE1B0000}"/>
    <cellStyle name="20% - Accent6 2 2 2 9" xfId="7189" xr:uid="{00000000-0005-0000-0000-0000EF1B0000}"/>
    <cellStyle name="20% - Accent6 2 2 3" xfId="7190" xr:uid="{00000000-0005-0000-0000-0000F01B0000}"/>
    <cellStyle name="20% - Accent6 2 2 3 2" xfId="7191" xr:uid="{00000000-0005-0000-0000-0000F11B0000}"/>
    <cellStyle name="20% - Accent6 2 2 3 2 2" xfId="7192" xr:uid="{00000000-0005-0000-0000-0000F21B0000}"/>
    <cellStyle name="20% - Accent6 2 2 3 2 2 2" xfId="7193" xr:uid="{00000000-0005-0000-0000-0000F31B0000}"/>
    <cellStyle name="20% - Accent6 2 2 3 2 2 2 2" xfId="7194" xr:uid="{00000000-0005-0000-0000-0000F41B0000}"/>
    <cellStyle name="20% - Accent6 2 2 3 2 2 2 2 2" xfId="7195" xr:uid="{00000000-0005-0000-0000-0000F51B0000}"/>
    <cellStyle name="20% - Accent6 2 2 3 2 2 2 3" xfId="7196" xr:uid="{00000000-0005-0000-0000-0000F61B0000}"/>
    <cellStyle name="20% - Accent6 2 2 3 2 2 3" xfId="7197" xr:uid="{00000000-0005-0000-0000-0000F71B0000}"/>
    <cellStyle name="20% - Accent6 2 2 3 2 2 3 2" xfId="7198" xr:uid="{00000000-0005-0000-0000-0000F81B0000}"/>
    <cellStyle name="20% - Accent6 2 2 3 2 2 4" xfId="7199" xr:uid="{00000000-0005-0000-0000-0000F91B0000}"/>
    <cellStyle name="20% - Accent6 2 2 3 2 2 5" xfId="7200" xr:uid="{00000000-0005-0000-0000-0000FA1B0000}"/>
    <cellStyle name="20% - Accent6 2 2 3 2 2 6" xfId="7201" xr:uid="{00000000-0005-0000-0000-0000FB1B0000}"/>
    <cellStyle name="20% - Accent6 2 2 3 2 3" xfId="7202" xr:uid="{00000000-0005-0000-0000-0000FC1B0000}"/>
    <cellStyle name="20% - Accent6 2 2 3 2 3 2" xfId="7203" xr:uid="{00000000-0005-0000-0000-0000FD1B0000}"/>
    <cellStyle name="20% - Accent6 2 2 3 2 3 2 2" xfId="7204" xr:uid="{00000000-0005-0000-0000-0000FE1B0000}"/>
    <cellStyle name="20% - Accent6 2 2 3 2 3 3" xfId="7205" xr:uid="{00000000-0005-0000-0000-0000FF1B0000}"/>
    <cellStyle name="20% - Accent6 2 2 3 2 4" xfId="7206" xr:uid="{00000000-0005-0000-0000-0000001C0000}"/>
    <cellStyle name="20% - Accent6 2 2 3 2 4 2" xfId="7207" xr:uid="{00000000-0005-0000-0000-0000011C0000}"/>
    <cellStyle name="20% - Accent6 2 2 3 2 4 2 2" xfId="7208" xr:uid="{00000000-0005-0000-0000-0000021C0000}"/>
    <cellStyle name="20% - Accent6 2 2 3 2 4 3" xfId="7209" xr:uid="{00000000-0005-0000-0000-0000031C0000}"/>
    <cellStyle name="20% - Accent6 2 2 3 2 5" xfId="7210" xr:uid="{00000000-0005-0000-0000-0000041C0000}"/>
    <cellStyle name="20% - Accent6 2 2 3 2 5 2" xfId="7211" xr:uid="{00000000-0005-0000-0000-0000051C0000}"/>
    <cellStyle name="20% - Accent6 2 2 3 2 6" xfId="7212" xr:uid="{00000000-0005-0000-0000-0000061C0000}"/>
    <cellStyle name="20% - Accent6 2 2 3 2 7" xfId="7213" xr:uid="{00000000-0005-0000-0000-0000071C0000}"/>
    <cellStyle name="20% - Accent6 2 2 3 2 8" xfId="7214" xr:uid="{00000000-0005-0000-0000-0000081C0000}"/>
    <cellStyle name="20% - Accent6 2 2 3 3" xfId="7215" xr:uid="{00000000-0005-0000-0000-0000091C0000}"/>
    <cellStyle name="20% - Accent6 2 2 3 3 2" xfId="7216" xr:uid="{00000000-0005-0000-0000-00000A1C0000}"/>
    <cellStyle name="20% - Accent6 2 2 3 3 2 2" xfId="7217" xr:uid="{00000000-0005-0000-0000-00000B1C0000}"/>
    <cellStyle name="20% - Accent6 2 2 3 3 2 2 2" xfId="7218" xr:uid="{00000000-0005-0000-0000-00000C1C0000}"/>
    <cellStyle name="20% - Accent6 2 2 3 3 2 3" xfId="7219" xr:uid="{00000000-0005-0000-0000-00000D1C0000}"/>
    <cellStyle name="20% - Accent6 2 2 3 3 2 4" xfId="7220" xr:uid="{00000000-0005-0000-0000-00000E1C0000}"/>
    <cellStyle name="20% - Accent6 2 2 3 3 3" xfId="7221" xr:uid="{00000000-0005-0000-0000-00000F1C0000}"/>
    <cellStyle name="20% - Accent6 2 2 3 3 3 2" xfId="7222" xr:uid="{00000000-0005-0000-0000-0000101C0000}"/>
    <cellStyle name="20% - Accent6 2 2 3 3 4" xfId="7223" xr:uid="{00000000-0005-0000-0000-0000111C0000}"/>
    <cellStyle name="20% - Accent6 2 2 3 3 5" xfId="7224" xr:uid="{00000000-0005-0000-0000-0000121C0000}"/>
    <cellStyle name="20% - Accent6 2 2 3 3 6" xfId="7225" xr:uid="{00000000-0005-0000-0000-0000131C0000}"/>
    <cellStyle name="20% - Accent6 2 2 3 4" xfId="7226" xr:uid="{00000000-0005-0000-0000-0000141C0000}"/>
    <cellStyle name="20% - Accent6 2 2 3 4 2" xfId="7227" xr:uid="{00000000-0005-0000-0000-0000151C0000}"/>
    <cellStyle name="20% - Accent6 2 2 3 4 2 2" xfId="7228" xr:uid="{00000000-0005-0000-0000-0000161C0000}"/>
    <cellStyle name="20% - Accent6 2 2 3 4 3" xfId="7229" xr:uid="{00000000-0005-0000-0000-0000171C0000}"/>
    <cellStyle name="20% - Accent6 2 2 3 4 4" xfId="7230" xr:uid="{00000000-0005-0000-0000-0000181C0000}"/>
    <cellStyle name="20% - Accent6 2 2 3 5" xfId="7231" xr:uid="{00000000-0005-0000-0000-0000191C0000}"/>
    <cellStyle name="20% - Accent6 2 2 3 5 2" xfId="7232" xr:uid="{00000000-0005-0000-0000-00001A1C0000}"/>
    <cellStyle name="20% - Accent6 2 2 3 5 2 2" xfId="7233" xr:uid="{00000000-0005-0000-0000-00001B1C0000}"/>
    <cellStyle name="20% - Accent6 2 2 3 5 3" xfId="7234" xr:uid="{00000000-0005-0000-0000-00001C1C0000}"/>
    <cellStyle name="20% - Accent6 2 2 3 6" xfId="7235" xr:uid="{00000000-0005-0000-0000-00001D1C0000}"/>
    <cellStyle name="20% - Accent6 2 2 3 6 2" xfId="7236" xr:uid="{00000000-0005-0000-0000-00001E1C0000}"/>
    <cellStyle name="20% - Accent6 2 2 3 7" xfId="7237" xr:uid="{00000000-0005-0000-0000-00001F1C0000}"/>
    <cellStyle name="20% - Accent6 2 2 3 8" xfId="7238" xr:uid="{00000000-0005-0000-0000-0000201C0000}"/>
    <cellStyle name="20% - Accent6 2 2 3 9" xfId="7239" xr:uid="{00000000-0005-0000-0000-0000211C0000}"/>
    <cellStyle name="20% - Accent6 2 2 4" xfId="7240" xr:uid="{00000000-0005-0000-0000-0000221C0000}"/>
    <cellStyle name="20% - Accent6 2 2 4 2" xfId="7241" xr:uid="{00000000-0005-0000-0000-0000231C0000}"/>
    <cellStyle name="20% - Accent6 2 2 4 2 2" xfId="7242" xr:uid="{00000000-0005-0000-0000-0000241C0000}"/>
    <cellStyle name="20% - Accent6 2 2 4 2 2 2" xfId="7243" xr:uid="{00000000-0005-0000-0000-0000251C0000}"/>
    <cellStyle name="20% - Accent6 2 2 4 2 2 2 2" xfId="7244" xr:uid="{00000000-0005-0000-0000-0000261C0000}"/>
    <cellStyle name="20% - Accent6 2 2 4 2 2 2 2 2" xfId="7245" xr:uid="{00000000-0005-0000-0000-0000271C0000}"/>
    <cellStyle name="20% - Accent6 2 2 4 2 2 2 3" xfId="7246" xr:uid="{00000000-0005-0000-0000-0000281C0000}"/>
    <cellStyle name="20% - Accent6 2 2 4 2 2 3" xfId="7247" xr:uid="{00000000-0005-0000-0000-0000291C0000}"/>
    <cellStyle name="20% - Accent6 2 2 4 2 2 3 2" xfId="7248" xr:uid="{00000000-0005-0000-0000-00002A1C0000}"/>
    <cellStyle name="20% - Accent6 2 2 4 2 2 4" xfId="7249" xr:uid="{00000000-0005-0000-0000-00002B1C0000}"/>
    <cellStyle name="20% - Accent6 2 2 4 2 2 5" xfId="7250" xr:uid="{00000000-0005-0000-0000-00002C1C0000}"/>
    <cellStyle name="20% - Accent6 2 2 4 2 2 6" xfId="7251" xr:uid="{00000000-0005-0000-0000-00002D1C0000}"/>
    <cellStyle name="20% - Accent6 2 2 4 2 3" xfId="7252" xr:uid="{00000000-0005-0000-0000-00002E1C0000}"/>
    <cellStyle name="20% - Accent6 2 2 4 2 3 2" xfId="7253" xr:uid="{00000000-0005-0000-0000-00002F1C0000}"/>
    <cellStyle name="20% - Accent6 2 2 4 2 3 2 2" xfId="7254" xr:uid="{00000000-0005-0000-0000-0000301C0000}"/>
    <cellStyle name="20% - Accent6 2 2 4 2 3 3" xfId="7255" xr:uid="{00000000-0005-0000-0000-0000311C0000}"/>
    <cellStyle name="20% - Accent6 2 2 4 2 4" xfId="7256" xr:uid="{00000000-0005-0000-0000-0000321C0000}"/>
    <cellStyle name="20% - Accent6 2 2 4 2 4 2" xfId="7257" xr:uid="{00000000-0005-0000-0000-0000331C0000}"/>
    <cellStyle name="20% - Accent6 2 2 4 2 4 2 2" xfId="7258" xr:uid="{00000000-0005-0000-0000-0000341C0000}"/>
    <cellStyle name="20% - Accent6 2 2 4 2 4 3" xfId="7259" xr:uid="{00000000-0005-0000-0000-0000351C0000}"/>
    <cellStyle name="20% - Accent6 2 2 4 2 5" xfId="7260" xr:uid="{00000000-0005-0000-0000-0000361C0000}"/>
    <cellStyle name="20% - Accent6 2 2 4 2 5 2" xfId="7261" xr:uid="{00000000-0005-0000-0000-0000371C0000}"/>
    <cellStyle name="20% - Accent6 2 2 4 2 6" xfId="7262" xr:uid="{00000000-0005-0000-0000-0000381C0000}"/>
    <cellStyle name="20% - Accent6 2 2 4 2 7" xfId="7263" xr:uid="{00000000-0005-0000-0000-0000391C0000}"/>
    <cellStyle name="20% - Accent6 2 2 4 2 8" xfId="7264" xr:uid="{00000000-0005-0000-0000-00003A1C0000}"/>
    <cellStyle name="20% - Accent6 2 2 4 3" xfId="7265" xr:uid="{00000000-0005-0000-0000-00003B1C0000}"/>
    <cellStyle name="20% - Accent6 2 2 4 3 2" xfId="7266" xr:uid="{00000000-0005-0000-0000-00003C1C0000}"/>
    <cellStyle name="20% - Accent6 2 2 4 3 2 2" xfId="7267" xr:uid="{00000000-0005-0000-0000-00003D1C0000}"/>
    <cellStyle name="20% - Accent6 2 2 4 3 2 2 2" xfId="7268" xr:uid="{00000000-0005-0000-0000-00003E1C0000}"/>
    <cellStyle name="20% - Accent6 2 2 4 3 2 3" xfId="7269" xr:uid="{00000000-0005-0000-0000-00003F1C0000}"/>
    <cellStyle name="20% - Accent6 2 2 4 3 2 4" xfId="7270" xr:uid="{00000000-0005-0000-0000-0000401C0000}"/>
    <cellStyle name="20% - Accent6 2 2 4 3 3" xfId="7271" xr:uid="{00000000-0005-0000-0000-0000411C0000}"/>
    <cellStyle name="20% - Accent6 2 2 4 3 3 2" xfId="7272" xr:uid="{00000000-0005-0000-0000-0000421C0000}"/>
    <cellStyle name="20% - Accent6 2 2 4 3 4" xfId="7273" xr:uid="{00000000-0005-0000-0000-0000431C0000}"/>
    <cellStyle name="20% - Accent6 2 2 4 3 5" xfId="7274" xr:uid="{00000000-0005-0000-0000-0000441C0000}"/>
    <cellStyle name="20% - Accent6 2 2 4 3 6" xfId="7275" xr:uid="{00000000-0005-0000-0000-0000451C0000}"/>
    <cellStyle name="20% - Accent6 2 2 4 4" xfId="7276" xr:uid="{00000000-0005-0000-0000-0000461C0000}"/>
    <cellStyle name="20% - Accent6 2 2 4 4 2" xfId="7277" xr:uid="{00000000-0005-0000-0000-0000471C0000}"/>
    <cellStyle name="20% - Accent6 2 2 4 4 2 2" xfId="7278" xr:uid="{00000000-0005-0000-0000-0000481C0000}"/>
    <cellStyle name="20% - Accent6 2 2 4 4 3" xfId="7279" xr:uid="{00000000-0005-0000-0000-0000491C0000}"/>
    <cellStyle name="20% - Accent6 2 2 4 4 4" xfId="7280" xr:uid="{00000000-0005-0000-0000-00004A1C0000}"/>
    <cellStyle name="20% - Accent6 2 2 4 5" xfId="7281" xr:uid="{00000000-0005-0000-0000-00004B1C0000}"/>
    <cellStyle name="20% - Accent6 2 2 4 5 2" xfId="7282" xr:uid="{00000000-0005-0000-0000-00004C1C0000}"/>
    <cellStyle name="20% - Accent6 2 2 4 5 2 2" xfId="7283" xr:uid="{00000000-0005-0000-0000-00004D1C0000}"/>
    <cellStyle name="20% - Accent6 2 2 4 5 3" xfId="7284" xr:uid="{00000000-0005-0000-0000-00004E1C0000}"/>
    <cellStyle name="20% - Accent6 2 2 4 6" xfId="7285" xr:uid="{00000000-0005-0000-0000-00004F1C0000}"/>
    <cellStyle name="20% - Accent6 2 2 4 6 2" xfId="7286" xr:uid="{00000000-0005-0000-0000-0000501C0000}"/>
    <cellStyle name="20% - Accent6 2 2 4 7" xfId="7287" xr:uid="{00000000-0005-0000-0000-0000511C0000}"/>
    <cellStyle name="20% - Accent6 2 2 4 8" xfId="7288" xr:uid="{00000000-0005-0000-0000-0000521C0000}"/>
    <cellStyle name="20% - Accent6 2 2 4 9" xfId="7289" xr:uid="{00000000-0005-0000-0000-0000531C0000}"/>
    <cellStyle name="20% - Accent6 2 2 5" xfId="7290" xr:uid="{00000000-0005-0000-0000-0000541C0000}"/>
    <cellStyle name="20% - Accent6 2 2 5 2" xfId="7291" xr:uid="{00000000-0005-0000-0000-0000551C0000}"/>
    <cellStyle name="20% - Accent6 2 2 5 2 2" xfId="7292" xr:uid="{00000000-0005-0000-0000-0000561C0000}"/>
    <cellStyle name="20% - Accent6 2 2 5 2 2 2" xfId="7293" xr:uid="{00000000-0005-0000-0000-0000571C0000}"/>
    <cellStyle name="20% - Accent6 2 2 5 2 2 2 2" xfId="7294" xr:uid="{00000000-0005-0000-0000-0000581C0000}"/>
    <cellStyle name="20% - Accent6 2 2 5 2 2 3" xfId="7295" xr:uid="{00000000-0005-0000-0000-0000591C0000}"/>
    <cellStyle name="20% - Accent6 2 2 5 2 2 4" xfId="7296" xr:uid="{00000000-0005-0000-0000-00005A1C0000}"/>
    <cellStyle name="20% - Accent6 2 2 5 2 3" xfId="7297" xr:uid="{00000000-0005-0000-0000-00005B1C0000}"/>
    <cellStyle name="20% - Accent6 2 2 5 2 3 2" xfId="7298" xr:uid="{00000000-0005-0000-0000-00005C1C0000}"/>
    <cellStyle name="20% - Accent6 2 2 5 2 4" xfId="7299" xr:uid="{00000000-0005-0000-0000-00005D1C0000}"/>
    <cellStyle name="20% - Accent6 2 2 5 2 5" xfId="7300" xr:uid="{00000000-0005-0000-0000-00005E1C0000}"/>
    <cellStyle name="20% - Accent6 2 2 5 2 6" xfId="7301" xr:uid="{00000000-0005-0000-0000-00005F1C0000}"/>
    <cellStyle name="20% - Accent6 2 2 5 3" xfId="7302" xr:uid="{00000000-0005-0000-0000-0000601C0000}"/>
    <cellStyle name="20% - Accent6 2 2 5 3 2" xfId="7303" xr:uid="{00000000-0005-0000-0000-0000611C0000}"/>
    <cellStyle name="20% - Accent6 2 2 5 3 2 2" xfId="7304" xr:uid="{00000000-0005-0000-0000-0000621C0000}"/>
    <cellStyle name="20% - Accent6 2 2 5 3 2 2 2" xfId="7305" xr:uid="{00000000-0005-0000-0000-0000631C0000}"/>
    <cellStyle name="20% - Accent6 2 2 5 3 2 3" xfId="7306" xr:uid="{00000000-0005-0000-0000-0000641C0000}"/>
    <cellStyle name="20% - Accent6 2 2 5 3 2 4" xfId="7307" xr:uid="{00000000-0005-0000-0000-0000651C0000}"/>
    <cellStyle name="20% - Accent6 2 2 5 3 3" xfId="7308" xr:uid="{00000000-0005-0000-0000-0000661C0000}"/>
    <cellStyle name="20% - Accent6 2 2 5 3 3 2" xfId="7309" xr:uid="{00000000-0005-0000-0000-0000671C0000}"/>
    <cellStyle name="20% - Accent6 2 2 5 3 4" xfId="7310" xr:uid="{00000000-0005-0000-0000-0000681C0000}"/>
    <cellStyle name="20% - Accent6 2 2 5 3 5" xfId="7311" xr:uid="{00000000-0005-0000-0000-0000691C0000}"/>
    <cellStyle name="20% - Accent6 2 2 5 4" xfId="7312" xr:uid="{00000000-0005-0000-0000-00006A1C0000}"/>
    <cellStyle name="20% - Accent6 2 2 5 4 2" xfId="7313" xr:uid="{00000000-0005-0000-0000-00006B1C0000}"/>
    <cellStyle name="20% - Accent6 2 2 5 4 2 2" xfId="7314" xr:uid="{00000000-0005-0000-0000-00006C1C0000}"/>
    <cellStyle name="20% - Accent6 2 2 5 4 3" xfId="7315" xr:uid="{00000000-0005-0000-0000-00006D1C0000}"/>
    <cellStyle name="20% - Accent6 2 2 5 4 4" xfId="7316" xr:uid="{00000000-0005-0000-0000-00006E1C0000}"/>
    <cellStyle name="20% - Accent6 2 2 5 5" xfId="7317" xr:uid="{00000000-0005-0000-0000-00006F1C0000}"/>
    <cellStyle name="20% - Accent6 2 2 5 5 2" xfId="7318" xr:uid="{00000000-0005-0000-0000-0000701C0000}"/>
    <cellStyle name="20% - Accent6 2 2 5 6" xfId="7319" xr:uid="{00000000-0005-0000-0000-0000711C0000}"/>
    <cellStyle name="20% - Accent6 2 2 5 7" xfId="7320" xr:uid="{00000000-0005-0000-0000-0000721C0000}"/>
    <cellStyle name="20% - Accent6 2 2 5 8" xfId="7321" xr:uid="{00000000-0005-0000-0000-0000731C0000}"/>
    <cellStyle name="20% - Accent6 2 2 6" xfId="7322" xr:uid="{00000000-0005-0000-0000-0000741C0000}"/>
    <cellStyle name="20% - Accent6 2 2 6 2" xfId="7323" xr:uid="{00000000-0005-0000-0000-0000751C0000}"/>
    <cellStyle name="20% - Accent6 2 2 6 2 2" xfId="7324" xr:uid="{00000000-0005-0000-0000-0000761C0000}"/>
    <cellStyle name="20% - Accent6 2 2 6 2 2 2" xfId="7325" xr:uid="{00000000-0005-0000-0000-0000771C0000}"/>
    <cellStyle name="20% - Accent6 2 2 6 2 3" xfId="7326" xr:uid="{00000000-0005-0000-0000-0000781C0000}"/>
    <cellStyle name="20% - Accent6 2 2 6 2 4" xfId="7327" xr:uid="{00000000-0005-0000-0000-0000791C0000}"/>
    <cellStyle name="20% - Accent6 2 2 6 3" xfId="7328" xr:uid="{00000000-0005-0000-0000-00007A1C0000}"/>
    <cellStyle name="20% - Accent6 2 2 6 3 2" xfId="7329" xr:uid="{00000000-0005-0000-0000-00007B1C0000}"/>
    <cellStyle name="20% - Accent6 2 2 6 4" xfId="7330" xr:uid="{00000000-0005-0000-0000-00007C1C0000}"/>
    <cellStyle name="20% - Accent6 2 2 6 5" xfId="7331" xr:uid="{00000000-0005-0000-0000-00007D1C0000}"/>
    <cellStyle name="20% - Accent6 2 2 6 6" xfId="7332" xr:uid="{00000000-0005-0000-0000-00007E1C0000}"/>
    <cellStyle name="20% - Accent6 2 2 7" xfId="7333" xr:uid="{00000000-0005-0000-0000-00007F1C0000}"/>
    <cellStyle name="20% - Accent6 2 2 7 2" xfId="7334" xr:uid="{00000000-0005-0000-0000-0000801C0000}"/>
    <cellStyle name="20% - Accent6 2 2 7 2 2" xfId="7335" xr:uid="{00000000-0005-0000-0000-0000811C0000}"/>
    <cellStyle name="20% - Accent6 2 2 7 2 2 2" xfId="7336" xr:uid="{00000000-0005-0000-0000-0000821C0000}"/>
    <cellStyle name="20% - Accent6 2 2 7 2 3" xfId="7337" xr:uid="{00000000-0005-0000-0000-0000831C0000}"/>
    <cellStyle name="20% - Accent6 2 2 7 2 4" xfId="7338" xr:uid="{00000000-0005-0000-0000-0000841C0000}"/>
    <cellStyle name="20% - Accent6 2 2 7 3" xfId="7339" xr:uid="{00000000-0005-0000-0000-0000851C0000}"/>
    <cellStyle name="20% - Accent6 2 2 7 3 2" xfId="7340" xr:uid="{00000000-0005-0000-0000-0000861C0000}"/>
    <cellStyle name="20% - Accent6 2 2 7 4" xfId="7341" xr:uid="{00000000-0005-0000-0000-0000871C0000}"/>
    <cellStyle name="20% - Accent6 2 2 7 5" xfId="7342" xr:uid="{00000000-0005-0000-0000-0000881C0000}"/>
    <cellStyle name="20% - Accent6 2 2 8" xfId="7343" xr:uid="{00000000-0005-0000-0000-0000891C0000}"/>
    <cellStyle name="20% - Accent6 2 2 8 2" xfId="7344" xr:uid="{00000000-0005-0000-0000-00008A1C0000}"/>
    <cellStyle name="20% - Accent6 2 2 8 2 2" xfId="7345" xr:uid="{00000000-0005-0000-0000-00008B1C0000}"/>
    <cellStyle name="20% - Accent6 2 2 8 2 3" xfId="7346" xr:uid="{00000000-0005-0000-0000-00008C1C0000}"/>
    <cellStyle name="20% - Accent6 2 2 8 3" xfId="7347" xr:uid="{00000000-0005-0000-0000-00008D1C0000}"/>
    <cellStyle name="20% - Accent6 2 2 8 4" xfId="7348" xr:uid="{00000000-0005-0000-0000-00008E1C0000}"/>
    <cellStyle name="20% - Accent6 2 2 9" xfId="7349" xr:uid="{00000000-0005-0000-0000-00008F1C0000}"/>
    <cellStyle name="20% - Accent6 2 2 9 2" xfId="7350" xr:uid="{00000000-0005-0000-0000-0000901C0000}"/>
    <cellStyle name="20% - Accent6 2 2 9 2 2" xfId="7351" xr:uid="{00000000-0005-0000-0000-0000911C0000}"/>
    <cellStyle name="20% - Accent6 2 2 9 3" xfId="7352" xr:uid="{00000000-0005-0000-0000-0000921C0000}"/>
    <cellStyle name="20% - Accent6 2 2 9 4" xfId="7353" xr:uid="{00000000-0005-0000-0000-0000931C0000}"/>
    <cellStyle name="20% - Accent6 2 3" xfId="7354" xr:uid="{00000000-0005-0000-0000-0000941C0000}"/>
    <cellStyle name="20% - Accent6 2 3 2" xfId="7355" xr:uid="{00000000-0005-0000-0000-0000951C0000}"/>
    <cellStyle name="20% - Accent6 2 3 2 2" xfId="7356" xr:uid="{00000000-0005-0000-0000-0000961C0000}"/>
    <cellStyle name="20% - Accent6 2 3 2 2 2" xfId="7357" xr:uid="{00000000-0005-0000-0000-0000971C0000}"/>
    <cellStyle name="20% - Accent6 2 3 2 2 2 2" xfId="7358" xr:uid="{00000000-0005-0000-0000-0000981C0000}"/>
    <cellStyle name="20% - Accent6 2 3 2 2 2 2 2" xfId="7359" xr:uid="{00000000-0005-0000-0000-0000991C0000}"/>
    <cellStyle name="20% - Accent6 2 3 2 2 2 3" xfId="7360" xr:uid="{00000000-0005-0000-0000-00009A1C0000}"/>
    <cellStyle name="20% - Accent6 2 3 2 2 3" xfId="7361" xr:uid="{00000000-0005-0000-0000-00009B1C0000}"/>
    <cellStyle name="20% - Accent6 2 3 2 2 3 2" xfId="7362" xr:uid="{00000000-0005-0000-0000-00009C1C0000}"/>
    <cellStyle name="20% - Accent6 2 3 2 2 4" xfId="7363" xr:uid="{00000000-0005-0000-0000-00009D1C0000}"/>
    <cellStyle name="20% - Accent6 2 3 2 2 5" xfId="7364" xr:uid="{00000000-0005-0000-0000-00009E1C0000}"/>
    <cellStyle name="20% - Accent6 2 3 2 2 6" xfId="7365" xr:uid="{00000000-0005-0000-0000-00009F1C0000}"/>
    <cellStyle name="20% - Accent6 2 3 2 3" xfId="7366" xr:uid="{00000000-0005-0000-0000-0000A01C0000}"/>
    <cellStyle name="20% - Accent6 2 3 2 3 2" xfId="7367" xr:uid="{00000000-0005-0000-0000-0000A11C0000}"/>
    <cellStyle name="20% - Accent6 2 3 2 3 2 2" xfId="7368" xr:uid="{00000000-0005-0000-0000-0000A21C0000}"/>
    <cellStyle name="20% - Accent6 2 3 2 3 3" xfId="7369" xr:uid="{00000000-0005-0000-0000-0000A31C0000}"/>
    <cellStyle name="20% - Accent6 2 3 2 4" xfId="7370" xr:uid="{00000000-0005-0000-0000-0000A41C0000}"/>
    <cellStyle name="20% - Accent6 2 3 2 4 2" xfId="7371" xr:uid="{00000000-0005-0000-0000-0000A51C0000}"/>
    <cellStyle name="20% - Accent6 2 3 2 4 2 2" xfId="7372" xr:uid="{00000000-0005-0000-0000-0000A61C0000}"/>
    <cellStyle name="20% - Accent6 2 3 2 4 3" xfId="7373" xr:uid="{00000000-0005-0000-0000-0000A71C0000}"/>
    <cellStyle name="20% - Accent6 2 3 2 5" xfId="7374" xr:uid="{00000000-0005-0000-0000-0000A81C0000}"/>
    <cellStyle name="20% - Accent6 2 3 2 5 2" xfId="7375" xr:uid="{00000000-0005-0000-0000-0000A91C0000}"/>
    <cellStyle name="20% - Accent6 2 3 2 6" xfId="7376" xr:uid="{00000000-0005-0000-0000-0000AA1C0000}"/>
    <cellStyle name="20% - Accent6 2 3 2 7" xfId="7377" xr:uid="{00000000-0005-0000-0000-0000AB1C0000}"/>
    <cellStyle name="20% - Accent6 2 3 2 8" xfId="7378" xr:uid="{00000000-0005-0000-0000-0000AC1C0000}"/>
    <cellStyle name="20% - Accent6 2 3 3" xfId="7379" xr:uid="{00000000-0005-0000-0000-0000AD1C0000}"/>
    <cellStyle name="20% - Accent6 2 3 3 2" xfId="7380" xr:uid="{00000000-0005-0000-0000-0000AE1C0000}"/>
    <cellStyle name="20% - Accent6 2 3 3 2 2" xfId="7381" xr:uid="{00000000-0005-0000-0000-0000AF1C0000}"/>
    <cellStyle name="20% - Accent6 2 3 3 2 2 2" xfId="7382" xr:uid="{00000000-0005-0000-0000-0000B01C0000}"/>
    <cellStyle name="20% - Accent6 2 3 3 2 3" xfId="7383" xr:uid="{00000000-0005-0000-0000-0000B11C0000}"/>
    <cellStyle name="20% - Accent6 2 3 3 2 4" xfId="7384" xr:uid="{00000000-0005-0000-0000-0000B21C0000}"/>
    <cellStyle name="20% - Accent6 2 3 3 3" xfId="7385" xr:uid="{00000000-0005-0000-0000-0000B31C0000}"/>
    <cellStyle name="20% - Accent6 2 3 3 3 2" xfId="7386" xr:uid="{00000000-0005-0000-0000-0000B41C0000}"/>
    <cellStyle name="20% - Accent6 2 3 3 4" xfId="7387" xr:uid="{00000000-0005-0000-0000-0000B51C0000}"/>
    <cellStyle name="20% - Accent6 2 3 3 5" xfId="7388" xr:uid="{00000000-0005-0000-0000-0000B61C0000}"/>
    <cellStyle name="20% - Accent6 2 3 3 6" xfId="7389" xr:uid="{00000000-0005-0000-0000-0000B71C0000}"/>
    <cellStyle name="20% - Accent6 2 3 4" xfId="7390" xr:uid="{00000000-0005-0000-0000-0000B81C0000}"/>
    <cellStyle name="20% - Accent6 2 3 4 2" xfId="7391" xr:uid="{00000000-0005-0000-0000-0000B91C0000}"/>
    <cellStyle name="20% - Accent6 2 3 4 2 2" xfId="7392" xr:uid="{00000000-0005-0000-0000-0000BA1C0000}"/>
    <cellStyle name="20% - Accent6 2 3 4 2 2 2" xfId="7393" xr:uid="{00000000-0005-0000-0000-0000BB1C0000}"/>
    <cellStyle name="20% - Accent6 2 3 4 2 3" xfId="7394" xr:uid="{00000000-0005-0000-0000-0000BC1C0000}"/>
    <cellStyle name="20% - Accent6 2 3 4 2 4" xfId="7395" xr:uid="{00000000-0005-0000-0000-0000BD1C0000}"/>
    <cellStyle name="20% - Accent6 2 3 4 3" xfId="7396" xr:uid="{00000000-0005-0000-0000-0000BE1C0000}"/>
    <cellStyle name="20% - Accent6 2 3 4 3 2" xfId="7397" xr:uid="{00000000-0005-0000-0000-0000BF1C0000}"/>
    <cellStyle name="20% - Accent6 2 3 4 4" xfId="7398" xr:uid="{00000000-0005-0000-0000-0000C01C0000}"/>
    <cellStyle name="20% - Accent6 2 3 4 5" xfId="7399" xr:uid="{00000000-0005-0000-0000-0000C11C0000}"/>
    <cellStyle name="20% - Accent6 2 3 5" xfId="7400" xr:uid="{00000000-0005-0000-0000-0000C21C0000}"/>
    <cellStyle name="20% - Accent6 2 3 5 2" xfId="7401" xr:uid="{00000000-0005-0000-0000-0000C31C0000}"/>
    <cellStyle name="20% - Accent6 2 3 5 2 2" xfId="7402" xr:uid="{00000000-0005-0000-0000-0000C41C0000}"/>
    <cellStyle name="20% - Accent6 2 3 5 3" xfId="7403" xr:uid="{00000000-0005-0000-0000-0000C51C0000}"/>
    <cellStyle name="20% - Accent6 2 3 5 4" xfId="7404" xr:uid="{00000000-0005-0000-0000-0000C61C0000}"/>
    <cellStyle name="20% - Accent6 2 3 6" xfId="7405" xr:uid="{00000000-0005-0000-0000-0000C71C0000}"/>
    <cellStyle name="20% - Accent6 2 3 6 2" xfId="7406" xr:uid="{00000000-0005-0000-0000-0000C81C0000}"/>
    <cellStyle name="20% - Accent6 2 3 7" xfId="7407" xr:uid="{00000000-0005-0000-0000-0000C91C0000}"/>
    <cellStyle name="20% - Accent6 2 3 8" xfId="7408" xr:uid="{00000000-0005-0000-0000-0000CA1C0000}"/>
    <cellStyle name="20% - Accent6 2 3 9" xfId="7409" xr:uid="{00000000-0005-0000-0000-0000CB1C0000}"/>
    <cellStyle name="20% - Accent6 2 4" xfId="7410" xr:uid="{00000000-0005-0000-0000-0000CC1C0000}"/>
    <cellStyle name="20% - Accent6 2 4 2" xfId="7411" xr:uid="{00000000-0005-0000-0000-0000CD1C0000}"/>
    <cellStyle name="20% - Accent6 2 4 2 2" xfId="7412" xr:uid="{00000000-0005-0000-0000-0000CE1C0000}"/>
    <cellStyle name="20% - Accent6 2 4 2 2 2" xfId="7413" xr:uid="{00000000-0005-0000-0000-0000CF1C0000}"/>
    <cellStyle name="20% - Accent6 2 4 2 2 2 2" xfId="7414" xr:uid="{00000000-0005-0000-0000-0000D01C0000}"/>
    <cellStyle name="20% - Accent6 2 4 2 2 2 2 2" xfId="7415" xr:uid="{00000000-0005-0000-0000-0000D11C0000}"/>
    <cellStyle name="20% - Accent6 2 4 2 2 2 3" xfId="7416" xr:uid="{00000000-0005-0000-0000-0000D21C0000}"/>
    <cellStyle name="20% - Accent6 2 4 2 2 3" xfId="7417" xr:uid="{00000000-0005-0000-0000-0000D31C0000}"/>
    <cellStyle name="20% - Accent6 2 4 2 2 3 2" xfId="7418" xr:uid="{00000000-0005-0000-0000-0000D41C0000}"/>
    <cellStyle name="20% - Accent6 2 4 2 2 4" xfId="7419" xr:uid="{00000000-0005-0000-0000-0000D51C0000}"/>
    <cellStyle name="20% - Accent6 2 4 2 2 5" xfId="7420" xr:uid="{00000000-0005-0000-0000-0000D61C0000}"/>
    <cellStyle name="20% - Accent6 2 4 2 2 6" xfId="7421" xr:uid="{00000000-0005-0000-0000-0000D71C0000}"/>
    <cellStyle name="20% - Accent6 2 4 2 3" xfId="7422" xr:uid="{00000000-0005-0000-0000-0000D81C0000}"/>
    <cellStyle name="20% - Accent6 2 4 2 3 2" xfId="7423" xr:uid="{00000000-0005-0000-0000-0000D91C0000}"/>
    <cellStyle name="20% - Accent6 2 4 2 3 2 2" xfId="7424" xr:uid="{00000000-0005-0000-0000-0000DA1C0000}"/>
    <cellStyle name="20% - Accent6 2 4 2 3 3" xfId="7425" xr:uid="{00000000-0005-0000-0000-0000DB1C0000}"/>
    <cellStyle name="20% - Accent6 2 4 2 4" xfId="7426" xr:uid="{00000000-0005-0000-0000-0000DC1C0000}"/>
    <cellStyle name="20% - Accent6 2 4 2 4 2" xfId="7427" xr:uid="{00000000-0005-0000-0000-0000DD1C0000}"/>
    <cellStyle name="20% - Accent6 2 4 2 4 2 2" xfId="7428" xr:uid="{00000000-0005-0000-0000-0000DE1C0000}"/>
    <cellStyle name="20% - Accent6 2 4 2 4 3" xfId="7429" xr:uid="{00000000-0005-0000-0000-0000DF1C0000}"/>
    <cellStyle name="20% - Accent6 2 4 2 5" xfId="7430" xr:uid="{00000000-0005-0000-0000-0000E01C0000}"/>
    <cellStyle name="20% - Accent6 2 4 2 5 2" xfId="7431" xr:uid="{00000000-0005-0000-0000-0000E11C0000}"/>
    <cellStyle name="20% - Accent6 2 4 2 6" xfId="7432" xr:uid="{00000000-0005-0000-0000-0000E21C0000}"/>
    <cellStyle name="20% - Accent6 2 4 2 7" xfId="7433" xr:uid="{00000000-0005-0000-0000-0000E31C0000}"/>
    <cellStyle name="20% - Accent6 2 4 2 8" xfId="7434" xr:uid="{00000000-0005-0000-0000-0000E41C0000}"/>
    <cellStyle name="20% - Accent6 2 4 3" xfId="7435" xr:uid="{00000000-0005-0000-0000-0000E51C0000}"/>
    <cellStyle name="20% - Accent6 2 4 3 2" xfId="7436" xr:uid="{00000000-0005-0000-0000-0000E61C0000}"/>
    <cellStyle name="20% - Accent6 2 4 3 2 2" xfId="7437" xr:uid="{00000000-0005-0000-0000-0000E71C0000}"/>
    <cellStyle name="20% - Accent6 2 4 3 2 2 2" xfId="7438" xr:uid="{00000000-0005-0000-0000-0000E81C0000}"/>
    <cellStyle name="20% - Accent6 2 4 3 2 3" xfId="7439" xr:uid="{00000000-0005-0000-0000-0000E91C0000}"/>
    <cellStyle name="20% - Accent6 2 4 3 2 4" xfId="7440" xr:uid="{00000000-0005-0000-0000-0000EA1C0000}"/>
    <cellStyle name="20% - Accent6 2 4 3 3" xfId="7441" xr:uid="{00000000-0005-0000-0000-0000EB1C0000}"/>
    <cellStyle name="20% - Accent6 2 4 3 3 2" xfId="7442" xr:uid="{00000000-0005-0000-0000-0000EC1C0000}"/>
    <cellStyle name="20% - Accent6 2 4 3 4" xfId="7443" xr:uid="{00000000-0005-0000-0000-0000ED1C0000}"/>
    <cellStyle name="20% - Accent6 2 4 3 5" xfId="7444" xr:uid="{00000000-0005-0000-0000-0000EE1C0000}"/>
    <cellStyle name="20% - Accent6 2 4 3 6" xfId="7445" xr:uid="{00000000-0005-0000-0000-0000EF1C0000}"/>
    <cellStyle name="20% - Accent6 2 4 4" xfId="7446" xr:uid="{00000000-0005-0000-0000-0000F01C0000}"/>
    <cellStyle name="20% - Accent6 2 4 4 2" xfId="7447" xr:uid="{00000000-0005-0000-0000-0000F11C0000}"/>
    <cellStyle name="20% - Accent6 2 4 4 2 2" xfId="7448" xr:uid="{00000000-0005-0000-0000-0000F21C0000}"/>
    <cellStyle name="20% - Accent6 2 4 4 3" xfId="7449" xr:uid="{00000000-0005-0000-0000-0000F31C0000}"/>
    <cellStyle name="20% - Accent6 2 4 4 4" xfId="7450" xr:uid="{00000000-0005-0000-0000-0000F41C0000}"/>
    <cellStyle name="20% - Accent6 2 4 5" xfId="7451" xr:uid="{00000000-0005-0000-0000-0000F51C0000}"/>
    <cellStyle name="20% - Accent6 2 4 5 2" xfId="7452" xr:uid="{00000000-0005-0000-0000-0000F61C0000}"/>
    <cellStyle name="20% - Accent6 2 4 5 2 2" xfId="7453" xr:uid="{00000000-0005-0000-0000-0000F71C0000}"/>
    <cellStyle name="20% - Accent6 2 4 5 3" xfId="7454" xr:uid="{00000000-0005-0000-0000-0000F81C0000}"/>
    <cellStyle name="20% - Accent6 2 4 6" xfId="7455" xr:uid="{00000000-0005-0000-0000-0000F91C0000}"/>
    <cellStyle name="20% - Accent6 2 4 6 2" xfId="7456" xr:uid="{00000000-0005-0000-0000-0000FA1C0000}"/>
    <cellStyle name="20% - Accent6 2 4 7" xfId="7457" xr:uid="{00000000-0005-0000-0000-0000FB1C0000}"/>
    <cellStyle name="20% - Accent6 2 4 8" xfId="7458" xr:uid="{00000000-0005-0000-0000-0000FC1C0000}"/>
    <cellStyle name="20% - Accent6 2 4 9" xfId="7459" xr:uid="{00000000-0005-0000-0000-0000FD1C0000}"/>
    <cellStyle name="20% - Accent6 2 5" xfId="7460" xr:uid="{00000000-0005-0000-0000-0000FE1C0000}"/>
    <cellStyle name="20% - Accent6 2 5 2" xfId="7461" xr:uid="{00000000-0005-0000-0000-0000FF1C0000}"/>
    <cellStyle name="20% - Accent6 2 5 2 2" xfId="7462" xr:uid="{00000000-0005-0000-0000-0000001D0000}"/>
    <cellStyle name="20% - Accent6 2 5 2 2 2" xfId="7463" xr:uid="{00000000-0005-0000-0000-0000011D0000}"/>
    <cellStyle name="20% - Accent6 2 5 2 2 2 2" xfId="7464" xr:uid="{00000000-0005-0000-0000-0000021D0000}"/>
    <cellStyle name="20% - Accent6 2 5 2 2 2 2 2" xfId="7465" xr:uid="{00000000-0005-0000-0000-0000031D0000}"/>
    <cellStyle name="20% - Accent6 2 5 2 2 2 3" xfId="7466" xr:uid="{00000000-0005-0000-0000-0000041D0000}"/>
    <cellStyle name="20% - Accent6 2 5 2 2 3" xfId="7467" xr:uid="{00000000-0005-0000-0000-0000051D0000}"/>
    <cellStyle name="20% - Accent6 2 5 2 2 3 2" xfId="7468" xr:uid="{00000000-0005-0000-0000-0000061D0000}"/>
    <cellStyle name="20% - Accent6 2 5 2 2 4" xfId="7469" xr:uid="{00000000-0005-0000-0000-0000071D0000}"/>
    <cellStyle name="20% - Accent6 2 5 2 2 5" xfId="7470" xr:uid="{00000000-0005-0000-0000-0000081D0000}"/>
    <cellStyle name="20% - Accent6 2 5 2 2 6" xfId="7471" xr:uid="{00000000-0005-0000-0000-0000091D0000}"/>
    <cellStyle name="20% - Accent6 2 5 2 3" xfId="7472" xr:uid="{00000000-0005-0000-0000-00000A1D0000}"/>
    <cellStyle name="20% - Accent6 2 5 2 3 2" xfId="7473" xr:uid="{00000000-0005-0000-0000-00000B1D0000}"/>
    <cellStyle name="20% - Accent6 2 5 2 3 2 2" xfId="7474" xr:uid="{00000000-0005-0000-0000-00000C1D0000}"/>
    <cellStyle name="20% - Accent6 2 5 2 3 3" xfId="7475" xr:uid="{00000000-0005-0000-0000-00000D1D0000}"/>
    <cellStyle name="20% - Accent6 2 5 2 4" xfId="7476" xr:uid="{00000000-0005-0000-0000-00000E1D0000}"/>
    <cellStyle name="20% - Accent6 2 5 2 4 2" xfId="7477" xr:uid="{00000000-0005-0000-0000-00000F1D0000}"/>
    <cellStyle name="20% - Accent6 2 5 2 4 2 2" xfId="7478" xr:uid="{00000000-0005-0000-0000-0000101D0000}"/>
    <cellStyle name="20% - Accent6 2 5 2 4 3" xfId="7479" xr:uid="{00000000-0005-0000-0000-0000111D0000}"/>
    <cellStyle name="20% - Accent6 2 5 2 5" xfId="7480" xr:uid="{00000000-0005-0000-0000-0000121D0000}"/>
    <cellStyle name="20% - Accent6 2 5 2 5 2" xfId="7481" xr:uid="{00000000-0005-0000-0000-0000131D0000}"/>
    <cellStyle name="20% - Accent6 2 5 2 6" xfId="7482" xr:uid="{00000000-0005-0000-0000-0000141D0000}"/>
    <cellStyle name="20% - Accent6 2 5 2 7" xfId="7483" xr:uid="{00000000-0005-0000-0000-0000151D0000}"/>
    <cellStyle name="20% - Accent6 2 5 2 8" xfId="7484" xr:uid="{00000000-0005-0000-0000-0000161D0000}"/>
    <cellStyle name="20% - Accent6 2 5 3" xfId="7485" xr:uid="{00000000-0005-0000-0000-0000171D0000}"/>
    <cellStyle name="20% - Accent6 2 5 3 2" xfId="7486" xr:uid="{00000000-0005-0000-0000-0000181D0000}"/>
    <cellStyle name="20% - Accent6 2 5 3 2 2" xfId="7487" xr:uid="{00000000-0005-0000-0000-0000191D0000}"/>
    <cellStyle name="20% - Accent6 2 5 3 2 2 2" xfId="7488" xr:uid="{00000000-0005-0000-0000-00001A1D0000}"/>
    <cellStyle name="20% - Accent6 2 5 3 2 3" xfId="7489" xr:uid="{00000000-0005-0000-0000-00001B1D0000}"/>
    <cellStyle name="20% - Accent6 2 5 3 2 4" xfId="7490" xr:uid="{00000000-0005-0000-0000-00001C1D0000}"/>
    <cellStyle name="20% - Accent6 2 5 3 3" xfId="7491" xr:uid="{00000000-0005-0000-0000-00001D1D0000}"/>
    <cellStyle name="20% - Accent6 2 5 3 3 2" xfId="7492" xr:uid="{00000000-0005-0000-0000-00001E1D0000}"/>
    <cellStyle name="20% - Accent6 2 5 3 4" xfId="7493" xr:uid="{00000000-0005-0000-0000-00001F1D0000}"/>
    <cellStyle name="20% - Accent6 2 5 3 5" xfId="7494" xr:uid="{00000000-0005-0000-0000-0000201D0000}"/>
    <cellStyle name="20% - Accent6 2 5 3 6" xfId="7495" xr:uid="{00000000-0005-0000-0000-0000211D0000}"/>
    <cellStyle name="20% - Accent6 2 5 4" xfId="7496" xr:uid="{00000000-0005-0000-0000-0000221D0000}"/>
    <cellStyle name="20% - Accent6 2 5 4 2" xfId="7497" xr:uid="{00000000-0005-0000-0000-0000231D0000}"/>
    <cellStyle name="20% - Accent6 2 5 4 2 2" xfId="7498" xr:uid="{00000000-0005-0000-0000-0000241D0000}"/>
    <cellStyle name="20% - Accent6 2 5 4 3" xfId="7499" xr:uid="{00000000-0005-0000-0000-0000251D0000}"/>
    <cellStyle name="20% - Accent6 2 5 4 4" xfId="7500" xr:uid="{00000000-0005-0000-0000-0000261D0000}"/>
    <cellStyle name="20% - Accent6 2 5 5" xfId="7501" xr:uid="{00000000-0005-0000-0000-0000271D0000}"/>
    <cellStyle name="20% - Accent6 2 5 5 2" xfId="7502" xr:uid="{00000000-0005-0000-0000-0000281D0000}"/>
    <cellStyle name="20% - Accent6 2 5 5 2 2" xfId="7503" xr:uid="{00000000-0005-0000-0000-0000291D0000}"/>
    <cellStyle name="20% - Accent6 2 5 5 3" xfId="7504" xr:uid="{00000000-0005-0000-0000-00002A1D0000}"/>
    <cellStyle name="20% - Accent6 2 5 6" xfId="7505" xr:uid="{00000000-0005-0000-0000-00002B1D0000}"/>
    <cellStyle name="20% - Accent6 2 5 6 2" xfId="7506" xr:uid="{00000000-0005-0000-0000-00002C1D0000}"/>
    <cellStyle name="20% - Accent6 2 5 7" xfId="7507" xr:uid="{00000000-0005-0000-0000-00002D1D0000}"/>
    <cellStyle name="20% - Accent6 2 5 8" xfId="7508" xr:uid="{00000000-0005-0000-0000-00002E1D0000}"/>
    <cellStyle name="20% - Accent6 2 5 9" xfId="7509" xr:uid="{00000000-0005-0000-0000-00002F1D0000}"/>
    <cellStyle name="20% - Accent6 2 6" xfId="7510" xr:uid="{00000000-0005-0000-0000-0000301D0000}"/>
    <cellStyle name="20% - Accent6 2 6 2" xfId="7511" xr:uid="{00000000-0005-0000-0000-0000311D0000}"/>
    <cellStyle name="20% - Accent6 2 6 2 2" xfId="7512" xr:uid="{00000000-0005-0000-0000-0000321D0000}"/>
    <cellStyle name="20% - Accent6 2 6 2 2 2" xfId="7513" xr:uid="{00000000-0005-0000-0000-0000331D0000}"/>
    <cellStyle name="20% - Accent6 2 6 2 2 2 2" xfId="7514" xr:uid="{00000000-0005-0000-0000-0000341D0000}"/>
    <cellStyle name="20% - Accent6 2 6 2 2 3" xfId="7515" xr:uid="{00000000-0005-0000-0000-0000351D0000}"/>
    <cellStyle name="20% - Accent6 2 6 2 2 4" xfId="7516" xr:uid="{00000000-0005-0000-0000-0000361D0000}"/>
    <cellStyle name="20% - Accent6 2 6 2 3" xfId="7517" xr:uid="{00000000-0005-0000-0000-0000371D0000}"/>
    <cellStyle name="20% - Accent6 2 6 2 3 2" xfId="7518" xr:uid="{00000000-0005-0000-0000-0000381D0000}"/>
    <cellStyle name="20% - Accent6 2 6 2 4" xfId="7519" xr:uid="{00000000-0005-0000-0000-0000391D0000}"/>
    <cellStyle name="20% - Accent6 2 6 2 5" xfId="7520" xr:uid="{00000000-0005-0000-0000-00003A1D0000}"/>
    <cellStyle name="20% - Accent6 2 6 2 6" xfId="7521" xr:uid="{00000000-0005-0000-0000-00003B1D0000}"/>
    <cellStyle name="20% - Accent6 2 6 3" xfId="7522" xr:uid="{00000000-0005-0000-0000-00003C1D0000}"/>
    <cellStyle name="20% - Accent6 2 6 3 2" xfId="7523" xr:uid="{00000000-0005-0000-0000-00003D1D0000}"/>
    <cellStyle name="20% - Accent6 2 6 3 2 2" xfId="7524" xr:uid="{00000000-0005-0000-0000-00003E1D0000}"/>
    <cellStyle name="20% - Accent6 2 6 3 2 2 2" xfId="7525" xr:uid="{00000000-0005-0000-0000-00003F1D0000}"/>
    <cellStyle name="20% - Accent6 2 6 3 2 3" xfId="7526" xr:uid="{00000000-0005-0000-0000-0000401D0000}"/>
    <cellStyle name="20% - Accent6 2 6 3 2 4" xfId="7527" xr:uid="{00000000-0005-0000-0000-0000411D0000}"/>
    <cellStyle name="20% - Accent6 2 6 3 3" xfId="7528" xr:uid="{00000000-0005-0000-0000-0000421D0000}"/>
    <cellStyle name="20% - Accent6 2 6 3 3 2" xfId="7529" xr:uid="{00000000-0005-0000-0000-0000431D0000}"/>
    <cellStyle name="20% - Accent6 2 6 3 4" xfId="7530" xr:uid="{00000000-0005-0000-0000-0000441D0000}"/>
    <cellStyle name="20% - Accent6 2 6 3 5" xfId="7531" xr:uid="{00000000-0005-0000-0000-0000451D0000}"/>
    <cellStyle name="20% - Accent6 2 6 4" xfId="7532" xr:uid="{00000000-0005-0000-0000-0000461D0000}"/>
    <cellStyle name="20% - Accent6 2 6 4 2" xfId="7533" xr:uid="{00000000-0005-0000-0000-0000471D0000}"/>
    <cellStyle name="20% - Accent6 2 6 4 2 2" xfId="7534" xr:uid="{00000000-0005-0000-0000-0000481D0000}"/>
    <cellStyle name="20% - Accent6 2 6 4 3" xfId="7535" xr:uid="{00000000-0005-0000-0000-0000491D0000}"/>
    <cellStyle name="20% - Accent6 2 6 4 4" xfId="7536" xr:uid="{00000000-0005-0000-0000-00004A1D0000}"/>
    <cellStyle name="20% - Accent6 2 6 5" xfId="7537" xr:uid="{00000000-0005-0000-0000-00004B1D0000}"/>
    <cellStyle name="20% - Accent6 2 6 5 2" xfId="7538" xr:uid="{00000000-0005-0000-0000-00004C1D0000}"/>
    <cellStyle name="20% - Accent6 2 6 6" xfId="7539" xr:uid="{00000000-0005-0000-0000-00004D1D0000}"/>
    <cellStyle name="20% - Accent6 2 6 7" xfId="7540" xr:uid="{00000000-0005-0000-0000-00004E1D0000}"/>
    <cellStyle name="20% - Accent6 2 6 8" xfId="7541" xr:uid="{00000000-0005-0000-0000-00004F1D0000}"/>
    <cellStyle name="20% - Accent6 2 7" xfId="7542" xr:uid="{00000000-0005-0000-0000-0000501D0000}"/>
    <cellStyle name="20% - Accent6 2 7 2" xfId="7543" xr:uid="{00000000-0005-0000-0000-0000511D0000}"/>
    <cellStyle name="20% - Accent6 2 7 2 2" xfId="7544" xr:uid="{00000000-0005-0000-0000-0000521D0000}"/>
    <cellStyle name="20% - Accent6 2 7 2 2 2" xfId="7545" xr:uid="{00000000-0005-0000-0000-0000531D0000}"/>
    <cellStyle name="20% - Accent6 2 7 2 3" xfId="7546" xr:uid="{00000000-0005-0000-0000-0000541D0000}"/>
    <cellStyle name="20% - Accent6 2 7 2 4" xfId="7547" xr:uid="{00000000-0005-0000-0000-0000551D0000}"/>
    <cellStyle name="20% - Accent6 2 7 3" xfId="7548" xr:uid="{00000000-0005-0000-0000-0000561D0000}"/>
    <cellStyle name="20% - Accent6 2 7 3 2" xfId="7549" xr:uid="{00000000-0005-0000-0000-0000571D0000}"/>
    <cellStyle name="20% - Accent6 2 7 4" xfId="7550" xr:uid="{00000000-0005-0000-0000-0000581D0000}"/>
    <cellStyle name="20% - Accent6 2 7 5" xfId="7551" xr:uid="{00000000-0005-0000-0000-0000591D0000}"/>
    <cellStyle name="20% - Accent6 2 7 6" xfId="7552" xr:uid="{00000000-0005-0000-0000-00005A1D0000}"/>
    <cellStyle name="20% - Accent6 2 8" xfId="7553" xr:uid="{00000000-0005-0000-0000-00005B1D0000}"/>
    <cellStyle name="20% - Accent6 2 8 2" xfId="7554" xr:uid="{00000000-0005-0000-0000-00005C1D0000}"/>
    <cellStyle name="20% - Accent6 2 8 2 2" xfId="7555" xr:uid="{00000000-0005-0000-0000-00005D1D0000}"/>
    <cellStyle name="20% - Accent6 2 8 2 2 2" xfId="7556" xr:uid="{00000000-0005-0000-0000-00005E1D0000}"/>
    <cellStyle name="20% - Accent6 2 8 2 3" xfId="7557" xr:uid="{00000000-0005-0000-0000-00005F1D0000}"/>
    <cellStyle name="20% - Accent6 2 8 2 4" xfId="7558" xr:uid="{00000000-0005-0000-0000-0000601D0000}"/>
    <cellStyle name="20% - Accent6 2 8 3" xfId="7559" xr:uid="{00000000-0005-0000-0000-0000611D0000}"/>
    <cellStyle name="20% - Accent6 2 8 3 2" xfId="7560" xr:uid="{00000000-0005-0000-0000-0000621D0000}"/>
    <cellStyle name="20% - Accent6 2 8 4" xfId="7561" xr:uid="{00000000-0005-0000-0000-0000631D0000}"/>
    <cellStyle name="20% - Accent6 2 8 5" xfId="7562" xr:uid="{00000000-0005-0000-0000-0000641D0000}"/>
    <cellStyle name="20% - Accent6 2 9" xfId="7563" xr:uid="{00000000-0005-0000-0000-0000651D0000}"/>
    <cellStyle name="20% - Accent6 2 9 2" xfId="7564" xr:uid="{00000000-0005-0000-0000-0000661D0000}"/>
    <cellStyle name="20% - Accent6 2 9 2 2" xfId="7565" xr:uid="{00000000-0005-0000-0000-0000671D0000}"/>
    <cellStyle name="20% - Accent6 2 9 2 3" xfId="7566" xr:uid="{00000000-0005-0000-0000-0000681D0000}"/>
    <cellStyle name="20% - Accent6 2 9 3" xfId="7567" xr:uid="{00000000-0005-0000-0000-0000691D0000}"/>
    <cellStyle name="20% - Accent6 2 9 4" xfId="7568" xr:uid="{00000000-0005-0000-0000-00006A1D0000}"/>
    <cellStyle name="20% - Accent6 3" xfId="7569" xr:uid="{00000000-0005-0000-0000-00006B1D0000}"/>
    <cellStyle name="20% - Accent6 3 10" xfId="7570" xr:uid="{00000000-0005-0000-0000-00006C1D0000}"/>
    <cellStyle name="20% - Accent6 3 10 2" xfId="7571" xr:uid="{00000000-0005-0000-0000-00006D1D0000}"/>
    <cellStyle name="20% - Accent6 3 10 2 2" xfId="7572" xr:uid="{00000000-0005-0000-0000-00006E1D0000}"/>
    <cellStyle name="20% - Accent6 3 10 3" xfId="7573" xr:uid="{00000000-0005-0000-0000-00006F1D0000}"/>
    <cellStyle name="20% - Accent6 3 10 4" xfId="7574" xr:uid="{00000000-0005-0000-0000-0000701D0000}"/>
    <cellStyle name="20% - Accent6 3 11" xfId="7575" xr:uid="{00000000-0005-0000-0000-0000711D0000}"/>
    <cellStyle name="20% - Accent6 3 11 2" xfId="7576" xr:uid="{00000000-0005-0000-0000-0000721D0000}"/>
    <cellStyle name="20% - Accent6 3 12" xfId="7577" xr:uid="{00000000-0005-0000-0000-0000731D0000}"/>
    <cellStyle name="20% - Accent6 3 13" xfId="7578" xr:uid="{00000000-0005-0000-0000-0000741D0000}"/>
    <cellStyle name="20% - Accent6 3 14" xfId="7579" xr:uid="{00000000-0005-0000-0000-0000751D0000}"/>
    <cellStyle name="20% - Accent6 3 2" xfId="7580" xr:uid="{00000000-0005-0000-0000-0000761D0000}"/>
    <cellStyle name="20% - Accent6 3 2 10" xfId="7581" xr:uid="{00000000-0005-0000-0000-0000771D0000}"/>
    <cellStyle name="20% - Accent6 3 2 10 2" xfId="7582" xr:uid="{00000000-0005-0000-0000-0000781D0000}"/>
    <cellStyle name="20% - Accent6 3 2 11" xfId="7583" xr:uid="{00000000-0005-0000-0000-0000791D0000}"/>
    <cellStyle name="20% - Accent6 3 2 12" xfId="7584" xr:uid="{00000000-0005-0000-0000-00007A1D0000}"/>
    <cellStyle name="20% - Accent6 3 2 13" xfId="7585" xr:uid="{00000000-0005-0000-0000-00007B1D0000}"/>
    <cellStyle name="20% - Accent6 3 2 2" xfId="7586" xr:uid="{00000000-0005-0000-0000-00007C1D0000}"/>
    <cellStyle name="20% - Accent6 3 2 2 2" xfId="7587" xr:uid="{00000000-0005-0000-0000-00007D1D0000}"/>
    <cellStyle name="20% - Accent6 3 2 2 2 2" xfId="7588" xr:uid="{00000000-0005-0000-0000-00007E1D0000}"/>
    <cellStyle name="20% - Accent6 3 2 2 2 2 2" xfId="7589" xr:uid="{00000000-0005-0000-0000-00007F1D0000}"/>
    <cellStyle name="20% - Accent6 3 2 2 2 2 2 2" xfId="7590" xr:uid="{00000000-0005-0000-0000-0000801D0000}"/>
    <cellStyle name="20% - Accent6 3 2 2 2 2 2 2 2" xfId="7591" xr:uid="{00000000-0005-0000-0000-0000811D0000}"/>
    <cellStyle name="20% - Accent6 3 2 2 2 2 2 3" xfId="7592" xr:uid="{00000000-0005-0000-0000-0000821D0000}"/>
    <cellStyle name="20% - Accent6 3 2 2 2 2 3" xfId="7593" xr:uid="{00000000-0005-0000-0000-0000831D0000}"/>
    <cellStyle name="20% - Accent6 3 2 2 2 2 3 2" xfId="7594" xr:uid="{00000000-0005-0000-0000-0000841D0000}"/>
    <cellStyle name="20% - Accent6 3 2 2 2 2 4" xfId="7595" xr:uid="{00000000-0005-0000-0000-0000851D0000}"/>
    <cellStyle name="20% - Accent6 3 2 2 2 2 5" xfId="7596" xr:uid="{00000000-0005-0000-0000-0000861D0000}"/>
    <cellStyle name="20% - Accent6 3 2 2 2 2 6" xfId="7597" xr:uid="{00000000-0005-0000-0000-0000871D0000}"/>
    <cellStyle name="20% - Accent6 3 2 2 2 3" xfId="7598" xr:uid="{00000000-0005-0000-0000-0000881D0000}"/>
    <cellStyle name="20% - Accent6 3 2 2 2 3 2" xfId="7599" xr:uid="{00000000-0005-0000-0000-0000891D0000}"/>
    <cellStyle name="20% - Accent6 3 2 2 2 3 2 2" xfId="7600" xr:uid="{00000000-0005-0000-0000-00008A1D0000}"/>
    <cellStyle name="20% - Accent6 3 2 2 2 3 3" xfId="7601" xr:uid="{00000000-0005-0000-0000-00008B1D0000}"/>
    <cellStyle name="20% - Accent6 3 2 2 2 4" xfId="7602" xr:uid="{00000000-0005-0000-0000-00008C1D0000}"/>
    <cellStyle name="20% - Accent6 3 2 2 2 4 2" xfId="7603" xr:uid="{00000000-0005-0000-0000-00008D1D0000}"/>
    <cellStyle name="20% - Accent6 3 2 2 2 4 2 2" xfId="7604" xr:uid="{00000000-0005-0000-0000-00008E1D0000}"/>
    <cellStyle name="20% - Accent6 3 2 2 2 4 3" xfId="7605" xr:uid="{00000000-0005-0000-0000-00008F1D0000}"/>
    <cellStyle name="20% - Accent6 3 2 2 2 5" xfId="7606" xr:uid="{00000000-0005-0000-0000-0000901D0000}"/>
    <cellStyle name="20% - Accent6 3 2 2 2 5 2" xfId="7607" xr:uid="{00000000-0005-0000-0000-0000911D0000}"/>
    <cellStyle name="20% - Accent6 3 2 2 2 6" xfId="7608" xr:uid="{00000000-0005-0000-0000-0000921D0000}"/>
    <cellStyle name="20% - Accent6 3 2 2 2 7" xfId="7609" xr:uid="{00000000-0005-0000-0000-0000931D0000}"/>
    <cellStyle name="20% - Accent6 3 2 2 2 8" xfId="7610" xr:uid="{00000000-0005-0000-0000-0000941D0000}"/>
    <cellStyle name="20% - Accent6 3 2 2 3" xfId="7611" xr:uid="{00000000-0005-0000-0000-0000951D0000}"/>
    <cellStyle name="20% - Accent6 3 2 2 3 2" xfId="7612" xr:uid="{00000000-0005-0000-0000-0000961D0000}"/>
    <cellStyle name="20% - Accent6 3 2 2 3 2 2" xfId="7613" xr:uid="{00000000-0005-0000-0000-0000971D0000}"/>
    <cellStyle name="20% - Accent6 3 2 2 3 2 2 2" xfId="7614" xr:uid="{00000000-0005-0000-0000-0000981D0000}"/>
    <cellStyle name="20% - Accent6 3 2 2 3 2 3" xfId="7615" xr:uid="{00000000-0005-0000-0000-0000991D0000}"/>
    <cellStyle name="20% - Accent6 3 2 2 3 2 4" xfId="7616" xr:uid="{00000000-0005-0000-0000-00009A1D0000}"/>
    <cellStyle name="20% - Accent6 3 2 2 3 3" xfId="7617" xr:uid="{00000000-0005-0000-0000-00009B1D0000}"/>
    <cellStyle name="20% - Accent6 3 2 2 3 3 2" xfId="7618" xr:uid="{00000000-0005-0000-0000-00009C1D0000}"/>
    <cellStyle name="20% - Accent6 3 2 2 3 4" xfId="7619" xr:uid="{00000000-0005-0000-0000-00009D1D0000}"/>
    <cellStyle name="20% - Accent6 3 2 2 3 5" xfId="7620" xr:uid="{00000000-0005-0000-0000-00009E1D0000}"/>
    <cellStyle name="20% - Accent6 3 2 2 3 6" xfId="7621" xr:uid="{00000000-0005-0000-0000-00009F1D0000}"/>
    <cellStyle name="20% - Accent6 3 2 2 4" xfId="7622" xr:uid="{00000000-0005-0000-0000-0000A01D0000}"/>
    <cellStyle name="20% - Accent6 3 2 2 4 2" xfId="7623" xr:uid="{00000000-0005-0000-0000-0000A11D0000}"/>
    <cellStyle name="20% - Accent6 3 2 2 4 2 2" xfId="7624" xr:uid="{00000000-0005-0000-0000-0000A21D0000}"/>
    <cellStyle name="20% - Accent6 3 2 2 4 2 2 2" xfId="7625" xr:uid="{00000000-0005-0000-0000-0000A31D0000}"/>
    <cellStyle name="20% - Accent6 3 2 2 4 2 3" xfId="7626" xr:uid="{00000000-0005-0000-0000-0000A41D0000}"/>
    <cellStyle name="20% - Accent6 3 2 2 4 2 4" xfId="7627" xr:uid="{00000000-0005-0000-0000-0000A51D0000}"/>
    <cellStyle name="20% - Accent6 3 2 2 4 3" xfId="7628" xr:uid="{00000000-0005-0000-0000-0000A61D0000}"/>
    <cellStyle name="20% - Accent6 3 2 2 4 3 2" xfId="7629" xr:uid="{00000000-0005-0000-0000-0000A71D0000}"/>
    <cellStyle name="20% - Accent6 3 2 2 4 4" xfId="7630" xr:uid="{00000000-0005-0000-0000-0000A81D0000}"/>
    <cellStyle name="20% - Accent6 3 2 2 4 5" xfId="7631" xr:uid="{00000000-0005-0000-0000-0000A91D0000}"/>
    <cellStyle name="20% - Accent6 3 2 2 5" xfId="7632" xr:uid="{00000000-0005-0000-0000-0000AA1D0000}"/>
    <cellStyle name="20% - Accent6 3 2 2 5 2" xfId="7633" xr:uid="{00000000-0005-0000-0000-0000AB1D0000}"/>
    <cellStyle name="20% - Accent6 3 2 2 5 2 2" xfId="7634" xr:uid="{00000000-0005-0000-0000-0000AC1D0000}"/>
    <cellStyle name="20% - Accent6 3 2 2 5 3" xfId="7635" xr:uid="{00000000-0005-0000-0000-0000AD1D0000}"/>
    <cellStyle name="20% - Accent6 3 2 2 5 4" xfId="7636" xr:uid="{00000000-0005-0000-0000-0000AE1D0000}"/>
    <cellStyle name="20% - Accent6 3 2 2 6" xfId="7637" xr:uid="{00000000-0005-0000-0000-0000AF1D0000}"/>
    <cellStyle name="20% - Accent6 3 2 2 6 2" xfId="7638" xr:uid="{00000000-0005-0000-0000-0000B01D0000}"/>
    <cellStyle name="20% - Accent6 3 2 2 7" xfId="7639" xr:uid="{00000000-0005-0000-0000-0000B11D0000}"/>
    <cellStyle name="20% - Accent6 3 2 2 8" xfId="7640" xr:uid="{00000000-0005-0000-0000-0000B21D0000}"/>
    <cellStyle name="20% - Accent6 3 2 2 9" xfId="7641" xr:uid="{00000000-0005-0000-0000-0000B31D0000}"/>
    <cellStyle name="20% - Accent6 3 2 3" xfId="7642" xr:uid="{00000000-0005-0000-0000-0000B41D0000}"/>
    <cellStyle name="20% - Accent6 3 2 3 2" xfId="7643" xr:uid="{00000000-0005-0000-0000-0000B51D0000}"/>
    <cellStyle name="20% - Accent6 3 2 3 2 2" xfId="7644" xr:uid="{00000000-0005-0000-0000-0000B61D0000}"/>
    <cellStyle name="20% - Accent6 3 2 3 2 2 2" xfId="7645" xr:uid="{00000000-0005-0000-0000-0000B71D0000}"/>
    <cellStyle name="20% - Accent6 3 2 3 2 2 2 2" xfId="7646" xr:uid="{00000000-0005-0000-0000-0000B81D0000}"/>
    <cellStyle name="20% - Accent6 3 2 3 2 2 2 2 2" xfId="7647" xr:uid="{00000000-0005-0000-0000-0000B91D0000}"/>
    <cellStyle name="20% - Accent6 3 2 3 2 2 2 3" xfId="7648" xr:uid="{00000000-0005-0000-0000-0000BA1D0000}"/>
    <cellStyle name="20% - Accent6 3 2 3 2 2 3" xfId="7649" xr:uid="{00000000-0005-0000-0000-0000BB1D0000}"/>
    <cellStyle name="20% - Accent6 3 2 3 2 2 3 2" xfId="7650" xr:uid="{00000000-0005-0000-0000-0000BC1D0000}"/>
    <cellStyle name="20% - Accent6 3 2 3 2 2 4" xfId="7651" xr:uid="{00000000-0005-0000-0000-0000BD1D0000}"/>
    <cellStyle name="20% - Accent6 3 2 3 2 2 5" xfId="7652" xr:uid="{00000000-0005-0000-0000-0000BE1D0000}"/>
    <cellStyle name="20% - Accent6 3 2 3 2 2 6" xfId="7653" xr:uid="{00000000-0005-0000-0000-0000BF1D0000}"/>
    <cellStyle name="20% - Accent6 3 2 3 2 3" xfId="7654" xr:uid="{00000000-0005-0000-0000-0000C01D0000}"/>
    <cellStyle name="20% - Accent6 3 2 3 2 3 2" xfId="7655" xr:uid="{00000000-0005-0000-0000-0000C11D0000}"/>
    <cellStyle name="20% - Accent6 3 2 3 2 3 2 2" xfId="7656" xr:uid="{00000000-0005-0000-0000-0000C21D0000}"/>
    <cellStyle name="20% - Accent6 3 2 3 2 3 3" xfId="7657" xr:uid="{00000000-0005-0000-0000-0000C31D0000}"/>
    <cellStyle name="20% - Accent6 3 2 3 2 4" xfId="7658" xr:uid="{00000000-0005-0000-0000-0000C41D0000}"/>
    <cellStyle name="20% - Accent6 3 2 3 2 4 2" xfId="7659" xr:uid="{00000000-0005-0000-0000-0000C51D0000}"/>
    <cellStyle name="20% - Accent6 3 2 3 2 4 2 2" xfId="7660" xr:uid="{00000000-0005-0000-0000-0000C61D0000}"/>
    <cellStyle name="20% - Accent6 3 2 3 2 4 3" xfId="7661" xr:uid="{00000000-0005-0000-0000-0000C71D0000}"/>
    <cellStyle name="20% - Accent6 3 2 3 2 5" xfId="7662" xr:uid="{00000000-0005-0000-0000-0000C81D0000}"/>
    <cellStyle name="20% - Accent6 3 2 3 2 5 2" xfId="7663" xr:uid="{00000000-0005-0000-0000-0000C91D0000}"/>
    <cellStyle name="20% - Accent6 3 2 3 2 6" xfId="7664" xr:uid="{00000000-0005-0000-0000-0000CA1D0000}"/>
    <cellStyle name="20% - Accent6 3 2 3 2 7" xfId="7665" xr:uid="{00000000-0005-0000-0000-0000CB1D0000}"/>
    <cellStyle name="20% - Accent6 3 2 3 2 8" xfId="7666" xr:uid="{00000000-0005-0000-0000-0000CC1D0000}"/>
    <cellStyle name="20% - Accent6 3 2 3 3" xfId="7667" xr:uid="{00000000-0005-0000-0000-0000CD1D0000}"/>
    <cellStyle name="20% - Accent6 3 2 3 3 2" xfId="7668" xr:uid="{00000000-0005-0000-0000-0000CE1D0000}"/>
    <cellStyle name="20% - Accent6 3 2 3 3 2 2" xfId="7669" xr:uid="{00000000-0005-0000-0000-0000CF1D0000}"/>
    <cellStyle name="20% - Accent6 3 2 3 3 2 2 2" xfId="7670" xr:uid="{00000000-0005-0000-0000-0000D01D0000}"/>
    <cellStyle name="20% - Accent6 3 2 3 3 2 3" xfId="7671" xr:uid="{00000000-0005-0000-0000-0000D11D0000}"/>
    <cellStyle name="20% - Accent6 3 2 3 3 2 4" xfId="7672" xr:uid="{00000000-0005-0000-0000-0000D21D0000}"/>
    <cellStyle name="20% - Accent6 3 2 3 3 3" xfId="7673" xr:uid="{00000000-0005-0000-0000-0000D31D0000}"/>
    <cellStyle name="20% - Accent6 3 2 3 3 3 2" xfId="7674" xr:uid="{00000000-0005-0000-0000-0000D41D0000}"/>
    <cellStyle name="20% - Accent6 3 2 3 3 4" xfId="7675" xr:uid="{00000000-0005-0000-0000-0000D51D0000}"/>
    <cellStyle name="20% - Accent6 3 2 3 3 5" xfId="7676" xr:uid="{00000000-0005-0000-0000-0000D61D0000}"/>
    <cellStyle name="20% - Accent6 3 2 3 3 6" xfId="7677" xr:uid="{00000000-0005-0000-0000-0000D71D0000}"/>
    <cellStyle name="20% - Accent6 3 2 3 4" xfId="7678" xr:uid="{00000000-0005-0000-0000-0000D81D0000}"/>
    <cellStyle name="20% - Accent6 3 2 3 4 2" xfId="7679" xr:uid="{00000000-0005-0000-0000-0000D91D0000}"/>
    <cellStyle name="20% - Accent6 3 2 3 4 2 2" xfId="7680" xr:uid="{00000000-0005-0000-0000-0000DA1D0000}"/>
    <cellStyle name="20% - Accent6 3 2 3 4 3" xfId="7681" xr:uid="{00000000-0005-0000-0000-0000DB1D0000}"/>
    <cellStyle name="20% - Accent6 3 2 3 4 4" xfId="7682" xr:uid="{00000000-0005-0000-0000-0000DC1D0000}"/>
    <cellStyle name="20% - Accent6 3 2 3 5" xfId="7683" xr:uid="{00000000-0005-0000-0000-0000DD1D0000}"/>
    <cellStyle name="20% - Accent6 3 2 3 5 2" xfId="7684" xr:uid="{00000000-0005-0000-0000-0000DE1D0000}"/>
    <cellStyle name="20% - Accent6 3 2 3 5 2 2" xfId="7685" xr:uid="{00000000-0005-0000-0000-0000DF1D0000}"/>
    <cellStyle name="20% - Accent6 3 2 3 5 3" xfId="7686" xr:uid="{00000000-0005-0000-0000-0000E01D0000}"/>
    <cellStyle name="20% - Accent6 3 2 3 6" xfId="7687" xr:uid="{00000000-0005-0000-0000-0000E11D0000}"/>
    <cellStyle name="20% - Accent6 3 2 3 6 2" xfId="7688" xr:uid="{00000000-0005-0000-0000-0000E21D0000}"/>
    <cellStyle name="20% - Accent6 3 2 3 7" xfId="7689" xr:uid="{00000000-0005-0000-0000-0000E31D0000}"/>
    <cellStyle name="20% - Accent6 3 2 3 8" xfId="7690" xr:uid="{00000000-0005-0000-0000-0000E41D0000}"/>
    <cellStyle name="20% - Accent6 3 2 3 9" xfId="7691" xr:uid="{00000000-0005-0000-0000-0000E51D0000}"/>
    <cellStyle name="20% - Accent6 3 2 4" xfId="7692" xr:uid="{00000000-0005-0000-0000-0000E61D0000}"/>
    <cellStyle name="20% - Accent6 3 2 4 2" xfId="7693" xr:uid="{00000000-0005-0000-0000-0000E71D0000}"/>
    <cellStyle name="20% - Accent6 3 2 4 2 2" xfId="7694" xr:uid="{00000000-0005-0000-0000-0000E81D0000}"/>
    <cellStyle name="20% - Accent6 3 2 4 2 2 2" xfId="7695" xr:uid="{00000000-0005-0000-0000-0000E91D0000}"/>
    <cellStyle name="20% - Accent6 3 2 4 2 2 2 2" xfId="7696" xr:uid="{00000000-0005-0000-0000-0000EA1D0000}"/>
    <cellStyle name="20% - Accent6 3 2 4 2 2 2 2 2" xfId="7697" xr:uid="{00000000-0005-0000-0000-0000EB1D0000}"/>
    <cellStyle name="20% - Accent6 3 2 4 2 2 2 3" xfId="7698" xr:uid="{00000000-0005-0000-0000-0000EC1D0000}"/>
    <cellStyle name="20% - Accent6 3 2 4 2 2 3" xfId="7699" xr:uid="{00000000-0005-0000-0000-0000ED1D0000}"/>
    <cellStyle name="20% - Accent6 3 2 4 2 2 3 2" xfId="7700" xr:uid="{00000000-0005-0000-0000-0000EE1D0000}"/>
    <cellStyle name="20% - Accent6 3 2 4 2 2 4" xfId="7701" xr:uid="{00000000-0005-0000-0000-0000EF1D0000}"/>
    <cellStyle name="20% - Accent6 3 2 4 2 2 5" xfId="7702" xr:uid="{00000000-0005-0000-0000-0000F01D0000}"/>
    <cellStyle name="20% - Accent6 3 2 4 2 2 6" xfId="7703" xr:uid="{00000000-0005-0000-0000-0000F11D0000}"/>
    <cellStyle name="20% - Accent6 3 2 4 2 3" xfId="7704" xr:uid="{00000000-0005-0000-0000-0000F21D0000}"/>
    <cellStyle name="20% - Accent6 3 2 4 2 3 2" xfId="7705" xr:uid="{00000000-0005-0000-0000-0000F31D0000}"/>
    <cellStyle name="20% - Accent6 3 2 4 2 3 2 2" xfId="7706" xr:uid="{00000000-0005-0000-0000-0000F41D0000}"/>
    <cellStyle name="20% - Accent6 3 2 4 2 3 3" xfId="7707" xr:uid="{00000000-0005-0000-0000-0000F51D0000}"/>
    <cellStyle name="20% - Accent6 3 2 4 2 4" xfId="7708" xr:uid="{00000000-0005-0000-0000-0000F61D0000}"/>
    <cellStyle name="20% - Accent6 3 2 4 2 4 2" xfId="7709" xr:uid="{00000000-0005-0000-0000-0000F71D0000}"/>
    <cellStyle name="20% - Accent6 3 2 4 2 4 2 2" xfId="7710" xr:uid="{00000000-0005-0000-0000-0000F81D0000}"/>
    <cellStyle name="20% - Accent6 3 2 4 2 4 3" xfId="7711" xr:uid="{00000000-0005-0000-0000-0000F91D0000}"/>
    <cellStyle name="20% - Accent6 3 2 4 2 5" xfId="7712" xr:uid="{00000000-0005-0000-0000-0000FA1D0000}"/>
    <cellStyle name="20% - Accent6 3 2 4 2 5 2" xfId="7713" xr:uid="{00000000-0005-0000-0000-0000FB1D0000}"/>
    <cellStyle name="20% - Accent6 3 2 4 2 6" xfId="7714" xr:uid="{00000000-0005-0000-0000-0000FC1D0000}"/>
    <cellStyle name="20% - Accent6 3 2 4 2 7" xfId="7715" xr:uid="{00000000-0005-0000-0000-0000FD1D0000}"/>
    <cellStyle name="20% - Accent6 3 2 4 2 8" xfId="7716" xr:uid="{00000000-0005-0000-0000-0000FE1D0000}"/>
    <cellStyle name="20% - Accent6 3 2 4 3" xfId="7717" xr:uid="{00000000-0005-0000-0000-0000FF1D0000}"/>
    <cellStyle name="20% - Accent6 3 2 4 3 2" xfId="7718" xr:uid="{00000000-0005-0000-0000-0000001E0000}"/>
    <cellStyle name="20% - Accent6 3 2 4 3 2 2" xfId="7719" xr:uid="{00000000-0005-0000-0000-0000011E0000}"/>
    <cellStyle name="20% - Accent6 3 2 4 3 2 2 2" xfId="7720" xr:uid="{00000000-0005-0000-0000-0000021E0000}"/>
    <cellStyle name="20% - Accent6 3 2 4 3 2 3" xfId="7721" xr:uid="{00000000-0005-0000-0000-0000031E0000}"/>
    <cellStyle name="20% - Accent6 3 2 4 3 2 4" xfId="7722" xr:uid="{00000000-0005-0000-0000-0000041E0000}"/>
    <cellStyle name="20% - Accent6 3 2 4 3 3" xfId="7723" xr:uid="{00000000-0005-0000-0000-0000051E0000}"/>
    <cellStyle name="20% - Accent6 3 2 4 3 3 2" xfId="7724" xr:uid="{00000000-0005-0000-0000-0000061E0000}"/>
    <cellStyle name="20% - Accent6 3 2 4 3 4" xfId="7725" xr:uid="{00000000-0005-0000-0000-0000071E0000}"/>
    <cellStyle name="20% - Accent6 3 2 4 3 5" xfId="7726" xr:uid="{00000000-0005-0000-0000-0000081E0000}"/>
    <cellStyle name="20% - Accent6 3 2 4 3 6" xfId="7727" xr:uid="{00000000-0005-0000-0000-0000091E0000}"/>
    <cellStyle name="20% - Accent6 3 2 4 4" xfId="7728" xr:uid="{00000000-0005-0000-0000-00000A1E0000}"/>
    <cellStyle name="20% - Accent6 3 2 4 4 2" xfId="7729" xr:uid="{00000000-0005-0000-0000-00000B1E0000}"/>
    <cellStyle name="20% - Accent6 3 2 4 4 2 2" xfId="7730" xr:uid="{00000000-0005-0000-0000-00000C1E0000}"/>
    <cellStyle name="20% - Accent6 3 2 4 4 3" xfId="7731" xr:uid="{00000000-0005-0000-0000-00000D1E0000}"/>
    <cellStyle name="20% - Accent6 3 2 4 4 4" xfId="7732" xr:uid="{00000000-0005-0000-0000-00000E1E0000}"/>
    <cellStyle name="20% - Accent6 3 2 4 5" xfId="7733" xr:uid="{00000000-0005-0000-0000-00000F1E0000}"/>
    <cellStyle name="20% - Accent6 3 2 4 5 2" xfId="7734" xr:uid="{00000000-0005-0000-0000-0000101E0000}"/>
    <cellStyle name="20% - Accent6 3 2 4 5 2 2" xfId="7735" xr:uid="{00000000-0005-0000-0000-0000111E0000}"/>
    <cellStyle name="20% - Accent6 3 2 4 5 3" xfId="7736" xr:uid="{00000000-0005-0000-0000-0000121E0000}"/>
    <cellStyle name="20% - Accent6 3 2 4 6" xfId="7737" xr:uid="{00000000-0005-0000-0000-0000131E0000}"/>
    <cellStyle name="20% - Accent6 3 2 4 6 2" xfId="7738" xr:uid="{00000000-0005-0000-0000-0000141E0000}"/>
    <cellStyle name="20% - Accent6 3 2 4 7" xfId="7739" xr:uid="{00000000-0005-0000-0000-0000151E0000}"/>
    <cellStyle name="20% - Accent6 3 2 4 8" xfId="7740" xr:uid="{00000000-0005-0000-0000-0000161E0000}"/>
    <cellStyle name="20% - Accent6 3 2 4 9" xfId="7741" xr:uid="{00000000-0005-0000-0000-0000171E0000}"/>
    <cellStyle name="20% - Accent6 3 2 5" xfId="7742" xr:uid="{00000000-0005-0000-0000-0000181E0000}"/>
    <cellStyle name="20% - Accent6 3 2 5 2" xfId="7743" xr:uid="{00000000-0005-0000-0000-0000191E0000}"/>
    <cellStyle name="20% - Accent6 3 2 5 2 2" xfId="7744" xr:uid="{00000000-0005-0000-0000-00001A1E0000}"/>
    <cellStyle name="20% - Accent6 3 2 5 2 2 2" xfId="7745" xr:uid="{00000000-0005-0000-0000-00001B1E0000}"/>
    <cellStyle name="20% - Accent6 3 2 5 2 2 2 2" xfId="7746" xr:uid="{00000000-0005-0000-0000-00001C1E0000}"/>
    <cellStyle name="20% - Accent6 3 2 5 2 2 3" xfId="7747" xr:uid="{00000000-0005-0000-0000-00001D1E0000}"/>
    <cellStyle name="20% - Accent6 3 2 5 2 2 4" xfId="7748" xr:uid="{00000000-0005-0000-0000-00001E1E0000}"/>
    <cellStyle name="20% - Accent6 3 2 5 2 3" xfId="7749" xr:uid="{00000000-0005-0000-0000-00001F1E0000}"/>
    <cellStyle name="20% - Accent6 3 2 5 2 3 2" xfId="7750" xr:uid="{00000000-0005-0000-0000-0000201E0000}"/>
    <cellStyle name="20% - Accent6 3 2 5 2 4" xfId="7751" xr:uid="{00000000-0005-0000-0000-0000211E0000}"/>
    <cellStyle name="20% - Accent6 3 2 5 2 5" xfId="7752" xr:uid="{00000000-0005-0000-0000-0000221E0000}"/>
    <cellStyle name="20% - Accent6 3 2 5 2 6" xfId="7753" xr:uid="{00000000-0005-0000-0000-0000231E0000}"/>
    <cellStyle name="20% - Accent6 3 2 5 3" xfId="7754" xr:uid="{00000000-0005-0000-0000-0000241E0000}"/>
    <cellStyle name="20% - Accent6 3 2 5 3 2" xfId="7755" xr:uid="{00000000-0005-0000-0000-0000251E0000}"/>
    <cellStyle name="20% - Accent6 3 2 5 3 2 2" xfId="7756" xr:uid="{00000000-0005-0000-0000-0000261E0000}"/>
    <cellStyle name="20% - Accent6 3 2 5 3 2 2 2" xfId="7757" xr:uid="{00000000-0005-0000-0000-0000271E0000}"/>
    <cellStyle name="20% - Accent6 3 2 5 3 2 3" xfId="7758" xr:uid="{00000000-0005-0000-0000-0000281E0000}"/>
    <cellStyle name="20% - Accent6 3 2 5 3 2 4" xfId="7759" xr:uid="{00000000-0005-0000-0000-0000291E0000}"/>
    <cellStyle name="20% - Accent6 3 2 5 3 3" xfId="7760" xr:uid="{00000000-0005-0000-0000-00002A1E0000}"/>
    <cellStyle name="20% - Accent6 3 2 5 3 3 2" xfId="7761" xr:uid="{00000000-0005-0000-0000-00002B1E0000}"/>
    <cellStyle name="20% - Accent6 3 2 5 3 4" xfId="7762" xr:uid="{00000000-0005-0000-0000-00002C1E0000}"/>
    <cellStyle name="20% - Accent6 3 2 5 3 5" xfId="7763" xr:uid="{00000000-0005-0000-0000-00002D1E0000}"/>
    <cellStyle name="20% - Accent6 3 2 5 4" xfId="7764" xr:uid="{00000000-0005-0000-0000-00002E1E0000}"/>
    <cellStyle name="20% - Accent6 3 2 5 4 2" xfId="7765" xr:uid="{00000000-0005-0000-0000-00002F1E0000}"/>
    <cellStyle name="20% - Accent6 3 2 5 4 2 2" xfId="7766" xr:uid="{00000000-0005-0000-0000-0000301E0000}"/>
    <cellStyle name="20% - Accent6 3 2 5 4 3" xfId="7767" xr:uid="{00000000-0005-0000-0000-0000311E0000}"/>
    <cellStyle name="20% - Accent6 3 2 5 4 4" xfId="7768" xr:uid="{00000000-0005-0000-0000-0000321E0000}"/>
    <cellStyle name="20% - Accent6 3 2 5 5" xfId="7769" xr:uid="{00000000-0005-0000-0000-0000331E0000}"/>
    <cellStyle name="20% - Accent6 3 2 5 5 2" xfId="7770" xr:uid="{00000000-0005-0000-0000-0000341E0000}"/>
    <cellStyle name="20% - Accent6 3 2 5 6" xfId="7771" xr:uid="{00000000-0005-0000-0000-0000351E0000}"/>
    <cellStyle name="20% - Accent6 3 2 5 7" xfId="7772" xr:uid="{00000000-0005-0000-0000-0000361E0000}"/>
    <cellStyle name="20% - Accent6 3 2 5 8" xfId="7773" xr:uid="{00000000-0005-0000-0000-0000371E0000}"/>
    <cellStyle name="20% - Accent6 3 2 6" xfId="7774" xr:uid="{00000000-0005-0000-0000-0000381E0000}"/>
    <cellStyle name="20% - Accent6 3 2 6 2" xfId="7775" xr:uid="{00000000-0005-0000-0000-0000391E0000}"/>
    <cellStyle name="20% - Accent6 3 2 6 2 2" xfId="7776" xr:uid="{00000000-0005-0000-0000-00003A1E0000}"/>
    <cellStyle name="20% - Accent6 3 2 6 2 2 2" xfId="7777" xr:uid="{00000000-0005-0000-0000-00003B1E0000}"/>
    <cellStyle name="20% - Accent6 3 2 6 2 3" xfId="7778" xr:uid="{00000000-0005-0000-0000-00003C1E0000}"/>
    <cellStyle name="20% - Accent6 3 2 6 2 4" xfId="7779" xr:uid="{00000000-0005-0000-0000-00003D1E0000}"/>
    <cellStyle name="20% - Accent6 3 2 6 3" xfId="7780" xr:uid="{00000000-0005-0000-0000-00003E1E0000}"/>
    <cellStyle name="20% - Accent6 3 2 6 3 2" xfId="7781" xr:uid="{00000000-0005-0000-0000-00003F1E0000}"/>
    <cellStyle name="20% - Accent6 3 2 6 4" xfId="7782" xr:uid="{00000000-0005-0000-0000-0000401E0000}"/>
    <cellStyle name="20% - Accent6 3 2 6 5" xfId="7783" xr:uid="{00000000-0005-0000-0000-0000411E0000}"/>
    <cellStyle name="20% - Accent6 3 2 6 6" xfId="7784" xr:uid="{00000000-0005-0000-0000-0000421E0000}"/>
    <cellStyle name="20% - Accent6 3 2 7" xfId="7785" xr:uid="{00000000-0005-0000-0000-0000431E0000}"/>
    <cellStyle name="20% - Accent6 3 2 7 2" xfId="7786" xr:uid="{00000000-0005-0000-0000-0000441E0000}"/>
    <cellStyle name="20% - Accent6 3 2 7 2 2" xfId="7787" xr:uid="{00000000-0005-0000-0000-0000451E0000}"/>
    <cellStyle name="20% - Accent6 3 2 7 2 2 2" xfId="7788" xr:uid="{00000000-0005-0000-0000-0000461E0000}"/>
    <cellStyle name="20% - Accent6 3 2 7 2 3" xfId="7789" xr:uid="{00000000-0005-0000-0000-0000471E0000}"/>
    <cellStyle name="20% - Accent6 3 2 7 2 4" xfId="7790" xr:uid="{00000000-0005-0000-0000-0000481E0000}"/>
    <cellStyle name="20% - Accent6 3 2 7 3" xfId="7791" xr:uid="{00000000-0005-0000-0000-0000491E0000}"/>
    <cellStyle name="20% - Accent6 3 2 7 3 2" xfId="7792" xr:uid="{00000000-0005-0000-0000-00004A1E0000}"/>
    <cellStyle name="20% - Accent6 3 2 7 4" xfId="7793" xr:uid="{00000000-0005-0000-0000-00004B1E0000}"/>
    <cellStyle name="20% - Accent6 3 2 7 5" xfId="7794" xr:uid="{00000000-0005-0000-0000-00004C1E0000}"/>
    <cellStyle name="20% - Accent6 3 2 8" xfId="7795" xr:uid="{00000000-0005-0000-0000-00004D1E0000}"/>
    <cellStyle name="20% - Accent6 3 2 8 2" xfId="7796" xr:uid="{00000000-0005-0000-0000-00004E1E0000}"/>
    <cellStyle name="20% - Accent6 3 2 8 2 2" xfId="7797" xr:uid="{00000000-0005-0000-0000-00004F1E0000}"/>
    <cellStyle name="20% - Accent6 3 2 8 2 3" xfId="7798" xr:uid="{00000000-0005-0000-0000-0000501E0000}"/>
    <cellStyle name="20% - Accent6 3 2 8 3" xfId="7799" xr:uid="{00000000-0005-0000-0000-0000511E0000}"/>
    <cellStyle name="20% - Accent6 3 2 8 4" xfId="7800" xr:uid="{00000000-0005-0000-0000-0000521E0000}"/>
    <cellStyle name="20% - Accent6 3 2 9" xfId="7801" xr:uid="{00000000-0005-0000-0000-0000531E0000}"/>
    <cellStyle name="20% - Accent6 3 2 9 2" xfId="7802" xr:uid="{00000000-0005-0000-0000-0000541E0000}"/>
    <cellStyle name="20% - Accent6 3 2 9 2 2" xfId="7803" xr:uid="{00000000-0005-0000-0000-0000551E0000}"/>
    <cellStyle name="20% - Accent6 3 2 9 3" xfId="7804" xr:uid="{00000000-0005-0000-0000-0000561E0000}"/>
    <cellStyle name="20% - Accent6 3 2 9 4" xfId="7805" xr:uid="{00000000-0005-0000-0000-0000571E0000}"/>
    <cellStyle name="20% - Accent6 3 3" xfId="7806" xr:uid="{00000000-0005-0000-0000-0000581E0000}"/>
    <cellStyle name="20% - Accent6 3 3 2" xfId="7807" xr:uid="{00000000-0005-0000-0000-0000591E0000}"/>
    <cellStyle name="20% - Accent6 3 3 2 2" xfId="7808" xr:uid="{00000000-0005-0000-0000-00005A1E0000}"/>
    <cellStyle name="20% - Accent6 3 3 2 2 2" xfId="7809" xr:uid="{00000000-0005-0000-0000-00005B1E0000}"/>
    <cellStyle name="20% - Accent6 3 3 2 2 2 2" xfId="7810" xr:uid="{00000000-0005-0000-0000-00005C1E0000}"/>
    <cellStyle name="20% - Accent6 3 3 2 2 2 2 2" xfId="7811" xr:uid="{00000000-0005-0000-0000-00005D1E0000}"/>
    <cellStyle name="20% - Accent6 3 3 2 2 2 3" xfId="7812" xr:uid="{00000000-0005-0000-0000-00005E1E0000}"/>
    <cellStyle name="20% - Accent6 3 3 2 2 3" xfId="7813" xr:uid="{00000000-0005-0000-0000-00005F1E0000}"/>
    <cellStyle name="20% - Accent6 3 3 2 2 3 2" xfId="7814" xr:uid="{00000000-0005-0000-0000-0000601E0000}"/>
    <cellStyle name="20% - Accent6 3 3 2 2 4" xfId="7815" xr:uid="{00000000-0005-0000-0000-0000611E0000}"/>
    <cellStyle name="20% - Accent6 3 3 2 2 5" xfId="7816" xr:uid="{00000000-0005-0000-0000-0000621E0000}"/>
    <cellStyle name="20% - Accent6 3 3 2 2 6" xfId="7817" xr:uid="{00000000-0005-0000-0000-0000631E0000}"/>
    <cellStyle name="20% - Accent6 3 3 2 3" xfId="7818" xr:uid="{00000000-0005-0000-0000-0000641E0000}"/>
    <cellStyle name="20% - Accent6 3 3 2 3 2" xfId="7819" xr:uid="{00000000-0005-0000-0000-0000651E0000}"/>
    <cellStyle name="20% - Accent6 3 3 2 3 2 2" xfId="7820" xr:uid="{00000000-0005-0000-0000-0000661E0000}"/>
    <cellStyle name="20% - Accent6 3 3 2 3 3" xfId="7821" xr:uid="{00000000-0005-0000-0000-0000671E0000}"/>
    <cellStyle name="20% - Accent6 3 3 2 4" xfId="7822" xr:uid="{00000000-0005-0000-0000-0000681E0000}"/>
    <cellStyle name="20% - Accent6 3 3 2 4 2" xfId="7823" xr:uid="{00000000-0005-0000-0000-0000691E0000}"/>
    <cellStyle name="20% - Accent6 3 3 2 4 2 2" xfId="7824" xr:uid="{00000000-0005-0000-0000-00006A1E0000}"/>
    <cellStyle name="20% - Accent6 3 3 2 4 3" xfId="7825" xr:uid="{00000000-0005-0000-0000-00006B1E0000}"/>
    <cellStyle name="20% - Accent6 3 3 2 5" xfId="7826" xr:uid="{00000000-0005-0000-0000-00006C1E0000}"/>
    <cellStyle name="20% - Accent6 3 3 2 5 2" xfId="7827" xr:uid="{00000000-0005-0000-0000-00006D1E0000}"/>
    <cellStyle name="20% - Accent6 3 3 2 6" xfId="7828" xr:uid="{00000000-0005-0000-0000-00006E1E0000}"/>
    <cellStyle name="20% - Accent6 3 3 2 7" xfId="7829" xr:uid="{00000000-0005-0000-0000-00006F1E0000}"/>
    <cellStyle name="20% - Accent6 3 3 2 8" xfId="7830" xr:uid="{00000000-0005-0000-0000-0000701E0000}"/>
    <cellStyle name="20% - Accent6 3 3 3" xfId="7831" xr:uid="{00000000-0005-0000-0000-0000711E0000}"/>
    <cellStyle name="20% - Accent6 3 3 3 2" xfId="7832" xr:uid="{00000000-0005-0000-0000-0000721E0000}"/>
    <cellStyle name="20% - Accent6 3 3 3 2 2" xfId="7833" xr:uid="{00000000-0005-0000-0000-0000731E0000}"/>
    <cellStyle name="20% - Accent6 3 3 3 2 2 2" xfId="7834" xr:uid="{00000000-0005-0000-0000-0000741E0000}"/>
    <cellStyle name="20% - Accent6 3 3 3 2 3" xfId="7835" xr:uid="{00000000-0005-0000-0000-0000751E0000}"/>
    <cellStyle name="20% - Accent6 3 3 3 2 4" xfId="7836" xr:uid="{00000000-0005-0000-0000-0000761E0000}"/>
    <cellStyle name="20% - Accent6 3 3 3 3" xfId="7837" xr:uid="{00000000-0005-0000-0000-0000771E0000}"/>
    <cellStyle name="20% - Accent6 3 3 3 3 2" xfId="7838" xr:uid="{00000000-0005-0000-0000-0000781E0000}"/>
    <cellStyle name="20% - Accent6 3 3 3 4" xfId="7839" xr:uid="{00000000-0005-0000-0000-0000791E0000}"/>
    <cellStyle name="20% - Accent6 3 3 3 5" xfId="7840" xr:uid="{00000000-0005-0000-0000-00007A1E0000}"/>
    <cellStyle name="20% - Accent6 3 3 3 6" xfId="7841" xr:uid="{00000000-0005-0000-0000-00007B1E0000}"/>
    <cellStyle name="20% - Accent6 3 3 4" xfId="7842" xr:uid="{00000000-0005-0000-0000-00007C1E0000}"/>
    <cellStyle name="20% - Accent6 3 3 4 2" xfId="7843" xr:uid="{00000000-0005-0000-0000-00007D1E0000}"/>
    <cellStyle name="20% - Accent6 3 3 4 2 2" xfId="7844" xr:uid="{00000000-0005-0000-0000-00007E1E0000}"/>
    <cellStyle name="20% - Accent6 3 3 4 2 2 2" xfId="7845" xr:uid="{00000000-0005-0000-0000-00007F1E0000}"/>
    <cellStyle name="20% - Accent6 3 3 4 2 3" xfId="7846" xr:uid="{00000000-0005-0000-0000-0000801E0000}"/>
    <cellStyle name="20% - Accent6 3 3 4 2 4" xfId="7847" xr:uid="{00000000-0005-0000-0000-0000811E0000}"/>
    <cellStyle name="20% - Accent6 3 3 4 3" xfId="7848" xr:uid="{00000000-0005-0000-0000-0000821E0000}"/>
    <cellStyle name="20% - Accent6 3 3 4 3 2" xfId="7849" xr:uid="{00000000-0005-0000-0000-0000831E0000}"/>
    <cellStyle name="20% - Accent6 3 3 4 4" xfId="7850" xr:uid="{00000000-0005-0000-0000-0000841E0000}"/>
    <cellStyle name="20% - Accent6 3 3 4 5" xfId="7851" xr:uid="{00000000-0005-0000-0000-0000851E0000}"/>
    <cellStyle name="20% - Accent6 3 3 5" xfId="7852" xr:uid="{00000000-0005-0000-0000-0000861E0000}"/>
    <cellStyle name="20% - Accent6 3 3 5 2" xfId="7853" xr:uid="{00000000-0005-0000-0000-0000871E0000}"/>
    <cellStyle name="20% - Accent6 3 3 5 2 2" xfId="7854" xr:uid="{00000000-0005-0000-0000-0000881E0000}"/>
    <cellStyle name="20% - Accent6 3 3 5 3" xfId="7855" xr:uid="{00000000-0005-0000-0000-0000891E0000}"/>
    <cellStyle name="20% - Accent6 3 3 5 4" xfId="7856" xr:uid="{00000000-0005-0000-0000-00008A1E0000}"/>
    <cellStyle name="20% - Accent6 3 3 6" xfId="7857" xr:uid="{00000000-0005-0000-0000-00008B1E0000}"/>
    <cellStyle name="20% - Accent6 3 3 6 2" xfId="7858" xr:uid="{00000000-0005-0000-0000-00008C1E0000}"/>
    <cellStyle name="20% - Accent6 3 3 7" xfId="7859" xr:uid="{00000000-0005-0000-0000-00008D1E0000}"/>
    <cellStyle name="20% - Accent6 3 3 8" xfId="7860" xr:uid="{00000000-0005-0000-0000-00008E1E0000}"/>
    <cellStyle name="20% - Accent6 3 3 9" xfId="7861" xr:uid="{00000000-0005-0000-0000-00008F1E0000}"/>
    <cellStyle name="20% - Accent6 3 4" xfId="7862" xr:uid="{00000000-0005-0000-0000-0000901E0000}"/>
    <cellStyle name="20% - Accent6 3 4 2" xfId="7863" xr:uid="{00000000-0005-0000-0000-0000911E0000}"/>
    <cellStyle name="20% - Accent6 3 4 2 2" xfId="7864" xr:uid="{00000000-0005-0000-0000-0000921E0000}"/>
    <cellStyle name="20% - Accent6 3 4 2 2 2" xfId="7865" xr:uid="{00000000-0005-0000-0000-0000931E0000}"/>
    <cellStyle name="20% - Accent6 3 4 2 2 2 2" xfId="7866" xr:uid="{00000000-0005-0000-0000-0000941E0000}"/>
    <cellStyle name="20% - Accent6 3 4 2 2 2 2 2" xfId="7867" xr:uid="{00000000-0005-0000-0000-0000951E0000}"/>
    <cellStyle name="20% - Accent6 3 4 2 2 2 3" xfId="7868" xr:uid="{00000000-0005-0000-0000-0000961E0000}"/>
    <cellStyle name="20% - Accent6 3 4 2 2 3" xfId="7869" xr:uid="{00000000-0005-0000-0000-0000971E0000}"/>
    <cellStyle name="20% - Accent6 3 4 2 2 3 2" xfId="7870" xr:uid="{00000000-0005-0000-0000-0000981E0000}"/>
    <cellStyle name="20% - Accent6 3 4 2 2 4" xfId="7871" xr:uid="{00000000-0005-0000-0000-0000991E0000}"/>
    <cellStyle name="20% - Accent6 3 4 2 2 5" xfId="7872" xr:uid="{00000000-0005-0000-0000-00009A1E0000}"/>
    <cellStyle name="20% - Accent6 3 4 2 2 6" xfId="7873" xr:uid="{00000000-0005-0000-0000-00009B1E0000}"/>
    <cellStyle name="20% - Accent6 3 4 2 3" xfId="7874" xr:uid="{00000000-0005-0000-0000-00009C1E0000}"/>
    <cellStyle name="20% - Accent6 3 4 2 3 2" xfId="7875" xr:uid="{00000000-0005-0000-0000-00009D1E0000}"/>
    <cellStyle name="20% - Accent6 3 4 2 3 2 2" xfId="7876" xr:uid="{00000000-0005-0000-0000-00009E1E0000}"/>
    <cellStyle name="20% - Accent6 3 4 2 3 3" xfId="7877" xr:uid="{00000000-0005-0000-0000-00009F1E0000}"/>
    <cellStyle name="20% - Accent6 3 4 2 4" xfId="7878" xr:uid="{00000000-0005-0000-0000-0000A01E0000}"/>
    <cellStyle name="20% - Accent6 3 4 2 4 2" xfId="7879" xr:uid="{00000000-0005-0000-0000-0000A11E0000}"/>
    <cellStyle name="20% - Accent6 3 4 2 4 2 2" xfId="7880" xr:uid="{00000000-0005-0000-0000-0000A21E0000}"/>
    <cellStyle name="20% - Accent6 3 4 2 4 3" xfId="7881" xr:uid="{00000000-0005-0000-0000-0000A31E0000}"/>
    <cellStyle name="20% - Accent6 3 4 2 5" xfId="7882" xr:uid="{00000000-0005-0000-0000-0000A41E0000}"/>
    <cellStyle name="20% - Accent6 3 4 2 5 2" xfId="7883" xr:uid="{00000000-0005-0000-0000-0000A51E0000}"/>
    <cellStyle name="20% - Accent6 3 4 2 6" xfId="7884" xr:uid="{00000000-0005-0000-0000-0000A61E0000}"/>
    <cellStyle name="20% - Accent6 3 4 2 7" xfId="7885" xr:uid="{00000000-0005-0000-0000-0000A71E0000}"/>
    <cellStyle name="20% - Accent6 3 4 2 8" xfId="7886" xr:uid="{00000000-0005-0000-0000-0000A81E0000}"/>
    <cellStyle name="20% - Accent6 3 4 3" xfId="7887" xr:uid="{00000000-0005-0000-0000-0000A91E0000}"/>
    <cellStyle name="20% - Accent6 3 4 3 2" xfId="7888" xr:uid="{00000000-0005-0000-0000-0000AA1E0000}"/>
    <cellStyle name="20% - Accent6 3 4 3 2 2" xfId="7889" xr:uid="{00000000-0005-0000-0000-0000AB1E0000}"/>
    <cellStyle name="20% - Accent6 3 4 3 2 2 2" xfId="7890" xr:uid="{00000000-0005-0000-0000-0000AC1E0000}"/>
    <cellStyle name="20% - Accent6 3 4 3 2 3" xfId="7891" xr:uid="{00000000-0005-0000-0000-0000AD1E0000}"/>
    <cellStyle name="20% - Accent6 3 4 3 2 4" xfId="7892" xr:uid="{00000000-0005-0000-0000-0000AE1E0000}"/>
    <cellStyle name="20% - Accent6 3 4 3 3" xfId="7893" xr:uid="{00000000-0005-0000-0000-0000AF1E0000}"/>
    <cellStyle name="20% - Accent6 3 4 3 3 2" xfId="7894" xr:uid="{00000000-0005-0000-0000-0000B01E0000}"/>
    <cellStyle name="20% - Accent6 3 4 3 4" xfId="7895" xr:uid="{00000000-0005-0000-0000-0000B11E0000}"/>
    <cellStyle name="20% - Accent6 3 4 3 5" xfId="7896" xr:uid="{00000000-0005-0000-0000-0000B21E0000}"/>
    <cellStyle name="20% - Accent6 3 4 3 6" xfId="7897" xr:uid="{00000000-0005-0000-0000-0000B31E0000}"/>
    <cellStyle name="20% - Accent6 3 4 4" xfId="7898" xr:uid="{00000000-0005-0000-0000-0000B41E0000}"/>
    <cellStyle name="20% - Accent6 3 4 4 2" xfId="7899" xr:uid="{00000000-0005-0000-0000-0000B51E0000}"/>
    <cellStyle name="20% - Accent6 3 4 4 2 2" xfId="7900" xr:uid="{00000000-0005-0000-0000-0000B61E0000}"/>
    <cellStyle name="20% - Accent6 3 4 4 3" xfId="7901" xr:uid="{00000000-0005-0000-0000-0000B71E0000}"/>
    <cellStyle name="20% - Accent6 3 4 4 4" xfId="7902" xr:uid="{00000000-0005-0000-0000-0000B81E0000}"/>
    <cellStyle name="20% - Accent6 3 4 5" xfId="7903" xr:uid="{00000000-0005-0000-0000-0000B91E0000}"/>
    <cellStyle name="20% - Accent6 3 4 5 2" xfId="7904" xr:uid="{00000000-0005-0000-0000-0000BA1E0000}"/>
    <cellStyle name="20% - Accent6 3 4 5 2 2" xfId="7905" xr:uid="{00000000-0005-0000-0000-0000BB1E0000}"/>
    <cellStyle name="20% - Accent6 3 4 5 3" xfId="7906" xr:uid="{00000000-0005-0000-0000-0000BC1E0000}"/>
    <cellStyle name="20% - Accent6 3 4 6" xfId="7907" xr:uid="{00000000-0005-0000-0000-0000BD1E0000}"/>
    <cellStyle name="20% - Accent6 3 4 6 2" xfId="7908" xr:uid="{00000000-0005-0000-0000-0000BE1E0000}"/>
    <cellStyle name="20% - Accent6 3 4 7" xfId="7909" xr:uid="{00000000-0005-0000-0000-0000BF1E0000}"/>
    <cellStyle name="20% - Accent6 3 4 8" xfId="7910" xr:uid="{00000000-0005-0000-0000-0000C01E0000}"/>
    <cellStyle name="20% - Accent6 3 4 9" xfId="7911" xr:uid="{00000000-0005-0000-0000-0000C11E0000}"/>
    <cellStyle name="20% - Accent6 3 5" xfId="7912" xr:uid="{00000000-0005-0000-0000-0000C21E0000}"/>
    <cellStyle name="20% - Accent6 3 5 2" xfId="7913" xr:uid="{00000000-0005-0000-0000-0000C31E0000}"/>
    <cellStyle name="20% - Accent6 3 5 2 2" xfId="7914" xr:uid="{00000000-0005-0000-0000-0000C41E0000}"/>
    <cellStyle name="20% - Accent6 3 5 2 2 2" xfId="7915" xr:uid="{00000000-0005-0000-0000-0000C51E0000}"/>
    <cellStyle name="20% - Accent6 3 5 2 2 2 2" xfId="7916" xr:uid="{00000000-0005-0000-0000-0000C61E0000}"/>
    <cellStyle name="20% - Accent6 3 5 2 2 2 2 2" xfId="7917" xr:uid="{00000000-0005-0000-0000-0000C71E0000}"/>
    <cellStyle name="20% - Accent6 3 5 2 2 2 3" xfId="7918" xr:uid="{00000000-0005-0000-0000-0000C81E0000}"/>
    <cellStyle name="20% - Accent6 3 5 2 2 3" xfId="7919" xr:uid="{00000000-0005-0000-0000-0000C91E0000}"/>
    <cellStyle name="20% - Accent6 3 5 2 2 3 2" xfId="7920" xr:uid="{00000000-0005-0000-0000-0000CA1E0000}"/>
    <cellStyle name="20% - Accent6 3 5 2 2 4" xfId="7921" xr:uid="{00000000-0005-0000-0000-0000CB1E0000}"/>
    <cellStyle name="20% - Accent6 3 5 2 2 5" xfId="7922" xr:uid="{00000000-0005-0000-0000-0000CC1E0000}"/>
    <cellStyle name="20% - Accent6 3 5 2 2 6" xfId="7923" xr:uid="{00000000-0005-0000-0000-0000CD1E0000}"/>
    <cellStyle name="20% - Accent6 3 5 2 3" xfId="7924" xr:uid="{00000000-0005-0000-0000-0000CE1E0000}"/>
    <cellStyle name="20% - Accent6 3 5 2 3 2" xfId="7925" xr:uid="{00000000-0005-0000-0000-0000CF1E0000}"/>
    <cellStyle name="20% - Accent6 3 5 2 3 2 2" xfId="7926" xr:uid="{00000000-0005-0000-0000-0000D01E0000}"/>
    <cellStyle name="20% - Accent6 3 5 2 3 3" xfId="7927" xr:uid="{00000000-0005-0000-0000-0000D11E0000}"/>
    <cellStyle name="20% - Accent6 3 5 2 4" xfId="7928" xr:uid="{00000000-0005-0000-0000-0000D21E0000}"/>
    <cellStyle name="20% - Accent6 3 5 2 4 2" xfId="7929" xr:uid="{00000000-0005-0000-0000-0000D31E0000}"/>
    <cellStyle name="20% - Accent6 3 5 2 4 2 2" xfId="7930" xr:uid="{00000000-0005-0000-0000-0000D41E0000}"/>
    <cellStyle name="20% - Accent6 3 5 2 4 3" xfId="7931" xr:uid="{00000000-0005-0000-0000-0000D51E0000}"/>
    <cellStyle name="20% - Accent6 3 5 2 5" xfId="7932" xr:uid="{00000000-0005-0000-0000-0000D61E0000}"/>
    <cellStyle name="20% - Accent6 3 5 2 5 2" xfId="7933" xr:uid="{00000000-0005-0000-0000-0000D71E0000}"/>
    <cellStyle name="20% - Accent6 3 5 2 6" xfId="7934" xr:uid="{00000000-0005-0000-0000-0000D81E0000}"/>
    <cellStyle name="20% - Accent6 3 5 2 7" xfId="7935" xr:uid="{00000000-0005-0000-0000-0000D91E0000}"/>
    <cellStyle name="20% - Accent6 3 5 2 8" xfId="7936" xr:uid="{00000000-0005-0000-0000-0000DA1E0000}"/>
    <cellStyle name="20% - Accent6 3 5 3" xfId="7937" xr:uid="{00000000-0005-0000-0000-0000DB1E0000}"/>
    <cellStyle name="20% - Accent6 3 5 3 2" xfId="7938" xr:uid="{00000000-0005-0000-0000-0000DC1E0000}"/>
    <cellStyle name="20% - Accent6 3 5 3 2 2" xfId="7939" xr:uid="{00000000-0005-0000-0000-0000DD1E0000}"/>
    <cellStyle name="20% - Accent6 3 5 3 2 2 2" xfId="7940" xr:uid="{00000000-0005-0000-0000-0000DE1E0000}"/>
    <cellStyle name="20% - Accent6 3 5 3 2 3" xfId="7941" xr:uid="{00000000-0005-0000-0000-0000DF1E0000}"/>
    <cellStyle name="20% - Accent6 3 5 3 2 4" xfId="7942" xr:uid="{00000000-0005-0000-0000-0000E01E0000}"/>
    <cellStyle name="20% - Accent6 3 5 3 3" xfId="7943" xr:uid="{00000000-0005-0000-0000-0000E11E0000}"/>
    <cellStyle name="20% - Accent6 3 5 3 3 2" xfId="7944" xr:uid="{00000000-0005-0000-0000-0000E21E0000}"/>
    <cellStyle name="20% - Accent6 3 5 3 4" xfId="7945" xr:uid="{00000000-0005-0000-0000-0000E31E0000}"/>
    <cellStyle name="20% - Accent6 3 5 3 5" xfId="7946" xr:uid="{00000000-0005-0000-0000-0000E41E0000}"/>
    <cellStyle name="20% - Accent6 3 5 3 6" xfId="7947" xr:uid="{00000000-0005-0000-0000-0000E51E0000}"/>
    <cellStyle name="20% - Accent6 3 5 4" xfId="7948" xr:uid="{00000000-0005-0000-0000-0000E61E0000}"/>
    <cellStyle name="20% - Accent6 3 5 4 2" xfId="7949" xr:uid="{00000000-0005-0000-0000-0000E71E0000}"/>
    <cellStyle name="20% - Accent6 3 5 4 2 2" xfId="7950" xr:uid="{00000000-0005-0000-0000-0000E81E0000}"/>
    <cellStyle name="20% - Accent6 3 5 4 3" xfId="7951" xr:uid="{00000000-0005-0000-0000-0000E91E0000}"/>
    <cellStyle name="20% - Accent6 3 5 4 4" xfId="7952" xr:uid="{00000000-0005-0000-0000-0000EA1E0000}"/>
    <cellStyle name="20% - Accent6 3 5 5" xfId="7953" xr:uid="{00000000-0005-0000-0000-0000EB1E0000}"/>
    <cellStyle name="20% - Accent6 3 5 5 2" xfId="7954" xr:uid="{00000000-0005-0000-0000-0000EC1E0000}"/>
    <cellStyle name="20% - Accent6 3 5 5 2 2" xfId="7955" xr:uid="{00000000-0005-0000-0000-0000ED1E0000}"/>
    <cellStyle name="20% - Accent6 3 5 5 3" xfId="7956" xr:uid="{00000000-0005-0000-0000-0000EE1E0000}"/>
    <cellStyle name="20% - Accent6 3 5 6" xfId="7957" xr:uid="{00000000-0005-0000-0000-0000EF1E0000}"/>
    <cellStyle name="20% - Accent6 3 5 6 2" xfId="7958" xr:uid="{00000000-0005-0000-0000-0000F01E0000}"/>
    <cellStyle name="20% - Accent6 3 5 7" xfId="7959" xr:uid="{00000000-0005-0000-0000-0000F11E0000}"/>
    <cellStyle name="20% - Accent6 3 5 8" xfId="7960" xr:uid="{00000000-0005-0000-0000-0000F21E0000}"/>
    <cellStyle name="20% - Accent6 3 5 9" xfId="7961" xr:uid="{00000000-0005-0000-0000-0000F31E0000}"/>
    <cellStyle name="20% - Accent6 3 6" xfId="7962" xr:uid="{00000000-0005-0000-0000-0000F41E0000}"/>
    <cellStyle name="20% - Accent6 3 6 2" xfId="7963" xr:uid="{00000000-0005-0000-0000-0000F51E0000}"/>
    <cellStyle name="20% - Accent6 3 6 2 2" xfId="7964" xr:uid="{00000000-0005-0000-0000-0000F61E0000}"/>
    <cellStyle name="20% - Accent6 3 6 2 2 2" xfId="7965" xr:uid="{00000000-0005-0000-0000-0000F71E0000}"/>
    <cellStyle name="20% - Accent6 3 6 2 2 2 2" xfId="7966" xr:uid="{00000000-0005-0000-0000-0000F81E0000}"/>
    <cellStyle name="20% - Accent6 3 6 2 2 3" xfId="7967" xr:uid="{00000000-0005-0000-0000-0000F91E0000}"/>
    <cellStyle name="20% - Accent6 3 6 2 2 4" xfId="7968" xr:uid="{00000000-0005-0000-0000-0000FA1E0000}"/>
    <cellStyle name="20% - Accent6 3 6 2 3" xfId="7969" xr:uid="{00000000-0005-0000-0000-0000FB1E0000}"/>
    <cellStyle name="20% - Accent6 3 6 2 3 2" xfId="7970" xr:uid="{00000000-0005-0000-0000-0000FC1E0000}"/>
    <cellStyle name="20% - Accent6 3 6 2 4" xfId="7971" xr:uid="{00000000-0005-0000-0000-0000FD1E0000}"/>
    <cellStyle name="20% - Accent6 3 6 2 5" xfId="7972" xr:uid="{00000000-0005-0000-0000-0000FE1E0000}"/>
    <cellStyle name="20% - Accent6 3 6 2 6" xfId="7973" xr:uid="{00000000-0005-0000-0000-0000FF1E0000}"/>
    <cellStyle name="20% - Accent6 3 6 3" xfId="7974" xr:uid="{00000000-0005-0000-0000-0000001F0000}"/>
    <cellStyle name="20% - Accent6 3 6 3 2" xfId="7975" xr:uid="{00000000-0005-0000-0000-0000011F0000}"/>
    <cellStyle name="20% - Accent6 3 6 3 2 2" xfId="7976" xr:uid="{00000000-0005-0000-0000-0000021F0000}"/>
    <cellStyle name="20% - Accent6 3 6 3 2 2 2" xfId="7977" xr:uid="{00000000-0005-0000-0000-0000031F0000}"/>
    <cellStyle name="20% - Accent6 3 6 3 2 3" xfId="7978" xr:uid="{00000000-0005-0000-0000-0000041F0000}"/>
    <cellStyle name="20% - Accent6 3 6 3 2 4" xfId="7979" xr:uid="{00000000-0005-0000-0000-0000051F0000}"/>
    <cellStyle name="20% - Accent6 3 6 3 3" xfId="7980" xr:uid="{00000000-0005-0000-0000-0000061F0000}"/>
    <cellStyle name="20% - Accent6 3 6 3 3 2" xfId="7981" xr:uid="{00000000-0005-0000-0000-0000071F0000}"/>
    <cellStyle name="20% - Accent6 3 6 3 4" xfId="7982" xr:uid="{00000000-0005-0000-0000-0000081F0000}"/>
    <cellStyle name="20% - Accent6 3 6 3 5" xfId="7983" xr:uid="{00000000-0005-0000-0000-0000091F0000}"/>
    <cellStyle name="20% - Accent6 3 6 4" xfId="7984" xr:uid="{00000000-0005-0000-0000-00000A1F0000}"/>
    <cellStyle name="20% - Accent6 3 6 4 2" xfId="7985" xr:uid="{00000000-0005-0000-0000-00000B1F0000}"/>
    <cellStyle name="20% - Accent6 3 6 4 2 2" xfId="7986" xr:uid="{00000000-0005-0000-0000-00000C1F0000}"/>
    <cellStyle name="20% - Accent6 3 6 4 3" xfId="7987" xr:uid="{00000000-0005-0000-0000-00000D1F0000}"/>
    <cellStyle name="20% - Accent6 3 6 4 4" xfId="7988" xr:uid="{00000000-0005-0000-0000-00000E1F0000}"/>
    <cellStyle name="20% - Accent6 3 6 5" xfId="7989" xr:uid="{00000000-0005-0000-0000-00000F1F0000}"/>
    <cellStyle name="20% - Accent6 3 6 5 2" xfId="7990" xr:uid="{00000000-0005-0000-0000-0000101F0000}"/>
    <cellStyle name="20% - Accent6 3 6 6" xfId="7991" xr:uid="{00000000-0005-0000-0000-0000111F0000}"/>
    <cellStyle name="20% - Accent6 3 6 7" xfId="7992" xr:uid="{00000000-0005-0000-0000-0000121F0000}"/>
    <cellStyle name="20% - Accent6 3 6 8" xfId="7993" xr:uid="{00000000-0005-0000-0000-0000131F0000}"/>
    <cellStyle name="20% - Accent6 3 7" xfId="7994" xr:uid="{00000000-0005-0000-0000-0000141F0000}"/>
    <cellStyle name="20% - Accent6 3 7 2" xfId="7995" xr:uid="{00000000-0005-0000-0000-0000151F0000}"/>
    <cellStyle name="20% - Accent6 3 7 2 2" xfId="7996" xr:uid="{00000000-0005-0000-0000-0000161F0000}"/>
    <cellStyle name="20% - Accent6 3 7 2 2 2" xfId="7997" xr:uid="{00000000-0005-0000-0000-0000171F0000}"/>
    <cellStyle name="20% - Accent6 3 7 2 3" xfId="7998" xr:uid="{00000000-0005-0000-0000-0000181F0000}"/>
    <cellStyle name="20% - Accent6 3 7 2 4" xfId="7999" xr:uid="{00000000-0005-0000-0000-0000191F0000}"/>
    <cellStyle name="20% - Accent6 3 7 3" xfId="8000" xr:uid="{00000000-0005-0000-0000-00001A1F0000}"/>
    <cellStyle name="20% - Accent6 3 7 3 2" xfId="8001" xr:uid="{00000000-0005-0000-0000-00001B1F0000}"/>
    <cellStyle name="20% - Accent6 3 7 4" xfId="8002" xr:uid="{00000000-0005-0000-0000-00001C1F0000}"/>
    <cellStyle name="20% - Accent6 3 7 5" xfId="8003" xr:uid="{00000000-0005-0000-0000-00001D1F0000}"/>
    <cellStyle name="20% - Accent6 3 7 6" xfId="8004" xr:uid="{00000000-0005-0000-0000-00001E1F0000}"/>
    <cellStyle name="20% - Accent6 3 8" xfId="8005" xr:uid="{00000000-0005-0000-0000-00001F1F0000}"/>
    <cellStyle name="20% - Accent6 3 8 2" xfId="8006" xr:uid="{00000000-0005-0000-0000-0000201F0000}"/>
    <cellStyle name="20% - Accent6 3 8 2 2" xfId="8007" xr:uid="{00000000-0005-0000-0000-0000211F0000}"/>
    <cellStyle name="20% - Accent6 3 8 2 2 2" xfId="8008" xr:uid="{00000000-0005-0000-0000-0000221F0000}"/>
    <cellStyle name="20% - Accent6 3 8 2 3" xfId="8009" xr:uid="{00000000-0005-0000-0000-0000231F0000}"/>
    <cellStyle name="20% - Accent6 3 8 2 4" xfId="8010" xr:uid="{00000000-0005-0000-0000-0000241F0000}"/>
    <cellStyle name="20% - Accent6 3 8 3" xfId="8011" xr:uid="{00000000-0005-0000-0000-0000251F0000}"/>
    <cellStyle name="20% - Accent6 3 8 3 2" xfId="8012" xr:uid="{00000000-0005-0000-0000-0000261F0000}"/>
    <cellStyle name="20% - Accent6 3 8 4" xfId="8013" xr:uid="{00000000-0005-0000-0000-0000271F0000}"/>
    <cellStyle name="20% - Accent6 3 8 5" xfId="8014" xr:uid="{00000000-0005-0000-0000-0000281F0000}"/>
    <cellStyle name="20% - Accent6 3 9" xfId="8015" xr:uid="{00000000-0005-0000-0000-0000291F0000}"/>
    <cellStyle name="20% - Accent6 3 9 2" xfId="8016" xr:uid="{00000000-0005-0000-0000-00002A1F0000}"/>
    <cellStyle name="20% - Accent6 3 9 2 2" xfId="8017" xr:uid="{00000000-0005-0000-0000-00002B1F0000}"/>
    <cellStyle name="20% - Accent6 3 9 2 3" xfId="8018" xr:uid="{00000000-0005-0000-0000-00002C1F0000}"/>
    <cellStyle name="20% - Accent6 3 9 3" xfId="8019" xr:uid="{00000000-0005-0000-0000-00002D1F0000}"/>
    <cellStyle name="20% - Accent6 3 9 4" xfId="8020" xr:uid="{00000000-0005-0000-0000-00002E1F0000}"/>
    <cellStyle name="20% - Accent6 4" xfId="8021" xr:uid="{00000000-0005-0000-0000-00002F1F0000}"/>
    <cellStyle name="20% - Accent6 4 10" xfId="8022" xr:uid="{00000000-0005-0000-0000-0000301F0000}"/>
    <cellStyle name="20% - Accent6 4 10 2" xfId="8023" xr:uid="{00000000-0005-0000-0000-0000311F0000}"/>
    <cellStyle name="20% - Accent6 4 11" xfId="8024" xr:uid="{00000000-0005-0000-0000-0000321F0000}"/>
    <cellStyle name="20% - Accent6 4 12" xfId="8025" xr:uid="{00000000-0005-0000-0000-0000331F0000}"/>
    <cellStyle name="20% - Accent6 4 13" xfId="8026" xr:uid="{00000000-0005-0000-0000-0000341F0000}"/>
    <cellStyle name="20% - Accent6 4 2" xfId="8027" xr:uid="{00000000-0005-0000-0000-0000351F0000}"/>
    <cellStyle name="20% - Accent6 4 2 2" xfId="8028" xr:uid="{00000000-0005-0000-0000-0000361F0000}"/>
    <cellStyle name="20% - Accent6 4 2 2 2" xfId="8029" xr:uid="{00000000-0005-0000-0000-0000371F0000}"/>
    <cellStyle name="20% - Accent6 4 2 2 2 2" xfId="8030" xr:uid="{00000000-0005-0000-0000-0000381F0000}"/>
    <cellStyle name="20% - Accent6 4 2 2 2 2 2" xfId="8031" xr:uid="{00000000-0005-0000-0000-0000391F0000}"/>
    <cellStyle name="20% - Accent6 4 2 2 2 2 2 2" xfId="8032" xr:uid="{00000000-0005-0000-0000-00003A1F0000}"/>
    <cellStyle name="20% - Accent6 4 2 2 2 2 3" xfId="8033" xr:uid="{00000000-0005-0000-0000-00003B1F0000}"/>
    <cellStyle name="20% - Accent6 4 2 2 2 3" xfId="8034" xr:uid="{00000000-0005-0000-0000-00003C1F0000}"/>
    <cellStyle name="20% - Accent6 4 2 2 2 3 2" xfId="8035" xr:uid="{00000000-0005-0000-0000-00003D1F0000}"/>
    <cellStyle name="20% - Accent6 4 2 2 2 4" xfId="8036" xr:uid="{00000000-0005-0000-0000-00003E1F0000}"/>
    <cellStyle name="20% - Accent6 4 2 2 2 5" xfId="8037" xr:uid="{00000000-0005-0000-0000-00003F1F0000}"/>
    <cellStyle name="20% - Accent6 4 2 2 2 6" xfId="8038" xr:uid="{00000000-0005-0000-0000-0000401F0000}"/>
    <cellStyle name="20% - Accent6 4 2 2 3" xfId="8039" xr:uid="{00000000-0005-0000-0000-0000411F0000}"/>
    <cellStyle name="20% - Accent6 4 2 2 3 2" xfId="8040" xr:uid="{00000000-0005-0000-0000-0000421F0000}"/>
    <cellStyle name="20% - Accent6 4 2 2 3 2 2" xfId="8041" xr:uid="{00000000-0005-0000-0000-0000431F0000}"/>
    <cellStyle name="20% - Accent6 4 2 2 3 3" xfId="8042" xr:uid="{00000000-0005-0000-0000-0000441F0000}"/>
    <cellStyle name="20% - Accent6 4 2 2 4" xfId="8043" xr:uid="{00000000-0005-0000-0000-0000451F0000}"/>
    <cellStyle name="20% - Accent6 4 2 2 4 2" xfId="8044" xr:uid="{00000000-0005-0000-0000-0000461F0000}"/>
    <cellStyle name="20% - Accent6 4 2 2 4 2 2" xfId="8045" xr:uid="{00000000-0005-0000-0000-0000471F0000}"/>
    <cellStyle name="20% - Accent6 4 2 2 4 3" xfId="8046" xr:uid="{00000000-0005-0000-0000-0000481F0000}"/>
    <cellStyle name="20% - Accent6 4 2 2 5" xfId="8047" xr:uid="{00000000-0005-0000-0000-0000491F0000}"/>
    <cellStyle name="20% - Accent6 4 2 2 5 2" xfId="8048" xr:uid="{00000000-0005-0000-0000-00004A1F0000}"/>
    <cellStyle name="20% - Accent6 4 2 2 6" xfId="8049" xr:uid="{00000000-0005-0000-0000-00004B1F0000}"/>
    <cellStyle name="20% - Accent6 4 2 2 7" xfId="8050" xr:uid="{00000000-0005-0000-0000-00004C1F0000}"/>
    <cellStyle name="20% - Accent6 4 2 2 8" xfId="8051" xr:uid="{00000000-0005-0000-0000-00004D1F0000}"/>
    <cellStyle name="20% - Accent6 4 2 3" xfId="8052" xr:uid="{00000000-0005-0000-0000-00004E1F0000}"/>
    <cellStyle name="20% - Accent6 4 2 3 2" xfId="8053" xr:uid="{00000000-0005-0000-0000-00004F1F0000}"/>
    <cellStyle name="20% - Accent6 4 2 3 2 2" xfId="8054" xr:uid="{00000000-0005-0000-0000-0000501F0000}"/>
    <cellStyle name="20% - Accent6 4 2 3 2 2 2" xfId="8055" xr:uid="{00000000-0005-0000-0000-0000511F0000}"/>
    <cellStyle name="20% - Accent6 4 2 3 2 3" xfId="8056" xr:uid="{00000000-0005-0000-0000-0000521F0000}"/>
    <cellStyle name="20% - Accent6 4 2 3 2 4" xfId="8057" xr:uid="{00000000-0005-0000-0000-0000531F0000}"/>
    <cellStyle name="20% - Accent6 4 2 3 3" xfId="8058" xr:uid="{00000000-0005-0000-0000-0000541F0000}"/>
    <cellStyle name="20% - Accent6 4 2 3 3 2" xfId="8059" xr:uid="{00000000-0005-0000-0000-0000551F0000}"/>
    <cellStyle name="20% - Accent6 4 2 3 4" xfId="8060" xr:uid="{00000000-0005-0000-0000-0000561F0000}"/>
    <cellStyle name="20% - Accent6 4 2 3 5" xfId="8061" xr:uid="{00000000-0005-0000-0000-0000571F0000}"/>
    <cellStyle name="20% - Accent6 4 2 3 6" xfId="8062" xr:uid="{00000000-0005-0000-0000-0000581F0000}"/>
    <cellStyle name="20% - Accent6 4 2 4" xfId="8063" xr:uid="{00000000-0005-0000-0000-0000591F0000}"/>
    <cellStyle name="20% - Accent6 4 2 4 2" xfId="8064" xr:uid="{00000000-0005-0000-0000-00005A1F0000}"/>
    <cellStyle name="20% - Accent6 4 2 4 2 2" xfId="8065" xr:uid="{00000000-0005-0000-0000-00005B1F0000}"/>
    <cellStyle name="20% - Accent6 4 2 4 2 2 2" xfId="8066" xr:uid="{00000000-0005-0000-0000-00005C1F0000}"/>
    <cellStyle name="20% - Accent6 4 2 4 2 3" xfId="8067" xr:uid="{00000000-0005-0000-0000-00005D1F0000}"/>
    <cellStyle name="20% - Accent6 4 2 4 2 4" xfId="8068" xr:uid="{00000000-0005-0000-0000-00005E1F0000}"/>
    <cellStyle name="20% - Accent6 4 2 4 3" xfId="8069" xr:uid="{00000000-0005-0000-0000-00005F1F0000}"/>
    <cellStyle name="20% - Accent6 4 2 4 3 2" xfId="8070" xr:uid="{00000000-0005-0000-0000-0000601F0000}"/>
    <cellStyle name="20% - Accent6 4 2 4 4" xfId="8071" xr:uid="{00000000-0005-0000-0000-0000611F0000}"/>
    <cellStyle name="20% - Accent6 4 2 4 5" xfId="8072" xr:uid="{00000000-0005-0000-0000-0000621F0000}"/>
    <cellStyle name="20% - Accent6 4 2 5" xfId="8073" xr:uid="{00000000-0005-0000-0000-0000631F0000}"/>
    <cellStyle name="20% - Accent6 4 2 5 2" xfId="8074" xr:uid="{00000000-0005-0000-0000-0000641F0000}"/>
    <cellStyle name="20% - Accent6 4 2 5 2 2" xfId="8075" xr:uid="{00000000-0005-0000-0000-0000651F0000}"/>
    <cellStyle name="20% - Accent6 4 2 5 3" xfId="8076" xr:uid="{00000000-0005-0000-0000-0000661F0000}"/>
    <cellStyle name="20% - Accent6 4 2 5 4" xfId="8077" xr:uid="{00000000-0005-0000-0000-0000671F0000}"/>
    <cellStyle name="20% - Accent6 4 2 6" xfId="8078" xr:uid="{00000000-0005-0000-0000-0000681F0000}"/>
    <cellStyle name="20% - Accent6 4 2 6 2" xfId="8079" xr:uid="{00000000-0005-0000-0000-0000691F0000}"/>
    <cellStyle name="20% - Accent6 4 2 7" xfId="8080" xr:uid="{00000000-0005-0000-0000-00006A1F0000}"/>
    <cellStyle name="20% - Accent6 4 2 8" xfId="8081" xr:uid="{00000000-0005-0000-0000-00006B1F0000}"/>
    <cellStyle name="20% - Accent6 4 2 9" xfId="8082" xr:uid="{00000000-0005-0000-0000-00006C1F0000}"/>
    <cellStyle name="20% - Accent6 4 3" xfId="8083" xr:uid="{00000000-0005-0000-0000-00006D1F0000}"/>
    <cellStyle name="20% - Accent6 4 3 2" xfId="8084" xr:uid="{00000000-0005-0000-0000-00006E1F0000}"/>
    <cellStyle name="20% - Accent6 4 3 2 2" xfId="8085" xr:uid="{00000000-0005-0000-0000-00006F1F0000}"/>
    <cellStyle name="20% - Accent6 4 3 2 2 2" xfId="8086" xr:uid="{00000000-0005-0000-0000-0000701F0000}"/>
    <cellStyle name="20% - Accent6 4 3 2 2 2 2" xfId="8087" xr:uid="{00000000-0005-0000-0000-0000711F0000}"/>
    <cellStyle name="20% - Accent6 4 3 2 2 2 2 2" xfId="8088" xr:uid="{00000000-0005-0000-0000-0000721F0000}"/>
    <cellStyle name="20% - Accent6 4 3 2 2 2 3" xfId="8089" xr:uid="{00000000-0005-0000-0000-0000731F0000}"/>
    <cellStyle name="20% - Accent6 4 3 2 2 3" xfId="8090" xr:uid="{00000000-0005-0000-0000-0000741F0000}"/>
    <cellStyle name="20% - Accent6 4 3 2 2 3 2" xfId="8091" xr:uid="{00000000-0005-0000-0000-0000751F0000}"/>
    <cellStyle name="20% - Accent6 4 3 2 2 4" xfId="8092" xr:uid="{00000000-0005-0000-0000-0000761F0000}"/>
    <cellStyle name="20% - Accent6 4 3 2 2 5" xfId="8093" xr:uid="{00000000-0005-0000-0000-0000771F0000}"/>
    <cellStyle name="20% - Accent6 4 3 2 2 6" xfId="8094" xr:uid="{00000000-0005-0000-0000-0000781F0000}"/>
    <cellStyle name="20% - Accent6 4 3 2 3" xfId="8095" xr:uid="{00000000-0005-0000-0000-0000791F0000}"/>
    <cellStyle name="20% - Accent6 4 3 2 3 2" xfId="8096" xr:uid="{00000000-0005-0000-0000-00007A1F0000}"/>
    <cellStyle name="20% - Accent6 4 3 2 3 2 2" xfId="8097" xr:uid="{00000000-0005-0000-0000-00007B1F0000}"/>
    <cellStyle name="20% - Accent6 4 3 2 3 3" xfId="8098" xr:uid="{00000000-0005-0000-0000-00007C1F0000}"/>
    <cellStyle name="20% - Accent6 4 3 2 4" xfId="8099" xr:uid="{00000000-0005-0000-0000-00007D1F0000}"/>
    <cellStyle name="20% - Accent6 4 3 2 4 2" xfId="8100" xr:uid="{00000000-0005-0000-0000-00007E1F0000}"/>
    <cellStyle name="20% - Accent6 4 3 2 4 2 2" xfId="8101" xr:uid="{00000000-0005-0000-0000-00007F1F0000}"/>
    <cellStyle name="20% - Accent6 4 3 2 4 3" xfId="8102" xr:uid="{00000000-0005-0000-0000-0000801F0000}"/>
    <cellStyle name="20% - Accent6 4 3 2 5" xfId="8103" xr:uid="{00000000-0005-0000-0000-0000811F0000}"/>
    <cellStyle name="20% - Accent6 4 3 2 5 2" xfId="8104" xr:uid="{00000000-0005-0000-0000-0000821F0000}"/>
    <cellStyle name="20% - Accent6 4 3 2 6" xfId="8105" xr:uid="{00000000-0005-0000-0000-0000831F0000}"/>
    <cellStyle name="20% - Accent6 4 3 2 7" xfId="8106" xr:uid="{00000000-0005-0000-0000-0000841F0000}"/>
    <cellStyle name="20% - Accent6 4 3 2 8" xfId="8107" xr:uid="{00000000-0005-0000-0000-0000851F0000}"/>
    <cellStyle name="20% - Accent6 4 3 3" xfId="8108" xr:uid="{00000000-0005-0000-0000-0000861F0000}"/>
    <cellStyle name="20% - Accent6 4 3 3 2" xfId="8109" xr:uid="{00000000-0005-0000-0000-0000871F0000}"/>
    <cellStyle name="20% - Accent6 4 3 3 2 2" xfId="8110" xr:uid="{00000000-0005-0000-0000-0000881F0000}"/>
    <cellStyle name="20% - Accent6 4 3 3 2 2 2" xfId="8111" xr:uid="{00000000-0005-0000-0000-0000891F0000}"/>
    <cellStyle name="20% - Accent6 4 3 3 2 3" xfId="8112" xr:uid="{00000000-0005-0000-0000-00008A1F0000}"/>
    <cellStyle name="20% - Accent6 4 3 3 2 4" xfId="8113" xr:uid="{00000000-0005-0000-0000-00008B1F0000}"/>
    <cellStyle name="20% - Accent6 4 3 3 3" xfId="8114" xr:uid="{00000000-0005-0000-0000-00008C1F0000}"/>
    <cellStyle name="20% - Accent6 4 3 3 3 2" xfId="8115" xr:uid="{00000000-0005-0000-0000-00008D1F0000}"/>
    <cellStyle name="20% - Accent6 4 3 3 4" xfId="8116" xr:uid="{00000000-0005-0000-0000-00008E1F0000}"/>
    <cellStyle name="20% - Accent6 4 3 3 5" xfId="8117" xr:uid="{00000000-0005-0000-0000-00008F1F0000}"/>
    <cellStyle name="20% - Accent6 4 3 3 6" xfId="8118" xr:uid="{00000000-0005-0000-0000-0000901F0000}"/>
    <cellStyle name="20% - Accent6 4 3 4" xfId="8119" xr:uid="{00000000-0005-0000-0000-0000911F0000}"/>
    <cellStyle name="20% - Accent6 4 3 4 2" xfId="8120" xr:uid="{00000000-0005-0000-0000-0000921F0000}"/>
    <cellStyle name="20% - Accent6 4 3 4 2 2" xfId="8121" xr:uid="{00000000-0005-0000-0000-0000931F0000}"/>
    <cellStyle name="20% - Accent6 4 3 4 3" xfId="8122" xr:uid="{00000000-0005-0000-0000-0000941F0000}"/>
    <cellStyle name="20% - Accent6 4 3 4 4" xfId="8123" xr:uid="{00000000-0005-0000-0000-0000951F0000}"/>
    <cellStyle name="20% - Accent6 4 3 5" xfId="8124" xr:uid="{00000000-0005-0000-0000-0000961F0000}"/>
    <cellStyle name="20% - Accent6 4 3 5 2" xfId="8125" xr:uid="{00000000-0005-0000-0000-0000971F0000}"/>
    <cellStyle name="20% - Accent6 4 3 5 2 2" xfId="8126" xr:uid="{00000000-0005-0000-0000-0000981F0000}"/>
    <cellStyle name="20% - Accent6 4 3 5 3" xfId="8127" xr:uid="{00000000-0005-0000-0000-0000991F0000}"/>
    <cellStyle name="20% - Accent6 4 3 6" xfId="8128" xr:uid="{00000000-0005-0000-0000-00009A1F0000}"/>
    <cellStyle name="20% - Accent6 4 3 6 2" xfId="8129" xr:uid="{00000000-0005-0000-0000-00009B1F0000}"/>
    <cellStyle name="20% - Accent6 4 3 7" xfId="8130" xr:uid="{00000000-0005-0000-0000-00009C1F0000}"/>
    <cellStyle name="20% - Accent6 4 3 8" xfId="8131" xr:uid="{00000000-0005-0000-0000-00009D1F0000}"/>
    <cellStyle name="20% - Accent6 4 3 9" xfId="8132" xr:uid="{00000000-0005-0000-0000-00009E1F0000}"/>
    <cellStyle name="20% - Accent6 4 4" xfId="8133" xr:uid="{00000000-0005-0000-0000-00009F1F0000}"/>
    <cellStyle name="20% - Accent6 4 4 2" xfId="8134" xr:uid="{00000000-0005-0000-0000-0000A01F0000}"/>
    <cellStyle name="20% - Accent6 4 4 2 2" xfId="8135" xr:uid="{00000000-0005-0000-0000-0000A11F0000}"/>
    <cellStyle name="20% - Accent6 4 4 2 2 2" xfId="8136" xr:uid="{00000000-0005-0000-0000-0000A21F0000}"/>
    <cellStyle name="20% - Accent6 4 4 2 2 2 2" xfId="8137" xr:uid="{00000000-0005-0000-0000-0000A31F0000}"/>
    <cellStyle name="20% - Accent6 4 4 2 2 2 2 2" xfId="8138" xr:uid="{00000000-0005-0000-0000-0000A41F0000}"/>
    <cellStyle name="20% - Accent6 4 4 2 2 2 3" xfId="8139" xr:uid="{00000000-0005-0000-0000-0000A51F0000}"/>
    <cellStyle name="20% - Accent6 4 4 2 2 3" xfId="8140" xr:uid="{00000000-0005-0000-0000-0000A61F0000}"/>
    <cellStyle name="20% - Accent6 4 4 2 2 3 2" xfId="8141" xr:uid="{00000000-0005-0000-0000-0000A71F0000}"/>
    <cellStyle name="20% - Accent6 4 4 2 2 4" xfId="8142" xr:uid="{00000000-0005-0000-0000-0000A81F0000}"/>
    <cellStyle name="20% - Accent6 4 4 2 2 5" xfId="8143" xr:uid="{00000000-0005-0000-0000-0000A91F0000}"/>
    <cellStyle name="20% - Accent6 4 4 2 2 6" xfId="8144" xr:uid="{00000000-0005-0000-0000-0000AA1F0000}"/>
    <cellStyle name="20% - Accent6 4 4 2 3" xfId="8145" xr:uid="{00000000-0005-0000-0000-0000AB1F0000}"/>
    <cellStyle name="20% - Accent6 4 4 2 3 2" xfId="8146" xr:uid="{00000000-0005-0000-0000-0000AC1F0000}"/>
    <cellStyle name="20% - Accent6 4 4 2 3 2 2" xfId="8147" xr:uid="{00000000-0005-0000-0000-0000AD1F0000}"/>
    <cellStyle name="20% - Accent6 4 4 2 3 3" xfId="8148" xr:uid="{00000000-0005-0000-0000-0000AE1F0000}"/>
    <cellStyle name="20% - Accent6 4 4 2 4" xfId="8149" xr:uid="{00000000-0005-0000-0000-0000AF1F0000}"/>
    <cellStyle name="20% - Accent6 4 4 2 4 2" xfId="8150" xr:uid="{00000000-0005-0000-0000-0000B01F0000}"/>
    <cellStyle name="20% - Accent6 4 4 2 4 2 2" xfId="8151" xr:uid="{00000000-0005-0000-0000-0000B11F0000}"/>
    <cellStyle name="20% - Accent6 4 4 2 4 3" xfId="8152" xr:uid="{00000000-0005-0000-0000-0000B21F0000}"/>
    <cellStyle name="20% - Accent6 4 4 2 5" xfId="8153" xr:uid="{00000000-0005-0000-0000-0000B31F0000}"/>
    <cellStyle name="20% - Accent6 4 4 2 5 2" xfId="8154" xr:uid="{00000000-0005-0000-0000-0000B41F0000}"/>
    <cellStyle name="20% - Accent6 4 4 2 6" xfId="8155" xr:uid="{00000000-0005-0000-0000-0000B51F0000}"/>
    <cellStyle name="20% - Accent6 4 4 2 7" xfId="8156" xr:uid="{00000000-0005-0000-0000-0000B61F0000}"/>
    <cellStyle name="20% - Accent6 4 4 2 8" xfId="8157" xr:uid="{00000000-0005-0000-0000-0000B71F0000}"/>
    <cellStyle name="20% - Accent6 4 4 3" xfId="8158" xr:uid="{00000000-0005-0000-0000-0000B81F0000}"/>
    <cellStyle name="20% - Accent6 4 4 3 2" xfId="8159" xr:uid="{00000000-0005-0000-0000-0000B91F0000}"/>
    <cellStyle name="20% - Accent6 4 4 3 2 2" xfId="8160" xr:uid="{00000000-0005-0000-0000-0000BA1F0000}"/>
    <cellStyle name="20% - Accent6 4 4 3 2 2 2" xfId="8161" xr:uid="{00000000-0005-0000-0000-0000BB1F0000}"/>
    <cellStyle name="20% - Accent6 4 4 3 2 3" xfId="8162" xr:uid="{00000000-0005-0000-0000-0000BC1F0000}"/>
    <cellStyle name="20% - Accent6 4 4 3 2 4" xfId="8163" xr:uid="{00000000-0005-0000-0000-0000BD1F0000}"/>
    <cellStyle name="20% - Accent6 4 4 3 3" xfId="8164" xr:uid="{00000000-0005-0000-0000-0000BE1F0000}"/>
    <cellStyle name="20% - Accent6 4 4 3 3 2" xfId="8165" xr:uid="{00000000-0005-0000-0000-0000BF1F0000}"/>
    <cellStyle name="20% - Accent6 4 4 3 4" xfId="8166" xr:uid="{00000000-0005-0000-0000-0000C01F0000}"/>
    <cellStyle name="20% - Accent6 4 4 3 5" xfId="8167" xr:uid="{00000000-0005-0000-0000-0000C11F0000}"/>
    <cellStyle name="20% - Accent6 4 4 3 6" xfId="8168" xr:uid="{00000000-0005-0000-0000-0000C21F0000}"/>
    <cellStyle name="20% - Accent6 4 4 4" xfId="8169" xr:uid="{00000000-0005-0000-0000-0000C31F0000}"/>
    <cellStyle name="20% - Accent6 4 4 4 2" xfId="8170" xr:uid="{00000000-0005-0000-0000-0000C41F0000}"/>
    <cellStyle name="20% - Accent6 4 4 4 2 2" xfId="8171" xr:uid="{00000000-0005-0000-0000-0000C51F0000}"/>
    <cellStyle name="20% - Accent6 4 4 4 3" xfId="8172" xr:uid="{00000000-0005-0000-0000-0000C61F0000}"/>
    <cellStyle name="20% - Accent6 4 4 4 4" xfId="8173" xr:uid="{00000000-0005-0000-0000-0000C71F0000}"/>
    <cellStyle name="20% - Accent6 4 4 5" xfId="8174" xr:uid="{00000000-0005-0000-0000-0000C81F0000}"/>
    <cellStyle name="20% - Accent6 4 4 5 2" xfId="8175" xr:uid="{00000000-0005-0000-0000-0000C91F0000}"/>
    <cellStyle name="20% - Accent6 4 4 5 2 2" xfId="8176" xr:uid="{00000000-0005-0000-0000-0000CA1F0000}"/>
    <cellStyle name="20% - Accent6 4 4 5 3" xfId="8177" xr:uid="{00000000-0005-0000-0000-0000CB1F0000}"/>
    <cellStyle name="20% - Accent6 4 4 6" xfId="8178" xr:uid="{00000000-0005-0000-0000-0000CC1F0000}"/>
    <cellStyle name="20% - Accent6 4 4 6 2" xfId="8179" xr:uid="{00000000-0005-0000-0000-0000CD1F0000}"/>
    <cellStyle name="20% - Accent6 4 4 7" xfId="8180" xr:uid="{00000000-0005-0000-0000-0000CE1F0000}"/>
    <cellStyle name="20% - Accent6 4 4 8" xfId="8181" xr:uid="{00000000-0005-0000-0000-0000CF1F0000}"/>
    <cellStyle name="20% - Accent6 4 4 9" xfId="8182" xr:uid="{00000000-0005-0000-0000-0000D01F0000}"/>
    <cellStyle name="20% - Accent6 4 5" xfId="8183" xr:uid="{00000000-0005-0000-0000-0000D11F0000}"/>
    <cellStyle name="20% - Accent6 4 5 2" xfId="8184" xr:uid="{00000000-0005-0000-0000-0000D21F0000}"/>
    <cellStyle name="20% - Accent6 4 5 2 2" xfId="8185" xr:uid="{00000000-0005-0000-0000-0000D31F0000}"/>
    <cellStyle name="20% - Accent6 4 5 2 2 2" xfId="8186" xr:uid="{00000000-0005-0000-0000-0000D41F0000}"/>
    <cellStyle name="20% - Accent6 4 5 2 2 2 2" xfId="8187" xr:uid="{00000000-0005-0000-0000-0000D51F0000}"/>
    <cellStyle name="20% - Accent6 4 5 2 2 3" xfId="8188" xr:uid="{00000000-0005-0000-0000-0000D61F0000}"/>
    <cellStyle name="20% - Accent6 4 5 2 2 4" xfId="8189" xr:uid="{00000000-0005-0000-0000-0000D71F0000}"/>
    <cellStyle name="20% - Accent6 4 5 2 3" xfId="8190" xr:uid="{00000000-0005-0000-0000-0000D81F0000}"/>
    <cellStyle name="20% - Accent6 4 5 2 3 2" xfId="8191" xr:uid="{00000000-0005-0000-0000-0000D91F0000}"/>
    <cellStyle name="20% - Accent6 4 5 2 4" xfId="8192" xr:uid="{00000000-0005-0000-0000-0000DA1F0000}"/>
    <cellStyle name="20% - Accent6 4 5 2 5" xfId="8193" xr:uid="{00000000-0005-0000-0000-0000DB1F0000}"/>
    <cellStyle name="20% - Accent6 4 5 2 6" xfId="8194" xr:uid="{00000000-0005-0000-0000-0000DC1F0000}"/>
    <cellStyle name="20% - Accent6 4 5 3" xfId="8195" xr:uid="{00000000-0005-0000-0000-0000DD1F0000}"/>
    <cellStyle name="20% - Accent6 4 5 3 2" xfId="8196" xr:uid="{00000000-0005-0000-0000-0000DE1F0000}"/>
    <cellStyle name="20% - Accent6 4 5 3 2 2" xfId="8197" xr:uid="{00000000-0005-0000-0000-0000DF1F0000}"/>
    <cellStyle name="20% - Accent6 4 5 3 2 2 2" xfId="8198" xr:uid="{00000000-0005-0000-0000-0000E01F0000}"/>
    <cellStyle name="20% - Accent6 4 5 3 2 3" xfId="8199" xr:uid="{00000000-0005-0000-0000-0000E11F0000}"/>
    <cellStyle name="20% - Accent6 4 5 3 2 4" xfId="8200" xr:uid="{00000000-0005-0000-0000-0000E21F0000}"/>
    <cellStyle name="20% - Accent6 4 5 3 3" xfId="8201" xr:uid="{00000000-0005-0000-0000-0000E31F0000}"/>
    <cellStyle name="20% - Accent6 4 5 3 3 2" xfId="8202" xr:uid="{00000000-0005-0000-0000-0000E41F0000}"/>
    <cellStyle name="20% - Accent6 4 5 3 4" xfId="8203" xr:uid="{00000000-0005-0000-0000-0000E51F0000}"/>
    <cellStyle name="20% - Accent6 4 5 3 5" xfId="8204" xr:uid="{00000000-0005-0000-0000-0000E61F0000}"/>
    <cellStyle name="20% - Accent6 4 5 4" xfId="8205" xr:uid="{00000000-0005-0000-0000-0000E71F0000}"/>
    <cellStyle name="20% - Accent6 4 5 4 2" xfId="8206" xr:uid="{00000000-0005-0000-0000-0000E81F0000}"/>
    <cellStyle name="20% - Accent6 4 5 4 2 2" xfId="8207" xr:uid="{00000000-0005-0000-0000-0000E91F0000}"/>
    <cellStyle name="20% - Accent6 4 5 4 3" xfId="8208" xr:uid="{00000000-0005-0000-0000-0000EA1F0000}"/>
    <cellStyle name="20% - Accent6 4 5 4 4" xfId="8209" xr:uid="{00000000-0005-0000-0000-0000EB1F0000}"/>
    <cellStyle name="20% - Accent6 4 5 5" xfId="8210" xr:uid="{00000000-0005-0000-0000-0000EC1F0000}"/>
    <cellStyle name="20% - Accent6 4 5 5 2" xfId="8211" xr:uid="{00000000-0005-0000-0000-0000ED1F0000}"/>
    <cellStyle name="20% - Accent6 4 5 6" xfId="8212" xr:uid="{00000000-0005-0000-0000-0000EE1F0000}"/>
    <cellStyle name="20% - Accent6 4 5 7" xfId="8213" xr:uid="{00000000-0005-0000-0000-0000EF1F0000}"/>
    <cellStyle name="20% - Accent6 4 5 8" xfId="8214" xr:uid="{00000000-0005-0000-0000-0000F01F0000}"/>
    <cellStyle name="20% - Accent6 4 6" xfId="8215" xr:uid="{00000000-0005-0000-0000-0000F11F0000}"/>
    <cellStyle name="20% - Accent6 4 6 2" xfId="8216" xr:uid="{00000000-0005-0000-0000-0000F21F0000}"/>
    <cellStyle name="20% - Accent6 4 6 2 2" xfId="8217" xr:uid="{00000000-0005-0000-0000-0000F31F0000}"/>
    <cellStyle name="20% - Accent6 4 6 2 2 2" xfId="8218" xr:uid="{00000000-0005-0000-0000-0000F41F0000}"/>
    <cellStyle name="20% - Accent6 4 6 2 3" xfId="8219" xr:uid="{00000000-0005-0000-0000-0000F51F0000}"/>
    <cellStyle name="20% - Accent6 4 6 2 4" xfId="8220" xr:uid="{00000000-0005-0000-0000-0000F61F0000}"/>
    <cellStyle name="20% - Accent6 4 6 3" xfId="8221" xr:uid="{00000000-0005-0000-0000-0000F71F0000}"/>
    <cellStyle name="20% - Accent6 4 6 3 2" xfId="8222" xr:uid="{00000000-0005-0000-0000-0000F81F0000}"/>
    <cellStyle name="20% - Accent6 4 6 4" xfId="8223" xr:uid="{00000000-0005-0000-0000-0000F91F0000}"/>
    <cellStyle name="20% - Accent6 4 6 5" xfId="8224" xr:uid="{00000000-0005-0000-0000-0000FA1F0000}"/>
    <cellStyle name="20% - Accent6 4 6 6" xfId="8225" xr:uid="{00000000-0005-0000-0000-0000FB1F0000}"/>
    <cellStyle name="20% - Accent6 4 7" xfId="8226" xr:uid="{00000000-0005-0000-0000-0000FC1F0000}"/>
    <cellStyle name="20% - Accent6 4 7 2" xfId="8227" xr:uid="{00000000-0005-0000-0000-0000FD1F0000}"/>
    <cellStyle name="20% - Accent6 4 7 2 2" xfId="8228" xr:uid="{00000000-0005-0000-0000-0000FE1F0000}"/>
    <cellStyle name="20% - Accent6 4 7 2 2 2" xfId="8229" xr:uid="{00000000-0005-0000-0000-0000FF1F0000}"/>
    <cellStyle name="20% - Accent6 4 7 2 3" xfId="8230" xr:uid="{00000000-0005-0000-0000-000000200000}"/>
    <cellStyle name="20% - Accent6 4 7 2 4" xfId="8231" xr:uid="{00000000-0005-0000-0000-000001200000}"/>
    <cellStyle name="20% - Accent6 4 7 3" xfId="8232" xr:uid="{00000000-0005-0000-0000-000002200000}"/>
    <cellStyle name="20% - Accent6 4 7 3 2" xfId="8233" xr:uid="{00000000-0005-0000-0000-000003200000}"/>
    <cellStyle name="20% - Accent6 4 7 4" xfId="8234" xr:uid="{00000000-0005-0000-0000-000004200000}"/>
    <cellStyle name="20% - Accent6 4 7 5" xfId="8235" xr:uid="{00000000-0005-0000-0000-000005200000}"/>
    <cellStyle name="20% - Accent6 4 8" xfId="8236" xr:uid="{00000000-0005-0000-0000-000006200000}"/>
    <cellStyle name="20% - Accent6 4 8 2" xfId="8237" xr:uid="{00000000-0005-0000-0000-000007200000}"/>
    <cellStyle name="20% - Accent6 4 8 2 2" xfId="8238" xr:uid="{00000000-0005-0000-0000-000008200000}"/>
    <cellStyle name="20% - Accent6 4 8 2 3" xfId="8239" xr:uid="{00000000-0005-0000-0000-000009200000}"/>
    <cellStyle name="20% - Accent6 4 8 3" xfId="8240" xr:uid="{00000000-0005-0000-0000-00000A200000}"/>
    <cellStyle name="20% - Accent6 4 8 4" xfId="8241" xr:uid="{00000000-0005-0000-0000-00000B200000}"/>
    <cellStyle name="20% - Accent6 4 9" xfId="8242" xr:uid="{00000000-0005-0000-0000-00000C200000}"/>
    <cellStyle name="20% - Accent6 4 9 2" xfId="8243" xr:uid="{00000000-0005-0000-0000-00000D200000}"/>
    <cellStyle name="20% - Accent6 4 9 2 2" xfId="8244" xr:uid="{00000000-0005-0000-0000-00000E200000}"/>
    <cellStyle name="20% - Accent6 4 9 3" xfId="8245" xr:uid="{00000000-0005-0000-0000-00000F200000}"/>
    <cellStyle name="20% - Accent6 4 9 4" xfId="8246" xr:uid="{00000000-0005-0000-0000-000010200000}"/>
    <cellStyle name="20% - Accent6 5" xfId="8247" xr:uid="{00000000-0005-0000-0000-000011200000}"/>
    <cellStyle name="20% - Accent6 5 2" xfId="8248" xr:uid="{00000000-0005-0000-0000-000012200000}"/>
    <cellStyle name="20% - Accent6 5 2 2" xfId="8249" xr:uid="{00000000-0005-0000-0000-000013200000}"/>
    <cellStyle name="20% - Accent6 5 2 2 2" xfId="8250" xr:uid="{00000000-0005-0000-0000-000014200000}"/>
    <cellStyle name="20% - Accent6 5 2 2 2 2" xfId="8251" xr:uid="{00000000-0005-0000-0000-000015200000}"/>
    <cellStyle name="20% - Accent6 5 2 2 2 2 2" xfId="8252" xr:uid="{00000000-0005-0000-0000-000016200000}"/>
    <cellStyle name="20% - Accent6 5 2 2 2 3" xfId="8253" xr:uid="{00000000-0005-0000-0000-000017200000}"/>
    <cellStyle name="20% - Accent6 5 2 2 3" xfId="8254" xr:uid="{00000000-0005-0000-0000-000018200000}"/>
    <cellStyle name="20% - Accent6 5 2 2 3 2" xfId="8255" xr:uid="{00000000-0005-0000-0000-000019200000}"/>
    <cellStyle name="20% - Accent6 5 2 2 4" xfId="8256" xr:uid="{00000000-0005-0000-0000-00001A200000}"/>
    <cellStyle name="20% - Accent6 5 2 2 5" xfId="8257" xr:uid="{00000000-0005-0000-0000-00001B200000}"/>
    <cellStyle name="20% - Accent6 5 2 2 6" xfId="8258" xr:uid="{00000000-0005-0000-0000-00001C200000}"/>
    <cellStyle name="20% - Accent6 5 2 3" xfId="8259" xr:uid="{00000000-0005-0000-0000-00001D200000}"/>
    <cellStyle name="20% - Accent6 5 2 3 2" xfId="8260" xr:uid="{00000000-0005-0000-0000-00001E200000}"/>
    <cellStyle name="20% - Accent6 5 2 3 2 2" xfId="8261" xr:uid="{00000000-0005-0000-0000-00001F200000}"/>
    <cellStyle name="20% - Accent6 5 2 3 3" xfId="8262" xr:uid="{00000000-0005-0000-0000-000020200000}"/>
    <cellStyle name="20% - Accent6 5 2 4" xfId="8263" xr:uid="{00000000-0005-0000-0000-000021200000}"/>
    <cellStyle name="20% - Accent6 5 2 4 2" xfId="8264" xr:uid="{00000000-0005-0000-0000-000022200000}"/>
    <cellStyle name="20% - Accent6 5 2 4 2 2" xfId="8265" xr:uid="{00000000-0005-0000-0000-000023200000}"/>
    <cellStyle name="20% - Accent6 5 2 4 3" xfId="8266" xr:uid="{00000000-0005-0000-0000-000024200000}"/>
    <cellStyle name="20% - Accent6 5 2 5" xfId="8267" xr:uid="{00000000-0005-0000-0000-000025200000}"/>
    <cellStyle name="20% - Accent6 5 2 5 2" xfId="8268" xr:uid="{00000000-0005-0000-0000-000026200000}"/>
    <cellStyle name="20% - Accent6 5 2 6" xfId="8269" xr:uid="{00000000-0005-0000-0000-000027200000}"/>
    <cellStyle name="20% - Accent6 5 2 7" xfId="8270" xr:uid="{00000000-0005-0000-0000-000028200000}"/>
    <cellStyle name="20% - Accent6 5 2 8" xfId="8271" xr:uid="{00000000-0005-0000-0000-000029200000}"/>
    <cellStyle name="20% - Accent6 5 3" xfId="8272" xr:uid="{00000000-0005-0000-0000-00002A200000}"/>
    <cellStyle name="20% - Accent6 5 3 2" xfId="8273" xr:uid="{00000000-0005-0000-0000-00002B200000}"/>
    <cellStyle name="20% - Accent6 5 3 2 2" xfId="8274" xr:uid="{00000000-0005-0000-0000-00002C200000}"/>
    <cellStyle name="20% - Accent6 5 3 2 2 2" xfId="8275" xr:uid="{00000000-0005-0000-0000-00002D200000}"/>
    <cellStyle name="20% - Accent6 5 3 2 3" xfId="8276" xr:uid="{00000000-0005-0000-0000-00002E200000}"/>
    <cellStyle name="20% - Accent6 5 3 2 4" xfId="8277" xr:uid="{00000000-0005-0000-0000-00002F200000}"/>
    <cellStyle name="20% - Accent6 5 3 3" xfId="8278" xr:uid="{00000000-0005-0000-0000-000030200000}"/>
    <cellStyle name="20% - Accent6 5 3 3 2" xfId="8279" xr:uid="{00000000-0005-0000-0000-000031200000}"/>
    <cellStyle name="20% - Accent6 5 3 4" xfId="8280" xr:uid="{00000000-0005-0000-0000-000032200000}"/>
    <cellStyle name="20% - Accent6 5 3 5" xfId="8281" xr:uid="{00000000-0005-0000-0000-000033200000}"/>
    <cellStyle name="20% - Accent6 5 3 6" xfId="8282" xr:uid="{00000000-0005-0000-0000-000034200000}"/>
    <cellStyle name="20% - Accent6 5 4" xfId="8283" xr:uid="{00000000-0005-0000-0000-000035200000}"/>
    <cellStyle name="20% - Accent6 5 4 2" xfId="8284" xr:uid="{00000000-0005-0000-0000-000036200000}"/>
    <cellStyle name="20% - Accent6 5 4 2 2" xfId="8285" xr:uid="{00000000-0005-0000-0000-000037200000}"/>
    <cellStyle name="20% - Accent6 5 4 2 2 2" xfId="8286" xr:uid="{00000000-0005-0000-0000-000038200000}"/>
    <cellStyle name="20% - Accent6 5 4 2 3" xfId="8287" xr:uid="{00000000-0005-0000-0000-000039200000}"/>
    <cellStyle name="20% - Accent6 5 4 2 4" xfId="8288" xr:uid="{00000000-0005-0000-0000-00003A200000}"/>
    <cellStyle name="20% - Accent6 5 4 3" xfId="8289" xr:uid="{00000000-0005-0000-0000-00003B200000}"/>
    <cellStyle name="20% - Accent6 5 4 3 2" xfId="8290" xr:uid="{00000000-0005-0000-0000-00003C200000}"/>
    <cellStyle name="20% - Accent6 5 4 4" xfId="8291" xr:uid="{00000000-0005-0000-0000-00003D200000}"/>
    <cellStyle name="20% - Accent6 5 4 5" xfId="8292" xr:uid="{00000000-0005-0000-0000-00003E200000}"/>
    <cellStyle name="20% - Accent6 5 5" xfId="8293" xr:uid="{00000000-0005-0000-0000-00003F200000}"/>
    <cellStyle name="20% - Accent6 5 5 2" xfId="8294" xr:uid="{00000000-0005-0000-0000-000040200000}"/>
    <cellStyle name="20% - Accent6 5 5 2 2" xfId="8295" xr:uid="{00000000-0005-0000-0000-000041200000}"/>
    <cellStyle name="20% - Accent6 5 5 3" xfId="8296" xr:uid="{00000000-0005-0000-0000-000042200000}"/>
    <cellStyle name="20% - Accent6 5 5 4" xfId="8297" xr:uid="{00000000-0005-0000-0000-000043200000}"/>
    <cellStyle name="20% - Accent6 5 6" xfId="8298" xr:uid="{00000000-0005-0000-0000-000044200000}"/>
    <cellStyle name="20% - Accent6 5 6 2" xfId="8299" xr:uid="{00000000-0005-0000-0000-000045200000}"/>
    <cellStyle name="20% - Accent6 5 7" xfId="8300" xr:uid="{00000000-0005-0000-0000-000046200000}"/>
    <cellStyle name="20% - Accent6 5 8" xfId="8301" xr:uid="{00000000-0005-0000-0000-000047200000}"/>
    <cellStyle name="20% - Accent6 5 9" xfId="8302" xr:uid="{00000000-0005-0000-0000-000048200000}"/>
    <cellStyle name="20% - Accent6 6" xfId="8303" xr:uid="{00000000-0005-0000-0000-000049200000}"/>
    <cellStyle name="20% - Accent6 6 2" xfId="8304" xr:uid="{00000000-0005-0000-0000-00004A200000}"/>
    <cellStyle name="20% - Accent6 6 2 2" xfId="8305" xr:uid="{00000000-0005-0000-0000-00004B200000}"/>
    <cellStyle name="20% - Accent6 6 2 2 2" xfId="8306" xr:uid="{00000000-0005-0000-0000-00004C200000}"/>
    <cellStyle name="20% - Accent6 6 2 2 2 2" xfId="8307" xr:uid="{00000000-0005-0000-0000-00004D200000}"/>
    <cellStyle name="20% - Accent6 6 2 2 2 2 2" xfId="8308" xr:uid="{00000000-0005-0000-0000-00004E200000}"/>
    <cellStyle name="20% - Accent6 6 2 2 2 3" xfId="8309" xr:uid="{00000000-0005-0000-0000-00004F200000}"/>
    <cellStyle name="20% - Accent6 6 2 2 3" xfId="8310" xr:uid="{00000000-0005-0000-0000-000050200000}"/>
    <cellStyle name="20% - Accent6 6 2 2 3 2" xfId="8311" xr:uid="{00000000-0005-0000-0000-000051200000}"/>
    <cellStyle name="20% - Accent6 6 2 2 4" xfId="8312" xr:uid="{00000000-0005-0000-0000-000052200000}"/>
    <cellStyle name="20% - Accent6 6 2 2 5" xfId="8313" xr:uid="{00000000-0005-0000-0000-000053200000}"/>
    <cellStyle name="20% - Accent6 6 2 2 6" xfId="8314" xr:uid="{00000000-0005-0000-0000-000054200000}"/>
    <cellStyle name="20% - Accent6 6 2 3" xfId="8315" xr:uid="{00000000-0005-0000-0000-000055200000}"/>
    <cellStyle name="20% - Accent6 6 2 3 2" xfId="8316" xr:uid="{00000000-0005-0000-0000-000056200000}"/>
    <cellStyle name="20% - Accent6 6 2 3 2 2" xfId="8317" xr:uid="{00000000-0005-0000-0000-000057200000}"/>
    <cellStyle name="20% - Accent6 6 2 3 3" xfId="8318" xr:uid="{00000000-0005-0000-0000-000058200000}"/>
    <cellStyle name="20% - Accent6 6 2 4" xfId="8319" xr:uid="{00000000-0005-0000-0000-000059200000}"/>
    <cellStyle name="20% - Accent6 6 2 4 2" xfId="8320" xr:uid="{00000000-0005-0000-0000-00005A200000}"/>
    <cellStyle name="20% - Accent6 6 2 4 2 2" xfId="8321" xr:uid="{00000000-0005-0000-0000-00005B200000}"/>
    <cellStyle name="20% - Accent6 6 2 4 3" xfId="8322" xr:uid="{00000000-0005-0000-0000-00005C200000}"/>
    <cellStyle name="20% - Accent6 6 2 5" xfId="8323" xr:uid="{00000000-0005-0000-0000-00005D200000}"/>
    <cellStyle name="20% - Accent6 6 2 5 2" xfId="8324" xr:uid="{00000000-0005-0000-0000-00005E200000}"/>
    <cellStyle name="20% - Accent6 6 2 6" xfId="8325" xr:uid="{00000000-0005-0000-0000-00005F200000}"/>
    <cellStyle name="20% - Accent6 6 2 7" xfId="8326" xr:uid="{00000000-0005-0000-0000-000060200000}"/>
    <cellStyle name="20% - Accent6 6 2 8" xfId="8327" xr:uid="{00000000-0005-0000-0000-000061200000}"/>
    <cellStyle name="20% - Accent6 6 3" xfId="8328" xr:uid="{00000000-0005-0000-0000-000062200000}"/>
    <cellStyle name="20% - Accent6 6 3 2" xfId="8329" xr:uid="{00000000-0005-0000-0000-000063200000}"/>
    <cellStyle name="20% - Accent6 6 3 2 2" xfId="8330" xr:uid="{00000000-0005-0000-0000-000064200000}"/>
    <cellStyle name="20% - Accent6 6 3 2 2 2" xfId="8331" xr:uid="{00000000-0005-0000-0000-000065200000}"/>
    <cellStyle name="20% - Accent6 6 3 2 3" xfId="8332" xr:uid="{00000000-0005-0000-0000-000066200000}"/>
    <cellStyle name="20% - Accent6 6 3 2 4" xfId="8333" xr:uid="{00000000-0005-0000-0000-000067200000}"/>
    <cellStyle name="20% - Accent6 6 3 3" xfId="8334" xr:uid="{00000000-0005-0000-0000-000068200000}"/>
    <cellStyle name="20% - Accent6 6 3 3 2" xfId="8335" xr:uid="{00000000-0005-0000-0000-000069200000}"/>
    <cellStyle name="20% - Accent6 6 3 4" xfId="8336" xr:uid="{00000000-0005-0000-0000-00006A200000}"/>
    <cellStyle name="20% - Accent6 6 3 5" xfId="8337" xr:uid="{00000000-0005-0000-0000-00006B200000}"/>
    <cellStyle name="20% - Accent6 6 3 6" xfId="8338" xr:uid="{00000000-0005-0000-0000-00006C200000}"/>
    <cellStyle name="20% - Accent6 6 4" xfId="8339" xr:uid="{00000000-0005-0000-0000-00006D200000}"/>
    <cellStyle name="20% - Accent6 6 4 2" xfId="8340" xr:uid="{00000000-0005-0000-0000-00006E200000}"/>
    <cellStyle name="20% - Accent6 6 4 2 2" xfId="8341" xr:uid="{00000000-0005-0000-0000-00006F200000}"/>
    <cellStyle name="20% - Accent6 6 4 3" xfId="8342" xr:uid="{00000000-0005-0000-0000-000070200000}"/>
    <cellStyle name="20% - Accent6 6 4 4" xfId="8343" xr:uid="{00000000-0005-0000-0000-000071200000}"/>
    <cellStyle name="20% - Accent6 6 5" xfId="8344" xr:uid="{00000000-0005-0000-0000-000072200000}"/>
    <cellStyle name="20% - Accent6 6 5 2" xfId="8345" xr:uid="{00000000-0005-0000-0000-000073200000}"/>
    <cellStyle name="20% - Accent6 6 5 2 2" xfId="8346" xr:uid="{00000000-0005-0000-0000-000074200000}"/>
    <cellStyle name="20% - Accent6 6 5 3" xfId="8347" xr:uid="{00000000-0005-0000-0000-000075200000}"/>
    <cellStyle name="20% - Accent6 6 6" xfId="8348" xr:uid="{00000000-0005-0000-0000-000076200000}"/>
    <cellStyle name="20% - Accent6 6 6 2" xfId="8349" xr:uid="{00000000-0005-0000-0000-000077200000}"/>
    <cellStyle name="20% - Accent6 6 7" xfId="8350" xr:uid="{00000000-0005-0000-0000-000078200000}"/>
    <cellStyle name="20% - Accent6 6 8" xfId="8351" xr:uid="{00000000-0005-0000-0000-000079200000}"/>
    <cellStyle name="20% - Accent6 6 9" xfId="8352" xr:uid="{00000000-0005-0000-0000-00007A200000}"/>
    <cellStyle name="20% - Accent6 7" xfId="8353" xr:uid="{00000000-0005-0000-0000-00007B200000}"/>
    <cellStyle name="20% - Accent6 7 2" xfId="8354" xr:uid="{00000000-0005-0000-0000-00007C200000}"/>
    <cellStyle name="20% - Accent6 7 2 2" xfId="8355" xr:uid="{00000000-0005-0000-0000-00007D200000}"/>
    <cellStyle name="20% - Accent6 7 2 2 2" xfId="8356" xr:uid="{00000000-0005-0000-0000-00007E200000}"/>
    <cellStyle name="20% - Accent6 7 2 2 2 2" xfId="8357" xr:uid="{00000000-0005-0000-0000-00007F200000}"/>
    <cellStyle name="20% - Accent6 7 2 2 2 2 2" xfId="8358" xr:uid="{00000000-0005-0000-0000-000080200000}"/>
    <cellStyle name="20% - Accent6 7 2 2 2 3" xfId="8359" xr:uid="{00000000-0005-0000-0000-000081200000}"/>
    <cellStyle name="20% - Accent6 7 2 2 3" xfId="8360" xr:uid="{00000000-0005-0000-0000-000082200000}"/>
    <cellStyle name="20% - Accent6 7 2 2 3 2" xfId="8361" xr:uid="{00000000-0005-0000-0000-000083200000}"/>
    <cellStyle name="20% - Accent6 7 2 2 4" xfId="8362" xr:uid="{00000000-0005-0000-0000-000084200000}"/>
    <cellStyle name="20% - Accent6 7 2 2 5" xfId="8363" xr:uid="{00000000-0005-0000-0000-000085200000}"/>
    <cellStyle name="20% - Accent6 7 2 2 6" xfId="8364" xr:uid="{00000000-0005-0000-0000-000086200000}"/>
    <cellStyle name="20% - Accent6 7 2 3" xfId="8365" xr:uid="{00000000-0005-0000-0000-000087200000}"/>
    <cellStyle name="20% - Accent6 7 2 3 2" xfId="8366" xr:uid="{00000000-0005-0000-0000-000088200000}"/>
    <cellStyle name="20% - Accent6 7 2 3 2 2" xfId="8367" xr:uid="{00000000-0005-0000-0000-000089200000}"/>
    <cellStyle name="20% - Accent6 7 2 3 3" xfId="8368" xr:uid="{00000000-0005-0000-0000-00008A200000}"/>
    <cellStyle name="20% - Accent6 7 2 4" xfId="8369" xr:uid="{00000000-0005-0000-0000-00008B200000}"/>
    <cellStyle name="20% - Accent6 7 2 4 2" xfId="8370" xr:uid="{00000000-0005-0000-0000-00008C200000}"/>
    <cellStyle name="20% - Accent6 7 2 4 2 2" xfId="8371" xr:uid="{00000000-0005-0000-0000-00008D200000}"/>
    <cellStyle name="20% - Accent6 7 2 4 3" xfId="8372" xr:uid="{00000000-0005-0000-0000-00008E200000}"/>
    <cellStyle name="20% - Accent6 7 2 5" xfId="8373" xr:uid="{00000000-0005-0000-0000-00008F200000}"/>
    <cellStyle name="20% - Accent6 7 2 5 2" xfId="8374" xr:uid="{00000000-0005-0000-0000-000090200000}"/>
    <cellStyle name="20% - Accent6 7 2 6" xfId="8375" xr:uid="{00000000-0005-0000-0000-000091200000}"/>
    <cellStyle name="20% - Accent6 7 2 7" xfId="8376" xr:uid="{00000000-0005-0000-0000-000092200000}"/>
    <cellStyle name="20% - Accent6 7 2 8" xfId="8377" xr:uid="{00000000-0005-0000-0000-000093200000}"/>
    <cellStyle name="20% - Accent6 7 3" xfId="8378" xr:uid="{00000000-0005-0000-0000-000094200000}"/>
    <cellStyle name="20% - Accent6 7 3 2" xfId="8379" xr:uid="{00000000-0005-0000-0000-000095200000}"/>
    <cellStyle name="20% - Accent6 7 3 2 2" xfId="8380" xr:uid="{00000000-0005-0000-0000-000096200000}"/>
    <cellStyle name="20% - Accent6 7 3 2 2 2" xfId="8381" xr:uid="{00000000-0005-0000-0000-000097200000}"/>
    <cellStyle name="20% - Accent6 7 3 2 3" xfId="8382" xr:uid="{00000000-0005-0000-0000-000098200000}"/>
    <cellStyle name="20% - Accent6 7 3 2 4" xfId="8383" xr:uid="{00000000-0005-0000-0000-000099200000}"/>
    <cellStyle name="20% - Accent6 7 3 3" xfId="8384" xr:uid="{00000000-0005-0000-0000-00009A200000}"/>
    <cellStyle name="20% - Accent6 7 3 3 2" xfId="8385" xr:uid="{00000000-0005-0000-0000-00009B200000}"/>
    <cellStyle name="20% - Accent6 7 3 4" xfId="8386" xr:uid="{00000000-0005-0000-0000-00009C200000}"/>
    <cellStyle name="20% - Accent6 7 3 5" xfId="8387" xr:uid="{00000000-0005-0000-0000-00009D200000}"/>
    <cellStyle name="20% - Accent6 7 3 6" xfId="8388" xr:uid="{00000000-0005-0000-0000-00009E200000}"/>
    <cellStyle name="20% - Accent6 7 4" xfId="8389" xr:uid="{00000000-0005-0000-0000-00009F200000}"/>
    <cellStyle name="20% - Accent6 7 4 2" xfId="8390" xr:uid="{00000000-0005-0000-0000-0000A0200000}"/>
    <cellStyle name="20% - Accent6 7 4 2 2" xfId="8391" xr:uid="{00000000-0005-0000-0000-0000A1200000}"/>
    <cellStyle name="20% - Accent6 7 4 3" xfId="8392" xr:uid="{00000000-0005-0000-0000-0000A2200000}"/>
    <cellStyle name="20% - Accent6 7 4 4" xfId="8393" xr:uid="{00000000-0005-0000-0000-0000A3200000}"/>
    <cellStyle name="20% - Accent6 7 5" xfId="8394" xr:uid="{00000000-0005-0000-0000-0000A4200000}"/>
    <cellStyle name="20% - Accent6 7 5 2" xfId="8395" xr:uid="{00000000-0005-0000-0000-0000A5200000}"/>
    <cellStyle name="20% - Accent6 7 5 2 2" xfId="8396" xr:uid="{00000000-0005-0000-0000-0000A6200000}"/>
    <cellStyle name="20% - Accent6 7 5 3" xfId="8397" xr:uid="{00000000-0005-0000-0000-0000A7200000}"/>
    <cellStyle name="20% - Accent6 7 6" xfId="8398" xr:uid="{00000000-0005-0000-0000-0000A8200000}"/>
    <cellStyle name="20% - Accent6 7 6 2" xfId="8399" xr:uid="{00000000-0005-0000-0000-0000A9200000}"/>
    <cellStyle name="20% - Accent6 7 7" xfId="8400" xr:uid="{00000000-0005-0000-0000-0000AA200000}"/>
    <cellStyle name="20% - Accent6 7 8" xfId="8401" xr:uid="{00000000-0005-0000-0000-0000AB200000}"/>
    <cellStyle name="20% - Accent6 7 9" xfId="8402" xr:uid="{00000000-0005-0000-0000-0000AC200000}"/>
    <cellStyle name="20% - Accent6 8" xfId="8403" xr:uid="{00000000-0005-0000-0000-0000AD200000}"/>
    <cellStyle name="20% - Accent6 8 2" xfId="8404" xr:uid="{00000000-0005-0000-0000-0000AE200000}"/>
    <cellStyle name="20% - Accent6 8 2 2" xfId="8405" xr:uid="{00000000-0005-0000-0000-0000AF200000}"/>
    <cellStyle name="20% - Accent6 8 2 2 2" xfId="8406" xr:uid="{00000000-0005-0000-0000-0000B0200000}"/>
    <cellStyle name="20% - Accent6 8 2 2 2 2" xfId="8407" xr:uid="{00000000-0005-0000-0000-0000B1200000}"/>
    <cellStyle name="20% - Accent6 8 2 2 2 2 2" xfId="8408" xr:uid="{00000000-0005-0000-0000-0000B2200000}"/>
    <cellStyle name="20% - Accent6 8 2 2 2 3" xfId="8409" xr:uid="{00000000-0005-0000-0000-0000B3200000}"/>
    <cellStyle name="20% - Accent6 8 2 2 3" xfId="8410" xr:uid="{00000000-0005-0000-0000-0000B4200000}"/>
    <cellStyle name="20% - Accent6 8 2 2 3 2" xfId="8411" xr:uid="{00000000-0005-0000-0000-0000B5200000}"/>
    <cellStyle name="20% - Accent6 8 2 2 4" xfId="8412" xr:uid="{00000000-0005-0000-0000-0000B6200000}"/>
    <cellStyle name="20% - Accent6 8 2 2 5" xfId="8413" xr:uid="{00000000-0005-0000-0000-0000B7200000}"/>
    <cellStyle name="20% - Accent6 8 2 2 6" xfId="8414" xr:uid="{00000000-0005-0000-0000-0000B8200000}"/>
    <cellStyle name="20% - Accent6 8 2 3" xfId="8415" xr:uid="{00000000-0005-0000-0000-0000B9200000}"/>
    <cellStyle name="20% - Accent6 8 2 3 2" xfId="8416" xr:uid="{00000000-0005-0000-0000-0000BA200000}"/>
    <cellStyle name="20% - Accent6 8 2 3 2 2" xfId="8417" xr:uid="{00000000-0005-0000-0000-0000BB200000}"/>
    <cellStyle name="20% - Accent6 8 2 3 3" xfId="8418" xr:uid="{00000000-0005-0000-0000-0000BC200000}"/>
    <cellStyle name="20% - Accent6 8 2 4" xfId="8419" xr:uid="{00000000-0005-0000-0000-0000BD200000}"/>
    <cellStyle name="20% - Accent6 8 2 4 2" xfId="8420" xr:uid="{00000000-0005-0000-0000-0000BE200000}"/>
    <cellStyle name="20% - Accent6 8 2 4 2 2" xfId="8421" xr:uid="{00000000-0005-0000-0000-0000BF200000}"/>
    <cellStyle name="20% - Accent6 8 2 4 3" xfId="8422" xr:uid="{00000000-0005-0000-0000-0000C0200000}"/>
    <cellStyle name="20% - Accent6 8 2 5" xfId="8423" xr:uid="{00000000-0005-0000-0000-0000C1200000}"/>
    <cellStyle name="20% - Accent6 8 2 5 2" xfId="8424" xr:uid="{00000000-0005-0000-0000-0000C2200000}"/>
    <cellStyle name="20% - Accent6 8 2 6" xfId="8425" xr:uid="{00000000-0005-0000-0000-0000C3200000}"/>
    <cellStyle name="20% - Accent6 8 2 7" xfId="8426" xr:uid="{00000000-0005-0000-0000-0000C4200000}"/>
    <cellStyle name="20% - Accent6 8 2 8" xfId="8427" xr:uid="{00000000-0005-0000-0000-0000C5200000}"/>
    <cellStyle name="20% - Accent6 8 3" xfId="8428" xr:uid="{00000000-0005-0000-0000-0000C6200000}"/>
    <cellStyle name="20% - Accent6 8 3 2" xfId="8429" xr:uid="{00000000-0005-0000-0000-0000C7200000}"/>
    <cellStyle name="20% - Accent6 8 3 2 2" xfId="8430" xr:uid="{00000000-0005-0000-0000-0000C8200000}"/>
    <cellStyle name="20% - Accent6 8 3 2 2 2" xfId="8431" xr:uid="{00000000-0005-0000-0000-0000C9200000}"/>
    <cellStyle name="20% - Accent6 8 3 2 3" xfId="8432" xr:uid="{00000000-0005-0000-0000-0000CA200000}"/>
    <cellStyle name="20% - Accent6 8 3 2 4" xfId="8433" xr:uid="{00000000-0005-0000-0000-0000CB200000}"/>
    <cellStyle name="20% - Accent6 8 3 3" xfId="8434" xr:uid="{00000000-0005-0000-0000-0000CC200000}"/>
    <cellStyle name="20% - Accent6 8 3 3 2" xfId="8435" xr:uid="{00000000-0005-0000-0000-0000CD200000}"/>
    <cellStyle name="20% - Accent6 8 3 4" xfId="8436" xr:uid="{00000000-0005-0000-0000-0000CE200000}"/>
    <cellStyle name="20% - Accent6 8 3 5" xfId="8437" xr:uid="{00000000-0005-0000-0000-0000CF200000}"/>
    <cellStyle name="20% - Accent6 8 3 6" xfId="8438" xr:uid="{00000000-0005-0000-0000-0000D0200000}"/>
    <cellStyle name="20% - Accent6 8 4" xfId="8439" xr:uid="{00000000-0005-0000-0000-0000D1200000}"/>
    <cellStyle name="20% - Accent6 8 4 2" xfId="8440" xr:uid="{00000000-0005-0000-0000-0000D2200000}"/>
    <cellStyle name="20% - Accent6 8 4 2 2" xfId="8441" xr:uid="{00000000-0005-0000-0000-0000D3200000}"/>
    <cellStyle name="20% - Accent6 8 4 3" xfId="8442" xr:uid="{00000000-0005-0000-0000-0000D4200000}"/>
    <cellStyle name="20% - Accent6 8 4 4" xfId="8443" xr:uid="{00000000-0005-0000-0000-0000D5200000}"/>
    <cellStyle name="20% - Accent6 8 5" xfId="8444" xr:uid="{00000000-0005-0000-0000-0000D6200000}"/>
    <cellStyle name="20% - Accent6 8 5 2" xfId="8445" xr:uid="{00000000-0005-0000-0000-0000D7200000}"/>
    <cellStyle name="20% - Accent6 8 5 2 2" xfId="8446" xr:uid="{00000000-0005-0000-0000-0000D8200000}"/>
    <cellStyle name="20% - Accent6 8 5 3" xfId="8447" xr:uid="{00000000-0005-0000-0000-0000D9200000}"/>
    <cellStyle name="20% - Accent6 8 6" xfId="8448" xr:uid="{00000000-0005-0000-0000-0000DA200000}"/>
    <cellStyle name="20% - Accent6 8 6 2" xfId="8449" xr:uid="{00000000-0005-0000-0000-0000DB200000}"/>
    <cellStyle name="20% - Accent6 8 7" xfId="8450" xr:uid="{00000000-0005-0000-0000-0000DC200000}"/>
    <cellStyle name="20% - Accent6 8 8" xfId="8451" xr:uid="{00000000-0005-0000-0000-0000DD200000}"/>
    <cellStyle name="20% - Accent6 8 9" xfId="8452" xr:uid="{00000000-0005-0000-0000-0000DE200000}"/>
    <cellStyle name="20% - Accent6 9" xfId="8453" xr:uid="{00000000-0005-0000-0000-0000DF200000}"/>
    <cellStyle name="20% - Accent6 9 2" xfId="8454" xr:uid="{00000000-0005-0000-0000-0000E0200000}"/>
    <cellStyle name="20% - Accent6 9 2 2" xfId="8455" xr:uid="{00000000-0005-0000-0000-0000E1200000}"/>
    <cellStyle name="20% - Accent6 9 2 2 2" xfId="8456" xr:uid="{00000000-0005-0000-0000-0000E2200000}"/>
    <cellStyle name="20% - Accent6 9 2 2 2 2" xfId="8457" xr:uid="{00000000-0005-0000-0000-0000E3200000}"/>
    <cellStyle name="20% - Accent6 9 2 2 3" xfId="8458" xr:uid="{00000000-0005-0000-0000-0000E4200000}"/>
    <cellStyle name="20% - Accent6 9 2 2 4" xfId="8459" xr:uid="{00000000-0005-0000-0000-0000E5200000}"/>
    <cellStyle name="20% - Accent6 9 2 3" xfId="8460" xr:uid="{00000000-0005-0000-0000-0000E6200000}"/>
    <cellStyle name="20% - Accent6 9 2 3 2" xfId="8461" xr:uid="{00000000-0005-0000-0000-0000E7200000}"/>
    <cellStyle name="20% - Accent6 9 2 4" xfId="8462" xr:uid="{00000000-0005-0000-0000-0000E8200000}"/>
    <cellStyle name="20% - Accent6 9 2 5" xfId="8463" xr:uid="{00000000-0005-0000-0000-0000E9200000}"/>
    <cellStyle name="20% - Accent6 9 2 6" xfId="8464" xr:uid="{00000000-0005-0000-0000-0000EA200000}"/>
    <cellStyle name="20% - Accent6 9 3" xfId="8465" xr:uid="{00000000-0005-0000-0000-0000EB200000}"/>
    <cellStyle name="20% - Accent6 9 3 2" xfId="8466" xr:uid="{00000000-0005-0000-0000-0000EC200000}"/>
    <cellStyle name="20% - Accent6 9 3 2 2" xfId="8467" xr:uid="{00000000-0005-0000-0000-0000ED200000}"/>
    <cellStyle name="20% - Accent6 9 3 2 2 2" xfId="8468" xr:uid="{00000000-0005-0000-0000-0000EE200000}"/>
    <cellStyle name="20% - Accent6 9 3 2 3" xfId="8469" xr:uid="{00000000-0005-0000-0000-0000EF200000}"/>
    <cellStyle name="20% - Accent6 9 3 2 4" xfId="8470" xr:uid="{00000000-0005-0000-0000-0000F0200000}"/>
    <cellStyle name="20% - Accent6 9 3 3" xfId="8471" xr:uid="{00000000-0005-0000-0000-0000F1200000}"/>
    <cellStyle name="20% - Accent6 9 3 3 2" xfId="8472" xr:uid="{00000000-0005-0000-0000-0000F2200000}"/>
    <cellStyle name="20% - Accent6 9 3 4" xfId="8473" xr:uid="{00000000-0005-0000-0000-0000F3200000}"/>
    <cellStyle name="20% - Accent6 9 3 5" xfId="8474" xr:uid="{00000000-0005-0000-0000-0000F4200000}"/>
    <cellStyle name="20% - Accent6 9 4" xfId="8475" xr:uid="{00000000-0005-0000-0000-0000F5200000}"/>
    <cellStyle name="20% - Accent6 9 4 2" xfId="8476" xr:uid="{00000000-0005-0000-0000-0000F6200000}"/>
    <cellStyle name="20% - Accent6 9 4 2 2" xfId="8477" xr:uid="{00000000-0005-0000-0000-0000F7200000}"/>
    <cellStyle name="20% - Accent6 9 4 3" xfId="8478" xr:uid="{00000000-0005-0000-0000-0000F8200000}"/>
    <cellStyle name="20% - Accent6 9 4 4" xfId="8479" xr:uid="{00000000-0005-0000-0000-0000F9200000}"/>
    <cellStyle name="20% - Accent6 9 5" xfId="8480" xr:uid="{00000000-0005-0000-0000-0000FA200000}"/>
    <cellStyle name="20% - Accent6 9 5 2" xfId="8481" xr:uid="{00000000-0005-0000-0000-0000FB200000}"/>
    <cellStyle name="20% - Accent6 9 6" xfId="8482" xr:uid="{00000000-0005-0000-0000-0000FC200000}"/>
    <cellStyle name="20% - Accent6 9 7" xfId="8483" xr:uid="{00000000-0005-0000-0000-0000FD200000}"/>
    <cellStyle name="20% - Accent6 9 8" xfId="8484" xr:uid="{00000000-0005-0000-0000-0000FE200000}"/>
    <cellStyle name="40% - Accent1" xfId="22" builtinId="31" customBuiltin="1"/>
    <cellStyle name="40% - Accent1 10" xfId="8485" xr:uid="{00000000-0005-0000-0000-000000210000}"/>
    <cellStyle name="40% - Accent1 10 2" xfId="8486" xr:uid="{00000000-0005-0000-0000-000001210000}"/>
    <cellStyle name="40% - Accent1 10 2 2" xfId="8487" xr:uid="{00000000-0005-0000-0000-000002210000}"/>
    <cellStyle name="40% - Accent1 10 2 2 2" xfId="8488" xr:uid="{00000000-0005-0000-0000-000003210000}"/>
    <cellStyle name="40% - Accent1 10 2 3" xfId="8489" xr:uid="{00000000-0005-0000-0000-000004210000}"/>
    <cellStyle name="40% - Accent1 10 2 4" xfId="8490" xr:uid="{00000000-0005-0000-0000-000005210000}"/>
    <cellStyle name="40% - Accent1 10 3" xfId="8491" xr:uid="{00000000-0005-0000-0000-000006210000}"/>
    <cellStyle name="40% - Accent1 10 3 2" xfId="8492" xr:uid="{00000000-0005-0000-0000-000007210000}"/>
    <cellStyle name="40% - Accent1 10 4" xfId="8493" xr:uid="{00000000-0005-0000-0000-000008210000}"/>
    <cellStyle name="40% - Accent1 10 5" xfId="8494" xr:uid="{00000000-0005-0000-0000-000009210000}"/>
    <cellStyle name="40% - Accent1 10 6" xfId="8495" xr:uid="{00000000-0005-0000-0000-00000A210000}"/>
    <cellStyle name="40% - Accent1 11" xfId="8496" xr:uid="{00000000-0005-0000-0000-00000B210000}"/>
    <cellStyle name="40% - Accent1 11 2" xfId="8497" xr:uid="{00000000-0005-0000-0000-00000C210000}"/>
    <cellStyle name="40% - Accent1 11 2 2" xfId="8498" xr:uid="{00000000-0005-0000-0000-00000D210000}"/>
    <cellStyle name="40% - Accent1 11 2 2 2" xfId="8499" xr:uid="{00000000-0005-0000-0000-00000E210000}"/>
    <cellStyle name="40% - Accent1 11 2 3" xfId="8500" xr:uid="{00000000-0005-0000-0000-00000F210000}"/>
    <cellStyle name="40% - Accent1 11 2 4" xfId="8501" xr:uid="{00000000-0005-0000-0000-000010210000}"/>
    <cellStyle name="40% - Accent1 11 3" xfId="8502" xr:uid="{00000000-0005-0000-0000-000011210000}"/>
    <cellStyle name="40% - Accent1 11 3 2" xfId="8503" xr:uid="{00000000-0005-0000-0000-000012210000}"/>
    <cellStyle name="40% - Accent1 11 4" xfId="8504" xr:uid="{00000000-0005-0000-0000-000013210000}"/>
    <cellStyle name="40% - Accent1 11 5" xfId="8505" xr:uid="{00000000-0005-0000-0000-000014210000}"/>
    <cellStyle name="40% - Accent1 12" xfId="8506" xr:uid="{00000000-0005-0000-0000-000015210000}"/>
    <cellStyle name="40% - Accent1 12 2" xfId="8507" xr:uid="{00000000-0005-0000-0000-000016210000}"/>
    <cellStyle name="40% - Accent1 12 2 2" xfId="8508" xr:uid="{00000000-0005-0000-0000-000017210000}"/>
    <cellStyle name="40% - Accent1 12 2 3" xfId="8509" xr:uid="{00000000-0005-0000-0000-000018210000}"/>
    <cellStyle name="40% - Accent1 12 3" xfId="8510" xr:uid="{00000000-0005-0000-0000-000019210000}"/>
    <cellStyle name="40% - Accent1 12 4" xfId="8511" xr:uid="{00000000-0005-0000-0000-00001A210000}"/>
    <cellStyle name="40% - Accent1 13" xfId="8512" xr:uid="{00000000-0005-0000-0000-00001B210000}"/>
    <cellStyle name="40% - Accent1 13 2" xfId="8513" xr:uid="{00000000-0005-0000-0000-00001C210000}"/>
    <cellStyle name="40% - Accent1 13 2 2" xfId="8514" xr:uid="{00000000-0005-0000-0000-00001D210000}"/>
    <cellStyle name="40% - Accent1 13 3" xfId="8515" xr:uid="{00000000-0005-0000-0000-00001E210000}"/>
    <cellStyle name="40% - Accent1 13 4" xfId="8516" xr:uid="{00000000-0005-0000-0000-00001F210000}"/>
    <cellStyle name="40% - Accent1 14" xfId="8517" xr:uid="{00000000-0005-0000-0000-000020210000}"/>
    <cellStyle name="40% - Accent1 14 2" xfId="8518" xr:uid="{00000000-0005-0000-0000-000021210000}"/>
    <cellStyle name="40% - Accent1 15" xfId="8519" xr:uid="{00000000-0005-0000-0000-000022210000}"/>
    <cellStyle name="40% - Accent1 16" xfId="8520" xr:uid="{00000000-0005-0000-0000-000023210000}"/>
    <cellStyle name="40% - Accent1 17" xfId="8521" xr:uid="{00000000-0005-0000-0000-000024210000}"/>
    <cellStyle name="40% - Accent1 2" xfId="8522" xr:uid="{00000000-0005-0000-0000-000025210000}"/>
    <cellStyle name="40% - Accent1 2 10" xfId="8523" xr:uid="{00000000-0005-0000-0000-000026210000}"/>
    <cellStyle name="40% - Accent1 2 10 2" xfId="8524" xr:uid="{00000000-0005-0000-0000-000027210000}"/>
    <cellStyle name="40% - Accent1 2 10 2 2" xfId="8525" xr:uid="{00000000-0005-0000-0000-000028210000}"/>
    <cellStyle name="40% - Accent1 2 10 3" xfId="8526" xr:uid="{00000000-0005-0000-0000-000029210000}"/>
    <cellStyle name="40% - Accent1 2 10 4" xfId="8527" xr:uid="{00000000-0005-0000-0000-00002A210000}"/>
    <cellStyle name="40% - Accent1 2 11" xfId="8528" xr:uid="{00000000-0005-0000-0000-00002B210000}"/>
    <cellStyle name="40% - Accent1 2 11 2" xfId="8529" xr:uid="{00000000-0005-0000-0000-00002C210000}"/>
    <cellStyle name="40% - Accent1 2 12" xfId="8530" xr:uid="{00000000-0005-0000-0000-00002D210000}"/>
    <cellStyle name="40% - Accent1 2 13" xfId="8531" xr:uid="{00000000-0005-0000-0000-00002E210000}"/>
    <cellStyle name="40% - Accent1 2 14" xfId="8532" xr:uid="{00000000-0005-0000-0000-00002F210000}"/>
    <cellStyle name="40% - Accent1 2 2" xfId="8533" xr:uid="{00000000-0005-0000-0000-000030210000}"/>
    <cellStyle name="40% - Accent1 2 2 10" xfId="8534" xr:uid="{00000000-0005-0000-0000-000031210000}"/>
    <cellStyle name="40% - Accent1 2 2 10 2" xfId="8535" xr:uid="{00000000-0005-0000-0000-000032210000}"/>
    <cellStyle name="40% - Accent1 2 2 11" xfId="8536" xr:uid="{00000000-0005-0000-0000-000033210000}"/>
    <cellStyle name="40% - Accent1 2 2 12" xfId="8537" xr:uid="{00000000-0005-0000-0000-000034210000}"/>
    <cellStyle name="40% - Accent1 2 2 13" xfId="8538" xr:uid="{00000000-0005-0000-0000-000035210000}"/>
    <cellStyle name="40% - Accent1 2 2 2" xfId="8539" xr:uid="{00000000-0005-0000-0000-000036210000}"/>
    <cellStyle name="40% - Accent1 2 2 2 2" xfId="8540" xr:uid="{00000000-0005-0000-0000-000037210000}"/>
    <cellStyle name="40% - Accent1 2 2 2 2 2" xfId="8541" xr:uid="{00000000-0005-0000-0000-000038210000}"/>
    <cellStyle name="40% - Accent1 2 2 2 2 2 2" xfId="8542" xr:uid="{00000000-0005-0000-0000-000039210000}"/>
    <cellStyle name="40% - Accent1 2 2 2 2 2 2 2" xfId="8543" xr:uid="{00000000-0005-0000-0000-00003A210000}"/>
    <cellStyle name="40% - Accent1 2 2 2 2 2 2 2 2" xfId="8544" xr:uid="{00000000-0005-0000-0000-00003B210000}"/>
    <cellStyle name="40% - Accent1 2 2 2 2 2 2 3" xfId="8545" xr:uid="{00000000-0005-0000-0000-00003C210000}"/>
    <cellStyle name="40% - Accent1 2 2 2 2 2 3" xfId="8546" xr:uid="{00000000-0005-0000-0000-00003D210000}"/>
    <cellStyle name="40% - Accent1 2 2 2 2 2 3 2" xfId="8547" xr:uid="{00000000-0005-0000-0000-00003E210000}"/>
    <cellStyle name="40% - Accent1 2 2 2 2 2 4" xfId="8548" xr:uid="{00000000-0005-0000-0000-00003F210000}"/>
    <cellStyle name="40% - Accent1 2 2 2 2 2 5" xfId="8549" xr:uid="{00000000-0005-0000-0000-000040210000}"/>
    <cellStyle name="40% - Accent1 2 2 2 2 2 6" xfId="8550" xr:uid="{00000000-0005-0000-0000-000041210000}"/>
    <cellStyle name="40% - Accent1 2 2 2 2 3" xfId="8551" xr:uid="{00000000-0005-0000-0000-000042210000}"/>
    <cellStyle name="40% - Accent1 2 2 2 2 3 2" xfId="8552" xr:uid="{00000000-0005-0000-0000-000043210000}"/>
    <cellStyle name="40% - Accent1 2 2 2 2 3 2 2" xfId="8553" xr:uid="{00000000-0005-0000-0000-000044210000}"/>
    <cellStyle name="40% - Accent1 2 2 2 2 3 3" xfId="8554" xr:uid="{00000000-0005-0000-0000-000045210000}"/>
    <cellStyle name="40% - Accent1 2 2 2 2 4" xfId="8555" xr:uid="{00000000-0005-0000-0000-000046210000}"/>
    <cellStyle name="40% - Accent1 2 2 2 2 4 2" xfId="8556" xr:uid="{00000000-0005-0000-0000-000047210000}"/>
    <cellStyle name="40% - Accent1 2 2 2 2 4 2 2" xfId="8557" xr:uid="{00000000-0005-0000-0000-000048210000}"/>
    <cellStyle name="40% - Accent1 2 2 2 2 4 3" xfId="8558" xr:uid="{00000000-0005-0000-0000-000049210000}"/>
    <cellStyle name="40% - Accent1 2 2 2 2 5" xfId="8559" xr:uid="{00000000-0005-0000-0000-00004A210000}"/>
    <cellStyle name="40% - Accent1 2 2 2 2 5 2" xfId="8560" xr:uid="{00000000-0005-0000-0000-00004B210000}"/>
    <cellStyle name="40% - Accent1 2 2 2 2 6" xfId="8561" xr:uid="{00000000-0005-0000-0000-00004C210000}"/>
    <cellStyle name="40% - Accent1 2 2 2 2 7" xfId="8562" xr:uid="{00000000-0005-0000-0000-00004D210000}"/>
    <cellStyle name="40% - Accent1 2 2 2 2 8" xfId="8563" xr:uid="{00000000-0005-0000-0000-00004E210000}"/>
    <cellStyle name="40% - Accent1 2 2 2 3" xfId="8564" xr:uid="{00000000-0005-0000-0000-00004F210000}"/>
    <cellStyle name="40% - Accent1 2 2 2 3 2" xfId="8565" xr:uid="{00000000-0005-0000-0000-000050210000}"/>
    <cellStyle name="40% - Accent1 2 2 2 3 2 2" xfId="8566" xr:uid="{00000000-0005-0000-0000-000051210000}"/>
    <cellStyle name="40% - Accent1 2 2 2 3 2 2 2" xfId="8567" xr:uid="{00000000-0005-0000-0000-000052210000}"/>
    <cellStyle name="40% - Accent1 2 2 2 3 2 3" xfId="8568" xr:uid="{00000000-0005-0000-0000-000053210000}"/>
    <cellStyle name="40% - Accent1 2 2 2 3 2 4" xfId="8569" xr:uid="{00000000-0005-0000-0000-000054210000}"/>
    <cellStyle name="40% - Accent1 2 2 2 3 3" xfId="8570" xr:uid="{00000000-0005-0000-0000-000055210000}"/>
    <cellStyle name="40% - Accent1 2 2 2 3 3 2" xfId="8571" xr:uid="{00000000-0005-0000-0000-000056210000}"/>
    <cellStyle name="40% - Accent1 2 2 2 3 4" xfId="8572" xr:uid="{00000000-0005-0000-0000-000057210000}"/>
    <cellStyle name="40% - Accent1 2 2 2 3 5" xfId="8573" xr:uid="{00000000-0005-0000-0000-000058210000}"/>
    <cellStyle name="40% - Accent1 2 2 2 3 6" xfId="8574" xr:uid="{00000000-0005-0000-0000-000059210000}"/>
    <cellStyle name="40% - Accent1 2 2 2 4" xfId="8575" xr:uid="{00000000-0005-0000-0000-00005A210000}"/>
    <cellStyle name="40% - Accent1 2 2 2 4 2" xfId="8576" xr:uid="{00000000-0005-0000-0000-00005B210000}"/>
    <cellStyle name="40% - Accent1 2 2 2 4 2 2" xfId="8577" xr:uid="{00000000-0005-0000-0000-00005C210000}"/>
    <cellStyle name="40% - Accent1 2 2 2 4 2 2 2" xfId="8578" xr:uid="{00000000-0005-0000-0000-00005D210000}"/>
    <cellStyle name="40% - Accent1 2 2 2 4 2 3" xfId="8579" xr:uid="{00000000-0005-0000-0000-00005E210000}"/>
    <cellStyle name="40% - Accent1 2 2 2 4 2 4" xfId="8580" xr:uid="{00000000-0005-0000-0000-00005F210000}"/>
    <cellStyle name="40% - Accent1 2 2 2 4 3" xfId="8581" xr:uid="{00000000-0005-0000-0000-000060210000}"/>
    <cellStyle name="40% - Accent1 2 2 2 4 3 2" xfId="8582" xr:uid="{00000000-0005-0000-0000-000061210000}"/>
    <cellStyle name="40% - Accent1 2 2 2 4 4" xfId="8583" xr:uid="{00000000-0005-0000-0000-000062210000}"/>
    <cellStyle name="40% - Accent1 2 2 2 4 5" xfId="8584" xr:uid="{00000000-0005-0000-0000-000063210000}"/>
    <cellStyle name="40% - Accent1 2 2 2 5" xfId="8585" xr:uid="{00000000-0005-0000-0000-000064210000}"/>
    <cellStyle name="40% - Accent1 2 2 2 5 2" xfId="8586" xr:uid="{00000000-0005-0000-0000-000065210000}"/>
    <cellStyle name="40% - Accent1 2 2 2 5 2 2" xfId="8587" xr:uid="{00000000-0005-0000-0000-000066210000}"/>
    <cellStyle name="40% - Accent1 2 2 2 5 3" xfId="8588" xr:uid="{00000000-0005-0000-0000-000067210000}"/>
    <cellStyle name="40% - Accent1 2 2 2 5 4" xfId="8589" xr:uid="{00000000-0005-0000-0000-000068210000}"/>
    <cellStyle name="40% - Accent1 2 2 2 6" xfId="8590" xr:uid="{00000000-0005-0000-0000-000069210000}"/>
    <cellStyle name="40% - Accent1 2 2 2 6 2" xfId="8591" xr:uid="{00000000-0005-0000-0000-00006A210000}"/>
    <cellStyle name="40% - Accent1 2 2 2 7" xfId="8592" xr:uid="{00000000-0005-0000-0000-00006B210000}"/>
    <cellStyle name="40% - Accent1 2 2 2 8" xfId="8593" xr:uid="{00000000-0005-0000-0000-00006C210000}"/>
    <cellStyle name="40% - Accent1 2 2 2 9" xfId="8594" xr:uid="{00000000-0005-0000-0000-00006D210000}"/>
    <cellStyle name="40% - Accent1 2 2 3" xfId="8595" xr:uid="{00000000-0005-0000-0000-00006E210000}"/>
    <cellStyle name="40% - Accent1 2 2 3 2" xfId="8596" xr:uid="{00000000-0005-0000-0000-00006F210000}"/>
    <cellStyle name="40% - Accent1 2 2 3 2 2" xfId="8597" xr:uid="{00000000-0005-0000-0000-000070210000}"/>
    <cellStyle name="40% - Accent1 2 2 3 2 2 2" xfId="8598" xr:uid="{00000000-0005-0000-0000-000071210000}"/>
    <cellStyle name="40% - Accent1 2 2 3 2 2 2 2" xfId="8599" xr:uid="{00000000-0005-0000-0000-000072210000}"/>
    <cellStyle name="40% - Accent1 2 2 3 2 2 2 2 2" xfId="8600" xr:uid="{00000000-0005-0000-0000-000073210000}"/>
    <cellStyle name="40% - Accent1 2 2 3 2 2 2 3" xfId="8601" xr:uid="{00000000-0005-0000-0000-000074210000}"/>
    <cellStyle name="40% - Accent1 2 2 3 2 2 3" xfId="8602" xr:uid="{00000000-0005-0000-0000-000075210000}"/>
    <cellStyle name="40% - Accent1 2 2 3 2 2 3 2" xfId="8603" xr:uid="{00000000-0005-0000-0000-000076210000}"/>
    <cellStyle name="40% - Accent1 2 2 3 2 2 4" xfId="8604" xr:uid="{00000000-0005-0000-0000-000077210000}"/>
    <cellStyle name="40% - Accent1 2 2 3 2 2 5" xfId="8605" xr:uid="{00000000-0005-0000-0000-000078210000}"/>
    <cellStyle name="40% - Accent1 2 2 3 2 2 6" xfId="8606" xr:uid="{00000000-0005-0000-0000-000079210000}"/>
    <cellStyle name="40% - Accent1 2 2 3 2 3" xfId="8607" xr:uid="{00000000-0005-0000-0000-00007A210000}"/>
    <cellStyle name="40% - Accent1 2 2 3 2 3 2" xfId="8608" xr:uid="{00000000-0005-0000-0000-00007B210000}"/>
    <cellStyle name="40% - Accent1 2 2 3 2 3 2 2" xfId="8609" xr:uid="{00000000-0005-0000-0000-00007C210000}"/>
    <cellStyle name="40% - Accent1 2 2 3 2 3 3" xfId="8610" xr:uid="{00000000-0005-0000-0000-00007D210000}"/>
    <cellStyle name="40% - Accent1 2 2 3 2 4" xfId="8611" xr:uid="{00000000-0005-0000-0000-00007E210000}"/>
    <cellStyle name="40% - Accent1 2 2 3 2 4 2" xfId="8612" xr:uid="{00000000-0005-0000-0000-00007F210000}"/>
    <cellStyle name="40% - Accent1 2 2 3 2 4 2 2" xfId="8613" xr:uid="{00000000-0005-0000-0000-000080210000}"/>
    <cellStyle name="40% - Accent1 2 2 3 2 4 3" xfId="8614" xr:uid="{00000000-0005-0000-0000-000081210000}"/>
    <cellStyle name="40% - Accent1 2 2 3 2 5" xfId="8615" xr:uid="{00000000-0005-0000-0000-000082210000}"/>
    <cellStyle name="40% - Accent1 2 2 3 2 5 2" xfId="8616" xr:uid="{00000000-0005-0000-0000-000083210000}"/>
    <cellStyle name="40% - Accent1 2 2 3 2 6" xfId="8617" xr:uid="{00000000-0005-0000-0000-000084210000}"/>
    <cellStyle name="40% - Accent1 2 2 3 2 7" xfId="8618" xr:uid="{00000000-0005-0000-0000-000085210000}"/>
    <cellStyle name="40% - Accent1 2 2 3 2 8" xfId="8619" xr:uid="{00000000-0005-0000-0000-000086210000}"/>
    <cellStyle name="40% - Accent1 2 2 3 3" xfId="8620" xr:uid="{00000000-0005-0000-0000-000087210000}"/>
    <cellStyle name="40% - Accent1 2 2 3 3 2" xfId="8621" xr:uid="{00000000-0005-0000-0000-000088210000}"/>
    <cellStyle name="40% - Accent1 2 2 3 3 2 2" xfId="8622" xr:uid="{00000000-0005-0000-0000-000089210000}"/>
    <cellStyle name="40% - Accent1 2 2 3 3 2 2 2" xfId="8623" xr:uid="{00000000-0005-0000-0000-00008A210000}"/>
    <cellStyle name="40% - Accent1 2 2 3 3 2 3" xfId="8624" xr:uid="{00000000-0005-0000-0000-00008B210000}"/>
    <cellStyle name="40% - Accent1 2 2 3 3 2 4" xfId="8625" xr:uid="{00000000-0005-0000-0000-00008C210000}"/>
    <cellStyle name="40% - Accent1 2 2 3 3 3" xfId="8626" xr:uid="{00000000-0005-0000-0000-00008D210000}"/>
    <cellStyle name="40% - Accent1 2 2 3 3 3 2" xfId="8627" xr:uid="{00000000-0005-0000-0000-00008E210000}"/>
    <cellStyle name="40% - Accent1 2 2 3 3 4" xfId="8628" xr:uid="{00000000-0005-0000-0000-00008F210000}"/>
    <cellStyle name="40% - Accent1 2 2 3 3 5" xfId="8629" xr:uid="{00000000-0005-0000-0000-000090210000}"/>
    <cellStyle name="40% - Accent1 2 2 3 3 6" xfId="8630" xr:uid="{00000000-0005-0000-0000-000091210000}"/>
    <cellStyle name="40% - Accent1 2 2 3 4" xfId="8631" xr:uid="{00000000-0005-0000-0000-000092210000}"/>
    <cellStyle name="40% - Accent1 2 2 3 4 2" xfId="8632" xr:uid="{00000000-0005-0000-0000-000093210000}"/>
    <cellStyle name="40% - Accent1 2 2 3 4 2 2" xfId="8633" xr:uid="{00000000-0005-0000-0000-000094210000}"/>
    <cellStyle name="40% - Accent1 2 2 3 4 3" xfId="8634" xr:uid="{00000000-0005-0000-0000-000095210000}"/>
    <cellStyle name="40% - Accent1 2 2 3 4 4" xfId="8635" xr:uid="{00000000-0005-0000-0000-000096210000}"/>
    <cellStyle name="40% - Accent1 2 2 3 5" xfId="8636" xr:uid="{00000000-0005-0000-0000-000097210000}"/>
    <cellStyle name="40% - Accent1 2 2 3 5 2" xfId="8637" xr:uid="{00000000-0005-0000-0000-000098210000}"/>
    <cellStyle name="40% - Accent1 2 2 3 5 2 2" xfId="8638" xr:uid="{00000000-0005-0000-0000-000099210000}"/>
    <cellStyle name="40% - Accent1 2 2 3 5 3" xfId="8639" xr:uid="{00000000-0005-0000-0000-00009A210000}"/>
    <cellStyle name="40% - Accent1 2 2 3 6" xfId="8640" xr:uid="{00000000-0005-0000-0000-00009B210000}"/>
    <cellStyle name="40% - Accent1 2 2 3 6 2" xfId="8641" xr:uid="{00000000-0005-0000-0000-00009C210000}"/>
    <cellStyle name="40% - Accent1 2 2 3 7" xfId="8642" xr:uid="{00000000-0005-0000-0000-00009D210000}"/>
    <cellStyle name="40% - Accent1 2 2 3 8" xfId="8643" xr:uid="{00000000-0005-0000-0000-00009E210000}"/>
    <cellStyle name="40% - Accent1 2 2 3 9" xfId="8644" xr:uid="{00000000-0005-0000-0000-00009F210000}"/>
    <cellStyle name="40% - Accent1 2 2 4" xfId="8645" xr:uid="{00000000-0005-0000-0000-0000A0210000}"/>
    <cellStyle name="40% - Accent1 2 2 4 2" xfId="8646" xr:uid="{00000000-0005-0000-0000-0000A1210000}"/>
    <cellStyle name="40% - Accent1 2 2 4 2 2" xfId="8647" xr:uid="{00000000-0005-0000-0000-0000A2210000}"/>
    <cellStyle name="40% - Accent1 2 2 4 2 2 2" xfId="8648" xr:uid="{00000000-0005-0000-0000-0000A3210000}"/>
    <cellStyle name="40% - Accent1 2 2 4 2 2 2 2" xfId="8649" xr:uid="{00000000-0005-0000-0000-0000A4210000}"/>
    <cellStyle name="40% - Accent1 2 2 4 2 2 2 2 2" xfId="8650" xr:uid="{00000000-0005-0000-0000-0000A5210000}"/>
    <cellStyle name="40% - Accent1 2 2 4 2 2 2 3" xfId="8651" xr:uid="{00000000-0005-0000-0000-0000A6210000}"/>
    <cellStyle name="40% - Accent1 2 2 4 2 2 3" xfId="8652" xr:uid="{00000000-0005-0000-0000-0000A7210000}"/>
    <cellStyle name="40% - Accent1 2 2 4 2 2 3 2" xfId="8653" xr:uid="{00000000-0005-0000-0000-0000A8210000}"/>
    <cellStyle name="40% - Accent1 2 2 4 2 2 4" xfId="8654" xr:uid="{00000000-0005-0000-0000-0000A9210000}"/>
    <cellStyle name="40% - Accent1 2 2 4 2 2 5" xfId="8655" xr:uid="{00000000-0005-0000-0000-0000AA210000}"/>
    <cellStyle name="40% - Accent1 2 2 4 2 2 6" xfId="8656" xr:uid="{00000000-0005-0000-0000-0000AB210000}"/>
    <cellStyle name="40% - Accent1 2 2 4 2 3" xfId="8657" xr:uid="{00000000-0005-0000-0000-0000AC210000}"/>
    <cellStyle name="40% - Accent1 2 2 4 2 3 2" xfId="8658" xr:uid="{00000000-0005-0000-0000-0000AD210000}"/>
    <cellStyle name="40% - Accent1 2 2 4 2 3 2 2" xfId="8659" xr:uid="{00000000-0005-0000-0000-0000AE210000}"/>
    <cellStyle name="40% - Accent1 2 2 4 2 3 3" xfId="8660" xr:uid="{00000000-0005-0000-0000-0000AF210000}"/>
    <cellStyle name="40% - Accent1 2 2 4 2 4" xfId="8661" xr:uid="{00000000-0005-0000-0000-0000B0210000}"/>
    <cellStyle name="40% - Accent1 2 2 4 2 4 2" xfId="8662" xr:uid="{00000000-0005-0000-0000-0000B1210000}"/>
    <cellStyle name="40% - Accent1 2 2 4 2 4 2 2" xfId="8663" xr:uid="{00000000-0005-0000-0000-0000B2210000}"/>
    <cellStyle name="40% - Accent1 2 2 4 2 4 3" xfId="8664" xr:uid="{00000000-0005-0000-0000-0000B3210000}"/>
    <cellStyle name="40% - Accent1 2 2 4 2 5" xfId="8665" xr:uid="{00000000-0005-0000-0000-0000B4210000}"/>
    <cellStyle name="40% - Accent1 2 2 4 2 5 2" xfId="8666" xr:uid="{00000000-0005-0000-0000-0000B5210000}"/>
    <cellStyle name="40% - Accent1 2 2 4 2 6" xfId="8667" xr:uid="{00000000-0005-0000-0000-0000B6210000}"/>
    <cellStyle name="40% - Accent1 2 2 4 2 7" xfId="8668" xr:uid="{00000000-0005-0000-0000-0000B7210000}"/>
    <cellStyle name="40% - Accent1 2 2 4 2 8" xfId="8669" xr:uid="{00000000-0005-0000-0000-0000B8210000}"/>
    <cellStyle name="40% - Accent1 2 2 4 3" xfId="8670" xr:uid="{00000000-0005-0000-0000-0000B9210000}"/>
    <cellStyle name="40% - Accent1 2 2 4 3 2" xfId="8671" xr:uid="{00000000-0005-0000-0000-0000BA210000}"/>
    <cellStyle name="40% - Accent1 2 2 4 3 2 2" xfId="8672" xr:uid="{00000000-0005-0000-0000-0000BB210000}"/>
    <cellStyle name="40% - Accent1 2 2 4 3 2 2 2" xfId="8673" xr:uid="{00000000-0005-0000-0000-0000BC210000}"/>
    <cellStyle name="40% - Accent1 2 2 4 3 2 3" xfId="8674" xr:uid="{00000000-0005-0000-0000-0000BD210000}"/>
    <cellStyle name="40% - Accent1 2 2 4 3 2 4" xfId="8675" xr:uid="{00000000-0005-0000-0000-0000BE210000}"/>
    <cellStyle name="40% - Accent1 2 2 4 3 3" xfId="8676" xr:uid="{00000000-0005-0000-0000-0000BF210000}"/>
    <cellStyle name="40% - Accent1 2 2 4 3 3 2" xfId="8677" xr:uid="{00000000-0005-0000-0000-0000C0210000}"/>
    <cellStyle name="40% - Accent1 2 2 4 3 4" xfId="8678" xr:uid="{00000000-0005-0000-0000-0000C1210000}"/>
    <cellStyle name="40% - Accent1 2 2 4 3 5" xfId="8679" xr:uid="{00000000-0005-0000-0000-0000C2210000}"/>
    <cellStyle name="40% - Accent1 2 2 4 3 6" xfId="8680" xr:uid="{00000000-0005-0000-0000-0000C3210000}"/>
    <cellStyle name="40% - Accent1 2 2 4 4" xfId="8681" xr:uid="{00000000-0005-0000-0000-0000C4210000}"/>
    <cellStyle name="40% - Accent1 2 2 4 4 2" xfId="8682" xr:uid="{00000000-0005-0000-0000-0000C5210000}"/>
    <cellStyle name="40% - Accent1 2 2 4 4 2 2" xfId="8683" xr:uid="{00000000-0005-0000-0000-0000C6210000}"/>
    <cellStyle name="40% - Accent1 2 2 4 4 3" xfId="8684" xr:uid="{00000000-0005-0000-0000-0000C7210000}"/>
    <cellStyle name="40% - Accent1 2 2 4 4 4" xfId="8685" xr:uid="{00000000-0005-0000-0000-0000C8210000}"/>
    <cellStyle name="40% - Accent1 2 2 4 5" xfId="8686" xr:uid="{00000000-0005-0000-0000-0000C9210000}"/>
    <cellStyle name="40% - Accent1 2 2 4 5 2" xfId="8687" xr:uid="{00000000-0005-0000-0000-0000CA210000}"/>
    <cellStyle name="40% - Accent1 2 2 4 5 2 2" xfId="8688" xr:uid="{00000000-0005-0000-0000-0000CB210000}"/>
    <cellStyle name="40% - Accent1 2 2 4 5 3" xfId="8689" xr:uid="{00000000-0005-0000-0000-0000CC210000}"/>
    <cellStyle name="40% - Accent1 2 2 4 6" xfId="8690" xr:uid="{00000000-0005-0000-0000-0000CD210000}"/>
    <cellStyle name="40% - Accent1 2 2 4 6 2" xfId="8691" xr:uid="{00000000-0005-0000-0000-0000CE210000}"/>
    <cellStyle name="40% - Accent1 2 2 4 7" xfId="8692" xr:uid="{00000000-0005-0000-0000-0000CF210000}"/>
    <cellStyle name="40% - Accent1 2 2 4 8" xfId="8693" xr:uid="{00000000-0005-0000-0000-0000D0210000}"/>
    <cellStyle name="40% - Accent1 2 2 4 9" xfId="8694" xr:uid="{00000000-0005-0000-0000-0000D1210000}"/>
    <cellStyle name="40% - Accent1 2 2 5" xfId="8695" xr:uid="{00000000-0005-0000-0000-0000D2210000}"/>
    <cellStyle name="40% - Accent1 2 2 5 2" xfId="8696" xr:uid="{00000000-0005-0000-0000-0000D3210000}"/>
    <cellStyle name="40% - Accent1 2 2 5 2 2" xfId="8697" xr:uid="{00000000-0005-0000-0000-0000D4210000}"/>
    <cellStyle name="40% - Accent1 2 2 5 2 2 2" xfId="8698" xr:uid="{00000000-0005-0000-0000-0000D5210000}"/>
    <cellStyle name="40% - Accent1 2 2 5 2 2 2 2" xfId="8699" xr:uid="{00000000-0005-0000-0000-0000D6210000}"/>
    <cellStyle name="40% - Accent1 2 2 5 2 2 3" xfId="8700" xr:uid="{00000000-0005-0000-0000-0000D7210000}"/>
    <cellStyle name="40% - Accent1 2 2 5 2 2 4" xfId="8701" xr:uid="{00000000-0005-0000-0000-0000D8210000}"/>
    <cellStyle name="40% - Accent1 2 2 5 2 3" xfId="8702" xr:uid="{00000000-0005-0000-0000-0000D9210000}"/>
    <cellStyle name="40% - Accent1 2 2 5 2 3 2" xfId="8703" xr:uid="{00000000-0005-0000-0000-0000DA210000}"/>
    <cellStyle name="40% - Accent1 2 2 5 2 4" xfId="8704" xr:uid="{00000000-0005-0000-0000-0000DB210000}"/>
    <cellStyle name="40% - Accent1 2 2 5 2 5" xfId="8705" xr:uid="{00000000-0005-0000-0000-0000DC210000}"/>
    <cellStyle name="40% - Accent1 2 2 5 2 6" xfId="8706" xr:uid="{00000000-0005-0000-0000-0000DD210000}"/>
    <cellStyle name="40% - Accent1 2 2 5 3" xfId="8707" xr:uid="{00000000-0005-0000-0000-0000DE210000}"/>
    <cellStyle name="40% - Accent1 2 2 5 3 2" xfId="8708" xr:uid="{00000000-0005-0000-0000-0000DF210000}"/>
    <cellStyle name="40% - Accent1 2 2 5 3 2 2" xfId="8709" xr:uid="{00000000-0005-0000-0000-0000E0210000}"/>
    <cellStyle name="40% - Accent1 2 2 5 3 2 2 2" xfId="8710" xr:uid="{00000000-0005-0000-0000-0000E1210000}"/>
    <cellStyle name="40% - Accent1 2 2 5 3 2 3" xfId="8711" xr:uid="{00000000-0005-0000-0000-0000E2210000}"/>
    <cellStyle name="40% - Accent1 2 2 5 3 2 4" xfId="8712" xr:uid="{00000000-0005-0000-0000-0000E3210000}"/>
    <cellStyle name="40% - Accent1 2 2 5 3 3" xfId="8713" xr:uid="{00000000-0005-0000-0000-0000E4210000}"/>
    <cellStyle name="40% - Accent1 2 2 5 3 3 2" xfId="8714" xr:uid="{00000000-0005-0000-0000-0000E5210000}"/>
    <cellStyle name="40% - Accent1 2 2 5 3 4" xfId="8715" xr:uid="{00000000-0005-0000-0000-0000E6210000}"/>
    <cellStyle name="40% - Accent1 2 2 5 3 5" xfId="8716" xr:uid="{00000000-0005-0000-0000-0000E7210000}"/>
    <cellStyle name="40% - Accent1 2 2 5 4" xfId="8717" xr:uid="{00000000-0005-0000-0000-0000E8210000}"/>
    <cellStyle name="40% - Accent1 2 2 5 4 2" xfId="8718" xr:uid="{00000000-0005-0000-0000-0000E9210000}"/>
    <cellStyle name="40% - Accent1 2 2 5 4 2 2" xfId="8719" xr:uid="{00000000-0005-0000-0000-0000EA210000}"/>
    <cellStyle name="40% - Accent1 2 2 5 4 3" xfId="8720" xr:uid="{00000000-0005-0000-0000-0000EB210000}"/>
    <cellStyle name="40% - Accent1 2 2 5 4 4" xfId="8721" xr:uid="{00000000-0005-0000-0000-0000EC210000}"/>
    <cellStyle name="40% - Accent1 2 2 5 5" xfId="8722" xr:uid="{00000000-0005-0000-0000-0000ED210000}"/>
    <cellStyle name="40% - Accent1 2 2 5 5 2" xfId="8723" xr:uid="{00000000-0005-0000-0000-0000EE210000}"/>
    <cellStyle name="40% - Accent1 2 2 5 6" xfId="8724" xr:uid="{00000000-0005-0000-0000-0000EF210000}"/>
    <cellStyle name="40% - Accent1 2 2 5 7" xfId="8725" xr:uid="{00000000-0005-0000-0000-0000F0210000}"/>
    <cellStyle name="40% - Accent1 2 2 5 8" xfId="8726" xr:uid="{00000000-0005-0000-0000-0000F1210000}"/>
    <cellStyle name="40% - Accent1 2 2 6" xfId="8727" xr:uid="{00000000-0005-0000-0000-0000F2210000}"/>
    <cellStyle name="40% - Accent1 2 2 6 2" xfId="8728" xr:uid="{00000000-0005-0000-0000-0000F3210000}"/>
    <cellStyle name="40% - Accent1 2 2 6 2 2" xfId="8729" xr:uid="{00000000-0005-0000-0000-0000F4210000}"/>
    <cellStyle name="40% - Accent1 2 2 6 2 2 2" xfId="8730" xr:uid="{00000000-0005-0000-0000-0000F5210000}"/>
    <cellStyle name="40% - Accent1 2 2 6 2 3" xfId="8731" xr:uid="{00000000-0005-0000-0000-0000F6210000}"/>
    <cellStyle name="40% - Accent1 2 2 6 2 4" xfId="8732" xr:uid="{00000000-0005-0000-0000-0000F7210000}"/>
    <cellStyle name="40% - Accent1 2 2 6 3" xfId="8733" xr:uid="{00000000-0005-0000-0000-0000F8210000}"/>
    <cellStyle name="40% - Accent1 2 2 6 3 2" xfId="8734" xr:uid="{00000000-0005-0000-0000-0000F9210000}"/>
    <cellStyle name="40% - Accent1 2 2 6 4" xfId="8735" xr:uid="{00000000-0005-0000-0000-0000FA210000}"/>
    <cellStyle name="40% - Accent1 2 2 6 5" xfId="8736" xr:uid="{00000000-0005-0000-0000-0000FB210000}"/>
    <cellStyle name="40% - Accent1 2 2 6 6" xfId="8737" xr:uid="{00000000-0005-0000-0000-0000FC210000}"/>
    <cellStyle name="40% - Accent1 2 2 7" xfId="8738" xr:uid="{00000000-0005-0000-0000-0000FD210000}"/>
    <cellStyle name="40% - Accent1 2 2 7 2" xfId="8739" xr:uid="{00000000-0005-0000-0000-0000FE210000}"/>
    <cellStyle name="40% - Accent1 2 2 7 2 2" xfId="8740" xr:uid="{00000000-0005-0000-0000-0000FF210000}"/>
    <cellStyle name="40% - Accent1 2 2 7 2 2 2" xfId="8741" xr:uid="{00000000-0005-0000-0000-000000220000}"/>
    <cellStyle name="40% - Accent1 2 2 7 2 3" xfId="8742" xr:uid="{00000000-0005-0000-0000-000001220000}"/>
    <cellStyle name="40% - Accent1 2 2 7 2 4" xfId="8743" xr:uid="{00000000-0005-0000-0000-000002220000}"/>
    <cellStyle name="40% - Accent1 2 2 7 3" xfId="8744" xr:uid="{00000000-0005-0000-0000-000003220000}"/>
    <cellStyle name="40% - Accent1 2 2 7 3 2" xfId="8745" xr:uid="{00000000-0005-0000-0000-000004220000}"/>
    <cellStyle name="40% - Accent1 2 2 7 4" xfId="8746" xr:uid="{00000000-0005-0000-0000-000005220000}"/>
    <cellStyle name="40% - Accent1 2 2 7 5" xfId="8747" xr:uid="{00000000-0005-0000-0000-000006220000}"/>
    <cellStyle name="40% - Accent1 2 2 8" xfId="8748" xr:uid="{00000000-0005-0000-0000-000007220000}"/>
    <cellStyle name="40% - Accent1 2 2 8 2" xfId="8749" xr:uid="{00000000-0005-0000-0000-000008220000}"/>
    <cellStyle name="40% - Accent1 2 2 8 2 2" xfId="8750" xr:uid="{00000000-0005-0000-0000-000009220000}"/>
    <cellStyle name="40% - Accent1 2 2 8 2 3" xfId="8751" xr:uid="{00000000-0005-0000-0000-00000A220000}"/>
    <cellStyle name="40% - Accent1 2 2 8 3" xfId="8752" xr:uid="{00000000-0005-0000-0000-00000B220000}"/>
    <cellStyle name="40% - Accent1 2 2 8 4" xfId="8753" xr:uid="{00000000-0005-0000-0000-00000C220000}"/>
    <cellStyle name="40% - Accent1 2 2 9" xfId="8754" xr:uid="{00000000-0005-0000-0000-00000D220000}"/>
    <cellStyle name="40% - Accent1 2 2 9 2" xfId="8755" xr:uid="{00000000-0005-0000-0000-00000E220000}"/>
    <cellStyle name="40% - Accent1 2 2 9 2 2" xfId="8756" xr:uid="{00000000-0005-0000-0000-00000F220000}"/>
    <cellStyle name="40% - Accent1 2 2 9 3" xfId="8757" xr:uid="{00000000-0005-0000-0000-000010220000}"/>
    <cellStyle name="40% - Accent1 2 2 9 4" xfId="8758" xr:uid="{00000000-0005-0000-0000-000011220000}"/>
    <cellStyle name="40% - Accent1 2 3" xfId="8759" xr:uid="{00000000-0005-0000-0000-000012220000}"/>
    <cellStyle name="40% - Accent1 2 3 2" xfId="8760" xr:uid="{00000000-0005-0000-0000-000013220000}"/>
    <cellStyle name="40% - Accent1 2 3 2 2" xfId="8761" xr:uid="{00000000-0005-0000-0000-000014220000}"/>
    <cellStyle name="40% - Accent1 2 3 2 2 2" xfId="8762" xr:uid="{00000000-0005-0000-0000-000015220000}"/>
    <cellStyle name="40% - Accent1 2 3 2 2 2 2" xfId="8763" xr:uid="{00000000-0005-0000-0000-000016220000}"/>
    <cellStyle name="40% - Accent1 2 3 2 2 2 2 2" xfId="8764" xr:uid="{00000000-0005-0000-0000-000017220000}"/>
    <cellStyle name="40% - Accent1 2 3 2 2 2 3" xfId="8765" xr:uid="{00000000-0005-0000-0000-000018220000}"/>
    <cellStyle name="40% - Accent1 2 3 2 2 3" xfId="8766" xr:uid="{00000000-0005-0000-0000-000019220000}"/>
    <cellStyle name="40% - Accent1 2 3 2 2 3 2" xfId="8767" xr:uid="{00000000-0005-0000-0000-00001A220000}"/>
    <cellStyle name="40% - Accent1 2 3 2 2 4" xfId="8768" xr:uid="{00000000-0005-0000-0000-00001B220000}"/>
    <cellStyle name="40% - Accent1 2 3 2 2 5" xfId="8769" xr:uid="{00000000-0005-0000-0000-00001C220000}"/>
    <cellStyle name="40% - Accent1 2 3 2 2 6" xfId="8770" xr:uid="{00000000-0005-0000-0000-00001D220000}"/>
    <cellStyle name="40% - Accent1 2 3 2 3" xfId="8771" xr:uid="{00000000-0005-0000-0000-00001E220000}"/>
    <cellStyle name="40% - Accent1 2 3 2 3 2" xfId="8772" xr:uid="{00000000-0005-0000-0000-00001F220000}"/>
    <cellStyle name="40% - Accent1 2 3 2 3 2 2" xfId="8773" xr:uid="{00000000-0005-0000-0000-000020220000}"/>
    <cellStyle name="40% - Accent1 2 3 2 3 3" xfId="8774" xr:uid="{00000000-0005-0000-0000-000021220000}"/>
    <cellStyle name="40% - Accent1 2 3 2 4" xfId="8775" xr:uid="{00000000-0005-0000-0000-000022220000}"/>
    <cellStyle name="40% - Accent1 2 3 2 4 2" xfId="8776" xr:uid="{00000000-0005-0000-0000-000023220000}"/>
    <cellStyle name="40% - Accent1 2 3 2 4 2 2" xfId="8777" xr:uid="{00000000-0005-0000-0000-000024220000}"/>
    <cellStyle name="40% - Accent1 2 3 2 4 3" xfId="8778" xr:uid="{00000000-0005-0000-0000-000025220000}"/>
    <cellStyle name="40% - Accent1 2 3 2 5" xfId="8779" xr:uid="{00000000-0005-0000-0000-000026220000}"/>
    <cellStyle name="40% - Accent1 2 3 2 5 2" xfId="8780" xr:uid="{00000000-0005-0000-0000-000027220000}"/>
    <cellStyle name="40% - Accent1 2 3 2 6" xfId="8781" xr:uid="{00000000-0005-0000-0000-000028220000}"/>
    <cellStyle name="40% - Accent1 2 3 2 7" xfId="8782" xr:uid="{00000000-0005-0000-0000-000029220000}"/>
    <cellStyle name="40% - Accent1 2 3 2 8" xfId="8783" xr:uid="{00000000-0005-0000-0000-00002A220000}"/>
    <cellStyle name="40% - Accent1 2 3 3" xfId="8784" xr:uid="{00000000-0005-0000-0000-00002B220000}"/>
    <cellStyle name="40% - Accent1 2 3 3 2" xfId="8785" xr:uid="{00000000-0005-0000-0000-00002C220000}"/>
    <cellStyle name="40% - Accent1 2 3 3 2 2" xfId="8786" xr:uid="{00000000-0005-0000-0000-00002D220000}"/>
    <cellStyle name="40% - Accent1 2 3 3 2 2 2" xfId="8787" xr:uid="{00000000-0005-0000-0000-00002E220000}"/>
    <cellStyle name="40% - Accent1 2 3 3 2 3" xfId="8788" xr:uid="{00000000-0005-0000-0000-00002F220000}"/>
    <cellStyle name="40% - Accent1 2 3 3 2 4" xfId="8789" xr:uid="{00000000-0005-0000-0000-000030220000}"/>
    <cellStyle name="40% - Accent1 2 3 3 3" xfId="8790" xr:uid="{00000000-0005-0000-0000-000031220000}"/>
    <cellStyle name="40% - Accent1 2 3 3 3 2" xfId="8791" xr:uid="{00000000-0005-0000-0000-000032220000}"/>
    <cellStyle name="40% - Accent1 2 3 3 4" xfId="8792" xr:uid="{00000000-0005-0000-0000-000033220000}"/>
    <cellStyle name="40% - Accent1 2 3 3 5" xfId="8793" xr:uid="{00000000-0005-0000-0000-000034220000}"/>
    <cellStyle name="40% - Accent1 2 3 3 6" xfId="8794" xr:uid="{00000000-0005-0000-0000-000035220000}"/>
    <cellStyle name="40% - Accent1 2 3 4" xfId="8795" xr:uid="{00000000-0005-0000-0000-000036220000}"/>
    <cellStyle name="40% - Accent1 2 3 4 2" xfId="8796" xr:uid="{00000000-0005-0000-0000-000037220000}"/>
    <cellStyle name="40% - Accent1 2 3 4 2 2" xfId="8797" xr:uid="{00000000-0005-0000-0000-000038220000}"/>
    <cellStyle name="40% - Accent1 2 3 4 2 2 2" xfId="8798" xr:uid="{00000000-0005-0000-0000-000039220000}"/>
    <cellStyle name="40% - Accent1 2 3 4 2 3" xfId="8799" xr:uid="{00000000-0005-0000-0000-00003A220000}"/>
    <cellStyle name="40% - Accent1 2 3 4 2 4" xfId="8800" xr:uid="{00000000-0005-0000-0000-00003B220000}"/>
    <cellStyle name="40% - Accent1 2 3 4 3" xfId="8801" xr:uid="{00000000-0005-0000-0000-00003C220000}"/>
    <cellStyle name="40% - Accent1 2 3 4 3 2" xfId="8802" xr:uid="{00000000-0005-0000-0000-00003D220000}"/>
    <cellStyle name="40% - Accent1 2 3 4 4" xfId="8803" xr:uid="{00000000-0005-0000-0000-00003E220000}"/>
    <cellStyle name="40% - Accent1 2 3 4 5" xfId="8804" xr:uid="{00000000-0005-0000-0000-00003F220000}"/>
    <cellStyle name="40% - Accent1 2 3 5" xfId="8805" xr:uid="{00000000-0005-0000-0000-000040220000}"/>
    <cellStyle name="40% - Accent1 2 3 5 2" xfId="8806" xr:uid="{00000000-0005-0000-0000-000041220000}"/>
    <cellStyle name="40% - Accent1 2 3 5 2 2" xfId="8807" xr:uid="{00000000-0005-0000-0000-000042220000}"/>
    <cellStyle name="40% - Accent1 2 3 5 3" xfId="8808" xr:uid="{00000000-0005-0000-0000-000043220000}"/>
    <cellStyle name="40% - Accent1 2 3 5 4" xfId="8809" xr:uid="{00000000-0005-0000-0000-000044220000}"/>
    <cellStyle name="40% - Accent1 2 3 6" xfId="8810" xr:uid="{00000000-0005-0000-0000-000045220000}"/>
    <cellStyle name="40% - Accent1 2 3 6 2" xfId="8811" xr:uid="{00000000-0005-0000-0000-000046220000}"/>
    <cellStyle name="40% - Accent1 2 3 7" xfId="8812" xr:uid="{00000000-0005-0000-0000-000047220000}"/>
    <cellStyle name="40% - Accent1 2 3 8" xfId="8813" xr:uid="{00000000-0005-0000-0000-000048220000}"/>
    <cellStyle name="40% - Accent1 2 3 9" xfId="8814" xr:uid="{00000000-0005-0000-0000-000049220000}"/>
    <cellStyle name="40% - Accent1 2 4" xfId="8815" xr:uid="{00000000-0005-0000-0000-00004A220000}"/>
    <cellStyle name="40% - Accent1 2 4 2" xfId="8816" xr:uid="{00000000-0005-0000-0000-00004B220000}"/>
    <cellStyle name="40% - Accent1 2 4 2 2" xfId="8817" xr:uid="{00000000-0005-0000-0000-00004C220000}"/>
    <cellStyle name="40% - Accent1 2 4 2 2 2" xfId="8818" xr:uid="{00000000-0005-0000-0000-00004D220000}"/>
    <cellStyle name="40% - Accent1 2 4 2 2 2 2" xfId="8819" xr:uid="{00000000-0005-0000-0000-00004E220000}"/>
    <cellStyle name="40% - Accent1 2 4 2 2 2 2 2" xfId="8820" xr:uid="{00000000-0005-0000-0000-00004F220000}"/>
    <cellStyle name="40% - Accent1 2 4 2 2 2 3" xfId="8821" xr:uid="{00000000-0005-0000-0000-000050220000}"/>
    <cellStyle name="40% - Accent1 2 4 2 2 3" xfId="8822" xr:uid="{00000000-0005-0000-0000-000051220000}"/>
    <cellStyle name="40% - Accent1 2 4 2 2 3 2" xfId="8823" xr:uid="{00000000-0005-0000-0000-000052220000}"/>
    <cellStyle name="40% - Accent1 2 4 2 2 4" xfId="8824" xr:uid="{00000000-0005-0000-0000-000053220000}"/>
    <cellStyle name="40% - Accent1 2 4 2 2 5" xfId="8825" xr:uid="{00000000-0005-0000-0000-000054220000}"/>
    <cellStyle name="40% - Accent1 2 4 2 2 6" xfId="8826" xr:uid="{00000000-0005-0000-0000-000055220000}"/>
    <cellStyle name="40% - Accent1 2 4 2 3" xfId="8827" xr:uid="{00000000-0005-0000-0000-000056220000}"/>
    <cellStyle name="40% - Accent1 2 4 2 3 2" xfId="8828" xr:uid="{00000000-0005-0000-0000-000057220000}"/>
    <cellStyle name="40% - Accent1 2 4 2 3 2 2" xfId="8829" xr:uid="{00000000-0005-0000-0000-000058220000}"/>
    <cellStyle name="40% - Accent1 2 4 2 3 3" xfId="8830" xr:uid="{00000000-0005-0000-0000-000059220000}"/>
    <cellStyle name="40% - Accent1 2 4 2 4" xfId="8831" xr:uid="{00000000-0005-0000-0000-00005A220000}"/>
    <cellStyle name="40% - Accent1 2 4 2 4 2" xfId="8832" xr:uid="{00000000-0005-0000-0000-00005B220000}"/>
    <cellStyle name="40% - Accent1 2 4 2 4 2 2" xfId="8833" xr:uid="{00000000-0005-0000-0000-00005C220000}"/>
    <cellStyle name="40% - Accent1 2 4 2 4 3" xfId="8834" xr:uid="{00000000-0005-0000-0000-00005D220000}"/>
    <cellStyle name="40% - Accent1 2 4 2 5" xfId="8835" xr:uid="{00000000-0005-0000-0000-00005E220000}"/>
    <cellStyle name="40% - Accent1 2 4 2 5 2" xfId="8836" xr:uid="{00000000-0005-0000-0000-00005F220000}"/>
    <cellStyle name="40% - Accent1 2 4 2 6" xfId="8837" xr:uid="{00000000-0005-0000-0000-000060220000}"/>
    <cellStyle name="40% - Accent1 2 4 2 7" xfId="8838" xr:uid="{00000000-0005-0000-0000-000061220000}"/>
    <cellStyle name="40% - Accent1 2 4 2 8" xfId="8839" xr:uid="{00000000-0005-0000-0000-000062220000}"/>
    <cellStyle name="40% - Accent1 2 4 3" xfId="8840" xr:uid="{00000000-0005-0000-0000-000063220000}"/>
    <cellStyle name="40% - Accent1 2 4 3 2" xfId="8841" xr:uid="{00000000-0005-0000-0000-000064220000}"/>
    <cellStyle name="40% - Accent1 2 4 3 2 2" xfId="8842" xr:uid="{00000000-0005-0000-0000-000065220000}"/>
    <cellStyle name="40% - Accent1 2 4 3 2 2 2" xfId="8843" xr:uid="{00000000-0005-0000-0000-000066220000}"/>
    <cellStyle name="40% - Accent1 2 4 3 2 3" xfId="8844" xr:uid="{00000000-0005-0000-0000-000067220000}"/>
    <cellStyle name="40% - Accent1 2 4 3 2 4" xfId="8845" xr:uid="{00000000-0005-0000-0000-000068220000}"/>
    <cellStyle name="40% - Accent1 2 4 3 3" xfId="8846" xr:uid="{00000000-0005-0000-0000-000069220000}"/>
    <cellStyle name="40% - Accent1 2 4 3 3 2" xfId="8847" xr:uid="{00000000-0005-0000-0000-00006A220000}"/>
    <cellStyle name="40% - Accent1 2 4 3 4" xfId="8848" xr:uid="{00000000-0005-0000-0000-00006B220000}"/>
    <cellStyle name="40% - Accent1 2 4 3 5" xfId="8849" xr:uid="{00000000-0005-0000-0000-00006C220000}"/>
    <cellStyle name="40% - Accent1 2 4 3 6" xfId="8850" xr:uid="{00000000-0005-0000-0000-00006D220000}"/>
    <cellStyle name="40% - Accent1 2 4 4" xfId="8851" xr:uid="{00000000-0005-0000-0000-00006E220000}"/>
    <cellStyle name="40% - Accent1 2 4 4 2" xfId="8852" xr:uid="{00000000-0005-0000-0000-00006F220000}"/>
    <cellStyle name="40% - Accent1 2 4 4 2 2" xfId="8853" xr:uid="{00000000-0005-0000-0000-000070220000}"/>
    <cellStyle name="40% - Accent1 2 4 4 3" xfId="8854" xr:uid="{00000000-0005-0000-0000-000071220000}"/>
    <cellStyle name="40% - Accent1 2 4 4 4" xfId="8855" xr:uid="{00000000-0005-0000-0000-000072220000}"/>
    <cellStyle name="40% - Accent1 2 4 5" xfId="8856" xr:uid="{00000000-0005-0000-0000-000073220000}"/>
    <cellStyle name="40% - Accent1 2 4 5 2" xfId="8857" xr:uid="{00000000-0005-0000-0000-000074220000}"/>
    <cellStyle name="40% - Accent1 2 4 5 2 2" xfId="8858" xr:uid="{00000000-0005-0000-0000-000075220000}"/>
    <cellStyle name="40% - Accent1 2 4 5 3" xfId="8859" xr:uid="{00000000-0005-0000-0000-000076220000}"/>
    <cellStyle name="40% - Accent1 2 4 6" xfId="8860" xr:uid="{00000000-0005-0000-0000-000077220000}"/>
    <cellStyle name="40% - Accent1 2 4 6 2" xfId="8861" xr:uid="{00000000-0005-0000-0000-000078220000}"/>
    <cellStyle name="40% - Accent1 2 4 7" xfId="8862" xr:uid="{00000000-0005-0000-0000-000079220000}"/>
    <cellStyle name="40% - Accent1 2 4 8" xfId="8863" xr:uid="{00000000-0005-0000-0000-00007A220000}"/>
    <cellStyle name="40% - Accent1 2 4 9" xfId="8864" xr:uid="{00000000-0005-0000-0000-00007B220000}"/>
    <cellStyle name="40% - Accent1 2 5" xfId="8865" xr:uid="{00000000-0005-0000-0000-00007C220000}"/>
    <cellStyle name="40% - Accent1 2 5 2" xfId="8866" xr:uid="{00000000-0005-0000-0000-00007D220000}"/>
    <cellStyle name="40% - Accent1 2 5 2 2" xfId="8867" xr:uid="{00000000-0005-0000-0000-00007E220000}"/>
    <cellStyle name="40% - Accent1 2 5 2 2 2" xfId="8868" xr:uid="{00000000-0005-0000-0000-00007F220000}"/>
    <cellStyle name="40% - Accent1 2 5 2 2 2 2" xfId="8869" xr:uid="{00000000-0005-0000-0000-000080220000}"/>
    <cellStyle name="40% - Accent1 2 5 2 2 2 2 2" xfId="8870" xr:uid="{00000000-0005-0000-0000-000081220000}"/>
    <cellStyle name="40% - Accent1 2 5 2 2 2 3" xfId="8871" xr:uid="{00000000-0005-0000-0000-000082220000}"/>
    <cellStyle name="40% - Accent1 2 5 2 2 3" xfId="8872" xr:uid="{00000000-0005-0000-0000-000083220000}"/>
    <cellStyle name="40% - Accent1 2 5 2 2 3 2" xfId="8873" xr:uid="{00000000-0005-0000-0000-000084220000}"/>
    <cellStyle name="40% - Accent1 2 5 2 2 4" xfId="8874" xr:uid="{00000000-0005-0000-0000-000085220000}"/>
    <cellStyle name="40% - Accent1 2 5 2 2 5" xfId="8875" xr:uid="{00000000-0005-0000-0000-000086220000}"/>
    <cellStyle name="40% - Accent1 2 5 2 2 6" xfId="8876" xr:uid="{00000000-0005-0000-0000-000087220000}"/>
    <cellStyle name="40% - Accent1 2 5 2 3" xfId="8877" xr:uid="{00000000-0005-0000-0000-000088220000}"/>
    <cellStyle name="40% - Accent1 2 5 2 3 2" xfId="8878" xr:uid="{00000000-0005-0000-0000-000089220000}"/>
    <cellStyle name="40% - Accent1 2 5 2 3 2 2" xfId="8879" xr:uid="{00000000-0005-0000-0000-00008A220000}"/>
    <cellStyle name="40% - Accent1 2 5 2 3 3" xfId="8880" xr:uid="{00000000-0005-0000-0000-00008B220000}"/>
    <cellStyle name="40% - Accent1 2 5 2 4" xfId="8881" xr:uid="{00000000-0005-0000-0000-00008C220000}"/>
    <cellStyle name="40% - Accent1 2 5 2 4 2" xfId="8882" xr:uid="{00000000-0005-0000-0000-00008D220000}"/>
    <cellStyle name="40% - Accent1 2 5 2 4 2 2" xfId="8883" xr:uid="{00000000-0005-0000-0000-00008E220000}"/>
    <cellStyle name="40% - Accent1 2 5 2 4 3" xfId="8884" xr:uid="{00000000-0005-0000-0000-00008F220000}"/>
    <cellStyle name="40% - Accent1 2 5 2 5" xfId="8885" xr:uid="{00000000-0005-0000-0000-000090220000}"/>
    <cellStyle name="40% - Accent1 2 5 2 5 2" xfId="8886" xr:uid="{00000000-0005-0000-0000-000091220000}"/>
    <cellStyle name="40% - Accent1 2 5 2 6" xfId="8887" xr:uid="{00000000-0005-0000-0000-000092220000}"/>
    <cellStyle name="40% - Accent1 2 5 2 7" xfId="8888" xr:uid="{00000000-0005-0000-0000-000093220000}"/>
    <cellStyle name="40% - Accent1 2 5 2 8" xfId="8889" xr:uid="{00000000-0005-0000-0000-000094220000}"/>
    <cellStyle name="40% - Accent1 2 5 3" xfId="8890" xr:uid="{00000000-0005-0000-0000-000095220000}"/>
    <cellStyle name="40% - Accent1 2 5 3 2" xfId="8891" xr:uid="{00000000-0005-0000-0000-000096220000}"/>
    <cellStyle name="40% - Accent1 2 5 3 2 2" xfId="8892" xr:uid="{00000000-0005-0000-0000-000097220000}"/>
    <cellStyle name="40% - Accent1 2 5 3 2 2 2" xfId="8893" xr:uid="{00000000-0005-0000-0000-000098220000}"/>
    <cellStyle name="40% - Accent1 2 5 3 2 3" xfId="8894" xr:uid="{00000000-0005-0000-0000-000099220000}"/>
    <cellStyle name="40% - Accent1 2 5 3 2 4" xfId="8895" xr:uid="{00000000-0005-0000-0000-00009A220000}"/>
    <cellStyle name="40% - Accent1 2 5 3 3" xfId="8896" xr:uid="{00000000-0005-0000-0000-00009B220000}"/>
    <cellStyle name="40% - Accent1 2 5 3 3 2" xfId="8897" xr:uid="{00000000-0005-0000-0000-00009C220000}"/>
    <cellStyle name="40% - Accent1 2 5 3 4" xfId="8898" xr:uid="{00000000-0005-0000-0000-00009D220000}"/>
    <cellStyle name="40% - Accent1 2 5 3 5" xfId="8899" xr:uid="{00000000-0005-0000-0000-00009E220000}"/>
    <cellStyle name="40% - Accent1 2 5 3 6" xfId="8900" xr:uid="{00000000-0005-0000-0000-00009F220000}"/>
    <cellStyle name="40% - Accent1 2 5 4" xfId="8901" xr:uid="{00000000-0005-0000-0000-0000A0220000}"/>
    <cellStyle name="40% - Accent1 2 5 4 2" xfId="8902" xr:uid="{00000000-0005-0000-0000-0000A1220000}"/>
    <cellStyle name="40% - Accent1 2 5 4 2 2" xfId="8903" xr:uid="{00000000-0005-0000-0000-0000A2220000}"/>
    <cellStyle name="40% - Accent1 2 5 4 3" xfId="8904" xr:uid="{00000000-0005-0000-0000-0000A3220000}"/>
    <cellStyle name="40% - Accent1 2 5 4 4" xfId="8905" xr:uid="{00000000-0005-0000-0000-0000A4220000}"/>
    <cellStyle name="40% - Accent1 2 5 5" xfId="8906" xr:uid="{00000000-0005-0000-0000-0000A5220000}"/>
    <cellStyle name="40% - Accent1 2 5 5 2" xfId="8907" xr:uid="{00000000-0005-0000-0000-0000A6220000}"/>
    <cellStyle name="40% - Accent1 2 5 5 2 2" xfId="8908" xr:uid="{00000000-0005-0000-0000-0000A7220000}"/>
    <cellStyle name="40% - Accent1 2 5 5 3" xfId="8909" xr:uid="{00000000-0005-0000-0000-0000A8220000}"/>
    <cellStyle name="40% - Accent1 2 5 6" xfId="8910" xr:uid="{00000000-0005-0000-0000-0000A9220000}"/>
    <cellStyle name="40% - Accent1 2 5 6 2" xfId="8911" xr:uid="{00000000-0005-0000-0000-0000AA220000}"/>
    <cellStyle name="40% - Accent1 2 5 7" xfId="8912" xr:uid="{00000000-0005-0000-0000-0000AB220000}"/>
    <cellStyle name="40% - Accent1 2 5 8" xfId="8913" xr:uid="{00000000-0005-0000-0000-0000AC220000}"/>
    <cellStyle name="40% - Accent1 2 5 9" xfId="8914" xr:uid="{00000000-0005-0000-0000-0000AD220000}"/>
    <cellStyle name="40% - Accent1 2 6" xfId="8915" xr:uid="{00000000-0005-0000-0000-0000AE220000}"/>
    <cellStyle name="40% - Accent1 2 6 2" xfId="8916" xr:uid="{00000000-0005-0000-0000-0000AF220000}"/>
    <cellStyle name="40% - Accent1 2 6 2 2" xfId="8917" xr:uid="{00000000-0005-0000-0000-0000B0220000}"/>
    <cellStyle name="40% - Accent1 2 6 2 2 2" xfId="8918" xr:uid="{00000000-0005-0000-0000-0000B1220000}"/>
    <cellStyle name="40% - Accent1 2 6 2 2 2 2" xfId="8919" xr:uid="{00000000-0005-0000-0000-0000B2220000}"/>
    <cellStyle name="40% - Accent1 2 6 2 2 3" xfId="8920" xr:uid="{00000000-0005-0000-0000-0000B3220000}"/>
    <cellStyle name="40% - Accent1 2 6 2 2 4" xfId="8921" xr:uid="{00000000-0005-0000-0000-0000B4220000}"/>
    <cellStyle name="40% - Accent1 2 6 2 3" xfId="8922" xr:uid="{00000000-0005-0000-0000-0000B5220000}"/>
    <cellStyle name="40% - Accent1 2 6 2 3 2" xfId="8923" xr:uid="{00000000-0005-0000-0000-0000B6220000}"/>
    <cellStyle name="40% - Accent1 2 6 2 4" xfId="8924" xr:uid="{00000000-0005-0000-0000-0000B7220000}"/>
    <cellStyle name="40% - Accent1 2 6 2 5" xfId="8925" xr:uid="{00000000-0005-0000-0000-0000B8220000}"/>
    <cellStyle name="40% - Accent1 2 6 2 6" xfId="8926" xr:uid="{00000000-0005-0000-0000-0000B9220000}"/>
    <cellStyle name="40% - Accent1 2 6 3" xfId="8927" xr:uid="{00000000-0005-0000-0000-0000BA220000}"/>
    <cellStyle name="40% - Accent1 2 6 3 2" xfId="8928" xr:uid="{00000000-0005-0000-0000-0000BB220000}"/>
    <cellStyle name="40% - Accent1 2 6 3 2 2" xfId="8929" xr:uid="{00000000-0005-0000-0000-0000BC220000}"/>
    <cellStyle name="40% - Accent1 2 6 3 2 2 2" xfId="8930" xr:uid="{00000000-0005-0000-0000-0000BD220000}"/>
    <cellStyle name="40% - Accent1 2 6 3 2 3" xfId="8931" xr:uid="{00000000-0005-0000-0000-0000BE220000}"/>
    <cellStyle name="40% - Accent1 2 6 3 2 4" xfId="8932" xr:uid="{00000000-0005-0000-0000-0000BF220000}"/>
    <cellStyle name="40% - Accent1 2 6 3 3" xfId="8933" xr:uid="{00000000-0005-0000-0000-0000C0220000}"/>
    <cellStyle name="40% - Accent1 2 6 3 3 2" xfId="8934" xr:uid="{00000000-0005-0000-0000-0000C1220000}"/>
    <cellStyle name="40% - Accent1 2 6 3 4" xfId="8935" xr:uid="{00000000-0005-0000-0000-0000C2220000}"/>
    <cellStyle name="40% - Accent1 2 6 3 5" xfId="8936" xr:uid="{00000000-0005-0000-0000-0000C3220000}"/>
    <cellStyle name="40% - Accent1 2 6 4" xfId="8937" xr:uid="{00000000-0005-0000-0000-0000C4220000}"/>
    <cellStyle name="40% - Accent1 2 6 4 2" xfId="8938" xr:uid="{00000000-0005-0000-0000-0000C5220000}"/>
    <cellStyle name="40% - Accent1 2 6 4 2 2" xfId="8939" xr:uid="{00000000-0005-0000-0000-0000C6220000}"/>
    <cellStyle name="40% - Accent1 2 6 4 3" xfId="8940" xr:uid="{00000000-0005-0000-0000-0000C7220000}"/>
    <cellStyle name="40% - Accent1 2 6 4 4" xfId="8941" xr:uid="{00000000-0005-0000-0000-0000C8220000}"/>
    <cellStyle name="40% - Accent1 2 6 5" xfId="8942" xr:uid="{00000000-0005-0000-0000-0000C9220000}"/>
    <cellStyle name="40% - Accent1 2 6 5 2" xfId="8943" xr:uid="{00000000-0005-0000-0000-0000CA220000}"/>
    <cellStyle name="40% - Accent1 2 6 6" xfId="8944" xr:uid="{00000000-0005-0000-0000-0000CB220000}"/>
    <cellStyle name="40% - Accent1 2 6 7" xfId="8945" xr:uid="{00000000-0005-0000-0000-0000CC220000}"/>
    <cellStyle name="40% - Accent1 2 6 8" xfId="8946" xr:uid="{00000000-0005-0000-0000-0000CD220000}"/>
    <cellStyle name="40% - Accent1 2 7" xfId="8947" xr:uid="{00000000-0005-0000-0000-0000CE220000}"/>
    <cellStyle name="40% - Accent1 2 7 2" xfId="8948" xr:uid="{00000000-0005-0000-0000-0000CF220000}"/>
    <cellStyle name="40% - Accent1 2 7 2 2" xfId="8949" xr:uid="{00000000-0005-0000-0000-0000D0220000}"/>
    <cellStyle name="40% - Accent1 2 7 2 2 2" xfId="8950" xr:uid="{00000000-0005-0000-0000-0000D1220000}"/>
    <cellStyle name="40% - Accent1 2 7 2 3" xfId="8951" xr:uid="{00000000-0005-0000-0000-0000D2220000}"/>
    <cellStyle name="40% - Accent1 2 7 2 4" xfId="8952" xr:uid="{00000000-0005-0000-0000-0000D3220000}"/>
    <cellStyle name="40% - Accent1 2 7 3" xfId="8953" xr:uid="{00000000-0005-0000-0000-0000D4220000}"/>
    <cellStyle name="40% - Accent1 2 7 3 2" xfId="8954" xr:uid="{00000000-0005-0000-0000-0000D5220000}"/>
    <cellStyle name="40% - Accent1 2 7 4" xfId="8955" xr:uid="{00000000-0005-0000-0000-0000D6220000}"/>
    <cellStyle name="40% - Accent1 2 7 5" xfId="8956" xr:uid="{00000000-0005-0000-0000-0000D7220000}"/>
    <cellStyle name="40% - Accent1 2 7 6" xfId="8957" xr:uid="{00000000-0005-0000-0000-0000D8220000}"/>
    <cellStyle name="40% - Accent1 2 8" xfId="8958" xr:uid="{00000000-0005-0000-0000-0000D9220000}"/>
    <cellStyle name="40% - Accent1 2 8 2" xfId="8959" xr:uid="{00000000-0005-0000-0000-0000DA220000}"/>
    <cellStyle name="40% - Accent1 2 8 2 2" xfId="8960" xr:uid="{00000000-0005-0000-0000-0000DB220000}"/>
    <cellStyle name="40% - Accent1 2 8 2 2 2" xfId="8961" xr:uid="{00000000-0005-0000-0000-0000DC220000}"/>
    <cellStyle name="40% - Accent1 2 8 2 3" xfId="8962" xr:uid="{00000000-0005-0000-0000-0000DD220000}"/>
    <cellStyle name="40% - Accent1 2 8 2 4" xfId="8963" xr:uid="{00000000-0005-0000-0000-0000DE220000}"/>
    <cellStyle name="40% - Accent1 2 8 3" xfId="8964" xr:uid="{00000000-0005-0000-0000-0000DF220000}"/>
    <cellStyle name="40% - Accent1 2 8 3 2" xfId="8965" xr:uid="{00000000-0005-0000-0000-0000E0220000}"/>
    <cellStyle name="40% - Accent1 2 8 4" xfId="8966" xr:uid="{00000000-0005-0000-0000-0000E1220000}"/>
    <cellStyle name="40% - Accent1 2 8 5" xfId="8967" xr:uid="{00000000-0005-0000-0000-0000E2220000}"/>
    <cellStyle name="40% - Accent1 2 9" xfId="8968" xr:uid="{00000000-0005-0000-0000-0000E3220000}"/>
    <cellStyle name="40% - Accent1 2 9 2" xfId="8969" xr:uid="{00000000-0005-0000-0000-0000E4220000}"/>
    <cellStyle name="40% - Accent1 2 9 2 2" xfId="8970" xr:uid="{00000000-0005-0000-0000-0000E5220000}"/>
    <cellStyle name="40% - Accent1 2 9 2 3" xfId="8971" xr:uid="{00000000-0005-0000-0000-0000E6220000}"/>
    <cellStyle name="40% - Accent1 2 9 3" xfId="8972" xr:uid="{00000000-0005-0000-0000-0000E7220000}"/>
    <cellStyle name="40% - Accent1 2 9 4" xfId="8973" xr:uid="{00000000-0005-0000-0000-0000E8220000}"/>
    <cellStyle name="40% - Accent1 3" xfId="8974" xr:uid="{00000000-0005-0000-0000-0000E9220000}"/>
    <cellStyle name="40% - Accent1 3 10" xfId="8975" xr:uid="{00000000-0005-0000-0000-0000EA220000}"/>
    <cellStyle name="40% - Accent1 3 10 2" xfId="8976" xr:uid="{00000000-0005-0000-0000-0000EB220000}"/>
    <cellStyle name="40% - Accent1 3 10 2 2" xfId="8977" xr:uid="{00000000-0005-0000-0000-0000EC220000}"/>
    <cellStyle name="40% - Accent1 3 10 3" xfId="8978" xr:uid="{00000000-0005-0000-0000-0000ED220000}"/>
    <cellStyle name="40% - Accent1 3 10 4" xfId="8979" xr:uid="{00000000-0005-0000-0000-0000EE220000}"/>
    <cellStyle name="40% - Accent1 3 11" xfId="8980" xr:uid="{00000000-0005-0000-0000-0000EF220000}"/>
    <cellStyle name="40% - Accent1 3 11 2" xfId="8981" xr:uid="{00000000-0005-0000-0000-0000F0220000}"/>
    <cellStyle name="40% - Accent1 3 12" xfId="8982" xr:uid="{00000000-0005-0000-0000-0000F1220000}"/>
    <cellStyle name="40% - Accent1 3 13" xfId="8983" xr:uid="{00000000-0005-0000-0000-0000F2220000}"/>
    <cellStyle name="40% - Accent1 3 14" xfId="8984" xr:uid="{00000000-0005-0000-0000-0000F3220000}"/>
    <cellStyle name="40% - Accent1 3 2" xfId="8985" xr:uid="{00000000-0005-0000-0000-0000F4220000}"/>
    <cellStyle name="40% - Accent1 3 2 10" xfId="8986" xr:uid="{00000000-0005-0000-0000-0000F5220000}"/>
    <cellStyle name="40% - Accent1 3 2 10 2" xfId="8987" xr:uid="{00000000-0005-0000-0000-0000F6220000}"/>
    <cellStyle name="40% - Accent1 3 2 11" xfId="8988" xr:uid="{00000000-0005-0000-0000-0000F7220000}"/>
    <cellStyle name="40% - Accent1 3 2 12" xfId="8989" xr:uid="{00000000-0005-0000-0000-0000F8220000}"/>
    <cellStyle name="40% - Accent1 3 2 13" xfId="8990" xr:uid="{00000000-0005-0000-0000-0000F9220000}"/>
    <cellStyle name="40% - Accent1 3 2 2" xfId="8991" xr:uid="{00000000-0005-0000-0000-0000FA220000}"/>
    <cellStyle name="40% - Accent1 3 2 2 2" xfId="8992" xr:uid="{00000000-0005-0000-0000-0000FB220000}"/>
    <cellStyle name="40% - Accent1 3 2 2 2 2" xfId="8993" xr:uid="{00000000-0005-0000-0000-0000FC220000}"/>
    <cellStyle name="40% - Accent1 3 2 2 2 2 2" xfId="8994" xr:uid="{00000000-0005-0000-0000-0000FD220000}"/>
    <cellStyle name="40% - Accent1 3 2 2 2 2 2 2" xfId="8995" xr:uid="{00000000-0005-0000-0000-0000FE220000}"/>
    <cellStyle name="40% - Accent1 3 2 2 2 2 2 2 2" xfId="8996" xr:uid="{00000000-0005-0000-0000-0000FF220000}"/>
    <cellStyle name="40% - Accent1 3 2 2 2 2 2 3" xfId="8997" xr:uid="{00000000-0005-0000-0000-000000230000}"/>
    <cellStyle name="40% - Accent1 3 2 2 2 2 3" xfId="8998" xr:uid="{00000000-0005-0000-0000-000001230000}"/>
    <cellStyle name="40% - Accent1 3 2 2 2 2 3 2" xfId="8999" xr:uid="{00000000-0005-0000-0000-000002230000}"/>
    <cellStyle name="40% - Accent1 3 2 2 2 2 4" xfId="9000" xr:uid="{00000000-0005-0000-0000-000003230000}"/>
    <cellStyle name="40% - Accent1 3 2 2 2 2 5" xfId="9001" xr:uid="{00000000-0005-0000-0000-000004230000}"/>
    <cellStyle name="40% - Accent1 3 2 2 2 2 6" xfId="9002" xr:uid="{00000000-0005-0000-0000-000005230000}"/>
    <cellStyle name="40% - Accent1 3 2 2 2 3" xfId="9003" xr:uid="{00000000-0005-0000-0000-000006230000}"/>
    <cellStyle name="40% - Accent1 3 2 2 2 3 2" xfId="9004" xr:uid="{00000000-0005-0000-0000-000007230000}"/>
    <cellStyle name="40% - Accent1 3 2 2 2 3 2 2" xfId="9005" xr:uid="{00000000-0005-0000-0000-000008230000}"/>
    <cellStyle name="40% - Accent1 3 2 2 2 3 3" xfId="9006" xr:uid="{00000000-0005-0000-0000-000009230000}"/>
    <cellStyle name="40% - Accent1 3 2 2 2 4" xfId="9007" xr:uid="{00000000-0005-0000-0000-00000A230000}"/>
    <cellStyle name="40% - Accent1 3 2 2 2 4 2" xfId="9008" xr:uid="{00000000-0005-0000-0000-00000B230000}"/>
    <cellStyle name="40% - Accent1 3 2 2 2 4 2 2" xfId="9009" xr:uid="{00000000-0005-0000-0000-00000C230000}"/>
    <cellStyle name="40% - Accent1 3 2 2 2 4 3" xfId="9010" xr:uid="{00000000-0005-0000-0000-00000D230000}"/>
    <cellStyle name="40% - Accent1 3 2 2 2 5" xfId="9011" xr:uid="{00000000-0005-0000-0000-00000E230000}"/>
    <cellStyle name="40% - Accent1 3 2 2 2 5 2" xfId="9012" xr:uid="{00000000-0005-0000-0000-00000F230000}"/>
    <cellStyle name="40% - Accent1 3 2 2 2 6" xfId="9013" xr:uid="{00000000-0005-0000-0000-000010230000}"/>
    <cellStyle name="40% - Accent1 3 2 2 2 7" xfId="9014" xr:uid="{00000000-0005-0000-0000-000011230000}"/>
    <cellStyle name="40% - Accent1 3 2 2 2 8" xfId="9015" xr:uid="{00000000-0005-0000-0000-000012230000}"/>
    <cellStyle name="40% - Accent1 3 2 2 3" xfId="9016" xr:uid="{00000000-0005-0000-0000-000013230000}"/>
    <cellStyle name="40% - Accent1 3 2 2 3 2" xfId="9017" xr:uid="{00000000-0005-0000-0000-000014230000}"/>
    <cellStyle name="40% - Accent1 3 2 2 3 2 2" xfId="9018" xr:uid="{00000000-0005-0000-0000-000015230000}"/>
    <cellStyle name="40% - Accent1 3 2 2 3 2 2 2" xfId="9019" xr:uid="{00000000-0005-0000-0000-000016230000}"/>
    <cellStyle name="40% - Accent1 3 2 2 3 2 3" xfId="9020" xr:uid="{00000000-0005-0000-0000-000017230000}"/>
    <cellStyle name="40% - Accent1 3 2 2 3 2 4" xfId="9021" xr:uid="{00000000-0005-0000-0000-000018230000}"/>
    <cellStyle name="40% - Accent1 3 2 2 3 3" xfId="9022" xr:uid="{00000000-0005-0000-0000-000019230000}"/>
    <cellStyle name="40% - Accent1 3 2 2 3 3 2" xfId="9023" xr:uid="{00000000-0005-0000-0000-00001A230000}"/>
    <cellStyle name="40% - Accent1 3 2 2 3 4" xfId="9024" xr:uid="{00000000-0005-0000-0000-00001B230000}"/>
    <cellStyle name="40% - Accent1 3 2 2 3 5" xfId="9025" xr:uid="{00000000-0005-0000-0000-00001C230000}"/>
    <cellStyle name="40% - Accent1 3 2 2 3 6" xfId="9026" xr:uid="{00000000-0005-0000-0000-00001D230000}"/>
    <cellStyle name="40% - Accent1 3 2 2 4" xfId="9027" xr:uid="{00000000-0005-0000-0000-00001E230000}"/>
    <cellStyle name="40% - Accent1 3 2 2 4 2" xfId="9028" xr:uid="{00000000-0005-0000-0000-00001F230000}"/>
    <cellStyle name="40% - Accent1 3 2 2 4 2 2" xfId="9029" xr:uid="{00000000-0005-0000-0000-000020230000}"/>
    <cellStyle name="40% - Accent1 3 2 2 4 2 2 2" xfId="9030" xr:uid="{00000000-0005-0000-0000-000021230000}"/>
    <cellStyle name="40% - Accent1 3 2 2 4 2 3" xfId="9031" xr:uid="{00000000-0005-0000-0000-000022230000}"/>
    <cellStyle name="40% - Accent1 3 2 2 4 2 4" xfId="9032" xr:uid="{00000000-0005-0000-0000-000023230000}"/>
    <cellStyle name="40% - Accent1 3 2 2 4 3" xfId="9033" xr:uid="{00000000-0005-0000-0000-000024230000}"/>
    <cellStyle name="40% - Accent1 3 2 2 4 3 2" xfId="9034" xr:uid="{00000000-0005-0000-0000-000025230000}"/>
    <cellStyle name="40% - Accent1 3 2 2 4 4" xfId="9035" xr:uid="{00000000-0005-0000-0000-000026230000}"/>
    <cellStyle name="40% - Accent1 3 2 2 4 5" xfId="9036" xr:uid="{00000000-0005-0000-0000-000027230000}"/>
    <cellStyle name="40% - Accent1 3 2 2 5" xfId="9037" xr:uid="{00000000-0005-0000-0000-000028230000}"/>
    <cellStyle name="40% - Accent1 3 2 2 5 2" xfId="9038" xr:uid="{00000000-0005-0000-0000-000029230000}"/>
    <cellStyle name="40% - Accent1 3 2 2 5 2 2" xfId="9039" xr:uid="{00000000-0005-0000-0000-00002A230000}"/>
    <cellStyle name="40% - Accent1 3 2 2 5 3" xfId="9040" xr:uid="{00000000-0005-0000-0000-00002B230000}"/>
    <cellStyle name="40% - Accent1 3 2 2 5 4" xfId="9041" xr:uid="{00000000-0005-0000-0000-00002C230000}"/>
    <cellStyle name="40% - Accent1 3 2 2 6" xfId="9042" xr:uid="{00000000-0005-0000-0000-00002D230000}"/>
    <cellStyle name="40% - Accent1 3 2 2 6 2" xfId="9043" xr:uid="{00000000-0005-0000-0000-00002E230000}"/>
    <cellStyle name="40% - Accent1 3 2 2 7" xfId="9044" xr:uid="{00000000-0005-0000-0000-00002F230000}"/>
    <cellStyle name="40% - Accent1 3 2 2 8" xfId="9045" xr:uid="{00000000-0005-0000-0000-000030230000}"/>
    <cellStyle name="40% - Accent1 3 2 2 9" xfId="9046" xr:uid="{00000000-0005-0000-0000-000031230000}"/>
    <cellStyle name="40% - Accent1 3 2 3" xfId="9047" xr:uid="{00000000-0005-0000-0000-000032230000}"/>
    <cellStyle name="40% - Accent1 3 2 3 2" xfId="9048" xr:uid="{00000000-0005-0000-0000-000033230000}"/>
    <cellStyle name="40% - Accent1 3 2 3 2 2" xfId="9049" xr:uid="{00000000-0005-0000-0000-000034230000}"/>
    <cellStyle name="40% - Accent1 3 2 3 2 2 2" xfId="9050" xr:uid="{00000000-0005-0000-0000-000035230000}"/>
    <cellStyle name="40% - Accent1 3 2 3 2 2 2 2" xfId="9051" xr:uid="{00000000-0005-0000-0000-000036230000}"/>
    <cellStyle name="40% - Accent1 3 2 3 2 2 2 2 2" xfId="9052" xr:uid="{00000000-0005-0000-0000-000037230000}"/>
    <cellStyle name="40% - Accent1 3 2 3 2 2 2 3" xfId="9053" xr:uid="{00000000-0005-0000-0000-000038230000}"/>
    <cellStyle name="40% - Accent1 3 2 3 2 2 3" xfId="9054" xr:uid="{00000000-0005-0000-0000-000039230000}"/>
    <cellStyle name="40% - Accent1 3 2 3 2 2 3 2" xfId="9055" xr:uid="{00000000-0005-0000-0000-00003A230000}"/>
    <cellStyle name="40% - Accent1 3 2 3 2 2 4" xfId="9056" xr:uid="{00000000-0005-0000-0000-00003B230000}"/>
    <cellStyle name="40% - Accent1 3 2 3 2 2 5" xfId="9057" xr:uid="{00000000-0005-0000-0000-00003C230000}"/>
    <cellStyle name="40% - Accent1 3 2 3 2 2 6" xfId="9058" xr:uid="{00000000-0005-0000-0000-00003D230000}"/>
    <cellStyle name="40% - Accent1 3 2 3 2 3" xfId="9059" xr:uid="{00000000-0005-0000-0000-00003E230000}"/>
    <cellStyle name="40% - Accent1 3 2 3 2 3 2" xfId="9060" xr:uid="{00000000-0005-0000-0000-00003F230000}"/>
    <cellStyle name="40% - Accent1 3 2 3 2 3 2 2" xfId="9061" xr:uid="{00000000-0005-0000-0000-000040230000}"/>
    <cellStyle name="40% - Accent1 3 2 3 2 3 3" xfId="9062" xr:uid="{00000000-0005-0000-0000-000041230000}"/>
    <cellStyle name="40% - Accent1 3 2 3 2 4" xfId="9063" xr:uid="{00000000-0005-0000-0000-000042230000}"/>
    <cellStyle name="40% - Accent1 3 2 3 2 4 2" xfId="9064" xr:uid="{00000000-0005-0000-0000-000043230000}"/>
    <cellStyle name="40% - Accent1 3 2 3 2 4 2 2" xfId="9065" xr:uid="{00000000-0005-0000-0000-000044230000}"/>
    <cellStyle name="40% - Accent1 3 2 3 2 4 3" xfId="9066" xr:uid="{00000000-0005-0000-0000-000045230000}"/>
    <cellStyle name="40% - Accent1 3 2 3 2 5" xfId="9067" xr:uid="{00000000-0005-0000-0000-000046230000}"/>
    <cellStyle name="40% - Accent1 3 2 3 2 5 2" xfId="9068" xr:uid="{00000000-0005-0000-0000-000047230000}"/>
    <cellStyle name="40% - Accent1 3 2 3 2 6" xfId="9069" xr:uid="{00000000-0005-0000-0000-000048230000}"/>
    <cellStyle name="40% - Accent1 3 2 3 2 7" xfId="9070" xr:uid="{00000000-0005-0000-0000-000049230000}"/>
    <cellStyle name="40% - Accent1 3 2 3 2 8" xfId="9071" xr:uid="{00000000-0005-0000-0000-00004A230000}"/>
    <cellStyle name="40% - Accent1 3 2 3 3" xfId="9072" xr:uid="{00000000-0005-0000-0000-00004B230000}"/>
    <cellStyle name="40% - Accent1 3 2 3 3 2" xfId="9073" xr:uid="{00000000-0005-0000-0000-00004C230000}"/>
    <cellStyle name="40% - Accent1 3 2 3 3 2 2" xfId="9074" xr:uid="{00000000-0005-0000-0000-00004D230000}"/>
    <cellStyle name="40% - Accent1 3 2 3 3 2 2 2" xfId="9075" xr:uid="{00000000-0005-0000-0000-00004E230000}"/>
    <cellStyle name="40% - Accent1 3 2 3 3 2 3" xfId="9076" xr:uid="{00000000-0005-0000-0000-00004F230000}"/>
    <cellStyle name="40% - Accent1 3 2 3 3 2 4" xfId="9077" xr:uid="{00000000-0005-0000-0000-000050230000}"/>
    <cellStyle name="40% - Accent1 3 2 3 3 3" xfId="9078" xr:uid="{00000000-0005-0000-0000-000051230000}"/>
    <cellStyle name="40% - Accent1 3 2 3 3 3 2" xfId="9079" xr:uid="{00000000-0005-0000-0000-000052230000}"/>
    <cellStyle name="40% - Accent1 3 2 3 3 4" xfId="9080" xr:uid="{00000000-0005-0000-0000-000053230000}"/>
    <cellStyle name="40% - Accent1 3 2 3 3 5" xfId="9081" xr:uid="{00000000-0005-0000-0000-000054230000}"/>
    <cellStyle name="40% - Accent1 3 2 3 3 6" xfId="9082" xr:uid="{00000000-0005-0000-0000-000055230000}"/>
    <cellStyle name="40% - Accent1 3 2 3 4" xfId="9083" xr:uid="{00000000-0005-0000-0000-000056230000}"/>
    <cellStyle name="40% - Accent1 3 2 3 4 2" xfId="9084" xr:uid="{00000000-0005-0000-0000-000057230000}"/>
    <cellStyle name="40% - Accent1 3 2 3 4 2 2" xfId="9085" xr:uid="{00000000-0005-0000-0000-000058230000}"/>
    <cellStyle name="40% - Accent1 3 2 3 4 3" xfId="9086" xr:uid="{00000000-0005-0000-0000-000059230000}"/>
    <cellStyle name="40% - Accent1 3 2 3 4 4" xfId="9087" xr:uid="{00000000-0005-0000-0000-00005A230000}"/>
    <cellStyle name="40% - Accent1 3 2 3 5" xfId="9088" xr:uid="{00000000-0005-0000-0000-00005B230000}"/>
    <cellStyle name="40% - Accent1 3 2 3 5 2" xfId="9089" xr:uid="{00000000-0005-0000-0000-00005C230000}"/>
    <cellStyle name="40% - Accent1 3 2 3 5 2 2" xfId="9090" xr:uid="{00000000-0005-0000-0000-00005D230000}"/>
    <cellStyle name="40% - Accent1 3 2 3 5 3" xfId="9091" xr:uid="{00000000-0005-0000-0000-00005E230000}"/>
    <cellStyle name="40% - Accent1 3 2 3 6" xfId="9092" xr:uid="{00000000-0005-0000-0000-00005F230000}"/>
    <cellStyle name="40% - Accent1 3 2 3 6 2" xfId="9093" xr:uid="{00000000-0005-0000-0000-000060230000}"/>
    <cellStyle name="40% - Accent1 3 2 3 7" xfId="9094" xr:uid="{00000000-0005-0000-0000-000061230000}"/>
    <cellStyle name="40% - Accent1 3 2 3 8" xfId="9095" xr:uid="{00000000-0005-0000-0000-000062230000}"/>
    <cellStyle name="40% - Accent1 3 2 3 9" xfId="9096" xr:uid="{00000000-0005-0000-0000-000063230000}"/>
    <cellStyle name="40% - Accent1 3 2 4" xfId="9097" xr:uid="{00000000-0005-0000-0000-000064230000}"/>
    <cellStyle name="40% - Accent1 3 2 4 2" xfId="9098" xr:uid="{00000000-0005-0000-0000-000065230000}"/>
    <cellStyle name="40% - Accent1 3 2 4 2 2" xfId="9099" xr:uid="{00000000-0005-0000-0000-000066230000}"/>
    <cellStyle name="40% - Accent1 3 2 4 2 2 2" xfId="9100" xr:uid="{00000000-0005-0000-0000-000067230000}"/>
    <cellStyle name="40% - Accent1 3 2 4 2 2 2 2" xfId="9101" xr:uid="{00000000-0005-0000-0000-000068230000}"/>
    <cellStyle name="40% - Accent1 3 2 4 2 2 2 2 2" xfId="9102" xr:uid="{00000000-0005-0000-0000-000069230000}"/>
    <cellStyle name="40% - Accent1 3 2 4 2 2 2 3" xfId="9103" xr:uid="{00000000-0005-0000-0000-00006A230000}"/>
    <cellStyle name="40% - Accent1 3 2 4 2 2 3" xfId="9104" xr:uid="{00000000-0005-0000-0000-00006B230000}"/>
    <cellStyle name="40% - Accent1 3 2 4 2 2 3 2" xfId="9105" xr:uid="{00000000-0005-0000-0000-00006C230000}"/>
    <cellStyle name="40% - Accent1 3 2 4 2 2 4" xfId="9106" xr:uid="{00000000-0005-0000-0000-00006D230000}"/>
    <cellStyle name="40% - Accent1 3 2 4 2 2 5" xfId="9107" xr:uid="{00000000-0005-0000-0000-00006E230000}"/>
    <cellStyle name="40% - Accent1 3 2 4 2 2 6" xfId="9108" xr:uid="{00000000-0005-0000-0000-00006F230000}"/>
    <cellStyle name="40% - Accent1 3 2 4 2 3" xfId="9109" xr:uid="{00000000-0005-0000-0000-000070230000}"/>
    <cellStyle name="40% - Accent1 3 2 4 2 3 2" xfId="9110" xr:uid="{00000000-0005-0000-0000-000071230000}"/>
    <cellStyle name="40% - Accent1 3 2 4 2 3 2 2" xfId="9111" xr:uid="{00000000-0005-0000-0000-000072230000}"/>
    <cellStyle name="40% - Accent1 3 2 4 2 3 3" xfId="9112" xr:uid="{00000000-0005-0000-0000-000073230000}"/>
    <cellStyle name="40% - Accent1 3 2 4 2 4" xfId="9113" xr:uid="{00000000-0005-0000-0000-000074230000}"/>
    <cellStyle name="40% - Accent1 3 2 4 2 4 2" xfId="9114" xr:uid="{00000000-0005-0000-0000-000075230000}"/>
    <cellStyle name="40% - Accent1 3 2 4 2 4 2 2" xfId="9115" xr:uid="{00000000-0005-0000-0000-000076230000}"/>
    <cellStyle name="40% - Accent1 3 2 4 2 4 3" xfId="9116" xr:uid="{00000000-0005-0000-0000-000077230000}"/>
    <cellStyle name="40% - Accent1 3 2 4 2 5" xfId="9117" xr:uid="{00000000-0005-0000-0000-000078230000}"/>
    <cellStyle name="40% - Accent1 3 2 4 2 5 2" xfId="9118" xr:uid="{00000000-0005-0000-0000-000079230000}"/>
    <cellStyle name="40% - Accent1 3 2 4 2 6" xfId="9119" xr:uid="{00000000-0005-0000-0000-00007A230000}"/>
    <cellStyle name="40% - Accent1 3 2 4 2 7" xfId="9120" xr:uid="{00000000-0005-0000-0000-00007B230000}"/>
    <cellStyle name="40% - Accent1 3 2 4 2 8" xfId="9121" xr:uid="{00000000-0005-0000-0000-00007C230000}"/>
    <cellStyle name="40% - Accent1 3 2 4 3" xfId="9122" xr:uid="{00000000-0005-0000-0000-00007D230000}"/>
    <cellStyle name="40% - Accent1 3 2 4 3 2" xfId="9123" xr:uid="{00000000-0005-0000-0000-00007E230000}"/>
    <cellStyle name="40% - Accent1 3 2 4 3 2 2" xfId="9124" xr:uid="{00000000-0005-0000-0000-00007F230000}"/>
    <cellStyle name="40% - Accent1 3 2 4 3 2 2 2" xfId="9125" xr:uid="{00000000-0005-0000-0000-000080230000}"/>
    <cellStyle name="40% - Accent1 3 2 4 3 2 3" xfId="9126" xr:uid="{00000000-0005-0000-0000-000081230000}"/>
    <cellStyle name="40% - Accent1 3 2 4 3 2 4" xfId="9127" xr:uid="{00000000-0005-0000-0000-000082230000}"/>
    <cellStyle name="40% - Accent1 3 2 4 3 3" xfId="9128" xr:uid="{00000000-0005-0000-0000-000083230000}"/>
    <cellStyle name="40% - Accent1 3 2 4 3 3 2" xfId="9129" xr:uid="{00000000-0005-0000-0000-000084230000}"/>
    <cellStyle name="40% - Accent1 3 2 4 3 4" xfId="9130" xr:uid="{00000000-0005-0000-0000-000085230000}"/>
    <cellStyle name="40% - Accent1 3 2 4 3 5" xfId="9131" xr:uid="{00000000-0005-0000-0000-000086230000}"/>
    <cellStyle name="40% - Accent1 3 2 4 3 6" xfId="9132" xr:uid="{00000000-0005-0000-0000-000087230000}"/>
    <cellStyle name="40% - Accent1 3 2 4 4" xfId="9133" xr:uid="{00000000-0005-0000-0000-000088230000}"/>
    <cellStyle name="40% - Accent1 3 2 4 4 2" xfId="9134" xr:uid="{00000000-0005-0000-0000-000089230000}"/>
    <cellStyle name="40% - Accent1 3 2 4 4 2 2" xfId="9135" xr:uid="{00000000-0005-0000-0000-00008A230000}"/>
    <cellStyle name="40% - Accent1 3 2 4 4 3" xfId="9136" xr:uid="{00000000-0005-0000-0000-00008B230000}"/>
    <cellStyle name="40% - Accent1 3 2 4 4 4" xfId="9137" xr:uid="{00000000-0005-0000-0000-00008C230000}"/>
    <cellStyle name="40% - Accent1 3 2 4 5" xfId="9138" xr:uid="{00000000-0005-0000-0000-00008D230000}"/>
    <cellStyle name="40% - Accent1 3 2 4 5 2" xfId="9139" xr:uid="{00000000-0005-0000-0000-00008E230000}"/>
    <cellStyle name="40% - Accent1 3 2 4 5 2 2" xfId="9140" xr:uid="{00000000-0005-0000-0000-00008F230000}"/>
    <cellStyle name="40% - Accent1 3 2 4 5 3" xfId="9141" xr:uid="{00000000-0005-0000-0000-000090230000}"/>
    <cellStyle name="40% - Accent1 3 2 4 6" xfId="9142" xr:uid="{00000000-0005-0000-0000-000091230000}"/>
    <cellStyle name="40% - Accent1 3 2 4 6 2" xfId="9143" xr:uid="{00000000-0005-0000-0000-000092230000}"/>
    <cellStyle name="40% - Accent1 3 2 4 7" xfId="9144" xr:uid="{00000000-0005-0000-0000-000093230000}"/>
    <cellStyle name="40% - Accent1 3 2 4 8" xfId="9145" xr:uid="{00000000-0005-0000-0000-000094230000}"/>
    <cellStyle name="40% - Accent1 3 2 4 9" xfId="9146" xr:uid="{00000000-0005-0000-0000-000095230000}"/>
    <cellStyle name="40% - Accent1 3 2 5" xfId="9147" xr:uid="{00000000-0005-0000-0000-000096230000}"/>
    <cellStyle name="40% - Accent1 3 2 5 2" xfId="9148" xr:uid="{00000000-0005-0000-0000-000097230000}"/>
    <cellStyle name="40% - Accent1 3 2 5 2 2" xfId="9149" xr:uid="{00000000-0005-0000-0000-000098230000}"/>
    <cellStyle name="40% - Accent1 3 2 5 2 2 2" xfId="9150" xr:uid="{00000000-0005-0000-0000-000099230000}"/>
    <cellStyle name="40% - Accent1 3 2 5 2 2 2 2" xfId="9151" xr:uid="{00000000-0005-0000-0000-00009A230000}"/>
    <cellStyle name="40% - Accent1 3 2 5 2 2 3" xfId="9152" xr:uid="{00000000-0005-0000-0000-00009B230000}"/>
    <cellStyle name="40% - Accent1 3 2 5 2 2 4" xfId="9153" xr:uid="{00000000-0005-0000-0000-00009C230000}"/>
    <cellStyle name="40% - Accent1 3 2 5 2 3" xfId="9154" xr:uid="{00000000-0005-0000-0000-00009D230000}"/>
    <cellStyle name="40% - Accent1 3 2 5 2 3 2" xfId="9155" xr:uid="{00000000-0005-0000-0000-00009E230000}"/>
    <cellStyle name="40% - Accent1 3 2 5 2 4" xfId="9156" xr:uid="{00000000-0005-0000-0000-00009F230000}"/>
    <cellStyle name="40% - Accent1 3 2 5 2 5" xfId="9157" xr:uid="{00000000-0005-0000-0000-0000A0230000}"/>
    <cellStyle name="40% - Accent1 3 2 5 2 6" xfId="9158" xr:uid="{00000000-0005-0000-0000-0000A1230000}"/>
    <cellStyle name="40% - Accent1 3 2 5 3" xfId="9159" xr:uid="{00000000-0005-0000-0000-0000A2230000}"/>
    <cellStyle name="40% - Accent1 3 2 5 3 2" xfId="9160" xr:uid="{00000000-0005-0000-0000-0000A3230000}"/>
    <cellStyle name="40% - Accent1 3 2 5 3 2 2" xfId="9161" xr:uid="{00000000-0005-0000-0000-0000A4230000}"/>
    <cellStyle name="40% - Accent1 3 2 5 3 2 2 2" xfId="9162" xr:uid="{00000000-0005-0000-0000-0000A5230000}"/>
    <cellStyle name="40% - Accent1 3 2 5 3 2 3" xfId="9163" xr:uid="{00000000-0005-0000-0000-0000A6230000}"/>
    <cellStyle name="40% - Accent1 3 2 5 3 2 4" xfId="9164" xr:uid="{00000000-0005-0000-0000-0000A7230000}"/>
    <cellStyle name="40% - Accent1 3 2 5 3 3" xfId="9165" xr:uid="{00000000-0005-0000-0000-0000A8230000}"/>
    <cellStyle name="40% - Accent1 3 2 5 3 3 2" xfId="9166" xr:uid="{00000000-0005-0000-0000-0000A9230000}"/>
    <cellStyle name="40% - Accent1 3 2 5 3 4" xfId="9167" xr:uid="{00000000-0005-0000-0000-0000AA230000}"/>
    <cellStyle name="40% - Accent1 3 2 5 3 5" xfId="9168" xr:uid="{00000000-0005-0000-0000-0000AB230000}"/>
    <cellStyle name="40% - Accent1 3 2 5 4" xfId="9169" xr:uid="{00000000-0005-0000-0000-0000AC230000}"/>
    <cellStyle name="40% - Accent1 3 2 5 4 2" xfId="9170" xr:uid="{00000000-0005-0000-0000-0000AD230000}"/>
    <cellStyle name="40% - Accent1 3 2 5 4 2 2" xfId="9171" xr:uid="{00000000-0005-0000-0000-0000AE230000}"/>
    <cellStyle name="40% - Accent1 3 2 5 4 3" xfId="9172" xr:uid="{00000000-0005-0000-0000-0000AF230000}"/>
    <cellStyle name="40% - Accent1 3 2 5 4 4" xfId="9173" xr:uid="{00000000-0005-0000-0000-0000B0230000}"/>
    <cellStyle name="40% - Accent1 3 2 5 5" xfId="9174" xr:uid="{00000000-0005-0000-0000-0000B1230000}"/>
    <cellStyle name="40% - Accent1 3 2 5 5 2" xfId="9175" xr:uid="{00000000-0005-0000-0000-0000B2230000}"/>
    <cellStyle name="40% - Accent1 3 2 5 6" xfId="9176" xr:uid="{00000000-0005-0000-0000-0000B3230000}"/>
    <cellStyle name="40% - Accent1 3 2 5 7" xfId="9177" xr:uid="{00000000-0005-0000-0000-0000B4230000}"/>
    <cellStyle name="40% - Accent1 3 2 5 8" xfId="9178" xr:uid="{00000000-0005-0000-0000-0000B5230000}"/>
    <cellStyle name="40% - Accent1 3 2 6" xfId="9179" xr:uid="{00000000-0005-0000-0000-0000B6230000}"/>
    <cellStyle name="40% - Accent1 3 2 6 2" xfId="9180" xr:uid="{00000000-0005-0000-0000-0000B7230000}"/>
    <cellStyle name="40% - Accent1 3 2 6 2 2" xfId="9181" xr:uid="{00000000-0005-0000-0000-0000B8230000}"/>
    <cellStyle name="40% - Accent1 3 2 6 2 2 2" xfId="9182" xr:uid="{00000000-0005-0000-0000-0000B9230000}"/>
    <cellStyle name="40% - Accent1 3 2 6 2 3" xfId="9183" xr:uid="{00000000-0005-0000-0000-0000BA230000}"/>
    <cellStyle name="40% - Accent1 3 2 6 2 4" xfId="9184" xr:uid="{00000000-0005-0000-0000-0000BB230000}"/>
    <cellStyle name="40% - Accent1 3 2 6 3" xfId="9185" xr:uid="{00000000-0005-0000-0000-0000BC230000}"/>
    <cellStyle name="40% - Accent1 3 2 6 3 2" xfId="9186" xr:uid="{00000000-0005-0000-0000-0000BD230000}"/>
    <cellStyle name="40% - Accent1 3 2 6 4" xfId="9187" xr:uid="{00000000-0005-0000-0000-0000BE230000}"/>
    <cellStyle name="40% - Accent1 3 2 6 5" xfId="9188" xr:uid="{00000000-0005-0000-0000-0000BF230000}"/>
    <cellStyle name="40% - Accent1 3 2 6 6" xfId="9189" xr:uid="{00000000-0005-0000-0000-0000C0230000}"/>
    <cellStyle name="40% - Accent1 3 2 7" xfId="9190" xr:uid="{00000000-0005-0000-0000-0000C1230000}"/>
    <cellStyle name="40% - Accent1 3 2 7 2" xfId="9191" xr:uid="{00000000-0005-0000-0000-0000C2230000}"/>
    <cellStyle name="40% - Accent1 3 2 7 2 2" xfId="9192" xr:uid="{00000000-0005-0000-0000-0000C3230000}"/>
    <cellStyle name="40% - Accent1 3 2 7 2 2 2" xfId="9193" xr:uid="{00000000-0005-0000-0000-0000C4230000}"/>
    <cellStyle name="40% - Accent1 3 2 7 2 3" xfId="9194" xr:uid="{00000000-0005-0000-0000-0000C5230000}"/>
    <cellStyle name="40% - Accent1 3 2 7 2 4" xfId="9195" xr:uid="{00000000-0005-0000-0000-0000C6230000}"/>
    <cellStyle name="40% - Accent1 3 2 7 3" xfId="9196" xr:uid="{00000000-0005-0000-0000-0000C7230000}"/>
    <cellStyle name="40% - Accent1 3 2 7 3 2" xfId="9197" xr:uid="{00000000-0005-0000-0000-0000C8230000}"/>
    <cellStyle name="40% - Accent1 3 2 7 4" xfId="9198" xr:uid="{00000000-0005-0000-0000-0000C9230000}"/>
    <cellStyle name="40% - Accent1 3 2 7 5" xfId="9199" xr:uid="{00000000-0005-0000-0000-0000CA230000}"/>
    <cellStyle name="40% - Accent1 3 2 8" xfId="9200" xr:uid="{00000000-0005-0000-0000-0000CB230000}"/>
    <cellStyle name="40% - Accent1 3 2 8 2" xfId="9201" xr:uid="{00000000-0005-0000-0000-0000CC230000}"/>
    <cellStyle name="40% - Accent1 3 2 8 2 2" xfId="9202" xr:uid="{00000000-0005-0000-0000-0000CD230000}"/>
    <cellStyle name="40% - Accent1 3 2 8 2 3" xfId="9203" xr:uid="{00000000-0005-0000-0000-0000CE230000}"/>
    <cellStyle name="40% - Accent1 3 2 8 3" xfId="9204" xr:uid="{00000000-0005-0000-0000-0000CF230000}"/>
    <cellStyle name="40% - Accent1 3 2 8 4" xfId="9205" xr:uid="{00000000-0005-0000-0000-0000D0230000}"/>
    <cellStyle name="40% - Accent1 3 2 9" xfId="9206" xr:uid="{00000000-0005-0000-0000-0000D1230000}"/>
    <cellStyle name="40% - Accent1 3 2 9 2" xfId="9207" xr:uid="{00000000-0005-0000-0000-0000D2230000}"/>
    <cellStyle name="40% - Accent1 3 2 9 2 2" xfId="9208" xr:uid="{00000000-0005-0000-0000-0000D3230000}"/>
    <cellStyle name="40% - Accent1 3 2 9 3" xfId="9209" xr:uid="{00000000-0005-0000-0000-0000D4230000}"/>
    <cellStyle name="40% - Accent1 3 2 9 4" xfId="9210" xr:uid="{00000000-0005-0000-0000-0000D5230000}"/>
    <cellStyle name="40% - Accent1 3 3" xfId="9211" xr:uid="{00000000-0005-0000-0000-0000D6230000}"/>
    <cellStyle name="40% - Accent1 3 3 2" xfId="9212" xr:uid="{00000000-0005-0000-0000-0000D7230000}"/>
    <cellStyle name="40% - Accent1 3 3 2 2" xfId="9213" xr:uid="{00000000-0005-0000-0000-0000D8230000}"/>
    <cellStyle name="40% - Accent1 3 3 2 2 2" xfId="9214" xr:uid="{00000000-0005-0000-0000-0000D9230000}"/>
    <cellStyle name="40% - Accent1 3 3 2 2 2 2" xfId="9215" xr:uid="{00000000-0005-0000-0000-0000DA230000}"/>
    <cellStyle name="40% - Accent1 3 3 2 2 2 2 2" xfId="9216" xr:uid="{00000000-0005-0000-0000-0000DB230000}"/>
    <cellStyle name="40% - Accent1 3 3 2 2 2 3" xfId="9217" xr:uid="{00000000-0005-0000-0000-0000DC230000}"/>
    <cellStyle name="40% - Accent1 3 3 2 2 3" xfId="9218" xr:uid="{00000000-0005-0000-0000-0000DD230000}"/>
    <cellStyle name="40% - Accent1 3 3 2 2 3 2" xfId="9219" xr:uid="{00000000-0005-0000-0000-0000DE230000}"/>
    <cellStyle name="40% - Accent1 3 3 2 2 4" xfId="9220" xr:uid="{00000000-0005-0000-0000-0000DF230000}"/>
    <cellStyle name="40% - Accent1 3 3 2 2 5" xfId="9221" xr:uid="{00000000-0005-0000-0000-0000E0230000}"/>
    <cellStyle name="40% - Accent1 3 3 2 2 6" xfId="9222" xr:uid="{00000000-0005-0000-0000-0000E1230000}"/>
    <cellStyle name="40% - Accent1 3 3 2 3" xfId="9223" xr:uid="{00000000-0005-0000-0000-0000E2230000}"/>
    <cellStyle name="40% - Accent1 3 3 2 3 2" xfId="9224" xr:uid="{00000000-0005-0000-0000-0000E3230000}"/>
    <cellStyle name="40% - Accent1 3 3 2 3 2 2" xfId="9225" xr:uid="{00000000-0005-0000-0000-0000E4230000}"/>
    <cellStyle name="40% - Accent1 3 3 2 3 3" xfId="9226" xr:uid="{00000000-0005-0000-0000-0000E5230000}"/>
    <cellStyle name="40% - Accent1 3 3 2 4" xfId="9227" xr:uid="{00000000-0005-0000-0000-0000E6230000}"/>
    <cellStyle name="40% - Accent1 3 3 2 4 2" xfId="9228" xr:uid="{00000000-0005-0000-0000-0000E7230000}"/>
    <cellStyle name="40% - Accent1 3 3 2 4 2 2" xfId="9229" xr:uid="{00000000-0005-0000-0000-0000E8230000}"/>
    <cellStyle name="40% - Accent1 3 3 2 4 3" xfId="9230" xr:uid="{00000000-0005-0000-0000-0000E9230000}"/>
    <cellStyle name="40% - Accent1 3 3 2 5" xfId="9231" xr:uid="{00000000-0005-0000-0000-0000EA230000}"/>
    <cellStyle name="40% - Accent1 3 3 2 5 2" xfId="9232" xr:uid="{00000000-0005-0000-0000-0000EB230000}"/>
    <cellStyle name="40% - Accent1 3 3 2 6" xfId="9233" xr:uid="{00000000-0005-0000-0000-0000EC230000}"/>
    <cellStyle name="40% - Accent1 3 3 2 7" xfId="9234" xr:uid="{00000000-0005-0000-0000-0000ED230000}"/>
    <cellStyle name="40% - Accent1 3 3 2 8" xfId="9235" xr:uid="{00000000-0005-0000-0000-0000EE230000}"/>
    <cellStyle name="40% - Accent1 3 3 3" xfId="9236" xr:uid="{00000000-0005-0000-0000-0000EF230000}"/>
    <cellStyle name="40% - Accent1 3 3 3 2" xfId="9237" xr:uid="{00000000-0005-0000-0000-0000F0230000}"/>
    <cellStyle name="40% - Accent1 3 3 3 2 2" xfId="9238" xr:uid="{00000000-0005-0000-0000-0000F1230000}"/>
    <cellStyle name="40% - Accent1 3 3 3 2 2 2" xfId="9239" xr:uid="{00000000-0005-0000-0000-0000F2230000}"/>
    <cellStyle name="40% - Accent1 3 3 3 2 3" xfId="9240" xr:uid="{00000000-0005-0000-0000-0000F3230000}"/>
    <cellStyle name="40% - Accent1 3 3 3 2 4" xfId="9241" xr:uid="{00000000-0005-0000-0000-0000F4230000}"/>
    <cellStyle name="40% - Accent1 3 3 3 3" xfId="9242" xr:uid="{00000000-0005-0000-0000-0000F5230000}"/>
    <cellStyle name="40% - Accent1 3 3 3 3 2" xfId="9243" xr:uid="{00000000-0005-0000-0000-0000F6230000}"/>
    <cellStyle name="40% - Accent1 3 3 3 4" xfId="9244" xr:uid="{00000000-0005-0000-0000-0000F7230000}"/>
    <cellStyle name="40% - Accent1 3 3 3 5" xfId="9245" xr:uid="{00000000-0005-0000-0000-0000F8230000}"/>
    <cellStyle name="40% - Accent1 3 3 3 6" xfId="9246" xr:uid="{00000000-0005-0000-0000-0000F9230000}"/>
    <cellStyle name="40% - Accent1 3 3 4" xfId="9247" xr:uid="{00000000-0005-0000-0000-0000FA230000}"/>
    <cellStyle name="40% - Accent1 3 3 4 2" xfId="9248" xr:uid="{00000000-0005-0000-0000-0000FB230000}"/>
    <cellStyle name="40% - Accent1 3 3 4 2 2" xfId="9249" xr:uid="{00000000-0005-0000-0000-0000FC230000}"/>
    <cellStyle name="40% - Accent1 3 3 4 2 2 2" xfId="9250" xr:uid="{00000000-0005-0000-0000-0000FD230000}"/>
    <cellStyle name="40% - Accent1 3 3 4 2 3" xfId="9251" xr:uid="{00000000-0005-0000-0000-0000FE230000}"/>
    <cellStyle name="40% - Accent1 3 3 4 2 4" xfId="9252" xr:uid="{00000000-0005-0000-0000-0000FF230000}"/>
    <cellStyle name="40% - Accent1 3 3 4 3" xfId="9253" xr:uid="{00000000-0005-0000-0000-000000240000}"/>
    <cellStyle name="40% - Accent1 3 3 4 3 2" xfId="9254" xr:uid="{00000000-0005-0000-0000-000001240000}"/>
    <cellStyle name="40% - Accent1 3 3 4 4" xfId="9255" xr:uid="{00000000-0005-0000-0000-000002240000}"/>
    <cellStyle name="40% - Accent1 3 3 4 5" xfId="9256" xr:uid="{00000000-0005-0000-0000-000003240000}"/>
    <cellStyle name="40% - Accent1 3 3 5" xfId="9257" xr:uid="{00000000-0005-0000-0000-000004240000}"/>
    <cellStyle name="40% - Accent1 3 3 5 2" xfId="9258" xr:uid="{00000000-0005-0000-0000-000005240000}"/>
    <cellStyle name="40% - Accent1 3 3 5 2 2" xfId="9259" xr:uid="{00000000-0005-0000-0000-000006240000}"/>
    <cellStyle name="40% - Accent1 3 3 5 3" xfId="9260" xr:uid="{00000000-0005-0000-0000-000007240000}"/>
    <cellStyle name="40% - Accent1 3 3 5 4" xfId="9261" xr:uid="{00000000-0005-0000-0000-000008240000}"/>
    <cellStyle name="40% - Accent1 3 3 6" xfId="9262" xr:uid="{00000000-0005-0000-0000-000009240000}"/>
    <cellStyle name="40% - Accent1 3 3 6 2" xfId="9263" xr:uid="{00000000-0005-0000-0000-00000A240000}"/>
    <cellStyle name="40% - Accent1 3 3 7" xfId="9264" xr:uid="{00000000-0005-0000-0000-00000B240000}"/>
    <cellStyle name="40% - Accent1 3 3 8" xfId="9265" xr:uid="{00000000-0005-0000-0000-00000C240000}"/>
    <cellStyle name="40% - Accent1 3 3 9" xfId="9266" xr:uid="{00000000-0005-0000-0000-00000D240000}"/>
    <cellStyle name="40% - Accent1 3 4" xfId="9267" xr:uid="{00000000-0005-0000-0000-00000E240000}"/>
    <cellStyle name="40% - Accent1 3 4 2" xfId="9268" xr:uid="{00000000-0005-0000-0000-00000F240000}"/>
    <cellStyle name="40% - Accent1 3 4 2 2" xfId="9269" xr:uid="{00000000-0005-0000-0000-000010240000}"/>
    <cellStyle name="40% - Accent1 3 4 2 2 2" xfId="9270" xr:uid="{00000000-0005-0000-0000-000011240000}"/>
    <cellStyle name="40% - Accent1 3 4 2 2 2 2" xfId="9271" xr:uid="{00000000-0005-0000-0000-000012240000}"/>
    <cellStyle name="40% - Accent1 3 4 2 2 2 2 2" xfId="9272" xr:uid="{00000000-0005-0000-0000-000013240000}"/>
    <cellStyle name="40% - Accent1 3 4 2 2 2 3" xfId="9273" xr:uid="{00000000-0005-0000-0000-000014240000}"/>
    <cellStyle name="40% - Accent1 3 4 2 2 3" xfId="9274" xr:uid="{00000000-0005-0000-0000-000015240000}"/>
    <cellStyle name="40% - Accent1 3 4 2 2 3 2" xfId="9275" xr:uid="{00000000-0005-0000-0000-000016240000}"/>
    <cellStyle name="40% - Accent1 3 4 2 2 4" xfId="9276" xr:uid="{00000000-0005-0000-0000-000017240000}"/>
    <cellStyle name="40% - Accent1 3 4 2 2 5" xfId="9277" xr:uid="{00000000-0005-0000-0000-000018240000}"/>
    <cellStyle name="40% - Accent1 3 4 2 2 6" xfId="9278" xr:uid="{00000000-0005-0000-0000-000019240000}"/>
    <cellStyle name="40% - Accent1 3 4 2 3" xfId="9279" xr:uid="{00000000-0005-0000-0000-00001A240000}"/>
    <cellStyle name="40% - Accent1 3 4 2 3 2" xfId="9280" xr:uid="{00000000-0005-0000-0000-00001B240000}"/>
    <cellStyle name="40% - Accent1 3 4 2 3 2 2" xfId="9281" xr:uid="{00000000-0005-0000-0000-00001C240000}"/>
    <cellStyle name="40% - Accent1 3 4 2 3 3" xfId="9282" xr:uid="{00000000-0005-0000-0000-00001D240000}"/>
    <cellStyle name="40% - Accent1 3 4 2 4" xfId="9283" xr:uid="{00000000-0005-0000-0000-00001E240000}"/>
    <cellStyle name="40% - Accent1 3 4 2 4 2" xfId="9284" xr:uid="{00000000-0005-0000-0000-00001F240000}"/>
    <cellStyle name="40% - Accent1 3 4 2 4 2 2" xfId="9285" xr:uid="{00000000-0005-0000-0000-000020240000}"/>
    <cellStyle name="40% - Accent1 3 4 2 4 3" xfId="9286" xr:uid="{00000000-0005-0000-0000-000021240000}"/>
    <cellStyle name="40% - Accent1 3 4 2 5" xfId="9287" xr:uid="{00000000-0005-0000-0000-000022240000}"/>
    <cellStyle name="40% - Accent1 3 4 2 5 2" xfId="9288" xr:uid="{00000000-0005-0000-0000-000023240000}"/>
    <cellStyle name="40% - Accent1 3 4 2 6" xfId="9289" xr:uid="{00000000-0005-0000-0000-000024240000}"/>
    <cellStyle name="40% - Accent1 3 4 2 7" xfId="9290" xr:uid="{00000000-0005-0000-0000-000025240000}"/>
    <cellStyle name="40% - Accent1 3 4 2 8" xfId="9291" xr:uid="{00000000-0005-0000-0000-000026240000}"/>
    <cellStyle name="40% - Accent1 3 4 3" xfId="9292" xr:uid="{00000000-0005-0000-0000-000027240000}"/>
    <cellStyle name="40% - Accent1 3 4 3 2" xfId="9293" xr:uid="{00000000-0005-0000-0000-000028240000}"/>
    <cellStyle name="40% - Accent1 3 4 3 2 2" xfId="9294" xr:uid="{00000000-0005-0000-0000-000029240000}"/>
    <cellStyle name="40% - Accent1 3 4 3 2 2 2" xfId="9295" xr:uid="{00000000-0005-0000-0000-00002A240000}"/>
    <cellStyle name="40% - Accent1 3 4 3 2 3" xfId="9296" xr:uid="{00000000-0005-0000-0000-00002B240000}"/>
    <cellStyle name="40% - Accent1 3 4 3 2 4" xfId="9297" xr:uid="{00000000-0005-0000-0000-00002C240000}"/>
    <cellStyle name="40% - Accent1 3 4 3 3" xfId="9298" xr:uid="{00000000-0005-0000-0000-00002D240000}"/>
    <cellStyle name="40% - Accent1 3 4 3 3 2" xfId="9299" xr:uid="{00000000-0005-0000-0000-00002E240000}"/>
    <cellStyle name="40% - Accent1 3 4 3 4" xfId="9300" xr:uid="{00000000-0005-0000-0000-00002F240000}"/>
    <cellStyle name="40% - Accent1 3 4 3 5" xfId="9301" xr:uid="{00000000-0005-0000-0000-000030240000}"/>
    <cellStyle name="40% - Accent1 3 4 3 6" xfId="9302" xr:uid="{00000000-0005-0000-0000-000031240000}"/>
    <cellStyle name="40% - Accent1 3 4 4" xfId="9303" xr:uid="{00000000-0005-0000-0000-000032240000}"/>
    <cellStyle name="40% - Accent1 3 4 4 2" xfId="9304" xr:uid="{00000000-0005-0000-0000-000033240000}"/>
    <cellStyle name="40% - Accent1 3 4 4 2 2" xfId="9305" xr:uid="{00000000-0005-0000-0000-000034240000}"/>
    <cellStyle name="40% - Accent1 3 4 4 3" xfId="9306" xr:uid="{00000000-0005-0000-0000-000035240000}"/>
    <cellStyle name="40% - Accent1 3 4 4 4" xfId="9307" xr:uid="{00000000-0005-0000-0000-000036240000}"/>
    <cellStyle name="40% - Accent1 3 4 5" xfId="9308" xr:uid="{00000000-0005-0000-0000-000037240000}"/>
    <cellStyle name="40% - Accent1 3 4 5 2" xfId="9309" xr:uid="{00000000-0005-0000-0000-000038240000}"/>
    <cellStyle name="40% - Accent1 3 4 5 2 2" xfId="9310" xr:uid="{00000000-0005-0000-0000-000039240000}"/>
    <cellStyle name="40% - Accent1 3 4 5 3" xfId="9311" xr:uid="{00000000-0005-0000-0000-00003A240000}"/>
    <cellStyle name="40% - Accent1 3 4 6" xfId="9312" xr:uid="{00000000-0005-0000-0000-00003B240000}"/>
    <cellStyle name="40% - Accent1 3 4 6 2" xfId="9313" xr:uid="{00000000-0005-0000-0000-00003C240000}"/>
    <cellStyle name="40% - Accent1 3 4 7" xfId="9314" xr:uid="{00000000-0005-0000-0000-00003D240000}"/>
    <cellStyle name="40% - Accent1 3 4 8" xfId="9315" xr:uid="{00000000-0005-0000-0000-00003E240000}"/>
    <cellStyle name="40% - Accent1 3 4 9" xfId="9316" xr:uid="{00000000-0005-0000-0000-00003F240000}"/>
    <cellStyle name="40% - Accent1 3 5" xfId="9317" xr:uid="{00000000-0005-0000-0000-000040240000}"/>
    <cellStyle name="40% - Accent1 3 5 2" xfId="9318" xr:uid="{00000000-0005-0000-0000-000041240000}"/>
    <cellStyle name="40% - Accent1 3 5 2 2" xfId="9319" xr:uid="{00000000-0005-0000-0000-000042240000}"/>
    <cellStyle name="40% - Accent1 3 5 2 2 2" xfId="9320" xr:uid="{00000000-0005-0000-0000-000043240000}"/>
    <cellStyle name="40% - Accent1 3 5 2 2 2 2" xfId="9321" xr:uid="{00000000-0005-0000-0000-000044240000}"/>
    <cellStyle name="40% - Accent1 3 5 2 2 2 2 2" xfId="9322" xr:uid="{00000000-0005-0000-0000-000045240000}"/>
    <cellStyle name="40% - Accent1 3 5 2 2 2 3" xfId="9323" xr:uid="{00000000-0005-0000-0000-000046240000}"/>
    <cellStyle name="40% - Accent1 3 5 2 2 3" xfId="9324" xr:uid="{00000000-0005-0000-0000-000047240000}"/>
    <cellStyle name="40% - Accent1 3 5 2 2 3 2" xfId="9325" xr:uid="{00000000-0005-0000-0000-000048240000}"/>
    <cellStyle name="40% - Accent1 3 5 2 2 4" xfId="9326" xr:uid="{00000000-0005-0000-0000-000049240000}"/>
    <cellStyle name="40% - Accent1 3 5 2 2 5" xfId="9327" xr:uid="{00000000-0005-0000-0000-00004A240000}"/>
    <cellStyle name="40% - Accent1 3 5 2 2 6" xfId="9328" xr:uid="{00000000-0005-0000-0000-00004B240000}"/>
    <cellStyle name="40% - Accent1 3 5 2 3" xfId="9329" xr:uid="{00000000-0005-0000-0000-00004C240000}"/>
    <cellStyle name="40% - Accent1 3 5 2 3 2" xfId="9330" xr:uid="{00000000-0005-0000-0000-00004D240000}"/>
    <cellStyle name="40% - Accent1 3 5 2 3 2 2" xfId="9331" xr:uid="{00000000-0005-0000-0000-00004E240000}"/>
    <cellStyle name="40% - Accent1 3 5 2 3 3" xfId="9332" xr:uid="{00000000-0005-0000-0000-00004F240000}"/>
    <cellStyle name="40% - Accent1 3 5 2 4" xfId="9333" xr:uid="{00000000-0005-0000-0000-000050240000}"/>
    <cellStyle name="40% - Accent1 3 5 2 4 2" xfId="9334" xr:uid="{00000000-0005-0000-0000-000051240000}"/>
    <cellStyle name="40% - Accent1 3 5 2 4 2 2" xfId="9335" xr:uid="{00000000-0005-0000-0000-000052240000}"/>
    <cellStyle name="40% - Accent1 3 5 2 4 3" xfId="9336" xr:uid="{00000000-0005-0000-0000-000053240000}"/>
    <cellStyle name="40% - Accent1 3 5 2 5" xfId="9337" xr:uid="{00000000-0005-0000-0000-000054240000}"/>
    <cellStyle name="40% - Accent1 3 5 2 5 2" xfId="9338" xr:uid="{00000000-0005-0000-0000-000055240000}"/>
    <cellStyle name="40% - Accent1 3 5 2 6" xfId="9339" xr:uid="{00000000-0005-0000-0000-000056240000}"/>
    <cellStyle name="40% - Accent1 3 5 2 7" xfId="9340" xr:uid="{00000000-0005-0000-0000-000057240000}"/>
    <cellStyle name="40% - Accent1 3 5 2 8" xfId="9341" xr:uid="{00000000-0005-0000-0000-000058240000}"/>
    <cellStyle name="40% - Accent1 3 5 3" xfId="9342" xr:uid="{00000000-0005-0000-0000-000059240000}"/>
    <cellStyle name="40% - Accent1 3 5 3 2" xfId="9343" xr:uid="{00000000-0005-0000-0000-00005A240000}"/>
    <cellStyle name="40% - Accent1 3 5 3 2 2" xfId="9344" xr:uid="{00000000-0005-0000-0000-00005B240000}"/>
    <cellStyle name="40% - Accent1 3 5 3 2 2 2" xfId="9345" xr:uid="{00000000-0005-0000-0000-00005C240000}"/>
    <cellStyle name="40% - Accent1 3 5 3 2 3" xfId="9346" xr:uid="{00000000-0005-0000-0000-00005D240000}"/>
    <cellStyle name="40% - Accent1 3 5 3 2 4" xfId="9347" xr:uid="{00000000-0005-0000-0000-00005E240000}"/>
    <cellStyle name="40% - Accent1 3 5 3 3" xfId="9348" xr:uid="{00000000-0005-0000-0000-00005F240000}"/>
    <cellStyle name="40% - Accent1 3 5 3 3 2" xfId="9349" xr:uid="{00000000-0005-0000-0000-000060240000}"/>
    <cellStyle name="40% - Accent1 3 5 3 4" xfId="9350" xr:uid="{00000000-0005-0000-0000-000061240000}"/>
    <cellStyle name="40% - Accent1 3 5 3 5" xfId="9351" xr:uid="{00000000-0005-0000-0000-000062240000}"/>
    <cellStyle name="40% - Accent1 3 5 3 6" xfId="9352" xr:uid="{00000000-0005-0000-0000-000063240000}"/>
    <cellStyle name="40% - Accent1 3 5 4" xfId="9353" xr:uid="{00000000-0005-0000-0000-000064240000}"/>
    <cellStyle name="40% - Accent1 3 5 4 2" xfId="9354" xr:uid="{00000000-0005-0000-0000-000065240000}"/>
    <cellStyle name="40% - Accent1 3 5 4 2 2" xfId="9355" xr:uid="{00000000-0005-0000-0000-000066240000}"/>
    <cellStyle name="40% - Accent1 3 5 4 3" xfId="9356" xr:uid="{00000000-0005-0000-0000-000067240000}"/>
    <cellStyle name="40% - Accent1 3 5 4 4" xfId="9357" xr:uid="{00000000-0005-0000-0000-000068240000}"/>
    <cellStyle name="40% - Accent1 3 5 5" xfId="9358" xr:uid="{00000000-0005-0000-0000-000069240000}"/>
    <cellStyle name="40% - Accent1 3 5 5 2" xfId="9359" xr:uid="{00000000-0005-0000-0000-00006A240000}"/>
    <cellStyle name="40% - Accent1 3 5 5 2 2" xfId="9360" xr:uid="{00000000-0005-0000-0000-00006B240000}"/>
    <cellStyle name="40% - Accent1 3 5 5 3" xfId="9361" xr:uid="{00000000-0005-0000-0000-00006C240000}"/>
    <cellStyle name="40% - Accent1 3 5 6" xfId="9362" xr:uid="{00000000-0005-0000-0000-00006D240000}"/>
    <cellStyle name="40% - Accent1 3 5 6 2" xfId="9363" xr:uid="{00000000-0005-0000-0000-00006E240000}"/>
    <cellStyle name="40% - Accent1 3 5 7" xfId="9364" xr:uid="{00000000-0005-0000-0000-00006F240000}"/>
    <cellStyle name="40% - Accent1 3 5 8" xfId="9365" xr:uid="{00000000-0005-0000-0000-000070240000}"/>
    <cellStyle name="40% - Accent1 3 5 9" xfId="9366" xr:uid="{00000000-0005-0000-0000-000071240000}"/>
    <cellStyle name="40% - Accent1 3 6" xfId="9367" xr:uid="{00000000-0005-0000-0000-000072240000}"/>
    <cellStyle name="40% - Accent1 3 6 2" xfId="9368" xr:uid="{00000000-0005-0000-0000-000073240000}"/>
    <cellStyle name="40% - Accent1 3 6 2 2" xfId="9369" xr:uid="{00000000-0005-0000-0000-000074240000}"/>
    <cellStyle name="40% - Accent1 3 6 2 2 2" xfId="9370" xr:uid="{00000000-0005-0000-0000-000075240000}"/>
    <cellStyle name="40% - Accent1 3 6 2 2 2 2" xfId="9371" xr:uid="{00000000-0005-0000-0000-000076240000}"/>
    <cellStyle name="40% - Accent1 3 6 2 2 3" xfId="9372" xr:uid="{00000000-0005-0000-0000-000077240000}"/>
    <cellStyle name="40% - Accent1 3 6 2 2 4" xfId="9373" xr:uid="{00000000-0005-0000-0000-000078240000}"/>
    <cellStyle name="40% - Accent1 3 6 2 3" xfId="9374" xr:uid="{00000000-0005-0000-0000-000079240000}"/>
    <cellStyle name="40% - Accent1 3 6 2 3 2" xfId="9375" xr:uid="{00000000-0005-0000-0000-00007A240000}"/>
    <cellStyle name="40% - Accent1 3 6 2 4" xfId="9376" xr:uid="{00000000-0005-0000-0000-00007B240000}"/>
    <cellStyle name="40% - Accent1 3 6 2 5" xfId="9377" xr:uid="{00000000-0005-0000-0000-00007C240000}"/>
    <cellStyle name="40% - Accent1 3 6 2 6" xfId="9378" xr:uid="{00000000-0005-0000-0000-00007D240000}"/>
    <cellStyle name="40% - Accent1 3 6 3" xfId="9379" xr:uid="{00000000-0005-0000-0000-00007E240000}"/>
    <cellStyle name="40% - Accent1 3 6 3 2" xfId="9380" xr:uid="{00000000-0005-0000-0000-00007F240000}"/>
    <cellStyle name="40% - Accent1 3 6 3 2 2" xfId="9381" xr:uid="{00000000-0005-0000-0000-000080240000}"/>
    <cellStyle name="40% - Accent1 3 6 3 2 2 2" xfId="9382" xr:uid="{00000000-0005-0000-0000-000081240000}"/>
    <cellStyle name="40% - Accent1 3 6 3 2 3" xfId="9383" xr:uid="{00000000-0005-0000-0000-000082240000}"/>
    <cellStyle name="40% - Accent1 3 6 3 2 4" xfId="9384" xr:uid="{00000000-0005-0000-0000-000083240000}"/>
    <cellStyle name="40% - Accent1 3 6 3 3" xfId="9385" xr:uid="{00000000-0005-0000-0000-000084240000}"/>
    <cellStyle name="40% - Accent1 3 6 3 3 2" xfId="9386" xr:uid="{00000000-0005-0000-0000-000085240000}"/>
    <cellStyle name="40% - Accent1 3 6 3 4" xfId="9387" xr:uid="{00000000-0005-0000-0000-000086240000}"/>
    <cellStyle name="40% - Accent1 3 6 3 5" xfId="9388" xr:uid="{00000000-0005-0000-0000-000087240000}"/>
    <cellStyle name="40% - Accent1 3 6 4" xfId="9389" xr:uid="{00000000-0005-0000-0000-000088240000}"/>
    <cellStyle name="40% - Accent1 3 6 4 2" xfId="9390" xr:uid="{00000000-0005-0000-0000-000089240000}"/>
    <cellStyle name="40% - Accent1 3 6 4 2 2" xfId="9391" xr:uid="{00000000-0005-0000-0000-00008A240000}"/>
    <cellStyle name="40% - Accent1 3 6 4 3" xfId="9392" xr:uid="{00000000-0005-0000-0000-00008B240000}"/>
    <cellStyle name="40% - Accent1 3 6 4 4" xfId="9393" xr:uid="{00000000-0005-0000-0000-00008C240000}"/>
    <cellStyle name="40% - Accent1 3 6 5" xfId="9394" xr:uid="{00000000-0005-0000-0000-00008D240000}"/>
    <cellStyle name="40% - Accent1 3 6 5 2" xfId="9395" xr:uid="{00000000-0005-0000-0000-00008E240000}"/>
    <cellStyle name="40% - Accent1 3 6 6" xfId="9396" xr:uid="{00000000-0005-0000-0000-00008F240000}"/>
    <cellStyle name="40% - Accent1 3 6 7" xfId="9397" xr:uid="{00000000-0005-0000-0000-000090240000}"/>
    <cellStyle name="40% - Accent1 3 6 8" xfId="9398" xr:uid="{00000000-0005-0000-0000-000091240000}"/>
    <cellStyle name="40% - Accent1 3 7" xfId="9399" xr:uid="{00000000-0005-0000-0000-000092240000}"/>
    <cellStyle name="40% - Accent1 3 7 2" xfId="9400" xr:uid="{00000000-0005-0000-0000-000093240000}"/>
    <cellStyle name="40% - Accent1 3 7 2 2" xfId="9401" xr:uid="{00000000-0005-0000-0000-000094240000}"/>
    <cellStyle name="40% - Accent1 3 7 2 2 2" xfId="9402" xr:uid="{00000000-0005-0000-0000-000095240000}"/>
    <cellStyle name="40% - Accent1 3 7 2 3" xfId="9403" xr:uid="{00000000-0005-0000-0000-000096240000}"/>
    <cellStyle name="40% - Accent1 3 7 2 4" xfId="9404" xr:uid="{00000000-0005-0000-0000-000097240000}"/>
    <cellStyle name="40% - Accent1 3 7 3" xfId="9405" xr:uid="{00000000-0005-0000-0000-000098240000}"/>
    <cellStyle name="40% - Accent1 3 7 3 2" xfId="9406" xr:uid="{00000000-0005-0000-0000-000099240000}"/>
    <cellStyle name="40% - Accent1 3 7 4" xfId="9407" xr:uid="{00000000-0005-0000-0000-00009A240000}"/>
    <cellStyle name="40% - Accent1 3 7 5" xfId="9408" xr:uid="{00000000-0005-0000-0000-00009B240000}"/>
    <cellStyle name="40% - Accent1 3 7 6" xfId="9409" xr:uid="{00000000-0005-0000-0000-00009C240000}"/>
    <cellStyle name="40% - Accent1 3 8" xfId="9410" xr:uid="{00000000-0005-0000-0000-00009D240000}"/>
    <cellStyle name="40% - Accent1 3 8 2" xfId="9411" xr:uid="{00000000-0005-0000-0000-00009E240000}"/>
    <cellStyle name="40% - Accent1 3 8 2 2" xfId="9412" xr:uid="{00000000-0005-0000-0000-00009F240000}"/>
    <cellStyle name="40% - Accent1 3 8 2 2 2" xfId="9413" xr:uid="{00000000-0005-0000-0000-0000A0240000}"/>
    <cellStyle name="40% - Accent1 3 8 2 3" xfId="9414" xr:uid="{00000000-0005-0000-0000-0000A1240000}"/>
    <cellStyle name="40% - Accent1 3 8 2 4" xfId="9415" xr:uid="{00000000-0005-0000-0000-0000A2240000}"/>
    <cellStyle name="40% - Accent1 3 8 3" xfId="9416" xr:uid="{00000000-0005-0000-0000-0000A3240000}"/>
    <cellStyle name="40% - Accent1 3 8 3 2" xfId="9417" xr:uid="{00000000-0005-0000-0000-0000A4240000}"/>
    <cellStyle name="40% - Accent1 3 8 4" xfId="9418" xr:uid="{00000000-0005-0000-0000-0000A5240000}"/>
    <cellStyle name="40% - Accent1 3 8 5" xfId="9419" xr:uid="{00000000-0005-0000-0000-0000A6240000}"/>
    <cellStyle name="40% - Accent1 3 9" xfId="9420" xr:uid="{00000000-0005-0000-0000-0000A7240000}"/>
    <cellStyle name="40% - Accent1 3 9 2" xfId="9421" xr:uid="{00000000-0005-0000-0000-0000A8240000}"/>
    <cellStyle name="40% - Accent1 3 9 2 2" xfId="9422" xr:uid="{00000000-0005-0000-0000-0000A9240000}"/>
    <cellStyle name="40% - Accent1 3 9 2 3" xfId="9423" xr:uid="{00000000-0005-0000-0000-0000AA240000}"/>
    <cellStyle name="40% - Accent1 3 9 3" xfId="9424" xr:uid="{00000000-0005-0000-0000-0000AB240000}"/>
    <cellStyle name="40% - Accent1 3 9 4" xfId="9425" xr:uid="{00000000-0005-0000-0000-0000AC240000}"/>
    <cellStyle name="40% - Accent1 4" xfId="9426" xr:uid="{00000000-0005-0000-0000-0000AD240000}"/>
    <cellStyle name="40% - Accent1 4 10" xfId="9427" xr:uid="{00000000-0005-0000-0000-0000AE240000}"/>
    <cellStyle name="40% - Accent1 4 10 2" xfId="9428" xr:uid="{00000000-0005-0000-0000-0000AF240000}"/>
    <cellStyle name="40% - Accent1 4 11" xfId="9429" xr:uid="{00000000-0005-0000-0000-0000B0240000}"/>
    <cellStyle name="40% - Accent1 4 12" xfId="9430" xr:uid="{00000000-0005-0000-0000-0000B1240000}"/>
    <cellStyle name="40% - Accent1 4 13" xfId="9431" xr:uid="{00000000-0005-0000-0000-0000B2240000}"/>
    <cellStyle name="40% - Accent1 4 2" xfId="9432" xr:uid="{00000000-0005-0000-0000-0000B3240000}"/>
    <cellStyle name="40% - Accent1 4 2 2" xfId="9433" xr:uid="{00000000-0005-0000-0000-0000B4240000}"/>
    <cellStyle name="40% - Accent1 4 2 2 2" xfId="9434" xr:uid="{00000000-0005-0000-0000-0000B5240000}"/>
    <cellStyle name="40% - Accent1 4 2 2 2 2" xfId="9435" xr:uid="{00000000-0005-0000-0000-0000B6240000}"/>
    <cellStyle name="40% - Accent1 4 2 2 2 2 2" xfId="9436" xr:uid="{00000000-0005-0000-0000-0000B7240000}"/>
    <cellStyle name="40% - Accent1 4 2 2 2 2 2 2" xfId="9437" xr:uid="{00000000-0005-0000-0000-0000B8240000}"/>
    <cellStyle name="40% - Accent1 4 2 2 2 2 3" xfId="9438" xr:uid="{00000000-0005-0000-0000-0000B9240000}"/>
    <cellStyle name="40% - Accent1 4 2 2 2 3" xfId="9439" xr:uid="{00000000-0005-0000-0000-0000BA240000}"/>
    <cellStyle name="40% - Accent1 4 2 2 2 3 2" xfId="9440" xr:uid="{00000000-0005-0000-0000-0000BB240000}"/>
    <cellStyle name="40% - Accent1 4 2 2 2 4" xfId="9441" xr:uid="{00000000-0005-0000-0000-0000BC240000}"/>
    <cellStyle name="40% - Accent1 4 2 2 2 5" xfId="9442" xr:uid="{00000000-0005-0000-0000-0000BD240000}"/>
    <cellStyle name="40% - Accent1 4 2 2 2 6" xfId="9443" xr:uid="{00000000-0005-0000-0000-0000BE240000}"/>
    <cellStyle name="40% - Accent1 4 2 2 3" xfId="9444" xr:uid="{00000000-0005-0000-0000-0000BF240000}"/>
    <cellStyle name="40% - Accent1 4 2 2 3 2" xfId="9445" xr:uid="{00000000-0005-0000-0000-0000C0240000}"/>
    <cellStyle name="40% - Accent1 4 2 2 3 2 2" xfId="9446" xr:uid="{00000000-0005-0000-0000-0000C1240000}"/>
    <cellStyle name="40% - Accent1 4 2 2 3 3" xfId="9447" xr:uid="{00000000-0005-0000-0000-0000C2240000}"/>
    <cellStyle name="40% - Accent1 4 2 2 4" xfId="9448" xr:uid="{00000000-0005-0000-0000-0000C3240000}"/>
    <cellStyle name="40% - Accent1 4 2 2 4 2" xfId="9449" xr:uid="{00000000-0005-0000-0000-0000C4240000}"/>
    <cellStyle name="40% - Accent1 4 2 2 4 2 2" xfId="9450" xr:uid="{00000000-0005-0000-0000-0000C5240000}"/>
    <cellStyle name="40% - Accent1 4 2 2 4 3" xfId="9451" xr:uid="{00000000-0005-0000-0000-0000C6240000}"/>
    <cellStyle name="40% - Accent1 4 2 2 5" xfId="9452" xr:uid="{00000000-0005-0000-0000-0000C7240000}"/>
    <cellStyle name="40% - Accent1 4 2 2 5 2" xfId="9453" xr:uid="{00000000-0005-0000-0000-0000C8240000}"/>
    <cellStyle name="40% - Accent1 4 2 2 6" xfId="9454" xr:uid="{00000000-0005-0000-0000-0000C9240000}"/>
    <cellStyle name="40% - Accent1 4 2 2 7" xfId="9455" xr:uid="{00000000-0005-0000-0000-0000CA240000}"/>
    <cellStyle name="40% - Accent1 4 2 2 8" xfId="9456" xr:uid="{00000000-0005-0000-0000-0000CB240000}"/>
    <cellStyle name="40% - Accent1 4 2 3" xfId="9457" xr:uid="{00000000-0005-0000-0000-0000CC240000}"/>
    <cellStyle name="40% - Accent1 4 2 3 2" xfId="9458" xr:uid="{00000000-0005-0000-0000-0000CD240000}"/>
    <cellStyle name="40% - Accent1 4 2 3 2 2" xfId="9459" xr:uid="{00000000-0005-0000-0000-0000CE240000}"/>
    <cellStyle name="40% - Accent1 4 2 3 2 2 2" xfId="9460" xr:uid="{00000000-0005-0000-0000-0000CF240000}"/>
    <cellStyle name="40% - Accent1 4 2 3 2 3" xfId="9461" xr:uid="{00000000-0005-0000-0000-0000D0240000}"/>
    <cellStyle name="40% - Accent1 4 2 3 2 4" xfId="9462" xr:uid="{00000000-0005-0000-0000-0000D1240000}"/>
    <cellStyle name="40% - Accent1 4 2 3 3" xfId="9463" xr:uid="{00000000-0005-0000-0000-0000D2240000}"/>
    <cellStyle name="40% - Accent1 4 2 3 3 2" xfId="9464" xr:uid="{00000000-0005-0000-0000-0000D3240000}"/>
    <cellStyle name="40% - Accent1 4 2 3 4" xfId="9465" xr:uid="{00000000-0005-0000-0000-0000D4240000}"/>
    <cellStyle name="40% - Accent1 4 2 3 5" xfId="9466" xr:uid="{00000000-0005-0000-0000-0000D5240000}"/>
    <cellStyle name="40% - Accent1 4 2 3 6" xfId="9467" xr:uid="{00000000-0005-0000-0000-0000D6240000}"/>
    <cellStyle name="40% - Accent1 4 2 4" xfId="9468" xr:uid="{00000000-0005-0000-0000-0000D7240000}"/>
    <cellStyle name="40% - Accent1 4 2 4 2" xfId="9469" xr:uid="{00000000-0005-0000-0000-0000D8240000}"/>
    <cellStyle name="40% - Accent1 4 2 4 2 2" xfId="9470" xr:uid="{00000000-0005-0000-0000-0000D9240000}"/>
    <cellStyle name="40% - Accent1 4 2 4 2 2 2" xfId="9471" xr:uid="{00000000-0005-0000-0000-0000DA240000}"/>
    <cellStyle name="40% - Accent1 4 2 4 2 3" xfId="9472" xr:uid="{00000000-0005-0000-0000-0000DB240000}"/>
    <cellStyle name="40% - Accent1 4 2 4 2 4" xfId="9473" xr:uid="{00000000-0005-0000-0000-0000DC240000}"/>
    <cellStyle name="40% - Accent1 4 2 4 3" xfId="9474" xr:uid="{00000000-0005-0000-0000-0000DD240000}"/>
    <cellStyle name="40% - Accent1 4 2 4 3 2" xfId="9475" xr:uid="{00000000-0005-0000-0000-0000DE240000}"/>
    <cellStyle name="40% - Accent1 4 2 4 4" xfId="9476" xr:uid="{00000000-0005-0000-0000-0000DF240000}"/>
    <cellStyle name="40% - Accent1 4 2 4 5" xfId="9477" xr:uid="{00000000-0005-0000-0000-0000E0240000}"/>
    <cellStyle name="40% - Accent1 4 2 5" xfId="9478" xr:uid="{00000000-0005-0000-0000-0000E1240000}"/>
    <cellStyle name="40% - Accent1 4 2 5 2" xfId="9479" xr:uid="{00000000-0005-0000-0000-0000E2240000}"/>
    <cellStyle name="40% - Accent1 4 2 5 2 2" xfId="9480" xr:uid="{00000000-0005-0000-0000-0000E3240000}"/>
    <cellStyle name="40% - Accent1 4 2 5 3" xfId="9481" xr:uid="{00000000-0005-0000-0000-0000E4240000}"/>
    <cellStyle name="40% - Accent1 4 2 5 4" xfId="9482" xr:uid="{00000000-0005-0000-0000-0000E5240000}"/>
    <cellStyle name="40% - Accent1 4 2 6" xfId="9483" xr:uid="{00000000-0005-0000-0000-0000E6240000}"/>
    <cellStyle name="40% - Accent1 4 2 6 2" xfId="9484" xr:uid="{00000000-0005-0000-0000-0000E7240000}"/>
    <cellStyle name="40% - Accent1 4 2 7" xfId="9485" xr:uid="{00000000-0005-0000-0000-0000E8240000}"/>
    <cellStyle name="40% - Accent1 4 2 8" xfId="9486" xr:uid="{00000000-0005-0000-0000-0000E9240000}"/>
    <cellStyle name="40% - Accent1 4 2 9" xfId="9487" xr:uid="{00000000-0005-0000-0000-0000EA240000}"/>
    <cellStyle name="40% - Accent1 4 3" xfId="9488" xr:uid="{00000000-0005-0000-0000-0000EB240000}"/>
    <cellStyle name="40% - Accent1 4 3 2" xfId="9489" xr:uid="{00000000-0005-0000-0000-0000EC240000}"/>
    <cellStyle name="40% - Accent1 4 3 2 2" xfId="9490" xr:uid="{00000000-0005-0000-0000-0000ED240000}"/>
    <cellStyle name="40% - Accent1 4 3 2 2 2" xfId="9491" xr:uid="{00000000-0005-0000-0000-0000EE240000}"/>
    <cellStyle name="40% - Accent1 4 3 2 2 2 2" xfId="9492" xr:uid="{00000000-0005-0000-0000-0000EF240000}"/>
    <cellStyle name="40% - Accent1 4 3 2 2 2 2 2" xfId="9493" xr:uid="{00000000-0005-0000-0000-0000F0240000}"/>
    <cellStyle name="40% - Accent1 4 3 2 2 2 3" xfId="9494" xr:uid="{00000000-0005-0000-0000-0000F1240000}"/>
    <cellStyle name="40% - Accent1 4 3 2 2 3" xfId="9495" xr:uid="{00000000-0005-0000-0000-0000F2240000}"/>
    <cellStyle name="40% - Accent1 4 3 2 2 3 2" xfId="9496" xr:uid="{00000000-0005-0000-0000-0000F3240000}"/>
    <cellStyle name="40% - Accent1 4 3 2 2 4" xfId="9497" xr:uid="{00000000-0005-0000-0000-0000F4240000}"/>
    <cellStyle name="40% - Accent1 4 3 2 2 5" xfId="9498" xr:uid="{00000000-0005-0000-0000-0000F5240000}"/>
    <cellStyle name="40% - Accent1 4 3 2 2 6" xfId="9499" xr:uid="{00000000-0005-0000-0000-0000F6240000}"/>
    <cellStyle name="40% - Accent1 4 3 2 3" xfId="9500" xr:uid="{00000000-0005-0000-0000-0000F7240000}"/>
    <cellStyle name="40% - Accent1 4 3 2 3 2" xfId="9501" xr:uid="{00000000-0005-0000-0000-0000F8240000}"/>
    <cellStyle name="40% - Accent1 4 3 2 3 2 2" xfId="9502" xr:uid="{00000000-0005-0000-0000-0000F9240000}"/>
    <cellStyle name="40% - Accent1 4 3 2 3 3" xfId="9503" xr:uid="{00000000-0005-0000-0000-0000FA240000}"/>
    <cellStyle name="40% - Accent1 4 3 2 4" xfId="9504" xr:uid="{00000000-0005-0000-0000-0000FB240000}"/>
    <cellStyle name="40% - Accent1 4 3 2 4 2" xfId="9505" xr:uid="{00000000-0005-0000-0000-0000FC240000}"/>
    <cellStyle name="40% - Accent1 4 3 2 4 2 2" xfId="9506" xr:uid="{00000000-0005-0000-0000-0000FD240000}"/>
    <cellStyle name="40% - Accent1 4 3 2 4 3" xfId="9507" xr:uid="{00000000-0005-0000-0000-0000FE240000}"/>
    <cellStyle name="40% - Accent1 4 3 2 5" xfId="9508" xr:uid="{00000000-0005-0000-0000-0000FF240000}"/>
    <cellStyle name="40% - Accent1 4 3 2 5 2" xfId="9509" xr:uid="{00000000-0005-0000-0000-000000250000}"/>
    <cellStyle name="40% - Accent1 4 3 2 6" xfId="9510" xr:uid="{00000000-0005-0000-0000-000001250000}"/>
    <cellStyle name="40% - Accent1 4 3 2 7" xfId="9511" xr:uid="{00000000-0005-0000-0000-000002250000}"/>
    <cellStyle name="40% - Accent1 4 3 2 8" xfId="9512" xr:uid="{00000000-0005-0000-0000-000003250000}"/>
    <cellStyle name="40% - Accent1 4 3 3" xfId="9513" xr:uid="{00000000-0005-0000-0000-000004250000}"/>
    <cellStyle name="40% - Accent1 4 3 3 2" xfId="9514" xr:uid="{00000000-0005-0000-0000-000005250000}"/>
    <cellStyle name="40% - Accent1 4 3 3 2 2" xfId="9515" xr:uid="{00000000-0005-0000-0000-000006250000}"/>
    <cellStyle name="40% - Accent1 4 3 3 2 2 2" xfId="9516" xr:uid="{00000000-0005-0000-0000-000007250000}"/>
    <cellStyle name="40% - Accent1 4 3 3 2 3" xfId="9517" xr:uid="{00000000-0005-0000-0000-000008250000}"/>
    <cellStyle name="40% - Accent1 4 3 3 2 4" xfId="9518" xr:uid="{00000000-0005-0000-0000-000009250000}"/>
    <cellStyle name="40% - Accent1 4 3 3 3" xfId="9519" xr:uid="{00000000-0005-0000-0000-00000A250000}"/>
    <cellStyle name="40% - Accent1 4 3 3 3 2" xfId="9520" xr:uid="{00000000-0005-0000-0000-00000B250000}"/>
    <cellStyle name="40% - Accent1 4 3 3 4" xfId="9521" xr:uid="{00000000-0005-0000-0000-00000C250000}"/>
    <cellStyle name="40% - Accent1 4 3 3 5" xfId="9522" xr:uid="{00000000-0005-0000-0000-00000D250000}"/>
    <cellStyle name="40% - Accent1 4 3 3 6" xfId="9523" xr:uid="{00000000-0005-0000-0000-00000E250000}"/>
    <cellStyle name="40% - Accent1 4 3 4" xfId="9524" xr:uid="{00000000-0005-0000-0000-00000F250000}"/>
    <cellStyle name="40% - Accent1 4 3 4 2" xfId="9525" xr:uid="{00000000-0005-0000-0000-000010250000}"/>
    <cellStyle name="40% - Accent1 4 3 4 2 2" xfId="9526" xr:uid="{00000000-0005-0000-0000-000011250000}"/>
    <cellStyle name="40% - Accent1 4 3 4 3" xfId="9527" xr:uid="{00000000-0005-0000-0000-000012250000}"/>
    <cellStyle name="40% - Accent1 4 3 4 4" xfId="9528" xr:uid="{00000000-0005-0000-0000-000013250000}"/>
    <cellStyle name="40% - Accent1 4 3 5" xfId="9529" xr:uid="{00000000-0005-0000-0000-000014250000}"/>
    <cellStyle name="40% - Accent1 4 3 5 2" xfId="9530" xr:uid="{00000000-0005-0000-0000-000015250000}"/>
    <cellStyle name="40% - Accent1 4 3 5 2 2" xfId="9531" xr:uid="{00000000-0005-0000-0000-000016250000}"/>
    <cellStyle name="40% - Accent1 4 3 5 3" xfId="9532" xr:uid="{00000000-0005-0000-0000-000017250000}"/>
    <cellStyle name="40% - Accent1 4 3 6" xfId="9533" xr:uid="{00000000-0005-0000-0000-000018250000}"/>
    <cellStyle name="40% - Accent1 4 3 6 2" xfId="9534" xr:uid="{00000000-0005-0000-0000-000019250000}"/>
    <cellStyle name="40% - Accent1 4 3 7" xfId="9535" xr:uid="{00000000-0005-0000-0000-00001A250000}"/>
    <cellStyle name="40% - Accent1 4 3 8" xfId="9536" xr:uid="{00000000-0005-0000-0000-00001B250000}"/>
    <cellStyle name="40% - Accent1 4 3 9" xfId="9537" xr:uid="{00000000-0005-0000-0000-00001C250000}"/>
    <cellStyle name="40% - Accent1 4 4" xfId="9538" xr:uid="{00000000-0005-0000-0000-00001D250000}"/>
    <cellStyle name="40% - Accent1 4 4 2" xfId="9539" xr:uid="{00000000-0005-0000-0000-00001E250000}"/>
    <cellStyle name="40% - Accent1 4 4 2 2" xfId="9540" xr:uid="{00000000-0005-0000-0000-00001F250000}"/>
    <cellStyle name="40% - Accent1 4 4 2 2 2" xfId="9541" xr:uid="{00000000-0005-0000-0000-000020250000}"/>
    <cellStyle name="40% - Accent1 4 4 2 2 2 2" xfId="9542" xr:uid="{00000000-0005-0000-0000-000021250000}"/>
    <cellStyle name="40% - Accent1 4 4 2 2 2 2 2" xfId="9543" xr:uid="{00000000-0005-0000-0000-000022250000}"/>
    <cellStyle name="40% - Accent1 4 4 2 2 2 3" xfId="9544" xr:uid="{00000000-0005-0000-0000-000023250000}"/>
    <cellStyle name="40% - Accent1 4 4 2 2 3" xfId="9545" xr:uid="{00000000-0005-0000-0000-000024250000}"/>
    <cellStyle name="40% - Accent1 4 4 2 2 3 2" xfId="9546" xr:uid="{00000000-0005-0000-0000-000025250000}"/>
    <cellStyle name="40% - Accent1 4 4 2 2 4" xfId="9547" xr:uid="{00000000-0005-0000-0000-000026250000}"/>
    <cellStyle name="40% - Accent1 4 4 2 2 5" xfId="9548" xr:uid="{00000000-0005-0000-0000-000027250000}"/>
    <cellStyle name="40% - Accent1 4 4 2 2 6" xfId="9549" xr:uid="{00000000-0005-0000-0000-000028250000}"/>
    <cellStyle name="40% - Accent1 4 4 2 3" xfId="9550" xr:uid="{00000000-0005-0000-0000-000029250000}"/>
    <cellStyle name="40% - Accent1 4 4 2 3 2" xfId="9551" xr:uid="{00000000-0005-0000-0000-00002A250000}"/>
    <cellStyle name="40% - Accent1 4 4 2 3 2 2" xfId="9552" xr:uid="{00000000-0005-0000-0000-00002B250000}"/>
    <cellStyle name="40% - Accent1 4 4 2 3 3" xfId="9553" xr:uid="{00000000-0005-0000-0000-00002C250000}"/>
    <cellStyle name="40% - Accent1 4 4 2 4" xfId="9554" xr:uid="{00000000-0005-0000-0000-00002D250000}"/>
    <cellStyle name="40% - Accent1 4 4 2 4 2" xfId="9555" xr:uid="{00000000-0005-0000-0000-00002E250000}"/>
    <cellStyle name="40% - Accent1 4 4 2 4 2 2" xfId="9556" xr:uid="{00000000-0005-0000-0000-00002F250000}"/>
    <cellStyle name="40% - Accent1 4 4 2 4 3" xfId="9557" xr:uid="{00000000-0005-0000-0000-000030250000}"/>
    <cellStyle name="40% - Accent1 4 4 2 5" xfId="9558" xr:uid="{00000000-0005-0000-0000-000031250000}"/>
    <cellStyle name="40% - Accent1 4 4 2 5 2" xfId="9559" xr:uid="{00000000-0005-0000-0000-000032250000}"/>
    <cellStyle name="40% - Accent1 4 4 2 6" xfId="9560" xr:uid="{00000000-0005-0000-0000-000033250000}"/>
    <cellStyle name="40% - Accent1 4 4 2 7" xfId="9561" xr:uid="{00000000-0005-0000-0000-000034250000}"/>
    <cellStyle name="40% - Accent1 4 4 2 8" xfId="9562" xr:uid="{00000000-0005-0000-0000-000035250000}"/>
    <cellStyle name="40% - Accent1 4 4 3" xfId="9563" xr:uid="{00000000-0005-0000-0000-000036250000}"/>
    <cellStyle name="40% - Accent1 4 4 3 2" xfId="9564" xr:uid="{00000000-0005-0000-0000-000037250000}"/>
    <cellStyle name="40% - Accent1 4 4 3 2 2" xfId="9565" xr:uid="{00000000-0005-0000-0000-000038250000}"/>
    <cellStyle name="40% - Accent1 4 4 3 2 2 2" xfId="9566" xr:uid="{00000000-0005-0000-0000-000039250000}"/>
    <cellStyle name="40% - Accent1 4 4 3 2 3" xfId="9567" xr:uid="{00000000-0005-0000-0000-00003A250000}"/>
    <cellStyle name="40% - Accent1 4 4 3 2 4" xfId="9568" xr:uid="{00000000-0005-0000-0000-00003B250000}"/>
    <cellStyle name="40% - Accent1 4 4 3 3" xfId="9569" xr:uid="{00000000-0005-0000-0000-00003C250000}"/>
    <cellStyle name="40% - Accent1 4 4 3 3 2" xfId="9570" xr:uid="{00000000-0005-0000-0000-00003D250000}"/>
    <cellStyle name="40% - Accent1 4 4 3 4" xfId="9571" xr:uid="{00000000-0005-0000-0000-00003E250000}"/>
    <cellStyle name="40% - Accent1 4 4 3 5" xfId="9572" xr:uid="{00000000-0005-0000-0000-00003F250000}"/>
    <cellStyle name="40% - Accent1 4 4 3 6" xfId="9573" xr:uid="{00000000-0005-0000-0000-000040250000}"/>
    <cellStyle name="40% - Accent1 4 4 4" xfId="9574" xr:uid="{00000000-0005-0000-0000-000041250000}"/>
    <cellStyle name="40% - Accent1 4 4 4 2" xfId="9575" xr:uid="{00000000-0005-0000-0000-000042250000}"/>
    <cellStyle name="40% - Accent1 4 4 4 2 2" xfId="9576" xr:uid="{00000000-0005-0000-0000-000043250000}"/>
    <cellStyle name="40% - Accent1 4 4 4 3" xfId="9577" xr:uid="{00000000-0005-0000-0000-000044250000}"/>
    <cellStyle name="40% - Accent1 4 4 4 4" xfId="9578" xr:uid="{00000000-0005-0000-0000-000045250000}"/>
    <cellStyle name="40% - Accent1 4 4 5" xfId="9579" xr:uid="{00000000-0005-0000-0000-000046250000}"/>
    <cellStyle name="40% - Accent1 4 4 5 2" xfId="9580" xr:uid="{00000000-0005-0000-0000-000047250000}"/>
    <cellStyle name="40% - Accent1 4 4 5 2 2" xfId="9581" xr:uid="{00000000-0005-0000-0000-000048250000}"/>
    <cellStyle name="40% - Accent1 4 4 5 3" xfId="9582" xr:uid="{00000000-0005-0000-0000-000049250000}"/>
    <cellStyle name="40% - Accent1 4 4 6" xfId="9583" xr:uid="{00000000-0005-0000-0000-00004A250000}"/>
    <cellStyle name="40% - Accent1 4 4 6 2" xfId="9584" xr:uid="{00000000-0005-0000-0000-00004B250000}"/>
    <cellStyle name="40% - Accent1 4 4 7" xfId="9585" xr:uid="{00000000-0005-0000-0000-00004C250000}"/>
    <cellStyle name="40% - Accent1 4 4 8" xfId="9586" xr:uid="{00000000-0005-0000-0000-00004D250000}"/>
    <cellStyle name="40% - Accent1 4 4 9" xfId="9587" xr:uid="{00000000-0005-0000-0000-00004E250000}"/>
    <cellStyle name="40% - Accent1 4 5" xfId="9588" xr:uid="{00000000-0005-0000-0000-00004F250000}"/>
    <cellStyle name="40% - Accent1 4 5 2" xfId="9589" xr:uid="{00000000-0005-0000-0000-000050250000}"/>
    <cellStyle name="40% - Accent1 4 5 2 2" xfId="9590" xr:uid="{00000000-0005-0000-0000-000051250000}"/>
    <cellStyle name="40% - Accent1 4 5 2 2 2" xfId="9591" xr:uid="{00000000-0005-0000-0000-000052250000}"/>
    <cellStyle name="40% - Accent1 4 5 2 2 2 2" xfId="9592" xr:uid="{00000000-0005-0000-0000-000053250000}"/>
    <cellStyle name="40% - Accent1 4 5 2 2 3" xfId="9593" xr:uid="{00000000-0005-0000-0000-000054250000}"/>
    <cellStyle name="40% - Accent1 4 5 2 2 4" xfId="9594" xr:uid="{00000000-0005-0000-0000-000055250000}"/>
    <cellStyle name="40% - Accent1 4 5 2 3" xfId="9595" xr:uid="{00000000-0005-0000-0000-000056250000}"/>
    <cellStyle name="40% - Accent1 4 5 2 3 2" xfId="9596" xr:uid="{00000000-0005-0000-0000-000057250000}"/>
    <cellStyle name="40% - Accent1 4 5 2 4" xfId="9597" xr:uid="{00000000-0005-0000-0000-000058250000}"/>
    <cellStyle name="40% - Accent1 4 5 2 5" xfId="9598" xr:uid="{00000000-0005-0000-0000-000059250000}"/>
    <cellStyle name="40% - Accent1 4 5 2 6" xfId="9599" xr:uid="{00000000-0005-0000-0000-00005A250000}"/>
    <cellStyle name="40% - Accent1 4 5 3" xfId="9600" xr:uid="{00000000-0005-0000-0000-00005B250000}"/>
    <cellStyle name="40% - Accent1 4 5 3 2" xfId="9601" xr:uid="{00000000-0005-0000-0000-00005C250000}"/>
    <cellStyle name="40% - Accent1 4 5 3 2 2" xfId="9602" xr:uid="{00000000-0005-0000-0000-00005D250000}"/>
    <cellStyle name="40% - Accent1 4 5 3 2 2 2" xfId="9603" xr:uid="{00000000-0005-0000-0000-00005E250000}"/>
    <cellStyle name="40% - Accent1 4 5 3 2 3" xfId="9604" xr:uid="{00000000-0005-0000-0000-00005F250000}"/>
    <cellStyle name="40% - Accent1 4 5 3 2 4" xfId="9605" xr:uid="{00000000-0005-0000-0000-000060250000}"/>
    <cellStyle name="40% - Accent1 4 5 3 3" xfId="9606" xr:uid="{00000000-0005-0000-0000-000061250000}"/>
    <cellStyle name="40% - Accent1 4 5 3 3 2" xfId="9607" xr:uid="{00000000-0005-0000-0000-000062250000}"/>
    <cellStyle name="40% - Accent1 4 5 3 4" xfId="9608" xr:uid="{00000000-0005-0000-0000-000063250000}"/>
    <cellStyle name="40% - Accent1 4 5 3 5" xfId="9609" xr:uid="{00000000-0005-0000-0000-000064250000}"/>
    <cellStyle name="40% - Accent1 4 5 4" xfId="9610" xr:uid="{00000000-0005-0000-0000-000065250000}"/>
    <cellStyle name="40% - Accent1 4 5 4 2" xfId="9611" xr:uid="{00000000-0005-0000-0000-000066250000}"/>
    <cellStyle name="40% - Accent1 4 5 4 2 2" xfId="9612" xr:uid="{00000000-0005-0000-0000-000067250000}"/>
    <cellStyle name="40% - Accent1 4 5 4 3" xfId="9613" xr:uid="{00000000-0005-0000-0000-000068250000}"/>
    <cellStyle name="40% - Accent1 4 5 4 4" xfId="9614" xr:uid="{00000000-0005-0000-0000-000069250000}"/>
    <cellStyle name="40% - Accent1 4 5 5" xfId="9615" xr:uid="{00000000-0005-0000-0000-00006A250000}"/>
    <cellStyle name="40% - Accent1 4 5 5 2" xfId="9616" xr:uid="{00000000-0005-0000-0000-00006B250000}"/>
    <cellStyle name="40% - Accent1 4 5 6" xfId="9617" xr:uid="{00000000-0005-0000-0000-00006C250000}"/>
    <cellStyle name="40% - Accent1 4 5 7" xfId="9618" xr:uid="{00000000-0005-0000-0000-00006D250000}"/>
    <cellStyle name="40% - Accent1 4 5 8" xfId="9619" xr:uid="{00000000-0005-0000-0000-00006E250000}"/>
    <cellStyle name="40% - Accent1 4 6" xfId="9620" xr:uid="{00000000-0005-0000-0000-00006F250000}"/>
    <cellStyle name="40% - Accent1 4 6 2" xfId="9621" xr:uid="{00000000-0005-0000-0000-000070250000}"/>
    <cellStyle name="40% - Accent1 4 6 2 2" xfId="9622" xr:uid="{00000000-0005-0000-0000-000071250000}"/>
    <cellStyle name="40% - Accent1 4 6 2 2 2" xfId="9623" xr:uid="{00000000-0005-0000-0000-000072250000}"/>
    <cellStyle name="40% - Accent1 4 6 2 3" xfId="9624" xr:uid="{00000000-0005-0000-0000-000073250000}"/>
    <cellStyle name="40% - Accent1 4 6 2 4" xfId="9625" xr:uid="{00000000-0005-0000-0000-000074250000}"/>
    <cellStyle name="40% - Accent1 4 6 3" xfId="9626" xr:uid="{00000000-0005-0000-0000-000075250000}"/>
    <cellStyle name="40% - Accent1 4 6 3 2" xfId="9627" xr:uid="{00000000-0005-0000-0000-000076250000}"/>
    <cellStyle name="40% - Accent1 4 6 4" xfId="9628" xr:uid="{00000000-0005-0000-0000-000077250000}"/>
    <cellStyle name="40% - Accent1 4 6 5" xfId="9629" xr:uid="{00000000-0005-0000-0000-000078250000}"/>
    <cellStyle name="40% - Accent1 4 6 6" xfId="9630" xr:uid="{00000000-0005-0000-0000-000079250000}"/>
    <cellStyle name="40% - Accent1 4 7" xfId="9631" xr:uid="{00000000-0005-0000-0000-00007A250000}"/>
    <cellStyle name="40% - Accent1 4 7 2" xfId="9632" xr:uid="{00000000-0005-0000-0000-00007B250000}"/>
    <cellStyle name="40% - Accent1 4 7 2 2" xfId="9633" xr:uid="{00000000-0005-0000-0000-00007C250000}"/>
    <cellStyle name="40% - Accent1 4 7 2 2 2" xfId="9634" xr:uid="{00000000-0005-0000-0000-00007D250000}"/>
    <cellStyle name="40% - Accent1 4 7 2 3" xfId="9635" xr:uid="{00000000-0005-0000-0000-00007E250000}"/>
    <cellStyle name="40% - Accent1 4 7 2 4" xfId="9636" xr:uid="{00000000-0005-0000-0000-00007F250000}"/>
    <cellStyle name="40% - Accent1 4 7 3" xfId="9637" xr:uid="{00000000-0005-0000-0000-000080250000}"/>
    <cellStyle name="40% - Accent1 4 7 3 2" xfId="9638" xr:uid="{00000000-0005-0000-0000-000081250000}"/>
    <cellStyle name="40% - Accent1 4 7 4" xfId="9639" xr:uid="{00000000-0005-0000-0000-000082250000}"/>
    <cellStyle name="40% - Accent1 4 7 5" xfId="9640" xr:uid="{00000000-0005-0000-0000-000083250000}"/>
    <cellStyle name="40% - Accent1 4 8" xfId="9641" xr:uid="{00000000-0005-0000-0000-000084250000}"/>
    <cellStyle name="40% - Accent1 4 8 2" xfId="9642" xr:uid="{00000000-0005-0000-0000-000085250000}"/>
    <cellStyle name="40% - Accent1 4 8 2 2" xfId="9643" xr:uid="{00000000-0005-0000-0000-000086250000}"/>
    <cellStyle name="40% - Accent1 4 8 2 3" xfId="9644" xr:uid="{00000000-0005-0000-0000-000087250000}"/>
    <cellStyle name="40% - Accent1 4 8 3" xfId="9645" xr:uid="{00000000-0005-0000-0000-000088250000}"/>
    <cellStyle name="40% - Accent1 4 8 4" xfId="9646" xr:uid="{00000000-0005-0000-0000-000089250000}"/>
    <cellStyle name="40% - Accent1 4 9" xfId="9647" xr:uid="{00000000-0005-0000-0000-00008A250000}"/>
    <cellStyle name="40% - Accent1 4 9 2" xfId="9648" xr:uid="{00000000-0005-0000-0000-00008B250000}"/>
    <cellStyle name="40% - Accent1 4 9 2 2" xfId="9649" xr:uid="{00000000-0005-0000-0000-00008C250000}"/>
    <cellStyle name="40% - Accent1 4 9 3" xfId="9650" xr:uid="{00000000-0005-0000-0000-00008D250000}"/>
    <cellStyle name="40% - Accent1 4 9 4" xfId="9651" xr:uid="{00000000-0005-0000-0000-00008E250000}"/>
    <cellStyle name="40% - Accent1 5" xfId="9652" xr:uid="{00000000-0005-0000-0000-00008F250000}"/>
    <cellStyle name="40% - Accent1 5 2" xfId="9653" xr:uid="{00000000-0005-0000-0000-000090250000}"/>
    <cellStyle name="40% - Accent1 5 2 2" xfId="9654" xr:uid="{00000000-0005-0000-0000-000091250000}"/>
    <cellStyle name="40% - Accent1 5 2 2 2" xfId="9655" xr:uid="{00000000-0005-0000-0000-000092250000}"/>
    <cellStyle name="40% - Accent1 5 2 2 2 2" xfId="9656" xr:uid="{00000000-0005-0000-0000-000093250000}"/>
    <cellStyle name="40% - Accent1 5 2 2 2 2 2" xfId="9657" xr:uid="{00000000-0005-0000-0000-000094250000}"/>
    <cellStyle name="40% - Accent1 5 2 2 2 3" xfId="9658" xr:uid="{00000000-0005-0000-0000-000095250000}"/>
    <cellStyle name="40% - Accent1 5 2 2 3" xfId="9659" xr:uid="{00000000-0005-0000-0000-000096250000}"/>
    <cellStyle name="40% - Accent1 5 2 2 3 2" xfId="9660" xr:uid="{00000000-0005-0000-0000-000097250000}"/>
    <cellStyle name="40% - Accent1 5 2 2 4" xfId="9661" xr:uid="{00000000-0005-0000-0000-000098250000}"/>
    <cellStyle name="40% - Accent1 5 2 2 5" xfId="9662" xr:uid="{00000000-0005-0000-0000-000099250000}"/>
    <cellStyle name="40% - Accent1 5 2 2 6" xfId="9663" xr:uid="{00000000-0005-0000-0000-00009A250000}"/>
    <cellStyle name="40% - Accent1 5 2 3" xfId="9664" xr:uid="{00000000-0005-0000-0000-00009B250000}"/>
    <cellStyle name="40% - Accent1 5 2 3 2" xfId="9665" xr:uid="{00000000-0005-0000-0000-00009C250000}"/>
    <cellStyle name="40% - Accent1 5 2 3 2 2" xfId="9666" xr:uid="{00000000-0005-0000-0000-00009D250000}"/>
    <cellStyle name="40% - Accent1 5 2 3 3" xfId="9667" xr:uid="{00000000-0005-0000-0000-00009E250000}"/>
    <cellStyle name="40% - Accent1 5 2 4" xfId="9668" xr:uid="{00000000-0005-0000-0000-00009F250000}"/>
    <cellStyle name="40% - Accent1 5 2 4 2" xfId="9669" xr:uid="{00000000-0005-0000-0000-0000A0250000}"/>
    <cellStyle name="40% - Accent1 5 2 4 2 2" xfId="9670" xr:uid="{00000000-0005-0000-0000-0000A1250000}"/>
    <cellStyle name="40% - Accent1 5 2 4 3" xfId="9671" xr:uid="{00000000-0005-0000-0000-0000A2250000}"/>
    <cellStyle name="40% - Accent1 5 2 5" xfId="9672" xr:uid="{00000000-0005-0000-0000-0000A3250000}"/>
    <cellStyle name="40% - Accent1 5 2 5 2" xfId="9673" xr:uid="{00000000-0005-0000-0000-0000A4250000}"/>
    <cellStyle name="40% - Accent1 5 2 6" xfId="9674" xr:uid="{00000000-0005-0000-0000-0000A5250000}"/>
    <cellStyle name="40% - Accent1 5 2 7" xfId="9675" xr:uid="{00000000-0005-0000-0000-0000A6250000}"/>
    <cellStyle name="40% - Accent1 5 2 8" xfId="9676" xr:uid="{00000000-0005-0000-0000-0000A7250000}"/>
    <cellStyle name="40% - Accent1 5 3" xfId="9677" xr:uid="{00000000-0005-0000-0000-0000A8250000}"/>
    <cellStyle name="40% - Accent1 5 3 2" xfId="9678" xr:uid="{00000000-0005-0000-0000-0000A9250000}"/>
    <cellStyle name="40% - Accent1 5 3 2 2" xfId="9679" xr:uid="{00000000-0005-0000-0000-0000AA250000}"/>
    <cellStyle name="40% - Accent1 5 3 2 2 2" xfId="9680" xr:uid="{00000000-0005-0000-0000-0000AB250000}"/>
    <cellStyle name="40% - Accent1 5 3 2 3" xfId="9681" xr:uid="{00000000-0005-0000-0000-0000AC250000}"/>
    <cellStyle name="40% - Accent1 5 3 2 4" xfId="9682" xr:uid="{00000000-0005-0000-0000-0000AD250000}"/>
    <cellStyle name="40% - Accent1 5 3 3" xfId="9683" xr:uid="{00000000-0005-0000-0000-0000AE250000}"/>
    <cellStyle name="40% - Accent1 5 3 3 2" xfId="9684" xr:uid="{00000000-0005-0000-0000-0000AF250000}"/>
    <cellStyle name="40% - Accent1 5 3 4" xfId="9685" xr:uid="{00000000-0005-0000-0000-0000B0250000}"/>
    <cellStyle name="40% - Accent1 5 3 5" xfId="9686" xr:uid="{00000000-0005-0000-0000-0000B1250000}"/>
    <cellStyle name="40% - Accent1 5 3 6" xfId="9687" xr:uid="{00000000-0005-0000-0000-0000B2250000}"/>
    <cellStyle name="40% - Accent1 5 4" xfId="9688" xr:uid="{00000000-0005-0000-0000-0000B3250000}"/>
    <cellStyle name="40% - Accent1 5 4 2" xfId="9689" xr:uid="{00000000-0005-0000-0000-0000B4250000}"/>
    <cellStyle name="40% - Accent1 5 4 2 2" xfId="9690" xr:uid="{00000000-0005-0000-0000-0000B5250000}"/>
    <cellStyle name="40% - Accent1 5 4 2 2 2" xfId="9691" xr:uid="{00000000-0005-0000-0000-0000B6250000}"/>
    <cellStyle name="40% - Accent1 5 4 2 3" xfId="9692" xr:uid="{00000000-0005-0000-0000-0000B7250000}"/>
    <cellStyle name="40% - Accent1 5 4 2 4" xfId="9693" xr:uid="{00000000-0005-0000-0000-0000B8250000}"/>
    <cellStyle name="40% - Accent1 5 4 3" xfId="9694" xr:uid="{00000000-0005-0000-0000-0000B9250000}"/>
    <cellStyle name="40% - Accent1 5 4 3 2" xfId="9695" xr:uid="{00000000-0005-0000-0000-0000BA250000}"/>
    <cellStyle name="40% - Accent1 5 4 4" xfId="9696" xr:uid="{00000000-0005-0000-0000-0000BB250000}"/>
    <cellStyle name="40% - Accent1 5 4 5" xfId="9697" xr:uid="{00000000-0005-0000-0000-0000BC250000}"/>
    <cellStyle name="40% - Accent1 5 5" xfId="9698" xr:uid="{00000000-0005-0000-0000-0000BD250000}"/>
    <cellStyle name="40% - Accent1 5 5 2" xfId="9699" xr:uid="{00000000-0005-0000-0000-0000BE250000}"/>
    <cellStyle name="40% - Accent1 5 5 2 2" xfId="9700" xr:uid="{00000000-0005-0000-0000-0000BF250000}"/>
    <cellStyle name="40% - Accent1 5 5 3" xfId="9701" xr:uid="{00000000-0005-0000-0000-0000C0250000}"/>
    <cellStyle name="40% - Accent1 5 5 4" xfId="9702" xr:uid="{00000000-0005-0000-0000-0000C1250000}"/>
    <cellStyle name="40% - Accent1 5 6" xfId="9703" xr:uid="{00000000-0005-0000-0000-0000C2250000}"/>
    <cellStyle name="40% - Accent1 5 6 2" xfId="9704" xr:uid="{00000000-0005-0000-0000-0000C3250000}"/>
    <cellStyle name="40% - Accent1 5 7" xfId="9705" xr:uid="{00000000-0005-0000-0000-0000C4250000}"/>
    <cellStyle name="40% - Accent1 5 8" xfId="9706" xr:uid="{00000000-0005-0000-0000-0000C5250000}"/>
    <cellStyle name="40% - Accent1 5 9" xfId="9707" xr:uid="{00000000-0005-0000-0000-0000C6250000}"/>
    <cellStyle name="40% - Accent1 6" xfId="9708" xr:uid="{00000000-0005-0000-0000-0000C7250000}"/>
    <cellStyle name="40% - Accent1 6 2" xfId="9709" xr:uid="{00000000-0005-0000-0000-0000C8250000}"/>
    <cellStyle name="40% - Accent1 6 2 2" xfId="9710" xr:uid="{00000000-0005-0000-0000-0000C9250000}"/>
    <cellStyle name="40% - Accent1 6 2 2 2" xfId="9711" xr:uid="{00000000-0005-0000-0000-0000CA250000}"/>
    <cellStyle name="40% - Accent1 6 2 2 2 2" xfId="9712" xr:uid="{00000000-0005-0000-0000-0000CB250000}"/>
    <cellStyle name="40% - Accent1 6 2 2 2 2 2" xfId="9713" xr:uid="{00000000-0005-0000-0000-0000CC250000}"/>
    <cellStyle name="40% - Accent1 6 2 2 2 3" xfId="9714" xr:uid="{00000000-0005-0000-0000-0000CD250000}"/>
    <cellStyle name="40% - Accent1 6 2 2 3" xfId="9715" xr:uid="{00000000-0005-0000-0000-0000CE250000}"/>
    <cellStyle name="40% - Accent1 6 2 2 3 2" xfId="9716" xr:uid="{00000000-0005-0000-0000-0000CF250000}"/>
    <cellStyle name="40% - Accent1 6 2 2 4" xfId="9717" xr:uid="{00000000-0005-0000-0000-0000D0250000}"/>
    <cellStyle name="40% - Accent1 6 2 2 5" xfId="9718" xr:uid="{00000000-0005-0000-0000-0000D1250000}"/>
    <cellStyle name="40% - Accent1 6 2 2 6" xfId="9719" xr:uid="{00000000-0005-0000-0000-0000D2250000}"/>
    <cellStyle name="40% - Accent1 6 2 3" xfId="9720" xr:uid="{00000000-0005-0000-0000-0000D3250000}"/>
    <cellStyle name="40% - Accent1 6 2 3 2" xfId="9721" xr:uid="{00000000-0005-0000-0000-0000D4250000}"/>
    <cellStyle name="40% - Accent1 6 2 3 2 2" xfId="9722" xr:uid="{00000000-0005-0000-0000-0000D5250000}"/>
    <cellStyle name="40% - Accent1 6 2 3 3" xfId="9723" xr:uid="{00000000-0005-0000-0000-0000D6250000}"/>
    <cellStyle name="40% - Accent1 6 2 4" xfId="9724" xr:uid="{00000000-0005-0000-0000-0000D7250000}"/>
    <cellStyle name="40% - Accent1 6 2 4 2" xfId="9725" xr:uid="{00000000-0005-0000-0000-0000D8250000}"/>
    <cellStyle name="40% - Accent1 6 2 4 2 2" xfId="9726" xr:uid="{00000000-0005-0000-0000-0000D9250000}"/>
    <cellStyle name="40% - Accent1 6 2 4 3" xfId="9727" xr:uid="{00000000-0005-0000-0000-0000DA250000}"/>
    <cellStyle name="40% - Accent1 6 2 5" xfId="9728" xr:uid="{00000000-0005-0000-0000-0000DB250000}"/>
    <cellStyle name="40% - Accent1 6 2 5 2" xfId="9729" xr:uid="{00000000-0005-0000-0000-0000DC250000}"/>
    <cellStyle name="40% - Accent1 6 2 6" xfId="9730" xr:uid="{00000000-0005-0000-0000-0000DD250000}"/>
    <cellStyle name="40% - Accent1 6 2 7" xfId="9731" xr:uid="{00000000-0005-0000-0000-0000DE250000}"/>
    <cellStyle name="40% - Accent1 6 2 8" xfId="9732" xr:uid="{00000000-0005-0000-0000-0000DF250000}"/>
    <cellStyle name="40% - Accent1 6 3" xfId="9733" xr:uid="{00000000-0005-0000-0000-0000E0250000}"/>
    <cellStyle name="40% - Accent1 6 3 2" xfId="9734" xr:uid="{00000000-0005-0000-0000-0000E1250000}"/>
    <cellStyle name="40% - Accent1 6 3 2 2" xfId="9735" xr:uid="{00000000-0005-0000-0000-0000E2250000}"/>
    <cellStyle name="40% - Accent1 6 3 2 2 2" xfId="9736" xr:uid="{00000000-0005-0000-0000-0000E3250000}"/>
    <cellStyle name="40% - Accent1 6 3 2 3" xfId="9737" xr:uid="{00000000-0005-0000-0000-0000E4250000}"/>
    <cellStyle name="40% - Accent1 6 3 2 4" xfId="9738" xr:uid="{00000000-0005-0000-0000-0000E5250000}"/>
    <cellStyle name="40% - Accent1 6 3 3" xfId="9739" xr:uid="{00000000-0005-0000-0000-0000E6250000}"/>
    <cellStyle name="40% - Accent1 6 3 3 2" xfId="9740" xr:uid="{00000000-0005-0000-0000-0000E7250000}"/>
    <cellStyle name="40% - Accent1 6 3 4" xfId="9741" xr:uid="{00000000-0005-0000-0000-0000E8250000}"/>
    <cellStyle name="40% - Accent1 6 3 5" xfId="9742" xr:uid="{00000000-0005-0000-0000-0000E9250000}"/>
    <cellStyle name="40% - Accent1 6 3 6" xfId="9743" xr:uid="{00000000-0005-0000-0000-0000EA250000}"/>
    <cellStyle name="40% - Accent1 6 4" xfId="9744" xr:uid="{00000000-0005-0000-0000-0000EB250000}"/>
    <cellStyle name="40% - Accent1 6 4 2" xfId="9745" xr:uid="{00000000-0005-0000-0000-0000EC250000}"/>
    <cellStyle name="40% - Accent1 6 4 2 2" xfId="9746" xr:uid="{00000000-0005-0000-0000-0000ED250000}"/>
    <cellStyle name="40% - Accent1 6 4 3" xfId="9747" xr:uid="{00000000-0005-0000-0000-0000EE250000}"/>
    <cellStyle name="40% - Accent1 6 4 4" xfId="9748" xr:uid="{00000000-0005-0000-0000-0000EF250000}"/>
    <cellStyle name="40% - Accent1 6 5" xfId="9749" xr:uid="{00000000-0005-0000-0000-0000F0250000}"/>
    <cellStyle name="40% - Accent1 6 5 2" xfId="9750" xr:uid="{00000000-0005-0000-0000-0000F1250000}"/>
    <cellStyle name="40% - Accent1 6 5 2 2" xfId="9751" xr:uid="{00000000-0005-0000-0000-0000F2250000}"/>
    <cellStyle name="40% - Accent1 6 5 3" xfId="9752" xr:uid="{00000000-0005-0000-0000-0000F3250000}"/>
    <cellStyle name="40% - Accent1 6 6" xfId="9753" xr:uid="{00000000-0005-0000-0000-0000F4250000}"/>
    <cellStyle name="40% - Accent1 6 6 2" xfId="9754" xr:uid="{00000000-0005-0000-0000-0000F5250000}"/>
    <cellStyle name="40% - Accent1 6 7" xfId="9755" xr:uid="{00000000-0005-0000-0000-0000F6250000}"/>
    <cellStyle name="40% - Accent1 6 8" xfId="9756" xr:uid="{00000000-0005-0000-0000-0000F7250000}"/>
    <cellStyle name="40% - Accent1 6 9" xfId="9757" xr:uid="{00000000-0005-0000-0000-0000F8250000}"/>
    <cellStyle name="40% - Accent1 7" xfId="9758" xr:uid="{00000000-0005-0000-0000-0000F9250000}"/>
    <cellStyle name="40% - Accent1 7 2" xfId="9759" xr:uid="{00000000-0005-0000-0000-0000FA250000}"/>
    <cellStyle name="40% - Accent1 7 2 2" xfId="9760" xr:uid="{00000000-0005-0000-0000-0000FB250000}"/>
    <cellStyle name="40% - Accent1 7 2 2 2" xfId="9761" xr:uid="{00000000-0005-0000-0000-0000FC250000}"/>
    <cellStyle name="40% - Accent1 7 2 2 2 2" xfId="9762" xr:uid="{00000000-0005-0000-0000-0000FD250000}"/>
    <cellStyle name="40% - Accent1 7 2 2 2 2 2" xfId="9763" xr:uid="{00000000-0005-0000-0000-0000FE250000}"/>
    <cellStyle name="40% - Accent1 7 2 2 2 3" xfId="9764" xr:uid="{00000000-0005-0000-0000-0000FF250000}"/>
    <cellStyle name="40% - Accent1 7 2 2 3" xfId="9765" xr:uid="{00000000-0005-0000-0000-000000260000}"/>
    <cellStyle name="40% - Accent1 7 2 2 3 2" xfId="9766" xr:uid="{00000000-0005-0000-0000-000001260000}"/>
    <cellStyle name="40% - Accent1 7 2 2 4" xfId="9767" xr:uid="{00000000-0005-0000-0000-000002260000}"/>
    <cellStyle name="40% - Accent1 7 2 2 5" xfId="9768" xr:uid="{00000000-0005-0000-0000-000003260000}"/>
    <cellStyle name="40% - Accent1 7 2 2 6" xfId="9769" xr:uid="{00000000-0005-0000-0000-000004260000}"/>
    <cellStyle name="40% - Accent1 7 2 3" xfId="9770" xr:uid="{00000000-0005-0000-0000-000005260000}"/>
    <cellStyle name="40% - Accent1 7 2 3 2" xfId="9771" xr:uid="{00000000-0005-0000-0000-000006260000}"/>
    <cellStyle name="40% - Accent1 7 2 3 2 2" xfId="9772" xr:uid="{00000000-0005-0000-0000-000007260000}"/>
    <cellStyle name="40% - Accent1 7 2 3 3" xfId="9773" xr:uid="{00000000-0005-0000-0000-000008260000}"/>
    <cellStyle name="40% - Accent1 7 2 4" xfId="9774" xr:uid="{00000000-0005-0000-0000-000009260000}"/>
    <cellStyle name="40% - Accent1 7 2 4 2" xfId="9775" xr:uid="{00000000-0005-0000-0000-00000A260000}"/>
    <cellStyle name="40% - Accent1 7 2 4 2 2" xfId="9776" xr:uid="{00000000-0005-0000-0000-00000B260000}"/>
    <cellStyle name="40% - Accent1 7 2 4 3" xfId="9777" xr:uid="{00000000-0005-0000-0000-00000C260000}"/>
    <cellStyle name="40% - Accent1 7 2 5" xfId="9778" xr:uid="{00000000-0005-0000-0000-00000D260000}"/>
    <cellStyle name="40% - Accent1 7 2 5 2" xfId="9779" xr:uid="{00000000-0005-0000-0000-00000E260000}"/>
    <cellStyle name="40% - Accent1 7 2 6" xfId="9780" xr:uid="{00000000-0005-0000-0000-00000F260000}"/>
    <cellStyle name="40% - Accent1 7 2 7" xfId="9781" xr:uid="{00000000-0005-0000-0000-000010260000}"/>
    <cellStyle name="40% - Accent1 7 2 8" xfId="9782" xr:uid="{00000000-0005-0000-0000-000011260000}"/>
    <cellStyle name="40% - Accent1 7 3" xfId="9783" xr:uid="{00000000-0005-0000-0000-000012260000}"/>
    <cellStyle name="40% - Accent1 7 3 2" xfId="9784" xr:uid="{00000000-0005-0000-0000-000013260000}"/>
    <cellStyle name="40% - Accent1 7 3 2 2" xfId="9785" xr:uid="{00000000-0005-0000-0000-000014260000}"/>
    <cellStyle name="40% - Accent1 7 3 2 2 2" xfId="9786" xr:uid="{00000000-0005-0000-0000-000015260000}"/>
    <cellStyle name="40% - Accent1 7 3 2 3" xfId="9787" xr:uid="{00000000-0005-0000-0000-000016260000}"/>
    <cellStyle name="40% - Accent1 7 3 2 4" xfId="9788" xr:uid="{00000000-0005-0000-0000-000017260000}"/>
    <cellStyle name="40% - Accent1 7 3 3" xfId="9789" xr:uid="{00000000-0005-0000-0000-000018260000}"/>
    <cellStyle name="40% - Accent1 7 3 3 2" xfId="9790" xr:uid="{00000000-0005-0000-0000-000019260000}"/>
    <cellStyle name="40% - Accent1 7 3 4" xfId="9791" xr:uid="{00000000-0005-0000-0000-00001A260000}"/>
    <cellStyle name="40% - Accent1 7 3 5" xfId="9792" xr:uid="{00000000-0005-0000-0000-00001B260000}"/>
    <cellStyle name="40% - Accent1 7 3 6" xfId="9793" xr:uid="{00000000-0005-0000-0000-00001C260000}"/>
    <cellStyle name="40% - Accent1 7 4" xfId="9794" xr:uid="{00000000-0005-0000-0000-00001D260000}"/>
    <cellStyle name="40% - Accent1 7 4 2" xfId="9795" xr:uid="{00000000-0005-0000-0000-00001E260000}"/>
    <cellStyle name="40% - Accent1 7 4 2 2" xfId="9796" xr:uid="{00000000-0005-0000-0000-00001F260000}"/>
    <cellStyle name="40% - Accent1 7 4 3" xfId="9797" xr:uid="{00000000-0005-0000-0000-000020260000}"/>
    <cellStyle name="40% - Accent1 7 4 4" xfId="9798" xr:uid="{00000000-0005-0000-0000-000021260000}"/>
    <cellStyle name="40% - Accent1 7 5" xfId="9799" xr:uid="{00000000-0005-0000-0000-000022260000}"/>
    <cellStyle name="40% - Accent1 7 5 2" xfId="9800" xr:uid="{00000000-0005-0000-0000-000023260000}"/>
    <cellStyle name="40% - Accent1 7 5 2 2" xfId="9801" xr:uid="{00000000-0005-0000-0000-000024260000}"/>
    <cellStyle name="40% - Accent1 7 5 3" xfId="9802" xr:uid="{00000000-0005-0000-0000-000025260000}"/>
    <cellStyle name="40% - Accent1 7 6" xfId="9803" xr:uid="{00000000-0005-0000-0000-000026260000}"/>
    <cellStyle name="40% - Accent1 7 6 2" xfId="9804" xr:uid="{00000000-0005-0000-0000-000027260000}"/>
    <cellStyle name="40% - Accent1 7 7" xfId="9805" xr:uid="{00000000-0005-0000-0000-000028260000}"/>
    <cellStyle name="40% - Accent1 7 8" xfId="9806" xr:uid="{00000000-0005-0000-0000-000029260000}"/>
    <cellStyle name="40% - Accent1 7 9" xfId="9807" xr:uid="{00000000-0005-0000-0000-00002A260000}"/>
    <cellStyle name="40% - Accent1 8" xfId="9808" xr:uid="{00000000-0005-0000-0000-00002B260000}"/>
    <cellStyle name="40% - Accent1 8 2" xfId="9809" xr:uid="{00000000-0005-0000-0000-00002C260000}"/>
    <cellStyle name="40% - Accent1 8 2 2" xfId="9810" xr:uid="{00000000-0005-0000-0000-00002D260000}"/>
    <cellStyle name="40% - Accent1 8 2 2 2" xfId="9811" xr:uid="{00000000-0005-0000-0000-00002E260000}"/>
    <cellStyle name="40% - Accent1 8 2 2 2 2" xfId="9812" xr:uid="{00000000-0005-0000-0000-00002F260000}"/>
    <cellStyle name="40% - Accent1 8 2 2 2 2 2" xfId="9813" xr:uid="{00000000-0005-0000-0000-000030260000}"/>
    <cellStyle name="40% - Accent1 8 2 2 2 3" xfId="9814" xr:uid="{00000000-0005-0000-0000-000031260000}"/>
    <cellStyle name="40% - Accent1 8 2 2 3" xfId="9815" xr:uid="{00000000-0005-0000-0000-000032260000}"/>
    <cellStyle name="40% - Accent1 8 2 2 3 2" xfId="9816" xr:uid="{00000000-0005-0000-0000-000033260000}"/>
    <cellStyle name="40% - Accent1 8 2 2 4" xfId="9817" xr:uid="{00000000-0005-0000-0000-000034260000}"/>
    <cellStyle name="40% - Accent1 8 2 2 5" xfId="9818" xr:uid="{00000000-0005-0000-0000-000035260000}"/>
    <cellStyle name="40% - Accent1 8 2 2 6" xfId="9819" xr:uid="{00000000-0005-0000-0000-000036260000}"/>
    <cellStyle name="40% - Accent1 8 2 3" xfId="9820" xr:uid="{00000000-0005-0000-0000-000037260000}"/>
    <cellStyle name="40% - Accent1 8 2 3 2" xfId="9821" xr:uid="{00000000-0005-0000-0000-000038260000}"/>
    <cellStyle name="40% - Accent1 8 2 3 2 2" xfId="9822" xr:uid="{00000000-0005-0000-0000-000039260000}"/>
    <cellStyle name="40% - Accent1 8 2 3 3" xfId="9823" xr:uid="{00000000-0005-0000-0000-00003A260000}"/>
    <cellStyle name="40% - Accent1 8 2 4" xfId="9824" xr:uid="{00000000-0005-0000-0000-00003B260000}"/>
    <cellStyle name="40% - Accent1 8 2 4 2" xfId="9825" xr:uid="{00000000-0005-0000-0000-00003C260000}"/>
    <cellStyle name="40% - Accent1 8 2 4 2 2" xfId="9826" xr:uid="{00000000-0005-0000-0000-00003D260000}"/>
    <cellStyle name="40% - Accent1 8 2 4 3" xfId="9827" xr:uid="{00000000-0005-0000-0000-00003E260000}"/>
    <cellStyle name="40% - Accent1 8 2 5" xfId="9828" xr:uid="{00000000-0005-0000-0000-00003F260000}"/>
    <cellStyle name="40% - Accent1 8 2 5 2" xfId="9829" xr:uid="{00000000-0005-0000-0000-000040260000}"/>
    <cellStyle name="40% - Accent1 8 2 6" xfId="9830" xr:uid="{00000000-0005-0000-0000-000041260000}"/>
    <cellStyle name="40% - Accent1 8 2 7" xfId="9831" xr:uid="{00000000-0005-0000-0000-000042260000}"/>
    <cellStyle name="40% - Accent1 8 2 8" xfId="9832" xr:uid="{00000000-0005-0000-0000-000043260000}"/>
    <cellStyle name="40% - Accent1 8 3" xfId="9833" xr:uid="{00000000-0005-0000-0000-000044260000}"/>
    <cellStyle name="40% - Accent1 8 3 2" xfId="9834" xr:uid="{00000000-0005-0000-0000-000045260000}"/>
    <cellStyle name="40% - Accent1 8 3 2 2" xfId="9835" xr:uid="{00000000-0005-0000-0000-000046260000}"/>
    <cellStyle name="40% - Accent1 8 3 2 2 2" xfId="9836" xr:uid="{00000000-0005-0000-0000-000047260000}"/>
    <cellStyle name="40% - Accent1 8 3 2 3" xfId="9837" xr:uid="{00000000-0005-0000-0000-000048260000}"/>
    <cellStyle name="40% - Accent1 8 3 2 4" xfId="9838" xr:uid="{00000000-0005-0000-0000-000049260000}"/>
    <cellStyle name="40% - Accent1 8 3 3" xfId="9839" xr:uid="{00000000-0005-0000-0000-00004A260000}"/>
    <cellStyle name="40% - Accent1 8 3 3 2" xfId="9840" xr:uid="{00000000-0005-0000-0000-00004B260000}"/>
    <cellStyle name="40% - Accent1 8 3 4" xfId="9841" xr:uid="{00000000-0005-0000-0000-00004C260000}"/>
    <cellStyle name="40% - Accent1 8 3 5" xfId="9842" xr:uid="{00000000-0005-0000-0000-00004D260000}"/>
    <cellStyle name="40% - Accent1 8 3 6" xfId="9843" xr:uid="{00000000-0005-0000-0000-00004E260000}"/>
    <cellStyle name="40% - Accent1 8 4" xfId="9844" xr:uid="{00000000-0005-0000-0000-00004F260000}"/>
    <cellStyle name="40% - Accent1 8 4 2" xfId="9845" xr:uid="{00000000-0005-0000-0000-000050260000}"/>
    <cellStyle name="40% - Accent1 8 4 2 2" xfId="9846" xr:uid="{00000000-0005-0000-0000-000051260000}"/>
    <cellStyle name="40% - Accent1 8 4 3" xfId="9847" xr:uid="{00000000-0005-0000-0000-000052260000}"/>
    <cellStyle name="40% - Accent1 8 4 4" xfId="9848" xr:uid="{00000000-0005-0000-0000-000053260000}"/>
    <cellStyle name="40% - Accent1 8 5" xfId="9849" xr:uid="{00000000-0005-0000-0000-000054260000}"/>
    <cellStyle name="40% - Accent1 8 5 2" xfId="9850" xr:uid="{00000000-0005-0000-0000-000055260000}"/>
    <cellStyle name="40% - Accent1 8 5 2 2" xfId="9851" xr:uid="{00000000-0005-0000-0000-000056260000}"/>
    <cellStyle name="40% - Accent1 8 5 3" xfId="9852" xr:uid="{00000000-0005-0000-0000-000057260000}"/>
    <cellStyle name="40% - Accent1 8 6" xfId="9853" xr:uid="{00000000-0005-0000-0000-000058260000}"/>
    <cellStyle name="40% - Accent1 8 6 2" xfId="9854" xr:uid="{00000000-0005-0000-0000-000059260000}"/>
    <cellStyle name="40% - Accent1 8 7" xfId="9855" xr:uid="{00000000-0005-0000-0000-00005A260000}"/>
    <cellStyle name="40% - Accent1 8 8" xfId="9856" xr:uid="{00000000-0005-0000-0000-00005B260000}"/>
    <cellStyle name="40% - Accent1 8 9" xfId="9857" xr:uid="{00000000-0005-0000-0000-00005C260000}"/>
    <cellStyle name="40% - Accent1 9" xfId="9858" xr:uid="{00000000-0005-0000-0000-00005D260000}"/>
    <cellStyle name="40% - Accent1 9 2" xfId="9859" xr:uid="{00000000-0005-0000-0000-00005E260000}"/>
    <cellStyle name="40% - Accent1 9 2 2" xfId="9860" xr:uid="{00000000-0005-0000-0000-00005F260000}"/>
    <cellStyle name="40% - Accent1 9 2 2 2" xfId="9861" xr:uid="{00000000-0005-0000-0000-000060260000}"/>
    <cellStyle name="40% - Accent1 9 2 2 2 2" xfId="9862" xr:uid="{00000000-0005-0000-0000-000061260000}"/>
    <cellStyle name="40% - Accent1 9 2 2 3" xfId="9863" xr:uid="{00000000-0005-0000-0000-000062260000}"/>
    <cellStyle name="40% - Accent1 9 2 2 4" xfId="9864" xr:uid="{00000000-0005-0000-0000-000063260000}"/>
    <cellStyle name="40% - Accent1 9 2 3" xfId="9865" xr:uid="{00000000-0005-0000-0000-000064260000}"/>
    <cellStyle name="40% - Accent1 9 2 3 2" xfId="9866" xr:uid="{00000000-0005-0000-0000-000065260000}"/>
    <cellStyle name="40% - Accent1 9 2 4" xfId="9867" xr:uid="{00000000-0005-0000-0000-000066260000}"/>
    <cellStyle name="40% - Accent1 9 2 5" xfId="9868" xr:uid="{00000000-0005-0000-0000-000067260000}"/>
    <cellStyle name="40% - Accent1 9 2 6" xfId="9869" xr:uid="{00000000-0005-0000-0000-000068260000}"/>
    <cellStyle name="40% - Accent1 9 3" xfId="9870" xr:uid="{00000000-0005-0000-0000-000069260000}"/>
    <cellStyle name="40% - Accent1 9 3 2" xfId="9871" xr:uid="{00000000-0005-0000-0000-00006A260000}"/>
    <cellStyle name="40% - Accent1 9 3 2 2" xfId="9872" xr:uid="{00000000-0005-0000-0000-00006B260000}"/>
    <cellStyle name="40% - Accent1 9 3 2 2 2" xfId="9873" xr:uid="{00000000-0005-0000-0000-00006C260000}"/>
    <cellStyle name="40% - Accent1 9 3 2 3" xfId="9874" xr:uid="{00000000-0005-0000-0000-00006D260000}"/>
    <cellStyle name="40% - Accent1 9 3 2 4" xfId="9875" xr:uid="{00000000-0005-0000-0000-00006E260000}"/>
    <cellStyle name="40% - Accent1 9 3 3" xfId="9876" xr:uid="{00000000-0005-0000-0000-00006F260000}"/>
    <cellStyle name="40% - Accent1 9 3 3 2" xfId="9877" xr:uid="{00000000-0005-0000-0000-000070260000}"/>
    <cellStyle name="40% - Accent1 9 3 4" xfId="9878" xr:uid="{00000000-0005-0000-0000-000071260000}"/>
    <cellStyle name="40% - Accent1 9 3 5" xfId="9879" xr:uid="{00000000-0005-0000-0000-000072260000}"/>
    <cellStyle name="40% - Accent1 9 4" xfId="9880" xr:uid="{00000000-0005-0000-0000-000073260000}"/>
    <cellStyle name="40% - Accent1 9 4 2" xfId="9881" xr:uid="{00000000-0005-0000-0000-000074260000}"/>
    <cellStyle name="40% - Accent1 9 4 2 2" xfId="9882" xr:uid="{00000000-0005-0000-0000-000075260000}"/>
    <cellStyle name="40% - Accent1 9 4 3" xfId="9883" xr:uid="{00000000-0005-0000-0000-000076260000}"/>
    <cellStyle name="40% - Accent1 9 4 4" xfId="9884" xr:uid="{00000000-0005-0000-0000-000077260000}"/>
    <cellStyle name="40% - Accent1 9 5" xfId="9885" xr:uid="{00000000-0005-0000-0000-000078260000}"/>
    <cellStyle name="40% - Accent1 9 5 2" xfId="9886" xr:uid="{00000000-0005-0000-0000-000079260000}"/>
    <cellStyle name="40% - Accent1 9 6" xfId="9887" xr:uid="{00000000-0005-0000-0000-00007A260000}"/>
    <cellStyle name="40% - Accent1 9 7" xfId="9888" xr:uid="{00000000-0005-0000-0000-00007B260000}"/>
    <cellStyle name="40% - Accent1 9 8" xfId="9889" xr:uid="{00000000-0005-0000-0000-00007C260000}"/>
    <cellStyle name="40% - Accent2" xfId="26" builtinId="35" customBuiltin="1"/>
    <cellStyle name="40% - Accent2 10" xfId="9890" xr:uid="{00000000-0005-0000-0000-00007E260000}"/>
    <cellStyle name="40% - Accent2 10 2" xfId="9891" xr:uid="{00000000-0005-0000-0000-00007F260000}"/>
    <cellStyle name="40% - Accent2 10 2 2" xfId="9892" xr:uid="{00000000-0005-0000-0000-000080260000}"/>
    <cellStyle name="40% - Accent2 10 2 2 2" xfId="9893" xr:uid="{00000000-0005-0000-0000-000081260000}"/>
    <cellStyle name="40% - Accent2 10 2 3" xfId="9894" xr:uid="{00000000-0005-0000-0000-000082260000}"/>
    <cellStyle name="40% - Accent2 10 2 4" xfId="9895" xr:uid="{00000000-0005-0000-0000-000083260000}"/>
    <cellStyle name="40% - Accent2 10 3" xfId="9896" xr:uid="{00000000-0005-0000-0000-000084260000}"/>
    <cellStyle name="40% - Accent2 10 3 2" xfId="9897" xr:uid="{00000000-0005-0000-0000-000085260000}"/>
    <cellStyle name="40% - Accent2 10 4" xfId="9898" xr:uid="{00000000-0005-0000-0000-000086260000}"/>
    <cellStyle name="40% - Accent2 10 5" xfId="9899" xr:uid="{00000000-0005-0000-0000-000087260000}"/>
    <cellStyle name="40% - Accent2 10 6" xfId="9900" xr:uid="{00000000-0005-0000-0000-000088260000}"/>
    <cellStyle name="40% - Accent2 11" xfId="9901" xr:uid="{00000000-0005-0000-0000-000089260000}"/>
    <cellStyle name="40% - Accent2 11 2" xfId="9902" xr:uid="{00000000-0005-0000-0000-00008A260000}"/>
    <cellStyle name="40% - Accent2 11 2 2" xfId="9903" xr:uid="{00000000-0005-0000-0000-00008B260000}"/>
    <cellStyle name="40% - Accent2 11 2 2 2" xfId="9904" xr:uid="{00000000-0005-0000-0000-00008C260000}"/>
    <cellStyle name="40% - Accent2 11 2 3" xfId="9905" xr:uid="{00000000-0005-0000-0000-00008D260000}"/>
    <cellStyle name="40% - Accent2 11 2 4" xfId="9906" xr:uid="{00000000-0005-0000-0000-00008E260000}"/>
    <cellStyle name="40% - Accent2 11 3" xfId="9907" xr:uid="{00000000-0005-0000-0000-00008F260000}"/>
    <cellStyle name="40% - Accent2 11 3 2" xfId="9908" xr:uid="{00000000-0005-0000-0000-000090260000}"/>
    <cellStyle name="40% - Accent2 11 4" xfId="9909" xr:uid="{00000000-0005-0000-0000-000091260000}"/>
    <cellStyle name="40% - Accent2 11 5" xfId="9910" xr:uid="{00000000-0005-0000-0000-000092260000}"/>
    <cellStyle name="40% - Accent2 12" xfId="9911" xr:uid="{00000000-0005-0000-0000-000093260000}"/>
    <cellStyle name="40% - Accent2 12 2" xfId="9912" xr:uid="{00000000-0005-0000-0000-000094260000}"/>
    <cellStyle name="40% - Accent2 12 2 2" xfId="9913" xr:uid="{00000000-0005-0000-0000-000095260000}"/>
    <cellStyle name="40% - Accent2 12 2 3" xfId="9914" xr:uid="{00000000-0005-0000-0000-000096260000}"/>
    <cellStyle name="40% - Accent2 12 3" xfId="9915" xr:uid="{00000000-0005-0000-0000-000097260000}"/>
    <cellStyle name="40% - Accent2 12 4" xfId="9916" xr:uid="{00000000-0005-0000-0000-000098260000}"/>
    <cellStyle name="40% - Accent2 13" xfId="9917" xr:uid="{00000000-0005-0000-0000-000099260000}"/>
    <cellStyle name="40% - Accent2 13 2" xfId="9918" xr:uid="{00000000-0005-0000-0000-00009A260000}"/>
    <cellStyle name="40% - Accent2 13 2 2" xfId="9919" xr:uid="{00000000-0005-0000-0000-00009B260000}"/>
    <cellStyle name="40% - Accent2 13 3" xfId="9920" xr:uid="{00000000-0005-0000-0000-00009C260000}"/>
    <cellStyle name="40% - Accent2 13 4" xfId="9921" xr:uid="{00000000-0005-0000-0000-00009D260000}"/>
    <cellStyle name="40% - Accent2 14" xfId="9922" xr:uid="{00000000-0005-0000-0000-00009E260000}"/>
    <cellStyle name="40% - Accent2 14 2" xfId="9923" xr:uid="{00000000-0005-0000-0000-00009F260000}"/>
    <cellStyle name="40% - Accent2 15" xfId="9924" xr:uid="{00000000-0005-0000-0000-0000A0260000}"/>
    <cellStyle name="40% - Accent2 16" xfId="9925" xr:uid="{00000000-0005-0000-0000-0000A1260000}"/>
    <cellStyle name="40% - Accent2 17" xfId="9926" xr:uid="{00000000-0005-0000-0000-0000A2260000}"/>
    <cellStyle name="40% - Accent2 2" xfId="9927" xr:uid="{00000000-0005-0000-0000-0000A3260000}"/>
    <cellStyle name="40% - Accent2 2 10" xfId="9928" xr:uid="{00000000-0005-0000-0000-0000A4260000}"/>
    <cellStyle name="40% - Accent2 2 10 2" xfId="9929" xr:uid="{00000000-0005-0000-0000-0000A5260000}"/>
    <cellStyle name="40% - Accent2 2 10 2 2" xfId="9930" xr:uid="{00000000-0005-0000-0000-0000A6260000}"/>
    <cellStyle name="40% - Accent2 2 10 3" xfId="9931" xr:uid="{00000000-0005-0000-0000-0000A7260000}"/>
    <cellStyle name="40% - Accent2 2 10 4" xfId="9932" xr:uid="{00000000-0005-0000-0000-0000A8260000}"/>
    <cellStyle name="40% - Accent2 2 11" xfId="9933" xr:uid="{00000000-0005-0000-0000-0000A9260000}"/>
    <cellStyle name="40% - Accent2 2 11 2" xfId="9934" xr:uid="{00000000-0005-0000-0000-0000AA260000}"/>
    <cellStyle name="40% - Accent2 2 12" xfId="9935" xr:uid="{00000000-0005-0000-0000-0000AB260000}"/>
    <cellStyle name="40% - Accent2 2 13" xfId="9936" xr:uid="{00000000-0005-0000-0000-0000AC260000}"/>
    <cellStyle name="40% - Accent2 2 14" xfId="9937" xr:uid="{00000000-0005-0000-0000-0000AD260000}"/>
    <cellStyle name="40% - Accent2 2 2" xfId="9938" xr:uid="{00000000-0005-0000-0000-0000AE260000}"/>
    <cellStyle name="40% - Accent2 2 2 10" xfId="9939" xr:uid="{00000000-0005-0000-0000-0000AF260000}"/>
    <cellStyle name="40% - Accent2 2 2 10 2" xfId="9940" xr:uid="{00000000-0005-0000-0000-0000B0260000}"/>
    <cellStyle name="40% - Accent2 2 2 11" xfId="9941" xr:uid="{00000000-0005-0000-0000-0000B1260000}"/>
    <cellStyle name="40% - Accent2 2 2 12" xfId="9942" xr:uid="{00000000-0005-0000-0000-0000B2260000}"/>
    <cellStyle name="40% - Accent2 2 2 13" xfId="9943" xr:uid="{00000000-0005-0000-0000-0000B3260000}"/>
    <cellStyle name="40% - Accent2 2 2 2" xfId="9944" xr:uid="{00000000-0005-0000-0000-0000B4260000}"/>
    <cellStyle name="40% - Accent2 2 2 2 2" xfId="9945" xr:uid="{00000000-0005-0000-0000-0000B5260000}"/>
    <cellStyle name="40% - Accent2 2 2 2 2 2" xfId="9946" xr:uid="{00000000-0005-0000-0000-0000B6260000}"/>
    <cellStyle name="40% - Accent2 2 2 2 2 2 2" xfId="9947" xr:uid="{00000000-0005-0000-0000-0000B7260000}"/>
    <cellStyle name="40% - Accent2 2 2 2 2 2 2 2" xfId="9948" xr:uid="{00000000-0005-0000-0000-0000B8260000}"/>
    <cellStyle name="40% - Accent2 2 2 2 2 2 2 2 2" xfId="9949" xr:uid="{00000000-0005-0000-0000-0000B9260000}"/>
    <cellStyle name="40% - Accent2 2 2 2 2 2 2 3" xfId="9950" xr:uid="{00000000-0005-0000-0000-0000BA260000}"/>
    <cellStyle name="40% - Accent2 2 2 2 2 2 3" xfId="9951" xr:uid="{00000000-0005-0000-0000-0000BB260000}"/>
    <cellStyle name="40% - Accent2 2 2 2 2 2 3 2" xfId="9952" xr:uid="{00000000-0005-0000-0000-0000BC260000}"/>
    <cellStyle name="40% - Accent2 2 2 2 2 2 4" xfId="9953" xr:uid="{00000000-0005-0000-0000-0000BD260000}"/>
    <cellStyle name="40% - Accent2 2 2 2 2 2 5" xfId="9954" xr:uid="{00000000-0005-0000-0000-0000BE260000}"/>
    <cellStyle name="40% - Accent2 2 2 2 2 2 6" xfId="9955" xr:uid="{00000000-0005-0000-0000-0000BF260000}"/>
    <cellStyle name="40% - Accent2 2 2 2 2 3" xfId="9956" xr:uid="{00000000-0005-0000-0000-0000C0260000}"/>
    <cellStyle name="40% - Accent2 2 2 2 2 3 2" xfId="9957" xr:uid="{00000000-0005-0000-0000-0000C1260000}"/>
    <cellStyle name="40% - Accent2 2 2 2 2 3 2 2" xfId="9958" xr:uid="{00000000-0005-0000-0000-0000C2260000}"/>
    <cellStyle name="40% - Accent2 2 2 2 2 3 3" xfId="9959" xr:uid="{00000000-0005-0000-0000-0000C3260000}"/>
    <cellStyle name="40% - Accent2 2 2 2 2 4" xfId="9960" xr:uid="{00000000-0005-0000-0000-0000C4260000}"/>
    <cellStyle name="40% - Accent2 2 2 2 2 4 2" xfId="9961" xr:uid="{00000000-0005-0000-0000-0000C5260000}"/>
    <cellStyle name="40% - Accent2 2 2 2 2 4 2 2" xfId="9962" xr:uid="{00000000-0005-0000-0000-0000C6260000}"/>
    <cellStyle name="40% - Accent2 2 2 2 2 4 3" xfId="9963" xr:uid="{00000000-0005-0000-0000-0000C7260000}"/>
    <cellStyle name="40% - Accent2 2 2 2 2 5" xfId="9964" xr:uid="{00000000-0005-0000-0000-0000C8260000}"/>
    <cellStyle name="40% - Accent2 2 2 2 2 5 2" xfId="9965" xr:uid="{00000000-0005-0000-0000-0000C9260000}"/>
    <cellStyle name="40% - Accent2 2 2 2 2 6" xfId="9966" xr:uid="{00000000-0005-0000-0000-0000CA260000}"/>
    <cellStyle name="40% - Accent2 2 2 2 2 7" xfId="9967" xr:uid="{00000000-0005-0000-0000-0000CB260000}"/>
    <cellStyle name="40% - Accent2 2 2 2 2 8" xfId="9968" xr:uid="{00000000-0005-0000-0000-0000CC260000}"/>
    <cellStyle name="40% - Accent2 2 2 2 3" xfId="9969" xr:uid="{00000000-0005-0000-0000-0000CD260000}"/>
    <cellStyle name="40% - Accent2 2 2 2 3 2" xfId="9970" xr:uid="{00000000-0005-0000-0000-0000CE260000}"/>
    <cellStyle name="40% - Accent2 2 2 2 3 2 2" xfId="9971" xr:uid="{00000000-0005-0000-0000-0000CF260000}"/>
    <cellStyle name="40% - Accent2 2 2 2 3 2 2 2" xfId="9972" xr:uid="{00000000-0005-0000-0000-0000D0260000}"/>
    <cellStyle name="40% - Accent2 2 2 2 3 2 3" xfId="9973" xr:uid="{00000000-0005-0000-0000-0000D1260000}"/>
    <cellStyle name="40% - Accent2 2 2 2 3 2 4" xfId="9974" xr:uid="{00000000-0005-0000-0000-0000D2260000}"/>
    <cellStyle name="40% - Accent2 2 2 2 3 3" xfId="9975" xr:uid="{00000000-0005-0000-0000-0000D3260000}"/>
    <cellStyle name="40% - Accent2 2 2 2 3 3 2" xfId="9976" xr:uid="{00000000-0005-0000-0000-0000D4260000}"/>
    <cellStyle name="40% - Accent2 2 2 2 3 4" xfId="9977" xr:uid="{00000000-0005-0000-0000-0000D5260000}"/>
    <cellStyle name="40% - Accent2 2 2 2 3 5" xfId="9978" xr:uid="{00000000-0005-0000-0000-0000D6260000}"/>
    <cellStyle name="40% - Accent2 2 2 2 3 6" xfId="9979" xr:uid="{00000000-0005-0000-0000-0000D7260000}"/>
    <cellStyle name="40% - Accent2 2 2 2 4" xfId="9980" xr:uid="{00000000-0005-0000-0000-0000D8260000}"/>
    <cellStyle name="40% - Accent2 2 2 2 4 2" xfId="9981" xr:uid="{00000000-0005-0000-0000-0000D9260000}"/>
    <cellStyle name="40% - Accent2 2 2 2 4 2 2" xfId="9982" xr:uid="{00000000-0005-0000-0000-0000DA260000}"/>
    <cellStyle name="40% - Accent2 2 2 2 4 2 2 2" xfId="9983" xr:uid="{00000000-0005-0000-0000-0000DB260000}"/>
    <cellStyle name="40% - Accent2 2 2 2 4 2 3" xfId="9984" xr:uid="{00000000-0005-0000-0000-0000DC260000}"/>
    <cellStyle name="40% - Accent2 2 2 2 4 2 4" xfId="9985" xr:uid="{00000000-0005-0000-0000-0000DD260000}"/>
    <cellStyle name="40% - Accent2 2 2 2 4 3" xfId="9986" xr:uid="{00000000-0005-0000-0000-0000DE260000}"/>
    <cellStyle name="40% - Accent2 2 2 2 4 3 2" xfId="9987" xr:uid="{00000000-0005-0000-0000-0000DF260000}"/>
    <cellStyle name="40% - Accent2 2 2 2 4 4" xfId="9988" xr:uid="{00000000-0005-0000-0000-0000E0260000}"/>
    <cellStyle name="40% - Accent2 2 2 2 4 5" xfId="9989" xr:uid="{00000000-0005-0000-0000-0000E1260000}"/>
    <cellStyle name="40% - Accent2 2 2 2 5" xfId="9990" xr:uid="{00000000-0005-0000-0000-0000E2260000}"/>
    <cellStyle name="40% - Accent2 2 2 2 5 2" xfId="9991" xr:uid="{00000000-0005-0000-0000-0000E3260000}"/>
    <cellStyle name="40% - Accent2 2 2 2 5 2 2" xfId="9992" xr:uid="{00000000-0005-0000-0000-0000E4260000}"/>
    <cellStyle name="40% - Accent2 2 2 2 5 3" xfId="9993" xr:uid="{00000000-0005-0000-0000-0000E5260000}"/>
    <cellStyle name="40% - Accent2 2 2 2 5 4" xfId="9994" xr:uid="{00000000-0005-0000-0000-0000E6260000}"/>
    <cellStyle name="40% - Accent2 2 2 2 6" xfId="9995" xr:uid="{00000000-0005-0000-0000-0000E7260000}"/>
    <cellStyle name="40% - Accent2 2 2 2 6 2" xfId="9996" xr:uid="{00000000-0005-0000-0000-0000E8260000}"/>
    <cellStyle name="40% - Accent2 2 2 2 7" xfId="9997" xr:uid="{00000000-0005-0000-0000-0000E9260000}"/>
    <cellStyle name="40% - Accent2 2 2 2 8" xfId="9998" xr:uid="{00000000-0005-0000-0000-0000EA260000}"/>
    <cellStyle name="40% - Accent2 2 2 2 9" xfId="9999" xr:uid="{00000000-0005-0000-0000-0000EB260000}"/>
    <cellStyle name="40% - Accent2 2 2 3" xfId="10000" xr:uid="{00000000-0005-0000-0000-0000EC260000}"/>
    <cellStyle name="40% - Accent2 2 2 3 2" xfId="10001" xr:uid="{00000000-0005-0000-0000-0000ED260000}"/>
    <cellStyle name="40% - Accent2 2 2 3 2 2" xfId="10002" xr:uid="{00000000-0005-0000-0000-0000EE260000}"/>
    <cellStyle name="40% - Accent2 2 2 3 2 2 2" xfId="10003" xr:uid="{00000000-0005-0000-0000-0000EF260000}"/>
    <cellStyle name="40% - Accent2 2 2 3 2 2 2 2" xfId="10004" xr:uid="{00000000-0005-0000-0000-0000F0260000}"/>
    <cellStyle name="40% - Accent2 2 2 3 2 2 2 2 2" xfId="10005" xr:uid="{00000000-0005-0000-0000-0000F1260000}"/>
    <cellStyle name="40% - Accent2 2 2 3 2 2 2 3" xfId="10006" xr:uid="{00000000-0005-0000-0000-0000F2260000}"/>
    <cellStyle name="40% - Accent2 2 2 3 2 2 3" xfId="10007" xr:uid="{00000000-0005-0000-0000-0000F3260000}"/>
    <cellStyle name="40% - Accent2 2 2 3 2 2 3 2" xfId="10008" xr:uid="{00000000-0005-0000-0000-0000F4260000}"/>
    <cellStyle name="40% - Accent2 2 2 3 2 2 4" xfId="10009" xr:uid="{00000000-0005-0000-0000-0000F5260000}"/>
    <cellStyle name="40% - Accent2 2 2 3 2 2 5" xfId="10010" xr:uid="{00000000-0005-0000-0000-0000F6260000}"/>
    <cellStyle name="40% - Accent2 2 2 3 2 2 6" xfId="10011" xr:uid="{00000000-0005-0000-0000-0000F7260000}"/>
    <cellStyle name="40% - Accent2 2 2 3 2 3" xfId="10012" xr:uid="{00000000-0005-0000-0000-0000F8260000}"/>
    <cellStyle name="40% - Accent2 2 2 3 2 3 2" xfId="10013" xr:uid="{00000000-0005-0000-0000-0000F9260000}"/>
    <cellStyle name="40% - Accent2 2 2 3 2 3 2 2" xfId="10014" xr:uid="{00000000-0005-0000-0000-0000FA260000}"/>
    <cellStyle name="40% - Accent2 2 2 3 2 3 3" xfId="10015" xr:uid="{00000000-0005-0000-0000-0000FB260000}"/>
    <cellStyle name="40% - Accent2 2 2 3 2 4" xfId="10016" xr:uid="{00000000-0005-0000-0000-0000FC260000}"/>
    <cellStyle name="40% - Accent2 2 2 3 2 4 2" xfId="10017" xr:uid="{00000000-0005-0000-0000-0000FD260000}"/>
    <cellStyle name="40% - Accent2 2 2 3 2 4 2 2" xfId="10018" xr:uid="{00000000-0005-0000-0000-0000FE260000}"/>
    <cellStyle name="40% - Accent2 2 2 3 2 4 3" xfId="10019" xr:uid="{00000000-0005-0000-0000-0000FF260000}"/>
    <cellStyle name="40% - Accent2 2 2 3 2 5" xfId="10020" xr:uid="{00000000-0005-0000-0000-000000270000}"/>
    <cellStyle name="40% - Accent2 2 2 3 2 5 2" xfId="10021" xr:uid="{00000000-0005-0000-0000-000001270000}"/>
    <cellStyle name="40% - Accent2 2 2 3 2 6" xfId="10022" xr:uid="{00000000-0005-0000-0000-000002270000}"/>
    <cellStyle name="40% - Accent2 2 2 3 2 7" xfId="10023" xr:uid="{00000000-0005-0000-0000-000003270000}"/>
    <cellStyle name="40% - Accent2 2 2 3 2 8" xfId="10024" xr:uid="{00000000-0005-0000-0000-000004270000}"/>
    <cellStyle name="40% - Accent2 2 2 3 3" xfId="10025" xr:uid="{00000000-0005-0000-0000-000005270000}"/>
    <cellStyle name="40% - Accent2 2 2 3 3 2" xfId="10026" xr:uid="{00000000-0005-0000-0000-000006270000}"/>
    <cellStyle name="40% - Accent2 2 2 3 3 2 2" xfId="10027" xr:uid="{00000000-0005-0000-0000-000007270000}"/>
    <cellStyle name="40% - Accent2 2 2 3 3 2 2 2" xfId="10028" xr:uid="{00000000-0005-0000-0000-000008270000}"/>
    <cellStyle name="40% - Accent2 2 2 3 3 2 3" xfId="10029" xr:uid="{00000000-0005-0000-0000-000009270000}"/>
    <cellStyle name="40% - Accent2 2 2 3 3 2 4" xfId="10030" xr:uid="{00000000-0005-0000-0000-00000A270000}"/>
    <cellStyle name="40% - Accent2 2 2 3 3 3" xfId="10031" xr:uid="{00000000-0005-0000-0000-00000B270000}"/>
    <cellStyle name="40% - Accent2 2 2 3 3 3 2" xfId="10032" xr:uid="{00000000-0005-0000-0000-00000C270000}"/>
    <cellStyle name="40% - Accent2 2 2 3 3 4" xfId="10033" xr:uid="{00000000-0005-0000-0000-00000D270000}"/>
    <cellStyle name="40% - Accent2 2 2 3 3 5" xfId="10034" xr:uid="{00000000-0005-0000-0000-00000E270000}"/>
    <cellStyle name="40% - Accent2 2 2 3 3 6" xfId="10035" xr:uid="{00000000-0005-0000-0000-00000F270000}"/>
    <cellStyle name="40% - Accent2 2 2 3 4" xfId="10036" xr:uid="{00000000-0005-0000-0000-000010270000}"/>
    <cellStyle name="40% - Accent2 2 2 3 4 2" xfId="10037" xr:uid="{00000000-0005-0000-0000-000011270000}"/>
    <cellStyle name="40% - Accent2 2 2 3 4 2 2" xfId="10038" xr:uid="{00000000-0005-0000-0000-000012270000}"/>
    <cellStyle name="40% - Accent2 2 2 3 4 3" xfId="10039" xr:uid="{00000000-0005-0000-0000-000013270000}"/>
    <cellStyle name="40% - Accent2 2 2 3 4 4" xfId="10040" xr:uid="{00000000-0005-0000-0000-000014270000}"/>
    <cellStyle name="40% - Accent2 2 2 3 5" xfId="10041" xr:uid="{00000000-0005-0000-0000-000015270000}"/>
    <cellStyle name="40% - Accent2 2 2 3 5 2" xfId="10042" xr:uid="{00000000-0005-0000-0000-000016270000}"/>
    <cellStyle name="40% - Accent2 2 2 3 5 2 2" xfId="10043" xr:uid="{00000000-0005-0000-0000-000017270000}"/>
    <cellStyle name="40% - Accent2 2 2 3 5 3" xfId="10044" xr:uid="{00000000-0005-0000-0000-000018270000}"/>
    <cellStyle name="40% - Accent2 2 2 3 6" xfId="10045" xr:uid="{00000000-0005-0000-0000-000019270000}"/>
    <cellStyle name="40% - Accent2 2 2 3 6 2" xfId="10046" xr:uid="{00000000-0005-0000-0000-00001A270000}"/>
    <cellStyle name="40% - Accent2 2 2 3 7" xfId="10047" xr:uid="{00000000-0005-0000-0000-00001B270000}"/>
    <cellStyle name="40% - Accent2 2 2 3 8" xfId="10048" xr:uid="{00000000-0005-0000-0000-00001C270000}"/>
    <cellStyle name="40% - Accent2 2 2 3 9" xfId="10049" xr:uid="{00000000-0005-0000-0000-00001D270000}"/>
    <cellStyle name="40% - Accent2 2 2 4" xfId="10050" xr:uid="{00000000-0005-0000-0000-00001E270000}"/>
    <cellStyle name="40% - Accent2 2 2 4 2" xfId="10051" xr:uid="{00000000-0005-0000-0000-00001F270000}"/>
    <cellStyle name="40% - Accent2 2 2 4 2 2" xfId="10052" xr:uid="{00000000-0005-0000-0000-000020270000}"/>
    <cellStyle name="40% - Accent2 2 2 4 2 2 2" xfId="10053" xr:uid="{00000000-0005-0000-0000-000021270000}"/>
    <cellStyle name="40% - Accent2 2 2 4 2 2 2 2" xfId="10054" xr:uid="{00000000-0005-0000-0000-000022270000}"/>
    <cellStyle name="40% - Accent2 2 2 4 2 2 2 2 2" xfId="10055" xr:uid="{00000000-0005-0000-0000-000023270000}"/>
    <cellStyle name="40% - Accent2 2 2 4 2 2 2 3" xfId="10056" xr:uid="{00000000-0005-0000-0000-000024270000}"/>
    <cellStyle name="40% - Accent2 2 2 4 2 2 3" xfId="10057" xr:uid="{00000000-0005-0000-0000-000025270000}"/>
    <cellStyle name="40% - Accent2 2 2 4 2 2 3 2" xfId="10058" xr:uid="{00000000-0005-0000-0000-000026270000}"/>
    <cellStyle name="40% - Accent2 2 2 4 2 2 4" xfId="10059" xr:uid="{00000000-0005-0000-0000-000027270000}"/>
    <cellStyle name="40% - Accent2 2 2 4 2 2 5" xfId="10060" xr:uid="{00000000-0005-0000-0000-000028270000}"/>
    <cellStyle name="40% - Accent2 2 2 4 2 2 6" xfId="10061" xr:uid="{00000000-0005-0000-0000-000029270000}"/>
    <cellStyle name="40% - Accent2 2 2 4 2 3" xfId="10062" xr:uid="{00000000-0005-0000-0000-00002A270000}"/>
    <cellStyle name="40% - Accent2 2 2 4 2 3 2" xfId="10063" xr:uid="{00000000-0005-0000-0000-00002B270000}"/>
    <cellStyle name="40% - Accent2 2 2 4 2 3 2 2" xfId="10064" xr:uid="{00000000-0005-0000-0000-00002C270000}"/>
    <cellStyle name="40% - Accent2 2 2 4 2 3 3" xfId="10065" xr:uid="{00000000-0005-0000-0000-00002D270000}"/>
    <cellStyle name="40% - Accent2 2 2 4 2 4" xfId="10066" xr:uid="{00000000-0005-0000-0000-00002E270000}"/>
    <cellStyle name="40% - Accent2 2 2 4 2 4 2" xfId="10067" xr:uid="{00000000-0005-0000-0000-00002F270000}"/>
    <cellStyle name="40% - Accent2 2 2 4 2 4 2 2" xfId="10068" xr:uid="{00000000-0005-0000-0000-000030270000}"/>
    <cellStyle name="40% - Accent2 2 2 4 2 4 3" xfId="10069" xr:uid="{00000000-0005-0000-0000-000031270000}"/>
    <cellStyle name="40% - Accent2 2 2 4 2 5" xfId="10070" xr:uid="{00000000-0005-0000-0000-000032270000}"/>
    <cellStyle name="40% - Accent2 2 2 4 2 5 2" xfId="10071" xr:uid="{00000000-0005-0000-0000-000033270000}"/>
    <cellStyle name="40% - Accent2 2 2 4 2 6" xfId="10072" xr:uid="{00000000-0005-0000-0000-000034270000}"/>
    <cellStyle name="40% - Accent2 2 2 4 2 7" xfId="10073" xr:uid="{00000000-0005-0000-0000-000035270000}"/>
    <cellStyle name="40% - Accent2 2 2 4 2 8" xfId="10074" xr:uid="{00000000-0005-0000-0000-000036270000}"/>
    <cellStyle name="40% - Accent2 2 2 4 3" xfId="10075" xr:uid="{00000000-0005-0000-0000-000037270000}"/>
    <cellStyle name="40% - Accent2 2 2 4 3 2" xfId="10076" xr:uid="{00000000-0005-0000-0000-000038270000}"/>
    <cellStyle name="40% - Accent2 2 2 4 3 2 2" xfId="10077" xr:uid="{00000000-0005-0000-0000-000039270000}"/>
    <cellStyle name="40% - Accent2 2 2 4 3 2 2 2" xfId="10078" xr:uid="{00000000-0005-0000-0000-00003A270000}"/>
    <cellStyle name="40% - Accent2 2 2 4 3 2 3" xfId="10079" xr:uid="{00000000-0005-0000-0000-00003B270000}"/>
    <cellStyle name="40% - Accent2 2 2 4 3 2 4" xfId="10080" xr:uid="{00000000-0005-0000-0000-00003C270000}"/>
    <cellStyle name="40% - Accent2 2 2 4 3 3" xfId="10081" xr:uid="{00000000-0005-0000-0000-00003D270000}"/>
    <cellStyle name="40% - Accent2 2 2 4 3 3 2" xfId="10082" xr:uid="{00000000-0005-0000-0000-00003E270000}"/>
    <cellStyle name="40% - Accent2 2 2 4 3 4" xfId="10083" xr:uid="{00000000-0005-0000-0000-00003F270000}"/>
    <cellStyle name="40% - Accent2 2 2 4 3 5" xfId="10084" xr:uid="{00000000-0005-0000-0000-000040270000}"/>
    <cellStyle name="40% - Accent2 2 2 4 3 6" xfId="10085" xr:uid="{00000000-0005-0000-0000-000041270000}"/>
    <cellStyle name="40% - Accent2 2 2 4 4" xfId="10086" xr:uid="{00000000-0005-0000-0000-000042270000}"/>
    <cellStyle name="40% - Accent2 2 2 4 4 2" xfId="10087" xr:uid="{00000000-0005-0000-0000-000043270000}"/>
    <cellStyle name="40% - Accent2 2 2 4 4 2 2" xfId="10088" xr:uid="{00000000-0005-0000-0000-000044270000}"/>
    <cellStyle name="40% - Accent2 2 2 4 4 3" xfId="10089" xr:uid="{00000000-0005-0000-0000-000045270000}"/>
    <cellStyle name="40% - Accent2 2 2 4 4 4" xfId="10090" xr:uid="{00000000-0005-0000-0000-000046270000}"/>
    <cellStyle name="40% - Accent2 2 2 4 5" xfId="10091" xr:uid="{00000000-0005-0000-0000-000047270000}"/>
    <cellStyle name="40% - Accent2 2 2 4 5 2" xfId="10092" xr:uid="{00000000-0005-0000-0000-000048270000}"/>
    <cellStyle name="40% - Accent2 2 2 4 5 2 2" xfId="10093" xr:uid="{00000000-0005-0000-0000-000049270000}"/>
    <cellStyle name="40% - Accent2 2 2 4 5 3" xfId="10094" xr:uid="{00000000-0005-0000-0000-00004A270000}"/>
    <cellStyle name="40% - Accent2 2 2 4 6" xfId="10095" xr:uid="{00000000-0005-0000-0000-00004B270000}"/>
    <cellStyle name="40% - Accent2 2 2 4 6 2" xfId="10096" xr:uid="{00000000-0005-0000-0000-00004C270000}"/>
    <cellStyle name="40% - Accent2 2 2 4 7" xfId="10097" xr:uid="{00000000-0005-0000-0000-00004D270000}"/>
    <cellStyle name="40% - Accent2 2 2 4 8" xfId="10098" xr:uid="{00000000-0005-0000-0000-00004E270000}"/>
    <cellStyle name="40% - Accent2 2 2 4 9" xfId="10099" xr:uid="{00000000-0005-0000-0000-00004F270000}"/>
    <cellStyle name="40% - Accent2 2 2 5" xfId="10100" xr:uid="{00000000-0005-0000-0000-000050270000}"/>
    <cellStyle name="40% - Accent2 2 2 5 2" xfId="10101" xr:uid="{00000000-0005-0000-0000-000051270000}"/>
    <cellStyle name="40% - Accent2 2 2 5 2 2" xfId="10102" xr:uid="{00000000-0005-0000-0000-000052270000}"/>
    <cellStyle name="40% - Accent2 2 2 5 2 2 2" xfId="10103" xr:uid="{00000000-0005-0000-0000-000053270000}"/>
    <cellStyle name="40% - Accent2 2 2 5 2 2 2 2" xfId="10104" xr:uid="{00000000-0005-0000-0000-000054270000}"/>
    <cellStyle name="40% - Accent2 2 2 5 2 2 3" xfId="10105" xr:uid="{00000000-0005-0000-0000-000055270000}"/>
    <cellStyle name="40% - Accent2 2 2 5 2 2 4" xfId="10106" xr:uid="{00000000-0005-0000-0000-000056270000}"/>
    <cellStyle name="40% - Accent2 2 2 5 2 3" xfId="10107" xr:uid="{00000000-0005-0000-0000-000057270000}"/>
    <cellStyle name="40% - Accent2 2 2 5 2 3 2" xfId="10108" xr:uid="{00000000-0005-0000-0000-000058270000}"/>
    <cellStyle name="40% - Accent2 2 2 5 2 4" xfId="10109" xr:uid="{00000000-0005-0000-0000-000059270000}"/>
    <cellStyle name="40% - Accent2 2 2 5 2 5" xfId="10110" xr:uid="{00000000-0005-0000-0000-00005A270000}"/>
    <cellStyle name="40% - Accent2 2 2 5 2 6" xfId="10111" xr:uid="{00000000-0005-0000-0000-00005B270000}"/>
    <cellStyle name="40% - Accent2 2 2 5 3" xfId="10112" xr:uid="{00000000-0005-0000-0000-00005C270000}"/>
    <cellStyle name="40% - Accent2 2 2 5 3 2" xfId="10113" xr:uid="{00000000-0005-0000-0000-00005D270000}"/>
    <cellStyle name="40% - Accent2 2 2 5 3 2 2" xfId="10114" xr:uid="{00000000-0005-0000-0000-00005E270000}"/>
    <cellStyle name="40% - Accent2 2 2 5 3 2 2 2" xfId="10115" xr:uid="{00000000-0005-0000-0000-00005F270000}"/>
    <cellStyle name="40% - Accent2 2 2 5 3 2 3" xfId="10116" xr:uid="{00000000-0005-0000-0000-000060270000}"/>
    <cellStyle name="40% - Accent2 2 2 5 3 2 4" xfId="10117" xr:uid="{00000000-0005-0000-0000-000061270000}"/>
    <cellStyle name="40% - Accent2 2 2 5 3 3" xfId="10118" xr:uid="{00000000-0005-0000-0000-000062270000}"/>
    <cellStyle name="40% - Accent2 2 2 5 3 3 2" xfId="10119" xr:uid="{00000000-0005-0000-0000-000063270000}"/>
    <cellStyle name="40% - Accent2 2 2 5 3 4" xfId="10120" xr:uid="{00000000-0005-0000-0000-000064270000}"/>
    <cellStyle name="40% - Accent2 2 2 5 3 5" xfId="10121" xr:uid="{00000000-0005-0000-0000-000065270000}"/>
    <cellStyle name="40% - Accent2 2 2 5 4" xfId="10122" xr:uid="{00000000-0005-0000-0000-000066270000}"/>
    <cellStyle name="40% - Accent2 2 2 5 4 2" xfId="10123" xr:uid="{00000000-0005-0000-0000-000067270000}"/>
    <cellStyle name="40% - Accent2 2 2 5 4 2 2" xfId="10124" xr:uid="{00000000-0005-0000-0000-000068270000}"/>
    <cellStyle name="40% - Accent2 2 2 5 4 3" xfId="10125" xr:uid="{00000000-0005-0000-0000-000069270000}"/>
    <cellStyle name="40% - Accent2 2 2 5 4 4" xfId="10126" xr:uid="{00000000-0005-0000-0000-00006A270000}"/>
    <cellStyle name="40% - Accent2 2 2 5 5" xfId="10127" xr:uid="{00000000-0005-0000-0000-00006B270000}"/>
    <cellStyle name="40% - Accent2 2 2 5 5 2" xfId="10128" xr:uid="{00000000-0005-0000-0000-00006C270000}"/>
    <cellStyle name="40% - Accent2 2 2 5 6" xfId="10129" xr:uid="{00000000-0005-0000-0000-00006D270000}"/>
    <cellStyle name="40% - Accent2 2 2 5 7" xfId="10130" xr:uid="{00000000-0005-0000-0000-00006E270000}"/>
    <cellStyle name="40% - Accent2 2 2 5 8" xfId="10131" xr:uid="{00000000-0005-0000-0000-00006F270000}"/>
    <cellStyle name="40% - Accent2 2 2 6" xfId="10132" xr:uid="{00000000-0005-0000-0000-000070270000}"/>
    <cellStyle name="40% - Accent2 2 2 6 2" xfId="10133" xr:uid="{00000000-0005-0000-0000-000071270000}"/>
    <cellStyle name="40% - Accent2 2 2 6 2 2" xfId="10134" xr:uid="{00000000-0005-0000-0000-000072270000}"/>
    <cellStyle name="40% - Accent2 2 2 6 2 2 2" xfId="10135" xr:uid="{00000000-0005-0000-0000-000073270000}"/>
    <cellStyle name="40% - Accent2 2 2 6 2 3" xfId="10136" xr:uid="{00000000-0005-0000-0000-000074270000}"/>
    <cellStyle name="40% - Accent2 2 2 6 2 4" xfId="10137" xr:uid="{00000000-0005-0000-0000-000075270000}"/>
    <cellStyle name="40% - Accent2 2 2 6 3" xfId="10138" xr:uid="{00000000-0005-0000-0000-000076270000}"/>
    <cellStyle name="40% - Accent2 2 2 6 3 2" xfId="10139" xr:uid="{00000000-0005-0000-0000-000077270000}"/>
    <cellStyle name="40% - Accent2 2 2 6 4" xfId="10140" xr:uid="{00000000-0005-0000-0000-000078270000}"/>
    <cellStyle name="40% - Accent2 2 2 6 5" xfId="10141" xr:uid="{00000000-0005-0000-0000-000079270000}"/>
    <cellStyle name="40% - Accent2 2 2 6 6" xfId="10142" xr:uid="{00000000-0005-0000-0000-00007A270000}"/>
    <cellStyle name="40% - Accent2 2 2 7" xfId="10143" xr:uid="{00000000-0005-0000-0000-00007B270000}"/>
    <cellStyle name="40% - Accent2 2 2 7 2" xfId="10144" xr:uid="{00000000-0005-0000-0000-00007C270000}"/>
    <cellStyle name="40% - Accent2 2 2 7 2 2" xfId="10145" xr:uid="{00000000-0005-0000-0000-00007D270000}"/>
    <cellStyle name="40% - Accent2 2 2 7 2 2 2" xfId="10146" xr:uid="{00000000-0005-0000-0000-00007E270000}"/>
    <cellStyle name="40% - Accent2 2 2 7 2 3" xfId="10147" xr:uid="{00000000-0005-0000-0000-00007F270000}"/>
    <cellStyle name="40% - Accent2 2 2 7 2 4" xfId="10148" xr:uid="{00000000-0005-0000-0000-000080270000}"/>
    <cellStyle name="40% - Accent2 2 2 7 3" xfId="10149" xr:uid="{00000000-0005-0000-0000-000081270000}"/>
    <cellStyle name="40% - Accent2 2 2 7 3 2" xfId="10150" xr:uid="{00000000-0005-0000-0000-000082270000}"/>
    <cellStyle name="40% - Accent2 2 2 7 4" xfId="10151" xr:uid="{00000000-0005-0000-0000-000083270000}"/>
    <cellStyle name="40% - Accent2 2 2 7 5" xfId="10152" xr:uid="{00000000-0005-0000-0000-000084270000}"/>
    <cellStyle name="40% - Accent2 2 2 8" xfId="10153" xr:uid="{00000000-0005-0000-0000-000085270000}"/>
    <cellStyle name="40% - Accent2 2 2 8 2" xfId="10154" xr:uid="{00000000-0005-0000-0000-000086270000}"/>
    <cellStyle name="40% - Accent2 2 2 8 2 2" xfId="10155" xr:uid="{00000000-0005-0000-0000-000087270000}"/>
    <cellStyle name="40% - Accent2 2 2 8 2 3" xfId="10156" xr:uid="{00000000-0005-0000-0000-000088270000}"/>
    <cellStyle name="40% - Accent2 2 2 8 3" xfId="10157" xr:uid="{00000000-0005-0000-0000-000089270000}"/>
    <cellStyle name="40% - Accent2 2 2 8 4" xfId="10158" xr:uid="{00000000-0005-0000-0000-00008A270000}"/>
    <cellStyle name="40% - Accent2 2 2 9" xfId="10159" xr:uid="{00000000-0005-0000-0000-00008B270000}"/>
    <cellStyle name="40% - Accent2 2 2 9 2" xfId="10160" xr:uid="{00000000-0005-0000-0000-00008C270000}"/>
    <cellStyle name="40% - Accent2 2 2 9 2 2" xfId="10161" xr:uid="{00000000-0005-0000-0000-00008D270000}"/>
    <cellStyle name="40% - Accent2 2 2 9 3" xfId="10162" xr:uid="{00000000-0005-0000-0000-00008E270000}"/>
    <cellStyle name="40% - Accent2 2 2 9 4" xfId="10163" xr:uid="{00000000-0005-0000-0000-00008F270000}"/>
    <cellStyle name="40% - Accent2 2 3" xfId="10164" xr:uid="{00000000-0005-0000-0000-000090270000}"/>
    <cellStyle name="40% - Accent2 2 3 2" xfId="10165" xr:uid="{00000000-0005-0000-0000-000091270000}"/>
    <cellStyle name="40% - Accent2 2 3 2 2" xfId="10166" xr:uid="{00000000-0005-0000-0000-000092270000}"/>
    <cellStyle name="40% - Accent2 2 3 2 2 2" xfId="10167" xr:uid="{00000000-0005-0000-0000-000093270000}"/>
    <cellStyle name="40% - Accent2 2 3 2 2 2 2" xfId="10168" xr:uid="{00000000-0005-0000-0000-000094270000}"/>
    <cellStyle name="40% - Accent2 2 3 2 2 2 2 2" xfId="10169" xr:uid="{00000000-0005-0000-0000-000095270000}"/>
    <cellStyle name="40% - Accent2 2 3 2 2 2 3" xfId="10170" xr:uid="{00000000-0005-0000-0000-000096270000}"/>
    <cellStyle name="40% - Accent2 2 3 2 2 3" xfId="10171" xr:uid="{00000000-0005-0000-0000-000097270000}"/>
    <cellStyle name="40% - Accent2 2 3 2 2 3 2" xfId="10172" xr:uid="{00000000-0005-0000-0000-000098270000}"/>
    <cellStyle name="40% - Accent2 2 3 2 2 4" xfId="10173" xr:uid="{00000000-0005-0000-0000-000099270000}"/>
    <cellStyle name="40% - Accent2 2 3 2 2 5" xfId="10174" xr:uid="{00000000-0005-0000-0000-00009A270000}"/>
    <cellStyle name="40% - Accent2 2 3 2 2 6" xfId="10175" xr:uid="{00000000-0005-0000-0000-00009B270000}"/>
    <cellStyle name="40% - Accent2 2 3 2 3" xfId="10176" xr:uid="{00000000-0005-0000-0000-00009C270000}"/>
    <cellStyle name="40% - Accent2 2 3 2 3 2" xfId="10177" xr:uid="{00000000-0005-0000-0000-00009D270000}"/>
    <cellStyle name="40% - Accent2 2 3 2 3 2 2" xfId="10178" xr:uid="{00000000-0005-0000-0000-00009E270000}"/>
    <cellStyle name="40% - Accent2 2 3 2 3 3" xfId="10179" xr:uid="{00000000-0005-0000-0000-00009F270000}"/>
    <cellStyle name="40% - Accent2 2 3 2 4" xfId="10180" xr:uid="{00000000-0005-0000-0000-0000A0270000}"/>
    <cellStyle name="40% - Accent2 2 3 2 4 2" xfId="10181" xr:uid="{00000000-0005-0000-0000-0000A1270000}"/>
    <cellStyle name="40% - Accent2 2 3 2 4 2 2" xfId="10182" xr:uid="{00000000-0005-0000-0000-0000A2270000}"/>
    <cellStyle name="40% - Accent2 2 3 2 4 3" xfId="10183" xr:uid="{00000000-0005-0000-0000-0000A3270000}"/>
    <cellStyle name="40% - Accent2 2 3 2 5" xfId="10184" xr:uid="{00000000-0005-0000-0000-0000A4270000}"/>
    <cellStyle name="40% - Accent2 2 3 2 5 2" xfId="10185" xr:uid="{00000000-0005-0000-0000-0000A5270000}"/>
    <cellStyle name="40% - Accent2 2 3 2 6" xfId="10186" xr:uid="{00000000-0005-0000-0000-0000A6270000}"/>
    <cellStyle name="40% - Accent2 2 3 2 7" xfId="10187" xr:uid="{00000000-0005-0000-0000-0000A7270000}"/>
    <cellStyle name="40% - Accent2 2 3 2 8" xfId="10188" xr:uid="{00000000-0005-0000-0000-0000A8270000}"/>
    <cellStyle name="40% - Accent2 2 3 3" xfId="10189" xr:uid="{00000000-0005-0000-0000-0000A9270000}"/>
    <cellStyle name="40% - Accent2 2 3 3 2" xfId="10190" xr:uid="{00000000-0005-0000-0000-0000AA270000}"/>
    <cellStyle name="40% - Accent2 2 3 3 2 2" xfId="10191" xr:uid="{00000000-0005-0000-0000-0000AB270000}"/>
    <cellStyle name="40% - Accent2 2 3 3 2 2 2" xfId="10192" xr:uid="{00000000-0005-0000-0000-0000AC270000}"/>
    <cellStyle name="40% - Accent2 2 3 3 2 3" xfId="10193" xr:uid="{00000000-0005-0000-0000-0000AD270000}"/>
    <cellStyle name="40% - Accent2 2 3 3 2 4" xfId="10194" xr:uid="{00000000-0005-0000-0000-0000AE270000}"/>
    <cellStyle name="40% - Accent2 2 3 3 3" xfId="10195" xr:uid="{00000000-0005-0000-0000-0000AF270000}"/>
    <cellStyle name="40% - Accent2 2 3 3 3 2" xfId="10196" xr:uid="{00000000-0005-0000-0000-0000B0270000}"/>
    <cellStyle name="40% - Accent2 2 3 3 4" xfId="10197" xr:uid="{00000000-0005-0000-0000-0000B1270000}"/>
    <cellStyle name="40% - Accent2 2 3 3 5" xfId="10198" xr:uid="{00000000-0005-0000-0000-0000B2270000}"/>
    <cellStyle name="40% - Accent2 2 3 3 6" xfId="10199" xr:uid="{00000000-0005-0000-0000-0000B3270000}"/>
    <cellStyle name="40% - Accent2 2 3 4" xfId="10200" xr:uid="{00000000-0005-0000-0000-0000B4270000}"/>
    <cellStyle name="40% - Accent2 2 3 4 2" xfId="10201" xr:uid="{00000000-0005-0000-0000-0000B5270000}"/>
    <cellStyle name="40% - Accent2 2 3 4 2 2" xfId="10202" xr:uid="{00000000-0005-0000-0000-0000B6270000}"/>
    <cellStyle name="40% - Accent2 2 3 4 2 2 2" xfId="10203" xr:uid="{00000000-0005-0000-0000-0000B7270000}"/>
    <cellStyle name="40% - Accent2 2 3 4 2 3" xfId="10204" xr:uid="{00000000-0005-0000-0000-0000B8270000}"/>
    <cellStyle name="40% - Accent2 2 3 4 2 4" xfId="10205" xr:uid="{00000000-0005-0000-0000-0000B9270000}"/>
    <cellStyle name="40% - Accent2 2 3 4 3" xfId="10206" xr:uid="{00000000-0005-0000-0000-0000BA270000}"/>
    <cellStyle name="40% - Accent2 2 3 4 3 2" xfId="10207" xr:uid="{00000000-0005-0000-0000-0000BB270000}"/>
    <cellStyle name="40% - Accent2 2 3 4 4" xfId="10208" xr:uid="{00000000-0005-0000-0000-0000BC270000}"/>
    <cellStyle name="40% - Accent2 2 3 4 5" xfId="10209" xr:uid="{00000000-0005-0000-0000-0000BD270000}"/>
    <cellStyle name="40% - Accent2 2 3 5" xfId="10210" xr:uid="{00000000-0005-0000-0000-0000BE270000}"/>
    <cellStyle name="40% - Accent2 2 3 5 2" xfId="10211" xr:uid="{00000000-0005-0000-0000-0000BF270000}"/>
    <cellStyle name="40% - Accent2 2 3 5 2 2" xfId="10212" xr:uid="{00000000-0005-0000-0000-0000C0270000}"/>
    <cellStyle name="40% - Accent2 2 3 5 3" xfId="10213" xr:uid="{00000000-0005-0000-0000-0000C1270000}"/>
    <cellStyle name="40% - Accent2 2 3 5 4" xfId="10214" xr:uid="{00000000-0005-0000-0000-0000C2270000}"/>
    <cellStyle name="40% - Accent2 2 3 6" xfId="10215" xr:uid="{00000000-0005-0000-0000-0000C3270000}"/>
    <cellStyle name="40% - Accent2 2 3 6 2" xfId="10216" xr:uid="{00000000-0005-0000-0000-0000C4270000}"/>
    <cellStyle name="40% - Accent2 2 3 7" xfId="10217" xr:uid="{00000000-0005-0000-0000-0000C5270000}"/>
    <cellStyle name="40% - Accent2 2 3 8" xfId="10218" xr:uid="{00000000-0005-0000-0000-0000C6270000}"/>
    <cellStyle name="40% - Accent2 2 3 9" xfId="10219" xr:uid="{00000000-0005-0000-0000-0000C7270000}"/>
    <cellStyle name="40% - Accent2 2 4" xfId="10220" xr:uid="{00000000-0005-0000-0000-0000C8270000}"/>
    <cellStyle name="40% - Accent2 2 4 2" xfId="10221" xr:uid="{00000000-0005-0000-0000-0000C9270000}"/>
    <cellStyle name="40% - Accent2 2 4 2 2" xfId="10222" xr:uid="{00000000-0005-0000-0000-0000CA270000}"/>
    <cellStyle name="40% - Accent2 2 4 2 2 2" xfId="10223" xr:uid="{00000000-0005-0000-0000-0000CB270000}"/>
    <cellStyle name="40% - Accent2 2 4 2 2 2 2" xfId="10224" xr:uid="{00000000-0005-0000-0000-0000CC270000}"/>
    <cellStyle name="40% - Accent2 2 4 2 2 2 2 2" xfId="10225" xr:uid="{00000000-0005-0000-0000-0000CD270000}"/>
    <cellStyle name="40% - Accent2 2 4 2 2 2 3" xfId="10226" xr:uid="{00000000-0005-0000-0000-0000CE270000}"/>
    <cellStyle name="40% - Accent2 2 4 2 2 3" xfId="10227" xr:uid="{00000000-0005-0000-0000-0000CF270000}"/>
    <cellStyle name="40% - Accent2 2 4 2 2 3 2" xfId="10228" xr:uid="{00000000-0005-0000-0000-0000D0270000}"/>
    <cellStyle name="40% - Accent2 2 4 2 2 4" xfId="10229" xr:uid="{00000000-0005-0000-0000-0000D1270000}"/>
    <cellStyle name="40% - Accent2 2 4 2 2 5" xfId="10230" xr:uid="{00000000-0005-0000-0000-0000D2270000}"/>
    <cellStyle name="40% - Accent2 2 4 2 2 6" xfId="10231" xr:uid="{00000000-0005-0000-0000-0000D3270000}"/>
    <cellStyle name="40% - Accent2 2 4 2 3" xfId="10232" xr:uid="{00000000-0005-0000-0000-0000D4270000}"/>
    <cellStyle name="40% - Accent2 2 4 2 3 2" xfId="10233" xr:uid="{00000000-0005-0000-0000-0000D5270000}"/>
    <cellStyle name="40% - Accent2 2 4 2 3 2 2" xfId="10234" xr:uid="{00000000-0005-0000-0000-0000D6270000}"/>
    <cellStyle name="40% - Accent2 2 4 2 3 3" xfId="10235" xr:uid="{00000000-0005-0000-0000-0000D7270000}"/>
    <cellStyle name="40% - Accent2 2 4 2 4" xfId="10236" xr:uid="{00000000-0005-0000-0000-0000D8270000}"/>
    <cellStyle name="40% - Accent2 2 4 2 4 2" xfId="10237" xr:uid="{00000000-0005-0000-0000-0000D9270000}"/>
    <cellStyle name="40% - Accent2 2 4 2 4 2 2" xfId="10238" xr:uid="{00000000-0005-0000-0000-0000DA270000}"/>
    <cellStyle name="40% - Accent2 2 4 2 4 3" xfId="10239" xr:uid="{00000000-0005-0000-0000-0000DB270000}"/>
    <cellStyle name="40% - Accent2 2 4 2 5" xfId="10240" xr:uid="{00000000-0005-0000-0000-0000DC270000}"/>
    <cellStyle name="40% - Accent2 2 4 2 5 2" xfId="10241" xr:uid="{00000000-0005-0000-0000-0000DD270000}"/>
    <cellStyle name="40% - Accent2 2 4 2 6" xfId="10242" xr:uid="{00000000-0005-0000-0000-0000DE270000}"/>
    <cellStyle name="40% - Accent2 2 4 2 7" xfId="10243" xr:uid="{00000000-0005-0000-0000-0000DF270000}"/>
    <cellStyle name="40% - Accent2 2 4 2 8" xfId="10244" xr:uid="{00000000-0005-0000-0000-0000E0270000}"/>
    <cellStyle name="40% - Accent2 2 4 3" xfId="10245" xr:uid="{00000000-0005-0000-0000-0000E1270000}"/>
    <cellStyle name="40% - Accent2 2 4 3 2" xfId="10246" xr:uid="{00000000-0005-0000-0000-0000E2270000}"/>
    <cellStyle name="40% - Accent2 2 4 3 2 2" xfId="10247" xr:uid="{00000000-0005-0000-0000-0000E3270000}"/>
    <cellStyle name="40% - Accent2 2 4 3 2 2 2" xfId="10248" xr:uid="{00000000-0005-0000-0000-0000E4270000}"/>
    <cellStyle name="40% - Accent2 2 4 3 2 3" xfId="10249" xr:uid="{00000000-0005-0000-0000-0000E5270000}"/>
    <cellStyle name="40% - Accent2 2 4 3 2 4" xfId="10250" xr:uid="{00000000-0005-0000-0000-0000E6270000}"/>
    <cellStyle name="40% - Accent2 2 4 3 3" xfId="10251" xr:uid="{00000000-0005-0000-0000-0000E7270000}"/>
    <cellStyle name="40% - Accent2 2 4 3 3 2" xfId="10252" xr:uid="{00000000-0005-0000-0000-0000E8270000}"/>
    <cellStyle name="40% - Accent2 2 4 3 4" xfId="10253" xr:uid="{00000000-0005-0000-0000-0000E9270000}"/>
    <cellStyle name="40% - Accent2 2 4 3 5" xfId="10254" xr:uid="{00000000-0005-0000-0000-0000EA270000}"/>
    <cellStyle name="40% - Accent2 2 4 3 6" xfId="10255" xr:uid="{00000000-0005-0000-0000-0000EB270000}"/>
    <cellStyle name="40% - Accent2 2 4 4" xfId="10256" xr:uid="{00000000-0005-0000-0000-0000EC270000}"/>
    <cellStyle name="40% - Accent2 2 4 4 2" xfId="10257" xr:uid="{00000000-0005-0000-0000-0000ED270000}"/>
    <cellStyle name="40% - Accent2 2 4 4 2 2" xfId="10258" xr:uid="{00000000-0005-0000-0000-0000EE270000}"/>
    <cellStyle name="40% - Accent2 2 4 4 3" xfId="10259" xr:uid="{00000000-0005-0000-0000-0000EF270000}"/>
    <cellStyle name="40% - Accent2 2 4 4 4" xfId="10260" xr:uid="{00000000-0005-0000-0000-0000F0270000}"/>
    <cellStyle name="40% - Accent2 2 4 5" xfId="10261" xr:uid="{00000000-0005-0000-0000-0000F1270000}"/>
    <cellStyle name="40% - Accent2 2 4 5 2" xfId="10262" xr:uid="{00000000-0005-0000-0000-0000F2270000}"/>
    <cellStyle name="40% - Accent2 2 4 5 2 2" xfId="10263" xr:uid="{00000000-0005-0000-0000-0000F3270000}"/>
    <cellStyle name="40% - Accent2 2 4 5 3" xfId="10264" xr:uid="{00000000-0005-0000-0000-0000F4270000}"/>
    <cellStyle name="40% - Accent2 2 4 6" xfId="10265" xr:uid="{00000000-0005-0000-0000-0000F5270000}"/>
    <cellStyle name="40% - Accent2 2 4 6 2" xfId="10266" xr:uid="{00000000-0005-0000-0000-0000F6270000}"/>
    <cellStyle name="40% - Accent2 2 4 7" xfId="10267" xr:uid="{00000000-0005-0000-0000-0000F7270000}"/>
    <cellStyle name="40% - Accent2 2 4 8" xfId="10268" xr:uid="{00000000-0005-0000-0000-0000F8270000}"/>
    <cellStyle name="40% - Accent2 2 4 9" xfId="10269" xr:uid="{00000000-0005-0000-0000-0000F9270000}"/>
    <cellStyle name="40% - Accent2 2 5" xfId="10270" xr:uid="{00000000-0005-0000-0000-0000FA270000}"/>
    <cellStyle name="40% - Accent2 2 5 2" xfId="10271" xr:uid="{00000000-0005-0000-0000-0000FB270000}"/>
    <cellStyle name="40% - Accent2 2 5 2 2" xfId="10272" xr:uid="{00000000-0005-0000-0000-0000FC270000}"/>
    <cellStyle name="40% - Accent2 2 5 2 2 2" xfId="10273" xr:uid="{00000000-0005-0000-0000-0000FD270000}"/>
    <cellStyle name="40% - Accent2 2 5 2 2 2 2" xfId="10274" xr:uid="{00000000-0005-0000-0000-0000FE270000}"/>
    <cellStyle name="40% - Accent2 2 5 2 2 2 2 2" xfId="10275" xr:uid="{00000000-0005-0000-0000-0000FF270000}"/>
    <cellStyle name="40% - Accent2 2 5 2 2 2 3" xfId="10276" xr:uid="{00000000-0005-0000-0000-000000280000}"/>
    <cellStyle name="40% - Accent2 2 5 2 2 3" xfId="10277" xr:uid="{00000000-0005-0000-0000-000001280000}"/>
    <cellStyle name="40% - Accent2 2 5 2 2 3 2" xfId="10278" xr:uid="{00000000-0005-0000-0000-000002280000}"/>
    <cellStyle name="40% - Accent2 2 5 2 2 4" xfId="10279" xr:uid="{00000000-0005-0000-0000-000003280000}"/>
    <cellStyle name="40% - Accent2 2 5 2 2 5" xfId="10280" xr:uid="{00000000-0005-0000-0000-000004280000}"/>
    <cellStyle name="40% - Accent2 2 5 2 2 6" xfId="10281" xr:uid="{00000000-0005-0000-0000-000005280000}"/>
    <cellStyle name="40% - Accent2 2 5 2 3" xfId="10282" xr:uid="{00000000-0005-0000-0000-000006280000}"/>
    <cellStyle name="40% - Accent2 2 5 2 3 2" xfId="10283" xr:uid="{00000000-0005-0000-0000-000007280000}"/>
    <cellStyle name="40% - Accent2 2 5 2 3 2 2" xfId="10284" xr:uid="{00000000-0005-0000-0000-000008280000}"/>
    <cellStyle name="40% - Accent2 2 5 2 3 3" xfId="10285" xr:uid="{00000000-0005-0000-0000-000009280000}"/>
    <cellStyle name="40% - Accent2 2 5 2 4" xfId="10286" xr:uid="{00000000-0005-0000-0000-00000A280000}"/>
    <cellStyle name="40% - Accent2 2 5 2 4 2" xfId="10287" xr:uid="{00000000-0005-0000-0000-00000B280000}"/>
    <cellStyle name="40% - Accent2 2 5 2 4 2 2" xfId="10288" xr:uid="{00000000-0005-0000-0000-00000C280000}"/>
    <cellStyle name="40% - Accent2 2 5 2 4 3" xfId="10289" xr:uid="{00000000-0005-0000-0000-00000D280000}"/>
    <cellStyle name="40% - Accent2 2 5 2 5" xfId="10290" xr:uid="{00000000-0005-0000-0000-00000E280000}"/>
    <cellStyle name="40% - Accent2 2 5 2 5 2" xfId="10291" xr:uid="{00000000-0005-0000-0000-00000F280000}"/>
    <cellStyle name="40% - Accent2 2 5 2 6" xfId="10292" xr:uid="{00000000-0005-0000-0000-000010280000}"/>
    <cellStyle name="40% - Accent2 2 5 2 7" xfId="10293" xr:uid="{00000000-0005-0000-0000-000011280000}"/>
    <cellStyle name="40% - Accent2 2 5 2 8" xfId="10294" xr:uid="{00000000-0005-0000-0000-000012280000}"/>
    <cellStyle name="40% - Accent2 2 5 3" xfId="10295" xr:uid="{00000000-0005-0000-0000-000013280000}"/>
    <cellStyle name="40% - Accent2 2 5 3 2" xfId="10296" xr:uid="{00000000-0005-0000-0000-000014280000}"/>
    <cellStyle name="40% - Accent2 2 5 3 2 2" xfId="10297" xr:uid="{00000000-0005-0000-0000-000015280000}"/>
    <cellStyle name="40% - Accent2 2 5 3 2 2 2" xfId="10298" xr:uid="{00000000-0005-0000-0000-000016280000}"/>
    <cellStyle name="40% - Accent2 2 5 3 2 3" xfId="10299" xr:uid="{00000000-0005-0000-0000-000017280000}"/>
    <cellStyle name="40% - Accent2 2 5 3 2 4" xfId="10300" xr:uid="{00000000-0005-0000-0000-000018280000}"/>
    <cellStyle name="40% - Accent2 2 5 3 3" xfId="10301" xr:uid="{00000000-0005-0000-0000-000019280000}"/>
    <cellStyle name="40% - Accent2 2 5 3 3 2" xfId="10302" xr:uid="{00000000-0005-0000-0000-00001A280000}"/>
    <cellStyle name="40% - Accent2 2 5 3 4" xfId="10303" xr:uid="{00000000-0005-0000-0000-00001B280000}"/>
    <cellStyle name="40% - Accent2 2 5 3 5" xfId="10304" xr:uid="{00000000-0005-0000-0000-00001C280000}"/>
    <cellStyle name="40% - Accent2 2 5 3 6" xfId="10305" xr:uid="{00000000-0005-0000-0000-00001D280000}"/>
    <cellStyle name="40% - Accent2 2 5 4" xfId="10306" xr:uid="{00000000-0005-0000-0000-00001E280000}"/>
    <cellStyle name="40% - Accent2 2 5 4 2" xfId="10307" xr:uid="{00000000-0005-0000-0000-00001F280000}"/>
    <cellStyle name="40% - Accent2 2 5 4 2 2" xfId="10308" xr:uid="{00000000-0005-0000-0000-000020280000}"/>
    <cellStyle name="40% - Accent2 2 5 4 3" xfId="10309" xr:uid="{00000000-0005-0000-0000-000021280000}"/>
    <cellStyle name="40% - Accent2 2 5 4 4" xfId="10310" xr:uid="{00000000-0005-0000-0000-000022280000}"/>
    <cellStyle name="40% - Accent2 2 5 5" xfId="10311" xr:uid="{00000000-0005-0000-0000-000023280000}"/>
    <cellStyle name="40% - Accent2 2 5 5 2" xfId="10312" xr:uid="{00000000-0005-0000-0000-000024280000}"/>
    <cellStyle name="40% - Accent2 2 5 5 2 2" xfId="10313" xr:uid="{00000000-0005-0000-0000-000025280000}"/>
    <cellStyle name="40% - Accent2 2 5 5 3" xfId="10314" xr:uid="{00000000-0005-0000-0000-000026280000}"/>
    <cellStyle name="40% - Accent2 2 5 6" xfId="10315" xr:uid="{00000000-0005-0000-0000-000027280000}"/>
    <cellStyle name="40% - Accent2 2 5 6 2" xfId="10316" xr:uid="{00000000-0005-0000-0000-000028280000}"/>
    <cellStyle name="40% - Accent2 2 5 7" xfId="10317" xr:uid="{00000000-0005-0000-0000-000029280000}"/>
    <cellStyle name="40% - Accent2 2 5 8" xfId="10318" xr:uid="{00000000-0005-0000-0000-00002A280000}"/>
    <cellStyle name="40% - Accent2 2 5 9" xfId="10319" xr:uid="{00000000-0005-0000-0000-00002B280000}"/>
    <cellStyle name="40% - Accent2 2 6" xfId="10320" xr:uid="{00000000-0005-0000-0000-00002C280000}"/>
    <cellStyle name="40% - Accent2 2 6 2" xfId="10321" xr:uid="{00000000-0005-0000-0000-00002D280000}"/>
    <cellStyle name="40% - Accent2 2 6 2 2" xfId="10322" xr:uid="{00000000-0005-0000-0000-00002E280000}"/>
    <cellStyle name="40% - Accent2 2 6 2 2 2" xfId="10323" xr:uid="{00000000-0005-0000-0000-00002F280000}"/>
    <cellStyle name="40% - Accent2 2 6 2 2 2 2" xfId="10324" xr:uid="{00000000-0005-0000-0000-000030280000}"/>
    <cellStyle name="40% - Accent2 2 6 2 2 3" xfId="10325" xr:uid="{00000000-0005-0000-0000-000031280000}"/>
    <cellStyle name="40% - Accent2 2 6 2 2 4" xfId="10326" xr:uid="{00000000-0005-0000-0000-000032280000}"/>
    <cellStyle name="40% - Accent2 2 6 2 3" xfId="10327" xr:uid="{00000000-0005-0000-0000-000033280000}"/>
    <cellStyle name="40% - Accent2 2 6 2 3 2" xfId="10328" xr:uid="{00000000-0005-0000-0000-000034280000}"/>
    <cellStyle name="40% - Accent2 2 6 2 4" xfId="10329" xr:uid="{00000000-0005-0000-0000-000035280000}"/>
    <cellStyle name="40% - Accent2 2 6 2 5" xfId="10330" xr:uid="{00000000-0005-0000-0000-000036280000}"/>
    <cellStyle name="40% - Accent2 2 6 2 6" xfId="10331" xr:uid="{00000000-0005-0000-0000-000037280000}"/>
    <cellStyle name="40% - Accent2 2 6 3" xfId="10332" xr:uid="{00000000-0005-0000-0000-000038280000}"/>
    <cellStyle name="40% - Accent2 2 6 3 2" xfId="10333" xr:uid="{00000000-0005-0000-0000-000039280000}"/>
    <cellStyle name="40% - Accent2 2 6 3 2 2" xfId="10334" xr:uid="{00000000-0005-0000-0000-00003A280000}"/>
    <cellStyle name="40% - Accent2 2 6 3 2 2 2" xfId="10335" xr:uid="{00000000-0005-0000-0000-00003B280000}"/>
    <cellStyle name="40% - Accent2 2 6 3 2 3" xfId="10336" xr:uid="{00000000-0005-0000-0000-00003C280000}"/>
    <cellStyle name="40% - Accent2 2 6 3 2 4" xfId="10337" xr:uid="{00000000-0005-0000-0000-00003D280000}"/>
    <cellStyle name="40% - Accent2 2 6 3 3" xfId="10338" xr:uid="{00000000-0005-0000-0000-00003E280000}"/>
    <cellStyle name="40% - Accent2 2 6 3 3 2" xfId="10339" xr:uid="{00000000-0005-0000-0000-00003F280000}"/>
    <cellStyle name="40% - Accent2 2 6 3 4" xfId="10340" xr:uid="{00000000-0005-0000-0000-000040280000}"/>
    <cellStyle name="40% - Accent2 2 6 3 5" xfId="10341" xr:uid="{00000000-0005-0000-0000-000041280000}"/>
    <cellStyle name="40% - Accent2 2 6 4" xfId="10342" xr:uid="{00000000-0005-0000-0000-000042280000}"/>
    <cellStyle name="40% - Accent2 2 6 4 2" xfId="10343" xr:uid="{00000000-0005-0000-0000-000043280000}"/>
    <cellStyle name="40% - Accent2 2 6 4 2 2" xfId="10344" xr:uid="{00000000-0005-0000-0000-000044280000}"/>
    <cellStyle name="40% - Accent2 2 6 4 3" xfId="10345" xr:uid="{00000000-0005-0000-0000-000045280000}"/>
    <cellStyle name="40% - Accent2 2 6 4 4" xfId="10346" xr:uid="{00000000-0005-0000-0000-000046280000}"/>
    <cellStyle name="40% - Accent2 2 6 5" xfId="10347" xr:uid="{00000000-0005-0000-0000-000047280000}"/>
    <cellStyle name="40% - Accent2 2 6 5 2" xfId="10348" xr:uid="{00000000-0005-0000-0000-000048280000}"/>
    <cellStyle name="40% - Accent2 2 6 6" xfId="10349" xr:uid="{00000000-0005-0000-0000-000049280000}"/>
    <cellStyle name="40% - Accent2 2 6 7" xfId="10350" xr:uid="{00000000-0005-0000-0000-00004A280000}"/>
    <cellStyle name="40% - Accent2 2 6 8" xfId="10351" xr:uid="{00000000-0005-0000-0000-00004B280000}"/>
    <cellStyle name="40% - Accent2 2 7" xfId="10352" xr:uid="{00000000-0005-0000-0000-00004C280000}"/>
    <cellStyle name="40% - Accent2 2 7 2" xfId="10353" xr:uid="{00000000-0005-0000-0000-00004D280000}"/>
    <cellStyle name="40% - Accent2 2 7 2 2" xfId="10354" xr:uid="{00000000-0005-0000-0000-00004E280000}"/>
    <cellStyle name="40% - Accent2 2 7 2 2 2" xfId="10355" xr:uid="{00000000-0005-0000-0000-00004F280000}"/>
    <cellStyle name="40% - Accent2 2 7 2 3" xfId="10356" xr:uid="{00000000-0005-0000-0000-000050280000}"/>
    <cellStyle name="40% - Accent2 2 7 2 4" xfId="10357" xr:uid="{00000000-0005-0000-0000-000051280000}"/>
    <cellStyle name="40% - Accent2 2 7 3" xfId="10358" xr:uid="{00000000-0005-0000-0000-000052280000}"/>
    <cellStyle name="40% - Accent2 2 7 3 2" xfId="10359" xr:uid="{00000000-0005-0000-0000-000053280000}"/>
    <cellStyle name="40% - Accent2 2 7 4" xfId="10360" xr:uid="{00000000-0005-0000-0000-000054280000}"/>
    <cellStyle name="40% - Accent2 2 7 5" xfId="10361" xr:uid="{00000000-0005-0000-0000-000055280000}"/>
    <cellStyle name="40% - Accent2 2 7 6" xfId="10362" xr:uid="{00000000-0005-0000-0000-000056280000}"/>
    <cellStyle name="40% - Accent2 2 8" xfId="10363" xr:uid="{00000000-0005-0000-0000-000057280000}"/>
    <cellStyle name="40% - Accent2 2 8 2" xfId="10364" xr:uid="{00000000-0005-0000-0000-000058280000}"/>
    <cellStyle name="40% - Accent2 2 8 2 2" xfId="10365" xr:uid="{00000000-0005-0000-0000-000059280000}"/>
    <cellStyle name="40% - Accent2 2 8 2 2 2" xfId="10366" xr:uid="{00000000-0005-0000-0000-00005A280000}"/>
    <cellStyle name="40% - Accent2 2 8 2 3" xfId="10367" xr:uid="{00000000-0005-0000-0000-00005B280000}"/>
    <cellStyle name="40% - Accent2 2 8 2 4" xfId="10368" xr:uid="{00000000-0005-0000-0000-00005C280000}"/>
    <cellStyle name="40% - Accent2 2 8 3" xfId="10369" xr:uid="{00000000-0005-0000-0000-00005D280000}"/>
    <cellStyle name="40% - Accent2 2 8 3 2" xfId="10370" xr:uid="{00000000-0005-0000-0000-00005E280000}"/>
    <cellStyle name="40% - Accent2 2 8 4" xfId="10371" xr:uid="{00000000-0005-0000-0000-00005F280000}"/>
    <cellStyle name="40% - Accent2 2 8 5" xfId="10372" xr:uid="{00000000-0005-0000-0000-000060280000}"/>
    <cellStyle name="40% - Accent2 2 9" xfId="10373" xr:uid="{00000000-0005-0000-0000-000061280000}"/>
    <cellStyle name="40% - Accent2 2 9 2" xfId="10374" xr:uid="{00000000-0005-0000-0000-000062280000}"/>
    <cellStyle name="40% - Accent2 2 9 2 2" xfId="10375" xr:uid="{00000000-0005-0000-0000-000063280000}"/>
    <cellStyle name="40% - Accent2 2 9 2 3" xfId="10376" xr:uid="{00000000-0005-0000-0000-000064280000}"/>
    <cellStyle name="40% - Accent2 2 9 3" xfId="10377" xr:uid="{00000000-0005-0000-0000-000065280000}"/>
    <cellStyle name="40% - Accent2 2 9 4" xfId="10378" xr:uid="{00000000-0005-0000-0000-000066280000}"/>
    <cellStyle name="40% - Accent2 3" xfId="10379" xr:uid="{00000000-0005-0000-0000-000067280000}"/>
    <cellStyle name="40% - Accent2 3 10" xfId="10380" xr:uid="{00000000-0005-0000-0000-000068280000}"/>
    <cellStyle name="40% - Accent2 3 10 2" xfId="10381" xr:uid="{00000000-0005-0000-0000-000069280000}"/>
    <cellStyle name="40% - Accent2 3 10 2 2" xfId="10382" xr:uid="{00000000-0005-0000-0000-00006A280000}"/>
    <cellStyle name="40% - Accent2 3 10 3" xfId="10383" xr:uid="{00000000-0005-0000-0000-00006B280000}"/>
    <cellStyle name="40% - Accent2 3 10 4" xfId="10384" xr:uid="{00000000-0005-0000-0000-00006C280000}"/>
    <cellStyle name="40% - Accent2 3 11" xfId="10385" xr:uid="{00000000-0005-0000-0000-00006D280000}"/>
    <cellStyle name="40% - Accent2 3 11 2" xfId="10386" xr:uid="{00000000-0005-0000-0000-00006E280000}"/>
    <cellStyle name="40% - Accent2 3 12" xfId="10387" xr:uid="{00000000-0005-0000-0000-00006F280000}"/>
    <cellStyle name="40% - Accent2 3 13" xfId="10388" xr:uid="{00000000-0005-0000-0000-000070280000}"/>
    <cellStyle name="40% - Accent2 3 14" xfId="10389" xr:uid="{00000000-0005-0000-0000-000071280000}"/>
    <cellStyle name="40% - Accent2 3 2" xfId="10390" xr:uid="{00000000-0005-0000-0000-000072280000}"/>
    <cellStyle name="40% - Accent2 3 2 10" xfId="10391" xr:uid="{00000000-0005-0000-0000-000073280000}"/>
    <cellStyle name="40% - Accent2 3 2 10 2" xfId="10392" xr:uid="{00000000-0005-0000-0000-000074280000}"/>
    <cellStyle name="40% - Accent2 3 2 11" xfId="10393" xr:uid="{00000000-0005-0000-0000-000075280000}"/>
    <cellStyle name="40% - Accent2 3 2 12" xfId="10394" xr:uid="{00000000-0005-0000-0000-000076280000}"/>
    <cellStyle name="40% - Accent2 3 2 13" xfId="10395" xr:uid="{00000000-0005-0000-0000-000077280000}"/>
    <cellStyle name="40% - Accent2 3 2 2" xfId="10396" xr:uid="{00000000-0005-0000-0000-000078280000}"/>
    <cellStyle name="40% - Accent2 3 2 2 2" xfId="10397" xr:uid="{00000000-0005-0000-0000-000079280000}"/>
    <cellStyle name="40% - Accent2 3 2 2 2 2" xfId="10398" xr:uid="{00000000-0005-0000-0000-00007A280000}"/>
    <cellStyle name="40% - Accent2 3 2 2 2 2 2" xfId="10399" xr:uid="{00000000-0005-0000-0000-00007B280000}"/>
    <cellStyle name="40% - Accent2 3 2 2 2 2 2 2" xfId="10400" xr:uid="{00000000-0005-0000-0000-00007C280000}"/>
    <cellStyle name="40% - Accent2 3 2 2 2 2 2 2 2" xfId="10401" xr:uid="{00000000-0005-0000-0000-00007D280000}"/>
    <cellStyle name="40% - Accent2 3 2 2 2 2 2 3" xfId="10402" xr:uid="{00000000-0005-0000-0000-00007E280000}"/>
    <cellStyle name="40% - Accent2 3 2 2 2 2 3" xfId="10403" xr:uid="{00000000-0005-0000-0000-00007F280000}"/>
    <cellStyle name="40% - Accent2 3 2 2 2 2 3 2" xfId="10404" xr:uid="{00000000-0005-0000-0000-000080280000}"/>
    <cellStyle name="40% - Accent2 3 2 2 2 2 4" xfId="10405" xr:uid="{00000000-0005-0000-0000-000081280000}"/>
    <cellStyle name="40% - Accent2 3 2 2 2 2 5" xfId="10406" xr:uid="{00000000-0005-0000-0000-000082280000}"/>
    <cellStyle name="40% - Accent2 3 2 2 2 2 6" xfId="10407" xr:uid="{00000000-0005-0000-0000-000083280000}"/>
    <cellStyle name="40% - Accent2 3 2 2 2 3" xfId="10408" xr:uid="{00000000-0005-0000-0000-000084280000}"/>
    <cellStyle name="40% - Accent2 3 2 2 2 3 2" xfId="10409" xr:uid="{00000000-0005-0000-0000-000085280000}"/>
    <cellStyle name="40% - Accent2 3 2 2 2 3 2 2" xfId="10410" xr:uid="{00000000-0005-0000-0000-000086280000}"/>
    <cellStyle name="40% - Accent2 3 2 2 2 3 3" xfId="10411" xr:uid="{00000000-0005-0000-0000-000087280000}"/>
    <cellStyle name="40% - Accent2 3 2 2 2 4" xfId="10412" xr:uid="{00000000-0005-0000-0000-000088280000}"/>
    <cellStyle name="40% - Accent2 3 2 2 2 4 2" xfId="10413" xr:uid="{00000000-0005-0000-0000-000089280000}"/>
    <cellStyle name="40% - Accent2 3 2 2 2 4 2 2" xfId="10414" xr:uid="{00000000-0005-0000-0000-00008A280000}"/>
    <cellStyle name="40% - Accent2 3 2 2 2 4 3" xfId="10415" xr:uid="{00000000-0005-0000-0000-00008B280000}"/>
    <cellStyle name="40% - Accent2 3 2 2 2 5" xfId="10416" xr:uid="{00000000-0005-0000-0000-00008C280000}"/>
    <cellStyle name="40% - Accent2 3 2 2 2 5 2" xfId="10417" xr:uid="{00000000-0005-0000-0000-00008D280000}"/>
    <cellStyle name="40% - Accent2 3 2 2 2 6" xfId="10418" xr:uid="{00000000-0005-0000-0000-00008E280000}"/>
    <cellStyle name="40% - Accent2 3 2 2 2 7" xfId="10419" xr:uid="{00000000-0005-0000-0000-00008F280000}"/>
    <cellStyle name="40% - Accent2 3 2 2 2 8" xfId="10420" xr:uid="{00000000-0005-0000-0000-000090280000}"/>
    <cellStyle name="40% - Accent2 3 2 2 3" xfId="10421" xr:uid="{00000000-0005-0000-0000-000091280000}"/>
    <cellStyle name="40% - Accent2 3 2 2 3 2" xfId="10422" xr:uid="{00000000-0005-0000-0000-000092280000}"/>
    <cellStyle name="40% - Accent2 3 2 2 3 2 2" xfId="10423" xr:uid="{00000000-0005-0000-0000-000093280000}"/>
    <cellStyle name="40% - Accent2 3 2 2 3 2 2 2" xfId="10424" xr:uid="{00000000-0005-0000-0000-000094280000}"/>
    <cellStyle name="40% - Accent2 3 2 2 3 2 3" xfId="10425" xr:uid="{00000000-0005-0000-0000-000095280000}"/>
    <cellStyle name="40% - Accent2 3 2 2 3 2 4" xfId="10426" xr:uid="{00000000-0005-0000-0000-000096280000}"/>
    <cellStyle name="40% - Accent2 3 2 2 3 3" xfId="10427" xr:uid="{00000000-0005-0000-0000-000097280000}"/>
    <cellStyle name="40% - Accent2 3 2 2 3 3 2" xfId="10428" xr:uid="{00000000-0005-0000-0000-000098280000}"/>
    <cellStyle name="40% - Accent2 3 2 2 3 4" xfId="10429" xr:uid="{00000000-0005-0000-0000-000099280000}"/>
    <cellStyle name="40% - Accent2 3 2 2 3 5" xfId="10430" xr:uid="{00000000-0005-0000-0000-00009A280000}"/>
    <cellStyle name="40% - Accent2 3 2 2 3 6" xfId="10431" xr:uid="{00000000-0005-0000-0000-00009B280000}"/>
    <cellStyle name="40% - Accent2 3 2 2 4" xfId="10432" xr:uid="{00000000-0005-0000-0000-00009C280000}"/>
    <cellStyle name="40% - Accent2 3 2 2 4 2" xfId="10433" xr:uid="{00000000-0005-0000-0000-00009D280000}"/>
    <cellStyle name="40% - Accent2 3 2 2 4 2 2" xfId="10434" xr:uid="{00000000-0005-0000-0000-00009E280000}"/>
    <cellStyle name="40% - Accent2 3 2 2 4 2 2 2" xfId="10435" xr:uid="{00000000-0005-0000-0000-00009F280000}"/>
    <cellStyle name="40% - Accent2 3 2 2 4 2 3" xfId="10436" xr:uid="{00000000-0005-0000-0000-0000A0280000}"/>
    <cellStyle name="40% - Accent2 3 2 2 4 2 4" xfId="10437" xr:uid="{00000000-0005-0000-0000-0000A1280000}"/>
    <cellStyle name="40% - Accent2 3 2 2 4 3" xfId="10438" xr:uid="{00000000-0005-0000-0000-0000A2280000}"/>
    <cellStyle name="40% - Accent2 3 2 2 4 3 2" xfId="10439" xr:uid="{00000000-0005-0000-0000-0000A3280000}"/>
    <cellStyle name="40% - Accent2 3 2 2 4 4" xfId="10440" xr:uid="{00000000-0005-0000-0000-0000A4280000}"/>
    <cellStyle name="40% - Accent2 3 2 2 4 5" xfId="10441" xr:uid="{00000000-0005-0000-0000-0000A5280000}"/>
    <cellStyle name="40% - Accent2 3 2 2 5" xfId="10442" xr:uid="{00000000-0005-0000-0000-0000A6280000}"/>
    <cellStyle name="40% - Accent2 3 2 2 5 2" xfId="10443" xr:uid="{00000000-0005-0000-0000-0000A7280000}"/>
    <cellStyle name="40% - Accent2 3 2 2 5 2 2" xfId="10444" xr:uid="{00000000-0005-0000-0000-0000A8280000}"/>
    <cellStyle name="40% - Accent2 3 2 2 5 3" xfId="10445" xr:uid="{00000000-0005-0000-0000-0000A9280000}"/>
    <cellStyle name="40% - Accent2 3 2 2 5 4" xfId="10446" xr:uid="{00000000-0005-0000-0000-0000AA280000}"/>
    <cellStyle name="40% - Accent2 3 2 2 6" xfId="10447" xr:uid="{00000000-0005-0000-0000-0000AB280000}"/>
    <cellStyle name="40% - Accent2 3 2 2 6 2" xfId="10448" xr:uid="{00000000-0005-0000-0000-0000AC280000}"/>
    <cellStyle name="40% - Accent2 3 2 2 7" xfId="10449" xr:uid="{00000000-0005-0000-0000-0000AD280000}"/>
    <cellStyle name="40% - Accent2 3 2 2 8" xfId="10450" xr:uid="{00000000-0005-0000-0000-0000AE280000}"/>
    <cellStyle name="40% - Accent2 3 2 2 9" xfId="10451" xr:uid="{00000000-0005-0000-0000-0000AF280000}"/>
    <cellStyle name="40% - Accent2 3 2 3" xfId="10452" xr:uid="{00000000-0005-0000-0000-0000B0280000}"/>
    <cellStyle name="40% - Accent2 3 2 3 2" xfId="10453" xr:uid="{00000000-0005-0000-0000-0000B1280000}"/>
    <cellStyle name="40% - Accent2 3 2 3 2 2" xfId="10454" xr:uid="{00000000-0005-0000-0000-0000B2280000}"/>
    <cellStyle name="40% - Accent2 3 2 3 2 2 2" xfId="10455" xr:uid="{00000000-0005-0000-0000-0000B3280000}"/>
    <cellStyle name="40% - Accent2 3 2 3 2 2 2 2" xfId="10456" xr:uid="{00000000-0005-0000-0000-0000B4280000}"/>
    <cellStyle name="40% - Accent2 3 2 3 2 2 2 2 2" xfId="10457" xr:uid="{00000000-0005-0000-0000-0000B5280000}"/>
    <cellStyle name="40% - Accent2 3 2 3 2 2 2 3" xfId="10458" xr:uid="{00000000-0005-0000-0000-0000B6280000}"/>
    <cellStyle name="40% - Accent2 3 2 3 2 2 3" xfId="10459" xr:uid="{00000000-0005-0000-0000-0000B7280000}"/>
    <cellStyle name="40% - Accent2 3 2 3 2 2 3 2" xfId="10460" xr:uid="{00000000-0005-0000-0000-0000B8280000}"/>
    <cellStyle name="40% - Accent2 3 2 3 2 2 4" xfId="10461" xr:uid="{00000000-0005-0000-0000-0000B9280000}"/>
    <cellStyle name="40% - Accent2 3 2 3 2 2 5" xfId="10462" xr:uid="{00000000-0005-0000-0000-0000BA280000}"/>
    <cellStyle name="40% - Accent2 3 2 3 2 2 6" xfId="10463" xr:uid="{00000000-0005-0000-0000-0000BB280000}"/>
    <cellStyle name="40% - Accent2 3 2 3 2 3" xfId="10464" xr:uid="{00000000-0005-0000-0000-0000BC280000}"/>
    <cellStyle name="40% - Accent2 3 2 3 2 3 2" xfId="10465" xr:uid="{00000000-0005-0000-0000-0000BD280000}"/>
    <cellStyle name="40% - Accent2 3 2 3 2 3 2 2" xfId="10466" xr:uid="{00000000-0005-0000-0000-0000BE280000}"/>
    <cellStyle name="40% - Accent2 3 2 3 2 3 3" xfId="10467" xr:uid="{00000000-0005-0000-0000-0000BF280000}"/>
    <cellStyle name="40% - Accent2 3 2 3 2 4" xfId="10468" xr:uid="{00000000-0005-0000-0000-0000C0280000}"/>
    <cellStyle name="40% - Accent2 3 2 3 2 4 2" xfId="10469" xr:uid="{00000000-0005-0000-0000-0000C1280000}"/>
    <cellStyle name="40% - Accent2 3 2 3 2 4 2 2" xfId="10470" xr:uid="{00000000-0005-0000-0000-0000C2280000}"/>
    <cellStyle name="40% - Accent2 3 2 3 2 4 3" xfId="10471" xr:uid="{00000000-0005-0000-0000-0000C3280000}"/>
    <cellStyle name="40% - Accent2 3 2 3 2 5" xfId="10472" xr:uid="{00000000-0005-0000-0000-0000C4280000}"/>
    <cellStyle name="40% - Accent2 3 2 3 2 5 2" xfId="10473" xr:uid="{00000000-0005-0000-0000-0000C5280000}"/>
    <cellStyle name="40% - Accent2 3 2 3 2 6" xfId="10474" xr:uid="{00000000-0005-0000-0000-0000C6280000}"/>
    <cellStyle name="40% - Accent2 3 2 3 2 7" xfId="10475" xr:uid="{00000000-0005-0000-0000-0000C7280000}"/>
    <cellStyle name="40% - Accent2 3 2 3 2 8" xfId="10476" xr:uid="{00000000-0005-0000-0000-0000C8280000}"/>
    <cellStyle name="40% - Accent2 3 2 3 3" xfId="10477" xr:uid="{00000000-0005-0000-0000-0000C9280000}"/>
    <cellStyle name="40% - Accent2 3 2 3 3 2" xfId="10478" xr:uid="{00000000-0005-0000-0000-0000CA280000}"/>
    <cellStyle name="40% - Accent2 3 2 3 3 2 2" xfId="10479" xr:uid="{00000000-0005-0000-0000-0000CB280000}"/>
    <cellStyle name="40% - Accent2 3 2 3 3 2 2 2" xfId="10480" xr:uid="{00000000-0005-0000-0000-0000CC280000}"/>
    <cellStyle name="40% - Accent2 3 2 3 3 2 3" xfId="10481" xr:uid="{00000000-0005-0000-0000-0000CD280000}"/>
    <cellStyle name="40% - Accent2 3 2 3 3 2 4" xfId="10482" xr:uid="{00000000-0005-0000-0000-0000CE280000}"/>
    <cellStyle name="40% - Accent2 3 2 3 3 3" xfId="10483" xr:uid="{00000000-0005-0000-0000-0000CF280000}"/>
    <cellStyle name="40% - Accent2 3 2 3 3 3 2" xfId="10484" xr:uid="{00000000-0005-0000-0000-0000D0280000}"/>
    <cellStyle name="40% - Accent2 3 2 3 3 4" xfId="10485" xr:uid="{00000000-0005-0000-0000-0000D1280000}"/>
    <cellStyle name="40% - Accent2 3 2 3 3 5" xfId="10486" xr:uid="{00000000-0005-0000-0000-0000D2280000}"/>
    <cellStyle name="40% - Accent2 3 2 3 3 6" xfId="10487" xr:uid="{00000000-0005-0000-0000-0000D3280000}"/>
    <cellStyle name="40% - Accent2 3 2 3 4" xfId="10488" xr:uid="{00000000-0005-0000-0000-0000D4280000}"/>
    <cellStyle name="40% - Accent2 3 2 3 4 2" xfId="10489" xr:uid="{00000000-0005-0000-0000-0000D5280000}"/>
    <cellStyle name="40% - Accent2 3 2 3 4 2 2" xfId="10490" xr:uid="{00000000-0005-0000-0000-0000D6280000}"/>
    <cellStyle name="40% - Accent2 3 2 3 4 3" xfId="10491" xr:uid="{00000000-0005-0000-0000-0000D7280000}"/>
    <cellStyle name="40% - Accent2 3 2 3 4 4" xfId="10492" xr:uid="{00000000-0005-0000-0000-0000D8280000}"/>
    <cellStyle name="40% - Accent2 3 2 3 5" xfId="10493" xr:uid="{00000000-0005-0000-0000-0000D9280000}"/>
    <cellStyle name="40% - Accent2 3 2 3 5 2" xfId="10494" xr:uid="{00000000-0005-0000-0000-0000DA280000}"/>
    <cellStyle name="40% - Accent2 3 2 3 5 2 2" xfId="10495" xr:uid="{00000000-0005-0000-0000-0000DB280000}"/>
    <cellStyle name="40% - Accent2 3 2 3 5 3" xfId="10496" xr:uid="{00000000-0005-0000-0000-0000DC280000}"/>
    <cellStyle name="40% - Accent2 3 2 3 6" xfId="10497" xr:uid="{00000000-0005-0000-0000-0000DD280000}"/>
    <cellStyle name="40% - Accent2 3 2 3 6 2" xfId="10498" xr:uid="{00000000-0005-0000-0000-0000DE280000}"/>
    <cellStyle name="40% - Accent2 3 2 3 7" xfId="10499" xr:uid="{00000000-0005-0000-0000-0000DF280000}"/>
    <cellStyle name="40% - Accent2 3 2 3 8" xfId="10500" xr:uid="{00000000-0005-0000-0000-0000E0280000}"/>
    <cellStyle name="40% - Accent2 3 2 3 9" xfId="10501" xr:uid="{00000000-0005-0000-0000-0000E1280000}"/>
    <cellStyle name="40% - Accent2 3 2 4" xfId="10502" xr:uid="{00000000-0005-0000-0000-0000E2280000}"/>
    <cellStyle name="40% - Accent2 3 2 4 2" xfId="10503" xr:uid="{00000000-0005-0000-0000-0000E3280000}"/>
    <cellStyle name="40% - Accent2 3 2 4 2 2" xfId="10504" xr:uid="{00000000-0005-0000-0000-0000E4280000}"/>
    <cellStyle name="40% - Accent2 3 2 4 2 2 2" xfId="10505" xr:uid="{00000000-0005-0000-0000-0000E5280000}"/>
    <cellStyle name="40% - Accent2 3 2 4 2 2 2 2" xfId="10506" xr:uid="{00000000-0005-0000-0000-0000E6280000}"/>
    <cellStyle name="40% - Accent2 3 2 4 2 2 2 2 2" xfId="10507" xr:uid="{00000000-0005-0000-0000-0000E7280000}"/>
    <cellStyle name="40% - Accent2 3 2 4 2 2 2 3" xfId="10508" xr:uid="{00000000-0005-0000-0000-0000E8280000}"/>
    <cellStyle name="40% - Accent2 3 2 4 2 2 3" xfId="10509" xr:uid="{00000000-0005-0000-0000-0000E9280000}"/>
    <cellStyle name="40% - Accent2 3 2 4 2 2 3 2" xfId="10510" xr:uid="{00000000-0005-0000-0000-0000EA280000}"/>
    <cellStyle name="40% - Accent2 3 2 4 2 2 4" xfId="10511" xr:uid="{00000000-0005-0000-0000-0000EB280000}"/>
    <cellStyle name="40% - Accent2 3 2 4 2 2 5" xfId="10512" xr:uid="{00000000-0005-0000-0000-0000EC280000}"/>
    <cellStyle name="40% - Accent2 3 2 4 2 2 6" xfId="10513" xr:uid="{00000000-0005-0000-0000-0000ED280000}"/>
    <cellStyle name="40% - Accent2 3 2 4 2 3" xfId="10514" xr:uid="{00000000-0005-0000-0000-0000EE280000}"/>
    <cellStyle name="40% - Accent2 3 2 4 2 3 2" xfId="10515" xr:uid="{00000000-0005-0000-0000-0000EF280000}"/>
    <cellStyle name="40% - Accent2 3 2 4 2 3 2 2" xfId="10516" xr:uid="{00000000-0005-0000-0000-0000F0280000}"/>
    <cellStyle name="40% - Accent2 3 2 4 2 3 3" xfId="10517" xr:uid="{00000000-0005-0000-0000-0000F1280000}"/>
    <cellStyle name="40% - Accent2 3 2 4 2 4" xfId="10518" xr:uid="{00000000-0005-0000-0000-0000F2280000}"/>
    <cellStyle name="40% - Accent2 3 2 4 2 4 2" xfId="10519" xr:uid="{00000000-0005-0000-0000-0000F3280000}"/>
    <cellStyle name="40% - Accent2 3 2 4 2 4 2 2" xfId="10520" xr:uid="{00000000-0005-0000-0000-0000F4280000}"/>
    <cellStyle name="40% - Accent2 3 2 4 2 4 3" xfId="10521" xr:uid="{00000000-0005-0000-0000-0000F5280000}"/>
    <cellStyle name="40% - Accent2 3 2 4 2 5" xfId="10522" xr:uid="{00000000-0005-0000-0000-0000F6280000}"/>
    <cellStyle name="40% - Accent2 3 2 4 2 5 2" xfId="10523" xr:uid="{00000000-0005-0000-0000-0000F7280000}"/>
    <cellStyle name="40% - Accent2 3 2 4 2 6" xfId="10524" xr:uid="{00000000-0005-0000-0000-0000F8280000}"/>
    <cellStyle name="40% - Accent2 3 2 4 2 7" xfId="10525" xr:uid="{00000000-0005-0000-0000-0000F9280000}"/>
    <cellStyle name="40% - Accent2 3 2 4 2 8" xfId="10526" xr:uid="{00000000-0005-0000-0000-0000FA280000}"/>
    <cellStyle name="40% - Accent2 3 2 4 3" xfId="10527" xr:uid="{00000000-0005-0000-0000-0000FB280000}"/>
    <cellStyle name="40% - Accent2 3 2 4 3 2" xfId="10528" xr:uid="{00000000-0005-0000-0000-0000FC280000}"/>
    <cellStyle name="40% - Accent2 3 2 4 3 2 2" xfId="10529" xr:uid="{00000000-0005-0000-0000-0000FD280000}"/>
    <cellStyle name="40% - Accent2 3 2 4 3 2 2 2" xfId="10530" xr:uid="{00000000-0005-0000-0000-0000FE280000}"/>
    <cellStyle name="40% - Accent2 3 2 4 3 2 3" xfId="10531" xr:uid="{00000000-0005-0000-0000-0000FF280000}"/>
    <cellStyle name="40% - Accent2 3 2 4 3 2 4" xfId="10532" xr:uid="{00000000-0005-0000-0000-000000290000}"/>
    <cellStyle name="40% - Accent2 3 2 4 3 3" xfId="10533" xr:uid="{00000000-0005-0000-0000-000001290000}"/>
    <cellStyle name="40% - Accent2 3 2 4 3 3 2" xfId="10534" xr:uid="{00000000-0005-0000-0000-000002290000}"/>
    <cellStyle name="40% - Accent2 3 2 4 3 4" xfId="10535" xr:uid="{00000000-0005-0000-0000-000003290000}"/>
    <cellStyle name="40% - Accent2 3 2 4 3 5" xfId="10536" xr:uid="{00000000-0005-0000-0000-000004290000}"/>
    <cellStyle name="40% - Accent2 3 2 4 3 6" xfId="10537" xr:uid="{00000000-0005-0000-0000-000005290000}"/>
    <cellStyle name="40% - Accent2 3 2 4 4" xfId="10538" xr:uid="{00000000-0005-0000-0000-000006290000}"/>
    <cellStyle name="40% - Accent2 3 2 4 4 2" xfId="10539" xr:uid="{00000000-0005-0000-0000-000007290000}"/>
    <cellStyle name="40% - Accent2 3 2 4 4 2 2" xfId="10540" xr:uid="{00000000-0005-0000-0000-000008290000}"/>
    <cellStyle name="40% - Accent2 3 2 4 4 3" xfId="10541" xr:uid="{00000000-0005-0000-0000-000009290000}"/>
    <cellStyle name="40% - Accent2 3 2 4 4 4" xfId="10542" xr:uid="{00000000-0005-0000-0000-00000A290000}"/>
    <cellStyle name="40% - Accent2 3 2 4 5" xfId="10543" xr:uid="{00000000-0005-0000-0000-00000B290000}"/>
    <cellStyle name="40% - Accent2 3 2 4 5 2" xfId="10544" xr:uid="{00000000-0005-0000-0000-00000C290000}"/>
    <cellStyle name="40% - Accent2 3 2 4 5 2 2" xfId="10545" xr:uid="{00000000-0005-0000-0000-00000D290000}"/>
    <cellStyle name="40% - Accent2 3 2 4 5 3" xfId="10546" xr:uid="{00000000-0005-0000-0000-00000E290000}"/>
    <cellStyle name="40% - Accent2 3 2 4 6" xfId="10547" xr:uid="{00000000-0005-0000-0000-00000F290000}"/>
    <cellStyle name="40% - Accent2 3 2 4 6 2" xfId="10548" xr:uid="{00000000-0005-0000-0000-000010290000}"/>
    <cellStyle name="40% - Accent2 3 2 4 7" xfId="10549" xr:uid="{00000000-0005-0000-0000-000011290000}"/>
    <cellStyle name="40% - Accent2 3 2 4 8" xfId="10550" xr:uid="{00000000-0005-0000-0000-000012290000}"/>
    <cellStyle name="40% - Accent2 3 2 4 9" xfId="10551" xr:uid="{00000000-0005-0000-0000-000013290000}"/>
    <cellStyle name="40% - Accent2 3 2 5" xfId="10552" xr:uid="{00000000-0005-0000-0000-000014290000}"/>
    <cellStyle name="40% - Accent2 3 2 5 2" xfId="10553" xr:uid="{00000000-0005-0000-0000-000015290000}"/>
    <cellStyle name="40% - Accent2 3 2 5 2 2" xfId="10554" xr:uid="{00000000-0005-0000-0000-000016290000}"/>
    <cellStyle name="40% - Accent2 3 2 5 2 2 2" xfId="10555" xr:uid="{00000000-0005-0000-0000-000017290000}"/>
    <cellStyle name="40% - Accent2 3 2 5 2 2 2 2" xfId="10556" xr:uid="{00000000-0005-0000-0000-000018290000}"/>
    <cellStyle name="40% - Accent2 3 2 5 2 2 3" xfId="10557" xr:uid="{00000000-0005-0000-0000-000019290000}"/>
    <cellStyle name="40% - Accent2 3 2 5 2 2 4" xfId="10558" xr:uid="{00000000-0005-0000-0000-00001A290000}"/>
    <cellStyle name="40% - Accent2 3 2 5 2 3" xfId="10559" xr:uid="{00000000-0005-0000-0000-00001B290000}"/>
    <cellStyle name="40% - Accent2 3 2 5 2 3 2" xfId="10560" xr:uid="{00000000-0005-0000-0000-00001C290000}"/>
    <cellStyle name="40% - Accent2 3 2 5 2 4" xfId="10561" xr:uid="{00000000-0005-0000-0000-00001D290000}"/>
    <cellStyle name="40% - Accent2 3 2 5 2 5" xfId="10562" xr:uid="{00000000-0005-0000-0000-00001E290000}"/>
    <cellStyle name="40% - Accent2 3 2 5 2 6" xfId="10563" xr:uid="{00000000-0005-0000-0000-00001F290000}"/>
    <cellStyle name="40% - Accent2 3 2 5 3" xfId="10564" xr:uid="{00000000-0005-0000-0000-000020290000}"/>
    <cellStyle name="40% - Accent2 3 2 5 3 2" xfId="10565" xr:uid="{00000000-0005-0000-0000-000021290000}"/>
    <cellStyle name="40% - Accent2 3 2 5 3 2 2" xfId="10566" xr:uid="{00000000-0005-0000-0000-000022290000}"/>
    <cellStyle name="40% - Accent2 3 2 5 3 2 2 2" xfId="10567" xr:uid="{00000000-0005-0000-0000-000023290000}"/>
    <cellStyle name="40% - Accent2 3 2 5 3 2 3" xfId="10568" xr:uid="{00000000-0005-0000-0000-000024290000}"/>
    <cellStyle name="40% - Accent2 3 2 5 3 2 4" xfId="10569" xr:uid="{00000000-0005-0000-0000-000025290000}"/>
    <cellStyle name="40% - Accent2 3 2 5 3 3" xfId="10570" xr:uid="{00000000-0005-0000-0000-000026290000}"/>
    <cellStyle name="40% - Accent2 3 2 5 3 3 2" xfId="10571" xr:uid="{00000000-0005-0000-0000-000027290000}"/>
    <cellStyle name="40% - Accent2 3 2 5 3 4" xfId="10572" xr:uid="{00000000-0005-0000-0000-000028290000}"/>
    <cellStyle name="40% - Accent2 3 2 5 3 5" xfId="10573" xr:uid="{00000000-0005-0000-0000-000029290000}"/>
    <cellStyle name="40% - Accent2 3 2 5 4" xfId="10574" xr:uid="{00000000-0005-0000-0000-00002A290000}"/>
    <cellStyle name="40% - Accent2 3 2 5 4 2" xfId="10575" xr:uid="{00000000-0005-0000-0000-00002B290000}"/>
    <cellStyle name="40% - Accent2 3 2 5 4 2 2" xfId="10576" xr:uid="{00000000-0005-0000-0000-00002C290000}"/>
    <cellStyle name="40% - Accent2 3 2 5 4 3" xfId="10577" xr:uid="{00000000-0005-0000-0000-00002D290000}"/>
    <cellStyle name="40% - Accent2 3 2 5 4 4" xfId="10578" xr:uid="{00000000-0005-0000-0000-00002E290000}"/>
    <cellStyle name="40% - Accent2 3 2 5 5" xfId="10579" xr:uid="{00000000-0005-0000-0000-00002F290000}"/>
    <cellStyle name="40% - Accent2 3 2 5 5 2" xfId="10580" xr:uid="{00000000-0005-0000-0000-000030290000}"/>
    <cellStyle name="40% - Accent2 3 2 5 6" xfId="10581" xr:uid="{00000000-0005-0000-0000-000031290000}"/>
    <cellStyle name="40% - Accent2 3 2 5 7" xfId="10582" xr:uid="{00000000-0005-0000-0000-000032290000}"/>
    <cellStyle name="40% - Accent2 3 2 5 8" xfId="10583" xr:uid="{00000000-0005-0000-0000-000033290000}"/>
    <cellStyle name="40% - Accent2 3 2 6" xfId="10584" xr:uid="{00000000-0005-0000-0000-000034290000}"/>
    <cellStyle name="40% - Accent2 3 2 6 2" xfId="10585" xr:uid="{00000000-0005-0000-0000-000035290000}"/>
    <cellStyle name="40% - Accent2 3 2 6 2 2" xfId="10586" xr:uid="{00000000-0005-0000-0000-000036290000}"/>
    <cellStyle name="40% - Accent2 3 2 6 2 2 2" xfId="10587" xr:uid="{00000000-0005-0000-0000-000037290000}"/>
    <cellStyle name="40% - Accent2 3 2 6 2 3" xfId="10588" xr:uid="{00000000-0005-0000-0000-000038290000}"/>
    <cellStyle name="40% - Accent2 3 2 6 2 4" xfId="10589" xr:uid="{00000000-0005-0000-0000-000039290000}"/>
    <cellStyle name="40% - Accent2 3 2 6 3" xfId="10590" xr:uid="{00000000-0005-0000-0000-00003A290000}"/>
    <cellStyle name="40% - Accent2 3 2 6 3 2" xfId="10591" xr:uid="{00000000-0005-0000-0000-00003B290000}"/>
    <cellStyle name="40% - Accent2 3 2 6 4" xfId="10592" xr:uid="{00000000-0005-0000-0000-00003C290000}"/>
    <cellStyle name="40% - Accent2 3 2 6 5" xfId="10593" xr:uid="{00000000-0005-0000-0000-00003D290000}"/>
    <cellStyle name="40% - Accent2 3 2 6 6" xfId="10594" xr:uid="{00000000-0005-0000-0000-00003E290000}"/>
    <cellStyle name="40% - Accent2 3 2 7" xfId="10595" xr:uid="{00000000-0005-0000-0000-00003F290000}"/>
    <cellStyle name="40% - Accent2 3 2 7 2" xfId="10596" xr:uid="{00000000-0005-0000-0000-000040290000}"/>
    <cellStyle name="40% - Accent2 3 2 7 2 2" xfId="10597" xr:uid="{00000000-0005-0000-0000-000041290000}"/>
    <cellStyle name="40% - Accent2 3 2 7 2 2 2" xfId="10598" xr:uid="{00000000-0005-0000-0000-000042290000}"/>
    <cellStyle name="40% - Accent2 3 2 7 2 3" xfId="10599" xr:uid="{00000000-0005-0000-0000-000043290000}"/>
    <cellStyle name="40% - Accent2 3 2 7 2 4" xfId="10600" xr:uid="{00000000-0005-0000-0000-000044290000}"/>
    <cellStyle name="40% - Accent2 3 2 7 3" xfId="10601" xr:uid="{00000000-0005-0000-0000-000045290000}"/>
    <cellStyle name="40% - Accent2 3 2 7 3 2" xfId="10602" xr:uid="{00000000-0005-0000-0000-000046290000}"/>
    <cellStyle name="40% - Accent2 3 2 7 4" xfId="10603" xr:uid="{00000000-0005-0000-0000-000047290000}"/>
    <cellStyle name="40% - Accent2 3 2 7 5" xfId="10604" xr:uid="{00000000-0005-0000-0000-000048290000}"/>
    <cellStyle name="40% - Accent2 3 2 8" xfId="10605" xr:uid="{00000000-0005-0000-0000-000049290000}"/>
    <cellStyle name="40% - Accent2 3 2 8 2" xfId="10606" xr:uid="{00000000-0005-0000-0000-00004A290000}"/>
    <cellStyle name="40% - Accent2 3 2 8 2 2" xfId="10607" xr:uid="{00000000-0005-0000-0000-00004B290000}"/>
    <cellStyle name="40% - Accent2 3 2 8 2 3" xfId="10608" xr:uid="{00000000-0005-0000-0000-00004C290000}"/>
    <cellStyle name="40% - Accent2 3 2 8 3" xfId="10609" xr:uid="{00000000-0005-0000-0000-00004D290000}"/>
    <cellStyle name="40% - Accent2 3 2 8 4" xfId="10610" xr:uid="{00000000-0005-0000-0000-00004E290000}"/>
    <cellStyle name="40% - Accent2 3 2 9" xfId="10611" xr:uid="{00000000-0005-0000-0000-00004F290000}"/>
    <cellStyle name="40% - Accent2 3 2 9 2" xfId="10612" xr:uid="{00000000-0005-0000-0000-000050290000}"/>
    <cellStyle name="40% - Accent2 3 2 9 2 2" xfId="10613" xr:uid="{00000000-0005-0000-0000-000051290000}"/>
    <cellStyle name="40% - Accent2 3 2 9 3" xfId="10614" xr:uid="{00000000-0005-0000-0000-000052290000}"/>
    <cellStyle name="40% - Accent2 3 2 9 4" xfId="10615" xr:uid="{00000000-0005-0000-0000-000053290000}"/>
    <cellStyle name="40% - Accent2 3 3" xfId="10616" xr:uid="{00000000-0005-0000-0000-000054290000}"/>
    <cellStyle name="40% - Accent2 3 3 2" xfId="10617" xr:uid="{00000000-0005-0000-0000-000055290000}"/>
    <cellStyle name="40% - Accent2 3 3 2 2" xfId="10618" xr:uid="{00000000-0005-0000-0000-000056290000}"/>
    <cellStyle name="40% - Accent2 3 3 2 2 2" xfId="10619" xr:uid="{00000000-0005-0000-0000-000057290000}"/>
    <cellStyle name="40% - Accent2 3 3 2 2 2 2" xfId="10620" xr:uid="{00000000-0005-0000-0000-000058290000}"/>
    <cellStyle name="40% - Accent2 3 3 2 2 2 2 2" xfId="10621" xr:uid="{00000000-0005-0000-0000-000059290000}"/>
    <cellStyle name="40% - Accent2 3 3 2 2 2 3" xfId="10622" xr:uid="{00000000-0005-0000-0000-00005A290000}"/>
    <cellStyle name="40% - Accent2 3 3 2 2 3" xfId="10623" xr:uid="{00000000-0005-0000-0000-00005B290000}"/>
    <cellStyle name="40% - Accent2 3 3 2 2 3 2" xfId="10624" xr:uid="{00000000-0005-0000-0000-00005C290000}"/>
    <cellStyle name="40% - Accent2 3 3 2 2 4" xfId="10625" xr:uid="{00000000-0005-0000-0000-00005D290000}"/>
    <cellStyle name="40% - Accent2 3 3 2 2 5" xfId="10626" xr:uid="{00000000-0005-0000-0000-00005E290000}"/>
    <cellStyle name="40% - Accent2 3 3 2 2 6" xfId="10627" xr:uid="{00000000-0005-0000-0000-00005F290000}"/>
    <cellStyle name="40% - Accent2 3 3 2 3" xfId="10628" xr:uid="{00000000-0005-0000-0000-000060290000}"/>
    <cellStyle name="40% - Accent2 3 3 2 3 2" xfId="10629" xr:uid="{00000000-0005-0000-0000-000061290000}"/>
    <cellStyle name="40% - Accent2 3 3 2 3 2 2" xfId="10630" xr:uid="{00000000-0005-0000-0000-000062290000}"/>
    <cellStyle name="40% - Accent2 3 3 2 3 3" xfId="10631" xr:uid="{00000000-0005-0000-0000-000063290000}"/>
    <cellStyle name="40% - Accent2 3 3 2 4" xfId="10632" xr:uid="{00000000-0005-0000-0000-000064290000}"/>
    <cellStyle name="40% - Accent2 3 3 2 4 2" xfId="10633" xr:uid="{00000000-0005-0000-0000-000065290000}"/>
    <cellStyle name="40% - Accent2 3 3 2 4 2 2" xfId="10634" xr:uid="{00000000-0005-0000-0000-000066290000}"/>
    <cellStyle name="40% - Accent2 3 3 2 4 3" xfId="10635" xr:uid="{00000000-0005-0000-0000-000067290000}"/>
    <cellStyle name="40% - Accent2 3 3 2 5" xfId="10636" xr:uid="{00000000-0005-0000-0000-000068290000}"/>
    <cellStyle name="40% - Accent2 3 3 2 5 2" xfId="10637" xr:uid="{00000000-0005-0000-0000-000069290000}"/>
    <cellStyle name="40% - Accent2 3 3 2 6" xfId="10638" xr:uid="{00000000-0005-0000-0000-00006A290000}"/>
    <cellStyle name="40% - Accent2 3 3 2 7" xfId="10639" xr:uid="{00000000-0005-0000-0000-00006B290000}"/>
    <cellStyle name="40% - Accent2 3 3 2 8" xfId="10640" xr:uid="{00000000-0005-0000-0000-00006C290000}"/>
    <cellStyle name="40% - Accent2 3 3 3" xfId="10641" xr:uid="{00000000-0005-0000-0000-00006D290000}"/>
    <cellStyle name="40% - Accent2 3 3 3 2" xfId="10642" xr:uid="{00000000-0005-0000-0000-00006E290000}"/>
    <cellStyle name="40% - Accent2 3 3 3 2 2" xfId="10643" xr:uid="{00000000-0005-0000-0000-00006F290000}"/>
    <cellStyle name="40% - Accent2 3 3 3 2 2 2" xfId="10644" xr:uid="{00000000-0005-0000-0000-000070290000}"/>
    <cellStyle name="40% - Accent2 3 3 3 2 3" xfId="10645" xr:uid="{00000000-0005-0000-0000-000071290000}"/>
    <cellStyle name="40% - Accent2 3 3 3 2 4" xfId="10646" xr:uid="{00000000-0005-0000-0000-000072290000}"/>
    <cellStyle name="40% - Accent2 3 3 3 3" xfId="10647" xr:uid="{00000000-0005-0000-0000-000073290000}"/>
    <cellStyle name="40% - Accent2 3 3 3 3 2" xfId="10648" xr:uid="{00000000-0005-0000-0000-000074290000}"/>
    <cellStyle name="40% - Accent2 3 3 3 4" xfId="10649" xr:uid="{00000000-0005-0000-0000-000075290000}"/>
    <cellStyle name="40% - Accent2 3 3 3 5" xfId="10650" xr:uid="{00000000-0005-0000-0000-000076290000}"/>
    <cellStyle name="40% - Accent2 3 3 3 6" xfId="10651" xr:uid="{00000000-0005-0000-0000-000077290000}"/>
    <cellStyle name="40% - Accent2 3 3 4" xfId="10652" xr:uid="{00000000-0005-0000-0000-000078290000}"/>
    <cellStyle name="40% - Accent2 3 3 4 2" xfId="10653" xr:uid="{00000000-0005-0000-0000-000079290000}"/>
    <cellStyle name="40% - Accent2 3 3 4 2 2" xfId="10654" xr:uid="{00000000-0005-0000-0000-00007A290000}"/>
    <cellStyle name="40% - Accent2 3 3 4 2 2 2" xfId="10655" xr:uid="{00000000-0005-0000-0000-00007B290000}"/>
    <cellStyle name="40% - Accent2 3 3 4 2 3" xfId="10656" xr:uid="{00000000-0005-0000-0000-00007C290000}"/>
    <cellStyle name="40% - Accent2 3 3 4 2 4" xfId="10657" xr:uid="{00000000-0005-0000-0000-00007D290000}"/>
    <cellStyle name="40% - Accent2 3 3 4 3" xfId="10658" xr:uid="{00000000-0005-0000-0000-00007E290000}"/>
    <cellStyle name="40% - Accent2 3 3 4 3 2" xfId="10659" xr:uid="{00000000-0005-0000-0000-00007F290000}"/>
    <cellStyle name="40% - Accent2 3 3 4 4" xfId="10660" xr:uid="{00000000-0005-0000-0000-000080290000}"/>
    <cellStyle name="40% - Accent2 3 3 4 5" xfId="10661" xr:uid="{00000000-0005-0000-0000-000081290000}"/>
    <cellStyle name="40% - Accent2 3 3 5" xfId="10662" xr:uid="{00000000-0005-0000-0000-000082290000}"/>
    <cellStyle name="40% - Accent2 3 3 5 2" xfId="10663" xr:uid="{00000000-0005-0000-0000-000083290000}"/>
    <cellStyle name="40% - Accent2 3 3 5 2 2" xfId="10664" xr:uid="{00000000-0005-0000-0000-000084290000}"/>
    <cellStyle name="40% - Accent2 3 3 5 3" xfId="10665" xr:uid="{00000000-0005-0000-0000-000085290000}"/>
    <cellStyle name="40% - Accent2 3 3 5 4" xfId="10666" xr:uid="{00000000-0005-0000-0000-000086290000}"/>
    <cellStyle name="40% - Accent2 3 3 6" xfId="10667" xr:uid="{00000000-0005-0000-0000-000087290000}"/>
    <cellStyle name="40% - Accent2 3 3 6 2" xfId="10668" xr:uid="{00000000-0005-0000-0000-000088290000}"/>
    <cellStyle name="40% - Accent2 3 3 7" xfId="10669" xr:uid="{00000000-0005-0000-0000-000089290000}"/>
    <cellStyle name="40% - Accent2 3 3 8" xfId="10670" xr:uid="{00000000-0005-0000-0000-00008A290000}"/>
    <cellStyle name="40% - Accent2 3 3 9" xfId="10671" xr:uid="{00000000-0005-0000-0000-00008B290000}"/>
    <cellStyle name="40% - Accent2 3 4" xfId="10672" xr:uid="{00000000-0005-0000-0000-00008C290000}"/>
    <cellStyle name="40% - Accent2 3 4 2" xfId="10673" xr:uid="{00000000-0005-0000-0000-00008D290000}"/>
    <cellStyle name="40% - Accent2 3 4 2 2" xfId="10674" xr:uid="{00000000-0005-0000-0000-00008E290000}"/>
    <cellStyle name="40% - Accent2 3 4 2 2 2" xfId="10675" xr:uid="{00000000-0005-0000-0000-00008F290000}"/>
    <cellStyle name="40% - Accent2 3 4 2 2 2 2" xfId="10676" xr:uid="{00000000-0005-0000-0000-000090290000}"/>
    <cellStyle name="40% - Accent2 3 4 2 2 2 2 2" xfId="10677" xr:uid="{00000000-0005-0000-0000-000091290000}"/>
    <cellStyle name="40% - Accent2 3 4 2 2 2 3" xfId="10678" xr:uid="{00000000-0005-0000-0000-000092290000}"/>
    <cellStyle name="40% - Accent2 3 4 2 2 3" xfId="10679" xr:uid="{00000000-0005-0000-0000-000093290000}"/>
    <cellStyle name="40% - Accent2 3 4 2 2 3 2" xfId="10680" xr:uid="{00000000-0005-0000-0000-000094290000}"/>
    <cellStyle name="40% - Accent2 3 4 2 2 4" xfId="10681" xr:uid="{00000000-0005-0000-0000-000095290000}"/>
    <cellStyle name="40% - Accent2 3 4 2 2 5" xfId="10682" xr:uid="{00000000-0005-0000-0000-000096290000}"/>
    <cellStyle name="40% - Accent2 3 4 2 2 6" xfId="10683" xr:uid="{00000000-0005-0000-0000-000097290000}"/>
    <cellStyle name="40% - Accent2 3 4 2 3" xfId="10684" xr:uid="{00000000-0005-0000-0000-000098290000}"/>
    <cellStyle name="40% - Accent2 3 4 2 3 2" xfId="10685" xr:uid="{00000000-0005-0000-0000-000099290000}"/>
    <cellStyle name="40% - Accent2 3 4 2 3 2 2" xfId="10686" xr:uid="{00000000-0005-0000-0000-00009A290000}"/>
    <cellStyle name="40% - Accent2 3 4 2 3 3" xfId="10687" xr:uid="{00000000-0005-0000-0000-00009B290000}"/>
    <cellStyle name="40% - Accent2 3 4 2 4" xfId="10688" xr:uid="{00000000-0005-0000-0000-00009C290000}"/>
    <cellStyle name="40% - Accent2 3 4 2 4 2" xfId="10689" xr:uid="{00000000-0005-0000-0000-00009D290000}"/>
    <cellStyle name="40% - Accent2 3 4 2 4 2 2" xfId="10690" xr:uid="{00000000-0005-0000-0000-00009E290000}"/>
    <cellStyle name="40% - Accent2 3 4 2 4 3" xfId="10691" xr:uid="{00000000-0005-0000-0000-00009F290000}"/>
    <cellStyle name="40% - Accent2 3 4 2 5" xfId="10692" xr:uid="{00000000-0005-0000-0000-0000A0290000}"/>
    <cellStyle name="40% - Accent2 3 4 2 5 2" xfId="10693" xr:uid="{00000000-0005-0000-0000-0000A1290000}"/>
    <cellStyle name="40% - Accent2 3 4 2 6" xfId="10694" xr:uid="{00000000-0005-0000-0000-0000A2290000}"/>
    <cellStyle name="40% - Accent2 3 4 2 7" xfId="10695" xr:uid="{00000000-0005-0000-0000-0000A3290000}"/>
    <cellStyle name="40% - Accent2 3 4 2 8" xfId="10696" xr:uid="{00000000-0005-0000-0000-0000A4290000}"/>
    <cellStyle name="40% - Accent2 3 4 3" xfId="10697" xr:uid="{00000000-0005-0000-0000-0000A5290000}"/>
    <cellStyle name="40% - Accent2 3 4 3 2" xfId="10698" xr:uid="{00000000-0005-0000-0000-0000A6290000}"/>
    <cellStyle name="40% - Accent2 3 4 3 2 2" xfId="10699" xr:uid="{00000000-0005-0000-0000-0000A7290000}"/>
    <cellStyle name="40% - Accent2 3 4 3 2 2 2" xfId="10700" xr:uid="{00000000-0005-0000-0000-0000A8290000}"/>
    <cellStyle name="40% - Accent2 3 4 3 2 3" xfId="10701" xr:uid="{00000000-0005-0000-0000-0000A9290000}"/>
    <cellStyle name="40% - Accent2 3 4 3 2 4" xfId="10702" xr:uid="{00000000-0005-0000-0000-0000AA290000}"/>
    <cellStyle name="40% - Accent2 3 4 3 3" xfId="10703" xr:uid="{00000000-0005-0000-0000-0000AB290000}"/>
    <cellStyle name="40% - Accent2 3 4 3 3 2" xfId="10704" xr:uid="{00000000-0005-0000-0000-0000AC290000}"/>
    <cellStyle name="40% - Accent2 3 4 3 4" xfId="10705" xr:uid="{00000000-0005-0000-0000-0000AD290000}"/>
    <cellStyle name="40% - Accent2 3 4 3 5" xfId="10706" xr:uid="{00000000-0005-0000-0000-0000AE290000}"/>
    <cellStyle name="40% - Accent2 3 4 3 6" xfId="10707" xr:uid="{00000000-0005-0000-0000-0000AF290000}"/>
    <cellStyle name="40% - Accent2 3 4 4" xfId="10708" xr:uid="{00000000-0005-0000-0000-0000B0290000}"/>
    <cellStyle name="40% - Accent2 3 4 4 2" xfId="10709" xr:uid="{00000000-0005-0000-0000-0000B1290000}"/>
    <cellStyle name="40% - Accent2 3 4 4 2 2" xfId="10710" xr:uid="{00000000-0005-0000-0000-0000B2290000}"/>
    <cellStyle name="40% - Accent2 3 4 4 3" xfId="10711" xr:uid="{00000000-0005-0000-0000-0000B3290000}"/>
    <cellStyle name="40% - Accent2 3 4 4 4" xfId="10712" xr:uid="{00000000-0005-0000-0000-0000B4290000}"/>
    <cellStyle name="40% - Accent2 3 4 5" xfId="10713" xr:uid="{00000000-0005-0000-0000-0000B5290000}"/>
    <cellStyle name="40% - Accent2 3 4 5 2" xfId="10714" xr:uid="{00000000-0005-0000-0000-0000B6290000}"/>
    <cellStyle name="40% - Accent2 3 4 5 2 2" xfId="10715" xr:uid="{00000000-0005-0000-0000-0000B7290000}"/>
    <cellStyle name="40% - Accent2 3 4 5 3" xfId="10716" xr:uid="{00000000-0005-0000-0000-0000B8290000}"/>
    <cellStyle name="40% - Accent2 3 4 6" xfId="10717" xr:uid="{00000000-0005-0000-0000-0000B9290000}"/>
    <cellStyle name="40% - Accent2 3 4 6 2" xfId="10718" xr:uid="{00000000-0005-0000-0000-0000BA290000}"/>
    <cellStyle name="40% - Accent2 3 4 7" xfId="10719" xr:uid="{00000000-0005-0000-0000-0000BB290000}"/>
    <cellStyle name="40% - Accent2 3 4 8" xfId="10720" xr:uid="{00000000-0005-0000-0000-0000BC290000}"/>
    <cellStyle name="40% - Accent2 3 4 9" xfId="10721" xr:uid="{00000000-0005-0000-0000-0000BD290000}"/>
    <cellStyle name="40% - Accent2 3 5" xfId="10722" xr:uid="{00000000-0005-0000-0000-0000BE290000}"/>
    <cellStyle name="40% - Accent2 3 5 2" xfId="10723" xr:uid="{00000000-0005-0000-0000-0000BF290000}"/>
    <cellStyle name="40% - Accent2 3 5 2 2" xfId="10724" xr:uid="{00000000-0005-0000-0000-0000C0290000}"/>
    <cellStyle name="40% - Accent2 3 5 2 2 2" xfId="10725" xr:uid="{00000000-0005-0000-0000-0000C1290000}"/>
    <cellStyle name="40% - Accent2 3 5 2 2 2 2" xfId="10726" xr:uid="{00000000-0005-0000-0000-0000C2290000}"/>
    <cellStyle name="40% - Accent2 3 5 2 2 2 2 2" xfId="10727" xr:uid="{00000000-0005-0000-0000-0000C3290000}"/>
    <cellStyle name="40% - Accent2 3 5 2 2 2 3" xfId="10728" xr:uid="{00000000-0005-0000-0000-0000C4290000}"/>
    <cellStyle name="40% - Accent2 3 5 2 2 3" xfId="10729" xr:uid="{00000000-0005-0000-0000-0000C5290000}"/>
    <cellStyle name="40% - Accent2 3 5 2 2 3 2" xfId="10730" xr:uid="{00000000-0005-0000-0000-0000C6290000}"/>
    <cellStyle name="40% - Accent2 3 5 2 2 4" xfId="10731" xr:uid="{00000000-0005-0000-0000-0000C7290000}"/>
    <cellStyle name="40% - Accent2 3 5 2 2 5" xfId="10732" xr:uid="{00000000-0005-0000-0000-0000C8290000}"/>
    <cellStyle name="40% - Accent2 3 5 2 2 6" xfId="10733" xr:uid="{00000000-0005-0000-0000-0000C9290000}"/>
    <cellStyle name="40% - Accent2 3 5 2 3" xfId="10734" xr:uid="{00000000-0005-0000-0000-0000CA290000}"/>
    <cellStyle name="40% - Accent2 3 5 2 3 2" xfId="10735" xr:uid="{00000000-0005-0000-0000-0000CB290000}"/>
    <cellStyle name="40% - Accent2 3 5 2 3 2 2" xfId="10736" xr:uid="{00000000-0005-0000-0000-0000CC290000}"/>
    <cellStyle name="40% - Accent2 3 5 2 3 3" xfId="10737" xr:uid="{00000000-0005-0000-0000-0000CD290000}"/>
    <cellStyle name="40% - Accent2 3 5 2 4" xfId="10738" xr:uid="{00000000-0005-0000-0000-0000CE290000}"/>
    <cellStyle name="40% - Accent2 3 5 2 4 2" xfId="10739" xr:uid="{00000000-0005-0000-0000-0000CF290000}"/>
    <cellStyle name="40% - Accent2 3 5 2 4 2 2" xfId="10740" xr:uid="{00000000-0005-0000-0000-0000D0290000}"/>
    <cellStyle name="40% - Accent2 3 5 2 4 3" xfId="10741" xr:uid="{00000000-0005-0000-0000-0000D1290000}"/>
    <cellStyle name="40% - Accent2 3 5 2 5" xfId="10742" xr:uid="{00000000-0005-0000-0000-0000D2290000}"/>
    <cellStyle name="40% - Accent2 3 5 2 5 2" xfId="10743" xr:uid="{00000000-0005-0000-0000-0000D3290000}"/>
    <cellStyle name="40% - Accent2 3 5 2 6" xfId="10744" xr:uid="{00000000-0005-0000-0000-0000D4290000}"/>
    <cellStyle name="40% - Accent2 3 5 2 7" xfId="10745" xr:uid="{00000000-0005-0000-0000-0000D5290000}"/>
    <cellStyle name="40% - Accent2 3 5 2 8" xfId="10746" xr:uid="{00000000-0005-0000-0000-0000D6290000}"/>
    <cellStyle name="40% - Accent2 3 5 3" xfId="10747" xr:uid="{00000000-0005-0000-0000-0000D7290000}"/>
    <cellStyle name="40% - Accent2 3 5 3 2" xfId="10748" xr:uid="{00000000-0005-0000-0000-0000D8290000}"/>
    <cellStyle name="40% - Accent2 3 5 3 2 2" xfId="10749" xr:uid="{00000000-0005-0000-0000-0000D9290000}"/>
    <cellStyle name="40% - Accent2 3 5 3 2 2 2" xfId="10750" xr:uid="{00000000-0005-0000-0000-0000DA290000}"/>
    <cellStyle name="40% - Accent2 3 5 3 2 3" xfId="10751" xr:uid="{00000000-0005-0000-0000-0000DB290000}"/>
    <cellStyle name="40% - Accent2 3 5 3 2 4" xfId="10752" xr:uid="{00000000-0005-0000-0000-0000DC290000}"/>
    <cellStyle name="40% - Accent2 3 5 3 3" xfId="10753" xr:uid="{00000000-0005-0000-0000-0000DD290000}"/>
    <cellStyle name="40% - Accent2 3 5 3 3 2" xfId="10754" xr:uid="{00000000-0005-0000-0000-0000DE290000}"/>
    <cellStyle name="40% - Accent2 3 5 3 4" xfId="10755" xr:uid="{00000000-0005-0000-0000-0000DF290000}"/>
    <cellStyle name="40% - Accent2 3 5 3 5" xfId="10756" xr:uid="{00000000-0005-0000-0000-0000E0290000}"/>
    <cellStyle name="40% - Accent2 3 5 3 6" xfId="10757" xr:uid="{00000000-0005-0000-0000-0000E1290000}"/>
    <cellStyle name="40% - Accent2 3 5 4" xfId="10758" xr:uid="{00000000-0005-0000-0000-0000E2290000}"/>
    <cellStyle name="40% - Accent2 3 5 4 2" xfId="10759" xr:uid="{00000000-0005-0000-0000-0000E3290000}"/>
    <cellStyle name="40% - Accent2 3 5 4 2 2" xfId="10760" xr:uid="{00000000-0005-0000-0000-0000E4290000}"/>
    <cellStyle name="40% - Accent2 3 5 4 3" xfId="10761" xr:uid="{00000000-0005-0000-0000-0000E5290000}"/>
    <cellStyle name="40% - Accent2 3 5 4 4" xfId="10762" xr:uid="{00000000-0005-0000-0000-0000E6290000}"/>
    <cellStyle name="40% - Accent2 3 5 5" xfId="10763" xr:uid="{00000000-0005-0000-0000-0000E7290000}"/>
    <cellStyle name="40% - Accent2 3 5 5 2" xfId="10764" xr:uid="{00000000-0005-0000-0000-0000E8290000}"/>
    <cellStyle name="40% - Accent2 3 5 5 2 2" xfId="10765" xr:uid="{00000000-0005-0000-0000-0000E9290000}"/>
    <cellStyle name="40% - Accent2 3 5 5 3" xfId="10766" xr:uid="{00000000-0005-0000-0000-0000EA290000}"/>
    <cellStyle name="40% - Accent2 3 5 6" xfId="10767" xr:uid="{00000000-0005-0000-0000-0000EB290000}"/>
    <cellStyle name="40% - Accent2 3 5 6 2" xfId="10768" xr:uid="{00000000-0005-0000-0000-0000EC290000}"/>
    <cellStyle name="40% - Accent2 3 5 7" xfId="10769" xr:uid="{00000000-0005-0000-0000-0000ED290000}"/>
    <cellStyle name="40% - Accent2 3 5 8" xfId="10770" xr:uid="{00000000-0005-0000-0000-0000EE290000}"/>
    <cellStyle name="40% - Accent2 3 5 9" xfId="10771" xr:uid="{00000000-0005-0000-0000-0000EF290000}"/>
    <cellStyle name="40% - Accent2 3 6" xfId="10772" xr:uid="{00000000-0005-0000-0000-0000F0290000}"/>
    <cellStyle name="40% - Accent2 3 6 2" xfId="10773" xr:uid="{00000000-0005-0000-0000-0000F1290000}"/>
    <cellStyle name="40% - Accent2 3 6 2 2" xfId="10774" xr:uid="{00000000-0005-0000-0000-0000F2290000}"/>
    <cellStyle name="40% - Accent2 3 6 2 2 2" xfId="10775" xr:uid="{00000000-0005-0000-0000-0000F3290000}"/>
    <cellStyle name="40% - Accent2 3 6 2 2 2 2" xfId="10776" xr:uid="{00000000-0005-0000-0000-0000F4290000}"/>
    <cellStyle name="40% - Accent2 3 6 2 2 3" xfId="10777" xr:uid="{00000000-0005-0000-0000-0000F5290000}"/>
    <cellStyle name="40% - Accent2 3 6 2 2 4" xfId="10778" xr:uid="{00000000-0005-0000-0000-0000F6290000}"/>
    <cellStyle name="40% - Accent2 3 6 2 3" xfId="10779" xr:uid="{00000000-0005-0000-0000-0000F7290000}"/>
    <cellStyle name="40% - Accent2 3 6 2 3 2" xfId="10780" xr:uid="{00000000-0005-0000-0000-0000F8290000}"/>
    <cellStyle name="40% - Accent2 3 6 2 4" xfId="10781" xr:uid="{00000000-0005-0000-0000-0000F9290000}"/>
    <cellStyle name="40% - Accent2 3 6 2 5" xfId="10782" xr:uid="{00000000-0005-0000-0000-0000FA290000}"/>
    <cellStyle name="40% - Accent2 3 6 2 6" xfId="10783" xr:uid="{00000000-0005-0000-0000-0000FB290000}"/>
    <cellStyle name="40% - Accent2 3 6 3" xfId="10784" xr:uid="{00000000-0005-0000-0000-0000FC290000}"/>
    <cellStyle name="40% - Accent2 3 6 3 2" xfId="10785" xr:uid="{00000000-0005-0000-0000-0000FD290000}"/>
    <cellStyle name="40% - Accent2 3 6 3 2 2" xfId="10786" xr:uid="{00000000-0005-0000-0000-0000FE290000}"/>
    <cellStyle name="40% - Accent2 3 6 3 2 2 2" xfId="10787" xr:uid="{00000000-0005-0000-0000-0000FF290000}"/>
    <cellStyle name="40% - Accent2 3 6 3 2 3" xfId="10788" xr:uid="{00000000-0005-0000-0000-0000002A0000}"/>
    <cellStyle name="40% - Accent2 3 6 3 2 4" xfId="10789" xr:uid="{00000000-0005-0000-0000-0000012A0000}"/>
    <cellStyle name="40% - Accent2 3 6 3 3" xfId="10790" xr:uid="{00000000-0005-0000-0000-0000022A0000}"/>
    <cellStyle name="40% - Accent2 3 6 3 3 2" xfId="10791" xr:uid="{00000000-0005-0000-0000-0000032A0000}"/>
    <cellStyle name="40% - Accent2 3 6 3 4" xfId="10792" xr:uid="{00000000-0005-0000-0000-0000042A0000}"/>
    <cellStyle name="40% - Accent2 3 6 3 5" xfId="10793" xr:uid="{00000000-0005-0000-0000-0000052A0000}"/>
    <cellStyle name="40% - Accent2 3 6 4" xfId="10794" xr:uid="{00000000-0005-0000-0000-0000062A0000}"/>
    <cellStyle name="40% - Accent2 3 6 4 2" xfId="10795" xr:uid="{00000000-0005-0000-0000-0000072A0000}"/>
    <cellStyle name="40% - Accent2 3 6 4 2 2" xfId="10796" xr:uid="{00000000-0005-0000-0000-0000082A0000}"/>
    <cellStyle name="40% - Accent2 3 6 4 3" xfId="10797" xr:uid="{00000000-0005-0000-0000-0000092A0000}"/>
    <cellStyle name="40% - Accent2 3 6 4 4" xfId="10798" xr:uid="{00000000-0005-0000-0000-00000A2A0000}"/>
    <cellStyle name="40% - Accent2 3 6 5" xfId="10799" xr:uid="{00000000-0005-0000-0000-00000B2A0000}"/>
    <cellStyle name="40% - Accent2 3 6 5 2" xfId="10800" xr:uid="{00000000-0005-0000-0000-00000C2A0000}"/>
    <cellStyle name="40% - Accent2 3 6 6" xfId="10801" xr:uid="{00000000-0005-0000-0000-00000D2A0000}"/>
    <cellStyle name="40% - Accent2 3 6 7" xfId="10802" xr:uid="{00000000-0005-0000-0000-00000E2A0000}"/>
    <cellStyle name="40% - Accent2 3 6 8" xfId="10803" xr:uid="{00000000-0005-0000-0000-00000F2A0000}"/>
    <cellStyle name="40% - Accent2 3 7" xfId="10804" xr:uid="{00000000-0005-0000-0000-0000102A0000}"/>
    <cellStyle name="40% - Accent2 3 7 2" xfId="10805" xr:uid="{00000000-0005-0000-0000-0000112A0000}"/>
    <cellStyle name="40% - Accent2 3 7 2 2" xfId="10806" xr:uid="{00000000-0005-0000-0000-0000122A0000}"/>
    <cellStyle name="40% - Accent2 3 7 2 2 2" xfId="10807" xr:uid="{00000000-0005-0000-0000-0000132A0000}"/>
    <cellStyle name="40% - Accent2 3 7 2 3" xfId="10808" xr:uid="{00000000-0005-0000-0000-0000142A0000}"/>
    <cellStyle name="40% - Accent2 3 7 2 4" xfId="10809" xr:uid="{00000000-0005-0000-0000-0000152A0000}"/>
    <cellStyle name="40% - Accent2 3 7 3" xfId="10810" xr:uid="{00000000-0005-0000-0000-0000162A0000}"/>
    <cellStyle name="40% - Accent2 3 7 3 2" xfId="10811" xr:uid="{00000000-0005-0000-0000-0000172A0000}"/>
    <cellStyle name="40% - Accent2 3 7 4" xfId="10812" xr:uid="{00000000-0005-0000-0000-0000182A0000}"/>
    <cellStyle name="40% - Accent2 3 7 5" xfId="10813" xr:uid="{00000000-0005-0000-0000-0000192A0000}"/>
    <cellStyle name="40% - Accent2 3 7 6" xfId="10814" xr:uid="{00000000-0005-0000-0000-00001A2A0000}"/>
    <cellStyle name="40% - Accent2 3 8" xfId="10815" xr:uid="{00000000-0005-0000-0000-00001B2A0000}"/>
    <cellStyle name="40% - Accent2 3 8 2" xfId="10816" xr:uid="{00000000-0005-0000-0000-00001C2A0000}"/>
    <cellStyle name="40% - Accent2 3 8 2 2" xfId="10817" xr:uid="{00000000-0005-0000-0000-00001D2A0000}"/>
    <cellStyle name="40% - Accent2 3 8 2 2 2" xfId="10818" xr:uid="{00000000-0005-0000-0000-00001E2A0000}"/>
    <cellStyle name="40% - Accent2 3 8 2 3" xfId="10819" xr:uid="{00000000-0005-0000-0000-00001F2A0000}"/>
    <cellStyle name="40% - Accent2 3 8 2 4" xfId="10820" xr:uid="{00000000-0005-0000-0000-0000202A0000}"/>
    <cellStyle name="40% - Accent2 3 8 3" xfId="10821" xr:uid="{00000000-0005-0000-0000-0000212A0000}"/>
    <cellStyle name="40% - Accent2 3 8 3 2" xfId="10822" xr:uid="{00000000-0005-0000-0000-0000222A0000}"/>
    <cellStyle name="40% - Accent2 3 8 4" xfId="10823" xr:uid="{00000000-0005-0000-0000-0000232A0000}"/>
    <cellStyle name="40% - Accent2 3 8 5" xfId="10824" xr:uid="{00000000-0005-0000-0000-0000242A0000}"/>
    <cellStyle name="40% - Accent2 3 9" xfId="10825" xr:uid="{00000000-0005-0000-0000-0000252A0000}"/>
    <cellStyle name="40% - Accent2 3 9 2" xfId="10826" xr:uid="{00000000-0005-0000-0000-0000262A0000}"/>
    <cellStyle name="40% - Accent2 3 9 2 2" xfId="10827" xr:uid="{00000000-0005-0000-0000-0000272A0000}"/>
    <cellStyle name="40% - Accent2 3 9 2 3" xfId="10828" xr:uid="{00000000-0005-0000-0000-0000282A0000}"/>
    <cellStyle name="40% - Accent2 3 9 3" xfId="10829" xr:uid="{00000000-0005-0000-0000-0000292A0000}"/>
    <cellStyle name="40% - Accent2 3 9 4" xfId="10830" xr:uid="{00000000-0005-0000-0000-00002A2A0000}"/>
    <cellStyle name="40% - Accent2 4" xfId="10831" xr:uid="{00000000-0005-0000-0000-00002B2A0000}"/>
    <cellStyle name="40% - Accent2 4 10" xfId="10832" xr:uid="{00000000-0005-0000-0000-00002C2A0000}"/>
    <cellStyle name="40% - Accent2 4 10 2" xfId="10833" xr:uid="{00000000-0005-0000-0000-00002D2A0000}"/>
    <cellStyle name="40% - Accent2 4 11" xfId="10834" xr:uid="{00000000-0005-0000-0000-00002E2A0000}"/>
    <cellStyle name="40% - Accent2 4 12" xfId="10835" xr:uid="{00000000-0005-0000-0000-00002F2A0000}"/>
    <cellStyle name="40% - Accent2 4 13" xfId="10836" xr:uid="{00000000-0005-0000-0000-0000302A0000}"/>
    <cellStyle name="40% - Accent2 4 2" xfId="10837" xr:uid="{00000000-0005-0000-0000-0000312A0000}"/>
    <cellStyle name="40% - Accent2 4 2 2" xfId="10838" xr:uid="{00000000-0005-0000-0000-0000322A0000}"/>
    <cellStyle name="40% - Accent2 4 2 2 2" xfId="10839" xr:uid="{00000000-0005-0000-0000-0000332A0000}"/>
    <cellStyle name="40% - Accent2 4 2 2 2 2" xfId="10840" xr:uid="{00000000-0005-0000-0000-0000342A0000}"/>
    <cellStyle name="40% - Accent2 4 2 2 2 2 2" xfId="10841" xr:uid="{00000000-0005-0000-0000-0000352A0000}"/>
    <cellStyle name="40% - Accent2 4 2 2 2 2 2 2" xfId="10842" xr:uid="{00000000-0005-0000-0000-0000362A0000}"/>
    <cellStyle name="40% - Accent2 4 2 2 2 2 3" xfId="10843" xr:uid="{00000000-0005-0000-0000-0000372A0000}"/>
    <cellStyle name="40% - Accent2 4 2 2 2 3" xfId="10844" xr:uid="{00000000-0005-0000-0000-0000382A0000}"/>
    <cellStyle name="40% - Accent2 4 2 2 2 3 2" xfId="10845" xr:uid="{00000000-0005-0000-0000-0000392A0000}"/>
    <cellStyle name="40% - Accent2 4 2 2 2 4" xfId="10846" xr:uid="{00000000-0005-0000-0000-00003A2A0000}"/>
    <cellStyle name="40% - Accent2 4 2 2 2 5" xfId="10847" xr:uid="{00000000-0005-0000-0000-00003B2A0000}"/>
    <cellStyle name="40% - Accent2 4 2 2 2 6" xfId="10848" xr:uid="{00000000-0005-0000-0000-00003C2A0000}"/>
    <cellStyle name="40% - Accent2 4 2 2 3" xfId="10849" xr:uid="{00000000-0005-0000-0000-00003D2A0000}"/>
    <cellStyle name="40% - Accent2 4 2 2 3 2" xfId="10850" xr:uid="{00000000-0005-0000-0000-00003E2A0000}"/>
    <cellStyle name="40% - Accent2 4 2 2 3 2 2" xfId="10851" xr:uid="{00000000-0005-0000-0000-00003F2A0000}"/>
    <cellStyle name="40% - Accent2 4 2 2 3 3" xfId="10852" xr:uid="{00000000-0005-0000-0000-0000402A0000}"/>
    <cellStyle name="40% - Accent2 4 2 2 4" xfId="10853" xr:uid="{00000000-0005-0000-0000-0000412A0000}"/>
    <cellStyle name="40% - Accent2 4 2 2 4 2" xfId="10854" xr:uid="{00000000-0005-0000-0000-0000422A0000}"/>
    <cellStyle name="40% - Accent2 4 2 2 4 2 2" xfId="10855" xr:uid="{00000000-0005-0000-0000-0000432A0000}"/>
    <cellStyle name="40% - Accent2 4 2 2 4 3" xfId="10856" xr:uid="{00000000-0005-0000-0000-0000442A0000}"/>
    <cellStyle name="40% - Accent2 4 2 2 5" xfId="10857" xr:uid="{00000000-0005-0000-0000-0000452A0000}"/>
    <cellStyle name="40% - Accent2 4 2 2 5 2" xfId="10858" xr:uid="{00000000-0005-0000-0000-0000462A0000}"/>
    <cellStyle name="40% - Accent2 4 2 2 6" xfId="10859" xr:uid="{00000000-0005-0000-0000-0000472A0000}"/>
    <cellStyle name="40% - Accent2 4 2 2 7" xfId="10860" xr:uid="{00000000-0005-0000-0000-0000482A0000}"/>
    <cellStyle name="40% - Accent2 4 2 2 8" xfId="10861" xr:uid="{00000000-0005-0000-0000-0000492A0000}"/>
    <cellStyle name="40% - Accent2 4 2 3" xfId="10862" xr:uid="{00000000-0005-0000-0000-00004A2A0000}"/>
    <cellStyle name="40% - Accent2 4 2 3 2" xfId="10863" xr:uid="{00000000-0005-0000-0000-00004B2A0000}"/>
    <cellStyle name="40% - Accent2 4 2 3 2 2" xfId="10864" xr:uid="{00000000-0005-0000-0000-00004C2A0000}"/>
    <cellStyle name="40% - Accent2 4 2 3 2 2 2" xfId="10865" xr:uid="{00000000-0005-0000-0000-00004D2A0000}"/>
    <cellStyle name="40% - Accent2 4 2 3 2 3" xfId="10866" xr:uid="{00000000-0005-0000-0000-00004E2A0000}"/>
    <cellStyle name="40% - Accent2 4 2 3 2 4" xfId="10867" xr:uid="{00000000-0005-0000-0000-00004F2A0000}"/>
    <cellStyle name="40% - Accent2 4 2 3 3" xfId="10868" xr:uid="{00000000-0005-0000-0000-0000502A0000}"/>
    <cellStyle name="40% - Accent2 4 2 3 3 2" xfId="10869" xr:uid="{00000000-0005-0000-0000-0000512A0000}"/>
    <cellStyle name="40% - Accent2 4 2 3 4" xfId="10870" xr:uid="{00000000-0005-0000-0000-0000522A0000}"/>
    <cellStyle name="40% - Accent2 4 2 3 5" xfId="10871" xr:uid="{00000000-0005-0000-0000-0000532A0000}"/>
    <cellStyle name="40% - Accent2 4 2 3 6" xfId="10872" xr:uid="{00000000-0005-0000-0000-0000542A0000}"/>
    <cellStyle name="40% - Accent2 4 2 4" xfId="10873" xr:uid="{00000000-0005-0000-0000-0000552A0000}"/>
    <cellStyle name="40% - Accent2 4 2 4 2" xfId="10874" xr:uid="{00000000-0005-0000-0000-0000562A0000}"/>
    <cellStyle name="40% - Accent2 4 2 4 2 2" xfId="10875" xr:uid="{00000000-0005-0000-0000-0000572A0000}"/>
    <cellStyle name="40% - Accent2 4 2 4 2 2 2" xfId="10876" xr:uid="{00000000-0005-0000-0000-0000582A0000}"/>
    <cellStyle name="40% - Accent2 4 2 4 2 3" xfId="10877" xr:uid="{00000000-0005-0000-0000-0000592A0000}"/>
    <cellStyle name="40% - Accent2 4 2 4 2 4" xfId="10878" xr:uid="{00000000-0005-0000-0000-00005A2A0000}"/>
    <cellStyle name="40% - Accent2 4 2 4 3" xfId="10879" xr:uid="{00000000-0005-0000-0000-00005B2A0000}"/>
    <cellStyle name="40% - Accent2 4 2 4 3 2" xfId="10880" xr:uid="{00000000-0005-0000-0000-00005C2A0000}"/>
    <cellStyle name="40% - Accent2 4 2 4 4" xfId="10881" xr:uid="{00000000-0005-0000-0000-00005D2A0000}"/>
    <cellStyle name="40% - Accent2 4 2 4 5" xfId="10882" xr:uid="{00000000-0005-0000-0000-00005E2A0000}"/>
    <cellStyle name="40% - Accent2 4 2 5" xfId="10883" xr:uid="{00000000-0005-0000-0000-00005F2A0000}"/>
    <cellStyle name="40% - Accent2 4 2 5 2" xfId="10884" xr:uid="{00000000-0005-0000-0000-0000602A0000}"/>
    <cellStyle name="40% - Accent2 4 2 5 2 2" xfId="10885" xr:uid="{00000000-0005-0000-0000-0000612A0000}"/>
    <cellStyle name="40% - Accent2 4 2 5 3" xfId="10886" xr:uid="{00000000-0005-0000-0000-0000622A0000}"/>
    <cellStyle name="40% - Accent2 4 2 5 4" xfId="10887" xr:uid="{00000000-0005-0000-0000-0000632A0000}"/>
    <cellStyle name="40% - Accent2 4 2 6" xfId="10888" xr:uid="{00000000-0005-0000-0000-0000642A0000}"/>
    <cellStyle name="40% - Accent2 4 2 6 2" xfId="10889" xr:uid="{00000000-0005-0000-0000-0000652A0000}"/>
    <cellStyle name="40% - Accent2 4 2 7" xfId="10890" xr:uid="{00000000-0005-0000-0000-0000662A0000}"/>
    <cellStyle name="40% - Accent2 4 2 8" xfId="10891" xr:uid="{00000000-0005-0000-0000-0000672A0000}"/>
    <cellStyle name="40% - Accent2 4 2 9" xfId="10892" xr:uid="{00000000-0005-0000-0000-0000682A0000}"/>
    <cellStyle name="40% - Accent2 4 3" xfId="10893" xr:uid="{00000000-0005-0000-0000-0000692A0000}"/>
    <cellStyle name="40% - Accent2 4 3 2" xfId="10894" xr:uid="{00000000-0005-0000-0000-00006A2A0000}"/>
    <cellStyle name="40% - Accent2 4 3 2 2" xfId="10895" xr:uid="{00000000-0005-0000-0000-00006B2A0000}"/>
    <cellStyle name="40% - Accent2 4 3 2 2 2" xfId="10896" xr:uid="{00000000-0005-0000-0000-00006C2A0000}"/>
    <cellStyle name="40% - Accent2 4 3 2 2 2 2" xfId="10897" xr:uid="{00000000-0005-0000-0000-00006D2A0000}"/>
    <cellStyle name="40% - Accent2 4 3 2 2 2 2 2" xfId="10898" xr:uid="{00000000-0005-0000-0000-00006E2A0000}"/>
    <cellStyle name="40% - Accent2 4 3 2 2 2 3" xfId="10899" xr:uid="{00000000-0005-0000-0000-00006F2A0000}"/>
    <cellStyle name="40% - Accent2 4 3 2 2 3" xfId="10900" xr:uid="{00000000-0005-0000-0000-0000702A0000}"/>
    <cellStyle name="40% - Accent2 4 3 2 2 3 2" xfId="10901" xr:uid="{00000000-0005-0000-0000-0000712A0000}"/>
    <cellStyle name="40% - Accent2 4 3 2 2 4" xfId="10902" xr:uid="{00000000-0005-0000-0000-0000722A0000}"/>
    <cellStyle name="40% - Accent2 4 3 2 2 5" xfId="10903" xr:uid="{00000000-0005-0000-0000-0000732A0000}"/>
    <cellStyle name="40% - Accent2 4 3 2 2 6" xfId="10904" xr:uid="{00000000-0005-0000-0000-0000742A0000}"/>
    <cellStyle name="40% - Accent2 4 3 2 3" xfId="10905" xr:uid="{00000000-0005-0000-0000-0000752A0000}"/>
    <cellStyle name="40% - Accent2 4 3 2 3 2" xfId="10906" xr:uid="{00000000-0005-0000-0000-0000762A0000}"/>
    <cellStyle name="40% - Accent2 4 3 2 3 2 2" xfId="10907" xr:uid="{00000000-0005-0000-0000-0000772A0000}"/>
    <cellStyle name="40% - Accent2 4 3 2 3 3" xfId="10908" xr:uid="{00000000-0005-0000-0000-0000782A0000}"/>
    <cellStyle name="40% - Accent2 4 3 2 4" xfId="10909" xr:uid="{00000000-0005-0000-0000-0000792A0000}"/>
    <cellStyle name="40% - Accent2 4 3 2 4 2" xfId="10910" xr:uid="{00000000-0005-0000-0000-00007A2A0000}"/>
    <cellStyle name="40% - Accent2 4 3 2 4 2 2" xfId="10911" xr:uid="{00000000-0005-0000-0000-00007B2A0000}"/>
    <cellStyle name="40% - Accent2 4 3 2 4 3" xfId="10912" xr:uid="{00000000-0005-0000-0000-00007C2A0000}"/>
    <cellStyle name="40% - Accent2 4 3 2 5" xfId="10913" xr:uid="{00000000-0005-0000-0000-00007D2A0000}"/>
    <cellStyle name="40% - Accent2 4 3 2 5 2" xfId="10914" xr:uid="{00000000-0005-0000-0000-00007E2A0000}"/>
    <cellStyle name="40% - Accent2 4 3 2 6" xfId="10915" xr:uid="{00000000-0005-0000-0000-00007F2A0000}"/>
    <cellStyle name="40% - Accent2 4 3 2 7" xfId="10916" xr:uid="{00000000-0005-0000-0000-0000802A0000}"/>
    <cellStyle name="40% - Accent2 4 3 2 8" xfId="10917" xr:uid="{00000000-0005-0000-0000-0000812A0000}"/>
    <cellStyle name="40% - Accent2 4 3 3" xfId="10918" xr:uid="{00000000-0005-0000-0000-0000822A0000}"/>
    <cellStyle name="40% - Accent2 4 3 3 2" xfId="10919" xr:uid="{00000000-0005-0000-0000-0000832A0000}"/>
    <cellStyle name="40% - Accent2 4 3 3 2 2" xfId="10920" xr:uid="{00000000-0005-0000-0000-0000842A0000}"/>
    <cellStyle name="40% - Accent2 4 3 3 2 2 2" xfId="10921" xr:uid="{00000000-0005-0000-0000-0000852A0000}"/>
    <cellStyle name="40% - Accent2 4 3 3 2 3" xfId="10922" xr:uid="{00000000-0005-0000-0000-0000862A0000}"/>
    <cellStyle name="40% - Accent2 4 3 3 2 4" xfId="10923" xr:uid="{00000000-0005-0000-0000-0000872A0000}"/>
    <cellStyle name="40% - Accent2 4 3 3 3" xfId="10924" xr:uid="{00000000-0005-0000-0000-0000882A0000}"/>
    <cellStyle name="40% - Accent2 4 3 3 3 2" xfId="10925" xr:uid="{00000000-0005-0000-0000-0000892A0000}"/>
    <cellStyle name="40% - Accent2 4 3 3 4" xfId="10926" xr:uid="{00000000-0005-0000-0000-00008A2A0000}"/>
    <cellStyle name="40% - Accent2 4 3 3 5" xfId="10927" xr:uid="{00000000-0005-0000-0000-00008B2A0000}"/>
    <cellStyle name="40% - Accent2 4 3 3 6" xfId="10928" xr:uid="{00000000-0005-0000-0000-00008C2A0000}"/>
    <cellStyle name="40% - Accent2 4 3 4" xfId="10929" xr:uid="{00000000-0005-0000-0000-00008D2A0000}"/>
    <cellStyle name="40% - Accent2 4 3 4 2" xfId="10930" xr:uid="{00000000-0005-0000-0000-00008E2A0000}"/>
    <cellStyle name="40% - Accent2 4 3 4 2 2" xfId="10931" xr:uid="{00000000-0005-0000-0000-00008F2A0000}"/>
    <cellStyle name="40% - Accent2 4 3 4 3" xfId="10932" xr:uid="{00000000-0005-0000-0000-0000902A0000}"/>
    <cellStyle name="40% - Accent2 4 3 4 4" xfId="10933" xr:uid="{00000000-0005-0000-0000-0000912A0000}"/>
    <cellStyle name="40% - Accent2 4 3 5" xfId="10934" xr:uid="{00000000-0005-0000-0000-0000922A0000}"/>
    <cellStyle name="40% - Accent2 4 3 5 2" xfId="10935" xr:uid="{00000000-0005-0000-0000-0000932A0000}"/>
    <cellStyle name="40% - Accent2 4 3 5 2 2" xfId="10936" xr:uid="{00000000-0005-0000-0000-0000942A0000}"/>
    <cellStyle name="40% - Accent2 4 3 5 3" xfId="10937" xr:uid="{00000000-0005-0000-0000-0000952A0000}"/>
    <cellStyle name="40% - Accent2 4 3 6" xfId="10938" xr:uid="{00000000-0005-0000-0000-0000962A0000}"/>
    <cellStyle name="40% - Accent2 4 3 6 2" xfId="10939" xr:uid="{00000000-0005-0000-0000-0000972A0000}"/>
    <cellStyle name="40% - Accent2 4 3 7" xfId="10940" xr:uid="{00000000-0005-0000-0000-0000982A0000}"/>
    <cellStyle name="40% - Accent2 4 3 8" xfId="10941" xr:uid="{00000000-0005-0000-0000-0000992A0000}"/>
    <cellStyle name="40% - Accent2 4 3 9" xfId="10942" xr:uid="{00000000-0005-0000-0000-00009A2A0000}"/>
    <cellStyle name="40% - Accent2 4 4" xfId="10943" xr:uid="{00000000-0005-0000-0000-00009B2A0000}"/>
    <cellStyle name="40% - Accent2 4 4 2" xfId="10944" xr:uid="{00000000-0005-0000-0000-00009C2A0000}"/>
    <cellStyle name="40% - Accent2 4 4 2 2" xfId="10945" xr:uid="{00000000-0005-0000-0000-00009D2A0000}"/>
    <cellStyle name="40% - Accent2 4 4 2 2 2" xfId="10946" xr:uid="{00000000-0005-0000-0000-00009E2A0000}"/>
    <cellStyle name="40% - Accent2 4 4 2 2 2 2" xfId="10947" xr:uid="{00000000-0005-0000-0000-00009F2A0000}"/>
    <cellStyle name="40% - Accent2 4 4 2 2 2 2 2" xfId="10948" xr:uid="{00000000-0005-0000-0000-0000A02A0000}"/>
    <cellStyle name="40% - Accent2 4 4 2 2 2 3" xfId="10949" xr:uid="{00000000-0005-0000-0000-0000A12A0000}"/>
    <cellStyle name="40% - Accent2 4 4 2 2 3" xfId="10950" xr:uid="{00000000-0005-0000-0000-0000A22A0000}"/>
    <cellStyle name="40% - Accent2 4 4 2 2 3 2" xfId="10951" xr:uid="{00000000-0005-0000-0000-0000A32A0000}"/>
    <cellStyle name="40% - Accent2 4 4 2 2 4" xfId="10952" xr:uid="{00000000-0005-0000-0000-0000A42A0000}"/>
    <cellStyle name="40% - Accent2 4 4 2 2 5" xfId="10953" xr:uid="{00000000-0005-0000-0000-0000A52A0000}"/>
    <cellStyle name="40% - Accent2 4 4 2 2 6" xfId="10954" xr:uid="{00000000-0005-0000-0000-0000A62A0000}"/>
    <cellStyle name="40% - Accent2 4 4 2 3" xfId="10955" xr:uid="{00000000-0005-0000-0000-0000A72A0000}"/>
    <cellStyle name="40% - Accent2 4 4 2 3 2" xfId="10956" xr:uid="{00000000-0005-0000-0000-0000A82A0000}"/>
    <cellStyle name="40% - Accent2 4 4 2 3 2 2" xfId="10957" xr:uid="{00000000-0005-0000-0000-0000A92A0000}"/>
    <cellStyle name="40% - Accent2 4 4 2 3 3" xfId="10958" xr:uid="{00000000-0005-0000-0000-0000AA2A0000}"/>
    <cellStyle name="40% - Accent2 4 4 2 4" xfId="10959" xr:uid="{00000000-0005-0000-0000-0000AB2A0000}"/>
    <cellStyle name="40% - Accent2 4 4 2 4 2" xfId="10960" xr:uid="{00000000-0005-0000-0000-0000AC2A0000}"/>
    <cellStyle name="40% - Accent2 4 4 2 4 2 2" xfId="10961" xr:uid="{00000000-0005-0000-0000-0000AD2A0000}"/>
    <cellStyle name="40% - Accent2 4 4 2 4 3" xfId="10962" xr:uid="{00000000-0005-0000-0000-0000AE2A0000}"/>
    <cellStyle name="40% - Accent2 4 4 2 5" xfId="10963" xr:uid="{00000000-0005-0000-0000-0000AF2A0000}"/>
    <cellStyle name="40% - Accent2 4 4 2 5 2" xfId="10964" xr:uid="{00000000-0005-0000-0000-0000B02A0000}"/>
    <cellStyle name="40% - Accent2 4 4 2 6" xfId="10965" xr:uid="{00000000-0005-0000-0000-0000B12A0000}"/>
    <cellStyle name="40% - Accent2 4 4 2 7" xfId="10966" xr:uid="{00000000-0005-0000-0000-0000B22A0000}"/>
    <cellStyle name="40% - Accent2 4 4 2 8" xfId="10967" xr:uid="{00000000-0005-0000-0000-0000B32A0000}"/>
    <cellStyle name="40% - Accent2 4 4 3" xfId="10968" xr:uid="{00000000-0005-0000-0000-0000B42A0000}"/>
    <cellStyle name="40% - Accent2 4 4 3 2" xfId="10969" xr:uid="{00000000-0005-0000-0000-0000B52A0000}"/>
    <cellStyle name="40% - Accent2 4 4 3 2 2" xfId="10970" xr:uid="{00000000-0005-0000-0000-0000B62A0000}"/>
    <cellStyle name="40% - Accent2 4 4 3 2 2 2" xfId="10971" xr:uid="{00000000-0005-0000-0000-0000B72A0000}"/>
    <cellStyle name="40% - Accent2 4 4 3 2 3" xfId="10972" xr:uid="{00000000-0005-0000-0000-0000B82A0000}"/>
    <cellStyle name="40% - Accent2 4 4 3 2 4" xfId="10973" xr:uid="{00000000-0005-0000-0000-0000B92A0000}"/>
    <cellStyle name="40% - Accent2 4 4 3 3" xfId="10974" xr:uid="{00000000-0005-0000-0000-0000BA2A0000}"/>
    <cellStyle name="40% - Accent2 4 4 3 3 2" xfId="10975" xr:uid="{00000000-0005-0000-0000-0000BB2A0000}"/>
    <cellStyle name="40% - Accent2 4 4 3 4" xfId="10976" xr:uid="{00000000-0005-0000-0000-0000BC2A0000}"/>
    <cellStyle name="40% - Accent2 4 4 3 5" xfId="10977" xr:uid="{00000000-0005-0000-0000-0000BD2A0000}"/>
    <cellStyle name="40% - Accent2 4 4 3 6" xfId="10978" xr:uid="{00000000-0005-0000-0000-0000BE2A0000}"/>
    <cellStyle name="40% - Accent2 4 4 4" xfId="10979" xr:uid="{00000000-0005-0000-0000-0000BF2A0000}"/>
    <cellStyle name="40% - Accent2 4 4 4 2" xfId="10980" xr:uid="{00000000-0005-0000-0000-0000C02A0000}"/>
    <cellStyle name="40% - Accent2 4 4 4 2 2" xfId="10981" xr:uid="{00000000-0005-0000-0000-0000C12A0000}"/>
    <cellStyle name="40% - Accent2 4 4 4 3" xfId="10982" xr:uid="{00000000-0005-0000-0000-0000C22A0000}"/>
    <cellStyle name="40% - Accent2 4 4 4 4" xfId="10983" xr:uid="{00000000-0005-0000-0000-0000C32A0000}"/>
    <cellStyle name="40% - Accent2 4 4 5" xfId="10984" xr:uid="{00000000-0005-0000-0000-0000C42A0000}"/>
    <cellStyle name="40% - Accent2 4 4 5 2" xfId="10985" xr:uid="{00000000-0005-0000-0000-0000C52A0000}"/>
    <cellStyle name="40% - Accent2 4 4 5 2 2" xfId="10986" xr:uid="{00000000-0005-0000-0000-0000C62A0000}"/>
    <cellStyle name="40% - Accent2 4 4 5 3" xfId="10987" xr:uid="{00000000-0005-0000-0000-0000C72A0000}"/>
    <cellStyle name="40% - Accent2 4 4 6" xfId="10988" xr:uid="{00000000-0005-0000-0000-0000C82A0000}"/>
    <cellStyle name="40% - Accent2 4 4 6 2" xfId="10989" xr:uid="{00000000-0005-0000-0000-0000C92A0000}"/>
    <cellStyle name="40% - Accent2 4 4 7" xfId="10990" xr:uid="{00000000-0005-0000-0000-0000CA2A0000}"/>
    <cellStyle name="40% - Accent2 4 4 8" xfId="10991" xr:uid="{00000000-0005-0000-0000-0000CB2A0000}"/>
    <cellStyle name="40% - Accent2 4 4 9" xfId="10992" xr:uid="{00000000-0005-0000-0000-0000CC2A0000}"/>
    <cellStyle name="40% - Accent2 4 5" xfId="10993" xr:uid="{00000000-0005-0000-0000-0000CD2A0000}"/>
    <cellStyle name="40% - Accent2 4 5 2" xfId="10994" xr:uid="{00000000-0005-0000-0000-0000CE2A0000}"/>
    <cellStyle name="40% - Accent2 4 5 2 2" xfId="10995" xr:uid="{00000000-0005-0000-0000-0000CF2A0000}"/>
    <cellStyle name="40% - Accent2 4 5 2 2 2" xfId="10996" xr:uid="{00000000-0005-0000-0000-0000D02A0000}"/>
    <cellStyle name="40% - Accent2 4 5 2 2 2 2" xfId="10997" xr:uid="{00000000-0005-0000-0000-0000D12A0000}"/>
    <cellStyle name="40% - Accent2 4 5 2 2 3" xfId="10998" xr:uid="{00000000-0005-0000-0000-0000D22A0000}"/>
    <cellStyle name="40% - Accent2 4 5 2 2 4" xfId="10999" xr:uid="{00000000-0005-0000-0000-0000D32A0000}"/>
    <cellStyle name="40% - Accent2 4 5 2 3" xfId="11000" xr:uid="{00000000-0005-0000-0000-0000D42A0000}"/>
    <cellStyle name="40% - Accent2 4 5 2 3 2" xfId="11001" xr:uid="{00000000-0005-0000-0000-0000D52A0000}"/>
    <cellStyle name="40% - Accent2 4 5 2 4" xfId="11002" xr:uid="{00000000-0005-0000-0000-0000D62A0000}"/>
    <cellStyle name="40% - Accent2 4 5 2 5" xfId="11003" xr:uid="{00000000-0005-0000-0000-0000D72A0000}"/>
    <cellStyle name="40% - Accent2 4 5 2 6" xfId="11004" xr:uid="{00000000-0005-0000-0000-0000D82A0000}"/>
    <cellStyle name="40% - Accent2 4 5 3" xfId="11005" xr:uid="{00000000-0005-0000-0000-0000D92A0000}"/>
    <cellStyle name="40% - Accent2 4 5 3 2" xfId="11006" xr:uid="{00000000-0005-0000-0000-0000DA2A0000}"/>
    <cellStyle name="40% - Accent2 4 5 3 2 2" xfId="11007" xr:uid="{00000000-0005-0000-0000-0000DB2A0000}"/>
    <cellStyle name="40% - Accent2 4 5 3 2 2 2" xfId="11008" xr:uid="{00000000-0005-0000-0000-0000DC2A0000}"/>
    <cellStyle name="40% - Accent2 4 5 3 2 3" xfId="11009" xr:uid="{00000000-0005-0000-0000-0000DD2A0000}"/>
    <cellStyle name="40% - Accent2 4 5 3 2 4" xfId="11010" xr:uid="{00000000-0005-0000-0000-0000DE2A0000}"/>
    <cellStyle name="40% - Accent2 4 5 3 3" xfId="11011" xr:uid="{00000000-0005-0000-0000-0000DF2A0000}"/>
    <cellStyle name="40% - Accent2 4 5 3 3 2" xfId="11012" xr:uid="{00000000-0005-0000-0000-0000E02A0000}"/>
    <cellStyle name="40% - Accent2 4 5 3 4" xfId="11013" xr:uid="{00000000-0005-0000-0000-0000E12A0000}"/>
    <cellStyle name="40% - Accent2 4 5 3 5" xfId="11014" xr:uid="{00000000-0005-0000-0000-0000E22A0000}"/>
    <cellStyle name="40% - Accent2 4 5 4" xfId="11015" xr:uid="{00000000-0005-0000-0000-0000E32A0000}"/>
    <cellStyle name="40% - Accent2 4 5 4 2" xfId="11016" xr:uid="{00000000-0005-0000-0000-0000E42A0000}"/>
    <cellStyle name="40% - Accent2 4 5 4 2 2" xfId="11017" xr:uid="{00000000-0005-0000-0000-0000E52A0000}"/>
    <cellStyle name="40% - Accent2 4 5 4 3" xfId="11018" xr:uid="{00000000-0005-0000-0000-0000E62A0000}"/>
    <cellStyle name="40% - Accent2 4 5 4 4" xfId="11019" xr:uid="{00000000-0005-0000-0000-0000E72A0000}"/>
    <cellStyle name="40% - Accent2 4 5 5" xfId="11020" xr:uid="{00000000-0005-0000-0000-0000E82A0000}"/>
    <cellStyle name="40% - Accent2 4 5 5 2" xfId="11021" xr:uid="{00000000-0005-0000-0000-0000E92A0000}"/>
    <cellStyle name="40% - Accent2 4 5 6" xfId="11022" xr:uid="{00000000-0005-0000-0000-0000EA2A0000}"/>
    <cellStyle name="40% - Accent2 4 5 7" xfId="11023" xr:uid="{00000000-0005-0000-0000-0000EB2A0000}"/>
    <cellStyle name="40% - Accent2 4 5 8" xfId="11024" xr:uid="{00000000-0005-0000-0000-0000EC2A0000}"/>
    <cellStyle name="40% - Accent2 4 6" xfId="11025" xr:uid="{00000000-0005-0000-0000-0000ED2A0000}"/>
    <cellStyle name="40% - Accent2 4 6 2" xfId="11026" xr:uid="{00000000-0005-0000-0000-0000EE2A0000}"/>
    <cellStyle name="40% - Accent2 4 6 2 2" xfId="11027" xr:uid="{00000000-0005-0000-0000-0000EF2A0000}"/>
    <cellStyle name="40% - Accent2 4 6 2 2 2" xfId="11028" xr:uid="{00000000-0005-0000-0000-0000F02A0000}"/>
    <cellStyle name="40% - Accent2 4 6 2 3" xfId="11029" xr:uid="{00000000-0005-0000-0000-0000F12A0000}"/>
    <cellStyle name="40% - Accent2 4 6 2 4" xfId="11030" xr:uid="{00000000-0005-0000-0000-0000F22A0000}"/>
    <cellStyle name="40% - Accent2 4 6 3" xfId="11031" xr:uid="{00000000-0005-0000-0000-0000F32A0000}"/>
    <cellStyle name="40% - Accent2 4 6 3 2" xfId="11032" xr:uid="{00000000-0005-0000-0000-0000F42A0000}"/>
    <cellStyle name="40% - Accent2 4 6 4" xfId="11033" xr:uid="{00000000-0005-0000-0000-0000F52A0000}"/>
    <cellStyle name="40% - Accent2 4 6 5" xfId="11034" xr:uid="{00000000-0005-0000-0000-0000F62A0000}"/>
    <cellStyle name="40% - Accent2 4 6 6" xfId="11035" xr:uid="{00000000-0005-0000-0000-0000F72A0000}"/>
    <cellStyle name="40% - Accent2 4 7" xfId="11036" xr:uid="{00000000-0005-0000-0000-0000F82A0000}"/>
    <cellStyle name="40% - Accent2 4 7 2" xfId="11037" xr:uid="{00000000-0005-0000-0000-0000F92A0000}"/>
    <cellStyle name="40% - Accent2 4 7 2 2" xfId="11038" xr:uid="{00000000-0005-0000-0000-0000FA2A0000}"/>
    <cellStyle name="40% - Accent2 4 7 2 2 2" xfId="11039" xr:uid="{00000000-0005-0000-0000-0000FB2A0000}"/>
    <cellStyle name="40% - Accent2 4 7 2 3" xfId="11040" xr:uid="{00000000-0005-0000-0000-0000FC2A0000}"/>
    <cellStyle name="40% - Accent2 4 7 2 4" xfId="11041" xr:uid="{00000000-0005-0000-0000-0000FD2A0000}"/>
    <cellStyle name="40% - Accent2 4 7 3" xfId="11042" xr:uid="{00000000-0005-0000-0000-0000FE2A0000}"/>
    <cellStyle name="40% - Accent2 4 7 3 2" xfId="11043" xr:uid="{00000000-0005-0000-0000-0000FF2A0000}"/>
    <cellStyle name="40% - Accent2 4 7 4" xfId="11044" xr:uid="{00000000-0005-0000-0000-0000002B0000}"/>
    <cellStyle name="40% - Accent2 4 7 5" xfId="11045" xr:uid="{00000000-0005-0000-0000-0000012B0000}"/>
    <cellStyle name="40% - Accent2 4 8" xfId="11046" xr:uid="{00000000-0005-0000-0000-0000022B0000}"/>
    <cellStyle name="40% - Accent2 4 8 2" xfId="11047" xr:uid="{00000000-0005-0000-0000-0000032B0000}"/>
    <cellStyle name="40% - Accent2 4 8 2 2" xfId="11048" xr:uid="{00000000-0005-0000-0000-0000042B0000}"/>
    <cellStyle name="40% - Accent2 4 8 2 3" xfId="11049" xr:uid="{00000000-0005-0000-0000-0000052B0000}"/>
    <cellStyle name="40% - Accent2 4 8 3" xfId="11050" xr:uid="{00000000-0005-0000-0000-0000062B0000}"/>
    <cellStyle name="40% - Accent2 4 8 4" xfId="11051" xr:uid="{00000000-0005-0000-0000-0000072B0000}"/>
    <cellStyle name="40% - Accent2 4 9" xfId="11052" xr:uid="{00000000-0005-0000-0000-0000082B0000}"/>
    <cellStyle name="40% - Accent2 4 9 2" xfId="11053" xr:uid="{00000000-0005-0000-0000-0000092B0000}"/>
    <cellStyle name="40% - Accent2 4 9 2 2" xfId="11054" xr:uid="{00000000-0005-0000-0000-00000A2B0000}"/>
    <cellStyle name="40% - Accent2 4 9 3" xfId="11055" xr:uid="{00000000-0005-0000-0000-00000B2B0000}"/>
    <cellStyle name="40% - Accent2 4 9 4" xfId="11056" xr:uid="{00000000-0005-0000-0000-00000C2B0000}"/>
    <cellStyle name="40% - Accent2 5" xfId="11057" xr:uid="{00000000-0005-0000-0000-00000D2B0000}"/>
    <cellStyle name="40% - Accent2 5 2" xfId="11058" xr:uid="{00000000-0005-0000-0000-00000E2B0000}"/>
    <cellStyle name="40% - Accent2 5 2 2" xfId="11059" xr:uid="{00000000-0005-0000-0000-00000F2B0000}"/>
    <cellStyle name="40% - Accent2 5 2 2 2" xfId="11060" xr:uid="{00000000-0005-0000-0000-0000102B0000}"/>
    <cellStyle name="40% - Accent2 5 2 2 2 2" xfId="11061" xr:uid="{00000000-0005-0000-0000-0000112B0000}"/>
    <cellStyle name="40% - Accent2 5 2 2 2 2 2" xfId="11062" xr:uid="{00000000-0005-0000-0000-0000122B0000}"/>
    <cellStyle name="40% - Accent2 5 2 2 2 3" xfId="11063" xr:uid="{00000000-0005-0000-0000-0000132B0000}"/>
    <cellStyle name="40% - Accent2 5 2 2 3" xfId="11064" xr:uid="{00000000-0005-0000-0000-0000142B0000}"/>
    <cellStyle name="40% - Accent2 5 2 2 3 2" xfId="11065" xr:uid="{00000000-0005-0000-0000-0000152B0000}"/>
    <cellStyle name="40% - Accent2 5 2 2 4" xfId="11066" xr:uid="{00000000-0005-0000-0000-0000162B0000}"/>
    <cellStyle name="40% - Accent2 5 2 2 5" xfId="11067" xr:uid="{00000000-0005-0000-0000-0000172B0000}"/>
    <cellStyle name="40% - Accent2 5 2 2 6" xfId="11068" xr:uid="{00000000-0005-0000-0000-0000182B0000}"/>
    <cellStyle name="40% - Accent2 5 2 3" xfId="11069" xr:uid="{00000000-0005-0000-0000-0000192B0000}"/>
    <cellStyle name="40% - Accent2 5 2 3 2" xfId="11070" xr:uid="{00000000-0005-0000-0000-00001A2B0000}"/>
    <cellStyle name="40% - Accent2 5 2 3 2 2" xfId="11071" xr:uid="{00000000-0005-0000-0000-00001B2B0000}"/>
    <cellStyle name="40% - Accent2 5 2 3 3" xfId="11072" xr:uid="{00000000-0005-0000-0000-00001C2B0000}"/>
    <cellStyle name="40% - Accent2 5 2 4" xfId="11073" xr:uid="{00000000-0005-0000-0000-00001D2B0000}"/>
    <cellStyle name="40% - Accent2 5 2 4 2" xfId="11074" xr:uid="{00000000-0005-0000-0000-00001E2B0000}"/>
    <cellStyle name="40% - Accent2 5 2 4 2 2" xfId="11075" xr:uid="{00000000-0005-0000-0000-00001F2B0000}"/>
    <cellStyle name="40% - Accent2 5 2 4 3" xfId="11076" xr:uid="{00000000-0005-0000-0000-0000202B0000}"/>
    <cellStyle name="40% - Accent2 5 2 5" xfId="11077" xr:uid="{00000000-0005-0000-0000-0000212B0000}"/>
    <cellStyle name="40% - Accent2 5 2 5 2" xfId="11078" xr:uid="{00000000-0005-0000-0000-0000222B0000}"/>
    <cellStyle name="40% - Accent2 5 2 6" xfId="11079" xr:uid="{00000000-0005-0000-0000-0000232B0000}"/>
    <cellStyle name="40% - Accent2 5 2 7" xfId="11080" xr:uid="{00000000-0005-0000-0000-0000242B0000}"/>
    <cellStyle name="40% - Accent2 5 2 8" xfId="11081" xr:uid="{00000000-0005-0000-0000-0000252B0000}"/>
    <cellStyle name="40% - Accent2 5 3" xfId="11082" xr:uid="{00000000-0005-0000-0000-0000262B0000}"/>
    <cellStyle name="40% - Accent2 5 3 2" xfId="11083" xr:uid="{00000000-0005-0000-0000-0000272B0000}"/>
    <cellStyle name="40% - Accent2 5 3 2 2" xfId="11084" xr:uid="{00000000-0005-0000-0000-0000282B0000}"/>
    <cellStyle name="40% - Accent2 5 3 2 2 2" xfId="11085" xr:uid="{00000000-0005-0000-0000-0000292B0000}"/>
    <cellStyle name="40% - Accent2 5 3 2 3" xfId="11086" xr:uid="{00000000-0005-0000-0000-00002A2B0000}"/>
    <cellStyle name="40% - Accent2 5 3 2 4" xfId="11087" xr:uid="{00000000-0005-0000-0000-00002B2B0000}"/>
    <cellStyle name="40% - Accent2 5 3 3" xfId="11088" xr:uid="{00000000-0005-0000-0000-00002C2B0000}"/>
    <cellStyle name="40% - Accent2 5 3 3 2" xfId="11089" xr:uid="{00000000-0005-0000-0000-00002D2B0000}"/>
    <cellStyle name="40% - Accent2 5 3 4" xfId="11090" xr:uid="{00000000-0005-0000-0000-00002E2B0000}"/>
    <cellStyle name="40% - Accent2 5 3 5" xfId="11091" xr:uid="{00000000-0005-0000-0000-00002F2B0000}"/>
    <cellStyle name="40% - Accent2 5 3 6" xfId="11092" xr:uid="{00000000-0005-0000-0000-0000302B0000}"/>
    <cellStyle name="40% - Accent2 5 4" xfId="11093" xr:uid="{00000000-0005-0000-0000-0000312B0000}"/>
    <cellStyle name="40% - Accent2 5 4 2" xfId="11094" xr:uid="{00000000-0005-0000-0000-0000322B0000}"/>
    <cellStyle name="40% - Accent2 5 4 2 2" xfId="11095" xr:uid="{00000000-0005-0000-0000-0000332B0000}"/>
    <cellStyle name="40% - Accent2 5 4 2 2 2" xfId="11096" xr:uid="{00000000-0005-0000-0000-0000342B0000}"/>
    <cellStyle name="40% - Accent2 5 4 2 3" xfId="11097" xr:uid="{00000000-0005-0000-0000-0000352B0000}"/>
    <cellStyle name="40% - Accent2 5 4 2 4" xfId="11098" xr:uid="{00000000-0005-0000-0000-0000362B0000}"/>
    <cellStyle name="40% - Accent2 5 4 3" xfId="11099" xr:uid="{00000000-0005-0000-0000-0000372B0000}"/>
    <cellStyle name="40% - Accent2 5 4 3 2" xfId="11100" xr:uid="{00000000-0005-0000-0000-0000382B0000}"/>
    <cellStyle name="40% - Accent2 5 4 4" xfId="11101" xr:uid="{00000000-0005-0000-0000-0000392B0000}"/>
    <cellStyle name="40% - Accent2 5 4 5" xfId="11102" xr:uid="{00000000-0005-0000-0000-00003A2B0000}"/>
    <cellStyle name="40% - Accent2 5 5" xfId="11103" xr:uid="{00000000-0005-0000-0000-00003B2B0000}"/>
    <cellStyle name="40% - Accent2 5 5 2" xfId="11104" xr:uid="{00000000-0005-0000-0000-00003C2B0000}"/>
    <cellStyle name="40% - Accent2 5 5 2 2" xfId="11105" xr:uid="{00000000-0005-0000-0000-00003D2B0000}"/>
    <cellStyle name="40% - Accent2 5 5 3" xfId="11106" xr:uid="{00000000-0005-0000-0000-00003E2B0000}"/>
    <cellStyle name="40% - Accent2 5 5 4" xfId="11107" xr:uid="{00000000-0005-0000-0000-00003F2B0000}"/>
    <cellStyle name="40% - Accent2 5 6" xfId="11108" xr:uid="{00000000-0005-0000-0000-0000402B0000}"/>
    <cellStyle name="40% - Accent2 5 6 2" xfId="11109" xr:uid="{00000000-0005-0000-0000-0000412B0000}"/>
    <cellStyle name="40% - Accent2 5 7" xfId="11110" xr:uid="{00000000-0005-0000-0000-0000422B0000}"/>
    <cellStyle name="40% - Accent2 5 8" xfId="11111" xr:uid="{00000000-0005-0000-0000-0000432B0000}"/>
    <cellStyle name="40% - Accent2 5 9" xfId="11112" xr:uid="{00000000-0005-0000-0000-0000442B0000}"/>
    <cellStyle name="40% - Accent2 6" xfId="11113" xr:uid="{00000000-0005-0000-0000-0000452B0000}"/>
    <cellStyle name="40% - Accent2 6 2" xfId="11114" xr:uid="{00000000-0005-0000-0000-0000462B0000}"/>
    <cellStyle name="40% - Accent2 6 2 2" xfId="11115" xr:uid="{00000000-0005-0000-0000-0000472B0000}"/>
    <cellStyle name="40% - Accent2 6 2 2 2" xfId="11116" xr:uid="{00000000-0005-0000-0000-0000482B0000}"/>
    <cellStyle name="40% - Accent2 6 2 2 2 2" xfId="11117" xr:uid="{00000000-0005-0000-0000-0000492B0000}"/>
    <cellStyle name="40% - Accent2 6 2 2 2 2 2" xfId="11118" xr:uid="{00000000-0005-0000-0000-00004A2B0000}"/>
    <cellStyle name="40% - Accent2 6 2 2 2 3" xfId="11119" xr:uid="{00000000-0005-0000-0000-00004B2B0000}"/>
    <cellStyle name="40% - Accent2 6 2 2 3" xfId="11120" xr:uid="{00000000-0005-0000-0000-00004C2B0000}"/>
    <cellStyle name="40% - Accent2 6 2 2 3 2" xfId="11121" xr:uid="{00000000-0005-0000-0000-00004D2B0000}"/>
    <cellStyle name="40% - Accent2 6 2 2 4" xfId="11122" xr:uid="{00000000-0005-0000-0000-00004E2B0000}"/>
    <cellStyle name="40% - Accent2 6 2 2 5" xfId="11123" xr:uid="{00000000-0005-0000-0000-00004F2B0000}"/>
    <cellStyle name="40% - Accent2 6 2 2 6" xfId="11124" xr:uid="{00000000-0005-0000-0000-0000502B0000}"/>
    <cellStyle name="40% - Accent2 6 2 3" xfId="11125" xr:uid="{00000000-0005-0000-0000-0000512B0000}"/>
    <cellStyle name="40% - Accent2 6 2 3 2" xfId="11126" xr:uid="{00000000-0005-0000-0000-0000522B0000}"/>
    <cellStyle name="40% - Accent2 6 2 3 2 2" xfId="11127" xr:uid="{00000000-0005-0000-0000-0000532B0000}"/>
    <cellStyle name="40% - Accent2 6 2 3 3" xfId="11128" xr:uid="{00000000-0005-0000-0000-0000542B0000}"/>
    <cellStyle name="40% - Accent2 6 2 4" xfId="11129" xr:uid="{00000000-0005-0000-0000-0000552B0000}"/>
    <cellStyle name="40% - Accent2 6 2 4 2" xfId="11130" xr:uid="{00000000-0005-0000-0000-0000562B0000}"/>
    <cellStyle name="40% - Accent2 6 2 4 2 2" xfId="11131" xr:uid="{00000000-0005-0000-0000-0000572B0000}"/>
    <cellStyle name="40% - Accent2 6 2 4 3" xfId="11132" xr:uid="{00000000-0005-0000-0000-0000582B0000}"/>
    <cellStyle name="40% - Accent2 6 2 5" xfId="11133" xr:uid="{00000000-0005-0000-0000-0000592B0000}"/>
    <cellStyle name="40% - Accent2 6 2 5 2" xfId="11134" xr:uid="{00000000-0005-0000-0000-00005A2B0000}"/>
    <cellStyle name="40% - Accent2 6 2 6" xfId="11135" xr:uid="{00000000-0005-0000-0000-00005B2B0000}"/>
    <cellStyle name="40% - Accent2 6 2 7" xfId="11136" xr:uid="{00000000-0005-0000-0000-00005C2B0000}"/>
    <cellStyle name="40% - Accent2 6 2 8" xfId="11137" xr:uid="{00000000-0005-0000-0000-00005D2B0000}"/>
    <cellStyle name="40% - Accent2 6 3" xfId="11138" xr:uid="{00000000-0005-0000-0000-00005E2B0000}"/>
    <cellStyle name="40% - Accent2 6 3 2" xfId="11139" xr:uid="{00000000-0005-0000-0000-00005F2B0000}"/>
    <cellStyle name="40% - Accent2 6 3 2 2" xfId="11140" xr:uid="{00000000-0005-0000-0000-0000602B0000}"/>
    <cellStyle name="40% - Accent2 6 3 2 2 2" xfId="11141" xr:uid="{00000000-0005-0000-0000-0000612B0000}"/>
    <cellStyle name="40% - Accent2 6 3 2 3" xfId="11142" xr:uid="{00000000-0005-0000-0000-0000622B0000}"/>
    <cellStyle name="40% - Accent2 6 3 2 4" xfId="11143" xr:uid="{00000000-0005-0000-0000-0000632B0000}"/>
    <cellStyle name="40% - Accent2 6 3 3" xfId="11144" xr:uid="{00000000-0005-0000-0000-0000642B0000}"/>
    <cellStyle name="40% - Accent2 6 3 3 2" xfId="11145" xr:uid="{00000000-0005-0000-0000-0000652B0000}"/>
    <cellStyle name="40% - Accent2 6 3 4" xfId="11146" xr:uid="{00000000-0005-0000-0000-0000662B0000}"/>
    <cellStyle name="40% - Accent2 6 3 5" xfId="11147" xr:uid="{00000000-0005-0000-0000-0000672B0000}"/>
    <cellStyle name="40% - Accent2 6 3 6" xfId="11148" xr:uid="{00000000-0005-0000-0000-0000682B0000}"/>
    <cellStyle name="40% - Accent2 6 4" xfId="11149" xr:uid="{00000000-0005-0000-0000-0000692B0000}"/>
    <cellStyle name="40% - Accent2 6 4 2" xfId="11150" xr:uid="{00000000-0005-0000-0000-00006A2B0000}"/>
    <cellStyle name="40% - Accent2 6 4 2 2" xfId="11151" xr:uid="{00000000-0005-0000-0000-00006B2B0000}"/>
    <cellStyle name="40% - Accent2 6 4 3" xfId="11152" xr:uid="{00000000-0005-0000-0000-00006C2B0000}"/>
    <cellStyle name="40% - Accent2 6 4 4" xfId="11153" xr:uid="{00000000-0005-0000-0000-00006D2B0000}"/>
    <cellStyle name="40% - Accent2 6 5" xfId="11154" xr:uid="{00000000-0005-0000-0000-00006E2B0000}"/>
    <cellStyle name="40% - Accent2 6 5 2" xfId="11155" xr:uid="{00000000-0005-0000-0000-00006F2B0000}"/>
    <cellStyle name="40% - Accent2 6 5 2 2" xfId="11156" xr:uid="{00000000-0005-0000-0000-0000702B0000}"/>
    <cellStyle name="40% - Accent2 6 5 3" xfId="11157" xr:uid="{00000000-0005-0000-0000-0000712B0000}"/>
    <cellStyle name="40% - Accent2 6 6" xfId="11158" xr:uid="{00000000-0005-0000-0000-0000722B0000}"/>
    <cellStyle name="40% - Accent2 6 6 2" xfId="11159" xr:uid="{00000000-0005-0000-0000-0000732B0000}"/>
    <cellStyle name="40% - Accent2 6 7" xfId="11160" xr:uid="{00000000-0005-0000-0000-0000742B0000}"/>
    <cellStyle name="40% - Accent2 6 8" xfId="11161" xr:uid="{00000000-0005-0000-0000-0000752B0000}"/>
    <cellStyle name="40% - Accent2 6 9" xfId="11162" xr:uid="{00000000-0005-0000-0000-0000762B0000}"/>
    <cellStyle name="40% - Accent2 7" xfId="11163" xr:uid="{00000000-0005-0000-0000-0000772B0000}"/>
    <cellStyle name="40% - Accent2 7 2" xfId="11164" xr:uid="{00000000-0005-0000-0000-0000782B0000}"/>
    <cellStyle name="40% - Accent2 7 2 2" xfId="11165" xr:uid="{00000000-0005-0000-0000-0000792B0000}"/>
    <cellStyle name="40% - Accent2 7 2 2 2" xfId="11166" xr:uid="{00000000-0005-0000-0000-00007A2B0000}"/>
    <cellStyle name="40% - Accent2 7 2 2 2 2" xfId="11167" xr:uid="{00000000-0005-0000-0000-00007B2B0000}"/>
    <cellStyle name="40% - Accent2 7 2 2 2 2 2" xfId="11168" xr:uid="{00000000-0005-0000-0000-00007C2B0000}"/>
    <cellStyle name="40% - Accent2 7 2 2 2 3" xfId="11169" xr:uid="{00000000-0005-0000-0000-00007D2B0000}"/>
    <cellStyle name="40% - Accent2 7 2 2 3" xfId="11170" xr:uid="{00000000-0005-0000-0000-00007E2B0000}"/>
    <cellStyle name="40% - Accent2 7 2 2 3 2" xfId="11171" xr:uid="{00000000-0005-0000-0000-00007F2B0000}"/>
    <cellStyle name="40% - Accent2 7 2 2 4" xfId="11172" xr:uid="{00000000-0005-0000-0000-0000802B0000}"/>
    <cellStyle name="40% - Accent2 7 2 2 5" xfId="11173" xr:uid="{00000000-0005-0000-0000-0000812B0000}"/>
    <cellStyle name="40% - Accent2 7 2 2 6" xfId="11174" xr:uid="{00000000-0005-0000-0000-0000822B0000}"/>
    <cellStyle name="40% - Accent2 7 2 3" xfId="11175" xr:uid="{00000000-0005-0000-0000-0000832B0000}"/>
    <cellStyle name="40% - Accent2 7 2 3 2" xfId="11176" xr:uid="{00000000-0005-0000-0000-0000842B0000}"/>
    <cellStyle name="40% - Accent2 7 2 3 2 2" xfId="11177" xr:uid="{00000000-0005-0000-0000-0000852B0000}"/>
    <cellStyle name="40% - Accent2 7 2 3 3" xfId="11178" xr:uid="{00000000-0005-0000-0000-0000862B0000}"/>
    <cellStyle name="40% - Accent2 7 2 4" xfId="11179" xr:uid="{00000000-0005-0000-0000-0000872B0000}"/>
    <cellStyle name="40% - Accent2 7 2 4 2" xfId="11180" xr:uid="{00000000-0005-0000-0000-0000882B0000}"/>
    <cellStyle name="40% - Accent2 7 2 4 2 2" xfId="11181" xr:uid="{00000000-0005-0000-0000-0000892B0000}"/>
    <cellStyle name="40% - Accent2 7 2 4 3" xfId="11182" xr:uid="{00000000-0005-0000-0000-00008A2B0000}"/>
    <cellStyle name="40% - Accent2 7 2 5" xfId="11183" xr:uid="{00000000-0005-0000-0000-00008B2B0000}"/>
    <cellStyle name="40% - Accent2 7 2 5 2" xfId="11184" xr:uid="{00000000-0005-0000-0000-00008C2B0000}"/>
    <cellStyle name="40% - Accent2 7 2 6" xfId="11185" xr:uid="{00000000-0005-0000-0000-00008D2B0000}"/>
    <cellStyle name="40% - Accent2 7 2 7" xfId="11186" xr:uid="{00000000-0005-0000-0000-00008E2B0000}"/>
    <cellStyle name="40% - Accent2 7 2 8" xfId="11187" xr:uid="{00000000-0005-0000-0000-00008F2B0000}"/>
    <cellStyle name="40% - Accent2 7 3" xfId="11188" xr:uid="{00000000-0005-0000-0000-0000902B0000}"/>
    <cellStyle name="40% - Accent2 7 3 2" xfId="11189" xr:uid="{00000000-0005-0000-0000-0000912B0000}"/>
    <cellStyle name="40% - Accent2 7 3 2 2" xfId="11190" xr:uid="{00000000-0005-0000-0000-0000922B0000}"/>
    <cellStyle name="40% - Accent2 7 3 2 2 2" xfId="11191" xr:uid="{00000000-0005-0000-0000-0000932B0000}"/>
    <cellStyle name="40% - Accent2 7 3 2 3" xfId="11192" xr:uid="{00000000-0005-0000-0000-0000942B0000}"/>
    <cellStyle name="40% - Accent2 7 3 2 4" xfId="11193" xr:uid="{00000000-0005-0000-0000-0000952B0000}"/>
    <cellStyle name="40% - Accent2 7 3 3" xfId="11194" xr:uid="{00000000-0005-0000-0000-0000962B0000}"/>
    <cellStyle name="40% - Accent2 7 3 3 2" xfId="11195" xr:uid="{00000000-0005-0000-0000-0000972B0000}"/>
    <cellStyle name="40% - Accent2 7 3 4" xfId="11196" xr:uid="{00000000-0005-0000-0000-0000982B0000}"/>
    <cellStyle name="40% - Accent2 7 3 5" xfId="11197" xr:uid="{00000000-0005-0000-0000-0000992B0000}"/>
    <cellStyle name="40% - Accent2 7 3 6" xfId="11198" xr:uid="{00000000-0005-0000-0000-00009A2B0000}"/>
    <cellStyle name="40% - Accent2 7 4" xfId="11199" xr:uid="{00000000-0005-0000-0000-00009B2B0000}"/>
    <cellStyle name="40% - Accent2 7 4 2" xfId="11200" xr:uid="{00000000-0005-0000-0000-00009C2B0000}"/>
    <cellStyle name="40% - Accent2 7 4 2 2" xfId="11201" xr:uid="{00000000-0005-0000-0000-00009D2B0000}"/>
    <cellStyle name="40% - Accent2 7 4 3" xfId="11202" xr:uid="{00000000-0005-0000-0000-00009E2B0000}"/>
    <cellStyle name="40% - Accent2 7 4 4" xfId="11203" xr:uid="{00000000-0005-0000-0000-00009F2B0000}"/>
    <cellStyle name="40% - Accent2 7 5" xfId="11204" xr:uid="{00000000-0005-0000-0000-0000A02B0000}"/>
    <cellStyle name="40% - Accent2 7 5 2" xfId="11205" xr:uid="{00000000-0005-0000-0000-0000A12B0000}"/>
    <cellStyle name="40% - Accent2 7 5 2 2" xfId="11206" xr:uid="{00000000-0005-0000-0000-0000A22B0000}"/>
    <cellStyle name="40% - Accent2 7 5 3" xfId="11207" xr:uid="{00000000-0005-0000-0000-0000A32B0000}"/>
    <cellStyle name="40% - Accent2 7 6" xfId="11208" xr:uid="{00000000-0005-0000-0000-0000A42B0000}"/>
    <cellStyle name="40% - Accent2 7 6 2" xfId="11209" xr:uid="{00000000-0005-0000-0000-0000A52B0000}"/>
    <cellStyle name="40% - Accent2 7 7" xfId="11210" xr:uid="{00000000-0005-0000-0000-0000A62B0000}"/>
    <cellStyle name="40% - Accent2 7 8" xfId="11211" xr:uid="{00000000-0005-0000-0000-0000A72B0000}"/>
    <cellStyle name="40% - Accent2 7 9" xfId="11212" xr:uid="{00000000-0005-0000-0000-0000A82B0000}"/>
    <cellStyle name="40% - Accent2 8" xfId="11213" xr:uid="{00000000-0005-0000-0000-0000A92B0000}"/>
    <cellStyle name="40% - Accent2 8 2" xfId="11214" xr:uid="{00000000-0005-0000-0000-0000AA2B0000}"/>
    <cellStyle name="40% - Accent2 8 2 2" xfId="11215" xr:uid="{00000000-0005-0000-0000-0000AB2B0000}"/>
    <cellStyle name="40% - Accent2 8 2 2 2" xfId="11216" xr:uid="{00000000-0005-0000-0000-0000AC2B0000}"/>
    <cellStyle name="40% - Accent2 8 2 2 2 2" xfId="11217" xr:uid="{00000000-0005-0000-0000-0000AD2B0000}"/>
    <cellStyle name="40% - Accent2 8 2 2 2 2 2" xfId="11218" xr:uid="{00000000-0005-0000-0000-0000AE2B0000}"/>
    <cellStyle name="40% - Accent2 8 2 2 2 3" xfId="11219" xr:uid="{00000000-0005-0000-0000-0000AF2B0000}"/>
    <cellStyle name="40% - Accent2 8 2 2 3" xfId="11220" xr:uid="{00000000-0005-0000-0000-0000B02B0000}"/>
    <cellStyle name="40% - Accent2 8 2 2 3 2" xfId="11221" xr:uid="{00000000-0005-0000-0000-0000B12B0000}"/>
    <cellStyle name="40% - Accent2 8 2 2 4" xfId="11222" xr:uid="{00000000-0005-0000-0000-0000B22B0000}"/>
    <cellStyle name="40% - Accent2 8 2 2 5" xfId="11223" xr:uid="{00000000-0005-0000-0000-0000B32B0000}"/>
    <cellStyle name="40% - Accent2 8 2 2 6" xfId="11224" xr:uid="{00000000-0005-0000-0000-0000B42B0000}"/>
    <cellStyle name="40% - Accent2 8 2 3" xfId="11225" xr:uid="{00000000-0005-0000-0000-0000B52B0000}"/>
    <cellStyle name="40% - Accent2 8 2 3 2" xfId="11226" xr:uid="{00000000-0005-0000-0000-0000B62B0000}"/>
    <cellStyle name="40% - Accent2 8 2 3 2 2" xfId="11227" xr:uid="{00000000-0005-0000-0000-0000B72B0000}"/>
    <cellStyle name="40% - Accent2 8 2 3 3" xfId="11228" xr:uid="{00000000-0005-0000-0000-0000B82B0000}"/>
    <cellStyle name="40% - Accent2 8 2 4" xfId="11229" xr:uid="{00000000-0005-0000-0000-0000B92B0000}"/>
    <cellStyle name="40% - Accent2 8 2 4 2" xfId="11230" xr:uid="{00000000-0005-0000-0000-0000BA2B0000}"/>
    <cellStyle name="40% - Accent2 8 2 4 2 2" xfId="11231" xr:uid="{00000000-0005-0000-0000-0000BB2B0000}"/>
    <cellStyle name="40% - Accent2 8 2 4 3" xfId="11232" xr:uid="{00000000-0005-0000-0000-0000BC2B0000}"/>
    <cellStyle name="40% - Accent2 8 2 5" xfId="11233" xr:uid="{00000000-0005-0000-0000-0000BD2B0000}"/>
    <cellStyle name="40% - Accent2 8 2 5 2" xfId="11234" xr:uid="{00000000-0005-0000-0000-0000BE2B0000}"/>
    <cellStyle name="40% - Accent2 8 2 6" xfId="11235" xr:uid="{00000000-0005-0000-0000-0000BF2B0000}"/>
    <cellStyle name="40% - Accent2 8 2 7" xfId="11236" xr:uid="{00000000-0005-0000-0000-0000C02B0000}"/>
    <cellStyle name="40% - Accent2 8 2 8" xfId="11237" xr:uid="{00000000-0005-0000-0000-0000C12B0000}"/>
    <cellStyle name="40% - Accent2 8 3" xfId="11238" xr:uid="{00000000-0005-0000-0000-0000C22B0000}"/>
    <cellStyle name="40% - Accent2 8 3 2" xfId="11239" xr:uid="{00000000-0005-0000-0000-0000C32B0000}"/>
    <cellStyle name="40% - Accent2 8 3 2 2" xfId="11240" xr:uid="{00000000-0005-0000-0000-0000C42B0000}"/>
    <cellStyle name="40% - Accent2 8 3 2 2 2" xfId="11241" xr:uid="{00000000-0005-0000-0000-0000C52B0000}"/>
    <cellStyle name="40% - Accent2 8 3 2 3" xfId="11242" xr:uid="{00000000-0005-0000-0000-0000C62B0000}"/>
    <cellStyle name="40% - Accent2 8 3 2 4" xfId="11243" xr:uid="{00000000-0005-0000-0000-0000C72B0000}"/>
    <cellStyle name="40% - Accent2 8 3 3" xfId="11244" xr:uid="{00000000-0005-0000-0000-0000C82B0000}"/>
    <cellStyle name="40% - Accent2 8 3 3 2" xfId="11245" xr:uid="{00000000-0005-0000-0000-0000C92B0000}"/>
    <cellStyle name="40% - Accent2 8 3 4" xfId="11246" xr:uid="{00000000-0005-0000-0000-0000CA2B0000}"/>
    <cellStyle name="40% - Accent2 8 3 5" xfId="11247" xr:uid="{00000000-0005-0000-0000-0000CB2B0000}"/>
    <cellStyle name="40% - Accent2 8 3 6" xfId="11248" xr:uid="{00000000-0005-0000-0000-0000CC2B0000}"/>
    <cellStyle name="40% - Accent2 8 4" xfId="11249" xr:uid="{00000000-0005-0000-0000-0000CD2B0000}"/>
    <cellStyle name="40% - Accent2 8 4 2" xfId="11250" xr:uid="{00000000-0005-0000-0000-0000CE2B0000}"/>
    <cellStyle name="40% - Accent2 8 4 2 2" xfId="11251" xr:uid="{00000000-0005-0000-0000-0000CF2B0000}"/>
    <cellStyle name="40% - Accent2 8 4 3" xfId="11252" xr:uid="{00000000-0005-0000-0000-0000D02B0000}"/>
    <cellStyle name="40% - Accent2 8 4 4" xfId="11253" xr:uid="{00000000-0005-0000-0000-0000D12B0000}"/>
    <cellStyle name="40% - Accent2 8 5" xfId="11254" xr:uid="{00000000-0005-0000-0000-0000D22B0000}"/>
    <cellStyle name="40% - Accent2 8 5 2" xfId="11255" xr:uid="{00000000-0005-0000-0000-0000D32B0000}"/>
    <cellStyle name="40% - Accent2 8 5 2 2" xfId="11256" xr:uid="{00000000-0005-0000-0000-0000D42B0000}"/>
    <cellStyle name="40% - Accent2 8 5 3" xfId="11257" xr:uid="{00000000-0005-0000-0000-0000D52B0000}"/>
    <cellStyle name="40% - Accent2 8 6" xfId="11258" xr:uid="{00000000-0005-0000-0000-0000D62B0000}"/>
    <cellStyle name="40% - Accent2 8 6 2" xfId="11259" xr:uid="{00000000-0005-0000-0000-0000D72B0000}"/>
    <cellStyle name="40% - Accent2 8 7" xfId="11260" xr:uid="{00000000-0005-0000-0000-0000D82B0000}"/>
    <cellStyle name="40% - Accent2 8 8" xfId="11261" xr:uid="{00000000-0005-0000-0000-0000D92B0000}"/>
    <cellStyle name="40% - Accent2 8 9" xfId="11262" xr:uid="{00000000-0005-0000-0000-0000DA2B0000}"/>
    <cellStyle name="40% - Accent2 9" xfId="11263" xr:uid="{00000000-0005-0000-0000-0000DB2B0000}"/>
    <cellStyle name="40% - Accent2 9 2" xfId="11264" xr:uid="{00000000-0005-0000-0000-0000DC2B0000}"/>
    <cellStyle name="40% - Accent2 9 2 2" xfId="11265" xr:uid="{00000000-0005-0000-0000-0000DD2B0000}"/>
    <cellStyle name="40% - Accent2 9 2 2 2" xfId="11266" xr:uid="{00000000-0005-0000-0000-0000DE2B0000}"/>
    <cellStyle name="40% - Accent2 9 2 2 2 2" xfId="11267" xr:uid="{00000000-0005-0000-0000-0000DF2B0000}"/>
    <cellStyle name="40% - Accent2 9 2 2 3" xfId="11268" xr:uid="{00000000-0005-0000-0000-0000E02B0000}"/>
    <cellStyle name="40% - Accent2 9 2 2 4" xfId="11269" xr:uid="{00000000-0005-0000-0000-0000E12B0000}"/>
    <cellStyle name="40% - Accent2 9 2 3" xfId="11270" xr:uid="{00000000-0005-0000-0000-0000E22B0000}"/>
    <cellStyle name="40% - Accent2 9 2 3 2" xfId="11271" xr:uid="{00000000-0005-0000-0000-0000E32B0000}"/>
    <cellStyle name="40% - Accent2 9 2 4" xfId="11272" xr:uid="{00000000-0005-0000-0000-0000E42B0000}"/>
    <cellStyle name="40% - Accent2 9 2 5" xfId="11273" xr:uid="{00000000-0005-0000-0000-0000E52B0000}"/>
    <cellStyle name="40% - Accent2 9 2 6" xfId="11274" xr:uid="{00000000-0005-0000-0000-0000E62B0000}"/>
    <cellStyle name="40% - Accent2 9 3" xfId="11275" xr:uid="{00000000-0005-0000-0000-0000E72B0000}"/>
    <cellStyle name="40% - Accent2 9 3 2" xfId="11276" xr:uid="{00000000-0005-0000-0000-0000E82B0000}"/>
    <cellStyle name="40% - Accent2 9 3 2 2" xfId="11277" xr:uid="{00000000-0005-0000-0000-0000E92B0000}"/>
    <cellStyle name="40% - Accent2 9 3 2 2 2" xfId="11278" xr:uid="{00000000-0005-0000-0000-0000EA2B0000}"/>
    <cellStyle name="40% - Accent2 9 3 2 3" xfId="11279" xr:uid="{00000000-0005-0000-0000-0000EB2B0000}"/>
    <cellStyle name="40% - Accent2 9 3 2 4" xfId="11280" xr:uid="{00000000-0005-0000-0000-0000EC2B0000}"/>
    <cellStyle name="40% - Accent2 9 3 3" xfId="11281" xr:uid="{00000000-0005-0000-0000-0000ED2B0000}"/>
    <cellStyle name="40% - Accent2 9 3 3 2" xfId="11282" xr:uid="{00000000-0005-0000-0000-0000EE2B0000}"/>
    <cellStyle name="40% - Accent2 9 3 4" xfId="11283" xr:uid="{00000000-0005-0000-0000-0000EF2B0000}"/>
    <cellStyle name="40% - Accent2 9 3 5" xfId="11284" xr:uid="{00000000-0005-0000-0000-0000F02B0000}"/>
    <cellStyle name="40% - Accent2 9 4" xfId="11285" xr:uid="{00000000-0005-0000-0000-0000F12B0000}"/>
    <cellStyle name="40% - Accent2 9 4 2" xfId="11286" xr:uid="{00000000-0005-0000-0000-0000F22B0000}"/>
    <cellStyle name="40% - Accent2 9 4 2 2" xfId="11287" xr:uid="{00000000-0005-0000-0000-0000F32B0000}"/>
    <cellStyle name="40% - Accent2 9 4 3" xfId="11288" xr:uid="{00000000-0005-0000-0000-0000F42B0000}"/>
    <cellStyle name="40% - Accent2 9 4 4" xfId="11289" xr:uid="{00000000-0005-0000-0000-0000F52B0000}"/>
    <cellStyle name="40% - Accent2 9 5" xfId="11290" xr:uid="{00000000-0005-0000-0000-0000F62B0000}"/>
    <cellStyle name="40% - Accent2 9 5 2" xfId="11291" xr:uid="{00000000-0005-0000-0000-0000F72B0000}"/>
    <cellStyle name="40% - Accent2 9 6" xfId="11292" xr:uid="{00000000-0005-0000-0000-0000F82B0000}"/>
    <cellStyle name="40% - Accent2 9 7" xfId="11293" xr:uid="{00000000-0005-0000-0000-0000F92B0000}"/>
    <cellStyle name="40% - Accent2 9 8" xfId="11294" xr:uid="{00000000-0005-0000-0000-0000FA2B0000}"/>
    <cellStyle name="40% - Accent3" xfId="30" builtinId="39" customBuiltin="1"/>
    <cellStyle name="40% - Accent3 10" xfId="11295" xr:uid="{00000000-0005-0000-0000-0000FC2B0000}"/>
    <cellStyle name="40% - Accent3 10 2" xfId="11296" xr:uid="{00000000-0005-0000-0000-0000FD2B0000}"/>
    <cellStyle name="40% - Accent3 10 2 2" xfId="11297" xr:uid="{00000000-0005-0000-0000-0000FE2B0000}"/>
    <cellStyle name="40% - Accent3 10 2 2 2" xfId="11298" xr:uid="{00000000-0005-0000-0000-0000FF2B0000}"/>
    <cellStyle name="40% - Accent3 10 2 3" xfId="11299" xr:uid="{00000000-0005-0000-0000-0000002C0000}"/>
    <cellStyle name="40% - Accent3 10 2 4" xfId="11300" xr:uid="{00000000-0005-0000-0000-0000012C0000}"/>
    <cellStyle name="40% - Accent3 10 3" xfId="11301" xr:uid="{00000000-0005-0000-0000-0000022C0000}"/>
    <cellStyle name="40% - Accent3 10 3 2" xfId="11302" xr:uid="{00000000-0005-0000-0000-0000032C0000}"/>
    <cellStyle name="40% - Accent3 10 4" xfId="11303" xr:uid="{00000000-0005-0000-0000-0000042C0000}"/>
    <cellStyle name="40% - Accent3 10 5" xfId="11304" xr:uid="{00000000-0005-0000-0000-0000052C0000}"/>
    <cellStyle name="40% - Accent3 10 6" xfId="11305" xr:uid="{00000000-0005-0000-0000-0000062C0000}"/>
    <cellStyle name="40% - Accent3 11" xfId="11306" xr:uid="{00000000-0005-0000-0000-0000072C0000}"/>
    <cellStyle name="40% - Accent3 11 2" xfId="11307" xr:uid="{00000000-0005-0000-0000-0000082C0000}"/>
    <cellStyle name="40% - Accent3 11 2 2" xfId="11308" xr:uid="{00000000-0005-0000-0000-0000092C0000}"/>
    <cellStyle name="40% - Accent3 11 2 2 2" xfId="11309" xr:uid="{00000000-0005-0000-0000-00000A2C0000}"/>
    <cellStyle name="40% - Accent3 11 2 3" xfId="11310" xr:uid="{00000000-0005-0000-0000-00000B2C0000}"/>
    <cellStyle name="40% - Accent3 11 2 4" xfId="11311" xr:uid="{00000000-0005-0000-0000-00000C2C0000}"/>
    <cellStyle name="40% - Accent3 11 3" xfId="11312" xr:uid="{00000000-0005-0000-0000-00000D2C0000}"/>
    <cellStyle name="40% - Accent3 11 3 2" xfId="11313" xr:uid="{00000000-0005-0000-0000-00000E2C0000}"/>
    <cellStyle name="40% - Accent3 11 4" xfId="11314" xr:uid="{00000000-0005-0000-0000-00000F2C0000}"/>
    <cellStyle name="40% - Accent3 11 5" xfId="11315" xr:uid="{00000000-0005-0000-0000-0000102C0000}"/>
    <cellStyle name="40% - Accent3 12" xfId="11316" xr:uid="{00000000-0005-0000-0000-0000112C0000}"/>
    <cellStyle name="40% - Accent3 12 2" xfId="11317" xr:uid="{00000000-0005-0000-0000-0000122C0000}"/>
    <cellStyle name="40% - Accent3 12 2 2" xfId="11318" xr:uid="{00000000-0005-0000-0000-0000132C0000}"/>
    <cellStyle name="40% - Accent3 12 2 3" xfId="11319" xr:uid="{00000000-0005-0000-0000-0000142C0000}"/>
    <cellStyle name="40% - Accent3 12 3" xfId="11320" xr:uid="{00000000-0005-0000-0000-0000152C0000}"/>
    <cellStyle name="40% - Accent3 12 4" xfId="11321" xr:uid="{00000000-0005-0000-0000-0000162C0000}"/>
    <cellStyle name="40% - Accent3 13" xfId="11322" xr:uid="{00000000-0005-0000-0000-0000172C0000}"/>
    <cellStyle name="40% - Accent3 13 2" xfId="11323" xr:uid="{00000000-0005-0000-0000-0000182C0000}"/>
    <cellStyle name="40% - Accent3 13 2 2" xfId="11324" xr:uid="{00000000-0005-0000-0000-0000192C0000}"/>
    <cellStyle name="40% - Accent3 13 3" xfId="11325" xr:uid="{00000000-0005-0000-0000-00001A2C0000}"/>
    <cellStyle name="40% - Accent3 13 4" xfId="11326" xr:uid="{00000000-0005-0000-0000-00001B2C0000}"/>
    <cellStyle name="40% - Accent3 14" xfId="11327" xr:uid="{00000000-0005-0000-0000-00001C2C0000}"/>
    <cellStyle name="40% - Accent3 14 2" xfId="11328" xr:uid="{00000000-0005-0000-0000-00001D2C0000}"/>
    <cellStyle name="40% - Accent3 15" xfId="11329" xr:uid="{00000000-0005-0000-0000-00001E2C0000}"/>
    <cellStyle name="40% - Accent3 16" xfId="11330" xr:uid="{00000000-0005-0000-0000-00001F2C0000}"/>
    <cellStyle name="40% - Accent3 17" xfId="11331" xr:uid="{00000000-0005-0000-0000-0000202C0000}"/>
    <cellStyle name="40% - Accent3 2" xfId="11332" xr:uid="{00000000-0005-0000-0000-0000212C0000}"/>
    <cellStyle name="40% - Accent3 2 10" xfId="11333" xr:uid="{00000000-0005-0000-0000-0000222C0000}"/>
    <cellStyle name="40% - Accent3 2 10 2" xfId="11334" xr:uid="{00000000-0005-0000-0000-0000232C0000}"/>
    <cellStyle name="40% - Accent3 2 10 2 2" xfId="11335" xr:uid="{00000000-0005-0000-0000-0000242C0000}"/>
    <cellStyle name="40% - Accent3 2 10 3" xfId="11336" xr:uid="{00000000-0005-0000-0000-0000252C0000}"/>
    <cellStyle name="40% - Accent3 2 10 4" xfId="11337" xr:uid="{00000000-0005-0000-0000-0000262C0000}"/>
    <cellStyle name="40% - Accent3 2 11" xfId="11338" xr:uid="{00000000-0005-0000-0000-0000272C0000}"/>
    <cellStyle name="40% - Accent3 2 11 2" xfId="11339" xr:uid="{00000000-0005-0000-0000-0000282C0000}"/>
    <cellStyle name="40% - Accent3 2 12" xfId="11340" xr:uid="{00000000-0005-0000-0000-0000292C0000}"/>
    <cellStyle name="40% - Accent3 2 13" xfId="11341" xr:uid="{00000000-0005-0000-0000-00002A2C0000}"/>
    <cellStyle name="40% - Accent3 2 14" xfId="11342" xr:uid="{00000000-0005-0000-0000-00002B2C0000}"/>
    <cellStyle name="40% - Accent3 2 2" xfId="11343" xr:uid="{00000000-0005-0000-0000-00002C2C0000}"/>
    <cellStyle name="40% - Accent3 2 2 10" xfId="11344" xr:uid="{00000000-0005-0000-0000-00002D2C0000}"/>
    <cellStyle name="40% - Accent3 2 2 10 2" xfId="11345" xr:uid="{00000000-0005-0000-0000-00002E2C0000}"/>
    <cellStyle name="40% - Accent3 2 2 11" xfId="11346" xr:uid="{00000000-0005-0000-0000-00002F2C0000}"/>
    <cellStyle name="40% - Accent3 2 2 12" xfId="11347" xr:uid="{00000000-0005-0000-0000-0000302C0000}"/>
    <cellStyle name="40% - Accent3 2 2 13" xfId="11348" xr:uid="{00000000-0005-0000-0000-0000312C0000}"/>
    <cellStyle name="40% - Accent3 2 2 2" xfId="11349" xr:uid="{00000000-0005-0000-0000-0000322C0000}"/>
    <cellStyle name="40% - Accent3 2 2 2 2" xfId="11350" xr:uid="{00000000-0005-0000-0000-0000332C0000}"/>
    <cellStyle name="40% - Accent3 2 2 2 2 2" xfId="11351" xr:uid="{00000000-0005-0000-0000-0000342C0000}"/>
    <cellStyle name="40% - Accent3 2 2 2 2 2 2" xfId="11352" xr:uid="{00000000-0005-0000-0000-0000352C0000}"/>
    <cellStyle name="40% - Accent3 2 2 2 2 2 2 2" xfId="11353" xr:uid="{00000000-0005-0000-0000-0000362C0000}"/>
    <cellStyle name="40% - Accent3 2 2 2 2 2 2 2 2" xfId="11354" xr:uid="{00000000-0005-0000-0000-0000372C0000}"/>
    <cellStyle name="40% - Accent3 2 2 2 2 2 2 3" xfId="11355" xr:uid="{00000000-0005-0000-0000-0000382C0000}"/>
    <cellStyle name="40% - Accent3 2 2 2 2 2 3" xfId="11356" xr:uid="{00000000-0005-0000-0000-0000392C0000}"/>
    <cellStyle name="40% - Accent3 2 2 2 2 2 3 2" xfId="11357" xr:uid="{00000000-0005-0000-0000-00003A2C0000}"/>
    <cellStyle name="40% - Accent3 2 2 2 2 2 4" xfId="11358" xr:uid="{00000000-0005-0000-0000-00003B2C0000}"/>
    <cellStyle name="40% - Accent3 2 2 2 2 2 5" xfId="11359" xr:uid="{00000000-0005-0000-0000-00003C2C0000}"/>
    <cellStyle name="40% - Accent3 2 2 2 2 2 6" xfId="11360" xr:uid="{00000000-0005-0000-0000-00003D2C0000}"/>
    <cellStyle name="40% - Accent3 2 2 2 2 3" xfId="11361" xr:uid="{00000000-0005-0000-0000-00003E2C0000}"/>
    <cellStyle name="40% - Accent3 2 2 2 2 3 2" xfId="11362" xr:uid="{00000000-0005-0000-0000-00003F2C0000}"/>
    <cellStyle name="40% - Accent3 2 2 2 2 3 2 2" xfId="11363" xr:uid="{00000000-0005-0000-0000-0000402C0000}"/>
    <cellStyle name="40% - Accent3 2 2 2 2 3 3" xfId="11364" xr:uid="{00000000-0005-0000-0000-0000412C0000}"/>
    <cellStyle name="40% - Accent3 2 2 2 2 4" xfId="11365" xr:uid="{00000000-0005-0000-0000-0000422C0000}"/>
    <cellStyle name="40% - Accent3 2 2 2 2 4 2" xfId="11366" xr:uid="{00000000-0005-0000-0000-0000432C0000}"/>
    <cellStyle name="40% - Accent3 2 2 2 2 4 2 2" xfId="11367" xr:uid="{00000000-0005-0000-0000-0000442C0000}"/>
    <cellStyle name="40% - Accent3 2 2 2 2 4 3" xfId="11368" xr:uid="{00000000-0005-0000-0000-0000452C0000}"/>
    <cellStyle name="40% - Accent3 2 2 2 2 5" xfId="11369" xr:uid="{00000000-0005-0000-0000-0000462C0000}"/>
    <cellStyle name="40% - Accent3 2 2 2 2 5 2" xfId="11370" xr:uid="{00000000-0005-0000-0000-0000472C0000}"/>
    <cellStyle name="40% - Accent3 2 2 2 2 6" xfId="11371" xr:uid="{00000000-0005-0000-0000-0000482C0000}"/>
    <cellStyle name="40% - Accent3 2 2 2 2 7" xfId="11372" xr:uid="{00000000-0005-0000-0000-0000492C0000}"/>
    <cellStyle name="40% - Accent3 2 2 2 2 8" xfId="11373" xr:uid="{00000000-0005-0000-0000-00004A2C0000}"/>
    <cellStyle name="40% - Accent3 2 2 2 3" xfId="11374" xr:uid="{00000000-0005-0000-0000-00004B2C0000}"/>
    <cellStyle name="40% - Accent3 2 2 2 3 2" xfId="11375" xr:uid="{00000000-0005-0000-0000-00004C2C0000}"/>
    <cellStyle name="40% - Accent3 2 2 2 3 2 2" xfId="11376" xr:uid="{00000000-0005-0000-0000-00004D2C0000}"/>
    <cellStyle name="40% - Accent3 2 2 2 3 2 2 2" xfId="11377" xr:uid="{00000000-0005-0000-0000-00004E2C0000}"/>
    <cellStyle name="40% - Accent3 2 2 2 3 2 3" xfId="11378" xr:uid="{00000000-0005-0000-0000-00004F2C0000}"/>
    <cellStyle name="40% - Accent3 2 2 2 3 2 4" xfId="11379" xr:uid="{00000000-0005-0000-0000-0000502C0000}"/>
    <cellStyle name="40% - Accent3 2 2 2 3 3" xfId="11380" xr:uid="{00000000-0005-0000-0000-0000512C0000}"/>
    <cellStyle name="40% - Accent3 2 2 2 3 3 2" xfId="11381" xr:uid="{00000000-0005-0000-0000-0000522C0000}"/>
    <cellStyle name="40% - Accent3 2 2 2 3 4" xfId="11382" xr:uid="{00000000-0005-0000-0000-0000532C0000}"/>
    <cellStyle name="40% - Accent3 2 2 2 3 5" xfId="11383" xr:uid="{00000000-0005-0000-0000-0000542C0000}"/>
    <cellStyle name="40% - Accent3 2 2 2 3 6" xfId="11384" xr:uid="{00000000-0005-0000-0000-0000552C0000}"/>
    <cellStyle name="40% - Accent3 2 2 2 4" xfId="11385" xr:uid="{00000000-0005-0000-0000-0000562C0000}"/>
    <cellStyle name="40% - Accent3 2 2 2 4 2" xfId="11386" xr:uid="{00000000-0005-0000-0000-0000572C0000}"/>
    <cellStyle name="40% - Accent3 2 2 2 4 2 2" xfId="11387" xr:uid="{00000000-0005-0000-0000-0000582C0000}"/>
    <cellStyle name="40% - Accent3 2 2 2 4 2 2 2" xfId="11388" xr:uid="{00000000-0005-0000-0000-0000592C0000}"/>
    <cellStyle name="40% - Accent3 2 2 2 4 2 3" xfId="11389" xr:uid="{00000000-0005-0000-0000-00005A2C0000}"/>
    <cellStyle name="40% - Accent3 2 2 2 4 2 4" xfId="11390" xr:uid="{00000000-0005-0000-0000-00005B2C0000}"/>
    <cellStyle name="40% - Accent3 2 2 2 4 3" xfId="11391" xr:uid="{00000000-0005-0000-0000-00005C2C0000}"/>
    <cellStyle name="40% - Accent3 2 2 2 4 3 2" xfId="11392" xr:uid="{00000000-0005-0000-0000-00005D2C0000}"/>
    <cellStyle name="40% - Accent3 2 2 2 4 4" xfId="11393" xr:uid="{00000000-0005-0000-0000-00005E2C0000}"/>
    <cellStyle name="40% - Accent3 2 2 2 4 5" xfId="11394" xr:uid="{00000000-0005-0000-0000-00005F2C0000}"/>
    <cellStyle name="40% - Accent3 2 2 2 5" xfId="11395" xr:uid="{00000000-0005-0000-0000-0000602C0000}"/>
    <cellStyle name="40% - Accent3 2 2 2 5 2" xfId="11396" xr:uid="{00000000-0005-0000-0000-0000612C0000}"/>
    <cellStyle name="40% - Accent3 2 2 2 5 2 2" xfId="11397" xr:uid="{00000000-0005-0000-0000-0000622C0000}"/>
    <cellStyle name="40% - Accent3 2 2 2 5 3" xfId="11398" xr:uid="{00000000-0005-0000-0000-0000632C0000}"/>
    <cellStyle name="40% - Accent3 2 2 2 5 4" xfId="11399" xr:uid="{00000000-0005-0000-0000-0000642C0000}"/>
    <cellStyle name="40% - Accent3 2 2 2 6" xfId="11400" xr:uid="{00000000-0005-0000-0000-0000652C0000}"/>
    <cellStyle name="40% - Accent3 2 2 2 6 2" xfId="11401" xr:uid="{00000000-0005-0000-0000-0000662C0000}"/>
    <cellStyle name="40% - Accent3 2 2 2 7" xfId="11402" xr:uid="{00000000-0005-0000-0000-0000672C0000}"/>
    <cellStyle name="40% - Accent3 2 2 2 8" xfId="11403" xr:uid="{00000000-0005-0000-0000-0000682C0000}"/>
    <cellStyle name="40% - Accent3 2 2 2 9" xfId="11404" xr:uid="{00000000-0005-0000-0000-0000692C0000}"/>
    <cellStyle name="40% - Accent3 2 2 3" xfId="11405" xr:uid="{00000000-0005-0000-0000-00006A2C0000}"/>
    <cellStyle name="40% - Accent3 2 2 3 2" xfId="11406" xr:uid="{00000000-0005-0000-0000-00006B2C0000}"/>
    <cellStyle name="40% - Accent3 2 2 3 2 2" xfId="11407" xr:uid="{00000000-0005-0000-0000-00006C2C0000}"/>
    <cellStyle name="40% - Accent3 2 2 3 2 2 2" xfId="11408" xr:uid="{00000000-0005-0000-0000-00006D2C0000}"/>
    <cellStyle name="40% - Accent3 2 2 3 2 2 2 2" xfId="11409" xr:uid="{00000000-0005-0000-0000-00006E2C0000}"/>
    <cellStyle name="40% - Accent3 2 2 3 2 2 2 2 2" xfId="11410" xr:uid="{00000000-0005-0000-0000-00006F2C0000}"/>
    <cellStyle name="40% - Accent3 2 2 3 2 2 2 3" xfId="11411" xr:uid="{00000000-0005-0000-0000-0000702C0000}"/>
    <cellStyle name="40% - Accent3 2 2 3 2 2 3" xfId="11412" xr:uid="{00000000-0005-0000-0000-0000712C0000}"/>
    <cellStyle name="40% - Accent3 2 2 3 2 2 3 2" xfId="11413" xr:uid="{00000000-0005-0000-0000-0000722C0000}"/>
    <cellStyle name="40% - Accent3 2 2 3 2 2 4" xfId="11414" xr:uid="{00000000-0005-0000-0000-0000732C0000}"/>
    <cellStyle name="40% - Accent3 2 2 3 2 2 5" xfId="11415" xr:uid="{00000000-0005-0000-0000-0000742C0000}"/>
    <cellStyle name="40% - Accent3 2 2 3 2 2 6" xfId="11416" xr:uid="{00000000-0005-0000-0000-0000752C0000}"/>
    <cellStyle name="40% - Accent3 2 2 3 2 3" xfId="11417" xr:uid="{00000000-0005-0000-0000-0000762C0000}"/>
    <cellStyle name="40% - Accent3 2 2 3 2 3 2" xfId="11418" xr:uid="{00000000-0005-0000-0000-0000772C0000}"/>
    <cellStyle name="40% - Accent3 2 2 3 2 3 2 2" xfId="11419" xr:uid="{00000000-0005-0000-0000-0000782C0000}"/>
    <cellStyle name="40% - Accent3 2 2 3 2 3 3" xfId="11420" xr:uid="{00000000-0005-0000-0000-0000792C0000}"/>
    <cellStyle name="40% - Accent3 2 2 3 2 4" xfId="11421" xr:uid="{00000000-0005-0000-0000-00007A2C0000}"/>
    <cellStyle name="40% - Accent3 2 2 3 2 4 2" xfId="11422" xr:uid="{00000000-0005-0000-0000-00007B2C0000}"/>
    <cellStyle name="40% - Accent3 2 2 3 2 4 2 2" xfId="11423" xr:uid="{00000000-0005-0000-0000-00007C2C0000}"/>
    <cellStyle name="40% - Accent3 2 2 3 2 4 3" xfId="11424" xr:uid="{00000000-0005-0000-0000-00007D2C0000}"/>
    <cellStyle name="40% - Accent3 2 2 3 2 5" xfId="11425" xr:uid="{00000000-0005-0000-0000-00007E2C0000}"/>
    <cellStyle name="40% - Accent3 2 2 3 2 5 2" xfId="11426" xr:uid="{00000000-0005-0000-0000-00007F2C0000}"/>
    <cellStyle name="40% - Accent3 2 2 3 2 6" xfId="11427" xr:uid="{00000000-0005-0000-0000-0000802C0000}"/>
    <cellStyle name="40% - Accent3 2 2 3 2 7" xfId="11428" xr:uid="{00000000-0005-0000-0000-0000812C0000}"/>
    <cellStyle name="40% - Accent3 2 2 3 2 8" xfId="11429" xr:uid="{00000000-0005-0000-0000-0000822C0000}"/>
    <cellStyle name="40% - Accent3 2 2 3 3" xfId="11430" xr:uid="{00000000-0005-0000-0000-0000832C0000}"/>
    <cellStyle name="40% - Accent3 2 2 3 3 2" xfId="11431" xr:uid="{00000000-0005-0000-0000-0000842C0000}"/>
    <cellStyle name="40% - Accent3 2 2 3 3 2 2" xfId="11432" xr:uid="{00000000-0005-0000-0000-0000852C0000}"/>
    <cellStyle name="40% - Accent3 2 2 3 3 2 2 2" xfId="11433" xr:uid="{00000000-0005-0000-0000-0000862C0000}"/>
    <cellStyle name="40% - Accent3 2 2 3 3 2 3" xfId="11434" xr:uid="{00000000-0005-0000-0000-0000872C0000}"/>
    <cellStyle name="40% - Accent3 2 2 3 3 2 4" xfId="11435" xr:uid="{00000000-0005-0000-0000-0000882C0000}"/>
    <cellStyle name="40% - Accent3 2 2 3 3 3" xfId="11436" xr:uid="{00000000-0005-0000-0000-0000892C0000}"/>
    <cellStyle name="40% - Accent3 2 2 3 3 3 2" xfId="11437" xr:uid="{00000000-0005-0000-0000-00008A2C0000}"/>
    <cellStyle name="40% - Accent3 2 2 3 3 4" xfId="11438" xr:uid="{00000000-0005-0000-0000-00008B2C0000}"/>
    <cellStyle name="40% - Accent3 2 2 3 3 5" xfId="11439" xr:uid="{00000000-0005-0000-0000-00008C2C0000}"/>
    <cellStyle name="40% - Accent3 2 2 3 3 6" xfId="11440" xr:uid="{00000000-0005-0000-0000-00008D2C0000}"/>
    <cellStyle name="40% - Accent3 2 2 3 4" xfId="11441" xr:uid="{00000000-0005-0000-0000-00008E2C0000}"/>
    <cellStyle name="40% - Accent3 2 2 3 4 2" xfId="11442" xr:uid="{00000000-0005-0000-0000-00008F2C0000}"/>
    <cellStyle name="40% - Accent3 2 2 3 4 2 2" xfId="11443" xr:uid="{00000000-0005-0000-0000-0000902C0000}"/>
    <cellStyle name="40% - Accent3 2 2 3 4 3" xfId="11444" xr:uid="{00000000-0005-0000-0000-0000912C0000}"/>
    <cellStyle name="40% - Accent3 2 2 3 4 4" xfId="11445" xr:uid="{00000000-0005-0000-0000-0000922C0000}"/>
    <cellStyle name="40% - Accent3 2 2 3 5" xfId="11446" xr:uid="{00000000-0005-0000-0000-0000932C0000}"/>
    <cellStyle name="40% - Accent3 2 2 3 5 2" xfId="11447" xr:uid="{00000000-0005-0000-0000-0000942C0000}"/>
    <cellStyle name="40% - Accent3 2 2 3 5 2 2" xfId="11448" xr:uid="{00000000-0005-0000-0000-0000952C0000}"/>
    <cellStyle name="40% - Accent3 2 2 3 5 3" xfId="11449" xr:uid="{00000000-0005-0000-0000-0000962C0000}"/>
    <cellStyle name="40% - Accent3 2 2 3 6" xfId="11450" xr:uid="{00000000-0005-0000-0000-0000972C0000}"/>
    <cellStyle name="40% - Accent3 2 2 3 6 2" xfId="11451" xr:uid="{00000000-0005-0000-0000-0000982C0000}"/>
    <cellStyle name="40% - Accent3 2 2 3 7" xfId="11452" xr:uid="{00000000-0005-0000-0000-0000992C0000}"/>
    <cellStyle name="40% - Accent3 2 2 3 8" xfId="11453" xr:uid="{00000000-0005-0000-0000-00009A2C0000}"/>
    <cellStyle name="40% - Accent3 2 2 3 9" xfId="11454" xr:uid="{00000000-0005-0000-0000-00009B2C0000}"/>
    <cellStyle name="40% - Accent3 2 2 4" xfId="11455" xr:uid="{00000000-0005-0000-0000-00009C2C0000}"/>
    <cellStyle name="40% - Accent3 2 2 4 2" xfId="11456" xr:uid="{00000000-0005-0000-0000-00009D2C0000}"/>
    <cellStyle name="40% - Accent3 2 2 4 2 2" xfId="11457" xr:uid="{00000000-0005-0000-0000-00009E2C0000}"/>
    <cellStyle name="40% - Accent3 2 2 4 2 2 2" xfId="11458" xr:uid="{00000000-0005-0000-0000-00009F2C0000}"/>
    <cellStyle name="40% - Accent3 2 2 4 2 2 2 2" xfId="11459" xr:uid="{00000000-0005-0000-0000-0000A02C0000}"/>
    <cellStyle name="40% - Accent3 2 2 4 2 2 2 2 2" xfId="11460" xr:uid="{00000000-0005-0000-0000-0000A12C0000}"/>
    <cellStyle name="40% - Accent3 2 2 4 2 2 2 3" xfId="11461" xr:uid="{00000000-0005-0000-0000-0000A22C0000}"/>
    <cellStyle name="40% - Accent3 2 2 4 2 2 3" xfId="11462" xr:uid="{00000000-0005-0000-0000-0000A32C0000}"/>
    <cellStyle name="40% - Accent3 2 2 4 2 2 3 2" xfId="11463" xr:uid="{00000000-0005-0000-0000-0000A42C0000}"/>
    <cellStyle name="40% - Accent3 2 2 4 2 2 4" xfId="11464" xr:uid="{00000000-0005-0000-0000-0000A52C0000}"/>
    <cellStyle name="40% - Accent3 2 2 4 2 2 5" xfId="11465" xr:uid="{00000000-0005-0000-0000-0000A62C0000}"/>
    <cellStyle name="40% - Accent3 2 2 4 2 2 6" xfId="11466" xr:uid="{00000000-0005-0000-0000-0000A72C0000}"/>
    <cellStyle name="40% - Accent3 2 2 4 2 3" xfId="11467" xr:uid="{00000000-0005-0000-0000-0000A82C0000}"/>
    <cellStyle name="40% - Accent3 2 2 4 2 3 2" xfId="11468" xr:uid="{00000000-0005-0000-0000-0000A92C0000}"/>
    <cellStyle name="40% - Accent3 2 2 4 2 3 2 2" xfId="11469" xr:uid="{00000000-0005-0000-0000-0000AA2C0000}"/>
    <cellStyle name="40% - Accent3 2 2 4 2 3 3" xfId="11470" xr:uid="{00000000-0005-0000-0000-0000AB2C0000}"/>
    <cellStyle name="40% - Accent3 2 2 4 2 4" xfId="11471" xr:uid="{00000000-0005-0000-0000-0000AC2C0000}"/>
    <cellStyle name="40% - Accent3 2 2 4 2 4 2" xfId="11472" xr:uid="{00000000-0005-0000-0000-0000AD2C0000}"/>
    <cellStyle name="40% - Accent3 2 2 4 2 4 2 2" xfId="11473" xr:uid="{00000000-0005-0000-0000-0000AE2C0000}"/>
    <cellStyle name="40% - Accent3 2 2 4 2 4 3" xfId="11474" xr:uid="{00000000-0005-0000-0000-0000AF2C0000}"/>
    <cellStyle name="40% - Accent3 2 2 4 2 5" xfId="11475" xr:uid="{00000000-0005-0000-0000-0000B02C0000}"/>
    <cellStyle name="40% - Accent3 2 2 4 2 5 2" xfId="11476" xr:uid="{00000000-0005-0000-0000-0000B12C0000}"/>
    <cellStyle name="40% - Accent3 2 2 4 2 6" xfId="11477" xr:uid="{00000000-0005-0000-0000-0000B22C0000}"/>
    <cellStyle name="40% - Accent3 2 2 4 2 7" xfId="11478" xr:uid="{00000000-0005-0000-0000-0000B32C0000}"/>
    <cellStyle name="40% - Accent3 2 2 4 2 8" xfId="11479" xr:uid="{00000000-0005-0000-0000-0000B42C0000}"/>
    <cellStyle name="40% - Accent3 2 2 4 3" xfId="11480" xr:uid="{00000000-0005-0000-0000-0000B52C0000}"/>
    <cellStyle name="40% - Accent3 2 2 4 3 2" xfId="11481" xr:uid="{00000000-0005-0000-0000-0000B62C0000}"/>
    <cellStyle name="40% - Accent3 2 2 4 3 2 2" xfId="11482" xr:uid="{00000000-0005-0000-0000-0000B72C0000}"/>
    <cellStyle name="40% - Accent3 2 2 4 3 2 2 2" xfId="11483" xr:uid="{00000000-0005-0000-0000-0000B82C0000}"/>
    <cellStyle name="40% - Accent3 2 2 4 3 2 3" xfId="11484" xr:uid="{00000000-0005-0000-0000-0000B92C0000}"/>
    <cellStyle name="40% - Accent3 2 2 4 3 2 4" xfId="11485" xr:uid="{00000000-0005-0000-0000-0000BA2C0000}"/>
    <cellStyle name="40% - Accent3 2 2 4 3 3" xfId="11486" xr:uid="{00000000-0005-0000-0000-0000BB2C0000}"/>
    <cellStyle name="40% - Accent3 2 2 4 3 3 2" xfId="11487" xr:uid="{00000000-0005-0000-0000-0000BC2C0000}"/>
    <cellStyle name="40% - Accent3 2 2 4 3 4" xfId="11488" xr:uid="{00000000-0005-0000-0000-0000BD2C0000}"/>
    <cellStyle name="40% - Accent3 2 2 4 3 5" xfId="11489" xr:uid="{00000000-0005-0000-0000-0000BE2C0000}"/>
    <cellStyle name="40% - Accent3 2 2 4 3 6" xfId="11490" xr:uid="{00000000-0005-0000-0000-0000BF2C0000}"/>
    <cellStyle name="40% - Accent3 2 2 4 4" xfId="11491" xr:uid="{00000000-0005-0000-0000-0000C02C0000}"/>
    <cellStyle name="40% - Accent3 2 2 4 4 2" xfId="11492" xr:uid="{00000000-0005-0000-0000-0000C12C0000}"/>
    <cellStyle name="40% - Accent3 2 2 4 4 2 2" xfId="11493" xr:uid="{00000000-0005-0000-0000-0000C22C0000}"/>
    <cellStyle name="40% - Accent3 2 2 4 4 3" xfId="11494" xr:uid="{00000000-0005-0000-0000-0000C32C0000}"/>
    <cellStyle name="40% - Accent3 2 2 4 4 4" xfId="11495" xr:uid="{00000000-0005-0000-0000-0000C42C0000}"/>
    <cellStyle name="40% - Accent3 2 2 4 5" xfId="11496" xr:uid="{00000000-0005-0000-0000-0000C52C0000}"/>
    <cellStyle name="40% - Accent3 2 2 4 5 2" xfId="11497" xr:uid="{00000000-0005-0000-0000-0000C62C0000}"/>
    <cellStyle name="40% - Accent3 2 2 4 5 2 2" xfId="11498" xr:uid="{00000000-0005-0000-0000-0000C72C0000}"/>
    <cellStyle name="40% - Accent3 2 2 4 5 3" xfId="11499" xr:uid="{00000000-0005-0000-0000-0000C82C0000}"/>
    <cellStyle name="40% - Accent3 2 2 4 6" xfId="11500" xr:uid="{00000000-0005-0000-0000-0000C92C0000}"/>
    <cellStyle name="40% - Accent3 2 2 4 6 2" xfId="11501" xr:uid="{00000000-0005-0000-0000-0000CA2C0000}"/>
    <cellStyle name="40% - Accent3 2 2 4 7" xfId="11502" xr:uid="{00000000-0005-0000-0000-0000CB2C0000}"/>
    <cellStyle name="40% - Accent3 2 2 4 8" xfId="11503" xr:uid="{00000000-0005-0000-0000-0000CC2C0000}"/>
    <cellStyle name="40% - Accent3 2 2 4 9" xfId="11504" xr:uid="{00000000-0005-0000-0000-0000CD2C0000}"/>
    <cellStyle name="40% - Accent3 2 2 5" xfId="11505" xr:uid="{00000000-0005-0000-0000-0000CE2C0000}"/>
    <cellStyle name="40% - Accent3 2 2 5 2" xfId="11506" xr:uid="{00000000-0005-0000-0000-0000CF2C0000}"/>
    <cellStyle name="40% - Accent3 2 2 5 2 2" xfId="11507" xr:uid="{00000000-0005-0000-0000-0000D02C0000}"/>
    <cellStyle name="40% - Accent3 2 2 5 2 2 2" xfId="11508" xr:uid="{00000000-0005-0000-0000-0000D12C0000}"/>
    <cellStyle name="40% - Accent3 2 2 5 2 2 2 2" xfId="11509" xr:uid="{00000000-0005-0000-0000-0000D22C0000}"/>
    <cellStyle name="40% - Accent3 2 2 5 2 2 3" xfId="11510" xr:uid="{00000000-0005-0000-0000-0000D32C0000}"/>
    <cellStyle name="40% - Accent3 2 2 5 2 2 4" xfId="11511" xr:uid="{00000000-0005-0000-0000-0000D42C0000}"/>
    <cellStyle name="40% - Accent3 2 2 5 2 3" xfId="11512" xr:uid="{00000000-0005-0000-0000-0000D52C0000}"/>
    <cellStyle name="40% - Accent3 2 2 5 2 3 2" xfId="11513" xr:uid="{00000000-0005-0000-0000-0000D62C0000}"/>
    <cellStyle name="40% - Accent3 2 2 5 2 4" xfId="11514" xr:uid="{00000000-0005-0000-0000-0000D72C0000}"/>
    <cellStyle name="40% - Accent3 2 2 5 2 5" xfId="11515" xr:uid="{00000000-0005-0000-0000-0000D82C0000}"/>
    <cellStyle name="40% - Accent3 2 2 5 2 6" xfId="11516" xr:uid="{00000000-0005-0000-0000-0000D92C0000}"/>
    <cellStyle name="40% - Accent3 2 2 5 3" xfId="11517" xr:uid="{00000000-0005-0000-0000-0000DA2C0000}"/>
    <cellStyle name="40% - Accent3 2 2 5 3 2" xfId="11518" xr:uid="{00000000-0005-0000-0000-0000DB2C0000}"/>
    <cellStyle name="40% - Accent3 2 2 5 3 2 2" xfId="11519" xr:uid="{00000000-0005-0000-0000-0000DC2C0000}"/>
    <cellStyle name="40% - Accent3 2 2 5 3 2 2 2" xfId="11520" xr:uid="{00000000-0005-0000-0000-0000DD2C0000}"/>
    <cellStyle name="40% - Accent3 2 2 5 3 2 3" xfId="11521" xr:uid="{00000000-0005-0000-0000-0000DE2C0000}"/>
    <cellStyle name="40% - Accent3 2 2 5 3 2 4" xfId="11522" xr:uid="{00000000-0005-0000-0000-0000DF2C0000}"/>
    <cellStyle name="40% - Accent3 2 2 5 3 3" xfId="11523" xr:uid="{00000000-0005-0000-0000-0000E02C0000}"/>
    <cellStyle name="40% - Accent3 2 2 5 3 3 2" xfId="11524" xr:uid="{00000000-0005-0000-0000-0000E12C0000}"/>
    <cellStyle name="40% - Accent3 2 2 5 3 4" xfId="11525" xr:uid="{00000000-0005-0000-0000-0000E22C0000}"/>
    <cellStyle name="40% - Accent3 2 2 5 3 5" xfId="11526" xr:uid="{00000000-0005-0000-0000-0000E32C0000}"/>
    <cellStyle name="40% - Accent3 2 2 5 4" xfId="11527" xr:uid="{00000000-0005-0000-0000-0000E42C0000}"/>
    <cellStyle name="40% - Accent3 2 2 5 4 2" xfId="11528" xr:uid="{00000000-0005-0000-0000-0000E52C0000}"/>
    <cellStyle name="40% - Accent3 2 2 5 4 2 2" xfId="11529" xr:uid="{00000000-0005-0000-0000-0000E62C0000}"/>
    <cellStyle name="40% - Accent3 2 2 5 4 3" xfId="11530" xr:uid="{00000000-0005-0000-0000-0000E72C0000}"/>
    <cellStyle name="40% - Accent3 2 2 5 4 4" xfId="11531" xr:uid="{00000000-0005-0000-0000-0000E82C0000}"/>
    <cellStyle name="40% - Accent3 2 2 5 5" xfId="11532" xr:uid="{00000000-0005-0000-0000-0000E92C0000}"/>
    <cellStyle name="40% - Accent3 2 2 5 5 2" xfId="11533" xr:uid="{00000000-0005-0000-0000-0000EA2C0000}"/>
    <cellStyle name="40% - Accent3 2 2 5 6" xfId="11534" xr:uid="{00000000-0005-0000-0000-0000EB2C0000}"/>
    <cellStyle name="40% - Accent3 2 2 5 7" xfId="11535" xr:uid="{00000000-0005-0000-0000-0000EC2C0000}"/>
    <cellStyle name="40% - Accent3 2 2 5 8" xfId="11536" xr:uid="{00000000-0005-0000-0000-0000ED2C0000}"/>
    <cellStyle name="40% - Accent3 2 2 6" xfId="11537" xr:uid="{00000000-0005-0000-0000-0000EE2C0000}"/>
    <cellStyle name="40% - Accent3 2 2 6 2" xfId="11538" xr:uid="{00000000-0005-0000-0000-0000EF2C0000}"/>
    <cellStyle name="40% - Accent3 2 2 6 2 2" xfId="11539" xr:uid="{00000000-0005-0000-0000-0000F02C0000}"/>
    <cellStyle name="40% - Accent3 2 2 6 2 2 2" xfId="11540" xr:uid="{00000000-0005-0000-0000-0000F12C0000}"/>
    <cellStyle name="40% - Accent3 2 2 6 2 3" xfId="11541" xr:uid="{00000000-0005-0000-0000-0000F22C0000}"/>
    <cellStyle name="40% - Accent3 2 2 6 2 4" xfId="11542" xr:uid="{00000000-0005-0000-0000-0000F32C0000}"/>
    <cellStyle name="40% - Accent3 2 2 6 3" xfId="11543" xr:uid="{00000000-0005-0000-0000-0000F42C0000}"/>
    <cellStyle name="40% - Accent3 2 2 6 3 2" xfId="11544" xr:uid="{00000000-0005-0000-0000-0000F52C0000}"/>
    <cellStyle name="40% - Accent3 2 2 6 4" xfId="11545" xr:uid="{00000000-0005-0000-0000-0000F62C0000}"/>
    <cellStyle name="40% - Accent3 2 2 6 5" xfId="11546" xr:uid="{00000000-0005-0000-0000-0000F72C0000}"/>
    <cellStyle name="40% - Accent3 2 2 6 6" xfId="11547" xr:uid="{00000000-0005-0000-0000-0000F82C0000}"/>
    <cellStyle name="40% - Accent3 2 2 7" xfId="11548" xr:uid="{00000000-0005-0000-0000-0000F92C0000}"/>
    <cellStyle name="40% - Accent3 2 2 7 2" xfId="11549" xr:uid="{00000000-0005-0000-0000-0000FA2C0000}"/>
    <cellStyle name="40% - Accent3 2 2 7 2 2" xfId="11550" xr:uid="{00000000-0005-0000-0000-0000FB2C0000}"/>
    <cellStyle name="40% - Accent3 2 2 7 2 2 2" xfId="11551" xr:uid="{00000000-0005-0000-0000-0000FC2C0000}"/>
    <cellStyle name="40% - Accent3 2 2 7 2 3" xfId="11552" xr:uid="{00000000-0005-0000-0000-0000FD2C0000}"/>
    <cellStyle name="40% - Accent3 2 2 7 2 4" xfId="11553" xr:uid="{00000000-0005-0000-0000-0000FE2C0000}"/>
    <cellStyle name="40% - Accent3 2 2 7 3" xfId="11554" xr:uid="{00000000-0005-0000-0000-0000FF2C0000}"/>
    <cellStyle name="40% - Accent3 2 2 7 3 2" xfId="11555" xr:uid="{00000000-0005-0000-0000-0000002D0000}"/>
    <cellStyle name="40% - Accent3 2 2 7 4" xfId="11556" xr:uid="{00000000-0005-0000-0000-0000012D0000}"/>
    <cellStyle name="40% - Accent3 2 2 7 5" xfId="11557" xr:uid="{00000000-0005-0000-0000-0000022D0000}"/>
    <cellStyle name="40% - Accent3 2 2 8" xfId="11558" xr:uid="{00000000-0005-0000-0000-0000032D0000}"/>
    <cellStyle name="40% - Accent3 2 2 8 2" xfId="11559" xr:uid="{00000000-0005-0000-0000-0000042D0000}"/>
    <cellStyle name="40% - Accent3 2 2 8 2 2" xfId="11560" xr:uid="{00000000-0005-0000-0000-0000052D0000}"/>
    <cellStyle name="40% - Accent3 2 2 8 2 3" xfId="11561" xr:uid="{00000000-0005-0000-0000-0000062D0000}"/>
    <cellStyle name="40% - Accent3 2 2 8 3" xfId="11562" xr:uid="{00000000-0005-0000-0000-0000072D0000}"/>
    <cellStyle name="40% - Accent3 2 2 8 4" xfId="11563" xr:uid="{00000000-0005-0000-0000-0000082D0000}"/>
    <cellStyle name="40% - Accent3 2 2 9" xfId="11564" xr:uid="{00000000-0005-0000-0000-0000092D0000}"/>
    <cellStyle name="40% - Accent3 2 2 9 2" xfId="11565" xr:uid="{00000000-0005-0000-0000-00000A2D0000}"/>
    <cellStyle name="40% - Accent3 2 2 9 2 2" xfId="11566" xr:uid="{00000000-0005-0000-0000-00000B2D0000}"/>
    <cellStyle name="40% - Accent3 2 2 9 3" xfId="11567" xr:uid="{00000000-0005-0000-0000-00000C2D0000}"/>
    <cellStyle name="40% - Accent3 2 2 9 4" xfId="11568" xr:uid="{00000000-0005-0000-0000-00000D2D0000}"/>
    <cellStyle name="40% - Accent3 2 3" xfId="11569" xr:uid="{00000000-0005-0000-0000-00000E2D0000}"/>
    <cellStyle name="40% - Accent3 2 3 2" xfId="11570" xr:uid="{00000000-0005-0000-0000-00000F2D0000}"/>
    <cellStyle name="40% - Accent3 2 3 2 2" xfId="11571" xr:uid="{00000000-0005-0000-0000-0000102D0000}"/>
    <cellStyle name="40% - Accent3 2 3 2 2 2" xfId="11572" xr:uid="{00000000-0005-0000-0000-0000112D0000}"/>
    <cellStyle name="40% - Accent3 2 3 2 2 2 2" xfId="11573" xr:uid="{00000000-0005-0000-0000-0000122D0000}"/>
    <cellStyle name="40% - Accent3 2 3 2 2 2 2 2" xfId="11574" xr:uid="{00000000-0005-0000-0000-0000132D0000}"/>
    <cellStyle name="40% - Accent3 2 3 2 2 2 3" xfId="11575" xr:uid="{00000000-0005-0000-0000-0000142D0000}"/>
    <cellStyle name="40% - Accent3 2 3 2 2 3" xfId="11576" xr:uid="{00000000-0005-0000-0000-0000152D0000}"/>
    <cellStyle name="40% - Accent3 2 3 2 2 3 2" xfId="11577" xr:uid="{00000000-0005-0000-0000-0000162D0000}"/>
    <cellStyle name="40% - Accent3 2 3 2 2 4" xfId="11578" xr:uid="{00000000-0005-0000-0000-0000172D0000}"/>
    <cellStyle name="40% - Accent3 2 3 2 2 5" xfId="11579" xr:uid="{00000000-0005-0000-0000-0000182D0000}"/>
    <cellStyle name="40% - Accent3 2 3 2 2 6" xfId="11580" xr:uid="{00000000-0005-0000-0000-0000192D0000}"/>
    <cellStyle name="40% - Accent3 2 3 2 3" xfId="11581" xr:uid="{00000000-0005-0000-0000-00001A2D0000}"/>
    <cellStyle name="40% - Accent3 2 3 2 3 2" xfId="11582" xr:uid="{00000000-0005-0000-0000-00001B2D0000}"/>
    <cellStyle name="40% - Accent3 2 3 2 3 2 2" xfId="11583" xr:uid="{00000000-0005-0000-0000-00001C2D0000}"/>
    <cellStyle name="40% - Accent3 2 3 2 3 3" xfId="11584" xr:uid="{00000000-0005-0000-0000-00001D2D0000}"/>
    <cellStyle name="40% - Accent3 2 3 2 4" xfId="11585" xr:uid="{00000000-0005-0000-0000-00001E2D0000}"/>
    <cellStyle name="40% - Accent3 2 3 2 4 2" xfId="11586" xr:uid="{00000000-0005-0000-0000-00001F2D0000}"/>
    <cellStyle name="40% - Accent3 2 3 2 4 2 2" xfId="11587" xr:uid="{00000000-0005-0000-0000-0000202D0000}"/>
    <cellStyle name="40% - Accent3 2 3 2 4 3" xfId="11588" xr:uid="{00000000-0005-0000-0000-0000212D0000}"/>
    <cellStyle name="40% - Accent3 2 3 2 5" xfId="11589" xr:uid="{00000000-0005-0000-0000-0000222D0000}"/>
    <cellStyle name="40% - Accent3 2 3 2 5 2" xfId="11590" xr:uid="{00000000-0005-0000-0000-0000232D0000}"/>
    <cellStyle name="40% - Accent3 2 3 2 6" xfId="11591" xr:uid="{00000000-0005-0000-0000-0000242D0000}"/>
    <cellStyle name="40% - Accent3 2 3 2 7" xfId="11592" xr:uid="{00000000-0005-0000-0000-0000252D0000}"/>
    <cellStyle name="40% - Accent3 2 3 2 8" xfId="11593" xr:uid="{00000000-0005-0000-0000-0000262D0000}"/>
    <cellStyle name="40% - Accent3 2 3 3" xfId="11594" xr:uid="{00000000-0005-0000-0000-0000272D0000}"/>
    <cellStyle name="40% - Accent3 2 3 3 2" xfId="11595" xr:uid="{00000000-0005-0000-0000-0000282D0000}"/>
    <cellStyle name="40% - Accent3 2 3 3 2 2" xfId="11596" xr:uid="{00000000-0005-0000-0000-0000292D0000}"/>
    <cellStyle name="40% - Accent3 2 3 3 2 2 2" xfId="11597" xr:uid="{00000000-0005-0000-0000-00002A2D0000}"/>
    <cellStyle name="40% - Accent3 2 3 3 2 3" xfId="11598" xr:uid="{00000000-0005-0000-0000-00002B2D0000}"/>
    <cellStyle name="40% - Accent3 2 3 3 2 4" xfId="11599" xr:uid="{00000000-0005-0000-0000-00002C2D0000}"/>
    <cellStyle name="40% - Accent3 2 3 3 3" xfId="11600" xr:uid="{00000000-0005-0000-0000-00002D2D0000}"/>
    <cellStyle name="40% - Accent3 2 3 3 3 2" xfId="11601" xr:uid="{00000000-0005-0000-0000-00002E2D0000}"/>
    <cellStyle name="40% - Accent3 2 3 3 4" xfId="11602" xr:uid="{00000000-0005-0000-0000-00002F2D0000}"/>
    <cellStyle name="40% - Accent3 2 3 3 5" xfId="11603" xr:uid="{00000000-0005-0000-0000-0000302D0000}"/>
    <cellStyle name="40% - Accent3 2 3 3 6" xfId="11604" xr:uid="{00000000-0005-0000-0000-0000312D0000}"/>
    <cellStyle name="40% - Accent3 2 3 4" xfId="11605" xr:uid="{00000000-0005-0000-0000-0000322D0000}"/>
    <cellStyle name="40% - Accent3 2 3 4 2" xfId="11606" xr:uid="{00000000-0005-0000-0000-0000332D0000}"/>
    <cellStyle name="40% - Accent3 2 3 4 2 2" xfId="11607" xr:uid="{00000000-0005-0000-0000-0000342D0000}"/>
    <cellStyle name="40% - Accent3 2 3 4 2 2 2" xfId="11608" xr:uid="{00000000-0005-0000-0000-0000352D0000}"/>
    <cellStyle name="40% - Accent3 2 3 4 2 3" xfId="11609" xr:uid="{00000000-0005-0000-0000-0000362D0000}"/>
    <cellStyle name="40% - Accent3 2 3 4 2 4" xfId="11610" xr:uid="{00000000-0005-0000-0000-0000372D0000}"/>
    <cellStyle name="40% - Accent3 2 3 4 3" xfId="11611" xr:uid="{00000000-0005-0000-0000-0000382D0000}"/>
    <cellStyle name="40% - Accent3 2 3 4 3 2" xfId="11612" xr:uid="{00000000-0005-0000-0000-0000392D0000}"/>
    <cellStyle name="40% - Accent3 2 3 4 4" xfId="11613" xr:uid="{00000000-0005-0000-0000-00003A2D0000}"/>
    <cellStyle name="40% - Accent3 2 3 4 5" xfId="11614" xr:uid="{00000000-0005-0000-0000-00003B2D0000}"/>
    <cellStyle name="40% - Accent3 2 3 5" xfId="11615" xr:uid="{00000000-0005-0000-0000-00003C2D0000}"/>
    <cellStyle name="40% - Accent3 2 3 5 2" xfId="11616" xr:uid="{00000000-0005-0000-0000-00003D2D0000}"/>
    <cellStyle name="40% - Accent3 2 3 5 2 2" xfId="11617" xr:uid="{00000000-0005-0000-0000-00003E2D0000}"/>
    <cellStyle name="40% - Accent3 2 3 5 3" xfId="11618" xr:uid="{00000000-0005-0000-0000-00003F2D0000}"/>
    <cellStyle name="40% - Accent3 2 3 5 4" xfId="11619" xr:uid="{00000000-0005-0000-0000-0000402D0000}"/>
    <cellStyle name="40% - Accent3 2 3 6" xfId="11620" xr:uid="{00000000-0005-0000-0000-0000412D0000}"/>
    <cellStyle name="40% - Accent3 2 3 6 2" xfId="11621" xr:uid="{00000000-0005-0000-0000-0000422D0000}"/>
    <cellStyle name="40% - Accent3 2 3 7" xfId="11622" xr:uid="{00000000-0005-0000-0000-0000432D0000}"/>
    <cellStyle name="40% - Accent3 2 3 8" xfId="11623" xr:uid="{00000000-0005-0000-0000-0000442D0000}"/>
    <cellStyle name="40% - Accent3 2 3 9" xfId="11624" xr:uid="{00000000-0005-0000-0000-0000452D0000}"/>
    <cellStyle name="40% - Accent3 2 4" xfId="11625" xr:uid="{00000000-0005-0000-0000-0000462D0000}"/>
    <cellStyle name="40% - Accent3 2 4 2" xfId="11626" xr:uid="{00000000-0005-0000-0000-0000472D0000}"/>
    <cellStyle name="40% - Accent3 2 4 2 2" xfId="11627" xr:uid="{00000000-0005-0000-0000-0000482D0000}"/>
    <cellStyle name="40% - Accent3 2 4 2 2 2" xfId="11628" xr:uid="{00000000-0005-0000-0000-0000492D0000}"/>
    <cellStyle name="40% - Accent3 2 4 2 2 2 2" xfId="11629" xr:uid="{00000000-0005-0000-0000-00004A2D0000}"/>
    <cellStyle name="40% - Accent3 2 4 2 2 2 2 2" xfId="11630" xr:uid="{00000000-0005-0000-0000-00004B2D0000}"/>
    <cellStyle name="40% - Accent3 2 4 2 2 2 3" xfId="11631" xr:uid="{00000000-0005-0000-0000-00004C2D0000}"/>
    <cellStyle name="40% - Accent3 2 4 2 2 3" xfId="11632" xr:uid="{00000000-0005-0000-0000-00004D2D0000}"/>
    <cellStyle name="40% - Accent3 2 4 2 2 3 2" xfId="11633" xr:uid="{00000000-0005-0000-0000-00004E2D0000}"/>
    <cellStyle name="40% - Accent3 2 4 2 2 4" xfId="11634" xr:uid="{00000000-0005-0000-0000-00004F2D0000}"/>
    <cellStyle name="40% - Accent3 2 4 2 2 5" xfId="11635" xr:uid="{00000000-0005-0000-0000-0000502D0000}"/>
    <cellStyle name="40% - Accent3 2 4 2 2 6" xfId="11636" xr:uid="{00000000-0005-0000-0000-0000512D0000}"/>
    <cellStyle name="40% - Accent3 2 4 2 3" xfId="11637" xr:uid="{00000000-0005-0000-0000-0000522D0000}"/>
    <cellStyle name="40% - Accent3 2 4 2 3 2" xfId="11638" xr:uid="{00000000-0005-0000-0000-0000532D0000}"/>
    <cellStyle name="40% - Accent3 2 4 2 3 2 2" xfId="11639" xr:uid="{00000000-0005-0000-0000-0000542D0000}"/>
    <cellStyle name="40% - Accent3 2 4 2 3 3" xfId="11640" xr:uid="{00000000-0005-0000-0000-0000552D0000}"/>
    <cellStyle name="40% - Accent3 2 4 2 4" xfId="11641" xr:uid="{00000000-0005-0000-0000-0000562D0000}"/>
    <cellStyle name="40% - Accent3 2 4 2 4 2" xfId="11642" xr:uid="{00000000-0005-0000-0000-0000572D0000}"/>
    <cellStyle name="40% - Accent3 2 4 2 4 2 2" xfId="11643" xr:uid="{00000000-0005-0000-0000-0000582D0000}"/>
    <cellStyle name="40% - Accent3 2 4 2 4 3" xfId="11644" xr:uid="{00000000-0005-0000-0000-0000592D0000}"/>
    <cellStyle name="40% - Accent3 2 4 2 5" xfId="11645" xr:uid="{00000000-0005-0000-0000-00005A2D0000}"/>
    <cellStyle name="40% - Accent3 2 4 2 5 2" xfId="11646" xr:uid="{00000000-0005-0000-0000-00005B2D0000}"/>
    <cellStyle name="40% - Accent3 2 4 2 6" xfId="11647" xr:uid="{00000000-0005-0000-0000-00005C2D0000}"/>
    <cellStyle name="40% - Accent3 2 4 2 7" xfId="11648" xr:uid="{00000000-0005-0000-0000-00005D2D0000}"/>
    <cellStyle name="40% - Accent3 2 4 2 8" xfId="11649" xr:uid="{00000000-0005-0000-0000-00005E2D0000}"/>
    <cellStyle name="40% - Accent3 2 4 3" xfId="11650" xr:uid="{00000000-0005-0000-0000-00005F2D0000}"/>
    <cellStyle name="40% - Accent3 2 4 3 2" xfId="11651" xr:uid="{00000000-0005-0000-0000-0000602D0000}"/>
    <cellStyle name="40% - Accent3 2 4 3 2 2" xfId="11652" xr:uid="{00000000-0005-0000-0000-0000612D0000}"/>
    <cellStyle name="40% - Accent3 2 4 3 2 2 2" xfId="11653" xr:uid="{00000000-0005-0000-0000-0000622D0000}"/>
    <cellStyle name="40% - Accent3 2 4 3 2 3" xfId="11654" xr:uid="{00000000-0005-0000-0000-0000632D0000}"/>
    <cellStyle name="40% - Accent3 2 4 3 2 4" xfId="11655" xr:uid="{00000000-0005-0000-0000-0000642D0000}"/>
    <cellStyle name="40% - Accent3 2 4 3 3" xfId="11656" xr:uid="{00000000-0005-0000-0000-0000652D0000}"/>
    <cellStyle name="40% - Accent3 2 4 3 3 2" xfId="11657" xr:uid="{00000000-0005-0000-0000-0000662D0000}"/>
    <cellStyle name="40% - Accent3 2 4 3 4" xfId="11658" xr:uid="{00000000-0005-0000-0000-0000672D0000}"/>
    <cellStyle name="40% - Accent3 2 4 3 5" xfId="11659" xr:uid="{00000000-0005-0000-0000-0000682D0000}"/>
    <cellStyle name="40% - Accent3 2 4 3 6" xfId="11660" xr:uid="{00000000-0005-0000-0000-0000692D0000}"/>
    <cellStyle name="40% - Accent3 2 4 4" xfId="11661" xr:uid="{00000000-0005-0000-0000-00006A2D0000}"/>
    <cellStyle name="40% - Accent3 2 4 4 2" xfId="11662" xr:uid="{00000000-0005-0000-0000-00006B2D0000}"/>
    <cellStyle name="40% - Accent3 2 4 4 2 2" xfId="11663" xr:uid="{00000000-0005-0000-0000-00006C2D0000}"/>
    <cellStyle name="40% - Accent3 2 4 4 3" xfId="11664" xr:uid="{00000000-0005-0000-0000-00006D2D0000}"/>
    <cellStyle name="40% - Accent3 2 4 4 4" xfId="11665" xr:uid="{00000000-0005-0000-0000-00006E2D0000}"/>
    <cellStyle name="40% - Accent3 2 4 5" xfId="11666" xr:uid="{00000000-0005-0000-0000-00006F2D0000}"/>
    <cellStyle name="40% - Accent3 2 4 5 2" xfId="11667" xr:uid="{00000000-0005-0000-0000-0000702D0000}"/>
    <cellStyle name="40% - Accent3 2 4 5 2 2" xfId="11668" xr:uid="{00000000-0005-0000-0000-0000712D0000}"/>
    <cellStyle name="40% - Accent3 2 4 5 3" xfId="11669" xr:uid="{00000000-0005-0000-0000-0000722D0000}"/>
    <cellStyle name="40% - Accent3 2 4 6" xfId="11670" xr:uid="{00000000-0005-0000-0000-0000732D0000}"/>
    <cellStyle name="40% - Accent3 2 4 6 2" xfId="11671" xr:uid="{00000000-0005-0000-0000-0000742D0000}"/>
    <cellStyle name="40% - Accent3 2 4 7" xfId="11672" xr:uid="{00000000-0005-0000-0000-0000752D0000}"/>
    <cellStyle name="40% - Accent3 2 4 8" xfId="11673" xr:uid="{00000000-0005-0000-0000-0000762D0000}"/>
    <cellStyle name="40% - Accent3 2 4 9" xfId="11674" xr:uid="{00000000-0005-0000-0000-0000772D0000}"/>
    <cellStyle name="40% - Accent3 2 5" xfId="11675" xr:uid="{00000000-0005-0000-0000-0000782D0000}"/>
    <cellStyle name="40% - Accent3 2 5 2" xfId="11676" xr:uid="{00000000-0005-0000-0000-0000792D0000}"/>
    <cellStyle name="40% - Accent3 2 5 2 2" xfId="11677" xr:uid="{00000000-0005-0000-0000-00007A2D0000}"/>
    <cellStyle name="40% - Accent3 2 5 2 2 2" xfId="11678" xr:uid="{00000000-0005-0000-0000-00007B2D0000}"/>
    <cellStyle name="40% - Accent3 2 5 2 2 2 2" xfId="11679" xr:uid="{00000000-0005-0000-0000-00007C2D0000}"/>
    <cellStyle name="40% - Accent3 2 5 2 2 2 2 2" xfId="11680" xr:uid="{00000000-0005-0000-0000-00007D2D0000}"/>
    <cellStyle name="40% - Accent3 2 5 2 2 2 3" xfId="11681" xr:uid="{00000000-0005-0000-0000-00007E2D0000}"/>
    <cellStyle name="40% - Accent3 2 5 2 2 3" xfId="11682" xr:uid="{00000000-0005-0000-0000-00007F2D0000}"/>
    <cellStyle name="40% - Accent3 2 5 2 2 3 2" xfId="11683" xr:uid="{00000000-0005-0000-0000-0000802D0000}"/>
    <cellStyle name="40% - Accent3 2 5 2 2 4" xfId="11684" xr:uid="{00000000-0005-0000-0000-0000812D0000}"/>
    <cellStyle name="40% - Accent3 2 5 2 2 5" xfId="11685" xr:uid="{00000000-0005-0000-0000-0000822D0000}"/>
    <cellStyle name="40% - Accent3 2 5 2 2 6" xfId="11686" xr:uid="{00000000-0005-0000-0000-0000832D0000}"/>
    <cellStyle name="40% - Accent3 2 5 2 3" xfId="11687" xr:uid="{00000000-0005-0000-0000-0000842D0000}"/>
    <cellStyle name="40% - Accent3 2 5 2 3 2" xfId="11688" xr:uid="{00000000-0005-0000-0000-0000852D0000}"/>
    <cellStyle name="40% - Accent3 2 5 2 3 2 2" xfId="11689" xr:uid="{00000000-0005-0000-0000-0000862D0000}"/>
    <cellStyle name="40% - Accent3 2 5 2 3 3" xfId="11690" xr:uid="{00000000-0005-0000-0000-0000872D0000}"/>
    <cellStyle name="40% - Accent3 2 5 2 4" xfId="11691" xr:uid="{00000000-0005-0000-0000-0000882D0000}"/>
    <cellStyle name="40% - Accent3 2 5 2 4 2" xfId="11692" xr:uid="{00000000-0005-0000-0000-0000892D0000}"/>
    <cellStyle name="40% - Accent3 2 5 2 4 2 2" xfId="11693" xr:uid="{00000000-0005-0000-0000-00008A2D0000}"/>
    <cellStyle name="40% - Accent3 2 5 2 4 3" xfId="11694" xr:uid="{00000000-0005-0000-0000-00008B2D0000}"/>
    <cellStyle name="40% - Accent3 2 5 2 5" xfId="11695" xr:uid="{00000000-0005-0000-0000-00008C2D0000}"/>
    <cellStyle name="40% - Accent3 2 5 2 5 2" xfId="11696" xr:uid="{00000000-0005-0000-0000-00008D2D0000}"/>
    <cellStyle name="40% - Accent3 2 5 2 6" xfId="11697" xr:uid="{00000000-0005-0000-0000-00008E2D0000}"/>
    <cellStyle name="40% - Accent3 2 5 2 7" xfId="11698" xr:uid="{00000000-0005-0000-0000-00008F2D0000}"/>
    <cellStyle name="40% - Accent3 2 5 2 8" xfId="11699" xr:uid="{00000000-0005-0000-0000-0000902D0000}"/>
    <cellStyle name="40% - Accent3 2 5 3" xfId="11700" xr:uid="{00000000-0005-0000-0000-0000912D0000}"/>
    <cellStyle name="40% - Accent3 2 5 3 2" xfId="11701" xr:uid="{00000000-0005-0000-0000-0000922D0000}"/>
    <cellStyle name="40% - Accent3 2 5 3 2 2" xfId="11702" xr:uid="{00000000-0005-0000-0000-0000932D0000}"/>
    <cellStyle name="40% - Accent3 2 5 3 2 2 2" xfId="11703" xr:uid="{00000000-0005-0000-0000-0000942D0000}"/>
    <cellStyle name="40% - Accent3 2 5 3 2 3" xfId="11704" xr:uid="{00000000-0005-0000-0000-0000952D0000}"/>
    <cellStyle name="40% - Accent3 2 5 3 2 4" xfId="11705" xr:uid="{00000000-0005-0000-0000-0000962D0000}"/>
    <cellStyle name="40% - Accent3 2 5 3 3" xfId="11706" xr:uid="{00000000-0005-0000-0000-0000972D0000}"/>
    <cellStyle name="40% - Accent3 2 5 3 3 2" xfId="11707" xr:uid="{00000000-0005-0000-0000-0000982D0000}"/>
    <cellStyle name="40% - Accent3 2 5 3 4" xfId="11708" xr:uid="{00000000-0005-0000-0000-0000992D0000}"/>
    <cellStyle name="40% - Accent3 2 5 3 5" xfId="11709" xr:uid="{00000000-0005-0000-0000-00009A2D0000}"/>
    <cellStyle name="40% - Accent3 2 5 3 6" xfId="11710" xr:uid="{00000000-0005-0000-0000-00009B2D0000}"/>
    <cellStyle name="40% - Accent3 2 5 4" xfId="11711" xr:uid="{00000000-0005-0000-0000-00009C2D0000}"/>
    <cellStyle name="40% - Accent3 2 5 4 2" xfId="11712" xr:uid="{00000000-0005-0000-0000-00009D2D0000}"/>
    <cellStyle name="40% - Accent3 2 5 4 2 2" xfId="11713" xr:uid="{00000000-0005-0000-0000-00009E2D0000}"/>
    <cellStyle name="40% - Accent3 2 5 4 3" xfId="11714" xr:uid="{00000000-0005-0000-0000-00009F2D0000}"/>
    <cellStyle name="40% - Accent3 2 5 4 4" xfId="11715" xr:uid="{00000000-0005-0000-0000-0000A02D0000}"/>
    <cellStyle name="40% - Accent3 2 5 5" xfId="11716" xr:uid="{00000000-0005-0000-0000-0000A12D0000}"/>
    <cellStyle name="40% - Accent3 2 5 5 2" xfId="11717" xr:uid="{00000000-0005-0000-0000-0000A22D0000}"/>
    <cellStyle name="40% - Accent3 2 5 5 2 2" xfId="11718" xr:uid="{00000000-0005-0000-0000-0000A32D0000}"/>
    <cellStyle name="40% - Accent3 2 5 5 3" xfId="11719" xr:uid="{00000000-0005-0000-0000-0000A42D0000}"/>
    <cellStyle name="40% - Accent3 2 5 6" xfId="11720" xr:uid="{00000000-0005-0000-0000-0000A52D0000}"/>
    <cellStyle name="40% - Accent3 2 5 6 2" xfId="11721" xr:uid="{00000000-0005-0000-0000-0000A62D0000}"/>
    <cellStyle name="40% - Accent3 2 5 7" xfId="11722" xr:uid="{00000000-0005-0000-0000-0000A72D0000}"/>
    <cellStyle name="40% - Accent3 2 5 8" xfId="11723" xr:uid="{00000000-0005-0000-0000-0000A82D0000}"/>
    <cellStyle name="40% - Accent3 2 5 9" xfId="11724" xr:uid="{00000000-0005-0000-0000-0000A92D0000}"/>
    <cellStyle name="40% - Accent3 2 6" xfId="11725" xr:uid="{00000000-0005-0000-0000-0000AA2D0000}"/>
    <cellStyle name="40% - Accent3 2 6 2" xfId="11726" xr:uid="{00000000-0005-0000-0000-0000AB2D0000}"/>
    <cellStyle name="40% - Accent3 2 6 2 2" xfId="11727" xr:uid="{00000000-0005-0000-0000-0000AC2D0000}"/>
    <cellStyle name="40% - Accent3 2 6 2 2 2" xfId="11728" xr:uid="{00000000-0005-0000-0000-0000AD2D0000}"/>
    <cellStyle name="40% - Accent3 2 6 2 2 2 2" xfId="11729" xr:uid="{00000000-0005-0000-0000-0000AE2D0000}"/>
    <cellStyle name="40% - Accent3 2 6 2 2 3" xfId="11730" xr:uid="{00000000-0005-0000-0000-0000AF2D0000}"/>
    <cellStyle name="40% - Accent3 2 6 2 2 4" xfId="11731" xr:uid="{00000000-0005-0000-0000-0000B02D0000}"/>
    <cellStyle name="40% - Accent3 2 6 2 3" xfId="11732" xr:uid="{00000000-0005-0000-0000-0000B12D0000}"/>
    <cellStyle name="40% - Accent3 2 6 2 3 2" xfId="11733" xr:uid="{00000000-0005-0000-0000-0000B22D0000}"/>
    <cellStyle name="40% - Accent3 2 6 2 4" xfId="11734" xr:uid="{00000000-0005-0000-0000-0000B32D0000}"/>
    <cellStyle name="40% - Accent3 2 6 2 5" xfId="11735" xr:uid="{00000000-0005-0000-0000-0000B42D0000}"/>
    <cellStyle name="40% - Accent3 2 6 2 6" xfId="11736" xr:uid="{00000000-0005-0000-0000-0000B52D0000}"/>
    <cellStyle name="40% - Accent3 2 6 3" xfId="11737" xr:uid="{00000000-0005-0000-0000-0000B62D0000}"/>
    <cellStyle name="40% - Accent3 2 6 3 2" xfId="11738" xr:uid="{00000000-0005-0000-0000-0000B72D0000}"/>
    <cellStyle name="40% - Accent3 2 6 3 2 2" xfId="11739" xr:uid="{00000000-0005-0000-0000-0000B82D0000}"/>
    <cellStyle name="40% - Accent3 2 6 3 2 2 2" xfId="11740" xr:uid="{00000000-0005-0000-0000-0000B92D0000}"/>
    <cellStyle name="40% - Accent3 2 6 3 2 3" xfId="11741" xr:uid="{00000000-0005-0000-0000-0000BA2D0000}"/>
    <cellStyle name="40% - Accent3 2 6 3 2 4" xfId="11742" xr:uid="{00000000-0005-0000-0000-0000BB2D0000}"/>
    <cellStyle name="40% - Accent3 2 6 3 3" xfId="11743" xr:uid="{00000000-0005-0000-0000-0000BC2D0000}"/>
    <cellStyle name="40% - Accent3 2 6 3 3 2" xfId="11744" xr:uid="{00000000-0005-0000-0000-0000BD2D0000}"/>
    <cellStyle name="40% - Accent3 2 6 3 4" xfId="11745" xr:uid="{00000000-0005-0000-0000-0000BE2D0000}"/>
    <cellStyle name="40% - Accent3 2 6 3 5" xfId="11746" xr:uid="{00000000-0005-0000-0000-0000BF2D0000}"/>
    <cellStyle name="40% - Accent3 2 6 4" xfId="11747" xr:uid="{00000000-0005-0000-0000-0000C02D0000}"/>
    <cellStyle name="40% - Accent3 2 6 4 2" xfId="11748" xr:uid="{00000000-0005-0000-0000-0000C12D0000}"/>
    <cellStyle name="40% - Accent3 2 6 4 2 2" xfId="11749" xr:uid="{00000000-0005-0000-0000-0000C22D0000}"/>
    <cellStyle name="40% - Accent3 2 6 4 3" xfId="11750" xr:uid="{00000000-0005-0000-0000-0000C32D0000}"/>
    <cellStyle name="40% - Accent3 2 6 4 4" xfId="11751" xr:uid="{00000000-0005-0000-0000-0000C42D0000}"/>
    <cellStyle name="40% - Accent3 2 6 5" xfId="11752" xr:uid="{00000000-0005-0000-0000-0000C52D0000}"/>
    <cellStyle name="40% - Accent3 2 6 5 2" xfId="11753" xr:uid="{00000000-0005-0000-0000-0000C62D0000}"/>
    <cellStyle name="40% - Accent3 2 6 6" xfId="11754" xr:uid="{00000000-0005-0000-0000-0000C72D0000}"/>
    <cellStyle name="40% - Accent3 2 6 7" xfId="11755" xr:uid="{00000000-0005-0000-0000-0000C82D0000}"/>
    <cellStyle name="40% - Accent3 2 6 8" xfId="11756" xr:uid="{00000000-0005-0000-0000-0000C92D0000}"/>
    <cellStyle name="40% - Accent3 2 7" xfId="11757" xr:uid="{00000000-0005-0000-0000-0000CA2D0000}"/>
    <cellStyle name="40% - Accent3 2 7 2" xfId="11758" xr:uid="{00000000-0005-0000-0000-0000CB2D0000}"/>
    <cellStyle name="40% - Accent3 2 7 2 2" xfId="11759" xr:uid="{00000000-0005-0000-0000-0000CC2D0000}"/>
    <cellStyle name="40% - Accent3 2 7 2 2 2" xfId="11760" xr:uid="{00000000-0005-0000-0000-0000CD2D0000}"/>
    <cellStyle name="40% - Accent3 2 7 2 3" xfId="11761" xr:uid="{00000000-0005-0000-0000-0000CE2D0000}"/>
    <cellStyle name="40% - Accent3 2 7 2 4" xfId="11762" xr:uid="{00000000-0005-0000-0000-0000CF2D0000}"/>
    <cellStyle name="40% - Accent3 2 7 3" xfId="11763" xr:uid="{00000000-0005-0000-0000-0000D02D0000}"/>
    <cellStyle name="40% - Accent3 2 7 3 2" xfId="11764" xr:uid="{00000000-0005-0000-0000-0000D12D0000}"/>
    <cellStyle name="40% - Accent3 2 7 4" xfId="11765" xr:uid="{00000000-0005-0000-0000-0000D22D0000}"/>
    <cellStyle name="40% - Accent3 2 7 5" xfId="11766" xr:uid="{00000000-0005-0000-0000-0000D32D0000}"/>
    <cellStyle name="40% - Accent3 2 7 6" xfId="11767" xr:uid="{00000000-0005-0000-0000-0000D42D0000}"/>
    <cellStyle name="40% - Accent3 2 8" xfId="11768" xr:uid="{00000000-0005-0000-0000-0000D52D0000}"/>
    <cellStyle name="40% - Accent3 2 8 2" xfId="11769" xr:uid="{00000000-0005-0000-0000-0000D62D0000}"/>
    <cellStyle name="40% - Accent3 2 8 2 2" xfId="11770" xr:uid="{00000000-0005-0000-0000-0000D72D0000}"/>
    <cellStyle name="40% - Accent3 2 8 2 2 2" xfId="11771" xr:uid="{00000000-0005-0000-0000-0000D82D0000}"/>
    <cellStyle name="40% - Accent3 2 8 2 3" xfId="11772" xr:uid="{00000000-0005-0000-0000-0000D92D0000}"/>
    <cellStyle name="40% - Accent3 2 8 2 4" xfId="11773" xr:uid="{00000000-0005-0000-0000-0000DA2D0000}"/>
    <cellStyle name="40% - Accent3 2 8 3" xfId="11774" xr:uid="{00000000-0005-0000-0000-0000DB2D0000}"/>
    <cellStyle name="40% - Accent3 2 8 3 2" xfId="11775" xr:uid="{00000000-0005-0000-0000-0000DC2D0000}"/>
    <cellStyle name="40% - Accent3 2 8 4" xfId="11776" xr:uid="{00000000-0005-0000-0000-0000DD2D0000}"/>
    <cellStyle name="40% - Accent3 2 8 5" xfId="11777" xr:uid="{00000000-0005-0000-0000-0000DE2D0000}"/>
    <cellStyle name="40% - Accent3 2 9" xfId="11778" xr:uid="{00000000-0005-0000-0000-0000DF2D0000}"/>
    <cellStyle name="40% - Accent3 2 9 2" xfId="11779" xr:uid="{00000000-0005-0000-0000-0000E02D0000}"/>
    <cellStyle name="40% - Accent3 2 9 2 2" xfId="11780" xr:uid="{00000000-0005-0000-0000-0000E12D0000}"/>
    <cellStyle name="40% - Accent3 2 9 2 3" xfId="11781" xr:uid="{00000000-0005-0000-0000-0000E22D0000}"/>
    <cellStyle name="40% - Accent3 2 9 3" xfId="11782" xr:uid="{00000000-0005-0000-0000-0000E32D0000}"/>
    <cellStyle name="40% - Accent3 2 9 4" xfId="11783" xr:uid="{00000000-0005-0000-0000-0000E42D0000}"/>
    <cellStyle name="40% - Accent3 3" xfId="11784" xr:uid="{00000000-0005-0000-0000-0000E52D0000}"/>
    <cellStyle name="40% - Accent3 3 10" xfId="11785" xr:uid="{00000000-0005-0000-0000-0000E62D0000}"/>
    <cellStyle name="40% - Accent3 3 10 2" xfId="11786" xr:uid="{00000000-0005-0000-0000-0000E72D0000}"/>
    <cellStyle name="40% - Accent3 3 10 2 2" xfId="11787" xr:uid="{00000000-0005-0000-0000-0000E82D0000}"/>
    <cellStyle name="40% - Accent3 3 10 3" xfId="11788" xr:uid="{00000000-0005-0000-0000-0000E92D0000}"/>
    <cellStyle name="40% - Accent3 3 10 4" xfId="11789" xr:uid="{00000000-0005-0000-0000-0000EA2D0000}"/>
    <cellStyle name="40% - Accent3 3 11" xfId="11790" xr:uid="{00000000-0005-0000-0000-0000EB2D0000}"/>
    <cellStyle name="40% - Accent3 3 11 2" xfId="11791" xr:uid="{00000000-0005-0000-0000-0000EC2D0000}"/>
    <cellStyle name="40% - Accent3 3 12" xfId="11792" xr:uid="{00000000-0005-0000-0000-0000ED2D0000}"/>
    <cellStyle name="40% - Accent3 3 13" xfId="11793" xr:uid="{00000000-0005-0000-0000-0000EE2D0000}"/>
    <cellStyle name="40% - Accent3 3 14" xfId="11794" xr:uid="{00000000-0005-0000-0000-0000EF2D0000}"/>
    <cellStyle name="40% - Accent3 3 2" xfId="11795" xr:uid="{00000000-0005-0000-0000-0000F02D0000}"/>
    <cellStyle name="40% - Accent3 3 2 10" xfId="11796" xr:uid="{00000000-0005-0000-0000-0000F12D0000}"/>
    <cellStyle name="40% - Accent3 3 2 10 2" xfId="11797" xr:uid="{00000000-0005-0000-0000-0000F22D0000}"/>
    <cellStyle name="40% - Accent3 3 2 11" xfId="11798" xr:uid="{00000000-0005-0000-0000-0000F32D0000}"/>
    <cellStyle name="40% - Accent3 3 2 12" xfId="11799" xr:uid="{00000000-0005-0000-0000-0000F42D0000}"/>
    <cellStyle name="40% - Accent3 3 2 13" xfId="11800" xr:uid="{00000000-0005-0000-0000-0000F52D0000}"/>
    <cellStyle name="40% - Accent3 3 2 2" xfId="11801" xr:uid="{00000000-0005-0000-0000-0000F62D0000}"/>
    <cellStyle name="40% - Accent3 3 2 2 2" xfId="11802" xr:uid="{00000000-0005-0000-0000-0000F72D0000}"/>
    <cellStyle name="40% - Accent3 3 2 2 2 2" xfId="11803" xr:uid="{00000000-0005-0000-0000-0000F82D0000}"/>
    <cellStyle name="40% - Accent3 3 2 2 2 2 2" xfId="11804" xr:uid="{00000000-0005-0000-0000-0000F92D0000}"/>
    <cellStyle name="40% - Accent3 3 2 2 2 2 2 2" xfId="11805" xr:uid="{00000000-0005-0000-0000-0000FA2D0000}"/>
    <cellStyle name="40% - Accent3 3 2 2 2 2 2 2 2" xfId="11806" xr:uid="{00000000-0005-0000-0000-0000FB2D0000}"/>
    <cellStyle name="40% - Accent3 3 2 2 2 2 2 3" xfId="11807" xr:uid="{00000000-0005-0000-0000-0000FC2D0000}"/>
    <cellStyle name="40% - Accent3 3 2 2 2 2 3" xfId="11808" xr:uid="{00000000-0005-0000-0000-0000FD2D0000}"/>
    <cellStyle name="40% - Accent3 3 2 2 2 2 3 2" xfId="11809" xr:uid="{00000000-0005-0000-0000-0000FE2D0000}"/>
    <cellStyle name="40% - Accent3 3 2 2 2 2 4" xfId="11810" xr:uid="{00000000-0005-0000-0000-0000FF2D0000}"/>
    <cellStyle name="40% - Accent3 3 2 2 2 2 5" xfId="11811" xr:uid="{00000000-0005-0000-0000-0000002E0000}"/>
    <cellStyle name="40% - Accent3 3 2 2 2 2 6" xfId="11812" xr:uid="{00000000-0005-0000-0000-0000012E0000}"/>
    <cellStyle name="40% - Accent3 3 2 2 2 3" xfId="11813" xr:uid="{00000000-0005-0000-0000-0000022E0000}"/>
    <cellStyle name="40% - Accent3 3 2 2 2 3 2" xfId="11814" xr:uid="{00000000-0005-0000-0000-0000032E0000}"/>
    <cellStyle name="40% - Accent3 3 2 2 2 3 2 2" xfId="11815" xr:uid="{00000000-0005-0000-0000-0000042E0000}"/>
    <cellStyle name="40% - Accent3 3 2 2 2 3 3" xfId="11816" xr:uid="{00000000-0005-0000-0000-0000052E0000}"/>
    <cellStyle name="40% - Accent3 3 2 2 2 4" xfId="11817" xr:uid="{00000000-0005-0000-0000-0000062E0000}"/>
    <cellStyle name="40% - Accent3 3 2 2 2 4 2" xfId="11818" xr:uid="{00000000-0005-0000-0000-0000072E0000}"/>
    <cellStyle name="40% - Accent3 3 2 2 2 4 2 2" xfId="11819" xr:uid="{00000000-0005-0000-0000-0000082E0000}"/>
    <cellStyle name="40% - Accent3 3 2 2 2 4 3" xfId="11820" xr:uid="{00000000-0005-0000-0000-0000092E0000}"/>
    <cellStyle name="40% - Accent3 3 2 2 2 5" xfId="11821" xr:uid="{00000000-0005-0000-0000-00000A2E0000}"/>
    <cellStyle name="40% - Accent3 3 2 2 2 5 2" xfId="11822" xr:uid="{00000000-0005-0000-0000-00000B2E0000}"/>
    <cellStyle name="40% - Accent3 3 2 2 2 6" xfId="11823" xr:uid="{00000000-0005-0000-0000-00000C2E0000}"/>
    <cellStyle name="40% - Accent3 3 2 2 2 7" xfId="11824" xr:uid="{00000000-0005-0000-0000-00000D2E0000}"/>
    <cellStyle name="40% - Accent3 3 2 2 2 8" xfId="11825" xr:uid="{00000000-0005-0000-0000-00000E2E0000}"/>
    <cellStyle name="40% - Accent3 3 2 2 3" xfId="11826" xr:uid="{00000000-0005-0000-0000-00000F2E0000}"/>
    <cellStyle name="40% - Accent3 3 2 2 3 2" xfId="11827" xr:uid="{00000000-0005-0000-0000-0000102E0000}"/>
    <cellStyle name="40% - Accent3 3 2 2 3 2 2" xfId="11828" xr:uid="{00000000-0005-0000-0000-0000112E0000}"/>
    <cellStyle name="40% - Accent3 3 2 2 3 2 2 2" xfId="11829" xr:uid="{00000000-0005-0000-0000-0000122E0000}"/>
    <cellStyle name="40% - Accent3 3 2 2 3 2 3" xfId="11830" xr:uid="{00000000-0005-0000-0000-0000132E0000}"/>
    <cellStyle name="40% - Accent3 3 2 2 3 2 4" xfId="11831" xr:uid="{00000000-0005-0000-0000-0000142E0000}"/>
    <cellStyle name="40% - Accent3 3 2 2 3 3" xfId="11832" xr:uid="{00000000-0005-0000-0000-0000152E0000}"/>
    <cellStyle name="40% - Accent3 3 2 2 3 3 2" xfId="11833" xr:uid="{00000000-0005-0000-0000-0000162E0000}"/>
    <cellStyle name="40% - Accent3 3 2 2 3 4" xfId="11834" xr:uid="{00000000-0005-0000-0000-0000172E0000}"/>
    <cellStyle name="40% - Accent3 3 2 2 3 5" xfId="11835" xr:uid="{00000000-0005-0000-0000-0000182E0000}"/>
    <cellStyle name="40% - Accent3 3 2 2 3 6" xfId="11836" xr:uid="{00000000-0005-0000-0000-0000192E0000}"/>
    <cellStyle name="40% - Accent3 3 2 2 4" xfId="11837" xr:uid="{00000000-0005-0000-0000-00001A2E0000}"/>
    <cellStyle name="40% - Accent3 3 2 2 4 2" xfId="11838" xr:uid="{00000000-0005-0000-0000-00001B2E0000}"/>
    <cellStyle name="40% - Accent3 3 2 2 4 2 2" xfId="11839" xr:uid="{00000000-0005-0000-0000-00001C2E0000}"/>
    <cellStyle name="40% - Accent3 3 2 2 4 2 2 2" xfId="11840" xr:uid="{00000000-0005-0000-0000-00001D2E0000}"/>
    <cellStyle name="40% - Accent3 3 2 2 4 2 3" xfId="11841" xr:uid="{00000000-0005-0000-0000-00001E2E0000}"/>
    <cellStyle name="40% - Accent3 3 2 2 4 2 4" xfId="11842" xr:uid="{00000000-0005-0000-0000-00001F2E0000}"/>
    <cellStyle name="40% - Accent3 3 2 2 4 3" xfId="11843" xr:uid="{00000000-0005-0000-0000-0000202E0000}"/>
    <cellStyle name="40% - Accent3 3 2 2 4 3 2" xfId="11844" xr:uid="{00000000-0005-0000-0000-0000212E0000}"/>
    <cellStyle name="40% - Accent3 3 2 2 4 4" xfId="11845" xr:uid="{00000000-0005-0000-0000-0000222E0000}"/>
    <cellStyle name="40% - Accent3 3 2 2 4 5" xfId="11846" xr:uid="{00000000-0005-0000-0000-0000232E0000}"/>
    <cellStyle name="40% - Accent3 3 2 2 5" xfId="11847" xr:uid="{00000000-0005-0000-0000-0000242E0000}"/>
    <cellStyle name="40% - Accent3 3 2 2 5 2" xfId="11848" xr:uid="{00000000-0005-0000-0000-0000252E0000}"/>
    <cellStyle name="40% - Accent3 3 2 2 5 2 2" xfId="11849" xr:uid="{00000000-0005-0000-0000-0000262E0000}"/>
    <cellStyle name="40% - Accent3 3 2 2 5 3" xfId="11850" xr:uid="{00000000-0005-0000-0000-0000272E0000}"/>
    <cellStyle name="40% - Accent3 3 2 2 5 4" xfId="11851" xr:uid="{00000000-0005-0000-0000-0000282E0000}"/>
    <cellStyle name="40% - Accent3 3 2 2 6" xfId="11852" xr:uid="{00000000-0005-0000-0000-0000292E0000}"/>
    <cellStyle name="40% - Accent3 3 2 2 6 2" xfId="11853" xr:uid="{00000000-0005-0000-0000-00002A2E0000}"/>
    <cellStyle name="40% - Accent3 3 2 2 7" xfId="11854" xr:uid="{00000000-0005-0000-0000-00002B2E0000}"/>
    <cellStyle name="40% - Accent3 3 2 2 8" xfId="11855" xr:uid="{00000000-0005-0000-0000-00002C2E0000}"/>
    <cellStyle name="40% - Accent3 3 2 2 9" xfId="11856" xr:uid="{00000000-0005-0000-0000-00002D2E0000}"/>
    <cellStyle name="40% - Accent3 3 2 3" xfId="11857" xr:uid="{00000000-0005-0000-0000-00002E2E0000}"/>
    <cellStyle name="40% - Accent3 3 2 3 2" xfId="11858" xr:uid="{00000000-0005-0000-0000-00002F2E0000}"/>
    <cellStyle name="40% - Accent3 3 2 3 2 2" xfId="11859" xr:uid="{00000000-0005-0000-0000-0000302E0000}"/>
    <cellStyle name="40% - Accent3 3 2 3 2 2 2" xfId="11860" xr:uid="{00000000-0005-0000-0000-0000312E0000}"/>
    <cellStyle name="40% - Accent3 3 2 3 2 2 2 2" xfId="11861" xr:uid="{00000000-0005-0000-0000-0000322E0000}"/>
    <cellStyle name="40% - Accent3 3 2 3 2 2 2 2 2" xfId="11862" xr:uid="{00000000-0005-0000-0000-0000332E0000}"/>
    <cellStyle name="40% - Accent3 3 2 3 2 2 2 3" xfId="11863" xr:uid="{00000000-0005-0000-0000-0000342E0000}"/>
    <cellStyle name="40% - Accent3 3 2 3 2 2 3" xfId="11864" xr:uid="{00000000-0005-0000-0000-0000352E0000}"/>
    <cellStyle name="40% - Accent3 3 2 3 2 2 3 2" xfId="11865" xr:uid="{00000000-0005-0000-0000-0000362E0000}"/>
    <cellStyle name="40% - Accent3 3 2 3 2 2 4" xfId="11866" xr:uid="{00000000-0005-0000-0000-0000372E0000}"/>
    <cellStyle name="40% - Accent3 3 2 3 2 2 5" xfId="11867" xr:uid="{00000000-0005-0000-0000-0000382E0000}"/>
    <cellStyle name="40% - Accent3 3 2 3 2 2 6" xfId="11868" xr:uid="{00000000-0005-0000-0000-0000392E0000}"/>
    <cellStyle name="40% - Accent3 3 2 3 2 3" xfId="11869" xr:uid="{00000000-0005-0000-0000-00003A2E0000}"/>
    <cellStyle name="40% - Accent3 3 2 3 2 3 2" xfId="11870" xr:uid="{00000000-0005-0000-0000-00003B2E0000}"/>
    <cellStyle name="40% - Accent3 3 2 3 2 3 2 2" xfId="11871" xr:uid="{00000000-0005-0000-0000-00003C2E0000}"/>
    <cellStyle name="40% - Accent3 3 2 3 2 3 3" xfId="11872" xr:uid="{00000000-0005-0000-0000-00003D2E0000}"/>
    <cellStyle name="40% - Accent3 3 2 3 2 4" xfId="11873" xr:uid="{00000000-0005-0000-0000-00003E2E0000}"/>
    <cellStyle name="40% - Accent3 3 2 3 2 4 2" xfId="11874" xr:uid="{00000000-0005-0000-0000-00003F2E0000}"/>
    <cellStyle name="40% - Accent3 3 2 3 2 4 2 2" xfId="11875" xr:uid="{00000000-0005-0000-0000-0000402E0000}"/>
    <cellStyle name="40% - Accent3 3 2 3 2 4 3" xfId="11876" xr:uid="{00000000-0005-0000-0000-0000412E0000}"/>
    <cellStyle name="40% - Accent3 3 2 3 2 5" xfId="11877" xr:uid="{00000000-0005-0000-0000-0000422E0000}"/>
    <cellStyle name="40% - Accent3 3 2 3 2 5 2" xfId="11878" xr:uid="{00000000-0005-0000-0000-0000432E0000}"/>
    <cellStyle name="40% - Accent3 3 2 3 2 6" xfId="11879" xr:uid="{00000000-0005-0000-0000-0000442E0000}"/>
    <cellStyle name="40% - Accent3 3 2 3 2 7" xfId="11880" xr:uid="{00000000-0005-0000-0000-0000452E0000}"/>
    <cellStyle name="40% - Accent3 3 2 3 2 8" xfId="11881" xr:uid="{00000000-0005-0000-0000-0000462E0000}"/>
    <cellStyle name="40% - Accent3 3 2 3 3" xfId="11882" xr:uid="{00000000-0005-0000-0000-0000472E0000}"/>
    <cellStyle name="40% - Accent3 3 2 3 3 2" xfId="11883" xr:uid="{00000000-0005-0000-0000-0000482E0000}"/>
    <cellStyle name="40% - Accent3 3 2 3 3 2 2" xfId="11884" xr:uid="{00000000-0005-0000-0000-0000492E0000}"/>
    <cellStyle name="40% - Accent3 3 2 3 3 2 2 2" xfId="11885" xr:uid="{00000000-0005-0000-0000-00004A2E0000}"/>
    <cellStyle name="40% - Accent3 3 2 3 3 2 3" xfId="11886" xr:uid="{00000000-0005-0000-0000-00004B2E0000}"/>
    <cellStyle name="40% - Accent3 3 2 3 3 2 4" xfId="11887" xr:uid="{00000000-0005-0000-0000-00004C2E0000}"/>
    <cellStyle name="40% - Accent3 3 2 3 3 3" xfId="11888" xr:uid="{00000000-0005-0000-0000-00004D2E0000}"/>
    <cellStyle name="40% - Accent3 3 2 3 3 3 2" xfId="11889" xr:uid="{00000000-0005-0000-0000-00004E2E0000}"/>
    <cellStyle name="40% - Accent3 3 2 3 3 4" xfId="11890" xr:uid="{00000000-0005-0000-0000-00004F2E0000}"/>
    <cellStyle name="40% - Accent3 3 2 3 3 5" xfId="11891" xr:uid="{00000000-0005-0000-0000-0000502E0000}"/>
    <cellStyle name="40% - Accent3 3 2 3 3 6" xfId="11892" xr:uid="{00000000-0005-0000-0000-0000512E0000}"/>
    <cellStyle name="40% - Accent3 3 2 3 4" xfId="11893" xr:uid="{00000000-0005-0000-0000-0000522E0000}"/>
    <cellStyle name="40% - Accent3 3 2 3 4 2" xfId="11894" xr:uid="{00000000-0005-0000-0000-0000532E0000}"/>
    <cellStyle name="40% - Accent3 3 2 3 4 2 2" xfId="11895" xr:uid="{00000000-0005-0000-0000-0000542E0000}"/>
    <cellStyle name="40% - Accent3 3 2 3 4 3" xfId="11896" xr:uid="{00000000-0005-0000-0000-0000552E0000}"/>
    <cellStyle name="40% - Accent3 3 2 3 4 4" xfId="11897" xr:uid="{00000000-0005-0000-0000-0000562E0000}"/>
    <cellStyle name="40% - Accent3 3 2 3 5" xfId="11898" xr:uid="{00000000-0005-0000-0000-0000572E0000}"/>
    <cellStyle name="40% - Accent3 3 2 3 5 2" xfId="11899" xr:uid="{00000000-0005-0000-0000-0000582E0000}"/>
    <cellStyle name="40% - Accent3 3 2 3 5 2 2" xfId="11900" xr:uid="{00000000-0005-0000-0000-0000592E0000}"/>
    <cellStyle name="40% - Accent3 3 2 3 5 3" xfId="11901" xr:uid="{00000000-0005-0000-0000-00005A2E0000}"/>
    <cellStyle name="40% - Accent3 3 2 3 6" xfId="11902" xr:uid="{00000000-0005-0000-0000-00005B2E0000}"/>
    <cellStyle name="40% - Accent3 3 2 3 6 2" xfId="11903" xr:uid="{00000000-0005-0000-0000-00005C2E0000}"/>
    <cellStyle name="40% - Accent3 3 2 3 7" xfId="11904" xr:uid="{00000000-0005-0000-0000-00005D2E0000}"/>
    <cellStyle name="40% - Accent3 3 2 3 8" xfId="11905" xr:uid="{00000000-0005-0000-0000-00005E2E0000}"/>
    <cellStyle name="40% - Accent3 3 2 3 9" xfId="11906" xr:uid="{00000000-0005-0000-0000-00005F2E0000}"/>
    <cellStyle name="40% - Accent3 3 2 4" xfId="11907" xr:uid="{00000000-0005-0000-0000-0000602E0000}"/>
    <cellStyle name="40% - Accent3 3 2 4 2" xfId="11908" xr:uid="{00000000-0005-0000-0000-0000612E0000}"/>
    <cellStyle name="40% - Accent3 3 2 4 2 2" xfId="11909" xr:uid="{00000000-0005-0000-0000-0000622E0000}"/>
    <cellStyle name="40% - Accent3 3 2 4 2 2 2" xfId="11910" xr:uid="{00000000-0005-0000-0000-0000632E0000}"/>
    <cellStyle name="40% - Accent3 3 2 4 2 2 2 2" xfId="11911" xr:uid="{00000000-0005-0000-0000-0000642E0000}"/>
    <cellStyle name="40% - Accent3 3 2 4 2 2 2 2 2" xfId="11912" xr:uid="{00000000-0005-0000-0000-0000652E0000}"/>
    <cellStyle name="40% - Accent3 3 2 4 2 2 2 3" xfId="11913" xr:uid="{00000000-0005-0000-0000-0000662E0000}"/>
    <cellStyle name="40% - Accent3 3 2 4 2 2 3" xfId="11914" xr:uid="{00000000-0005-0000-0000-0000672E0000}"/>
    <cellStyle name="40% - Accent3 3 2 4 2 2 3 2" xfId="11915" xr:uid="{00000000-0005-0000-0000-0000682E0000}"/>
    <cellStyle name="40% - Accent3 3 2 4 2 2 4" xfId="11916" xr:uid="{00000000-0005-0000-0000-0000692E0000}"/>
    <cellStyle name="40% - Accent3 3 2 4 2 2 5" xfId="11917" xr:uid="{00000000-0005-0000-0000-00006A2E0000}"/>
    <cellStyle name="40% - Accent3 3 2 4 2 2 6" xfId="11918" xr:uid="{00000000-0005-0000-0000-00006B2E0000}"/>
    <cellStyle name="40% - Accent3 3 2 4 2 3" xfId="11919" xr:uid="{00000000-0005-0000-0000-00006C2E0000}"/>
    <cellStyle name="40% - Accent3 3 2 4 2 3 2" xfId="11920" xr:uid="{00000000-0005-0000-0000-00006D2E0000}"/>
    <cellStyle name="40% - Accent3 3 2 4 2 3 2 2" xfId="11921" xr:uid="{00000000-0005-0000-0000-00006E2E0000}"/>
    <cellStyle name="40% - Accent3 3 2 4 2 3 3" xfId="11922" xr:uid="{00000000-0005-0000-0000-00006F2E0000}"/>
    <cellStyle name="40% - Accent3 3 2 4 2 4" xfId="11923" xr:uid="{00000000-0005-0000-0000-0000702E0000}"/>
    <cellStyle name="40% - Accent3 3 2 4 2 4 2" xfId="11924" xr:uid="{00000000-0005-0000-0000-0000712E0000}"/>
    <cellStyle name="40% - Accent3 3 2 4 2 4 2 2" xfId="11925" xr:uid="{00000000-0005-0000-0000-0000722E0000}"/>
    <cellStyle name="40% - Accent3 3 2 4 2 4 3" xfId="11926" xr:uid="{00000000-0005-0000-0000-0000732E0000}"/>
    <cellStyle name="40% - Accent3 3 2 4 2 5" xfId="11927" xr:uid="{00000000-0005-0000-0000-0000742E0000}"/>
    <cellStyle name="40% - Accent3 3 2 4 2 5 2" xfId="11928" xr:uid="{00000000-0005-0000-0000-0000752E0000}"/>
    <cellStyle name="40% - Accent3 3 2 4 2 6" xfId="11929" xr:uid="{00000000-0005-0000-0000-0000762E0000}"/>
    <cellStyle name="40% - Accent3 3 2 4 2 7" xfId="11930" xr:uid="{00000000-0005-0000-0000-0000772E0000}"/>
    <cellStyle name="40% - Accent3 3 2 4 2 8" xfId="11931" xr:uid="{00000000-0005-0000-0000-0000782E0000}"/>
    <cellStyle name="40% - Accent3 3 2 4 3" xfId="11932" xr:uid="{00000000-0005-0000-0000-0000792E0000}"/>
    <cellStyle name="40% - Accent3 3 2 4 3 2" xfId="11933" xr:uid="{00000000-0005-0000-0000-00007A2E0000}"/>
    <cellStyle name="40% - Accent3 3 2 4 3 2 2" xfId="11934" xr:uid="{00000000-0005-0000-0000-00007B2E0000}"/>
    <cellStyle name="40% - Accent3 3 2 4 3 2 2 2" xfId="11935" xr:uid="{00000000-0005-0000-0000-00007C2E0000}"/>
    <cellStyle name="40% - Accent3 3 2 4 3 2 3" xfId="11936" xr:uid="{00000000-0005-0000-0000-00007D2E0000}"/>
    <cellStyle name="40% - Accent3 3 2 4 3 2 4" xfId="11937" xr:uid="{00000000-0005-0000-0000-00007E2E0000}"/>
    <cellStyle name="40% - Accent3 3 2 4 3 3" xfId="11938" xr:uid="{00000000-0005-0000-0000-00007F2E0000}"/>
    <cellStyle name="40% - Accent3 3 2 4 3 3 2" xfId="11939" xr:uid="{00000000-0005-0000-0000-0000802E0000}"/>
    <cellStyle name="40% - Accent3 3 2 4 3 4" xfId="11940" xr:uid="{00000000-0005-0000-0000-0000812E0000}"/>
    <cellStyle name="40% - Accent3 3 2 4 3 5" xfId="11941" xr:uid="{00000000-0005-0000-0000-0000822E0000}"/>
    <cellStyle name="40% - Accent3 3 2 4 3 6" xfId="11942" xr:uid="{00000000-0005-0000-0000-0000832E0000}"/>
    <cellStyle name="40% - Accent3 3 2 4 4" xfId="11943" xr:uid="{00000000-0005-0000-0000-0000842E0000}"/>
    <cellStyle name="40% - Accent3 3 2 4 4 2" xfId="11944" xr:uid="{00000000-0005-0000-0000-0000852E0000}"/>
    <cellStyle name="40% - Accent3 3 2 4 4 2 2" xfId="11945" xr:uid="{00000000-0005-0000-0000-0000862E0000}"/>
    <cellStyle name="40% - Accent3 3 2 4 4 3" xfId="11946" xr:uid="{00000000-0005-0000-0000-0000872E0000}"/>
    <cellStyle name="40% - Accent3 3 2 4 4 4" xfId="11947" xr:uid="{00000000-0005-0000-0000-0000882E0000}"/>
    <cellStyle name="40% - Accent3 3 2 4 5" xfId="11948" xr:uid="{00000000-0005-0000-0000-0000892E0000}"/>
    <cellStyle name="40% - Accent3 3 2 4 5 2" xfId="11949" xr:uid="{00000000-0005-0000-0000-00008A2E0000}"/>
    <cellStyle name="40% - Accent3 3 2 4 5 2 2" xfId="11950" xr:uid="{00000000-0005-0000-0000-00008B2E0000}"/>
    <cellStyle name="40% - Accent3 3 2 4 5 3" xfId="11951" xr:uid="{00000000-0005-0000-0000-00008C2E0000}"/>
    <cellStyle name="40% - Accent3 3 2 4 6" xfId="11952" xr:uid="{00000000-0005-0000-0000-00008D2E0000}"/>
    <cellStyle name="40% - Accent3 3 2 4 6 2" xfId="11953" xr:uid="{00000000-0005-0000-0000-00008E2E0000}"/>
    <cellStyle name="40% - Accent3 3 2 4 7" xfId="11954" xr:uid="{00000000-0005-0000-0000-00008F2E0000}"/>
    <cellStyle name="40% - Accent3 3 2 4 8" xfId="11955" xr:uid="{00000000-0005-0000-0000-0000902E0000}"/>
    <cellStyle name="40% - Accent3 3 2 4 9" xfId="11956" xr:uid="{00000000-0005-0000-0000-0000912E0000}"/>
    <cellStyle name="40% - Accent3 3 2 5" xfId="11957" xr:uid="{00000000-0005-0000-0000-0000922E0000}"/>
    <cellStyle name="40% - Accent3 3 2 5 2" xfId="11958" xr:uid="{00000000-0005-0000-0000-0000932E0000}"/>
    <cellStyle name="40% - Accent3 3 2 5 2 2" xfId="11959" xr:uid="{00000000-0005-0000-0000-0000942E0000}"/>
    <cellStyle name="40% - Accent3 3 2 5 2 2 2" xfId="11960" xr:uid="{00000000-0005-0000-0000-0000952E0000}"/>
    <cellStyle name="40% - Accent3 3 2 5 2 2 2 2" xfId="11961" xr:uid="{00000000-0005-0000-0000-0000962E0000}"/>
    <cellStyle name="40% - Accent3 3 2 5 2 2 3" xfId="11962" xr:uid="{00000000-0005-0000-0000-0000972E0000}"/>
    <cellStyle name="40% - Accent3 3 2 5 2 2 4" xfId="11963" xr:uid="{00000000-0005-0000-0000-0000982E0000}"/>
    <cellStyle name="40% - Accent3 3 2 5 2 3" xfId="11964" xr:uid="{00000000-0005-0000-0000-0000992E0000}"/>
    <cellStyle name="40% - Accent3 3 2 5 2 3 2" xfId="11965" xr:uid="{00000000-0005-0000-0000-00009A2E0000}"/>
    <cellStyle name="40% - Accent3 3 2 5 2 4" xfId="11966" xr:uid="{00000000-0005-0000-0000-00009B2E0000}"/>
    <cellStyle name="40% - Accent3 3 2 5 2 5" xfId="11967" xr:uid="{00000000-0005-0000-0000-00009C2E0000}"/>
    <cellStyle name="40% - Accent3 3 2 5 2 6" xfId="11968" xr:uid="{00000000-0005-0000-0000-00009D2E0000}"/>
    <cellStyle name="40% - Accent3 3 2 5 3" xfId="11969" xr:uid="{00000000-0005-0000-0000-00009E2E0000}"/>
    <cellStyle name="40% - Accent3 3 2 5 3 2" xfId="11970" xr:uid="{00000000-0005-0000-0000-00009F2E0000}"/>
    <cellStyle name="40% - Accent3 3 2 5 3 2 2" xfId="11971" xr:uid="{00000000-0005-0000-0000-0000A02E0000}"/>
    <cellStyle name="40% - Accent3 3 2 5 3 2 2 2" xfId="11972" xr:uid="{00000000-0005-0000-0000-0000A12E0000}"/>
    <cellStyle name="40% - Accent3 3 2 5 3 2 3" xfId="11973" xr:uid="{00000000-0005-0000-0000-0000A22E0000}"/>
    <cellStyle name="40% - Accent3 3 2 5 3 2 4" xfId="11974" xr:uid="{00000000-0005-0000-0000-0000A32E0000}"/>
    <cellStyle name="40% - Accent3 3 2 5 3 3" xfId="11975" xr:uid="{00000000-0005-0000-0000-0000A42E0000}"/>
    <cellStyle name="40% - Accent3 3 2 5 3 3 2" xfId="11976" xr:uid="{00000000-0005-0000-0000-0000A52E0000}"/>
    <cellStyle name="40% - Accent3 3 2 5 3 4" xfId="11977" xr:uid="{00000000-0005-0000-0000-0000A62E0000}"/>
    <cellStyle name="40% - Accent3 3 2 5 3 5" xfId="11978" xr:uid="{00000000-0005-0000-0000-0000A72E0000}"/>
    <cellStyle name="40% - Accent3 3 2 5 4" xfId="11979" xr:uid="{00000000-0005-0000-0000-0000A82E0000}"/>
    <cellStyle name="40% - Accent3 3 2 5 4 2" xfId="11980" xr:uid="{00000000-0005-0000-0000-0000A92E0000}"/>
    <cellStyle name="40% - Accent3 3 2 5 4 2 2" xfId="11981" xr:uid="{00000000-0005-0000-0000-0000AA2E0000}"/>
    <cellStyle name="40% - Accent3 3 2 5 4 3" xfId="11982" xr:uid="{00000000-0005-0000-0000-0000AB2E0000}"/>
    <cellStyle name="40% - Accent3 3 2 5 4 4" xfId="11983" xr:uid="{00000000-0005-0000-0000-0000AC2E0000}"/>
    <cellStyle name="40% - Accent3 3 2 5 5" xfId="11984" xr:uid="{00000000-0005-0000-0000-0000AD2E0000}"/>
    <cellStyle name="40% - Accent3 3 2 5 5 2" xfId="11985" xr:uid="{00000000-0005-0000-0000-0000AE2E0000}"/>
    <cellStyle name="40% - Accent3 3 2 5 6" xfId="11986" xr:uid="{00000000-0005-0000-0000-0000AF2E0000}"/>
    <cellStyle name="40% - Accent3 3 2 5 7" xfId="11987" xr:uid="{00000000-0005-0000-0000-0000B02E0000}"/>
    <cellStyle name="40% - Accent3 3 2 5 8" xfId="11988" xr:uid="{00000000-0005-0000-0000-0000B12E0000}"/>
    <cellStyle name="40% - Accent3 3 2 6" xfId="11989" xr:uid="{00000000-0005-0000-0000-0000B22E0000}"/>
    <cellStyle name="40% - Accent3 3 2 6 2" xfId="11990" xr:uid="{00000000-0005-0000-0000-0000B32E0000}"/>
    <cellStyle name="40% - Accent3 3 2 6 2 2" xfId="11991" xr:uid="{00000000-0005-0000-0000-0000B42E0000}"/>
    <cellStyle name="40% - Accent3 3 2 6 2 2 2" xfId="11992" xr:uid="{00000000-0005-0000-0000-0000B52E0000}"/>
    <cellStyle name="40% - Accent3 3 2 6 2 3" xfId="11993" xr:uid="{00000000-0005-0000-0000-0000B62E0000}"/>
    <cellStyle name="40% - Accent3 3 2 6 2 4" xfId="11994" xr:uid="{00000000-0005-0000-0000-0000B72E0000}"/>
    <cellStyle name="40% - Accent3 3 2 6 3" xfId="11995" xr:uid="{00000000-0005-0000-0000-0000B82E0000}"/>
    <cellStyle name="40% - Accent3 3 2 6 3 2" xfId="11996" xr:uid="{00000000-0005-0000-0000-0000B92E0000}"/>
    <cellStyle name="40% - Accent3 3 2 6 4" xfId="11997" xr:uid="{00000000-0005-0000-0000-0000BA2E0000}"/>
    <cellStyle name="40% - Accent3 3 2 6 5" xfId="11998" xr:uid="{00000000-0005-0000-0000-0000BB2E0000}"/>
    <cellStyle name="40% - Accent3 3 2 6 6" xfId="11999" xr:uid="{00000000-0005-0000-0000-0000BC2E0000}"/>
    <cellStyle name="40% - Accent3 3 2 7" xfId="12000" xr:uid="{00000000-0005-0000-0000-0000BD2E0000}"/>
    <cellStyle name="40% - Accent3 3 2 7 2" xfId="12001" xr:uid="{00000000-0005-0000-0000-0000BE2E0000}"/>
    <cellStyle name="40% - Accent3 3 2 7 2 2" xfId="12002" xr:uid="{00000000-0005-0000-0000-0000BF2E0000}"/>
    <cellStyle name="40% - Accent3 3 2 7 2 2 2" xfId="12003" xr:uid="{00000000-0005-0000-0000-0000C02E0000}"/>
    <cellStyle name="40% - Accent3 3 2 7 2 3" xfId="12004" xr:uid="{00000000-0005-0000-0000-0000C12E0000}"/>
    <cellStyle name="40% - Accent3 3 2 7 2 4" xfId="12005" xr:uid="{00000000-0005-0000-0000-0000C22E0000}"/>
    <cellStyle name="40% - Accent3 3 2 7 3" xfId="12006" xr:uid="{00000000-0005-0000-0000-0000C32E0000}"/>
    <cellStyle name="40% - Accent3 3 2 7 3 2" xfId="12007" xr:uid="{00000000-0005-0000-0000-0000C42E0000}"/>
    <cellStyle name="40% - Accent3 3 2 7 4" xfId="12008" xr:uid="{00000000-0005-0000-0000-0000C52E0000}"/>
    <cellStyle name="40% - Accent3 3 2 7 5" xfId="12009" xr:uid="{00000000-0005-0000-0000-0000C62E0000}"/>
    <cellStyle name="40% - Accent3 3 2 8" xfId="12010" xr:uid="{00000000-0005-0000-0000-0000C72E0000}"/>
    <cellStyle name="40% - Accent3 3 2 8 2" xfId="12011" xr:uid="{00000000-0005-0000-0000-0000C82E0000}"/>
    <cellStyle name="40% - Accent3 3 2 8 2 2" xfId="12012" xr:uid="{00000000-0005-0000-0000-0000C92E0000}"/>
    <cellStyle name="40% - Accent3 3 2 8 2 3" xfId="12013" xr:uid="{00000000-0005-0000-0000-0000CA2E0000}"/>
    <cellStyle name="40% - Accent3 3 2 8 3" xfId="12014" xr:uid="{00000000-0005-0000-0000-0000CB2E0000}"/>
    <cellStyle name="40% - Accent3 3 2 8 4" xfId="12015" xr:uid="{00000000-0005-0000-0000-0000CC2E0000}"/>
    <cellStyle name="40% - Accent3 3 2 9" xfId="12016" xr:uid="{00000000-0005-0000-0000-0000CD2E0000}"/>
    <cellStyle name="40% - Accent3 3 2 9 2" xfId="12017" xr:uid="{00000000-0005-0000-0000-0000CE2E0000}"/>
    <cellStyle name="40% - Accent3 3 2 9 2 2" xfId="12018" xr:uid="{00000000-0005-0000-0000-0000CF2E0000}"/>
    <cellStyle name="40% - Accent3 3 2 9 3" xfId="12019" xr:uid="{00000000-0005-0000-0000-0000D02E0000}"/>
    <cellStyle name="40% - Accent3 3 2 9 4" xfId="12020" xr:uid="{00000000-0005-0000-0000-0000D12E0000}"/>
    <cellStyle name="40% - Accent3 3 3" xfId="12021" xr:uid="{00000000-0005-0000-0000-0000D22E0000}"/>
    <cellStyle name="40% - Accent3 3 3 2" xfId="12022" xr:uid="{00000000-0005-0000-0000-0000D32E0000}"/>
    <cellStyle name="40% - Accent3 3 3 2 2" xfId="12023" xr:uid="{00000000-0005-0000-0000-0000D42E0000}"/>
    <cellStyle name="40% - Accent3 3 3 2 2 2" xfId="12024" xr:uid="{00000000-0005-0000-0000-0000D52E0000}"/>
    <cellStyle name="40% - Accent3 3 3 2 2 2 2" xfId="12025" xr:uid="{00000000-0005-0000-0000-0000D62E0000}"/>
    <cellStyle name="40% - Accent3 3 3 2 2 2 2 2" xfId="12026" xr:uid="{00000000-0005-0000-0000-0000D72E0000}"/>
    <cellStyle name="40% - Accent3 3 3 2 2 2 3" xfId="12027" xr:uid="{00000000-0005-0000-0000-0000D82E0000}"/>
    <cellStyle name="40% - Accent3 3 3 2 2 3" xfId="12028" xr:uid="{00000000-0005-0000-0000-0000D92E0000}"/>
    <cellStyle name="40% - Accent3 3 3 2 2 3 2" xfId="12029" xr:uid="{00000000-0005-0000-0000-0000DA2E0000}"/>
    <cellStyle name="40% - Accent3 3 3 2 2 4" xfId="12030" xr:uid="{00000000-0005-0000-0000-0000DB2E0000}"/>
    <cellStyle name="40% - Accent3 3 3 2 2 5" xfId="12031" xr:uid="{00000000-0005-0000-0000-0000DC2E0000}"/>
    <cellStyle name="40% - Accent3 3 3 2 2 6" xfId="12032" xr:uid="{00000000-0005-0000-0000-0000DD2E0000}"/>
    <cellStyle name="40% - Accent3 3 3 2 3" xfId="12033" xr:uid="{00000000-0005-0000-0000-0000DE2E0000}"/>
    <cellStyle name="40% - Accent3 3 3 2 3 2" xfId="12034" xr:uid="{00000000-0005-0000-0000-0000DF2E0000}"/>
    <cellStyle name="40% - Accent3 3 3 2 3 2 2" xfId="12035" xr:uid="{00000000-0005-0000-0000-0000E02E0000}"/>
    <cellStyle name="40% - Accent3 3 3 2 3 3" xfId="12036" xr:uid="{00000000-0005-0000-0000-0000E12E0000}"/>
    <cellStyle name="40% - Accent3 3 3 2 4" xfId="12037" xr:uid="{00000000-0005-0000-0000-0000E22E0000}"/>
    <cellStyle name="40% - Accent3 3 3 2 4 2" xfId="12038" xr:uid="{00000000-0005-0000-0000-0000E32E0000}"/>
    <cellStyle name="40% - Accent3 3 3 2 4 2 2" xfId="12039" xr:uid="{00000000-0005-0000-0000-0000E42E0000}"/>
    <cellStyle name="40% - Accent3 3 3 2 4 3" xfId="12040" xr:uid="{00000000-0005-0000-0000-0000E52E0000}"/>
    <cellStyle name="40% - Accent3 3 3 2 5" xfId="12041" xr:uid="{00000000-0005-0000-0000-0000E62E0000}"/>
    <cellStyle name="40% - Accent3 3 3 2 5 2" xfId="12042" xr:uid="{00000000-0005-0000-0000-0000E72E0000}"/>
    <cellStyle name="40% - Accent3 3 3 2 6" xfId="12043" xr:uid="{00000000-0005-0000-0000-0000E82E0000}"/>
    <cellStyle name="40% - Accent3 3 3 2 7" xfId="12044" xr:uid="{00000000-0005-0000-0000-0000E92E0000}"/>
    <cellStyle name="40% - Accent3 3 3 2 8" xfId="12045" xr:uid="{00000000-0005-0000-0000-0000EA2E0000}"/>
    <cellStyle name="40% - Accent3 3 3 3" xfId="12046" xr:uid="{00000000-0005-0000-0000-0000EB2E0000}"/>
    <cellStyle name="40% - Accent3 3 3 3 2" xfId="12047" xr:uid="{00000000-0005-0000-0000-0000EC2E0000}"/>
    <cellStyle name="40% - Accent3 3 3 3 2 2" xfId="12048" xr:uid="{00000000-0005-0000-0000-0000ED2E0000}"/>
    <cellStyle name="40% - Accent3 3 3 3 2 2 2" xfId="12049" xr:uid="{00000000-0005-0000-0000-0000EE2E0000}"/>
    <cellStyle name="40% - Accent3 3 3 3 2 3" xfId="12050" xr:uid="{00000000-0005-0000-0000-0000EF2E0000}"/>
    <cellStyle name="40% - Accent3 3 3 3 2 4" xfId="12051" xr:uid="{00000000-0005-0000-0000-0000F02E0000}"/>
    <cellStyle name="40% - Accent3 3 3 3 3" xfId="12052" xr:uid="{00000000-0005-0000-0000-0000F12E0000}"/>
    <cellStyle name="40% - Accent3 3 3 3 3 2" xfId="12053" xr:uid="{00000000-0005-0000-0000-0000F22E0000}"/>
    <cellStyle name="40% - Accent3 3 3 3 4" xfId="12054" xr:uid="{00000000-0005-0000-0000-0000F32E0000}"/>
    <cellStyle name="40% - Accent3 3 3 3 5" xfId="12055" xr:uid="{00000000-0005-0000-0000-0000F42E0000}"/>
    <cellStyle name="40% - Accent3 3 3 3 6" xfId="12056" xr:uid="{00000000-0005-0000-0000-0000F52E0000}"/>
    <cellStyle name="40% - Accent3 3 3 4" xfId="12057" xr:uid="{00000000-0005-0000-0000-0000F62E0000}"/>
    <cellStyle name="40% - Accent3 3 3 4 2" xfId="12058" xr:uid="{00000000-0005-0000-0000-0000F72E0000}"/>
    <cellStyle name="40% - Accent3 3 3 4 2 2" xfId="12059" xr:uid="{00000000-0005-0000-0000-0000F82E0000}"/>
    <cellStyle name="40% - Accent3 3 3 4 2 2 2" xfId="12060" xr:uid="{00000000-0005-0000-0000-0000F92E0000}"/>
    <cellStyle name="40% - Accent3 3 3 4 2 3" xfId="12061" xr:uid="{00000000-0005-0000-0000-0000FA2E0000}"/>
    <cellStyle name="40% - Accent3 3 3 4 2 4" xfId="12062" xr:uid="{00000000-0005-0000-0000-0000FB2E0000}"/>
    <cellStyle name="40% - Accent3 3 3 4 3" xfId="12063" xr:uid="{00000000-0005-0000-0000-0000FC2E0000}"/>
    <cellStyle name="40% - Accent3 3 3 4 3 2" xfId="12064" xr:uid="{00000000-0005-0000-0000-0000FD2E0000}"/>
    <cellStyle name="40% - Accent3 3 3 4 4" xfId="12065" xr:uid="{00000000-0005-0000-0000-0000FE2E0000}"/>
    <cellStyle name="40% - Accent3 3 3 4 5" xfId="12066" xr:uid="{00000000-0005-0000-0000-0000FF2E0000}"/>
    <cellStyle name="40% - Accent3 3 3 5" xfId="12067" xr:uid="{00000000-0005-0000-0000-0000002F0000}"/>
    <cellStyle name="40% - Accent3 3 3 5 2" xfId="12068" xr:uid="{00000000-0005-0000-0000-0000012F0000}"/>
    <cellStyle name="40% - Accent3 3 3 5 2 2" xfId="12069" xr:uid="{00000000-0005-0000-0000-0000022F0000}"/>
    <cellStyle name="40% - Accent3 3 3 5 3" xfId="12070" xr:uid="{00000000-0005-0000-0000-0000032F0000}"/>
    <cellStyle name="40% - Accent3 3 3 5 4" xfId="12071" xr:uid="{00000000-0005-0000-0000-0000042F0000}"/>
    <cellStyle name="40% - Accent3 3 3 6" xfId="12072" xr:uid="{00000000-0005-0000-0000-0000052F0000}"/>
    <cellStyle name="40% - Accent3 3 3 6 2" xfId="12073" xr:uid="{00000000-0005-0000-0000-0000062F0000}"/>
    <cellStyle name="40% - Accent3 3 3 7" xfId="12074" xr:uid="{00000000-0005-0000-0000-0000072F0000}"/>
    <cellStyle name="40% - Accent3 3 3 8" xfId="12075" xr:uid="{00000000-0005-0000-0000-0000082F0000}"/>
    <cellStyle name="40% - Accent3 3 3 9" xfId="12076" xr:uid="{00000000-0005-0000-0000-0000092F0000}"/>
    <cellStyle name="40% - Accent3 3 4" xfId="12077" xr:uid="{00000000-0005-0000-0000-00000A2F0000}"/>
    <cellStyle name="40% - Accent3 3 4 2" xfId="12078" xr:uid="{00000000-0005-0000-0000-00000B2F0000}"/>
    <cellStyle name="40% - Accent3 3 4 2 2" xfId="12079" xr:uid="{00000000-0005-0000-0000-00000C2F0000}"/>
    <cellStyle name="40% - Accent3 3 4 2 2 2" xfId="12080" xr:uid="{00000000-0005-0000-0000-00000D2F0000}"/>
    <cellStyle name="40% - Accent3 3 4 2 2 2 2" xfId="12081" xr:uid="{00000000-0005-0000-0000-00000E2F0000}"/>
    <cellStyle name="40% - Accent3 3 4 2 2 2 2 2" xfId="12082" xr:uid="{00000000-0005-0000-0000-00000F2F0000}"/>
    <cellStyle name="40% - Accent3 3 4 2 2 2 3" xfId="12083" xr:uid="{00000000-0005-0000-0000-0000102F0000}"/>
    <cellStyle name="40% - Accent3 3 4 2 2 3" xfId="12084" xr:uid="{00000000-0005-0000-0000-0000112F0000}"/>
    <cellStyle name="40% - Accent3 3 4 2 2 3 2" xfId="12085" xr:uid="{00000000-0005-0000-0000-0000122F0000}"/>
    <cellStyle name="40% - Accent3 3 4 2 2 4" xfId="12086" xr:uid="{00000000-0005-0000-0000-0000132F0000}"/>
    <cellStyle name="40% - Accent3 3 4 2 2 5" xfId="12087" xr:uid="{00000000-0005-0000-0000-0000142F0000}"/>
    <cellStyle name="40% - Accent3 3 4 2 2 6" xfId="12088" xr:uid="{00000000-0005-0000-0000-0000152F0000}"/>
    <cellStyle name="40% - Accent3 3 4 2 3" xfId="12089" xr:uid="{00000000-0005-0000-0000-0000162F0000}"/>
    <cellStyle name="40% - Accent3 3 4 2 3 2" xfId="12090" xr:uid="{00000000-0005-0000-0000-0000172F0000}"/>
    <cellStyle name="40% - Accent3 3 4 2 3 2 2" xfId="12091" xr:uid="{00000000-0005-0000-0000-0000182F0000}"/>
    <cellStyle name="40% - Accent3 3 4 2 3 3" xfId="12092" xr:uid="{00000000-0005-0000-0000-0000192F0000}"/>
    <cellStyle name="40% - Accent3 3 4 2 4" xfId="12093" xr:uid="{00000000-0005-0000-0000-00001A2F0000}"/>
    <cellStyle name="40% - Accent3 3 4 2 4 2" xfId="12094" xr:uid="{00000000-0005-0000-0000-00001B2F0000}"/>
    <cellStyle name="40% - Accent3 3 4 2 4 2 2" xfId="12095" xr:uid="{00000000-0005-0000-0000-00001C2F0000}"/>
    <cellStyle name="40% - Accent3 3 4 2 4 3" xfId="12096" xr:uid="{00000000-0005-0000-0000-00001D2F0000}"/>
    <cellStyle name="40% - Accent3 3 4 2 5" xfId="12097" xr:uid="{00000000-0005-0000-0000-00001E2F0000}"/>
    <cellStyle name="40% - Accent3 3 4 2 5 2" xfId="12098" xr:uid="{00000000-0005-0000-0000-00001F2F0000}"/>
    <cellStyle name="40% - Accent3 3 4 2 6" xfId="12099" xr:uid="{00000000-0005-0000-0000-0000202F0000}"/>
    <cellStyle name="40% - Accent3 3 4 2 7" xfId="12100" xr:uid="{00000000-0005-0000-0000-0000212F0000}"/>
    <cellStyle name="40% - Accent3 3 4 2 8" xfId="12101" xr:uid="{00000000-0005-0000-0000-0000222F0000}"/>
    <cellStyle name="40% - Accent3 3 4 3" xfId="12102" xr:uid="{00000000-0005-0000-0000-0000232F0000}"/>
    <cellStyle name="40% - Accent3 3 4 3 2" xfId="12103" xr:uid="{00000000-0005-0000-0000-0000242F0000}"/>
    <cellStyle name="40% - Accent3 3 4 3 2 2" xfId="12104" xr:uid="{00000000-0005-0000-0000-0000252F0000}"/>
    <cellStyle name="40% - Accent3 3 4 3 2 2 2" xfId="12105" xr:uid="{00000000-0005-0000-0000-0000262F0000}"/>
    <cellStyle name="40% - Accent3 3 4 3 2 3" xfId="12106" xr:uid="{00000000-0005-0000-0000-0000272F0000}"/>
    <cellStyle name="40% - Accent3 3 4 3 2 4" xfId="12107" xr:uid="{00000000-0005-0000-0000-0000282F0000}"/>
    <cellStyle name="40% - Accent3 3 4 3 3" xfId="12108" xr:uid="{00000000-0005-0000-0000-0000292F0000}"/>
    <cellStyle name="40% - Accent3 3 4 3 3 2" xfId="12109" xr:uid="{00000000-0005-0000-0000-00002A2F0000}"/>
    <cellStyle name="40% - Accent3 3 4 3 4" xfId="12110" xr:uid="{00000000-0005-0000-0000-00002B2F0000}"/>
    <cellStyle name="40% - Accent3 3 4 3 5" xfId="12111" xr:uid="{00000000-0005-0000-0000-00002C2F0000}"/>
    <cellStyle name="40% - Accent3 3 4 3 6" xfId="12112" xr:uid="{00000000-0005-0000-0000-00002D2F0000}"/>
    <cellStyle name="40% - Accent3 3 4 4" xfId="12113" xr:uid="{00000000-0005-0000-0000-00002E2F0000}"/>
    <cellStyle name="40% - Accent3 3 4 4 2" xfId="12114" xr:uid="{00000000-0005-0000-0000-00002F2F0000}"/>
    <cellStyle name="40% - Accent3 3 4 4 2 2" xfId="12115" xr:uid="{00000000-0005-0000-0000-0000302F0000}"/>
    <cellStyle name="40% - Accent3 3 4 4 3" xfId="12116" xr:uid="{00000000-0005-0000-0000-0000312F0000}"/>
    <cellStyle name="40% - Accent3 3 4 4 4" xfId="12117" xr:uid="{00000000-0005-0000-0000-0000322F0000}"/>
    <cellStyle name="40% - Accent3 3 4 5" xfId="12118" xr:uid="{00000000-0005-0000-0000-0000332F0000}"/>
    <cellStyle name="40% - Accent3 3 4 5 2" xfId="12119" xr:uid="{00000000-0005-0000-0000-0000342F0000}"/>
    <cellStyle name="40% - Accent3 3 4 5 2 2" xfId="12120" xr:uid="{00000000-0005-0000-0000-0000352F0000}"/>
    <cellStyle name="40% - Accent3 3 4 5 3" xfId="12121" xr:uid="{00000000-0005-0000-0000-0000362F0000}"/>
    <cellStyle name="40% - Accent3 3 4 6" xfId="12122" xr:uid="{00000000-0005-0000-0000-0000372F0000}"/>
    <cellStyle name="40% - Accent3 3 4 6 2" xfId="12123" xr:uid="{00000000-0005-0000-0000-0000382F0000}"/>
    <cellStyle name="40% - Accent3 3 4 7" xfId="12124" xr:uid="{00000000-0005-0000-0000-0000392F0000}"/>
    <cellStyle name="40% - Accent3 3 4 8" xfId="12125" xr:uid="{00000000-0005-0000-0000-00003A2F0000}"/>
    <cellStyle name="40% - Accent3 3 4 9" xfId="12126" xr:uid="{00000000-0005-0000-0000-00003B2F0000}"/>
    <cellStyle name="40% - Accent3 3 5" xfId="12127" xr:uid="{00000000-0005-0000-0000-00003C2F0000}"/>
    <cellStyle name="40% - Accent3 3 5 2" xfId="12128" xr:uid="{00000000-0005-0000-0000-00003D2F0000}"/>
    <cellStyle name="40% - Accent3 3 5 2 2" xfId="12129" xr:uid="{00000000-0005-0000-0000-00003E2F0000}"/>
    <cellStyle name="40% - Accent3 3 5 2 2 2" xfId="12130" xr:uid="{00000000-0005-0000-0000-00003F2F0000}"/>
    <cellStyle name="40% - Accent3 3 5 2 2 2 2" xfId="12131" xr:uid="{00000000-0005-0000-0000-0000402F0000}"/>
    <cellStyle name="40% - Accent3 3 5 2 2 2 2 2" xfId="12132" xr:uid="{00000000-0005-0000-0000-0000412F0000}"/>
    <cellStyle name="40% - Accent3 3 5 2 2 2 3" xfId="12133" xr:uid="{00000000-0005-0000-0000-0000422F0000}"/>
    <cellStyle name="40% - Accent3 3 5 2 2 3" xfId="12134" xr:uid="{00000000-0005-0000-0000-0000432F0000}"/>
    <cellStyle name="40% - Accent3 3 5 2 2 3 2" xfId="12135" xr:uid="{00000000-0005-0000-0000-0000442F0000}"/>
    <cellStyle name="40% - Accent3 3 5 2 2 4" xfId="12136" xr:uid="{00000000-0005-0000-0000-0000452F0000}"/>
    <cellStyle name="40% - Accent3 3 5 2 2 5" xfId="12137" xr:uid="{00000000-0005-0000-0000-0000462F0000}"/>
    <cellStyle name="40% - Accent3 3 5 2 2 6" xfId="12138" xr:uid="{00000000-0005-0000-0000-0000472F0000}"/>
    <cellStyle name="40% - Accent3 3 5 2 3" xfId="12139" xr:uid="{00000000-0005-0000-0000-0000482F0000}"/>
    <cellStyle name="40% - Accent3 3 5 2 3 2" xfId="12140" xr:uid="{00000000-0005-0000-0000-0000492F0000}"/>
    <cellStyle name="40% - Accent3 3 5 2 3 2 2" xfId="12141" xr:uid="{00000000-0005-0000-0000-00004A2F0000}"/>
    <cellStyle name="40% - Accent3 3 5 2 3 3" xfId="12142" xr:uid="{00000000-0005-0000-0000-00004B2F0000}"/>
    <cellStyle name="40% - Accent3 3 5 2 4" xfId="12143" xr:uid="{00000000-0005-0000-0000-00004C2F0000}"/>
    <cellStyle name="40% - Accent3 3 5 2 4 2" xfId="12144" xr:uid="{00000000-0005-0000-0000-00004D2F0000}"/>
    <cellStyle name="40% - Accent3 3 5 2 4 2 2" xfId="12145" xr:uid="{00000000-0005-0000-0000-00004E2F0000}"/>
    <cellStyle name="40% - Accent3 3 5 2 4 3" xfId="12146" xr:uid="{00000000-0005-0000-0000-00004F2F0000}"/>
    <cellStyle name="40% - Accent3 3 5 2 5" xfId="12147" xr:uid="{00000000-0005-0000-0000-0000502F0000}"/>
    <cellStyle name="40% - Accent3 3 5 2 5 2" xfId="12148" xr:uid="{00000000-0005-0000-0000-0000512F0000}"/>
    <cellStyle name="40% - Accent3 3 5 2 6" xfId="12149" xr:uid="{00000000-0005-0000-0000-0000522F0000}"/>
    <cellStyle name="40% - Accent3 3 5 2 7" xfId="12150" xr:uid="{00000000-0005-0000-0000-0000532F0000}"/>
    <cellStyle name="40% - Accent3 3 5 2 8" xfId="12151" xr:uid="{00000000-0005-0000-0000-0000542F0000}"/>
    <cellStyle name="40% - Accent3 3 5 3" xfId="12152" xr:uid="{00000000-0005-0000-0000-0000552F0000}"/>
    <cellStyle name="40% - Accent3 3 5 3 2" xfId="12153" xr:uid="{00000000-0005-0000-0000-0000562F0000}"/>
    <cellStyle name="40% - Accent3 3 5 3 2 2" xfId="12154" xr:uid="{00000000-0005-0000-0000-0000572F0000}"/>
    <cellStyle name="40% - Accent3 3 5 3 2 2 2" xfId="12155" xr:uid="{00000000-0005-0000-0000-0000582F0000}"/>
    <cellStyle name="40% - Accent3 3 5 3 2 3" xfId="12156" xr:uid="{00000000-0005-0000-0000-0000592F0000}"/>
    <cellStyle name="40% - Accent3 3 5 3 2 4" xfId="12157" xr:uid="{00000000-0005-0000-0000-00005A2F0000}"/>
    <cellStyle name="40% - Accent3 3 5 3 3" xfId="12158" xr:uid="{00000000-0005-0000-0000-00005B2F0000}"/>
    <cellStyle name="40% - Accent3 3 5 3 3 2" xfId="12159" xr:uid="{00000000-0005-0000-0000-00005C2F0000}"/>
    <cellStyle name="40% - Accent3 3 5 3 4" xfId="12160" xr:uid="{00000000-0005-0000-0000-00005D2F0000}"/>
    <cellStyle name="40% - Accent3 3 5 3 5" xfId="12161" xr:uid="{00000000-0005-0000-0000-00005E2F0000}"/>
    <cellStyle name="40% - Accent3 3 5 3 6" xfId="12162" xr:uid="{00000000-0005-0000-0000-00005F2F0000}"/>
    <cellStyle name="40% - Accent3 3 5 4" xfId="12163" xr:uid="{00000000-0005-0000-0000-0000602F0000}"/>
    <cellStyle name="40% - Accent3 3 5 4 2" xfId="12164" xr:uid="{00000000-0005-0000-0000-0000612F0000}"/>
    <cellStyle name="40% - Accent3 3 5 4 2 2" xfId="12165" xr:uid="{00000000-0005-0000-0000-0000622F0000}"/>
    <cellStyle name="40% - Accent3 3 5 4 3" xfId="12166" xr:uid="{00000000-0005-0000-0000-0000632F0000}"/>
    <cellStyle name="40% - Accent3 3 5 4 4" xfId="12167" xr:uid="{00000000-0005-0000-0000-0000642F0000}"/>
    <cellStyle name="40% - Accent3 3 5 5" xfId="12168" xr:uid="{00000000-0005-0000-0000-0000652F0000}"/>
    <cellStyle name="40% - Accent3 3 5 5 2" xfId="12169" xr:uid="{00000000-0005-0000-0000-0000662F0000}"/>
    <cellStyle name="40% - Accent3 3 5 5 2 2" xfId="12170" xr:uid="{00000000-0005-0000-0000-0000672F0000}"/>
    <cellStyle name="40% - Accent3 3 5 5 3" xfId="12171" xr:uid="{00000000-0005-0000-0000-0000682F0000}"/>
    <cellStyle name="40% - Accent3 3 5 6" xfId="12172" xr:uid="{00000000-0005-0000-0000-0000692F0000}"/>
    <cellStyle name="40% - Accent3 3 5 6 2" xfId="12173" xr:uid="{00000000-0005-0000-0000-00006A2F0000}"/>
    <cellStyle name="40% - Accent3 3 5 7" xfId="12174" xr:uid="{00000000-0005-0000-0000-00006B2F0000}"/>
    <cellStyle name="40% - Accent3 3 5 8" xfId="12175" xr:uid="{00000000-0005-0000-0000-00006C2F0000}"/>
    <cellStyle name="40% - Accent3 3 5 9" xfId="12176" xr:uid="{00000000-0005-0000-0000-00006D2F0000}"/>
    <cellStyle name="40% - Accent3 3 6" xfId="12177" xr:uid="{00000000-0005-0000-0000-00006E2F0000}"/>
    <cellStyle name="40% - Accent3 3 6 2" xfId="12178" xr:uid="{00000000-0005-0000-0000-00006F2F0000}"/>
    <cellStyle name="40% - Accent3 3 6 2 2" xfId="12179" xr:uid="{00000000-0005-0000-0000-0000702F0000}"/>
    <cellStyle name="40% - Accent3 3 6 2 2 2" xfId="12180" xr:uid="{00000000-0005-0000-0000-0000712F0000}"/>
    <cellStyle name="40% - Accent3 3 6 2 2 2 2" xfId="12181" xr:uid="{00000000-0005-0000-0000-0000722F0000}"/>
    <cellStyle name="40% - Accent3 3 6 2 2 3" xfId="12182" xr:uid="{00000000-0005-0000-0000-0000732F0000}"/>
    <cellStyle name="40% - Accent3 3 6 2 2 4" xfId="12183" xr:uid="{00000000-0005-0000-0000-0000742F0000}"/>
    <cellStyle name="40% - Accent3 3 6 2 3" xfId="12184" xr:uid="{00000000-0005-0000-0000-0000752F0000}"/>
    <cellStyle name="40% - Accent3 3 6 2 3 2" xfId="12185" xr:uid="{00000000-0005-0000-0000-0000762F0000}"/>
    <cellStyle name="40% - Accent3 3 6 2 4" xfId="12186" xr:uid="{00000000-0005-0000-0000-0000772F0000}"/>
    <cellStyle name="40% - Accent3 3 6 2 5" xfId="12187" xr:uid="{00000000-0005-0000-0000-0000782F0000}"/>
    <cellStyle name="40% - Accent3 3 6 2 6" xfId="12188" xr:uid="{00000000-0005-0000-0000-0000792F0000}"/>
    <cellStyle name="40% - Accent3 3 6 3" xfId="12189" xr:uid="{00000000-0005-0000-0000-00007A2F0000}"/>
    <cellStyle name="40% - Accent3 3 6 3 2" xfId="12190" xr:uid="{00000000-0005-0000-0000-00007B2F0000}"/>
    <cellStyle name="40% - Accent3 3 6 3 2 2" xfId="12191" xr:uid="{00000000-0005-0000-0000-00007C2F0000}"/>
    <cellStyle name="40% - Accent3 3 6 3 2 2 2" xfId="12192" xr:uid="{00000000-0005-0000-0000-00007D2F0000}"/>
    <cellStyle name="40% - Accent3 3 6 3 2 3" xfId="12193" xr:uid="{00000000-0005-0000-0000-00007E2F0000}"/>
    <cellStyle name="40% - Accent3 3 6 3 2 4" xfId="12194" xr:uid="{00000000-0005-0000-0000-00007F2F0000}"/>
    <cellStyle name="40% - Accent3 3 6 3 3" xfId="12195" xr:uid="{00000000-0005-0000-0000-0000802F0000}"/>
    <cellStyle name="40% - Accent3 3 6 3 3 2" xfId="12196" xr:uid="{00000000-0005-0000-0000-0000812F0000}"/>
    <cellStyle name="40% - Accent3 3 6 3 4" xfId="12197" xr:uid="{00000000-0005-0000-0000-0000822F0000}"/>
    <cellStyle name="40% - Accent3 3 6 3 5" xfId="12198" xr:uid="{00000000-0005-0000-0000-0000832F0000}"/>
    <cellStyle name="40% - Accent3 3 6 4" xfId="12199" xr:uid="{00000000-0005-0000-0000-0000842F0000}"/>
    <cellStyle name="40% - Accent3 3 6 4 2" xfId="12200" xr:uid="{00000000-0005-0000-0000-0000852F0000}"/>
    <cellStyle name="40% - Accent3 3 6 4 2 2" xfId="12201" xr:uid="{00000000-0005-0000-0000-0000862F0000}"/>
    <cellStyle name="40% - Accent3 3 6 4 3" xfId="12202" xr:uid="{00000000-0005-0000-0000-0000872F0000}"/>
    <cellStyle name="40% - Accent3 3 6 4 4" xfId="12203" xr:uid="{00000000-0005-0000-0000-0000882F0000}"/>
    <cellStyle name="40% - Accent3 3 6 5" xfId="12204" xr:uid="{00000000-0005-0000-0000-0000892F0000}"/>
    <cellStyle name="40% - Accent3 3 6 5 2" xfId="12205" xr:uid="{00000000-0005-0000-0000-00008A2F0000}"/>
    <cellStyle name="40% - Accent3 3 6 6" xfId="12206" xr:uid="{00000000-0005-0000-0000-00008B2F0000}"/>
    <cellStyle name="40% - Accent3 3 6 7" xfId="12207" xr:uid="{00000000-0005-0000-0000-00008C2F0000}"/>
    <cellStyle name="40% - Accent3 3 6 8" xfId="12208" xr:uid="{00000000-0005-0000-0000-00008D2F0000}"/>
    <cellStyle name="40% - Accent3 3 7" xfId="12209" xr:uid="{00000000-0005-0000-0000-00008E2F0000}"/>
    <cellStyle name="40% - Accent3 3 7 2" xfId="12210" xr:uid="{00000000-0005-0000-0000-00008F2F0000}"/>
    <cellStyle name="40% - Accent3 3 7 2 2" xfId="12211" xr:uid="{00000000-0005-0000-0000-0000902F0000}"/>
    <cellStyle name="40% - Accent3 3 7 2 2 2" xfId="12212" xr:uid="{00000000-0005-0000-0000-0000912F0000}"/>
    <cellStyle name="40% - Accent3 3 7 2 3" xfId="12213" xr:uid="{00000000-0005-0000-0000-0000922F0000}"/>
    <cellStyle name="40% - Accent3 3 7 2 4" xfId="12214" xr:uid="{00000000-0005-0000-0000-0000932F0000}"/>
    <cellStyle name="40% - Accent3 3 7 3" xfId="12215" xr:uid="{00000000-0005-0000-0000-0000942F0000}"/>
    <cellStyle name="40% - Accent3 3 7 3 2" xfId="12216" xr:uid="{00000000-0005-0000-0000-0000952F0000}"/>
    <cellStyle name="40% - Accent3 3 7 4" xfId="12217" xr:uid="{00000000-0005-0000-0000-0000962F0000}"/>
    <cellStyle name="40% - Accent3 3 7 5" xfId="12218" xr:uid="{00000000-0005-0000-0000-0000972F0000}"/>
    <cellStyle name="40% - Accent3 3 7 6" xfId="12219" xr:uid="{00000000-0005-0000-0000-0000982F0000}"/>
    <cellStyle name="40% - Accent3 3 8" xfId="12220" xr:uid="{00000000-0005-0000-0000-0000992F0000}"/>
    <cellStyle name="40% - Accent3 3 8 2" xfId="12221" xr:uid="{00000000-0005-0000-0000-00009A2F0000}"/>
    <cellStyle name="40% - Accent3 3 8 2 2" xfId="12222" xr:uid="{00000000-0005-0000-0000-00009B2F0000}"/>
    <cellStyle name="40% - Accent3 3 8 2 2 2" xfId="12223" xr:uid="{00000000-0005-0000-0000-00009C2F0000}"/>
    <cellStyle name="40% - Accent3 3 8 2 3" xfId="12224" xr:uid="{00000000-0005-0000-0000-00009D2F0000}"/>
    <cellStyle name="40% - Accent3 3 8 2 4" xfId="12225" xr:uid="{00000000-0005-0000-0000-00009E2F0000}"/>
    <cellStyle name="40% - Accent3 3 8 3" xfId="12226" xr:uid="{00000000-0005-0000-0000-00009F2F0000}"/>
    <cellStyle name="40% - Accent3 3 8 3 2" xfId="12227" xr:uid="{00000000-0005-0000-0000-0000A02F0000}"/>
    <cellStyle name="40% - Accent3 3 8 4" xfId="12228" xr:uid="{00000000-0005-0000-0000-0000A12F0000}"/>
    <cellStyle name="40% - Accent3 3 8 5" xfId="12229" xr:uid="{00000000-0005-0000-0000-0000A22F0000}"/>
    <cellStyle name="40% - Accent3 3 9" xfId="12230" xr:uid="{00000000-0005-0000-0000-0000A32F0000}"/>
    <cellStyle name="40% - Accent3 3 9 2" xfId="12231" xr:uid="{00000000-0005-0000-0000-0000A42F0000}"/>
    <cellStyle name="40% - Accent3 3 9 2 2" xfId="12232" xr:uid="{00000000-0005-0000-0000-0000A52F0000}"/>
    <cellStyle name="40% - Accent3 3 9 2 3" xfId="12233" xr:uid="{00000000-0005-0000-0000-0000A62F0000}"/>
    <cellStyle name="40% - Accent3 3 9 3" xfId="12234" xr:uid="{00000000-0005-0000-0000-0000A72F0000}"/>
    <cellStyle name="40% - Accent3 3 9 4" xfId="12235" xr:uid="{00000000-0005-0000-0000-0000A82F0000}"/>
    <cellStyle name="40% - Accent3 4" xfId="12236" xr:uid="{00000000-0005-0000-0000-0000A92F0000}"/>
    <cellStyle name="40% - Accent3 4 10" xfId="12237" xr:uid="{00000000-0005-0000-0000-0000AA2F0000}"/>
    <cellStyle name="40% - Accent3 4 10 2" xfId="12238" xr:uid="{00000000-0005-0000-0000-0000AB2F0000}"/>
    <cellStyle name="40% - Accent3 4 11" xfId="12239" xr:uid="{00000000-0005-0000-0000-0000AC2F0000}"/>
    <cellStyle name="40% - Accent3 4 12" xfId="12240" xr:uid="{00000000-0005-0000-0000-0000AD2F0000}"/>
    <cellStyle name="40% - Accent3 4 13" xfId="12241" xr:uid="{00000000-0005-0000-0000-0000AE2F0000}"/>
    <cellStyle name="40% - Accent3 4 2" xfId="12242" xr:uid="{00000000-0005-0000-0000-0000AF2F0000}"/>
    <cellStyle name="40% - Accent3 4 2 2" xfId="12243" xr:uid="{00000000-0005-0000-0000-0000B02F0000}"/>
    <cellStyle name="40% - Accent3 4 2 2 2" xfId="12244" xr:uid="{00000000-0005-0000-0000-0000B12F0000}"/>
    <cellStyle name="40% - Accent3 4 2 2 2 2" xfId="12245" xr:uid="{00000000-0005-0000-0000-0000B22F0000}"/>
    <cellStyle name="40% - Accent3 4 2 2 2 2 2" xfId="12246" xr:uid="{00000000-0005-0000-0000-0000B32F0000}"/>
    <cellStyle name="40% - Accent3 4 2 2 2 2 2 2" xfId="12247" xr:uid="{00000000-0005-0000-0000-0000B42F0000}"/>
    <cellStyle name="40% - Accent3 4 2 2 2 2 3" xfId="12248" xr:uid="{00000000-0005-0000-0000-0000B52F0000}"/>
    <cellStyle name="40% - Accent3 4 2 2 2 3" xfId="12249" xr:uid="{00000000-0005-0000-0000-0000B62F0000}"/>
    <cellStyle name="40% - Accent3 4 2 2 2 3 2" xfId="12250" xr:uid="{00000000-0005-0000-0000-0000B72F0000}"/>
    <cellStyle name="40% - Accent3 4 2 2 2 4" xfId="12251" xr:uid="{00000000-0005-0000-0000-0000B82F0000}"/>
    <cellStyle name="40% - Accent3 4 2 2 2 5" xfId="12252" xr:uid="{00000000-0005-0000-0000-0000B92F0000}"/>
    <cellStyle name="40% - Accent3 4 2 2 2 6" xfId="12253" xr:uid="{00000000-0005-0000-0000-0000BA2F0000}"/>
    <cellStyle name="40% - Accent3 4 2 2 3" xfId="12254" xr:uid="{00000000-0005-0000-0000-0000BB2F0000}"/>
    <cellStyle name="40% - Accent3 4 2 2 3 2" xfId="12255" xr:uid="{00000000-0005-0000-0000-0000BC2F0000}"/>
    <cellStyle name="40% - Accent3 4 2 2 3 2 2" xfId="12256" xr:uid="{00000000-0005-0000-0000-0000BD2F0000}"/>
    <cellStyle name="40% - Accent3 4 2 2 3 3" xfId="12257" xr:uid="{00000000-0005-0000-0000-0000BE2F0000}"/>
    <cellStyle name="40% - Accent3 4 2 2 4" xfId="12258" xr:uid="{00000000-0005-0000-0000-0000BF2F0000}"/>
    <cellStyle name="40% - Accent3 4 2 2 4 2" xfId="12259" xr:uid="{00000000-0005-0000-0000-0000C02F0000}"/>
    <cellStyle name="40% - Accent3 4 2 2 4 2 2" xfId="12260" xr:uid="{00000000-0005-0000-0000-0000C12F0000}"/>
    <cellStyle name="40% - Accent3 4 2 2 4 3" xfId="12261" xr:uid="{00000000-0005-0000-0000-0000C22F0000}"/>
    <cellStyle name="40% - Accent3 4 2 2 5" xfId="12262" xr:uid="{00000000-0005-0000-0000-0000C32F0000}"/>
    <cellStyle name="40% - Accent3 4 2 2 5 2" xfId="12263" xr:uid="{00000000-0005-0000-0000-0000C42F0000}"/>
    <cellStyle name="40% - Accent3 4 2 2 6" xfId="12264" xr:uid="{00000000-0005-0000-0000-0000C52F0000}"/>
    <cellStyle name="40% - Accent3 4 2 2 7" xfId="12265" xr:uid="{00000000-0005-0000-0000-0000C62F0000}"/>
    <cellStyle name="40% - Accent3 4 2 2 8" xfId="12266" xr:uid="{00000000-0005-0000-0000-0000C72F0000}"/>
    <cellStyle name="40% - Accent3 4 2 3" xfId="12267" xr:uid="{00000000-0005-0000-0000-0000C82F0000}"/>
    <cellStyle name="40% - Accent3 4 2 3 2" xfId="12268" xr:uid="{00000000-0005-0000-0000-0000C92F0000}"/>
    <cellStyle name="40% - Accent3 4 2 3 2 2" xfId="12269" xr:uid="{00000000-0005-0000-0000-0000CA2F0000}"/>
    <cellStyle name="40% - Accent3 4 2 3 2 2 2" xfId="12270" xr:uid="{00000000-0005-0000-0000-0000CB2F0000}"/>
    <cellStyle name="40% - Accent3 4 2 3 2 3" xfId="12271" xr:uid="{00000000-0005-0000-0000-0000CC2F0000}"/>
    <cellStyle name="40% - Accent3 4 2 3 2 4" xfId="12272" xr:uid="{00000000-0005-0000-0000-0000CD2F0000}"/>
    <cellStyle name="40% - Accent3 4 2 3 3" xfId="12273" xr:uid="{00000000-0005-0000-0000-0000CE2F0000}"/>
    <cellStyle name="40% - Accent3 4 2 3 3 2" xfId="12274" xr:uid="{00000000-0005-0000-0000-0000CF2F0000}"/>
    <cellStyle name="40% - Accent3 4 2 3 4" xfId="12275" xr:uid="{00000000-0005-0000-0000-0000D02F0000}"/>
    <cellStyle name="40% - Accent3 4 2 3 5" xfId="12276" xr:uid="{00000000-0005-0000-0000-0000D12F0000}"/>
    <cellStyle name="40% - Accent3 4 2 3 6" xfId="12277" xr:uid="{00000000-0005-0000-0000-0000D22F0000}"/>
    <cellStyle name="40% - Accent3 4 2 4" xfId="12278" xr:uid="{00000000-0005-0000-0000-0000D32F0000}"/>
    <cellStyle name="40% - Accent3 4 2 4 2" xfId="12279" xr:uid="{00000000-0005-0000-0000-0000D42F0000}"/>
    <cellStyle name="40% - Accent3 4 2 4 2 2" xfId="12280" xr:uid="{00000000-0005-0000-0000-0000D52F0000}"/>
    <cellStyle name="40% - Accent3 4 2 4 2 2 2" xfId="12281" xr:uid="{00000000-0005-0000-0000-0000D62F0000}"/>
    <cellStyle name="40% - Accent3 4 2 4 2 3" xfId="12282" xr:uid="{00000000-0005-0000-0000-0000D72F0000}"/>
    <cellStyle name="40% - Accent3 4 2 4 2 4" xfId="12283" xr:uid="{00000000-0005-0000-0000-0000D82F0000}"/>
    <cellStyle name="40% - Accent3 4 2 4 3" xfId="12284" xr:uid="{00000000-0005-0000-0000-0000D92F0000}"/>
    <cellStyle name="40% - Accent3 4 2 4 3 2" xfId="12285" xr:uid="{00000000-0005-0000-0000-0000DA2F0000}"/>
    <cellStyle name="40% - Accent3 4 2 4 4" xfId="12286" xr:uid="{00000000-0005-0000-0000-0000DB2F0000}"/>
    <cellStyle name="40% - Accent3 4 2 4 5" xfId="12287" xr:uid="{00000000-0005-0000-0000-0000DC2F0000}"/>
    <cellStyle name="40% - Accent3 4 2 5" xfId="12288" xr:uid="{00000000-0005-0000-0000-0000DD2F0000}"/>
    <cellStyle name="40% - Accent3 4 2 5 2" xfId="12289" xr:uid="{00000000-0005-0000-0000-0000DE2F0000}"/>
    <cellStyle name="40% - Accent3 4 2 5 2 2" xfId="12290" xr:uid="{00000000-0005-0000-0000-0000DF2F0000}"/>
    <cellStyle name="40% - Accent3 4 2 5 3" xfId="12291" xr:uid="{00000000-0005-0000-0000-0000E02F0000}"/>
    <cellStyle name="40% - Accent3 4 2 5 4" xfId="12292" xr:uid="{00000000-0005-0000-0000-0000E12F0000}"/>
    <cellStyle name="40% - Accent3 4 2 6" xfId="12293" xr:uid="{00000000-0005-0000-0000-0000E22F0000}"/>
    <cellStyle name="40% - Accent3 4 2 6 2" xfId="12294" xr:uid="{00000000-0005-0000-0000-0000E32F0000}"/>
    <cellStyle name="40% - Accent3 4 2 7" xfId="12295" xr:uid="{00000000-0005-0000-0000-0000E42F0000}"/>
    <cellStyle name="40% - Accent3 4 2 8" xfId="12296" xr:uid="{00000000-0005-0000-0000-0000E52F0000}"/>
    <cellStyle name="40% - Accent3 4 2 9" xfId="12297" xr:uid="{00000000-0005-0000-0000-0000E62F0000}"/>
    <cellStyle name="40% - Accent3 4 3" xfId="12298" xr:uid="{00000000-0005-0000-0000-0000E72F0000}"/>
    <cellStyle name="40% - Accent3 4 3 2" xfId="12299" xr:uid="{00000000-0005-0000-0000-0000E82F0000}"/>
    <cellStyle name="40% - Accent3 4 3 2 2" xfId="12300" xr:uid="{00000000-0005-0000-0000-0000E92F0000}"/>
    <cellStyle name="40% - Accent3 4 3 2 2 2" xfId="12301" xr:uid="{00000000-0005-0000-0000-0000EA2F0000}"/>
    <cellStyle name="40% - Accent3 4 3 2 2 2 2" xfId="12302" xr:uid="{00000000-0005-0000-0000-0000EB2F0000}"/>
    <cellStyle name="40% - Accent3 4 3 2 2 2 2 2" xfId="12303" xr:uid="{00000000-0005-0000-0000-0000EC2F0000}"/>
    <cellStyle name="40% - Accent3 4 3 2 2 2 3" xfId="12304" xr:uid="{00000000-0005-0000-0000-0000ED2F0000}"/>
    <cellStyle name="40% - Accent3 4 3 2 2 3" xfId="12305" xr:uid="{00000000-0005-0000-0000-0000EE2F0000}"/>
    <cellStyle name="40% - Accent3 4 3 2 2 3 2" xfId="12306" xr:uid="{00000000-0005-0000-0000-0000EF2F0000}"/>
    <cellStyle name="40% - Accent3 4 3 2 2 4" xfId="12307" xr:uid="{00000000-0005-0000-0000-0000F02F0000}"/>
    <cellStyle name="40% - Accent3 4 3 2 2 5" xfId="12308" xr:uid="{00000000-0005-0000-0000-0000F12F0000}"/>
    <cellStyle name="40% - Accent3 4 3 2 2 6" xfId="12309" xr:uid="{00000000-0005-0000-0000-0000F22F0000}"/>
    <cellStyle name="40% - Accent3 4 3 2 3" xfId="12310" xr:uid="{00000000-0005-0000-0000-0000F32F0000}"/>
    <cellStyle name="40% - Accent3 4 3 2 3 2" xfId="12311" xr:uid="{00000000-0005-0000-0000-0000F42F0000}"/>
    <cellStyle name="40% - Accent3 4 3 2 3 2 2" xfId="12312" xr:uid="{00000000-0005-0000-0000-0000F52F0000}"/>
    <cellStyle name="40% - Accent3 4 3 2 3 3" xfId="12313" xr:uid="{00000000-0005-0000-0000-0000F62F0000}"/>
    <cellStyle name="40% - Accent3 4 3 2 4" xfId="12314" xr:uid="{00000000-0005-0000-0000-0000F72F0000}"/>
    <cellStyle name="40% - Accent3 4 3 2 4 2" xfId="12315" xr:uid="{00000000-0005-0000-0000-0000F82F0000}"/>
    <cellStyle name="40% - Accent3 4 3 2 4 2 2" xfId="12316" xr:uid="{00000000-0005-0000-0000-0000F92F0000}"/>
    <cellStyle name="40% - Accent3 4 3 2 4 3" xfId="12317" xr:uid="{00000000-0005-0000-0000-0000FA2F0000}"/>
    <cellStyle name="40% - Accent3 4 3 2 5" xfId="12318" xr:uid="{00000000-0005-0000-0000-0000FB2F0000}"/>
    <cellStyle name="40% - Accent3 4 3 2 5 2" xfId="12319" xr:uid="{00000000-0005-0000-0000-0000FC2F0000}"/>
    <cellStyle name="40% - Accent3 4 3 2 6" xfId="12320" xr:uid="{00000000-0005-0000-0000-0000FD2F0000}"/>
    <cellStyle name="40% - Accent3 4 3 2 7" xfId="12321" xr:uid="{00000000-0005-0000-0000-0000FE2F0000}"/>
    <cellStyle name="40% - Accent3 4 3 2 8" xfId="12322" xr:uid="{00000000-0005-0000-0000-0000FF2F0000}"/>
    <cellStyle name="40% - Accent3 4 3 3" xfId="12323" xr:uid="{00000000-0005-0000-0000-000000300000}"/>
    <cellStyle name="40% - Accent3 4 3 3 2" xfId="12324" xr:uid="{00000000-0005-0000-0000-000001300000}"/>
    <cellStyle name="40% - Accent3 4 3 3 2 2" xfId="12325" xr:uid="{00000000-0005-0000-0000-000002300000}"/>
    <cellStyle name="40% - Accent3 4 3 3 2 2 2" xfId="12326" xr:uid="{00000000-0005-0000-0000-000003300000}"/>
    <cellStyle name="40% - Accent3 4 3 3 2 3" xfId="12327" xr:uid="{00000000-0005-0000-0000-000004300000}"/>
    <cellStyle name="40% - Accent3 4 3 3 2 4" xfId="12328" xr:uid="{00000000-0005-0000-0000-000005300000}"/>
    <cellStyle name="40% - Accent3 4 3 3 3" xfId="12329" xr:uid="{00000000-0005-0000-0000-000006300000}"/>
    <cellStyle name="40% - Accent3 4 3 3 3 2" xfId="12330" xr:uid="{00000000-0005-0000-0000-000007300000}"/>
    <cellStyle name="40% - Accent3 4 3 3 4" xfId="12331" xr:uid="{00000000-0005-0000-0000-000008300000}"/>
    <cellStyle name="40% - Accent3 4 3 3 5" xfId="12332" xr:uid="{00000000-0005-0000-0000-000009300000}"/>
    <cellStyle name="40% - Accent3 4 3 3 6" xfId="12333" xr:uid="{00000000-0005-0000-0000-00000A300000}"/>
    <cellStyle name="40% - Accent3 4 3 4" xfId="12334" xr:uid="{00000000-0005-0000-0000-00000B300000}"/>
    <cellStyle name="40% - Accent3 4 3 4 2" xfId="12335" xr:uid="{00000000-0005-0000-0000-00000C300000}"/>
    <cellStyle name="40% - Accent3 4 3 4 2 2" xfId="12336" xr:uid="{00000000-0005-0000-0000-00000D300000}"/>
    <cellStyle name="40% - Accent3 4 3 4 3" xfId="12337" xr:uid="{00000000-0005-0000-0000-00000E300000}"/>
    <cellStyle name="40% - Accent3 4 3 4 4" xfId="12338" xr:uid="{00000000-0005-0000-0000-00000F300000}"/>
    <cellStyle name="40% - Accent3 4 3 5" xfId="12339" xr:uid="{00000000-0005-0000-0000-000010300000}"/>
    <cellStyle name="40% - Accent3 4 3 5 2" xfId="12340" xr:uid="{00000000-0005-0000-0000-000011300000}"/>
    <cellStyle name="40% - Accent3 4 3 5 2 2" xfId="12341" xr:uid="{00000000-0005-0000-0000-000012300000}"/>
    <cellStyle name="40% - Accent3 4 3 5 3" xfId="12342" xr:uid="{00000000-0005-0000-0000-000013300000}"/>
    <cellStyle name="40% - Accent3 4 3 6" xfId="12343" xr:uid="{00000000-0005-0000-0000-000014300000}"/>
    <cellStyle name="40% - Accent3 4 3 6 2" xfId="12344" xr:uid="{00000000-0005-0000-0000-000015300000}"/>
    <cellStyle name="40% - Accent3 4 3 7" xfId="12345" xr:uid="{00000000-0005-0000-0000-000016300000}"/>
    <cellStyle name="40% - Accent3 4 3 8" xfId="12346" xr:uid="{00000000-0005-0000-0000-000017300000}"/>
    <cellStyle name="40% - Accent3 4 3 9" xfId="12347" xr:uid="{00000000-0005-0000-0000-000018300000}"/>
    <cellStyle name="40% - Accent3 4 4" xfId="12348" xr:uid="{00000000-0005-0000-0000-000019300000}"/>
    <cellStyle name="40% - Accent3 4 4 2" xfId="12349" xr:uid="{00000000-0005-0000-0000-00001A300000}"/>
    <cellStyle name="40% - Accent3 4 4 2 2" xfId="12350" xr:uid="{00000000-0005-0000-0000-00001B300000}"/>
    <cellStyle name="40% - Accent3 4 4 2 2 2" xfId="12351" xr:uid="{00000000-0005-0000-0000-00001C300000}"/>
    <cellStyle name="40% - Accent3 4 4 2 2 2 2" xfId="12352" xr:uid="{00000000-0005-0000-0000-00001D300000}"/>
    <cellStyle name="40% - Accent3 4 4 2 2 2 2 2" xfId="12353" xr:uid="{00000000-0005-0000-0000-00001E300000}"/>
    <cellStyle name="40% - Accent3 4 4 2 2 2 3" xfId="12354" xr:uid="{00000000-0005-0000-0000-00001F300000}"/>
    <cellStyle name="40% - Accent3 4 4 2 2 3" xfId="12355" xr:uid="{00000000-0005-0000-0000-000020300000}"/>
    <cellStyle name="40% - Accent3 4 4 2 2 3 2" xfId="12356" xr:uid="{00000000-0005-0000-0000-000021300000}"/>
    <cellStyle name="40% - Accent3 4 4 2 2 4" xfId="12357" xr:uid="{00000000-0005-0000-0000-000022300000}"/>
    <cellStyle name="40% - Accent3 4 4 2 2 5" xfId="12358" xr:uid="{00000000-0005-0000-0000-000023300000}"/>
    <cellStyle name="40% - Accent3 4 4 2 2 6" xfId="12359" xr:uid="{00000000-0005-0000-0000-000024300000}"/>
    <cellStyle name="40% - Accent3 4 4 2 3" xfId="12360" xr:uid="{00000000-0005-0000-0000-000025300000}"/>
    <cellStyle name="40% - Accent3 4 4 2 3 2" xfId="12361" xr:uid="{00000000-0005-0000-0000-000026300000}"/>
    <cellStyle name="40% - Accent3 4 4 2 3 2 2" xfId="12362" xr:uid="{00000000-0005-0000-0000-000027300000}"/>
    <cellStyle name="40% - Accent3 4 4 2 3 3" xfId="12363" xr:uid="{00000000-0005-0000-0000-000028300000}"/>
    <cellStyle name="40% - Accent3 4 4 2 4" xfId="12364" xr:uid="{00000000-0005-0000-0000-000029300000}"/>
    <cellStyle name="40% - Accent3 4 4 2 4 2" xfId="12365" xr:uid="{00000000-0005-0000-0000-00002A300000}"/>
    <cellStyle name="40% - Accent3 4 4 2 4 2 2" xfId="12366" xr:uid="{00000000-0005-0000-0000-00002B300000}"/>
    <cellStyle name="40% - Accent3 4 4 2 4 3" xfId="12367" xr:uid="{00000000-0005-0000-0000-00002C300000}"/>
    <cellStyle name="40% - Accent3 4 4 2 5" xfId="12368" xr:uid="{00000000-0005-0000-0000-00002D300000}"/>
    <cellStyle name="40% - Accent3 4 4 2 5 2" xfId="12369" xr:uid="{00000000-0005-0000-0000-00002E300000}"/>
    <cellStyle name="40% - Accent3 4 4 2 6" xfId="12370" xr:uid="{00000000-0005-0000-0000-00002F300000}"/>
    <cellStyle name="40% - Accent3 4 4 2 7" xfId="12371" xr:uid="{00000000-0005-0000-0000-000030300000}"/>
    <cellStyle name="40% - Accent3 4 4 2 8" xfId="12372" xr:uid="{00000000-0005-0000-0000-000031300000}"/>
    <cellStyle name="40% - Accent3 4 4 3" xfId="12373" xr:uid="{00000000-0005-0000-0000-000032300000}"/>
    <cellStyle name="40% - Accent3 4 4 3 2" xfId="12374" xr:uid="{00000000-0005-0000-0000-000033300000}"/>
    <cellStyle name="40% - Accent3 4 4 3 2 2" xfId="12375" xr:uid="{00000000-0005-0000-0000-000034300000}"/>
    <cellStyle name="40% - Accent3 4 4 3 2 2 2" xfId="12376" xr:uid="{00000000-0005-0000-0000-000035300000}"/>
    <cellStyle name="40% - Accent3 4 4 3 2 3" xfId="12377" xr:uid="{00000000-0005-0000-0000-000036300000}"/>
    <cellStyle name="40% - Accent3 4 4 3 2 4" xfId="12378" xr:uid="{00000000-0005-0000-0000-000037300000}"/>
    <cellStyle name="40% - Accent3 4 4 3 3" xfId="12379" xr:uid="{00000000-0005-0000-0000-000038300000}"/>
    <cellStyle name="40% - Accent3 4 4 3 3 2" xfId="12380" xr:uid="{00000000-0005-0000-0000-000039300000}"/>
    <cellStyle name="40% - Accent3 4 4 3 4" xfId="12381" xr:uid="{00000000-0005-0000-0000-00003A300000}"/>
    <cellStyle name="40% - Accent3 4 4 3 5" xfId="12382" xr:uid="{00000000-0005-0000-0000-00003B300000}"/>
    <cellStyle name="40% - Accent3 4 4 3 6" xfId="12383" xr:uid="{00000000-0005-0000-0000-00003C300000}"/>
    <cellStyle name="40% - Accent3 4 4 4" xfId="12384" xr:uid="{00000000-0005-0000-0000-00003D300000}"/>
    <cellStyle name="40% - Accent3 4 4 4 2" xfId="12385" xr:uid="{00000000-0005-0000-0000-00003E300000}"/>
    <cellStyle name="40% - Accent3 4 4 4 2 2" xfId="12386" xr:uid="{00000000-0005-0000-0000-00003F300000}"/>
    <cellStyle name="40% - Accent3 4 4 4 3" xfId="12387" xr:uid="{00000000-0005-0000-0000-000040300000}"/>
    <cellStyle name="40% - Accent3 4 4 4 4" xfId="12388" xr:uid="{00000000-0005-0000-0000-000041300000}"/>
    <cellStyle name="40% - Accent3 4 4 5" xfId="12389" xr:uid="{00000000-0005-0000-0000-000042300000}"/>
    <cellStyle name="40% - Accent3 4 4 5 2" xfId="12390" xr:uid="{00000000-0005-0000-0000-000043300000}"/>
    <cellStyle name="40% - Accent3 4 4 5 2 2" xfId="12391" xr:uid="{00000000-0005-0000-0000-000044300000}"/>
    <cellStyle name="40% - Accent3 4 4 5 3" xfId="12392" xr:uid="{00000000-0005-0000-0000-000045300000}"/>
    <cellStyle name="40% - Accent3 4 4 6" xfId="12393" xr:uid="{00000000-0005-0000-0000-000046300000}"/>
    <cellStyle name="40% - Accent3 4 4 6 2" xfId="12394" xr:uid="{00000000-0005-0000-0000-000047300000}"/>
    <cellStyle name="40% - Accent3 4 4 7" xfId="12395" xr:uid="{00000000-0005-0000-0000-000048300000}"/>
    <cellStyle name="40% - Accent3 4 4 8" xfId="12396" xr:uid="{00000000-0005-0000-0000-000049300000}"/>
    <cellStyle name="40% - Accent3 4 4 9" xfId="12397" xr:uid="{00000000-0005-0000-0000-00004A300000}"/>
    <cellStyle name="40% - Accent3 4 5" xfId="12398" xr:uid="{00000000-0005-0000-0000-00004B300000}"/>
    <cellStyle name="40% - Accent3 4 5 2" xfId="12399" xr:uid="{00000000-0005-0000-0000-00004C300000}"/>
    <cellStyle name="40% - Accent3 4 5 2 2" xfId="12400" xr:uid="{00000000-0005-0000-0000-00004D300000}"/>
    <cellStyle name="40% - Accent3 4 5 2 2 2" xfId="12401" xr:uid="{00000000-0005-0000-0000-00004E300000}"/>
    <cellStyle name="40% - Accent3 4 5 2 2 2 2" xfId="12402" xr:uid="{00000000-0005-0000-0000-00004F300000}"/>
    <cellStyle name="40% - Accent3 4 5 2 2 3" xfId="12403" xr:uid="{00000000-0005-0000-0000-000050300000}"/>
    <cellStyle name="40% - Accent3 4 5 2 2 4" xfId="12404" xr:uid="{00000000-0005-0000-0000-000051300000}"/>
    <cellStyle name="40% - Accent3 4 5 2 3" xfId="12405" xr:uid="{00000000-0005-0000-0000-000052300000}"/>
    <cellStyle name="40% - Accent3 4 5 2 3 2" xfId="12406" xr:uid="{00000000-0005-0000-0000-000053300000}"/>
    <cellStyle name="40% - Accent3 4 5 2 4" xfId="12407" xr:uid="{00000000-0005-0000-0000-000054300000}"/>
    <cellStyle name="40% - Accent3 4 5 2 5" xfId="12408" xr:uid="{00000000-0005-0000-0000-000055300000}"/>
    <cellStyle name="40% - Accent3 4 5 2 6" xfId="12409" xr:uid="{00000000-0005-0000-0000-000056300000}"/>
    <cellStyle name="40% - Accent3 4 5 3" xfId="12410" xr:uid="{00000000-0005-0000-0000-000057300000}"/>
    <cellStyle name="40% - Accent3 4 5 3 2" xfId="12411" xr:uid="{00000000-0005-0000-0000-000058300000}"/>
    <cellStyle name="40% - Accent3 4 5 3 2 2" xfId="12412" xr:uid="{00000000-0005-0000-0000-000059300000}"/>
    <cellStyle name="40% - Accent3 4 5 3 2 2 2" xfId="12413" xr:uid="{00000000-0005-0000-0000-00005A300000}"/>
    <cellStyle name="40% - Accent3 4 5 3 2 3" xfId="12414" xr:uid="{00000000-0005-0000-0000-00005B300000}"/>
    <cellStyle name="40% - Accent3 4 5 3 2 4" xfId="12415" xr:uid="{00000000-0005-0000-0000-00005C300000}"/>
    <cellStyle name="40% - Accent3 4 5 3 3" xfId="12416" xr:uid="{00000000-0005-0000-0000-00005D300000}"/>
    <cellStyle name="40% - Accent3 4 5 3 3 2" xfId="12417" xr:uid="{00000000-0005-0000-0000-00005E300000}"/>
    <cellStyle name="40% - Accent3 4 5 3 4" xfId="12418" xr:uid="{00000000-0005-0000-0000-00005F300000}"/>
    <cellStyle name="40% - Accent3 4 5 3 5" xfId="12419" xr:uid="{00000000-0005-0000-0000-000060300000}"/>
    <cellStyle name="40% - Accent3 4 5 4" xfId="12420" xr:uid="{00000000-0005-0000-0000-000061300000}"/>
    <cellStyle name="40% - Accent3 4 5 4 2" xfId="12421" xr:uid="{00000000-0005-0000-0000-000062300000}"/>
    <cellStyle name="40% - Accent3 4 5 4 2 2" xfId="12422" xr:uid="{00000000-0005-0000-0000-000063300000}"/>
    <cellStyle name="40% - Accent3 4 5 4 3" xfId="12423" xr:uid="{00000000-0005-0000-0000-000064300000}"/>
    <cellStyle name="40% - Accent3 4 5 4 4" xfId="12424" xr:uid="{00000000-0005-0000-0000-000065300000}"/>
    <cellStyle name="40% - Accent3 4 5 5" xfId="12425" xr:uid="{00000000-0005-0000-0000-000066300000}"/>
    <cellStyle name="40% - Accent3 4 5 5 2" xfId="12426" xr:uid="{00000000-0005-0000-0000-000067300000}"/>
    <cellStyle name="40% - Accent3 4 5 6" xfId="12427" xr:uid="{00000000-0005-0000-0000-000068300000}"/>
    <cellStyle name="40% - Accent3 4 5 7" xfId="12428" xr:uid="{00000000-0005-0000-0000-000069300000}"/>
    <cellStyle name="40% - Accent3 4 5 8" xfId="12429" xr:uid="{00000000-0005-0000-0000-00006A300000}"/>
    <cellStyle name="40% - Accent3 4 6" xfId="12430" xr:uid="{00000000-0005-0000-0000-00006B300000}"/>
    <cellStyle name="40% - Accent3 4 6 2" xfId="12431" xr:uid="{00000000-0005-0000-0000-00006C300000}"/>
    <cellStyle name="40% - Accent3 4 6 2 2" xfId="12432" xr:uid="{00000000-0005-0000-0000-00006D300000}"/>
    <cellStyle name="40% - Accent3 4 6 2 2 2" xfId="12433" xr:uid="{00000000-0005-0000-0000-00006E300000}"/>
    <cellStyle name="40% - Accent3 4 6 2 3" xfId="12434" xr:uid="{00000000-0005-0000-0000-00006F300000}"/>
    <cellStyle name="40% - Accent3 4 6 2 4" xfId="12435" xr:uid="{00000000-0005-0000-0000-000070300000}"/>
    <cellStyle name="40% - Accent3 4 6 3" xfId="12436" xr:uid="{00000000-0005-0000-0000-000071300000}"/>
    <cellStyle name="40% - Accent3 4 6 3 2" xfId="12437" xr:uid="{00000000-0005-0000-0000-000072300000}"/>
    <cellStyle name="40% - Accent3 4 6 4" xfId="12438" xr:uid="{00000000-0005-0000-0000-000073300000}"/>
    <cellStyle name="40% - Accent3 4 6 5" xfId="12439" xr:uid="{00000000-0005-0000-0000-000074300000}"/>
    <cellStyle name="40% - Accent3 4 6 6" xfId="12440" xr:uid="{00000000-0005-0000-0000-000075300000}"/>
    <cellStyle name="40% - Accent3 4 7" xfId="12441" xr:uid="{00000000-0005-0000-0000-000076300000}"/>
    <cellStyle name="40% - Accent3 4 7 2" xfId="12442" xr:uid="{00000000-0005-0000-0000-000077300000}"/>
    <cellStyle name="40% - Accent3 4 7 2 2" xfId="12443" xr:uid="{00000000-0005-0000-0000-000078300000}"/>
    <cellStyle name="40% - Accent3 4 7 2 2 2" xfId="12444" xr:uid="{00000000-0005-0000-0000-000079300000}"/>
    <cellStyle name="40% - Accent3 4 7 2 3" xfId="12445" xr:uid="{00000000-0005-0000-0000-00007A300000}"/>
    <cellStyle name="40% - Accent3 4 7 2 4" xfId="12446" xr:uid="{00000000-0005-0000-0000-00007B300000}"/>
    <cellStyle name="40% - Accent3 4 7 3" xfId="12447" xr:uid="{00000000-0005-0000-0000-00007C300000}"/>
    <cellStyle name="40% - Accent3 4 7 3 2" xfId="12448" xr:uid="{00000000-0005-0000-0000-00007D300000}"/>
    <cellStyle name="40% - Accent3 4 7 4" xfId="12449" xr:uid="{00000000-0005-0000-0000-00007E300000}"/>
    <cellStyle name="40% - Accent3 4 7 5" xfId="12450" xr:uid="{00000000-0005-0000-0000-00007F300000}"/>
    <cellStyle name="40% - Accent3 4 8" xfId="12451" xr:uid="{00000000-0005-0000-0000-000080300000}"/>
    <cellStyle name="40% - Accent3 4 8 2" xfId="12452" xr:uid="{00000000-0005-0000-0000-000081300000}"/>
    <cellStyle name="40% - Accent3 4 8 2 2" xfId="12453" xr:uid="{00000000-0005-0000-0000-000082300000}"/>
    <cellStyle name="40% - Accent3 4 8 2 3" xfId="12454" xr:uid="{00000000-0005-0000-0000-000083300000}"/>
    <cellStyle name="40% - Accent3 4 8 3" xfId="12455" xr:uid="{00000000-0005-0000-0000-000084300000}"/>
    <cellStyle name="40% - Accent3 4 8 4" xfId="12456" xr:uid="{00000000-0005-0000-0000-000085300000}"/>
    <cellStyle name="40% - Accent3 4 9" xfId="12457" xr:uid="{00000000-0005-0000-0000-000086300000}"/>
    <cellStyle name="40% - Accent3 4 9 2" xfId="12458" xr:uid="{00000000-0005-0000-0000-000087300000}"/>
    <cellStyle name="40% - Accent3 4 9 2 2" xfId="12459" xr:uid="{00000000-0005-0000-0000-000088300000}"/>
    <cellStyle name="40% - Accent3 4 9 3" xfId="12460" xr:uid="{00000000-0005-0000-0000-000089300000}"/>
    <cellStyle name="40% - Accent3 4 9 4" xfId="12461" xr:uid="{00000000-0005-0000-0000-00008A300000}"/>
    <cellStyle name="40% - Accent3 5" xfId="12462" xr:uid="{00000000-0005-0000-0000-00008B300000}"/>
    <cellStyle name="40% - Accent3 5 2" xfId="12463" xr:uid="{00000000-0005-0000-0000-00008C300000}"/>
    <cellStyle name="40% - Accent3 5 2 2" xfId="12464" xr:uid="{00000000-0005-0000-0000-00008D300000}"/>
    <cellStyle name="40% - Accent3 5 2 2 2" xfId="12465" xr:uid="{00000000-0005-0000-0000-00008E300000}"/>
    <cellStyle name="40% - Accent3 5 2 2 2 2" xfId="12466" xr:uid="{00000000-0005-0000-0000-00008F300000}"/>
    <cellStyle name="40% - Accent3 5 2 2 2 2 2" xfId="12467" xr:uid="{00000000-0005-0000-0000-000090300000}"/>
    <cellStyle name="40% - Accent3 5 2 2 2 3" xfId="12468" xr:uid="{00000000-0005-0000-0000-000091300000}"/>
    <cellStyle name="40% - Accent3 5 2 2 3" xfId="12469" xr:uid="{00000000-0005-0000-0000-000092300000}"/>
    <cellStyle name="40% - Accent3 5 2 2 3 2" xfId="12470" xr:uid="{00000000-0005-0000-0000-000093300000}"/>
    <cellStyle name="40% - Accent3 5 2 2 4" xfId="12471" xr:uid="{00000000-0005-0000-0000-000094300000}"/>
    <cellStyle name="40% - Accent3 5 2 2 5" xfId="12472" xr:uid="{00000000-0005-0000-0000-000095300000}"/>
    <cellStyle name="40% - Accent3 5 2 2 6" xfId="12473" xr:uid="{00000000-0005-0000-0000-000096300000}"/>
    <cellStyle name="40% - Accent3 5 2 3" xfId="12474" xr:uid="{00000000-0005-0000-0000-000097300000}"/>
    <cellStyle name="40% - Accent3 5 2 3 2" xfId="12475" xr:uid="{00000000-0005-0000-0000-000098300000}"/>
    <cellStyle name="40% - Accent3 5 2 3 2 2" xfId="12476" xr:uid="{00000000-0005-0000-0000-000099300000}"/>
    <cellStyle name="40% - Accent3 5 2 3 3" xfId="12477" xr:uid="{00000000-0005-0000-0000-00009A300000}"/>
    <cellStyle name="40% - Accent3 5 2 4" xfId="12478" xr:uid="{00000000-0005-0000-0000-00009B300000}"/>
    <cellStyle name="40% - Accent3 5 2 4 2" xfId="12479" xr:uid="{00000000-0005-0000-0000-00009C300000}"/>
    <cellStyle name="40% - Accent3 5 2 4 2 2" xfId="12480" xr:uid="{00000000-0005-0000-0000-00009D300000}"/>
    <cellStyle name="40% - Accent3 5 2 4 3" xfId="12481" xr:uid="{00000000-0005-0000-0000-00009E300000}"/>
    <cellStyle name="40% - Accent3 5 2 5" xfId="12482" xr:uid="{00000000-0005-0000-0000-00009F300000}"/>
    <cellStyle name="40% - Accent3 5 2 5 2" xfId="12483" xr:uid="{00000000-0005-0000-0000-0000A0300000}"/>
    <cellStyle name="40% - Accent3 5 2 6" xfId="12484" xr:uid="{00000000-0005-0000-0000-0000A1300000}"/>
    <cellStyle name="40% - Accent3 5 2 7" xfId="12485" xr:uid="{00000000-0005-0000-0000-0000A2300000}"/>
    <cellStyle name="40% - Accent3 5 2 8" xfId="12486" xr:uid="{00000000-0005-0000-0000-0000A3300000}"/>
    <cellStyle name="40% - Accent3 5 3" xfId="12487" xr:uid="{00000000-0005-0000-0000-0000A4300000}"/>
    <cellStyle name="40% - Accent3 5 3 2" xfId="12488" xr:uid="{00000000-0005-0000-0000-0000A5300000}"/>
    <cellStyle name="40% - Accent3 5 3 2 2" xfId="12489" xr:uid="{00000000-0005-0000-0000-0000A6300000}"/>
    <cellStyle name="40% - Accent3 5 3 2 2 2" xfId="12490" xr:uid="{00000000-0005-0000-0000-0000A7300000}"/>
    <cellStyle name="40% - Accent3 5 3 2 3" xfId="12491" xr:uid="{00000000-0005-0000-0000-0000A8300000}"/>
    <cellStyle name="40% - Accent3 5 3 2 4" xfId="12492" xr:uid="{00000000-0005-0000-0000-0000A9300000}"/>
    <cellStyle name="40% - Accent3 5 3 3" xfId="12493" xr:uid="{00000000-0005-0000-0000-0000AA300000}"/>
    <cellStyle name="40% - Accent3 5 3 3 2" xfId="12494" xr:uid="{00000000-0005-0000-0000-0000AB300000}"/>
    <cellStyle name="40% - Accent3 5 3 4" xfId="12495" xr:uid="{00000000-0005-0000-0000-0000AC300000}"/>
    <cellStyle name="40% - Accent3 5 3 5" xfId="12496" xr:uid="{00000000-0005-0000-0000-0000AD300000}"/>
    <cellStyle name="40% - Accent3 5 3 6" xfId="12497" xr:uid="{00000000-0005-0000-0000-0000AE300000}"/>
    <cellStyle name="40% - Accent3 5 4" xfId="12498" xr:uid="{00000000-0005-0000-0000-0000AF300000}"/>
    <cellStyle name="40% - Accent3 5 4 2" xfId="12499" xr:uid="{00000000-0005-0000-0000-0000B0300000}"/>
    <cellStyle name="40% - Accent3 5 4 2 2" xfId="12500" xr:uid="{00000000-0005-0000-0000-0000B1300000}"/>
    <cellStyle name="40% - Accent3 5 4 2 2 2" xfId="12501" xr:uid="{00000000-0005-0000-0000-0000B2300000}"/>
    <cellStyle name="40% - Accent3 5 4 2 3" xfId="12502" xr:uid="{00000000-0005-0000-0000-0000B3300000}"/>
    <cellStyle name="40% - Accent3 5 4 2 4" xfId="12503" xr:uid="{00000000-0005-0000-0000-0000B4300000}"/>
    <cellStyle name="40% - Accent3 5 4 3" xfId="12504" xr:uid="{00000000-0005-0000-0000-0000B5300000}"/>
    <cellStyle name="40% - Accent3 5 4 3 2" xfId="12505" xr:uid="{00000000-0005-0000-0000-0000B6300000}"/>
    <cellStyle name="40% - Accent3 5 4 4" xfId="12506" xr:uid="{00000000-0005-0000-0000-0000B7300000}"/>
    <cellStyle name="40% - Accent3 5 4 5" xfId="12507" xr:uid="{00000000-0005-0000-0000-0000B8300000}"/>
    <cellStyle name="40% - Accent3 5 5" xfId="12508" xr:uid="{00000000-0005-0000-0000-0000B9300000}"/>
    <cellStyle name="40% - Accent3 5 5 2" xfId="12509" xr:uid="{00000000-0005-0000-0000-0000BA300000}"/>
    <cellStyle name="40% - Accent3 5 5 2 2" xfId="12510" xr:uid="{00000000-0005-0000-0000-0000BB300000}"/>
    <cellStyle name="40% - Accent3 5 5 3" xfId="12511" xr:uid="{00000000-0005-0000-0000-0000BC300000}"/>
    <cellStyle name="40% - Accent3 5 5 4" xfId="12512" xr:uid="{00000000-0005-0000-0000-0000BD300000}"/>
    <cellStyle name="40% - Accent3 5 6" xfId="12513" xr:uid="{00000000-0005-0000-0000-0000BE300000}"/>
    <cellStyle name="40% - Accent3 5 6 2" xfId="12514" xr:uid="{00000000-0005-0000-0000-0000BF300000}"/>
    <cellStyle name="40% - Accent3 5 7" xfId="12515" xr:uid="{00000000-0005-0000-0000-0000C0300000}"/>
    <cellStyle name="40% - Accent3 5 8" xfId="12516" xr:uid="{00000000-0005-0000-0000-0000C1300000}"/>
    <cellStyle name="40% - Accent3 5 9" xfId="12517" xr:uid="{00000000-0005-0000-0000-0000C2300000}"/>
    <cellStyle name="40% - Accent3 6" xfId="12518" xr:uid="{00000000-0005-0000-0000-0000C3300000}"/>
    <cellStyle name="40% - Accent3 6 2" xfId="12519" xr:uid="{00000000-0005-0000-0000-0000C4300000}"/>
    <cellStyle name="40% - Accent3 6 2 2" xfId="12520" xr:uid="{00000000-0005-0000-0000-0000C5300000}"/>
    <cellStyle name="40% - Accent3 6 2 2 2" xfId="12521" xr:uid="{00000000-0005-0000-0000-0000C6300000}"/>
    <cellStyle name="40% - Accent3 6 2 2 2 2" xfId="12522" xr:uid="{00000000-0005-0000-0000-0000C7300000}"/>
    <cellStyle name="40% - Accent3 6 2 2 2 2 2" xfId="12523" xr:uid="{00000000-0005-0000-0000-0000C8300000}"/>
    <cellStyle name="40% - Accent3 6 2 2 2 3" xfId="12524" xr:uid="{00000000-0005-0000-0000-0000C9300000}"/>
    <cellStyle name="40% - Accent3 6 2 2 3" xfId="12525" xr:uid="{00000000-0005-0000-0000-0000CA300000}"/>
    <cellStyle name="40% - Accent3 6 2 2 3 2" xfId="12526" xr:uid="{00000000-0005-0000-0000-0000CB300000}"/>
    <cellStyle name="40% - Accent3 6 2 2 4" xfId="12527" xr:uid="{00000000-0005-0000-0000-0000CC300000}"/>
    <cellStyle name="40% - Accent3 6 2 2 5" xfId="12528" xr:uid="{00000000-0005-0000-0000-0000CD300000}"/>
    <cellStyle name="40% - Accent3 6 2 2 6" xfId="12529" xr:uid="{00000000-0005-0000-0000-0000CE300000}"/>
    <cellStyle name="40% - Accent3 6 2 3" xfId="12530" xr:uid="{00000000-0005-0000-0000-0000CF300000}"/>
    <cellStyle name="40% - Accent3 6 2 3 2" xfId="12531" xr:uid="{00000000-0005-0000-0000-0000D0300000}"/>
    <cellStyle name="40% - Accent3 6 2 3 2 2" xfId="12532" xr:uid="{00000000-0005-0000-0000-0000D1300000}"/>
    <cellStyle name="40% - Accent3 6 2 3 3" xfId="12533" xr:uid="{00000000-0005-0000-0000-0000D2300000}"/>
    <cellStyle name="40% - Accent3 6 2 4" xfId="12534" xr:uid="{00000000-0005-0000-0000-0000D3300000}"/>
    <cellStyle name="40% - Accent3 6 2 4 2" xfId="12535" xr:uid="{00000000-0005-0000-0000-0000D4300000}"/>
    <cellStyle name="40% - Accent3 6 2 4 2 2" xfId="12536" xr:uid="{00000000-0005-0000-0000-0000D5300000}"/>
    <cellStyle name="40% - Accent3 6 2 4 3" xfId="12537" xr:uid="{00000000-0005-0000-0000-0000D6300000}"/>
    <cellStyle name="40% - Accent3 6 2 5" xfId="12538" xr:uid="{00000000-0005-0000-0000-0000D7300000}"/>
    <cellStyle name="40% - Accent3 6 2 5 2" xfId="12539" xr:uid="{00000000-0005-0000-0000-0000D8300000}"/>
    <cellStyle name="40% - Accent3 6 2 6" xfId="12540" xr:uid="{00000000-0005-0000-0000-0000D9300000}"/>
    <cellStyle name="40% - Accent3 6 2 7" xfId="12541" xr:uid="{00000000-0005-0000-0000-0000DA300000}"/>
    <cellStyle name="40% - Accent3 6 2 8" xfId="12542" xr:uid="{00000000-0005-0000-0000-0000DB300000}"/>
    <cellStyle name="40% - Accent3 6 3" xfId="12543" xr:uid="{00000000-0005-0000-0000-0000DC300000}"/>
    <cellStyle name="40% - Accent3 6 3 2" xfId="12544" xr:uid="{00000000-0005-0000-0000-0000DD300000}"/>
    <cellStyle name="40% - Accent3 6 3 2 2" xfId="12545" xr:uid="{00000000-0005-0000-0000-0000DE300000}"/>
    <cellStyle name="40% - Accent3 6 3 2 2 2" xfId="12546" xr:uid="{00000000-0005-0000-0000-0000DF300000}"/>
    <cellStyle name="40% - Accent3 6 3 2 3" xfId="12547" xr:uid="{00000000-0005-0000-0000-0000E0300000}"/>
    <cellStyle name="40% - Accent3 6 3 2 4" xfId="12548" xr:uid="{00000000-0005-0000-0000-0000E1300000}"/>
    <cellStyle name="40% - Accent3 6 3 3" xfId="12549" xr:uid="{00000000-0005-0000-0000-0000E2300000}"/>
    <cellStyle name="40% - Accent3 6 3 3 2" xfId="12550" xr:uid="{00000000-0005-0000-0000-0000E3300000}"/>
    <cellStyle name="40% - Accent3 6 3 4" xfId="12551" xr:uid="{00000000-0005-0000-0000-0000E4300000}"/>
    <cellStyle name="40% - Accent3 6 3 5" xfId="12552" xr:uid="{00000000-0005-0000-0000-0000E5300000}"/>
    <cellStyle name="40% - Accent3 6 3 6" xfId="12553" xr:uid="{00000000-0005-0000-0000-0000E6300000}"/>
    <cellStyle name="40% - Accent3 6 4" xfId="12554" xr:uid="{00000000-0005-0000-0000-0000E7300000}"/>
    <cellStyle name="40% - Accent3 6 4 2" xfId="12555" xr:uid="{00000000-0005-0000-0000-0000E8300000}"/>
    <cellStyle name="40% - Accent3 6 4 2 2" xfId="12556" xr:uid="{00000000-0005-0000-0000-0000E9300000}"/>
    <cellStyle name="40% - Accent3 6 4 3" xfId="12557" xr:uid="{00000000-0005-0000-0000-0000EA300000}"/>
    <cellStyle name="40% - Accent3 6 4 4" xfId="12558" xr:uid="{00000000-0005-0000-0000-0000EB300000}"/>
    <cellStyle name="40% - Accent3 6 5" xfId="12559" xr:uid="{00000000-0005-0000-0000-0000EC300000}"/>
    <cellStyle name="40% - Accent3 6 5 2" xfId="12560" xr:uid="{00000000-0005-0000-0000-0000ED300000}"/>
    <cellStyle name="40% - Accent3 6 5 2 2" xfId="12561" xr:uid="{00000000-0005-0000-0000-0000EE300000}"/>
    <cellStyle name="40% - Accent3 6 5 3" xfId="12562" xr:uid="{00000000-0005-0000-0000-0000EF300000}"/>
    <cellStyle name="40% - Accent3 6 6" xfId="12563" xr:uid="{00000000-0005-0000-0000-0000F0300000}"/>
    <cellStyle name="40% - Accent3 6 6 2" xfId="12564" xr:uid="{00000000-0005-0000-0000-0000F1300000}"/>
    <cellStyle name="40% - Accent3 6 7" xfId="12565" xr:uid="{00000000-0005-0000-0000-0000F2300000}"/>
    <cellStyle name="40% - Accent3 6 8" xfId="12566" xr:uid="{00000000-0005-0000-0000-0000F3300000}"/>
    <cellStyle name="40% - Accent3 6 9" xfId="12567" xr:uid="{00000000-0005-0000-0000-0000F4300000}"/>
    <cellStyle name="40% - Accent3 7" xfId="12568" xr:uid="{00000000-0005-0000-0000-0000F5300000}"/>
    <cellStyle name="40% - Accent3 7 2" xfId="12569" xr:uid="{00000000-0005-0000-0000-0000F6300000}"/>
    <cellStyle name="40% - Accent3 7 2 2" xfId="12570" xr:uid="{00000000-0005-0000-0000-0000F7300000}"/>
    <cellStyle name="40% - Accent3 7 2 2 2" xfId="12571" xr:uid="{00000000-0005-0000-0000-0000F8300000}"/>
    <cellStyle name="40% - Accent3 7 2 2 2 2" xfId="12572" xr:uid="{00000000-0005-0000-0000-0000F9300000}"/>
    <cellStyle name="40% - Accent3 7 2 2 2 2 2" xfId="12573" xr:uid="{00000000-0005-0000-0000-0000FA300000}"/>
    <cellStyle name="40% - Accent3 7 2 2 2 3" xfId="12574" xr:uid="{00000000-0005-0000-0000-0000FB300000}"/>
    <cellStyle name="40% - Accent3 7 2 2 3" xfId="12575" xr:uid="{00000000-0005-0000-0000-0000FC300000}"/>
    <cellStyle name="40% - Accent3 7 2 2 3 2" xfId="12576" xr:uid="{00000000-0005-0000-0000-0000FD300000}"/>
    <cellStyle name="40% - Accent3 7 2 2 4" xfId="12577" xr:uid="{00000000-0005-0000-0000-0000FE300000}"/>
    <cellStyle name="40% - Accent3 7 2 2 5" xfId="12578" xr:uid="{00000000-0005-0000-0000-0000FF300000}"/>
    <cellStyle name="40% - Accent3 7 2 2 6" xfId="12579" xr:uid="{00000000-0005-0000-0000-000000310000}"/>
    <cellStyle name="40% - Accent3 7 2 3" xfId="12580" xr:uid="{00000000-0005-0000-0000-000001310000}"/>
    <cellStyle name="40% - Accent3 7 2 3 2" xfId="12581" xr:uid="{00000000-0005-0000-0000-000002310000}"/>
    <cellStyle name="40% - Accent3 7 2 3 2 2" xfId="12582" xr:uid="{00000000-0005-0000-0000-000003310000}"/>
    <cellStyle name="40% - Accent3 7 2 3 3" xfId="12583" xr:uid="{00000000-0005-0000-0000-000004310000}"/>
    <cellStyle name="40% - Accent3 7 2 4" xfId="12584" xr:uid="{00000000-0005-0000-0000-000005310000}"/>
    <cellStyle name="40% - Accent3 7 2 4 2" xfId="12585" xr:uid="{00000000-0005-0000-0000-000006310000}"/>
    <cellStyle name="40% - Accent3 7 2 4 2 2" xfId="12586" xr:uid="{00000000-0005-0000-0000-000007310000}"/>
    <cellStyle name="40% - Accent3 7 2 4 3" xfId="12587" xr:uid="{00000000-0005-0000-0000-000008310000}"/>
    <cellStyle name="40% - Accent3 7 2 5" xfId="12588" xr:uid="{00000000-0005-0000-0000-000009310000}"/>
    <cellStyle name="40% - Accent3 7 2 5 2" xfId="12589" xr:uid="{00000000-0005-0000-0000-00000A310000}"/>
    <cellStyle name="40% - Accent3 7 2 6" xfId="12590" xr:uid="{00000000-0005-0000-0000-00000B310000}"/>
    <cellStyle name="40% - Accent3 7 2 7" xfId="12591" xr:uid="{00000000-0005-0000-0000-00000C310000}"/>
    <cellStyle name="40% - Accent3 7 2 8" xfId="12592" xr:uid="{00000000-0005-0000-0000-00000D310000}"/>
    <cellStyle name="40% - Accent3 7 3" xfId="12593" xr:uid="{00000000-0005-0000-0000-00000E310000}"/>
    <cellStyle name="40% - Accent3 7 3 2" xfId="12594" xr:uid="{00000000-0005-0000-0000-00000F310000}"/>
    <cellStyle name="40% - Accent3 7 3 2 2" xfId="12595" xr:uid="{00000000-0005-0000-0000-000010310000}"/>
    <cellStyle name="40% - Accent3 7 3 2 2 2" xfId="12596" xr:uid="{00000000-0005-0000-0000-000011310000}"/>
    <cellStyle name="40% - Accent3 7 3 2 3" xfId="12597" xr:uid="{00000000-0005-0000-0000-000012310000}"/>
    <cellStyle name="40% - Accent3 7 3 2 4" xfId="12598" xr:uid="{00000000-0005-0000-0000-000013310000}"/>
    <cellStyle name="40% - Accent3 7 3 3" xfId="12599" xr:uid="{00000000-0005-0000-0000-000014310000}"/>
    <cellStyle name="40% - Accent3 7 3 3 2" xfId="12600" xr:uid="{00000000-0005-0000-0000-000015310000}"/>
    <cellStyle name="40% - Accent3 7 3 4" xfId="12601" xr:uid="{00000000-0005-0000-0000-000016310000}"/>
    <cellStyle name="40% - Accent3 7 3 5" xfId="12602" xr:uid="{00000000-0005-0000-0000-000017310000}"/>
    <cellStyle name="40% - Accent3 7 3 6" xfId="12603" xr:uid="{00000000-0005-0000-0000-000018310000}"/>
    <cellStyle name="40% - Accent3 7 4" xfId="12604" xr:uid="{00000000-0005-0000-0000-000019310000}"/>
    <cellStyle name="40% - Accent3 7 4 2" xfId="12605" xr:uid="{00000000-0005-0000-0000-00001A310000}"/>
    <cellStyle name="40% - Accent3 7 4 2 2" xfId="12606" xr:uid="{00000000-0005-0000-0000-00001B310000}"/>
    <cellStyle name="40% - Accent3 7 4 3" xfId="12607" xr:uid="{00000000-0005-0000-0000-00001C310000}"/>
    <cellStyle name="40% - Accent3 7 4 4" xfId="12608" xr:uid="{00000000-0005-0000-0000-00001D310000}"/>
    <cellStyle name="40% - Accent3 7 5" xfId="12609" xr:uid="{00000000-0005-0000-0000-00001E310000}"/>
    <cellStyle name="40% - Accent3 7 5 2" xfId="12610" xr:uid="{00000000-0005-0000-0000-00001F310000}"/>
    <cellStyle name="40% - Accent3 7 5 2 2" xfId="12611" xr:uid="{00000000-0005-0000-0000-000020310000}"/>
    <cellStyle name="40% - Accent3 7 5 3" xfId="12612" xr:uid="{00000000-0005-0000-0000-000021310000}"/>
    <cellStyle name="40% - Accent3 7 6" xfId="12613" xr:uid="{00000000-0005-0000-0000-000022310000}"/>
    <cellStyle name="40% - Accent3 7 6 2" xfId="12614" xr:uid="{00000000-0005-0000-0000-000023310000}"/>
    <cellStyle name="40% - Accent3 7 7" xfId="12615" xr:uid="{00000000-0005-0000-0000-000024310000}"/>
    <cellStyle name="40% - Accent3 7 8" xfId="12616" xr:uid="{00000000-0005-0000-0000-000025310000}"/>
    <cellStyle name="40% - Accent3 7 9" xfId="12617" xr:uid="{00000000-0005-0000-0000-000026310000}"/>
    <cellStyle name="40% - Accent3 8" xfId="12618" xr:uid="{00000000-0005-0000-0000-000027310000}"/>
    <cellStyle name="40% - Accent3 8 2" xfId="12619" xr:uid="{00000000-0005-0000-0000-000028310000}"/>
    <cellStyle name="40% - Accent3 8 2 2" xfId="12620" xr:uid="{00000000-0005-0000-0000-000029310000}"/>
    <cellStyle name="40% - Accent3 8 2 2 2" xfId="12621" xr:uid="{00000000-0005-0000-0000-00002A310000}"/>
    <cellStyle name="40% - Accent3 8 2 2 2 2" xfId="12622" xr:uid="{00000000-0005-0000-0000-00002B310000}"/>
    <cellStyle name="40% - Accent3 8 2 2 2 2 2" xfId="12623" xr:uid="{00000000-0005-0000-0000-00002C310000}"/>
    <cellStyle name="40% - Accent3 8 2 2 2 3" xfId="12624" xr:uid="{00000000-0005-0000-0000-00002D310000}"/>
    <cellStyle name="40% - Accent3 8 2 2 3" xfId="12625" xr:uid="{00000000-0005-0000-0000-00002E310000}"/>
    <cellStyle name="40% - Accent3 8 2 2 3 2" xfId="12626" xr:uid="{00000000-0005-0000-0000-00002F310000}"/>
    <cellStyle name="40% - Accent3 8 2 2 4" xfId="12627" xr:uid="{00000000-0005-0000-0000-000030310000}"/>
    <cellStyle name="40% - Accent3 8 2 2 5" xfId="12628" xr:uid="{00000000-0005-0000-0000-000031310000}"/>
    <cellStyle name="40% - Accent3 8 2 2 6" xfId="12629" xr:uid="{00000000-0005-0000-0000-000032310000}"/>
    <cellStyle name="40% - Accent3 8 2 3" xfId="12630" xr:uid="{00000000-0005-0000-0000-000033310000}"/>
    <cellStyle name="40% - Accent3 8 2 3 2" xfId="12631" xr:uid="{00000000-0005-0000-0000-000034310000}"/>
    <cellStyle name="40% - Accent3 8 2 3 2 2" xfId="12632" xr:uid="{00000000-0005-0000-0000-000035310000}"/>
    <cellStyle name="40% - Accent3 8 2 3 3" xfId="12633" xr:uid="{00000000-0005-0000-0000-000036310000}"/>
    <cellStyle name="40% - Accent3 8 2 4" xfId="12634" xr:uid="{00000000-0005-0000-0000-000037310000}"/>
    <cellStyle name="40% - Accent3 8 2 4 2" xfId="12635" xr:uid="{00000000-0005-0000-0000-000038310000}"/>
    <cellStyle name="40% - Accent3 8 2 4 2 2" xfId="12636" xr:uid="{00000000-0005-0000-0000-000039310000}"/>
    <cellStyle name="40% - Accent3 8 2 4 3" xfId="12637" xr:uid="{00000000-0005-0000-0000-00003A310000}"/>
    <cellStyle name="40% - Accent3 8 2 5" xfId="12638" xr:uid="{00000000-0005-0000-0000-00003B310000}"/>
    <cellStyle name="40% - Accent3 8 2 5 2" xfId="12639" xr:uid="{00000000-0005-0000-0000-00003C310000}"/>
    <cellStyle name="40% - Accent3 8 2 6" xfId="12640" xr:uid="{00000000-0005-0000-0000-00003D310000}"/>
    <cellStyle name="40% - Accent3 8 2 7" xfId="12641" xr:uid="{00000000-0005-0000-0000-00003E310000}"/>
    <cellStyle name="40% - Accent3 8 2 8" xfId="12642" xr:uid="{00000000-0005-0000-0000-00003F310000}"/>
    <cellStyle name="40% - Accent3 8 3" xfId="12643" xr:uid="{00000000-0005-0000-0000-000040310000}"/>
    <cellStyle name="40% - Accent3 8 3 2" xfId="12644" xr:uid="{00000000-0005-0000-0000-000041310000}"/>
    <cellStyle name="40% - Accent3 8 3 2 2" xfId="12645" xr:uid="{00000000-0005-0000-0000-000042310000}"/>
    <cellStyle name="40% - Accent3 8 3 2 2 2" xfId="12646" xr:uid="{00000000-0005-0000-0000-000043310000}"/>
    <cellStyle name="40% - Accent3 8 3 2 3" xfId="12647" xr:uid="{00000000-0005-0000-0000-000044310000}"/>
    <cellStyle name="40% - Accent3 8 3 2 4" xfId="12648" xr:uid="{00000000-0005-0000-0000-000045310000}"/>
    <cellStyle name="40% - Accent3 8 3 3" xfId="12649" xr:uid="{00000000-0005-0000-0000-000046310000}"/>
    <cellStyle name="40% - Accent3 8 3 3 2" xfId="12650" xr:uid="{00000000-0005-0000-0000-000047310000}"/>
    <cellStyle name="40% - Accent3 8 3 4" xfId="12651" xr:uid="{00000000-0005-0000-0000-000048310000}"/>
    <cellStyle name="40% - Accent3 8 3 5" xfId="12652" xr:uid="{00000000-0005-0000-0000-000049310000}"/>
    <cellStyle name="40% - Accent3 8 3 6" xfId="12653" xr:uid="{00000000-0005-0000-0000-00004A310000}"/>
    <cellStyle name="40% - Accent3 8 4" xfId="12654" xr:uid="{00000000-0005-0000-0000-00004B310000}"/>
    <cellStyle name="40% - Accent3 8 4 2" xfId="12655" xr:uid="{00000000-0005-0000-0000-00004C310000}"/>
    <cellStyle name="40% - Accent3 8 4 2 2" xfId="12656" xr:uid="{00000000-0005-0000-0000-00004D310000}"/>
    <cellStyle name="40% - Accent3 8 4 3" xfId="12657" xr:uid="{00000000-0005-0000-0000-00004E310000}"/>
    <cellStyle name="40% - Accent3 8 4 4" xfId="12658" xr:uid="{00000000-0005-0000-0000-00004F310000}"/>
    <cellStyle name="40% - Accent3 8 5" xfId="12659" xr:uid="{00000000-0005-0000-0000-000050310000}"/>
    <cellStyle name="40% - Accent3 8 5 2" xfId="12660" xr:uid="{00000000-0005-0000-0000-000051310000}"/>
    <cellStyle name="40% - Accent3 8 5 2 2" xfId="12661" xr:uid="{00000000-0005-0000-0000-000052310000}"/>
    <cellStyle name="40% - Accent3 8 5 3" xfId="12662" xr:uid="{00000000-0005-0000-0000-000053310000}"/>
    <cellStyle name="40% - Accent3 8 6" xfId="12663" xr:uid="{00000000-0005-0000-0000-000054310000}"/>
    <cellStyle name="40% - Accent3 8 6 2" xfId="12664" xr:uid="{00000000-0005-0000-0000-000055310000}"/>
    <cellStyle name="40% - Accent3 8 7" xfId="12665" xr:uid="{00000000-0005-0000-0000-000056310000}"/>
    <cellStyle name="40% - Accent3 8 8" xfId="12666" xr:uid="{00000000-0005-0000-0000-000057310000}"/>
    <cellStyle name="40% - Accent3 8 9" xfId="12667" xr:uid="{00000000-0005-0000-0000-000058310000}"/>
    <cellStyle name="40% - Accent3 9" xfId="12668" xr:uid="{00000000-0005-0000-0000-000059310000}"/>
    <cellStyle name="40% - Accent3 9 2" xfId="12669" xr:uid="{00000000-0005-0000-0000-00005A310000}"/>
    <cellStyle name="40% - Accent3 9 2 2" xfId="12670" xr:uid="{00000000-0005-0000-0000-00005B310000}"/>
    <cellStyle name="40% - Accent3 9 2 2 2" xfId="12671" xr:uid="{00000000-0005-0000-0000-00005C310000}"/>
    <cellStyle name="40% - Accent3 9 2 2 2 2" xfId="12672" xr:uid="{00000000-0005-0000-0000-00005D310000}"/>
    <cellStyle name="40% - Accent3 9 2 2 3" xfId="12673" xr:uid="{00000000-0005-0000-0000-00005E310000}"/>
    <cellStyle name="40% - Accent3 9 2 2 4" xfId="12674" xr:uid="{00000000-0005-0000-0000-00005F310000}"/>
    <cellStyle name="40% - Accent3 9 2 3" xfId="12675" xr:uid="{00000000-0005-0000-0000-000060310000}"/>
    <cellStyle name="40% - Accent3 9 2 3 2" xfId="12676" xr:uid="{00000000-0005-0000-0000-000061310000}"/>
    <cellStyle name="40% - Accent3 9 2 4" xfId="12677" xr:uid="{00000000-0005-0000-0000-000062310000}"/>
    <cellStyle name="40% - Accent3 9 2 5" xfId="12678" xr:uid="{00000000-0005-0000-0000-000063310000}"/>
    <cellStyle name="40% - Accent3 9 2 6" xfId="12679" xr:uid="{00000000-0005-0000-0000-000064310000}"/>
    <cellStyle name="40% - Accent3 9 3" xfId="12680" xr:uid="{00000000-0005-0000-0000-000065310000}"/>
    <cellStyle name="40% - Accent3 9 3 2" xfId="12681" xr:uid="{00000000-0005-0000-0000-000066310000}"/>
    <cellStyle name="40% - Accent3 9 3 2 2" xfId="12682" xr:uid="{00000000-0005-0000-0000-000067310000}"/>
    <cellStyle name="40% - Accent3 9 3 2 2 2" xfId="12683" xr:uid="{00000000-0005-0000-0000-000068310000}"/>
    <cellStyle name="40% - Accent3 9 3 2 3" xfId="12684" xr:uid="{00000000-0005-0000-0000-000069310000}"/>
    <cellStyle name="40% - Accent3 9 3 2 4" xfId="12685" xr:uid="{00000000-0005-0000-0000-00006A310000}"/>
    <cellStyle name="40% - Accent3 9 3 3" xfId="12686" xr:uid="{00000000-0005-0000-0000-00006B310000}"/>
    <cellStyle name="40% - Accent3 9 3 3 2" xfId="12687" xr:uid="{00000000-0005-0000-0000-00006C310000}"/>
    <cellStyle name="40% - Accent3 9 3 4" xfId="12688" xr:uid="{00000000-0005-0000-0000-00006D310000}"/>
    <cellStyle name="40% - Accent3 9 3 5" xfId="12689" xr:uid="{00000000-0005-0000-0000-00006E310000}"/>
    <cellStyle name="40% - Accent3 9 4" xfId="12690" xr:uid="{00000000-0005-0000-0000-00006F310000}"/>
    <cellStyle name="40% - Accent3 9 4 2" xfId="12691" xr:uid="{00000000-0005-0000-0000-000070310000}"/>
    <cellStyle name="40% - Accent3 9 4 2 2" xfId="12692" xr:uid="{00000000-0005-0000-0000-000071310000}"/>
    <cellStyle name="40% - Accent3 9 4 3" xfId="12693" xr:uid="{00000000-0005-0000-0000-000072310000}"/>
    <cellStyle name="40% - Accent3 9 4 4" xfId="12694" xr:uid="{00000000-0005-0000-0000-000073310000}"/>
    <cellStyle name="40% - Accent3 9 5" xfId="12695" xr:uid="{00000000-0005-0000-0000-000074310000}"/>
    <cellStyle name="40% - Accent3 9 5 2" xfId="12696" xr:uid="{00000000-0005-0000-0000-000075310000}"/>
    <cellStyle name="40% - Accent3 9 6" xfId="12697" xr:uid="{00000000-0005-0000-0000-000076310000}"/>
    <cellStyle name="40% - Accent3 9 7" xfId="12698" xr:uid="{00000000-0005-0000-0000-000077310000}"/>
    <cellStyle name="40% - Accent3 9 8" xfId="12699" xr:uid="{00000000-0005-0000-0000-000078310000}"/>
    <cellStyle name="40% - Accent4" xfId="34" builtinId="43" customBuiltin="1"/>
    <cellStyle name="40% - Accent4 10" xfId="12700" xr:uid="{00000000-0005-0000-0000-00007A310000}"/>
    <cellStyle name="40% - Accent4 10 2" xfId="12701" xr:uid="{00000000-0005-0000-0000-00007B310000}"/>
    <cellStyle name="40% - Accent4 10 2 2" xfId="12702" xr:uid="{00000000-0005-0000-0000-00007C310000}"/>
    <cellStyle name="40% - Accent4 10 2 2 2" xfId="12703" xr:uid="{00000000-0005-0000-0000-00007D310000}"/>
    <cellStyle name="40% - Accent4 10 2 3" xfId="12704" xr:uid="{00000000-0005-0000-0000-00007E310000}"/>
    <cellStyle name="40% - Accent4 10 2 4" xfId="12705" xr:uid="{00000000-0005-0000-0000-00007F310000}"/>
    <cellStyle name="40% - Accent4 10 3" xfId="12706" xr:uid="{00000000-0005-0000-0000-000080310000}"/>
    <cellStyle name="40% - Accent4 10 3 2" xfId="12707" xr:uid="{00000000-0005-0000-0000-000081310000}"/>
    <cellStyle name="40% - Accent4 10 4" xfId="12708" xr:uid="{00000000-0005-0000-0000-000082310000}"/>
    <cellStyle name="40% - Accent4 10 5" xfId="12709" xr:uid="{00000000-0005-0000-0000-000083310000}"/>
    <cellStyle name="40% - Accent4 10 6" xfId="12710" xr:uid="{00000000-0005-0000-0000-000084310000}"/>
    <cellStyle name="40% - Accent4 11" xfId="12711" xr:uid="{00000000-0005-0000-0000-000085310000}"/>
    <cellStyle name="40% - Accent4 11 2" xfId="12712" xr:uid="{00000000-0005-0000-0000-000086310000}"/>
    <cellStyle name="40% - Accent4 11 2 2" xfId="12713" xr:uid="{00000000-0005-0000-0000-000087310000}"/>
    <cellStyle name="40% - Accent4 11 2 2 2" xfId="12714" xr:uid="{00000000-0005-0000-0000-000088310000}"/>
    <cellStyle name="40% - Accent4 11 2 3" xfId="12715" xr:uid="{00000000-0005-0000-0000-000089310000}"/>
    <cellStyle name="40% - Accent4 11 2 4" xfId="12716" xr:uid="{00000000-0005-0000-0000-00008A310000}"/>
    <cellStyle name="40% - Accent4 11 3" xfId="12717" xr:uid="{00000000-0005-0000-0000-00008B310000}"/>
    <cellStyle name="40% - Accent4 11 3 2" xfId="12718" xr:uid="{00000000-0005-0000-0000-00008C310000}"/>
    <cellStyle name="40% - Accent4 11 4" xfId="12719" xr:uid="{00000000-0005-0000-0000-00008D310000}"/>
    <cellStyle name="40% - Accent4 11 5" xfId="12720" xr:uid="{00000000-0005-0000-0000-00008E310000}"/>
    <cellStyle name="40% - Accent4 12" xfId="12721" xr:uid="{00000000-0005-0000-0000-00008F310000}"/>
    <cellStyle name="40% - Accent4 12 2" xfId="12722" xr:uid="{00000000-0005-0000-0000-000090310000}"/>
    <cellStyle name="40% - Accent4 12 2 2" xfId="12723" xr:uid="{00000000-0005-0000-0000-000091310000}"/>
    <cellStyle name="40% - Accent4 12 2 3" xfId="12724" xr:uid="{00000000-0005-0000-0000-000092310000}"/>
    <cellStyle name="40% - Accent4 12 3" xfId="12725" xr:uid="{00000000-0005-0000-0000-000093310000}"/>
    <cellStyle name="40% - Accent4 12 4" xfId="12726" xr:uid="{00000000-0005-0000-0000-000094310000}"/>
    <cellStyle name="40% - Accent4 13" xfId="12727" xr:uid="{00000000-0005-0000-0000-000095310000}"/>
    <cellStyle name="40% - Accent4 13 2" xfId="12728" xr:uid="{00000000-0005-0000-0000-000096310000}"/>
    <cellStyle name="40% - Accent4 13 2 2" xfId="12729" xr:uid="{00000000-0005-0000-0000-000097310000}"/>
    <cellStyle name="40% - Accent4 13 3" xfId="12730" xr:uid="{00000000-0005-0000-0000-000098310000}"/>
    <cellStyle name="40% - Accent4 13 4" xfId="12731" xr:uid="{00000000-0005-0000-0000-000099310000}"/>
    <cellStyle name="40% - Accent4 14" xfId="12732" xr:uid="{00000000-0005-0000-0000-00009A310000}"/>
    <cellStyle name="40% - Accent4 14 2" xfId="12733" xr:uid="{00000000-0005-0000-0000-00009B310000}"/>
    <cellStyle name="40% - Accent4 15" xfId="12734" xr:uid="{00000000-0005-0000-0000-00009C310000}"/>
    <cellStyle name="40% - Accent4 16" xfId="12735" xr:uid="{00000000-0005-0000-0000-00009D310000}"/>
    <cellStyle name="40% - Accent4 17" xfId="12736" xr:uid="{00000000-0005-0000-0000-00009E310000}"/>
    <cellStyle name="40% - Accent4 2" xfId="12737" xr:uid="{00000000-0005-0000-0000-00009F310000}"/>
    <cellStyle name="40% - Accent4 2 10" xfId="12738" xr:uid="{00000000-0005-0000-0000-0000A0310000}"/>
    <cellStyle name="40% - Accent4 2 10 2" xfId="12739" xr:uid="{00000000-0005-0000-0000-0000A1310000}"/>
    <cellStyle name="40% - Accent4 2 10 2 2" xfId="12740" xr:uid="{00000000-0005-0000-0000-0000A2310000}"/>
    <cellStyle name="40% - Accent4 2 10 3" xfId="12741" xr:uid="{00000000-0005-0000-0000-0000A3310000}"/>
    <cellStyle name="40% - Accent4 2 10 4" xfId="12742" xr:uid="{00000000-0005-0000-0000-0000A4310000}"/>
    <cellStyle name="40% - Accent4 2 11" xfId="12743" xr:uid="{00000000-0005-0000-0000-0000A5310000}"/>
    <cellStyle name="40% - Accent4 2 11 2" xfId="12744" xr:uid="{00000000-0005-0000-0000-0000A6310000}"/>
    <cellStyle name="40% - Accent4 2 12" xfId="12745" xr:uid="{00000000-0005-0000-0000-0000A7310000}"/>
    <cellStyle name="40% - Accent4 2 13" xfId="12746" xr:uid="{00000000-0005-0000-0000-0000A8310000}"/>
    <cellStyle name="40% - Accent4 2 14" xfId="12747" xr:uid="{00000000-0005-0000-0000-0000A9310000}"/>
    <cellStyle name="40% - Accent4 2 2" xfId="12748" xr:uid="{00000000-0005-0000-0000-0000AA310000}"/>
    <cellStyle name="40% - Accent4 2 2 10" xfId="12749" xr:uid="{00000000-0005-0000-0000-0000AB310000}"/>
    <cellStyle name="40% - Accent4 2 2 10 2" xfId="12750" xr:uid="{00000000-0005-0000-0000-0000AC310000}"/>
    <cellStyle name="40% - Accent4 2 2 11" xfId="12751" xr:uid="{00000000-0005-0000-0000-0000AD310000}"/>
    <cellStyle name="40% - Accent4 2 2 12" xfId="12752" xr:uid="{00000000-0005-0000-0000-0000AE310000}"/>
    <cellStyle name="40% - Accent4 2 2 13" xfId="12753" xr:uid="{00000000-0005-0000-0000-0000AF310000}"/>
    <cellStyle name="40% - Accent4 2 2 2" xfId="12754" xr:uid="{00000000-0005-0000-0000-0000B0310000}"/>
    <cellStyle name="40% - Accent4 2 2 2 2" xfId="12755" xr:uid="{00000000-0005-0000-0000-0000B1310000}"/>
    <cellStyle name="40% - Accent4 2 2 2 2 2" xfId="12756" xr:uid="{00000000-0005-0000-0000-0000B2310000}"/>
    <cellStyle name="40% - Accent4 2 2 2 2 2 2" xfId="12757" xr:uid="{00000000-0005-0000-0000-0000B3310000}"/>
    <cellStyle name="40% - Accent4 2 2 2 2 2 2 2" xfId="12758" xr:uid="{00000000-0005-0000-0000-0000B4310000}"/>
    <cellStyle name="40% - Accent4 2 2 2 2 2 2 2 2" xfId="12759" xr:uid="{00000000-0005-0000-0000-0000B5310000}"/>
    <cellStyle name="40% - Accent4 2 2 2 2 2 2 3" xfId="12760" xr:uid="{00000000-0005-0000-0000-0000B6310000}"/>
    <cellStyle name="40% - Accent4 2 2 2 2 2 3" xfId="12761" xr:uid="{00000000-0005-0000-0000-0000B7310000}"/>
    <cellStyle name="40% - Accent4 2 2 2 2 2 3 2" xfId="12762" xr:uid="{00000000-0005-0000-0000-0000B8310000}"/>
    <cellStyle name="40% - Accent4 2 2 2 2 2 4" xfId="12763" xr:uid="{00000000-0005-0000-0000-0000B9310000}"/>
    <cellStyle name="40% - Accent4 2 2 2 2 2 5" xfId="12764" xr:uid="{00000000-0005-0000-0000-0000BA310000}"/>
    <cellStyle name="40% - Accent4 2 2 2 2 2 6" xfId="12765" xr:uid="{00000000-0005-0000-0000-0000BB310000}"/>
    <cellStyle name="40% - Accent4 2 2 2 2 3" xfId="12766" xr:uid="{00000000-0005-0000-0000-0000BC310000}"/>
    <cellStyle name="40% - Accent4 2 2 2 2 3 2" xfId="12767" xr:uid="{00000000-0005-0000-0000-0000BD310000}"/>
    <cellStyle name="40% - Accent4 2 2 2 2 3 2 2" xfId="12768" xr:uid="{00000000-0005-0000-0000-0000BE310000}"/>
    <cellStyle name="40% - Accent4 2 2 2 2 3 3" xfId="12769" xr:uid="{00000000-0005-0000-0000-0000BF310000}"/>
    <cellStyle name="40% - Accent4 2 2 2 2 4" xfId="12770" xr:uid="{00000000-0005-0000-0000-0000C0310000}"/>
    <cellStyle name="40% - Accent4 2 2 2 2 4 2" xfId="12771" xr:uid="{00000000-0005-0000-0000-0000C1310000}"/>
    <cellStyle name="40% - Accent4 2 2 2 2 4 2 2" xfId="12772" xr:uid="{00000000-0005-0000-0000-0000C2310000}"/>
    <cellStyle name="40% - Accent4 2 2 2 2 4 3" xfId="12773" xr:uid="{00000000-0005-0000-0000-0000C3310000}"/>
    <cellStyle name="40% - Accent4 2 2 2 2 5" xfId="12774" xr:uid="{00000000-0005-0000-0000-0000C4310000}"/>
    <cellStyle name="40% - Accent4 2 2 2 2 5 2" xfId="12775" xr:uid="{00000000-0005-0000-0000-0000C5310000}"/>
    <cellStyle name="40% - Accent4 2 2 2 2 6" xfId="12776" xr:uid="{00000000-0005-0000-0000-0000C6310000}"/>
    <cellStyle name="40% - Accent4 2 2 2 2 7" xfId="12777" xr:uid="{00000000-0005-0000-0000-0000C7310000}"/>
    <cellStyle name="40% - Accent4 2 2 2 2 8" xfId="12778" xr:uid="{00000000-0005-0000-0000-0000C8310000}"/>
    <cellStyle name="40% - Accent4 2 2 2 3" xfId="12779" xr:uid="{00000000-0005-0000-0000-0000C9310000}"/>
    <cellStyle name="40% - Accent4 2 2 2 3 2" xfId="12780" xr:uid="{00000000-0005-0000-0000-0000CA310000}"/>
    <cellStyle name="40% - Accent4 2 2 2 3 2 2" xfId="12781" xr:uid="{00000000-0005-0000-0000-0000CB310000}"/>
    <cellStyle name="40% - Accent4 2 2 2 3 2 2 2" xfId="12782" xr:uid="{00000000-0005-0000-0000-0000CC310000}"/>
    <cellStyle name="40% - Accent4 2 2 2 3 2 3" xfId="12783" xr:uid="{00000000-0005-0000-0000-0000CD310000}"/>
    <cellStyle name="40% - Accent4 2 2 2 3 2 4" xfId="12784" xr:uid="{00000000-0005-0000-0000-0000CE310000}"/>
    <cellStyle name="40% - Accent4 2 2 2 3 3" xfId="12785" xr:uid="{00000000-0005-0000-0000-0000CF310000}"/>
    <cellStyle name="40% - Accent4 2 2 2 3 3 2" xfId="12786" xr:uid="{00000000-0005-0000-0000-0000D0310000}"/>
    <cellStyle name="40% - Accent4 2 2 2 3 4" xfId="12787" xr:uid="{00000000-0005-0000-0000-0000D1310000}"/>
    <cellStyle name="40% - Accent4 2 2 2 3 5" xfId="12788" xr:uid="{00000000-0005-0000-0000-0000D2310000}"/>
    <cellStyle name="40% - Accent4 2 2 2 3 6" xfId="12789" xr:uid="{00000000-0005-0000-0000-0000D3310000}"/>
    <cellStyle name="40% - Accent4 2 2 2 4" xfId="12790" xr:uid="{00000000-0005-0000-0000-0000D4310000}"/>
    <cellStyle name="40% - Accent4 2 2 2 4 2" xfId="12791" xr:uid="{00000000-0005-0000-0000-0000D5310000}"/>
    <cellStyle name="40% - Accent4 2 2 2 4 2 2" xfId="12792" xr:uid="{00000000-0005-0000-0000-0000D6310000}"/>
    <cellStyle name="40% - Accent4 2 2 2 4 2 2 2" xfId="12793" xr:uid="{00000000-0005-0000-0000-0000D7310000}"/>
    <cellStyle name="40% - Accent4 2 2 2 4 2 3" xfId="12794" xr:uid="{00000000-0005-0000-0000-0000D8310000}"/>
    <cellStyle name="40% - Accent4 2 2 2 4 2 4" xfId="12795" xr:uid="{00000000-0005-0000-0000-0000D9310000}"/>
    <cellStyle name="40% - Accent4 2 2 2 4 3" xfId="12796" xr:uid="{00000000-0005-0000-0000-0000DA310000}"/>
    <cellStyle name="40% - Accent4 2 2 2 4 3 2" xfId="12797" xr:uid="{00000000-0005-0000-0000-0000DB310000}"/>
    <cellStyle name="40% - Accent4 2 2 2 4 4" xfId="12798" xr:uid="{00000000-0005-0000-0000-0000DC310000}"/>
    <cellStyle name="40% - Accent4 2 2 2 4 5" xfId="12799" xr:uid="{00000000-0005-0000-0000-0000DD310000}"/>
    <cellStyle name="40% - Accent4 2 2 2 5" xfId="12800" xr:uid="{00000000-0005-0000-0000-0000DE310000}"/>
    <cellStyle name="40% - Accent4 2 2 2 5 2" xfId="12801" xr:uid="{00000000-0005-0000-0000-0000DF310000}"/>
    <cellStyle name="40% - Accent4 2 2 2 5 2 2" xfId="12802" xr:uid="{00000000-0005-0000-0000-0000E0310000}"/>
    <cellStyle name="40% - Accent4 2 2 2 5 3" xfId="12803" xr:uid="{00000000-0005-0000-0000-0000E1310000}"/>
    <cellStyle name="40% - Accent4 2 2 2 5 4" xfId="12804" xr:uid="{00000000-0005-0000-0000-0000E2310000}"/>
    <cellStyle name="40% - Accent4 2 2 2 6" xfId="12805" xr:uid="{00000000-0005-0000-0000-0000E3310000}"/>
    <cellStyle name="40% - Accent4 2 2 2 6 2" xfId="12806" xr:uid="{00000000-0005-0000-0000-0000E4310000}"/>
    <cellStyle name="40% - Accent4 2 2 2 7" xfId="12807" xr:uid="{00000000-0005-0000-0000-0000E5310000}"/>
    <cellStyle name="40% - Accent4 2 2 2 8" xfId="12808" xr:uid="{00000000-0005-0000-0000-0000E6310000}"/>
    <cellStyle name="40% - Accent4 2 2 2 9" xfId="12809" xr:uid="{00000000-0005-0000-0000-0000E7310000}"/>
    <cellStyle name="40% - Accent4 2 2 3" xfId="12810" xr:uid="{00000000-0005-0000-0000-0000E8310000}"/>
    <cellStyle name="40% - Accent4 2 2 3 2" xfId="12811" xr:uid="{00000000-0005-0000-0000-0000E9310000}"/>
    <cellStyle name="40% - Accent4 2 2 3 2 2" xfId="12812" xr:uid="{00000000-0005-0000-0000-0000EA310000}"/>
    <cellStyle name="40% - Accent4 2 2 3 2 2 2" xfId="12813" xr:uid="{00000000-0005-0000-0000-0000EB310000}"/>
    <cellStyle name="40% - Accent4 2 2 3 2 2 2 2" xfId="12814" xr:uid="{00000000-0005-0000-0000-0000EC310000}"/>
    <cellStyle name="40% - Accent4 2 2 3 2 2 2 2 2" xfId="12815" xr:uid="{00000000-0005-0000-0000-0000ED310000}"/>
    <cellStyle name="40% - Accent4 2 2 3 2 2 2 3" xfId="12816" xr:uid="{00000000-0005-0000-0000-0000EE310000}"/>
    <cellStyle name="40% - Accent4 2 2 3 2 2 3" xfId="12817" xr:uid="{00000000-0005-0000-0000-0000EF310000}"/>
    <cellStyle name="40% - Accent4 2 2 3 2 2 3 2" xfId="12818" xr:uid="{00000000-0005-0000-0000-0000F0310000}"/>
    <cellStyle name="40% - Accent4 2 2 3 2 2 4" xfId="12819" xr:uid="{00000000-0005-0000-0000-0000F1310000}"/>
    <cellStyle name="40% - Accent4 2 2 3 2 2 5" xfId="12820" xr:uid="{00000000-0005-0000-0000-0000F2310000}"/>
    <cellStyle name="40% - Accent4 2 2 3 2 2 6" xfId="12821" xr:uid="{00000000-0005-0000-0000-0000F3310000}"/>
    <cellStyle name="40% - Accent4 2 2 3 2 3" xfId="12822" xr:uid="{00000000-0005-0000-0000-0000F4310000}"/>
    <cellStyle name="40% - Accent4 2 2 3 2 3 2" xfId="12823" xr:uid="{00000000-0005-0000-0000-0000F5310000}"/>
    <cellStyle name="40% - Accent4 2 2 3 2 3 2 2" xfId="12824" xr:uid="{00000000-0005-0000-0000-0000F6310000}"/>
    <cellStyle name="40% - Accent4 2 2 3 2 3 3" xfId="12825" xr:uid="{00000000-0005-0000-0000-0000F7310000}"/>
    <cellStyle name="40% - Accent4 2 2 3 2 4" xfId="12826" xr:uid="{00000000-0005-0000-0000-0000F8310000}"/>
    <cellStyle name="40% - Accent4 2 2 3 2 4 2" xfId="12827" xr:uid="{00000000-0005-0000-0000-0000F9310000}"/>
    <cellStyle name="40% - Accent4 2 2 3 2 4 2 2" xfId="12828" xr:uid="{00000000-0005-0000-0000-0000FA310000}"/>
    <cellStyle name="40% - Accent4 2 2 3 2 4 3" xfId="12829" xr:uid="{00000000-0005-0000-0000-0000FB310000}"/>
    <cellStyle name="40% - Accent4 2 2 3 2 5" xfId="12830" xr:uid="{00000000-0005-0000-0000-0000FC310000}"/>
    <cellStyle name="40% - Accent4 2 2 3 2 5 2" xfId="12831" xr:uid="{00000000-0005-0000-0000-0000FD310000}"/>
    <cellStyle name="40% - Accent4 2 2 3 2 6" xfId="12832" xr:uid="{00000000-0005-0000-0000-0000FE310000}"/>
    <cellStyle name="40% - Accent4 2 2 3 2 7" xfId="12833" xr:uid="{00000000-0005-0000-0000-0000FF310000}"/>
    <cellStyle name="40% - Accent4 2 2 3 2 8" xfId="12834" xr:uid="{00000000-0005-0000-0000-000000320000}"/>
    <cellStyle name="40% - Accent4 2 2 3 3" xfId="12835" xr:uid="{00000000-0005-0000-0000-000001320000}"/>
    <cellStyle name="40% - Accent4 2 2 3 3 2" xfId="12836" xr:uid="{00000000-0005-0000-0000-000002320000}"/>
    <cellStyle name="40% - Accent4 2 2 3 3 2 2" xfId="12837" xr:uid="{00000000-0005-0000-0000-000003320000}"/>
    <cellStyle name="40% - Accent4 2 2 3 3 2 2 2" xfId="12838" xr:uid="{00000000-0005-0000-0000-000004320000}"/>
    <cellStyle name="40% - Accent4 2 2 3 3 2 3" xfId="12839" xr:uid="{00000000-0005-0000-0000-000005320000}"/>
    <cellStyle name="40% - Accent4 2 2 3 3 2 4" xfId="12840" xr:uid="{00000000-0005-0000-0000-000006320000}"/>
    <cellStyle name="40% - Accent4 2 2 3 3 3" xfId="12841" xr:uid="{00000000-0005-0000-0000-000007320000}"/>
    <cellStyle name="40% - Accent4 2 2 3 3 3 2" xfId="12842" xr:uid="{00000000-0005-0000-0000-000008320000}"/>
    <cellStyle name="40% - Accent4 2 2 3 3 4" xfId="12843" xr:uid="{00000000-0005-0000-0000-000009320000}"/>
    <cellStyle name="40% - Accent4 2 2 3 3 5" xfId="12844" xr:uid="{00000000-0005-0000-0000-00000A320000}"/>
    <cellStyle name="40% - Accent4 2 2 3 3 6" xfId="12845" xr:uid="{00000000-0005-0000-0000-00000B320000}"/>
    <cellStyle name="40% - Accent4 2 2 3 4" xfId="12846" xr:uid="{00000000-0005-0000-0000-00000C320000}"/>
    <cellStyle name="40% - Accent4 2 2 3 4 2" xfId="12847" xr:uid="{00000000-0005-0000-0000-00000D320000}"/>
    <cellStyle name="40% - Accent4 2 2 3 4 2 2" xfId="12848" xr:uid="{00000000-0005-0000-0000-00000E320000}"/>
    <cellStyle name="40% - Accent4 2 2 3 4 3" xfId="12849" xr:uid="{00000000-0005-0000-0000-00000F320000}"/>
    <cellStyle name="40% - Accent4 2 2 3 4 4" xfId="12850" xr:uid="{00000000-0005-0000-0000-000010320000}"/>
    <cellStyle name="40% - Accent4 2 2 3 5" xfId="12851" xr:uid="{00000000-0005-0000-0000-000011320000}"/>
    <cellStyle name="40% - Accent4 2 2 3 5 2" xfId="12852" xr:uid="{00000000-0005-0000-0000-000012320000}"/>
    <cellStyle name="40% - Accent4 2 2 3 5 2 2" xfId="12853" xr:uid="{00000000-0005-0000-0000-000013320000}"/>
    <cellStyle name="40% - Accent4 2 2 3 5 3" xfId="12854" xr:uid="{00000000-0005-0000-0000-000014320000}"/>
    <cellStyle name="40% - Accent4 2 2 3 6" xfId="12855" xr:uid="{00000000-0005-0000-0000-000015320000}"/>
    <cellStyle name="40% - Accent4 2 2 3 6 2" xfId="12856" xr:uid="{00000000-0005-0000-0000-000016320000}"/>
    <cellStyle name="40% - Accent4 2 2 3 7" xfId="12857" xr:uid="{00000000-0005-0000-0000-000017320000}"/>
    <cellStyle name="40% - Accent4 2 2 3 8" xfId="12858" xr:uid="{00000000-0005-0000-0000-000018320000}"/>
    <cellStyle name="40% - Accent4 2 2 3 9" xfId="12859" xr:uid="{00000000-0005-0000-0000-000019320000}"/>
    <cellStyle name="40% - Accent4 2 2 4" xfId="12860" xr:uid="{00000000-0005-0000-0000-00001A320000}"/>
    <cellStyle name="40% - Accent4 2 2 4 2" xfId="12861" xr:uid="{00000000-0005-0000-0000-00001B320000}"/>
    <cellStyle name="40% - Accent4 2 2 4 2 2" xfId="12862" xr:uid="{00000000-0005-0000-0000-00001C320000}"/>
    <cellStyle name="40% - Accent4 2 2 4 2 2 2" xfId="12863" xr:uid="{00000000-0005-0000-0000-00001D320000}"/>
    <cellStyle name="40% - Accent4 2 2 4 2 2 2 2" xfId="12864" xr:uid="{00000000-0005-0000-0000-00001E320000}"/>
    <cellStyle name="40% - Accent4 2 2 4 2 2 2 2 2" xfId="12865" xr:uid="{00000000-0005-0000-0000-00001F320000}"/>
    <cellStyle name="40% - Accent4 2 2 4 2 2 2 3" xfId="12866" xr:uid="{00000000-0005-0000-0000-000020320000}"/>
    <cellStyle name="40% - Accent4 2 2 4 2 2 3" xfId="12867" xr:uid="{00000000-0005-0000-0000-000021320000}"/>
    <cellStyle name="40% - Accent4 2 2 4 2 2 3 2" xfId="12868" xr:uid="{00000000-0005-0000-0000-000022320000}"/>
    <cellStyle name="40% - Accent4 2 2 4 2 2 4" xfId="12869" xr:uid="{00000000-0005-0000-0000-000023320000}"/>
    <cellStyle name="40% - Accent4 2 2 4 2 2 5" xfId="12870" xr:uid="{00000000-0005-0000-0000-000024320000}"/>
    <cellStyle name="40% - Accent4 2 2 4 2 2 6" xfId="12871" xr:uid="{00000000-0005-0000-0000-000025320000}"/>
    <cellStyle name="40% - Accent4 2 2 4 2 3" xfId="12872" xr:uid="{00000000-0005-0000-0000-000026320000}"/>
    <cellStyle name="40% - Accent4 2 2 4 2 3 2" xfId="12873" xr:uid="{00000000-0005-0000-0000-000027320000}"/>
    <cellStyle name="40% - Accent4 2 2 4 2 3 2 2" xfId="12874" xr:uid="{00000000-0005-0000-0000-000028320000}"/>
    <cellStyle name="40% - Accent4 2 2 4 2 3 3" xfId="12875" xr:uid="{00000000-0005-0000-0000-000029320000}"/>
    <cellStyle name="40% - Accent4 2 2 4 2 4" xfId="12876" xr:uid="{00000000-0005-0000-0000-00002A320000}"/>
    <cellStyle name="40% - Accent4 2 2 4 2 4 2" xfId="12877" xr:uid="{00000000-0005-0000-0000-00002B320000}"/>
    <cellStyle name="40% - Accent4 2 2 4 2 4 2 2" xfId="12878" xr:uid="{00000000-0005-0000-0000-00002C320000}"/>
    <cellStyle name="40% - Accent4 2 2 4 2 4 3" xfId="12879" xr:uid="{00000000-0005-0000-0000-00002D320000}"/>
    <cellStyle name="40% - Accent4 2 2 4 2 5" xfId="12880" xr:uid="{00000000-0005-0000-0000-00002E320000}"/>
    <cellStyle name="40% - Accent4 2 2 4 2 5 2" xfId="12881" xr:uid="{00000000-0005-0000-0000-00002F320000}"/>
    <cellStyle name="40% - Accent4 2 2 4 2 6" xfId="12882" xr:uid="{00000000-0005-0000-0000-000030320000}"/>
    <cellStyle name="40% - Accent4 2 2 4 2 7" xfId="12883" xr:uid="{00000000-0005-0000-0000-000031320000}"/>
    <cellStyle name="40% - Accent4 2 2 4 2 8" xfId="12884" xr:uid="{00000000-0005-0000-0000-000032320000}"/>
    <cellStyle name="40% - Accent4 2 2 4 3" xfId="12885" xr:uid="{00000000-0005-0000-0000-000033320000}"/>
    <cellStyle name="40% - Accent4 2 2 4 3 2" xfId="12886" xr:uid="{00000000-0005-0000-0000-000034320000}"/>
    <cellStyle name="40% - Accent4 2 2 4 3 2 2" xfId="12887" xr:uid="{00000000-0005-0000-0000-000035320000}"/>
    <cellStyle name="40% - Accent4 2 2 4 3 2 2 2" xfId="12888" xr:uid="{00000000-0005-0000-0000-000036320000}"/>
    <cellStyle name="40% - Accent4 2 2 4 3 2 3" xfId="12889" xr:uid="{00000000-0005-0000-0000-000037320000}"/>
    <cellStyle name="40% - Accent4 2 2 4 3 2 4" xfId="12890" xr:uid="{00000000-0005-0000-0000-000038320000}"/>
    <cellStyle name="40% - Accent4 2 2 4 3 3" xfId="12891" xr:uid="{00000000-0005-0000-0000-000039320000}"/>
    <cellStyle name="40% - Accent4 2 2 4 3 3 2" xfId="12892" xr:uid="{00000000-0005-0000-0000-00003A320000}"/>
    <cellStyle name="40% - Accent4 2 2 4 3 4" xfId="12893" xr:uid="{00000000-0005-0000-0000-00003B320000}"/>
    <cellStyle name="40% - Accent4 2 2 4 3 5" xfId="12894" xr:uid="{00000000-0005-0000-0000-00003C320000}"/>
    <cellStyle name="40% - Accent4 2 2 4 3 6" xfId="12895" xr:uid="{00000000-0005-0000-0000-00003D320000}"/>
    <cellStyle name="40% - Accent4 2 2 4 4" xfId="12896" xr:uid="{00000000-0005-0000-0000-00003E320000}"/>
    <cellStyle name="40% - Accent4 2 2 4 4 2" xfId="12897" xr:uid="{00000000-0005-0000-0000-00003F320000}"/>
    <cellStyle name="40% - Accent4 2 2 4 4 2 2" xfId="12898" xr:uid="{00000000-0005-0000-0000-000040320000}"/>
    <cellStyle name="40% - Accent4 2 2 4 4 3" xfId="12899" xr:uid="{00000000-0005-0000-0000-000041320000}"/>
    <cellStyle name="40% - Accent4 2 2 4 4 4" xfId="12900" xr:uid="{00000000-0005-0000-0000-000042320000}"/>
    <cellStyle name="40% - Accent4 2 2 4 5" xfId="12901" xr:uid="{00000000-0005-0000-0000-000043320000}"/>
    <cellStyle name="40% - Accent4 2 2 4 5 2" xfId="12902" xr:uid="{00000000-0005-0000-0000-000044320000}"/>
    <cellStyle name="40% - Accent4 2 2 4 5 2 2" xfId="12903" xr:uid="{00000000-0005-0000-0000-000045320000}"/>
    <cellStyle name="40% - Accent4 2 2 4 5 3" xfId="12904" xr:uid="{00000000-0005-0000-0000-000046320000}"/>
    <cellStyle name="40% - Accent4 2 2 4 6" xfId="12905" xr:uid="{00000000-0005-0000-0000-000047320000}"/>
    <cellStyle name="40% - Accent4 2 2 4 6 2" xfId="12906" xr:uid="{00000000-0005-0000-0000-000048320000}"/>
    <cellStyle name="40% - Accent4 2 2 4 7" xfId="12907" xr:uid="{00000000-0005-0000-0000-000049320000}"/>
    <cellStyle name="40% - Accent4 2 2 4 8" xfId="12908" xr:uid="{00000000-0005-0000-0000-00004A320000}"/>
    <cellStyle name="40% - Accent4 2 2 4 9" xfId="12909" xr:uid="{00000000-0005-0000-0000-00004B320000}"/>
    <cellStyle name="40% - Accent4 2 2 5" xfId="12910" xr:uid="{00000000-0005-0000-0000-00004C320000}"/>
    <cellStyle name="40% - Accent4 2 2 5 2" xfId="12911" xr:uid="{00000000-0005-0000-0000-00004D320000}"/>
    <cellStyle name="40% - Accent4 2 2 5 2 2" xfId="12912" xr:uid="{00000000-0005-0000-0000-00004E320000}"/>
    <cellStyle name="40% - Accent4 2 2 5 2 2 2" xfId="12913" xr:uid="{00000000-0005-0000-0000-00004F320000}"/>
    <cellStyle name="40% - Accent4 2 2 5 2 2 2 2" xfId="12914" xr:uid="{00000000-0005-0000-0000-000050320000}"/>
    <cellStyle name="40% - Accent4 2 2 5 2 2 3" xfId="12915" xr:uid="{00000000-0005-0000-0000-000051320000}"/>
    <cellStyle name="40% - Accent4 2 2 5 2 2 4" xfId="12916" xr:uid="{00000000-0005-0000-0000-000052320000}"/>
    <cellStyle name="40% - Accent4 2 2 5 2 3" xfId="12917" xr:uid="{00000000-0005-0000-0000-000053320000}"/>
    <cellStyle name="40% - Accent4 2 2 5 2 3 2" xfId="12918" xr:uid="{00000000-0005-0000-0000-000054320000}"/>
    <cellStyle name="40% - Accent4 2 2 5 2 4" xfId="12919" xr:uid="{00000000-0005-0000-0000-000055320000}"/>
    <cellStyle name="40% - Accent4 2 2 5 2 5" xfId="12920" xr:uid="{00000000-0005-0000-0000-000056320000}"/>
    <cellStyle name="40% - Accent4 2 2 5 2 6" xfId="12921" xr:uid="{00000000-0005-0000-0000-000057320000}"/>
    <cellStyle name="40% - Accent4 2 2 5 3" xfId="12922" xr:uid="{00000000-0005-0000-0000-000058320000}"/>
    <cellStyle name="40% - Accent4 2 2 5 3 2" xfId="12923" xr:uid="{00000000-0005-0000-0000-000059320000}"/>
    <cellStyle name="40% - Accent4 2 2 5 3 2 2" xfId="12924" xr:uid="{00000000-0005-0000-0000-00005A320000}"/>
    <cellStyle name="40% - Accent4 2 2 5 3 2 2 2" xfId="12925" xr:uid="{00000000-0005-0000-0000-00005B320000}"/>
    <cellStyle name="40% - Accent4 2 2 5 3 2 3" xfId="12926" xr:uid="{00000000-0005-0000-0000-00005C320000}"/>
    <cellStyle name="40% - Accent4 2 2 5 3 2 4" xfId="12927" xr:uid="{00000000-0005-0000-0000-00005D320000}"/>
    <cellStyle name="40% - Accent4 2 2 5 3 3" xfId="12928" xr:uid="{00000000-0005-0000-0000-00005E320000}"/>
    <cellStyle name="40% - Accent4 2 2 5 3 3 2" xfId="12929" xr:uid="{00000000-0005-0000-0000-00005F320000}"/>
    <cellStyle name="40% - Accent4 2 2 5 3 4" xfId="12930" xr:uid="{00000000-0005-0000-0000-000060320000}"/>
    <cellStyle name="40% - Accent4 2 2 5 3 5" xfId="12931" xr:uid="{00000000-0005-0000-0000-000061320000}"/>
    <cellStyle name="40% - Accent4 2 2 5 4" xfId="12932" xr:uid="{00000000-0005-0000-0000-000062320000}"/>
    <cellStyle name="40% - Accent4 2 2 5 4 2" xfId="12933" xr:uid="{00000000-0005-0000-0000-000063320000}"/>
    <cellStyle name="40% - Accent4 2 2 5 4 2 2" xfId="12934" xr:uid="{00000000-0005-0000-0000-000064320000}"/>
    <cellStyle name="40% - Accent4 2 2 5 4 3" xfId="12935" xr:uid="{00000000-0005-0000-0000-000065320000}"/>
    <cellStyle name="40% - Accent4 2 2 5 4 4" xfId="12936" xr:uid="{00000000-0005-0000-0000-000066320000}"/>
    <cellStyle name="40% - Accent4 2 2 5 5" xfId="12937" xr:uid="{00000000-0005-0000-0000-000067320000}"/>
    <cellStyle name="40% - Accent4 2 2 5 5 2" xfId="12938" xr:uid="{00000000-0005-0000-0000-000068320000}"/>
    <cellStyle name="40% - Accent4 2 2 5 6" xfId="12939" xr:uid="{00000000-0005-0000-0000-000069320000}"/>
    <cellStyle name="40% - Accent4 2 2 5 7" xfId="12940" xr:uid="{00000000-0005-0000-0000-00006A320000}"/>
    <cellStyle name="40% - Accent4 2 2 5 8" xfId="12941" xr:uid="{00000000-0005-0000-0000-00006B320000}"/>
    <cellStyle name="40% - Accent4 2 2 6" xfId="12942" xr:uid="{00000000-0005-0000-0000-00006C320000}"/>
    <cellStyle name="40% - Accent4 2 2 6 2" xfId="12943" xr:uid="{00000000-0005-0000-0000-00006D320000}"/>
    <cellStyle name="40% - Accent4 2 2 6 2 2" xfId="12944" xr:uid="{00000000-0005-0000-0000-00006E320000}"/>
    <cellStyle name="40% - Accent4 2 2 6 2 2 2" xfId="12945" xr:uid="{00000000-0005-0000-0000-00006F320000}"/>
    <cellStyle name="40% - Accent4 2 2 6 2 3" xfId="12946" xr:uid="{00000000-0005-0000-0000-000070320000}"/>
    <cellStyle name="40% - Accent4 2 2 6 2 4" xfId="12947" xr:uid="{00000000-0005-0000-0000-000071320000}"/>
    <cellStyle name="40% - Accent4 2 2 6 3" xfId="12948" xr:uid="{00000000-0005-0000-0000-000072320000}"/>
    <cellStyle name="40% - Accent4 2 2 6 3 2" xfId="12949" xr:uid="{00000000-0005-0000-0000-000073320000}"/>
    <cellStyle name="40% - Accent4 2 2 6 4" xfId="12950" xr:uid="{00000000-0005-0000-0000-000074320000}"/>
    <cellStyle name="40% - Accent4 2 2 6 5" xfId="12951" xr:uid="{00000000-0005-0000-0000-000075320000}"/>
    <cellStyle name="40% - Accent4 2 2 6 6" xfId="12952" xr:uid="{00000000-0005-0000-0000-000076320000}"/>
    <cellStyle name="40% - Accent4 2 2 7" xfId="12953" xr:uid="{00000000-0005-0000-0000-000077320000}"/>
    <cellStyle name="40% - Accent4 2 2 7 2" xfId="12954" xr:uid="{00000000-0005-0000-0000-000078320000}"/>
    <cellStyle name="40% - Accent4 2 2 7 2 2" xfId="12955" xr:uid="{00000000-0005-0000-0000-000079320000}"/>
    <cellStyle name="40% - Accent4 2 2 7 2 2 2" xfId="12956" xr:uid="{00000000-0005-0000-0000-00007A320000}"/>
    <cellStyle name="40% - Accent4 2 2 7 2 3" xfId="12957" xr:uid="{00000000-0005-0000-0000-00007B320000}"/>
    <cellStyle name="40% - Accent4 2 2 7 2 4" xfId="12958" xr:uid="{00000000-0005-0000-0000-00007C320000}"/>
    <cellStyle name="40% - Accent4 2 2 7 3" xfId="12959" xr:uid="{00000000-0005-0000-0000-00007D320000}"/>
    <cellStyle name="40% - Accent4 2 2 7 3 2" xfId="12960" xr:uid="{00000000-0005-0000-0000-00007E320000}"/>
    <cellStyle name="40% - Accent4 2 2 7 4" xfId="12961" xr:uid="{00000000-0005-0000-0000-00007F320000}"/>
    <cellStyle name="40% - Accent4 2 2 7 5" xfId="12962" xr:uid="{00000000-0005-0000-0000-000080320000}"/>
    <cellStyle name="40% - Accent4 2 2 8" xfId="12963" xr:uid="{00000000-0005-0000-0000-000081320000}"/>
    <cellStyle name="40% - Accent4 2 2 8 2" xfId="12964" xr:uid="{00000000-0005-0000-0000-000082320000}"/>
    <cellStyle name="40% - Accent4 2 2 8 2 2" xfId="12965" xr:uid="{00000000-0005-0000-0000-000083320000}"/>
    <cellStyle name="40% - Accent4 2 2 8 2 3" xfId="12966" xr:uid="{00000000-0005-0000-0000-000084320000}"/>
    <cellStyle name="40% - Accent4 2 2 8 3" xfId="12967" xr:uid="{00000000-0005-0000-0000-000085320000}"/>
    <cellStyle name="40% - Accent4 2 2 8 4" xfId="12968" xr:uid="{00000000-0005-0000-0000-000086320000}"/>
    <cellStyle name="40% - Accent4 2 2 9" xfId="12969" xr:uid="{00000000-0005-0000-0000-000087320000}"/>
    <cellStyle name="40% - Accent4 2 2 9 2" xfId="12970" xr:uid="{00000000-0005-0000-0000-000088320000}"/>
    <cellStyle name="40% - Accent4 2 2 9 2 2" xfId="12971" xr:uid="{00000000-0005-0000-0000-000089320000}"/>
    <cellStyle name="40% - Accent4 2 2 9 3" xfId="12972" xr:uid="{00000000-0005-0000-0000-00008A320000}"/>
    <cellStyle name="40% - Accent4 2 2 9 4" xfId="12973" xr:uid="{00000000-0005-0000-0000-00008B320000}"/>
    <cellStyle name="40% - Accent4 2 3" xfId="12974" xr:uid="{00000000-0005-0000-0000-00008C320000}"/>
    <cellStyle name="40% - Accent4 2 3 2" xfId="12975" xr:uid="{00000000-0005-0000-0000-00008D320000}"/>
    <cellStyle name="40% - Accent4 2 3 2 2" xfId="12976" xr:uid="{00000000-0005-0000-0000-00008E320000}"/>
    <cellStyle name="40% - Accent4 2 3 2 2 2" xfId="12977" xr:uid="{00000000-0005-0000-0000-00008F320000}"/>
    <cellStyle name="40% - Accent4 2 3 2 2 2 2" xfId="12978" xr:uid="{00000000-0005-0000-0000-000090320000}"/>
    <cellStyle name="40% - Accent4 2 3 2 2 2 2 2" xfId="12979" xr:uid="{00000000-0005-0000-0000-000091320000}"/>
    <cellStyle name="40% - Accent4 2 3 2 2 2 3" xfId="12980" xr:uid="{00000000-0005-0000-0000-000092320000}"/>
    <cellStyle name="40% - Accent4 2 3 2 2 3" xfId="12981" xr:uid="{00000000-0005-0000-0000-000093320000}"/>
    <cellStyle name="40% - Accent4 2 3 2 2 3 2" xfId="12982" xr:uid="{00000000-0005-0000-0000-000094320000}"/>
    <cellStyle name="40% - Accent4 2 3 2 2 4" xfId="12983" xr:uid="{00000000-0005-0000-0000-000095320000}"/>
    <cellStyle name="40% - Accent4 2 3 2 2 5" xfId="12984" xr:uid="{00000000-0005-0000-0000-000096320000}"/>
    <cellStyle name="40% - Accent4 2 3 2 2 6" xfId="12985" xr:uid="{00000000-0005-0000-0000-000097320000}"/>
    <cellStyle name="40% - Accent4 2 3 2 3" xfId="12986" xr:uid="{00000000-0005-0000-0000-000098320000}"/>
    <cellStyle name="40% - Accent4 2 3 2 3 2" xfId="12987" xr:uid="{00000000-0005-0000-0000-000099320000}"/>
    <cellStyle name="40% - Accent4 2 3 2 3 2 2" xfId="12988" xr:uid="{00000000-0005-0000-0000-00009A320000}"/>
    <cellStyle name="40% - Accent4 2 3 2 3 3" xfId="12989" xr:uid="{00000000-0005-0000-0000-00009B320000}"/>
    <cellStyle name="40% - Accent4 2 3 2 4" xfId="12990" xr:uid="{00000000-0005-0000-0000-00009C320000}"/>
    <cellStyle name="40% - Accent4 2 3 2 4 2" xfId="12991" xr:uid="{00000000-0005-0000-0000-00009D320000}"/>
    <cellStyle name="40% - Accent4 2 3 2 4 2 2" xfId="12992" xr:uid="{00000000-0005-0000-0000-00009E320000}"/>
    <cellStyle name="40% - Accent4 2 3 2 4 3" xfId="12993" xr:uid="{00000000-0005-0000-0000-00009F320000}"/>
    <cellStyle name="40% - Accent4 2 3 2 5" xfId="12994" xr:uid="{00000000-0005-0000-0000-0000A0320000}"/>
    <cellStyle name="40% - Accent4 2 3 2 5 2" xfId="12995" xr:uid="{00000000-0005-0000-0000-0000A1320000}"/>
    <cellStyle name="40% - Accent4 2 3 2 6" xfId="12996" xr:uid="{00000000-0005-0000-0000-0000A2320000}"/>
    <cellStyle name="40% - Accent4 2 3 2 7" xfId="12997" xr:uid="{00000000-0005-0000-0000-0000A3320000}"/>
    <cellStyle name="40% - Accent4 2 3 2 8" xfId="12998" xr:uid="{00000000-0005-0000-0000-0000A4320000}"/>
    <cellStyle name="40% - Accent4 2 3 3" xfId="12999" xr:uid="{00000000-0005-0000-0000-0000A5320000}"/>
    <cellStyle name="40% - Accent4 2 3 3 2" xfId="13000" xr:uid="{00000000-0005-0000-0000-0000A6320000}"/>
    <cellStyle name="40% - Accent4 2 3 3 2 2" xfId="13001" xr:uid="{00000000-0005-0000-0000-0000A7320000}"/>
    <cellStyle name="40% - Accent4 2 3 3 2 2 2" xfId="13002" xr:uid="{00000000-0005-0000-0000-0000A8320000}"/>
    <cellStyle name="40% - Accent4 2 3 3 2 3" xfId="13003" xr:uid="{00000000-0005-0000-0000-0000A9320000}"/>
    <cellStyle name="40% - Accent4 2 3 3 2 4" xfId="13004" xr:uid="{00000000-0005-0000-0000-0000AA320000}"/>
    <cellStyle name="40% - Accent4 2 3 3 3" xfId="13005" xr:uid="{00000000-0005-0000-0000-0000AB320000}"/>
    <cellStyle name="40% - Accent4 2 3 3 3 2" xfId="13006" xr:uid="{00000000-0005-0000-0000-0000AC320000}"/>
    <cellStyle name="40% - Accent4 2 3 3 4" xfId="13007" xr:uid="{00000000-0005-0000-0000-0000AD320000}"/>
    <cellStyle name="40% - Accent4 2 3 3 5" xfId="13008" xr:uid="{00000000-0005-0000-0000-0000AE320000}"/>
    <cellStyle name="40% - Accent4 2 3 3 6" xfId="13009" xr:uid="{00000000-0005-0000-0000-0000AF320000}"/>
    <cellStyle name="40% - Accent4 2 3 4" xfId="13010" xr:uid="{00000000-0005-0000-0000-0000B0320000}"/>
    <cellStyle name="40% - Accent4 2 3 4 2" xfId="13011" xr:uid="{00000000-0005-0000-0000-0000B1320000}"/>
    <cellStyle name="40% - Accent4 2 3 4 2 2" xfId="13012" xr:uid="{00000000-0005-0000-0000-0000B2320000}"/>
    <cellStyle name="40% - Accent4 2 3 4 2 2 2" xfId="13013" xr:uid="{00000000-0005-0000-0000-0000B3320000}"/>
    <cellStyle name="40% - Accent4 2 3 4 2 3" xfId="13014" xr:uid="{00000000-0005-0000-0000-0000B4320000}"/>
    <cellStyle name="40% - Accent4 2 3 4 2 4" xfId="13015" xr:uid="{00000000-0005-0000-0000-0000B5320000}"/>
    <cellStyle name="40% - Accent4 2 3 4 3" xfId="13016" xr:uid="{00000000-0005-0000-0000-0000B6320000}"/>
    <cellStyle name="40% - Accent4 2 3 4 3 2" xfId="13017" xr:uid="{00000000-0005-0000-0000-0000B7320000}"/>
    <cellStyle name="40% - Accent4 2 3 4 4" xfId="13018" xr:uid="{00000000-0005-0000-0000-0000B8320000}"/>
    <cellStyle name="40% - Accent4 2 3 4 5" xfId="13019" xr:uid="{00000000-0005-0000-0000-0000B9320000}"/>
    <cellStyle name="40% - Accent4 2 3 5" xfId="13020" xr:uid="{00000000-0005-0000-0000-0000BA320000}"/>
    <cellStyle name="40% - Accent4 2 3 5 2" xfId="13021" xr:uid="{00000000-0005-0000-0000-0000BB320000}"/>
    <cellStyle name="40% - Accent4 2 3 5 2 2" xfId="13022" xr:uid="{00000000-0005-0000-0000-0000BC320000}"/>
    <cellStyle name="40% - Accent4 2 3 5 3" xfId="13023" xr:uid="{00000000-0005-0000-0000-0000BD320000}"/>
    <cellStyle name="40% - Accent4 2 3 5 4" xfId="13024" xr:uid="{00000000-0005-0000-0000-0000BE320000}"/>
    <cellStyle name="40% - Accent4 2 3 6" xfId="13025" xr:uid="{00000000-0005-0000-0000-0000BF320000}"/>
    <cellStyle name="40% - Accent4 2 3 6 2" xfId="13026" xr:uid="{00000000-0005-0000-0000-0000C0320000}"/>
    <cellStyle name="40% - Accent4 2 3 7" xfId="13027" xr:uid="{00000000-0005-0000-0000-0000C1320000}"/>
    <cellStyle name="40% - Accent4 2 3 8" xfId="13028" xr:uid="{00000000-0005-0000-0000-0000C2320000}"/>
    <cellStyle name="40% - Accent4 2 3 9" xfId="13029" xr:uid="{00000000-0005-0000-0000-0000C3320000}"/>
    <cellStyle name="40% - Accent4 2 4" xfId="13030" xr:uid="{00000000-0005-0000-0000-0000C4320000}"/>
    <cellStyle name="40% - Accent4 2 4 2" xfId="13031" xr:uid="{00000000-0005-0000-0000-0000C5320000}"/>
    <cellStyle name="40% - Accent4 2 4 2 2" xfId="13032" xr:uid="{00000000-0005-0000-0000-0000C6320000}"/>
    <cellStyle name="40% - Accent4 2 4 2 2 2" xfId="13033" xr:uid="{00000000-0005-0000-0000-0000C7320000}"/>
    <cellStyle name="40% - Accent4 2 4 2 2 2 2" xfId="13034" xr:uid="{00000000-0005-0000-0000-0000C8320000}"/>
    <cellStyle name="40% - Accent4 2 4 2 2 2 2 2" xfId="13035" xr:uid="{00000000-0005-0000-0000-0000C9320000}"/>
    <cellStyle name="40% - Accent4 2 4 2 2 2 3" xfId="13036" xr:uid="{00000000-0005-0000-0000-0000CA320000}"/>
    <cellStyle name="40% - Accent4 2 4 2 2 3" xfId="13037" xr:uid="{00000000-0005-0000-0000-0000CB320000}"/>
    <cellStyle name="40% - Accent4 2 4 2 2 3 2" xfId="13038" xr:uid="{00000000-0005-0000-0000-0000CC320000}"/>
    <cellStyle name="40% - Accent4 2 4 2 2 4" xfId="13039" xr:uid="{00000000-0005-0000-0000-0000CD320000}"/>
    <cellStyle name="40% - Accent4 2 4 2 2 5" xfId="13040" xr:uid="{00000000-0005-0000-0000-0000CE320000}"/>
    <cellStyle name="40% - Accent4 2 4 2 2 6" xfId="13041" xr:uid="{00000000-0005-0000-0000-0000CF320000}"/>
    <cellStyle name="40% - Accent4 2 4 2 3" xfId="13042" xr:uid="{00000000-0005-0000-0000-0000D0320000}"/>
    <cellStyle name="40% - Accent4 2 4 2 3 2" xfId="13043" xr:uid="{00000000-0005-0000-0000-0000D1320000}"/>
    <cellStyle name="40% - Accent4 2 4 2 3 2 2" xfId="13044" xr:uid="{00000000-0005-0000-0000-0000D2320000}"/>
    <cellStyle name="40% - Accent4 2 4 2 3 3" xfId="13045" xr:uid="{00000000-0005-0000-0000-0000D3320000}"/>
    <cellStyle name="40% - Accent4 2 4 2 4" xfId="13046" xr:uid="{00000000-0005-0000-0000-0000D4320000}"/>
    <cellStyle name="40% - Accent4 2 4 2 4 2" xfId="13047" xr:uid="{00000000-0005-0000-0000-0000D5320000}"/>
    <cellStyle name="40% - Accent4 2 4 2 4 2 2" xfId="13048" xr:uid="{00000000-0005-0000-0000-0000D6320000}"/>
    <cellStyle name="40% - Accent4 2 4 2 4 3" xfId="13049" xr:uid="{00000000-0005-0000-0000-0000D7320000}"/>
    <cellStyle name="40% - Accent4 2 4 2 5" xfId="13050" xr:uid="{00000000-0005-0000-0000-0000D8320000}"/>
    <cellStyle name="40% - Accent4 2 4 2 5 2" xfId="13051" xr:uid="{00000000-0005-0000-0000-0000D9320000}"/>
    <cellStyle name="40% - Accent4 2 4 2 6" xfId="13052" xr:uid="{00000000-0005-0000-0000-0000DA320000}"/>
    <cellStyle name="40% - Accent4 2 4 2 7" xfId="13053" xr:uid="{00000000-0005-0000-0000-0000DB320000}"/>
    <cellStyle name="40% - Accent4 2 4 2 8" xfId="13054" xr:uid="{00000000-0005-0000-0000-0000DC320000}"/>
    <cellStyle name="40% - Accent4 2 4 3" xfId="13055" xr:uid="{00000000-0005-0000-0000-0000DD320000}"/>
    <cellStyle name="40% - Accent4 2 4 3 2" xfId="13056" xr:uid="{00000000-0005-0000-0000-0000DE320000}"/>
    <cellStyle name="40% - Accent4 2 4 3 2 2" xfId="13057" xr:uid="{00000000-0005-0000-0000-0000DF320000}"/>
    <cellStyle name="40% - Accent4 2 4 3 2 2 2" xfId="13058" xr:uid="{00000000-0005-0000-0000-0000E0320000}"/>
    <cellStyle name="40% - Accent4 2 4 3 2 3" xfId="13059" xr:uid="{00000000-0005-0000-0000-0000E1320000}"/>
    <cellStyle name="40% - Accent4 2 4 3 2 4" xfId="13060" xr:uid="{00000000-0005-0000-0000-0000E2320000}"/>
    <cellStyle name="40% - Accent4 2 4 3 3" xfId="13061" xr:uid="{00000000-0005-0000-0000-0000E3320000}"/>
    <cellStyle name="40% - Accent4 2 4 3 3 2" xfId="13062" xr:uid="{00000000-0005-0000-0000-0000E4320000}"/>
    <cellStyle name="40% - Accent4 2 4 3 4" xfId="13063" xr:uid="{00000000-0005-0000-0000-0000E5320000}"/>
    <cellStyle name="40% - Accent4 2 4 3 5" xfId="13064" xr:uid="{00000000-0005-0000-0000-0000E6320000}"/>
    <cellStyle name="40% - Accent4 2 4 3 6" xfId="13065" xr:uid="{00000000-0005-0000-0000-0000E7320000}"/>
    <cellStyle name="40% - Accent4 2 4 4" xfId="13066" xr:uid="{00000000-0005-0000-0000-0000E8320000}"/>
    <cellStyle name="40% - Accent4 2 4 4 2" xfId="13067" xr:uid="{00000000-0005-0000-0000-0000E9320000}"/>
    <cellStyle name="40% - Accent4 2 4 4 2 2" xfId="13068" xr:uid="{00000000-0005-0000-0000-0000EA320000}"/>
    <cellStyle name="40% - Accent4 2 4 4 3" xfId="13069" xr:uid="{00000000-0005-0000-0000-0000EB320000}"/>
    <cellStyle name="40% - Accent4 2 4 4 4" xfId="13070" xr:uid="{00000000-0005-0000-0000-0000EC320000}"/>
    <cellStyle name="40% - Accent4 2 4 5" xfId="13071" xr:uid="{00000000-0005-0000-0000-0000ED320000}"/>
    <cellStyle name="40% - Accent4 2 4 5 2" xfId="13072" xr:uid="{00000000-0005-0000-0000-0000EE320000}"/>
    <cellStyle name="40% - Accent4 2 4 5 2 2" xfId="13073" xr:uid="{00000000-0005-0000-0000-0000EF320000}"/>
    <cellStyle name="40% - Accent4 2 4 5 3" xfId="13074" xr:uid="{00000000-0005-0000-0000-0000F0320000}"/>
    <cellStyle name="40% - Accent4 2 4 6" xfId="13075" xr:uid="{00000000-0005-0000-0000-0000F1320000}"/>
    <cellStyle name="40% - Accent4 2 4 6 2" xfId="13076" xr:uid="{00000000-0005-0000-0000-0000F2320000}"/>
    <cellStyle name="40% - Accent4 2 4 7" xfId="13077" xr:uid="{00000000-0005-0000-0000-0000F3320000}"/>
    <cellStyle name="40% - Accent4 2 4 8" xfId="13078" xr:uid="{00000000-0005-0000-0000-0000F4320000}"/>
    <cellStyle name="40% - Accent4 2 4 9" xfId="13079" xr:uid="{00000000-0005-0000-0000-0000F5320000}"/>
    <cellStyle name="40% - Accent4 2 5" xfId="13080" xr:uid="{00000000-0005-0000-0000-0000F6320000}"/>
    <cellStyle name="40% - Accent4 2 5 2" xfId="13081" xr:uid="{00000000-0005-0000-0000-0000F7320000}"/>
    <cellStyle name="40% - Accent4 2 5 2 2" xfId="13082" xr:uid="{00000000-0005-0000-0000-0000F8320000}"/>
    <cellStyle name="40% - Accent4 2 5 2 2 2" xfId="13083" xr:uid="{00000000-0005-0000-0000-0000F9320000}"/>
    <cellStyle name="40% - Accent4 2 5 2 2 2 2" xfId="13084" xr:uid="{00000000-0005-0000-0000-0000FA320000}"/>
    <cellStyle name="40% - Accent4 2 5 2 2 2 2 2" xfId="13085" xr:uid="{00000000-0005-0000-0000-0000FB320000}"/>
    <cellStyle name="40% - Accent4 2 5 2 2 2 3" xfId="13086" xr:uid="{00000000-0005-0000-0000-0000FC320000}"/>
    <cellStyle name="40% - Accent4 2 5 2 2 3" xfId="13087" xr:uid="{00000000-0005-0000-0000-0000FD320000}"/>
    <cellStyle name="40% - Accent4 2 5 2 2 3 2" xfId="13088" xr:uid="{00000000-0005-0000-0000-0000FE320000}"/>
    <cellStyle name="40% - Accent4 2 5 2 2 4" xfId="13089" xr:uid="{00000000-0005-0000-0000-0000FF320000}"/>
    <cellStyle name="40% - Accent4 2 5 2 2 5" xfId="13090" xr:uid="{00000000-0005-0000-0000-000000330000}"/>
    <cellStyle name="40% - Accent4 2 5 2 2 6" xfId="13091" xr:uid="{00000000-0005-0000-0000-000001330000}"/>
    <cellStyle name="40% - Accent4 2 5 2 3" xfId="13092" xr:uid="{00000000-0005-0000-0000-000002330000}"/>
    <cellStyle name="40% - Accent4 2 5 2 3 2" xfId="13093" xr:uid="{00000000-0005-0000-0000-000003330000}"/>
    <cellStyle name="40% - Accent4 2 5 2 3 2 2" xfId="13094" xr:uid="{00000000-0005-0000-0000-000004330000}"/>
    <cellStyle name="40% - Accent4 2 5 2 3 3" xfId="13095" xr:uid="{00000000-0005-0000-0000-000005330000}"/>
    <cellStyle name="40% - Accent4 2 5 2 4" xfId="13096" xr:uid="{00000000-0005-0000-0000-000006330000}"/>
    <cellStyle name="40% - Accent4 2 5 2 4 2" xfId="13097" xr:uid="{00000000-0005-0000-0000-000007330000}"/>
    <cellStyle name="40% - Accent4 2 5 2 4 2 2" xfId="13098" xr:uid="{00000000-0005-0000-0000-000008330000}"/>
    <cellStyle name="40% - Accent4 2 5 2 4 3" xfId="13099" xr:uid="{00000000-0005-0000-0000-000009330000}"/>
    <cellStyle name="40% - Accent4 2 5 2 5" xfId="13100" xr:uid="{00000000-0005-0000-0000-00000A330000}"/>
    <cellStyle name="40% - Accent4 2 5 2 5 2" xfId="13101" xr:uid="{00000000-0005-0000-0000-00000B330000}"/>
    <cellStyle name="40% - Accent4 2 5 2 6" xfId="13102" xr:uid="{00000000-0005-0000-0000-00000C330000}"/>
    <cellStyle name="40% - Accent4 2 5 2 7" xfId="13103" xr:uid="{00000000-0005-0000-0000-00000D330000}"/>
    <cellStyle name="40% - Accent4 2 5 2 8" xfId="13104" xr:uid="{00000000-0005-0000-0000-00000E330000}"/>
    <cellStyle name="40% - Accent4 2 5 3" xfId="13105" xr:uid="{00000000-0005-0000-0000-00000F330000}"/>
    <cellStyle name="40% - Accent4 2 5 3 2" xfId="13106" xr:uid="{00000000-0005-0000-0000-000010330000}"/>
    <cellStyle name="40% - Accent4 2 5 3 2 2" xfId="13107" xr:uid="{00000000-0005-0000-0000-000011330000}"/>
    <cellStyle name="40% - Accent4 2 5 3 2 2 2" xfId="13108" xr:uid="{00000000-0005-0000-0000-000012330000}"/>
    <cellStyle name="40% - Accent4 2 5 3 2 3" xfId="13109" xr:uid="{00000000-0005-0000-0000-000013330000}"/>
    <cellStyle name="40% - Accent4 2 5 3 2 4" xfId="13110" xr:uid="{00000000-0005-0000-0000-000014330000}"/>
    <cellStyle name="40% - Accent4 2 5 3 3" xfId="13111" xr:uid="{00000000-0005-0000-0000-000015330000}"/>
    <cellStyle name="40% - Accent4 2 5 3 3 2" xfId="13112" xr:uid="{00000000-0005-0000-0000-000016330000}"/>
    <cellStyle name="40% - Accent4 2 5 3 4" xfId="13113" xr:uid="{00000000-0005-0000-0000-000017330000}"/>
    <cellStyle name="40% - Accent4 2 5 3 5" xfId="13114" xr:uid="{00000000-0005-0000-0000-000018330000}"/>
    <cellStyle name="40% - Accent4 2 5 3 6" xfId="13115" xr:uid="{00000000-0005-0000-0000-000019330000}"/>
    <cellStyle name="40% - Accent4 2 5 4" xfId="13116" xr:uid="{00000000-0005-0000-0000-00001A330000}"/>
    <cellStyle name="40% - Accent4 2 5 4 2" xfId="13117" xr:uid="{00000000-0005-0000-0000-00001B330000}"/>
    <cellStyle name="40% - Accent4 2 5 4 2 2" xfId="13118" xr:uid="{00000000-0005-0000-0000-00001C330000}"/>
    <cellStyle name="40% - Accent4 2 5 4 3" xfId="13119" xr:uid="{00000000-0005-0000-0000-00001D330000}"/>
    <cellStyle name="40% - Accent4 2 5 4 4" xfId="13120" xr:uid="{00000000-0005-0000-0000-00001E330000}"/>
    <cellStyle name="40% - Accent4 2 5 5" xfId="13121" xr:uid="{00000000-0005-0000-0000-00001F330000}"/>
    <cellStyle name="40% - Accent4 2 5 5 2" xfId="13122" xr:uid="{00000000-0005-0000-0000-000020330000}"/>
    <cellStyle name="40% - Accent4 2 5 5 2 2" xfId="13123" xr:uid="{00000000-0005-0000-0000-000021330000}"/>
    <cellStyle name="40% - Accent4 2 5 5 3" xfId="13124" xr:uid="{00000000-0005-0000-0000-000022330000}"/>
    <cellStyle name="40% - Accent4 2 5 6" xfId="13125" xr:uid="{00000000-0005-0000-0000-000023330000}"/>
    <cellStyle name="40% - Accent4 2 5 6 2" xfId="13126" xr:uid="{00000000-0005-0000-0000-000024330000}"/>
    <cellStyle name="40% - Accent4 2 5 7" xfId="13127" xr:uid="{00000000-0005-0000-0000-000025330000}"/>
    <cellStyle name="40% - Accent4 2 5 8" xfId="13128" xr:uid="{00000000-0005-0000-0000-000026330000}"/>
    <cellStyle name="40% - Accent4 2 5 9" xfId="13129" xr:uid="{00000000-0005-0000-0000-000027330000}"/>
    <cellStyle name="40% - Accent4 2 6" xfId="13130" xr:uid="{00000000-0005-0000-0000-000028330000}"/>
    <cellStyle name="40% - Accent4 2 6 2" xfId="13131" xr:uid="{00000000-0005-0000-0000-000029330000}"/>
    <cellStyle name="40% - Accent4 2 6 2 2" xfId="13132" xr:uid="{00000000-0005-0000-0000-00002A330000}"/>
    <cellStyle name="40% - Accent4 2 6 2 2 2" xfId="13133" xr:uid="{00000000-0005-0000-0000-00002B330000}"/>
    <cellStyle name="40% - Accent4 2 6 2 2 2 2" xfId="13134" xr:uid="{00000000-0005-0000-0000-00002C330000}"/>
    <cellStyle name="40% - Accent4 2 6 2 2 3" xfId="13135" xr:uid="{00000000-0005-0000-0000-00002D330000}"/>
    <cellStyle name="40% - Accent4 2 6 2 2 4" xfId="13136" xr:uid="{00000000-0005-0000-0000-00002E330000}"/>
    <cellStyle name="40% - Accent4 2 6 2 3" xfId="13137" xr:uid="{00000000-0005-0000-0000-00002F330000}"/>
    <cellStyle name="40% - Accent4 2 6 2 3 2" xfId="13138" xr:uid="{00000000-0005-0000-0000-000030330000}"/>
    <cellStyle name="40% - Accent4 2 6 2 4" xfId="13139" xr:uid="{00000000-0005-0000-0000-000031330000}"/>
    <cellStyle name="40% - Accent4 2 6 2 5" xfId="13140" xr:uid="{00000000-0005-0000-0000-000032330000}"/>
    <cellStyle name="40% - Accent4 2 6 2 6" xfId="13141" xr:uid="{00000000-0005-0000-0000-000033330000}"/>
    <cellStyle name="40% - Accent4 2 6 3" xfId="13142" xr:uid="{00000000-0005-0000-0000-000034330000}"/>
    <cellStyle name="40% - Accent4 2 6 3 2" xfId="13143" xr:uid="{00000000-0005-0000-0000-000035330000}"/>
    <cellStyle name="40% - Accent4 2 6 3 2 2" xfId="13144" xr:uid="{00000000-0005-0000-0000-000036330000}"/>
    <cellStyle name="40% - Accent4 2 6 3 2 2 2" xfId="13145" xr:uid="{00000000-0005-0000-0000-000037330000}"/>
    <cellStyle name="40% - Accent4 2 6 3 2 3" xfId="13146" xr:uid="{00000000-0005-0000-0000-000038330000}"/>
    <cellStyle name="40% - Accent4 2 6 3 2 4" xfId="13147" xr:uid="{00000000-0005-0000-0000-000039330000}"/>
    <cellStyle name="40% - Accent4 2 6 3 3" xfId="13148" xr:uid="{00000000-0005-0000-0000-00003A330000}"/>
    <cellStyle name="40% - Accent4 2 6 3 3 2" xfId="13149" xr:uid="{00000000-0005-0000-0000-00003B330000}"/>
    <cellStyle name="40% - Accent4 2 6 3 4" xfId="13150" xr:uid="{00000000-0005-0000-0000-00003C330000}"/>
    <cellStyle name="40% - Accent4 2 6 3 5" xfId="13151" xr:uid="{00000000-0005-0000-0000-00003D330000}"/>
    <cellStyle name="40% - Accent4 2 6 4" xfId="13152" xr:uid="{00000000-0005-0000-0000-00003E330000}"/>
    <cellStyle name="40% - Accent4 2 6 4 2" xfId="13153" xr:uid="{00000000-0005-0000-0000-00003F330000}"/>
    <cellStyle name="40% - Accent4 2 6 4 2 2" xfId="13154" xr:uid="{00000000-0005-0000-0000-000040330000}"/>
    <cellStyle name="40% - Accent4 2 6 4 3" xfId="13155" xr:uid="{00000000-0005-0000-0000-000041330000}"/>
    <cellStyle name="40% - Accent4 2 6 4 4" xfId="13156" xr:uid="{00000000-0005-0000-0000-000042330000}"/>
    <cellStyle name="40% - Accent4 2 6 5" xfId="13157" xr:uid="{00000000-0005-0000-0000-000043330000}"/>
    <cellStyle name="40% - Accent4 2 6 5 2" xfId="13158" xr:uid="{00000000-0005-0000-0000-000044330000}"/>
    <cellStyle name="40% - Accent4 2 6 6" xfId="13159" xr:uid="{00000000-0005-0000-0000-000045330000}"/>
    <cellStyle name="40% - Accent4 2 6 7" xfId="13160" xr:uid="{00000000-0005-0000-0000-000046330000}"/>
    <cellStyle name="40% - Accent4 2 6 8" xfId="13161" xr:uid="{00000000-0005-0000-0000-000047330000}"/>
    <cellStyle name="40% - Accent4 2 7" xfId="13162" xr:uid="{00000000-0005-0000-0000-000048330000}"/>
    <cellStyle name="40% - Accent4 2 7 2" xfId="13163" xr:uid="{00000000-0005-0000-0000-000049330000}"/>
    <cellStyle name="40% - Accent4 2 7 2 2" xfId="13164" xr:uid="{00000000-0005-0000-0000-00004A330000}"/>
    <cellStyle name="40% - Accent4 2 7 2 2 2" xfId="13165" xr:uid="{00000000-0005-0000-0000-00004B330000}"/>
    <cellStyle name="40% - Accent4 2 7 2 3" xfId="13166" xr:uid="{00000000-0005-0000-0000-00004C330000}"/>
    <cellStyle name="40% - Accent4 2 7 2 4" xfId="13167" xr:uid="{00000000-0005-0000-0000-00004D330000}"/>
    <cellStyle name="40% - Accent4 2 7 3" xfId="13168" xr:uid="{00000000-0005-0000-0000-00004E330000}"/>
    <cellStyle name="40% - Accent4 2 7 3 2" xfId="13169" xr:uid="{00000000-0005-0000-0000-00004F330000}"/>
    <cellStyle name="40% - Accent4 2 7 4" xfId="13170" xr:uid="{00000000-0005-0000-0000-000050330000}"/>
    <cellStyle name="40% - Accent4 2 7 5" xfId="13171" xr:uid="{00000000-0005-0000-0000-000051330000}"/>
    <cellStyle name="40% - Accent4 2 7 6" xfId="13172" xr:uid="{00000000-0005-0000-0000-000052330000}"/>
    <cellStyle name="40% - Accent4 2 8" xfId="13173" xr:uid="{00000000-0005-0000-0000-000053330000}"/>
    <cellStyle name="40% - Accent4 2 8 2" xfId="13174" xr:uid="{00000000-0005-0000-0000-000054330000}"/>
    <cellStyle name="40% - Accent4 2 8 2 2" xfId="13175" xr:uid="{00000000-0005-0000-0000-000055330000}"/>
    <cellStyle name="40% - Accent4 2 8 2 2 2" xfId="13176" xr:uid="{00000000-0005-0000-0000-000056330000}"/>
    <cellStyle name="40% - Accent4 2 8 2 3" xfId="13177" xr:uid="{00000000-0005-0000-0000-000057330000}"/>
    <cellStyle name="40% - Accent4 2 8 2 4" xfId="13178" xr:uid="{00000000-0005-0000-0000-000058330000}"/>
    <cellStyle name="40% - Accent4 2 8 3" xfId="13179" xr:uid="{00000000-0005-0000-0000-000059330000}"/>
    <cellStyle name="40% - Accent4 2 8 3 2" xfId="13180" xr:uid="{00000000-0005-0000-0000-00005A330000}"/>
    <cellStyle name="40% - Accent4 2 8 4" xfId="13181" xr:uid="{00000000-0005-0000-0000-00005B330000}"/>
    <cellStyle name="40% - Accent4 2 8 5" xfId="13182" xr:uid="{00000000-0005-0000-0000-00005C330000}"/>
    <cellStyle name="40% - Accent4 2 9" xfId="13183" xr:uid="{00000000-0005-0000-0000-00005D330000}"/>
    <cellStyle name="40% - Accent4 2 9 2" xfId="13184" xr:uid="{00000000-0005-0000-0000-00005E330000}"/>
    <cellStyle name="40% - Accent4 2 9 2 2" xfId="13185" xr:uid="{00000000-0005-0000-0000-00005F330000}"/>
    <cellStyle name="40% - Accent4 2 9 2 3" xfId="13186" xr:uid="{00000000-0005-0000-0000-000060330000}"/>
    <cellStyle name="40% - Accent4 2 9 3" xfId="13187" xr:uid="{00000000-0005-0000-0000-000061330000}"/>
    <cellStyle name="40% - Accent4 2 9 4" xfId="13188" xr:uid="{00000000-0005-0000-0000-000062330000}"/>
    <cellStyle name="40% - Accent4 3" xfId="13189" xr:uid="{00000000-0005-0000-0000-000063330000}"/>
    <cellStyle name="40% - Accent4 3 10" xfId="13190" xr:uid="{00000000-0005-0000-0000-000064330000}"/>
    <cellStyle name="40% - Accent4 3 10 2" xfId="13191" xr:uid="{00000000-0005-0000-0000-000065330000}"/>
    <cellStyle name="40% - Accent4 3 10 2 2" xfId="13192" xr:uid="{00000000-0005-0000-0000-000066330000}"/>
    <cellStyle name="40% - Accent4 3 10 3" xfId="13193" xr:uid="{00000000-0005-0000-0000-000067330000}"/>
    <cellStyle name="40% - Accent4 3 10 4" xfId="13194" xr:uid="{00000000-0005-0000-0000-000068330000}"/>
    <cellStyle name="40% - Accent4 3 11" xfId="13195" xr:uid="{00000000-0005-0000-0000-000069330000}"/>
    <cellStyle name="40% - Accent4 3 11 2" xfId="13196" xr:uid="{00000000-0005-0000-0000-00006A330000}"/>
    <cellStyle name="40% - Accent4 3 12" xfId="13197" xr:uid="{00000000-0005-0000-0000-00006B330000}"/>
    <cellStyle name="40% - Accent4 3 13" xfId="13198" xr:uid="{00000000-0005-0000-0000-00006C330000}"/>
    <cellStyle name="40% - Accent4 3 14" xfId="13199" xr:uid="{00000000-0005-0000-0000-00006D330000}"/>
    <cellStyle name="40% - Accent4 3 2" xfId="13200" xr:uid="{00000000-0005-0000-0000-00006E330000}"/>
    <cellStyle name="40% - Accent4 3 2 10" xfId="13201" xr:uid="{00000000-0005-0000-0000-00006F330000}"/>
    <cellStyle name="40% - Accent4 3 2 10 2" xfId="13202" xr:uid="{00000000-0005-0000-0000-000070330000}"/>
    <cellStyle name="40% - Accent4 3 2 11" xfId="13203" xr:uid="{00000000-0005-0000-0000-000071330000}"/>
    <cellStyle name="40% - Accent4 3 2 12" xfId="13204" xr:uid="{00000000-0005-0000-0000-000072330000}"/>
    <cellStyle name="40% - Accent4 3 2 13" xfId="13205" xr:uid="{00000000-0005-0000-0000-000073330000}"/>
    <cellStyle name="40% - Accent4 3 2 2" xfId="13206" xr:uid="{00000000-0005-0000-0000-000074330000}"/>
    <cellStyle name="40% - Accent4 3 2 2 2" xfId="13207" xr:uid="{00000000-0005-0000-0000-000075330000}"/>
    <cellStyle name="40% - Accent4 3 2 2 2 2" xfId="13208" xr:uid="{00000000-0005-0000-0000-000076330000}"/>
    <cellStyle name="40% - Accent4 3 2 2 2 2 2" xfId="13209" xr:uid="{00000000-0005-0000-0000-000077330000}"/>
    <cellStyle name="40% - Accent4 3 2 2 2 2 2 2" xfId="13210" xr:uid="{00000000-0005-0000-0000-000078330000}"/>
    <cellStyle name="40% - Accent4 3 2 2 2 2 2 2 2" xfId="13211" xr:uid="{00000000-0005-0000-0000-000079330000}"/>
    <cellStyle name="40% - Accent4 3 2 2 2 2 2 3" xfId="13212" xr:uid="{00000000-0005-0000-0000-00007A330000}"/>
    <cellStyle name="40% - Accent4 3 2 2 2 2 3" xfId="13213" xr:uid="{00000000-0005-0000-0000-00007B330000}"/>
    <cellStyle name="40% - Accent4 3 2 2 2 2 3 2" xfId="13214" xr:uid="{00000000-0005-0000-0000-00007C330000}"/>
    <cellStyle name="40% - Accent4 3 2 2 2 2 4" xfId="13215" xr:uid="{00000000-0005-0000-0000-00007D330000}"/>
    <cellStyle name="40% - Accent4 3 2 2 2 2 5" xfId="13216" xr:uid="{00000000-0005-0000-0000-00007E330000}"/>
    <cellStyle name="40% - Accent4 3 2 2 2 2 6" xfId="13217" xr:uid="{00000000-0005-0000-0000-00007F330000}"/>
    <cellStyle name="40% - Accent4 3 2 2 2 3" xfId="13218" xr:uid="{00000000-0005-0000-0000-000080330000}"/>
    <cellStyle name="40% - Accent4 3 2 2 2 3 2" xfId="13219" xr:uid="{00000000-0005-0000-0000-000081330000}"/>
    <cellStyle name="40% - Accent4 3 2 2 2 3 2 2" xfId="13220" xr:uid="{00000000-0005-0000-0000-000082330000}"/>
    <cellStyle name="40% - Accent4 3 2 2 2 3 3" xfId="13221" xr:uid="{00000000-0005-0000-0000-000083330000}"/>
    <cellStyle name="40% - Accent4 3 2 2 2 4" xfId="13222" xr:uid="{00000000-0005-0000-0000-000084330000}"/>
    <cellStyle name="40% - Accent4 3 2 2 2 4 2" xfId="13223" xr:uid="{00000000-0005-0000-0000-000085330000}"/>
    <cellStyle name="40% - Accent4 3 2 2 2 4 2 2" xfId="13224" xr:uid="{00000000-0005-0000-0000-000086330000}"/>
    <cellStyle name="40% - Accent4 3 2 2 2 4 3" xfId="13225" xr:uid="{00000000-0005-0000-0000-000087330000}"/>
    <cellStyle name="40% - Accent4 3 2 2 2 5" xfId="13226" xr:uid="{00000000-0005-0000-0000-000088330000}"/>
    <cellStyle name="40% - Accent4 3 2 2 2 5 2" xfId="13227" xr:uid="{00000000-0005-0000-0000-000089330000}"/>
    <cellStyle name="40% - Accent4 3 2 2 2 6" xfId="13228" xr:uid="{00000000-0005-0000-0000-00008A330000}"/>
    <cellStyle name="40% - Accent4 3 2 2 2 7" xfId="13229" xr:uid="{00000000-0005-0000-0000-00008B330000}"/>
    <cellStyle name="40% - Accent4 3 2 2 2 8" xfId="13230" xr:uid="{00000000-0005-0000-0000-00008C330000}"/>
    <cellStyle name="40% - Accent4 3 2 2 3" xfId="13231" xr:uid="{00000000-0005-0000-0000-00008D330000}"/>
    <cellStyle name="40% - Accent4 3 2 2 3 2" xfId="13232" xr:uid="{00000000-0005-0000-0000-00008E330000}"/>
    <cellStyle name="40% - Accent4 3 2 2 3 2 2" xfId="13233" xr:uid="{00000000-0005-0000-0000-00008F330000}"/>
    <cellStyle name="40% - Accent4 3 2 2 3 2 2 2" xfId="13234" xr:uid="{00000000-0005-0000-0000-000090330000}"/>
    <cellStyle name="40% - Accent4 3 2 2 3 2 3" xfId="13235" xr:uid="{00000000-0005-0000-0000-000091330000}"/>
    <cellStyle name="40% - Accent4 3 2 2 3 2 4" xfId="13236" xr:uid="{00000000-0005-0000-0000-000092330000}"/>
    <cellStyle name="40% - Accent4 3 2 2 3 3" xfId="13237" xr:uid="{00000000-0005-0000-0000-000093330000}"/>
    <cellStyle name="40% - Accent4 3 2 2 3 3 2" xfId="13238" xr:uid="{00000000-0005-0000-0000-000094330000}"/>
    <cellStyle name="40% - Accent4 3 2 2 3 4" xfId="13239" xr:uid="{00000000-0005-0000-0000-000095330000}"/>
    <cellStyle name="40% - Accent4 3 2 2 3 5" xfId="13240" xr:uid="{00000000-0005-0000-0000-000096330000}"/>
    <cellStyle name="40% - Accent4 3 2 2 3 6" xfId="13241" xr:uid="{00000000-0005-0000-0000-000097330000}"/>
    <cellStyle name="40% - Accent4 3 2 2 4" xfId="13242" xr:uid="{00000000-0005-0000-0000-000098330000}"/>
    <cellStyle name="40% - Accent4 3 2 2 4 2" xfId="13243" xr:uid="{00000000-0005-0000-0000-000099330000}"/>
    <cellStyle name="40% - Accent4 3 2 2 4 2 2" xfId="13244" xr:uid="{00000000-0005-0000-0000-00009A330000}"/>
    <cellStyle name="40% - Accent4 3 2 2 4 2 2 2" xfId="13245" xr:uid="{00000000-0005-0000-0000-00009B330000}"/>
    <cellStyle name="40% - Accent4 3 2 2 4 2 3" xfId="13246" xr:uid="{00000000-0005-0000-0000-00009C330000}"/>
    <cellStyle name="40% - Accent4 3 2 2 4 2 4" xfId="13247" xr:uid="{00000000-0005-0000-0000-00009D330000}"/>
    <cellStyle name="40% - Accent4 3 2 2 4 3" xfId="13248" xr:uid="{00000000-0005-0000-0000-00009E330000}"/>
    <cellStyle name="40% - Accent4 3 2 2 4 3 2" xfId="13249" xr:uid="{00000000-0005-0000-0000-00009F330000}"/>
    <cellStyle name="40% - Accent4 3 2 2 4 4" xfId="13250" xr:uid="{00000000-0005-0000-0000-0000A0330000}"/>
    <cellStyle name="40% - Accent4 3 2 2 4 5" xfId="13251" xr:uid="{00000000-0005-0000-0000-0000A1330000}"/>
    <cellStyle name="40% - Accent4 3 2 2 5" xfId="13252" xr:uid="{00000000-0005-0000-0000-0000A2330000}"/>
    <cellStyle name="40% - Accent4 3 2 2 5 2" xfId="13253" xr:uid="{00000000-0005-0000-0000-0000A3330000}"/>
    <cellStyle name="40% - Accent4 3 2 2 5 2 2" xfId="13254" xr:uid="{00000000-0005-0000-0000-0000A4330000}"/>
    <cellStyle name="40% - Accent4 3 2 2 5 3" xfId="13255" xr:uid="{00000000-0005-0000-0000-0000A5330000}"/>
    <cellStyle name="40% - Accent4 3 2 2 5 4" xfId="13256" xr:uid="{00000000-0005-0000-0000-0000A6330000}"/>
    <cellStyle name="40% - Accent4 3 2 2 6" xfId="13257" xr:uid="{00000000-0005-0000-0000-0000A7330000}"/>
    <cellStyle name="40% - Accent4 3 2 2 6 2" xfId="13258" xr:uid="{00000000-0005-0000-0000-0000A8330000}"/>
    <cellStyle name="40% - Accent4 3 2 2 7" xfId="13259" xr:uid="{00000000-0005-0000-0000-0000A9330000}"/>
    <cellStyle name="40% - Accent4 3 2 2 8" xfId="13260" xr:uid="{00000000-0005-0000-0000-0000AA330000}"/>
    <cellStyle name="40% - Accent4 3 2 2 9" xfId="13261" xr:uid="{00000000-0005-0000-0000-0000AB330000}"/>
    <cellStyle name="40% - Accent4 3 2 3" xfId="13262" xr:uid="{00000000-0005-0000-0000-0000AC330000}"/>
    <cellStyle name="40% - Accent4 3 2 3 2" xfId="13263" xr:uid="{00000000-0005-0000-0000-0000AD330000}"/>
    <cellStyle name="40% - Accent4 3 2 3 2 2" xfId="13264" xr:uid="{00000000-0005-0000-0000-0000AE330000}"/>
    <cellStyle name="40% - Accent4 3 2 3 2 2 2" xfId="13265" xr:uid="{00000000-0005-0000-0000-0000AF330000}"/>
    <cellStyle name="40% - Accent4 3 2 3 2 2 2 2" xfId="13266" xr:uid="{00000000-0005-0000-0000-0000B0330000}"/>
    <cellStyle name="40% - Accent4 3 2 3 2 2 2 2 2" xfId="13267" xr:uid="{00000000-0005-0000-0000-0000B1330000}"/>
    <cellStyle name="40% - Accent4 3 2 3 2 2 2 3" xfId="13268" xr:uid="{00000000-0005-0000-0000-0000B2330000}"/>
    <cellStyle name="40% - Accent4 3 2 3 2 2 3" xfId="13269" xr:uid="{00000000-0005-0000-0000-0000B3330000}"/>
    <cellStyle name="40% - Accent4 3 2 3 2 2 3 2" xfId="13270" xr:uid="{00000000-0005-0000-0000-0000B4330000}"/>
    <cellStyle name="40% - Accent4 3 2 3 2 2 4" xfId="13271" xr:uid="{00000000-0005-0000-0000-0000B5330000}"/>
    <cellStyle name="40% - Accent4 3 2 3 2 2 5" xfId="13272" xr:uid="{00000000-0005-0000-0000-0000B6330000}"/>
    <cellStyle name="40% - Accent4 3 2 3 2 2 6" xfId="13273" xr:uid="{00000000-0005-0000-0000-0000B7330000}"/>
    <cellStyle name="40% - Accent4 3 2 3 2 3" xfId="13274" xr:uid="{00000000-0005-0000-0000-0000B8330000}"/>
    <cellStyle name="40% - Accent4 3 2 3 2 3 2" xfId="13275" xr:uid="{00000000-0005-0000-0000-0000B9330000}"/>
    <cellStyle name="40% - Accent4 3 2 3 2 3 2 2" xfId="13276" xr:uid="{00000000-0005-0000-0000-0000BA330000}"/>
    <cellStyle name="40% - Accent4 3 2 3 2 3 3" xfId="13277" xr:uid="{00000000-0005-0000-0000-0000BB330000}"/>
    <cellStyle name="40% - Accent4 3 2 3 2 4" xfId="13278" xr:uid="{00000000-0005-0000-0000-0000BC330000}"/>
    <cellStyle name="40% - Accent4 3 2 3 2 4 2" xfId="13279" xr:uid="{00000000-0005-0000-0000-0000BD330000}"/>
    <cellStyle name="40% - Accent4 3 2 3 2 4 2 2" xfId="13280" xr:uid="{00000000-0005-0000-0000-0000BE330000}"/>
    <cellStyle name="40% - Accent4 3 2 3 2 4 3" xfId="13281" xr:uid="{00000000-0005-0000-0000-0000BF330000}"/>
    <cellStyle name="40% - Accent4 3 2 3 2 5" xfId="13282" xr:uid="{00000000-0005-0000-0000-0000C0330000}"/>
    <cellStyle name="40% - Accent4 3 2 3 2 5 2" xfId="13283" xr:uid="{00000000-0005-0000-0000-0000C1330000}"/>
    <cellStyle name="40% - Accent4 3 2 3 2 6" xfId="13284" xr:uid="{00000000-0005-0000-0000-0000C2330000}"/>
    <cellStyle name="40% - Accent4 3 2 3 2 7" xfId="13285" xr:uid="{00000000-0005-0000-0000-0000C3330000}"/>
    <cellStyle name="40% - Accent4 3 2 3 2 8" xfId="13286" xr:uid="{00000000-0005-0000-0000-0000C4330000}"/>
    <cellStyle name="40% - Accent4 3 2 3 3" xfId="13287" xr:uid="{00000000-0005-0000-0000-0000C5330000}"/>
    <cellStyle name="40% - Accent4 3 2 3 3 2" xfId="13288" xr:uid="{00000000-0005-0000-0000-0000C6330000}"/>
    <cellStyle name="40% - Accent4 3 2 3 3 2 2" xfId="13289" xr:uid="{00000000-0005-0000-0000-0000C7330000}"/>
    <cellStyle name="40% - Accent4 3 2 3 3 2 2 2" xfId="13290" xr:uid="{00000000-0005-0000-0000-0000C8330000}"/>
    <cellStyle name="40% - Accent4 3 2 3 3 2 3" xfId="13291" xr:uid="{00000000-0005-0000-0000-0000C9330000}"/>
    <cellStyle name="40% - Accent4 3 2 3 3 2 4" xfId="13292" xr:uid="{00000000-0005-0000-0000-0000CA330000}"/>
    <cellStyle name="40% - Accent4 3 2 3 3 3" xfId="13293" xr:uid="{00000000-0005-0000-0000-0000CB330000}"/>
    <cellStyle name="40% - Accent4 3 2 3 3 3 2" xfId="13294" xr:uid="{00000000-0005-0000-0000-0000CC330000}"/>
    <cellStyle name="40% - Accent4 3 2 3 3 4" xfId="13295" xr:uid="{00000000-0005-0000-0000-0000CD330000}"/>
    <cellStyle name="40% - Accent4 3 2 3 3 5" xfId="13296" xr:uid="{00000000-0005-0000-0000-0000CE330000}"/>
    <cellStyle name="40% - Accent4 3 2 3 3 6" xfId="13297" xr:uid="{00000000-0005-0000-0000-0000CF330000}"/>
    <cellStyle name="40% - Accent4 3 2 3 4" xfId="13298" xr:uid="{00000000-0005-0000-0000-0000D0330000}"/>
    <cellStyle name="40% - Accent4 3 2 3 4 2" xfId="13299" xr:uid="{00000000-0005-0000-0000-0000D1330000}"/>
    <cellStyle name="40% - Accent4 3 2 3 4 2 2" xfId="13300" xr:uid="{00000000-0005-0000-0000-0000D2330000}"/>
    <cellStyle name="40% - Accent4 3 2 3 4 3" xfId="13301" xr:uid="{00000000-0005-0000-0000-0000D3330000}"/>
    <cellStyle name="40% - Accent4 3 2 3 4 4" xfId="13302" xr:uid="{00000000-0005-0000-0000-0000D4330000}"/>
    <cellStyle name="40% - Accent4 3 2 3 5" xfId="13303" xr:uid="{00000000-0005-0000-0000-0000D5330000}"/>
    <cellStyle name="40% - Accent4 3 2 3 5 2" xfId="13304" xr:uid="{00000000-0005-0000-0000-0000D6330000}"/>
    <cellStyle name="40% - Accent4 3 2 3 5 2 2" xfId="13305" xr:uid="{00000000-0005-0000-0000-0000D7330000}"/>
    <cellStyle name="40% - Accent4 3 2 3 5 3" xfId="13306" xr:uid="{00000000-0005-0000-0000-0000D8330000}"/>
    <cellStyle name="40% - Accent4 3 2 3 6" xfId="13307" xr:uid="{00000000-0005-0000-0000-0000D9330000}"/>
    <cellStyle name="40% - Accent4 3 2 3 6 2" xfId="13308" xr:uid="{00000000-0005-0000-0000-0000DA330000}"/>
    <cellStyle name="40% - Accent4 3 2 3 7" xfId="13309" xr:uid="{00000000-0005-0000-0000-0000DB330000}"/>
    <cellStyle name="40% - Accent4 3 2 3 8" xfId="13310" xr:uid="{00000000-0005-0000-0000-0000DC330000}"/>
    <cellStyle name="40% - Accent4 3 2 3 9" xfId="13311" xr:uid="{00000000-0005-0000-0000-0000DD330000}"/>
    <cellStyle name="40% - Accent4 3 2 4" xfId="13312" xr:uid="{00000000-0005-0000-0000-0000DE330000}"/>
    <cellStyle name="40% - Accent4 3 2 4 2" xfId="13313" xr:uid="{00000000-0005-0000-0000-0000DF330000}"/>
    <cellStyle name="40% - Accent4 3 2 4 2 2" xfId="13314" xr:uid="{00000000-0005-0000-0000-0000E0330000}"/>
    <cellStyle name="40% - Accent4 3 2 4 2 2 2" xfId="13315" xr:uid="{00000000-0005-0000-0000-0000E1330000}"/>
    <cellStyle name="40% - Accent4 3 2 4 2 2 2 2" xfId="13316" xr:uid="{00000000-0005-0000-0000-0000E2330000}"/>
    <cellStyle name="40% - Accent4 3 2 4 2 2 2 2 2" xfId="13317" xr:uid="{00000000-0005-0000-0000-0000E3330000}"/>
    <cellStyle name="40% - Accent4 3 2 4 2 2 2 3" xfId="13318" xr:uid="{00000000-0005-0000-0000-0000E4330000}"/>
    <cellStyle name="40% - Accent4 3 2 4 2 2 3" xfId="13319" xr:uid="{00000000-0005-0000-0000-0000E5330000}"/>
    <cellStyle name="40% - Accent4 3 2 4 2 2 3 2" xfId="13320" xr:uid="{00000000-0005-0000-0000-0000E6330000}"/>
    <cellStyle name="40% - Accent4 3 2 4 2 2 4" xfId="13321" xr:uid="{00000000-0005-0000-0000-0000E7330000}"/>
    <cellStyle name="40% - Accent4 3 2 4 2 2 5" xfId="13322" xr:uid="{00000000-0005-0000-0000-0000E8330000}"/>
    <cellStyle name="40% - Accent4 3 2 4 2 2 6" xfId="13323" xr:uid="{00000000-0005-0000-0000-0000E9330000}"/>
    <cellStyle name="40% - Accent4 3 2 4 2 3" xfId="13324" xr:uid="{00000000-0005-0000-0000-0000EA330000}"/>
    <cellStyle name="40% - Accent4 3 2 4 2 3 2" xfId="13325" xr:uid="{00000000-0005-0000-0000-0000EB330000}"/>
    <cellStyle name="40% - Accent4 3 2 4 2 3 2 2" xfId="13326" xr:uid="{00000000-0005-0000-0000-0000EC330000}"/>
    <cellStyle name="40% - Accent4 3 2 4 2 3 3" xfId="13327" xr:uid="{00000000-0005-0000-0000-0000ED330000}"/>
    <cellStyle name="40% - Accent4 3 2 4 2 4" xfId="13328" xr:uid="{00000000-0005-0000-0000-0000EE330000}"/>
    <cellStyle name="40% - Accent4 3 2 4 2 4 2" xfId="13329" xr:uid="{00000000-0005-0000-0000-0000EF330000}"/>
    <cellStyle name="40% - Accent4 3 2 4 2 4 2 2" xfId="13330" xr:uid="{00000000-0005-0000-0000-0000F0330000}"/>
    <cellStyle name="40% - Accent4 3 2 4 2 4 3" xfId="13331" xr:uid="{00000000-0005-0000-0000-0000F1330000}"/>
    <cellStyle name="40% - Accent4 3 2 4 2 5" xfId="13332" xr:uid="{00000000-0005-0000-0000-0000F2330000}"/>
    <cellStyle name="40% - Accent4 3 2 4 2 5 2" xfId="13333" xr:uid="{00000000-0005-0000-0000-0000F3330000}"/>
    <cellStyle name="40% - Accent4 3 2 4 2 6" xfId="13334" xr:uid="{00000000-0005-0000-0000-0000F4330000}"/>
    <cellStyle name="40% - Accent4 3 2 4 2 7" xfId="13335" xr:uid="{00000000-0005-0000-0000-0000F5330000}"/>
    <cellStyle name="40% - Accent4 3 2 4 2 8" xfId="13336" xr:uid="{00000000-0005-0000-0000-0000F6330000}"/>
    <cellStyle name="40% - Accent4 3 2 4 3" xfId="13337" xr:uid="{00000000-0005-0000-0000-0000F7330000}"/>
    <cellStyle name="40% - Accent4 3 2 4 3 2" xfId="13338" xr:uid="{00000000-0005-0000-0000-0000F8330000}"/>
    <cellStyle name="40% - Accent4 3 2 4 3 2 2" xfId="13339" xr:uid="{00000000-0005-0000-0000-0000F9330000}"/>
    <cellStyle name="40% - Accent4 3 2 4 3 2 2 2" xfId="13340" xr:uid="{00000000-0005-0000-0000-0000FA330000}"/>
    <cellStyle name="40% - Accent4 3 2 4 3 2 3" xfId="13341" xr:uid="{00000000-0005-0000-0000-0000FB330000}"/>
    <cellStyle name="40% - Accent4 3 2 4 3 2 4" xfId="13342" xr:uid="{00000000-0005-0000-0000-0000FC330000}"/>
    <cellStyle name="40% - Accent4 3 2 4 3 3" xfId="13343" xr:uid="{00000000-0005-0000-0000-0000FD330000}"/>
    <cellStyle name="40% - Accent4 3 2 4 3 3 2" xfId="13344" xr:uid="{00000000-0005-0000-0000-0000FE330000}"/>
    <cellStyle name="40% - Accent4 3 2 4 3 4" xfId="13345" xr:uid="{00000000-0005-0000-0000-0000FF330000}"/>
    <cellStyle name="40% - Accent4 3 2 4 3 5" xfId="13346" xr:uid="{00000000-0005-0000-0000-000000340000}"/>
    <cellStyle name="40% - Accent4 3 2 4 3 6" xfId="13347" xr:uid="{00000000-0005-0000-0000-000001340000}"/>
    <cellStyle name="40% - Accent4 3 2 4 4" xfId="13348" xr:uid="{00000000-0005-0000-0000-000002340000}"/>
    <cellStyle name="40% - Accent4 3 2 4 4 2" xfId="13349" xr:uid="{00000000-0005-0000-0000-000003340000}"/>
    <cellStyle name="40% - Accent4 3 2 4 4 2 2" xfId="13350" xr:uid="{00000000-0005-0000-0000-000004340000}"/>
    <cellStyle name="40% - Accent4 3 2 4 4 3" xfId="13351" xr:uid="{00000000-0005-0000-0000-000005340000}"/>
    <cellStyle name="40% - Accent4 3 2 4 4 4" xfId="13352" xr:uid="{00000000-0005-0000-0000-000006340000}"/>
    <cellStyle name="40% - Accent4 3 2 4 5" xfId="13353" xr:uid="{00000000-0005-0000-0000-000007340000}"/>
    <cellStyle name="40% - Accent4 3 2 4 5 2" xfId="13354" xr:uid="{00000000-0005-0000-0000-000008340000}"/>
    <cellStyle name="40% - Accent4 3 2 4 5 2 2" xfId="13355" xr:uid="{00000000-0005-0000-0000-000009340000}"/>
    <cellStyle name="40% - Accent4 3 2 4 5 3" xfId="13356" xr:uid="{00000000-0005-0000-0000-00000A340000}"/>
    <cellStyle name="40% - Accent4 3 2 4 6" xfId="13357" xr:uid="{00000000-0005-0000-0000-00000B340000}"/>
    <cellStyle name="40% - Accent4 3 2 4 6 2" xfId="13358" xr:uid="{00000000-0005-0000-0000-00000C340000}"/>
    <cellStyle name="40% - Accent4 3 2 4 7" xfId="13359" xr:uid="{00000000-0005-0000-0000-00000D340000}"/>
    <cellStyle name="40% - Accent4 3 2 4 8" xfId="13360" xr:uid="{00000000-0005-0000-0000-00000E340000}"/>
    <cellStyle name="40% - Accent4 3 2 4 9" xfId="13361" xr:uid="{00000000-0005-0000-0000-00000F340000}"/>
    <cellStyle name="40% - Accent4 3 2 5" xfId="13362" xr:uid="{00000000-0005-0000-0000-000010340000}"/>
    <cellStyle name="40% - Accent4 3 2 5 2" xfId="13363" xr:uid="{00000000-0005-0000-0000-000011340000}"/>
    <cellStyle name="40% - Accent4 3 2 5 2 2" xfId="13364" xr:uid="{00000000-0005-0000-0000-000012340000}"/>
    <cellStyle name="40% - Accent4 3 2 5 2 2 2" xfId="13365" xr:uid="{00000000-0005-0000-0000-000013340000}"/>
    <cellStyle name="40% - Accent4 3 2 5 2 2 2 2" xfId="13366" xr:uid="{00000000-0005-0000-0000-000014340000}"/>
    <cellStyle name="40% - Accent4 3 2 5 2 2 3" xfId="13367" xr:uid="{00000000-0005-0000-0000-000015340000}"/>
    <cellStyle name="40% - Accent4 3 2 5 2 2 4" xfId="13368" xr:uid="{00000000-0005-0000-0000-000016340000}"/>
    <cellStyle name="40% - Accent4 3 2 5 2 3" xfId="13369" xr:uid="{00000000-0005-0000-0000-000017340000}"/>
    <cellStyle name="40% - Accent4 3 2 5 2 3 2" xfId="13370" xr:uid="{00000000-0005-0000-0000-000018340000}"/>
    <cellStyle name="40% - Accent4 3 2 5 2 4" xfId="13371" xr:uid="{00000000-0005-0000-0000-000019340000}"/>
    <cellStyle name="40% - Accent4 3 2 5 2 5" xfId="13372" xr:uid="{00000000-0005-0000-0000-00001A340000}"/>
    <cellStyle name="40% - Accent4 3 2 5 2 6" xfId="13373" xr:uid="{00000000-0005-0000-0000-00001B340000}"/>
    <cellStyle name="40% - Accent4 3 2 5 3" xfId="13374" xr:uid="{00000000-0005-0000-0000-00001C340000}"/>
    <cellStyle name="40% - Accent4 3 2 5 3 2" xfId="13375" xr:uid="{00000000-0005-0000-0000-00001D340000}"/>
    <cellStyle name="40% - Accent4 3 2 5 3 2 2" xfId="13376" xr:uid="{00000000-0005-0000-0000-00001E340000}"/>
    <cellStyle name="40% - Accent4 3 2 5 3 2 2 2" xfId="13377" xr:uid="{00000000-0005-0000-0000-00001F340000}"/>
    <cellStyle name="40% - Accent4 3 2 5 3 2 3" xfId="13378" xr:uid="{00000000-0005-0000-0000-000020340000}"/>
    <cellStyle name="40% - Accent4 3 2 5 3 2 4" xfId="13379" xr:uid="{00000000-0005-0000-0000-000021340000}"/>
    <cellStyle name="40% - Accent4 3 2 5 3 3" xfId="13380" xr:uid="{00000000-0005-0000-0000-000022340000}"/>
    <cellStyle name="40% - Accent4 3 2 5 3 3 2" xfId="13381" xr:uid="{00000000-0005-0000-0000-000023340000}"/>
    <cellStyle name="40% - Accent4 3 2 5 3 4" xfId="13382" xr:uid="{00000000-0005-0000-0000-000024340000}"/>
    <cellStyle name="40% - Accent4 3 2 5 3 5" xfId="13383" xr:uid="{00000000-0005-0000-0000-000025340000}"/>
    <cellStyle name="40% - Accent4 3 2 5 4" xfId="13384" xr:uid="{00000000-0005-0000-0000-000026340000}"/>
    <cellStyle name="40% - Accent4 3 2 5 4 2" xfId="13385" xr:uid="{00000000-0005-0000-0000-000027340000}"/>
    <cellStyle name="40% - Accent4 3 2 5 4 2 2" xfId="13386" xr:uid="{00000000-0005-0000-0000-000028340000}"/>
    <cellStyle name="40% - Accent4 3 2 5 4 3" xfId="13387" xr:uid="{00000000-0005-0000-0000-000029340000}"/>
    <cellStyle name="40% - Accent4 3 2 5 4 4" xfId="13388" xr:uid="{00000000-0005-0000-0000-00002A340000}"/>
    <cellStyle name="40% - Accent4 3 2 5 5" xfId="13389" xr:uid="{00000000-0005-0000-0000-00002B340000}"/>
    <cellStyle name="40% - Accent4 3 2 5 5 2" xfId="13390" xr:uid="{00000000-0005-0000-0000-00002C340000}"/>
    <cellStyle name="40% - Accent4 3 2 5 6" xfId="13391" xr:uid="{00000000-0005-0000-0000-00002D340000}"/>
    <cellStyle name="40% - Accent4 3 2 5 7" xfId="13392" xr:uid="{00000000-0005-0000-0000-00002E340000}"/>
    <cellStyle name="40% - Accent4 3 2 5 8" xfId="13393" xr:uid="{00000000-0005-0000-0000-00002F340000}"/>
    <cellStyle name="40% - Accent4 3 2 6" xfId="13394" xr:uid="{00000000-0005-0000-0000-000030340000}"/>
    <cellStyle name="40% - Accent4 3 2 6 2" xfId="13395" xr:uid="{00000000-0005-0000-0000-000031340000}"/>
    <cellStyle name="40% - Accent4 3 2 6 2 2" xfId="13396" xr:uid="{00000000-0005-0000-0000-000032340000}"/>
    <cellStyle name="40% - Accent4 3 2 6 2 2 2" xfId="13397" xr:uid="{00000000-0005-0000-0000-000033340000}"/>
    <cellStyle name="40% - Accent4 3 2 6 2 3" xfId="13398" xr:uid="{00000000-0005-0000-0000-000034340000}"/>
    <cellStyle name="40% - Accent4 3 2 6 2 4" xfId="13399" xr:uid="{00000000-0005-0000-0000-000035340000}"/>
    <cellStyle name="40% - Accent4 3 2 6 3" xfId="13400" xr:uid="{00000000-0005-0000-0000-000036340000}"/>
    <cellStyle name="40% - Accent4 3 2 6 3 2" xfId="13401" xr:uid="{00000000-0005-0000-0000-000037340000}"/>
    <cellStyle name="40% - Accent4 3 2 6 4" xfId="13402" xr:uid="{00000000-0005-0000-0000-000038340000}"/>
    <cellStyle name="40% - Accent4 3 2 6 5" xfId="13403" xr:uid="{00000000-0005-0000-0000-000039340000}"/>
    <cellStyle name="40% - Accent4 3 2 6 6" xfId="13404" xr:uid="{00000000-0005-0000-0000-00003A340000}"/>
    <cellStyle name="40% - Accent4 3 2 7" xfId="13405" xr:uid="{00000000-0005-0000-0000-00003B340000}"/>
    <cellStyle name="40% - Accent4 3 2 7 2" xfId="13406" xr:uid="{00000000-0005-0000-0000-00003C340000}"/>
    <cellStyle name="40% - Accent4 3 2 7 2 2" xfId="13407" xr:uid="{00000000-0005-0000-0000-00003D340000}"/>
    <cellStyle name="40% - Accent4 3 2 7 2 2 2" xfId="13408" xr:uid="{00000000-0005-0000-0000-00003E340000}"/>
    <cellStyle name="40% - Accent4 3 2 7 2 3" xfId="13409" xr:uid="{00000000-0005-0000-0000-00003F340000}"/>
    <cellStyle name="40% - Accent4 3 2 7 2 4" xfId="13410" xr:uid="{00000000-0005-0000-0000-000040340000}"/>
    <cellStyle name="40% - Accent4 3 2 7 3" xfId="13411" xr:uid="{00000000-0005-0000-0000-000041340000}"/>
    <cellStyle name="40% - Accent4 3 2 7 3 2" xfId="13412" xr:uid="{00000000-0005-0000-0000-000042340000}"/>
    <cellStyle name="40% - Accent4 3 2 7 4" xfId="13413" xr:uid="{00000000-0005-0000-0000-000043340000}"/>
    <cellStyle name="40% - Accent4 3 2 7 5" xfId="13414" xr:uid="{00000000-0005-0000-0000-000044340000}"/>
    <cellStyle name="40% - Accent4 3 2 8" xfId="13415" xr:uid="{00000000-0005-0000-0000-000045340000}"/>
    <cellStyle name="40% - Accent4 3 2 8 2" xfId="13416" xr:uid="{00000000-0005-0000-0000-000046340000}"/>
    <cellStyle name="40% - Accent4 3 2 8 2 2" xfId="13417" xr:uid="{00000000-0005-0000-0000-000047340000}"/>
    <cellStyle name="40% - Accent4 3 2 8 2 3" xfId="13418" xr:uid="{00000000-0005-0000-0000-000048340000}"/>
    <cellStyle name="40% - Accent4 3 2 8 3" xfId="13419" xr:uid="{00000000-0005-0000-0000-000049340000}"/>
    <cellStyle name="40% - Accent4 3 2 8 4" xfId="13420" xr:uid="{00000000-0005-0000-0000-00004A340000}"/>
    <cellStyle name="40% - Accent4 3 2 9" xfId="13421" xr:uid="{00000000-0005-0000-0000-00004B340000}"/>
    <cellStyle name="40% - Accent4 3 2 9 2" xfId="13422" xr:uid="{00000000-0005-0000-0000-00004C340000}"/>
    <cellStyle name="40% - Accent4 3 2 9 2 2" xfId="13423" xr:uid="{00000000-0005-0000-0000-00004D340000}"/>
    <cellStyle name="40% - Accent4 3 2 9 3" xfId="13424" xr:uid="{00000000-0005-0000-0000-00004E340000}"/>
    <cellStyle name="40% - Accent4 3 2 9 4" xfId="13425" xr:uid="{00000000-0005-0000-0000-00004F340000}"/>
    <cellStyle name="40% - Accent4 3 3" xfId="13426" xr:uid="{00000000-0005-0000-0000-000050340000}"/>
    <cellStyle name="40% - Accent4 3 3 2" xfId="13427" xr:uid="{00000000-0005-0000-0000-000051340000}"/>
    <cellStyle name="40% - Accent4 3 3 2 2" xfId="13428" xr:uid="{00000000-0005-0000-0000-000052340000}"/>
    <cellStyle name="40% - Accent4 3 3 2 2 2" xfId="13429" xr:uid="{00000000-0005-0000-0000-000053340000}"/>
    <cellStyle name="40% - Accent4 3 3 2 2 2 2" xfId="13430" xr:uid="{00000000-0005-0000-0000-000054340000}"/>
    <cellStyle name="40% - Accent4 3 3 2 2 2 2 2" xfId="13431" xr:uid="{00000000-0005-0000-0000-000055340000}"/>
    <cellStyle name="40% - Accent4 3 3 2 2 2 3" xfId="13432" xr:uid="{00000000-0005-0000-0000-000056340000}"/>
    <cellStyle name="40% - Accent4 3 3 2 2 3" xfId="13433" xr:uid="{00000000-0005-0000-0000-000057340000}"/>
    <cellStyle name="40% - Accent4 3 3 2 2 3 2" xfId="13434" xr:uid="{00000000-0005-0000-0000-000058340000}"/>
    <cellStyle name="40% - Accent4 3 3 2 2 4" xfId="13435" xr:uid="{00000000-0005-0000-0000-000059340000}"/>
    <cellStyle name="40% - Accent4 3 3 2 2 5" xfId="13436" xr:uid="{00000000-0005-0000-0000-00005A340000}"/>
    <cellStyle name="40% - Accent4 3 3 2 2 6" xfId="13437" xr:uid="{00000000-0005-0000-0000-00005B340000}"/>
    <cellStyle name="40% - Accent4 3 3 2 3" xfId="13438" xr:uid="{00000000-0005-0000-0000-00005C340000}"/>
    <cellStyle name="40% - Accent4 3 3 2 3 2" xfId="13439" xr:uid="{00000000-0005-0000-0000-00005D340000}"/>
    <cellStyle name="40% - Accent4 3 3 2 3 2 2" xfId="13440" xr:uid="{00000000-0005-0000-0000-00005E340000}"/>
    <cellStyle name="40% - Accent4 3 3 2 3 3" xfId="13441" xr:uid="{00000000-0005-0000-0000-00005F340000}"/>
    <cellStyle name="40% - Accent4 3 3 2 4" xfId="13442" xr:uid="{00000000-0005-0000-0000-000060340000}"/>
    <cellStyle name="40% - Accent4 3 3 2 4 2" xfId="13443" xr:uid="{00000000-0005-0000-0000-000061340000}"/>
    <cellStyle name="40% - Accent4 3 3 2 4 2 2" xfId="13444" xr:uid="{00000000-0005-0000-0000-000062340000}"/>
    <cellStyle name="40% - Accent4 3 3 2 4 3" xfId="13445" xr:uid="{00000000-0005-0000-0000-000063340000}"/>
    <cellStyle name="40% - Accent4 3 3 2 5" xfId="13446" xr:uid="{00000000-0005-0000-0000-000064340000}"/>
    <cellStyle name="40% - Accent4 3 3 2 5 2" xfId="13447" xr:uid="{00000000-0005-0000-0000-000065340000}"/>
    <cellStyle name="40% - Accent4 3 3 2 6" xfId="13448" xr:uid="{00000000-0005-0000-0000-000066340000}"/>
    <cellStyle name="40% - Accent4 3 3 2 7" xfId="13449" xr:uid="{00000000-0005-0000-0000-000067340000}"/>
    <cellStyle name="40% - Accent4 3 3 2 8" xfId="13450" xr:uid="{00000000-0005-0000-0000-000068340000}"/>
    <cellStyle name="40% - Accent4 3 3 3" xfId="13451" xr:uid="{00000000-0005-0000-0000-000069340000}"/>
    <cellStyle name="40% - Accent4 3 3 3 2" xfId="13452" xr:uid="{00000000-0005-0000-0000-00006A340000}"/>
    <cellStyle name="40% - Accent4 3 3 3 2 2" xfId="13453" xr:uid="{00000000-0005-0000-0000-00006B340000}"/>
    <cellStyle name="40% - Accent4 3 3 3 2 2 2" xfId="13454" xr:uid="{00000000-0005-0000-0000-00006C340000}"/>
    <cellStyle name="40% - Accent4 3 3 3 2 3" xfId="13455" xr:uid="{00000000-0005-0000-0000-00006D340000}"/>
    <cellStyle name="40% - Accent4 3 3 3 2 4" xfId="13456" xr:uid="{00000000-0005-0000-0000-00006E340000}"/>
    <cellStyle name="40% - Accent4 3 3 3 3" xfId="13457" xr:uid="{00000000-0005-0000-0000-00006F340000}"/>
    <cellStyle name="40% - Accent4 3 3 3 3 2" xfId="13458" xr:uid="{00000000-0005-0000-0000-000070340000}"/>
    <cellStyle name="40% - Accent4 3 3 3 4" xfId="13459" xr:uid="{00000000-0005-0000-0000-000071340000}"/>
    <cellStyle name="40% - Accent4 3 3 3 5" xfId="13460" xr:uid="{00000000-0005-0000-0000-000072340000}"/>
    <cellStyle name="40% - Accent4 3 3 3 6" xfId="13461" xr:uid="{00000000-0005-0000-0000-000073340000}"/>
    <cellStyle name="40% - Accent4 3 3 4" xfId="13462" xr:uid="{00000000-0005-0000-0000-000074340000}"/>
    <cellStyle name="40% - Accent4 3 3 4 2" xfId="13463" xr:uid="{00000000-0005-0000-0000-000075340000}"/>
    <cellStyle name="40% - Accent4 3 3 4 2 2" xfId="13464" xr:uid="{00000000-0005-0000-0000-000076340000}"/>
    <cellStyle name="40% - Accent4 3 3 4 2 2 2" xfId="13465" xr:uid="{00000000-0005-0000-0000-000077340000}"/>
    <cellStyle name="40% - Accent4 3 3 4 2 3" xfId="13466" xr:uid="{00000000-0005-0000-0000-000078340000}"/>
    <cellStyle name="40% - Accent4 3 3 4 2 4" xfId="13467" xr:uid="{00000000-0005-0000-0000-000079340000}"/>
    <cellStyle name="40% - Accent4 3 3 4 3" xfId="13468" xr:uid="{00000000-0005-0000-0000-00007A340000}"/>
    <cellStyle name="40% - Accent4 3 3 4 3 2" xfId="13469" xr:uid="{00000000-0005-0000-0000-00007B340000}"/>
    <cellStyle name="40% - Accent4 3 3 4 4" xfId="13470" xr:uid="{00000000-0005-0000-0000-00007C340000}"/>
    <cellStyle name="40% - Accent4 3 3 4 5" xfId="13471" xr:uid="{00000000-0005-0000-0000-00007D340000}"/>
    <cellStyle name="40% - Accent4 3 3 5" xfId="13472" xr:uid="{00000000-0005-0000-0000-00007E340000}"/>
    <cellStyle name="40% - Accent4 3 3 5 2" xfId="13473" xr:uid="{00000000-0005-0000-0000-00007F340000}"/>
    <cellStyle name="40% - Accent4 3 3 5 2 2" xfId="13474" xr:uid="{00000000-0005-0000-0000-000080340000}"/>
    <cellStyle name="40% - Accent4 3 3 5 3" xfId="13475" xr:uid="{00000000-0005-0000-0000-000081340000}"/>
    <cellStyle name="40% - Accent4 3 3 5 4" xfId="13476" xr:uid="{00000000-0005-0000-0000-000082340000}"/>
    <cellStyle name="40% - Accent4 3 3 6" xfId="13477" xr:uid="{00000000-0005-0000-0000-000083340000}"/>
    <cellStyle name="40% - Accent4 3 3 6 2" xfId="13478" xr:uid="{00000000-0005-0000-0000-000084340000}"/>
    <cellStyle name="40% - Accent4 3 3 7" xfId="13479" xr:uid="{00000000-0005-0000-0000-000085340000}"/>
    <cellStyle name="40% - Accent4 3 3 8" xfId="13480" xr:uid="{00000000-0005-0000-0000-000086340000}"/>
    <cellStyle name="40% - Accent4 3 3 9" xfId="13481" xr:uid="{00000000-0005-0000-0000-000087340000}"/>
    <cellStyle name="40% - Accent4 3 4" xfId="13482" xr:uid="{00000000-0005-0000-0000-000088340000}"/>
    <cellStyle name="40% - Accent4 3 4 2" xfId="13483" xr:uid="{00000000-0005-0000-0000-000089340000}"/>
    <cellStyle name="40% - Accent4 3 4 2 2" xfId="13484" xr:uid="{00000000-0005-0000-0000-00008A340000}"/>
    <cellStyle name="40% - Accent4 3 4 2 2 2" xfId="13485" xr:uid="{00000000-0005-0000-0000-00008B340000}"/>
    <cellStyle name="40% - Accent4 3 4 2 2 2 2" xfId="13486" xr:uid="{00000000-0005-0000-0000-00008C340000}"/>
    <cellStyle name="40% - Accent4 3 4 2 2 2 2 2" xfId="13487" xr:uid="{00000000-0005-0000-0000-00008D340000}"/>
    <cellStyle name="40% - Accent4 3 4 2 2 2 3" xfId="13488" xr:uid="{00000000-0005-0000-0000-00008E340000}"/>
    <cellStyle name="40% - Accent4 3 4 2 2 3" xfId="13489" xr:uid="{00000000-0005-0000-0000-00008F340000}"/>
    <cellStyle name="40% - Accent4 3 4 2 2 3 2" xfId="13490" xr:uid="{00000000-0005-0000-0000-000090340000}"/>
    <cellStyle name="40% - Accent4 3 4 2 2 4" xfId="13491" xr:uid="{00000000-0005-0000-0000-000091340000}"/>
    <cellStyle name="40% - Accent4 3 4 2 2 5" xfId="13492" xr:uid="{00000000-0005-0000-0000-000092340000}"/>
    <cellStyle name="40% - Accent4 3 4 2 2 6" xfId="13493" xr:uid="{00000000-0005-0000-0000-000093340000}"/>
    <cellStyle name="40% - Accent4 3 4 2 3" xfId="13494" xr:uid="{00000000-0005-0000-0000-000094340000}"/>
    <cellStyle name="40% - Accent4 3 4 2 3 2" xfId="13495" xr:uid="{00000000-0005-0000-0000-000095340000}"/>
    <cellStyle name="40% - Accent4 3 4 2 3 2 2" xfId="13496" xr:uid="{00000000-0005-0000-0000-000096340000}"/>
    <cellStyle name="40% - Accent4 3 4 2 3 3" xfId="13497" xr:uid="{00000000-0005-0000-0000-000097340000}"/>
    <cellStyle name="40% - Accent4 3 4 2 4" xfId="13498" xr:uid="{00000000-0005-0000-0000-000098340000}"/>
    <cellStyle name="40% - Accent4 3 4 2 4 2" xfId="13499" xr:uid="{00000000-0005-0000-0000-000099340000}"/>
    <cellStyle name="40% - Accent4 3 4 2 4 2 2" xfId="13500" xr:uid="{00000000-0005-0000-0000-00009A340000}"/>
    <cellStyle name="40% - Accent4 3 4 2 4 3" xfId="13501" xr:uid="{00000000-0005-0000-0000-00009B340000}"/>
    <cellStyle name="40% - Accent4 3 4 2 5" xfId="13502" xr:uid="{00000000-0005-0000-0000-00009C340000}"/>
    <cellStyle name="40% - Accent4 3 4 2 5 2" xfId="13503" xr:uid="{00000000-0005-0000-0000-00009D340000}"/>
    <cellStyle name="40% - Accent4 3 4 2 6" xfId="13504" xr:uid="{00000000-0005-0000-0000-00009E340000}"/>
    <cellStyle name="40% - Accent4 3 4 2 7" xfId="13505" xr:uid="{00000000-0005-0000-0000-00009F340000}"/>
    <cellStyle name="40% - Accent4 3 4 2 8" xfId="13506" xr:uid="{00000000-0005-0000-0000-0000A0340000}"/>
    <cellStyle name="40% - Accent4 3 4 3" xfId="13507" xr:uid="{00000000-0005-0000-0000-0000A1340000}"/>
    <cellStyle name="40% - Accent4 3 4 3 2" xfId="13508" xr:uid="{00000000-0005-0000-0000-0000A2340000}"/>
    <cellStyle name="40% - Accent4 3 4 3 2 2" xfId="13509" xr:uid="{00000000-0005-0000-0000-0000A3340000}"/>
    <cellStyle name="40% - Accent4 3 4 3 2 2 2" xfId="13510" xr:uid="{00000000-0005-0000-0000-0000A4340000}"/>
    <cellStyle name="40% - Accent4 3 4 3 2 3" xfId="13511" xr:uid="{00000000-0005-0000-0000-0000A5340000}"/>
    <cellStyle name="40% - Accent4 3 4 3 2 4" xfId="13512" xr:uid="{00000000-0005-0000-0000-0000A6340000}"/>
    <cellStyle name="40% - Accent4 3 4 3 3" xfId="13513" xr:uid="{00000000-0005-0000-0000-0000A7340000}"/>
    <cellStyle name="40% - Accent4 3 4 3 3 2" xfId="13514" xr:uid="{00000000-0005-0000-0000-0000A8340000}"/>
    <cellStyle name="40% - Accent4 3 4 3 4" xfId="13515" xr:uid="{00000000-0005-0000-0000-0000A9340000}"/>
    <cellStyle name="40% - Accent4 3 4 3 5" xfId="13516" xr:uid="{00000000-0005-0000-0000-0000AA340000}"/>
    <cellStyle name="40% - Accent4 3 4 3 6" xfId="13517" xr:uid="{00000000-0005-0000-0000-0000AB340000}"/>
    <cellStyle name="40% - Accent4 3 4 4" xfId="13518" xr:uid="{00000000-0005-0000-0000-0000AC340000}"/>
    <cellStyle name="40% - Accent4 3 4 4 2" xfId="13519" xr:uid="{00000000-0005-0000-0000-0000AD340000}"/>
    <cellStyle name="40% - Accent4 3 4 4 2 2" xfId="13520" xr:uid="{00000000-0005-0000-0000-0000AE340000}"/>
    <cellStyle name="40% - Accent4 3 4 4 3" xfId="13521" xr:uid="{00000000-0005-0000-0000-0000AF340000}"/>
    <cellStyle name="40% - Accent4 3 4 4 4" xfId="13522" xr:uid="{00000000-0005-0000-0000-0000B0340000}"/>
    <cellStyle name="40% - Accent4 3 4 5" xfId="13523" xr:uid="{00000000-0005-0000-0000-0000B1340000}"/>
    <cellStyle name="40% - Accent4 3 4 5 2" xfId="13524" xr:uid="{00000000-0005-0000-0000-0000B2340000}"/>
    <cellStyle name="40% - Accent4 3 4 5 2 2" xfId="13525" xr:uid="{00000000-0005-0000-0000-0000B3340000}"/>
    <cellStyle name="40% - Accent4 3 4 5 3" xfId="13526" xr:uid="{00000000-0005-0000-0000-0000B4340000}"/>
    <cellStyle name="40% - Accent4 3 4 6" xfId="13527" xr:uid="{00000000-0005-0000-0000-0000B5340000}"/>
    <cellStyle name="40% - Accent4 3 4 6 2" xfId="13528" xr:uid="{00000000-0005-0000-0000-0000B6340000}"/>
    <cellStyle name="40% - Accent4 3 4 7" xfId="13529" xr:uid="{00000000-0005-0000-0000-0000B7340000}"/>
    <cellStyle name="40% - Accent4 3 4 8" xfId="13530" xr:uid="{00000000-0005-0000-0000-0000B8340000}"/>
    <cellStyle name="40% - Accent4 3 4 9" xfId="13531" xr:uid="{00000000-0005-0000-0000-0000B9340000}"/>
    <cellStyle name="40% - Accent4 3 5" xfId="13532" xr:uid="{00000000-0005-0000-0000-0000BA340000}"/>
    <cellStyle name="40% - Accent4 3 5 2" xfId="13533" xr:uid="{00000000-0005-0000-0000-0000BB340000}"/>
    <cellStyle name="40% - Accent4 3 5 2 2" xfId="13534" xr:uid="{00000000-0005-0000-0000-0000BC340000}"/>
    <cellStyle name="40% - Accent4 3 5 2 2 2" xfId="13535" xr:uid="{00000000-0005-0000-0000-0000BD340000}"/>
    <cellStyle name="40% - Accent4 3 5 2 2 2 2" xfId="13536" xr:uid="{00000000-0005-0000-0000-0000BE340000}"/>
    <cellStyle name="40% - Accent4 3 5 2 2 2 2 2" xfId="13537" xr:uid="{00000000-0005-0000-0000-0000BF340000}"/>
    <cellStyle name="40% - Accent4 3 5 2 2 2 3" xfId="13538" xr:uid="{00000000-0005-0000-0000-0000C0340000}"/>
    <cellStyle name="40% - Accent4 3 5 2 2 3" xfId="13539" xr:uid="{00000000-0005-0000-0000-0000C1340000}"/>
    <cellStyle name="40% - Accent4 3 5 2 2 3 2" xfId="13540" xr:uid="{00000000-0005-0000-0000-0000C2340000}"/>
    <cellStyle name="40% - Accent4 3 5 2 2 4" xfId="13541" xr:uid="{00000000-0005-0000-0000-0000C3340000}"/>
    <cellStyle name="40% - Accent4 3 5 2 2 5" xfId="13542" xr:uid="{00000000-0005-0000-0000-0000C4340000}"/>
    <cellStyle name="40% - Accent4 3 5 2 2 6" xfId="13543" xr:uid="{00000000-0005-0000-0000-0000C5340000}"/>
    <cellStyle name="40% - Accent4 3 5 2 3" xfId="13544" xr:uid="{00000000-0005-0000-0000-0000C6340000}"/>
    <cellStyle name="40% - Accent4 3 5 2 3 2" xfId="13545" xr:uid="{00000000-0005-0000-0000-0000C7340000}"/>
    <cellStyle name="40% - Accent4 3 5 2 3 2 2" xfId="13546" xr:uid="{00000000-0005-0000-0000-0000C8340000}"/>
    <cellStyle name="40% - Accent4 3 5 2 3 3" xfId="13547" xr:uid="{00000000-0005-0000-0000-0000C9340000}"/>
    <cellStyle name="40% - Accent4 3 5 2 4" xfId="13548" xr:uid="{00000000-0005-0000-0000-0000CA340000}"/>
    <cellStyle name="40% - Accent4 3 5 2 4 2" xfId="13549" xr:uid="{00000000-0005-0000-0000-0000CB340000}"/>
    <cellStyle name="40% - Accent4 3 5 2 4 2 2" xfId="13550" xr:uid="{00000000-0005-0000-0000-0000CC340000}"/>
    <cellStyle name="40% - Accent4 3 5 2 4 3" xfId="13551" xr:uid="{00000000-0005-0000-0000-0000CD340000}"/>
    <cellStyle name="40% - Accent4 3 5 2 5" xfId="13552" xr:uid="{00000000-0005-0000-0000-0000CE340000}"/>
    <cellStyle name="40% - Accent4 3 5 2 5 2" xfId="13553" xr:uid="{00000000-0005-0000-0000-0000CF340000}"/>
    <cellStyle name="40% - Accent4 3 5 2 6" xfId="13554" xr:uid="{00000000-0005-0000-0000-0000D0340000}"/>
    <cellStyle name="40% - Accent4 3 5 2 7" xfId="13555" xr:uid="{00000000-0005-0000-0000-0000D1340000}"/>
    <cellStyle name="40% - Accent4 3 5 2 8" xfId="13556" xr:uid="{00000000-0005-0000-0000-0000D2340000}"/>
    <cellStyle name="40% - Accent4 3 5 3" xfId="13557" xr:uid="{00000000-0005-0000-0000-0000D3340000}"/>
    <cellStyle name="40% - Accent4 3 5 3 2" xfId="13558" xr:uid="{00000000-0005-0000-0000-0000D4340000}"/>
    <cellStyle name="40% - Accent4 3 5 3 2 2" xfId="13559" xr:uid="{00000000-0005-0000-0000-0000D5340000}"/>
    <cellStyle name="40% - Accent4 3 5 3 2 2 2" xfId="13560" xr:uid="{00000000-0005-0000-0000-0000D6340000}"/>
    <cellStyle name="40% - Accent4 3 5 3 2 3" xfId="13561" xr:uid="{00000000-0005-0000-0000-0000D7340000}"/>
    <cellStyle name="40% - Accent4 3 5 3 2 4" xfId="13562" xr:uid="{00000000-0005-0000-0000-0000D8340000}"/>
    <cellStyle name="40% - Accent4 3 5 3 3" xfId="13563" xr:uid="{00000000-0005-0000-0000-0000D9340000}"/>
    <cellStyle name="40% - Accent4 3 5 3 3 2" xfId="13564" xr:uid="{00000000-0005-0000-0000-0000DA340000}"/>
    <cellStyle name="40% - Accent4 3 5 3 4" xfId="13565" xr:uid="{00000000-0005-0000-0000-0000DB340000}"/>
    <cellStyle name="40% - Accent4 3 5 3 5" xfId="13566" xr:uid="{00000000-0005-0000-0000-0000DC340000}"/>
    <cellStyle name="40% - Accent4 3 5 3 6" xfId="13567" xr:uid="{00000000-0005-0000-0000-0000DD340000}"/>
    <cellStyle name="40% - Accent4 3 5 4" xfId="13568" xr:uid="{00000000-0005-0000-0000-0000DE340000}"/>
    <cellStyle name="40% - Accent4 3 5 4 2" xfId="13569" xr:uid="{00000000-0005-0000-0000-0000DF340000}"/>
    <cellStyle name="40% - Accent4 3 5 4 2 2" xfId="13570" xr:uid="{00000000-0005-0000-0000-0000E0340000}"/>
    <cellStyle name="40% - Accent4 3 5 4 3" xfId="13571" xr:uid="{00000000-0005-0000-0000-0000E1340000}"/>
    <cellStyle name="40% - Accent4 3 5 4 4" xfId="13572" xr:uid="{00000000-0005-0000-0000-0000E2340000}"/>
    <cellStyle name="40% - Accent4 3 5 5" xfId="13573" xr:uid="{00000000-0005-0000-0000-0000E3340000}"/>
    <cellStyle name="40% - Accent4 3 5 5 2" xfId="13574" xr:uid="{00000000-0005-0000-0000-0000E4340000}"/>
    <cellStyle name="40% - Accent4 3 5 5 2 2" xfId="13575" xr:uid="{00000000-0005-0000-0000-0000E5340000}"/>
    <cellStyle name="40% - Accent4 3 5 5 3" xfId="13576" xr:uid="{00000000-0005-0000-0000-0000E6340000}"/>
    <cellStyle name="40% - Accent4 3 5 6" xfId="13577" xr:uid="{00000000-0005-0000-0000-0000E7340000}"/>
    <cellStyle name="40% - Accent4 3 5 6 2" xfId="13578" xr:uid="{00000000-0005-0000-0000-0000E8340000}"/>
    <cellStyle name="40% - Accent4 3 5 7" xfId="13579" xr:uid="{00000000-0005-0000-0000-0000E9340000}"/>
    <cellStyle name="40% - Accent4 3 5 8" xfId="13580" xr:uid="{00000000-0005-0000-0000-0000EA340000}"/>
    <cellStyle name="40% - Accent4 3 5 9" xfId="13581" xr:uid="{00000000-0005-0000-0000-0000EB340000}"/>
    <cellStyle name="40% - Accent4 3 6" xfId="13582" xr:uid="{00000000-0005-0000-0000-0000EC340000}"/>
    <cellStyle name="40% - Accent4 3 6 2" xfId="13583" xr:uid="{00000000-0005-0000-0000-0000ED340000}"/>
    <cellStyle name="40% - Accent4 3 6 2 2" xfId="13584" xr:uid="{00000000-0005-0000-0000-0000EE340000}"/>
    <cellStyle name="40% - Accent4 3 6 2 2 2" xfId="13585" xr:uid="{00000000-0005-0000-0000-0000EF340000}"/>
    <cellStyle name="40% - Accent4 3 6 2 2 2 2" xfId="13586" xr:uid="{00000000-0005-0000-0000-0000F0340000}"/>
    <cellStyle name="40% - Accent4 3 6 2 2 3" xfId="13587" xr:uid="{00000000-0005-0000-0000-0000F1340000}"/>
    <cellStyle name="40% - Accent4 3 6 2 2 4" xfId="13588" xr:uid="{00000000-0005-0000-0000-0000F2340000}"/>
    <cellStyle name="40% - Accent4 3 6 2 3" xfId="13589" xr:uid="{00000000-0005-0000-0000-0000F3340000}"/>
    <cellStyle name="40% - Accent4 3 6 2 3 2" xfId="13590" xr:uid="{00000000-0005-0000-0000-0000F4340000}"/>
    <cellStyle name="40% - Accent4 3 6 2 4" xfId="13591" xr:uid="{00000000-0005-0000-0000-0000F5340000}"/>
    <cellStyle name="40% - Accent4 3 6 2 5" xfId="13592" xr:uid="{00000000-0005-0000-0000-0000F6340000}"/>
    <cellStyle name="40% - Accent4 3 6 2 6" xfId="13593" xr:uid="{00000000-0005-0000-0000-0000F7340000}"/>
    <cellStyle name="40% - Accent4 3 6 3" xfId="13594" xr:uid="{00000000-0005-0000-0000-0000F8340000}"/>
    <cellStyle name="40% - Accent4 3 6 3 2" xfId="13595" xr:uid="{00000000-0005-0000-0000-0000F9340000}"/>
    <cellStyle name="40% - Accent4 3 6 3 2 2" xfId="13596" xr:uid="{00000000-0005-0000-0000-0000FA340000}"/>
    <cellStyle name="40% - Accent4 3 6 3 2 2 2" xfId="13597" xr:uid="{00000000-0005-0000-0000-0000FB340000}"/>
    <cellStyle name="40% - Accent4 3 6 3 2 3" xfId="13598" xr:uid="{00000000-0005-0000-0000-0000FC340000}"/>
    <cellStyle name="40% - Accent4 3 6 3 2 4" xfId="13599" xr:uid="{00000000-0005-0000-0000-0000FD340000}"/>
    <cellStyle name="40% - Accent4 3 6 3 3" xfId="13600" xr:uid="{00000000-0005-0000-0000-0000FE340000}"/>
    <cellStyle name="40% - Accent4 3 6 3 3 2" xfId="13601" xr:uid="{00000000-0005-0000-0000-0000FF340000}"/>
    <cellStyle name="40% - Accent4 3 6 3 4" xfId="13602" xr:uid="{00000000-0005-0000-0000-000000350000}"/>
    <cellStyle name="40% - Accent4 3 6 3 5" xfId="13603" xr:uid="{00000000-0005-0000-0000-000001350000}"/>
    <cellStyle name="40% - Accent4 3 6 4" xfId="13604" xr:uid="{00000000-0005-0000-0000-000002350000}"/>
    <cellStyle name="40% - Accent4 3 6 4 2" xfId="13605" xr:uid="{00000000-0005-0000-0000-000003350000}"/>
    <cellStyle name="40% - Accent4 3 6 4 2 2" xfId="13606" xr:uid="{00000000-0005-0000-0000-000004350000}"/>
    <cellStyle name="40% - Accent4 3 6 4 3" xfId="13607" xr:uid="{00000000-0005-0000-0000-000005350000}"/>
    <cellStyle name="40% - Accent4 3 6 4 4" xfId="13608" xr:uid="{00000000-0005-0000-0000-000006350000}"/>
    <cellStyle name="40% - Accent4 3 6 5" xfId="13609" xr:uid="{00000000-0005-0000-0000-000007350000}"/>
    <cellStyle name="40% - Accent4 3 6 5 2" xfId="13610" xr:uid="{00000000-0005-0000-0000-000008350000}"/>
    <cellStyle name="40% - Accent4 3 6 6" xfId="13611" xr:uid="{00000000-0005-0000-0000-000009350000}"/>
    <cellStyle name="40% - Accent4 3 6 7" xfId="13612" xr:uid="{00000000-0005-0000-0000-00000A350000}"/>
    <cellStyle name="40% - Accent4 3 6 8" xfId="13613" xr:uid="{00000000-0005-0000-0000-00000B350000}"/>
    <cellStyle name="40% - Accent4 3 7" xfId="13614" xr:uid="{00000000-0005-0000-0000-00000C350000}"/>
    <cellStyle name="40% - Accent4 3 7 2" xfId="13615" xr:uid="{00000000-0005-0000-0000-00000D350000}"/>
    <cellStyle name="40% - Accent4 3 7 2 2" xfId="13616" xr:uid="{00000000-0005-0000-0000-00000E350000}"/>
    <cellStyle name="40% - Accent4 3 7 2 2 2" xfId="13617" xr:uid="{00000000-0005-0000-0000-00000F350000}"/>
    <cellStyle name="40% - Accent4 3 7 2 3" xfId="13618" xr:uid="{00000000-0005-0000-0000-000010350000}"/>
    <cellStyle name="40% - Accent4 3 7 2 4" xfId="13619" xr:uid="{00000000-0005-0000-0000-000011350000}"/>
    <cellStyle name="40% - Accent4 3 7 3" xfId="13620" xr:uid="{00000000-0005-0000-0000-000012350000}"/>
    <cellStyle name="40% - Accent4 3 7 3 2" xfId="13621" xr:uid="{00000000-0005-0000-0000-000013350000}"/>
    <cellStyle name="40% - Accent4 3 7 4" xfId="13622" xr:uid="{00000000-0005-0000-0000-000014350000}"/>
    <cellStyle name="40% - Accent4 3 7 5" xfId="13623" xr:uid="{00000000-0005-0000-0000-000015350000}"/>
    <cellStyle name="40% - Accent4 3 7 6" xfId="13624" xr:uid="{00000000-0005-0000-0000-000016350000}"/>
    <cellStyle name="40% - Accent4 3 8" xfId="13625" xr:uid="{00000000-0005-0000-0000-000017350000}"/>
    <cellStyle name="40% - Accent4 3 8 2" xfId="13626" xr:uid="{00000000-0005-0000-0000-000018350000}"/>
    <cellStyle name="40% - Accent4 3 8 2 2" xfId="13627" xr:uid="{00000000-0005-0000-0000-000019350000}"/>
    <cellStyle name="40% - Accent4 3 8 2 2 2" xfId="13628" xr:uid="{00000000-0005-0000-0000-00001A350000}"/>
    <cellStyle name="40% - Accent4 3 8 2 3" xfId="13629" xr:uid="{00000000-0005-0000-0000-00001B350000}"/>
    <cellStyle name="40% - Accent4 3 8 2 4" xfId="13630" xr:uid="{00000000-0005-0000-0000-00001C350000}"/>
    <cellStyle name="40% - Accent4 3 8 3" xfId="13631" xr:uid="{00000000-0005-0000-0000-00001D350000}"/>
    <cellStyle name="40% - Accent4 3 8 3 2" xfId="13632" xr:uid="{00000000-0005-0000-0000-00001E350000}"/>
    <cellStyle name="40% - Accent4 3 8 4" xfId="13633" xr:uid="{00000000-0005-0000-0000-00001F350000}"/>
    <cellStyle name="40% - Accent4 3 8 5" xfId="13634" xr:uid="{00000000-0005-0000-0000-000020350000}"/>
    <cellStyle name="40% - Accent4 3 9" xfId="13635" xr:uid="{00000000-0005-0000-0000-000021350000}"/>
    <cellStyle name="40% - Accent4 3 9 2" xfId="13636" xr:uid="{00000000-0005-0000-0000-000022350000}"/>
    <cellStyle name="40% - Accent4 3 9 2 2" xfId="13637" xr:uid="{00000000-0005-0000-0000-000023350000}"/>
    <cellStyle name="40% - Accent4 3 9 2 3" xfId="13638" xr:uid="{00000000-0005-0000-0000-000024350000}"/>
    <cellStyle name="40% - Accent4 3 9 3" xfId="13639" xr:uid="{00000000-0005-0000-0000-000025350000}"/>
    <cellStyle name="40% - Accent4 3 9 4" xfId="13640" xr:uid="{00000000-0005-0000-0000-000026350000}"/>
    <cellStyle name="40% - Accent4 4" xfId="13641" xr:uid="{00000000-0005-0000-0000-000027350000}"/>
    <cellStyle name="40% - Accent4 4 10" xfId="13642" xr:uid="{00000000-0005-0000-0000-000028350000}"/>
    <cellStyle name="40% - Accent4 4 10 2" xfId="13643" xr:uid="{00000000-0005-0000-0000-000029350000}"/>
    <cellStyle name="40% - Accent4 4 11" xfId="13644" xr:uid="{00000000-0005-0000-0000-00002A350000}"/>
    <cellStyle name="40% - Accent4 4 12" xfId="13645" xr:uid="{00000000-0005-0000-0000-00002B350000}"/>
    <cellStyle name="40% - Accent4 4 13" xfId="13646" xr:uid="{00000000-0005-0000-0000-00002C350000}"/>
    <cellStyle name="40% - Accent4 4 2" xfId="13647" xr:uid="{00000000-0005-0000-0000-00002D350000}"/>
    <cellStyle name="40% - Accent4 4 2 2" xfId="13648" xr:uid="{00000000-0005-0000-0000-00002E350000}"/>
    <cellStyle name="40% - Accent4 4 2 2 2" xfId="13649" xr:uid="{00000000-0005-0000-0000-00002F350000}"/>
    <cellStyle name="40% - Accent4 4 2 2 2 2" xfId="13650" xr:uid="{00000000-0005-0000-0000-000030350000}"/>
    <cellStyle name="40% - Accent4 4 2 2 2 2 2" xfId="13651" xr:uid="{00000000-0005-0000-0000-000031350000}"/>
    <cellStyle name="40% - Accent4 4 2 2 2 2 2 2" xfId="13652" xr:uid="{00000000-0005-0000-0000-000032350000}"/>
    <cellStyle name="40% - Accent4 4 2 2 2 2 3" xfId="13653" xr:uid="{00000000-0005-0000-0000-000033350000}"/>
    <cellStyle name="40% - Accent4 4 2 2 2 3" xfId="13654" xr:uid="{00000000-0005-0000-0000-000034350000}"/>
    <cellStyle name="40% - Accent4 4 2 2 2 3 2" xfId="13655" xr:uid="{00000000-0005-0000-0000-000035350000}"/>
    <cellStyle name="40% - Accent4 4 2 2 2 4" xfId="13656" xr:uid="{00000000-0005-0000-0000-000036350000}"/>
    <cellStyle name="40% - Accent4 4 2 2 2 5" xfId="13657" xr:uid="{00000000-0005-0000-0000-000037350000}"/>
    <cellStyle name="40% - Accent4 4 2 2 2 6" xfId="13658" xr:uid="{00000000-0005-0000-0000-000038350000}"/>
    <cellStyle name="40% - Accent4 4 2 2 3" xfId="13659" xr:uid="{00000000-0005-0000-0000-000039350000}"/>
    <cellStyle name="40% - Accent4 4 2 2 3 2" xfId="13660" xr:uid="{00000000-0005-0000-0000-00003A350000}"/>
    <cellStyle name="40% - Accent4 4 2 2 3 2 2" xfId="13661" xr:uid="{00000000-0005-0000-0000-00003B350000}"/>
    <cellStyle name="40% - Accent4 4 2 2 3 3" xfId="13662" xr:uid="{00000000-0005-0000-0000-00003C350000}"/>
    <cellStyle name="40% - Accent4 4 2 2 4" xfId="13663" xr:uid="{00000000-0005-0000-0000-00003D350000}"/>
    <cellStyle name="40% - Accent4 4 2 2 4 2" xfId="13664" xr:uid="{00000000-0005-0000-0000-00003E350000}"/>
    <cellStyle name="40% - Accent4 4 2 2 4 2 2" xfId="13665" xr:uid="{00000000-0005-0000-0000-00003F350000}"/>
    <cellStyle name="40% - Accent4 4 2 2 4 3" xfId="13666" xr:uid="{00000000-0005-0000-0000-000040350000}"/>
    <cellStyle name="40% - Accent4 4 2 2 5" xfId="13667" xr:uid="{00000000-0005-0000-0000-000041350000}"/>
    <cellStyle name="40% - Accent4 4 2 2 5 2" xfId="13668" xr:uid="{00000000-0005-0000-0000-000042350000}"/>
    <cellStyle name="40% - Accent4 4 2 2 6" xfId="13669" xr:uid="{00000000-0005-0000-0000-000043350000}"/>
    <cellStyle name="40% - Accent4 4 2 2 7" xfId="13670" xr:uid="{00000000-0005-0000-0000-000044350000}"/>
    <cellStyle name="40% - Accent4 4 2 2 8" xfId="13671" xr:uid="{00000000-0005-0000-0000-000045350000}"/>
    <cellStyle name="40% - Accent4 4 2 3" xfId="13672" xr:uid="{00000000-0005-0000-0000-000046350000}"/>
    <cellStyle name="40% - Accent4 4 2 3 2" xfId="13673" xr:uid="{00000000-0005-0000-0000-000047350000}"/>
    <cellStyle name="40% - Accent4 4 2 3 2 2" xfId="13674" xr:uid="{00000000-0005-0000-0000-000048350000}"/>
    <cellStyle name="40% - Accent4 4 2 3 2 2 2" xfId="13675" xr:uid="{00000000-0005-0000-0000-000049350000}"/>
    <cellStyle name="40% - Accent4 4 2 3 2 3" xfId="13676" xr:uid="{00000000-0005-0000-0000-00004A350000}"/>
    <cellStyle name="40% - Accent4 4 2 3 2 4" xfId="13677" xr:uid="{00000000-0005-0000-0000-00004B350000}"/>
    <cellStyle name="40% - Accent4 4 2 3 3" xfId="13678" xr:uid="{00000000-0005-0000-0000-00004C350000}"/>
    <cellStyle name="40% - Accent4 4 2 3 3 2" xfId="13679" xr:uid="{00000000-0005-0000-0000-00004D350000}"/>
    <cellStyle name="40% - Accent4 4 2 3 4" xfId="13680" xr:uid="{00000000-0005-0000-0000-00004E350000}"/>
    <cellStyle name="40% - Accent4 4 2 3 5" xfId="13681" xr:uid="{00000000-0005-0000-0000-00004F350000}"/>
    <cellStyle name="40% - Accent4 4 2 3 6" xfId="13682" xr:uid="{00000000-0005-0000-0000-000050350000}"/>
    <cellStyle name="40% - Accent4 4 2 4" xfId="13683" xr:uid="{00000000-0005-0000-0000-000051350000}"/>
    <cellStyle name="40% - Accent4 4 2 4 2" xfId="13684" xr:uid="{00000000-0005-0000-0000-000052350000}"/>
    <cellStyle name="40% - Accent4 4 2 4 2 2" xfId="13685" xr:uid="{00000000-0005-0000-0000-000053350000}"/>
    <cellStyle name="40% - Accent4 4 2 4 2 2 2" xfId="13686" xr:uid="{00000000-0005-0000-0000-000054350000}"/>
    <cellStyle name="40% - Accent4 4 2 4 2 3" xfId="13687" xr:uid="{00000000-0005-0000-0000-000055350000}"/>
    <cellStyle name="40% - Accent4 4 2 4 2 4" xfId="13688" xr:uid="{00000000-0005-0000-0000-000056350000}"/>
    <cellStyle name="40% - Accent4 4 2 4 3" xfId="13689" xr:uid="{00000000-0005-0000-0000-000057350000}"/>
    <cellStyle name="40% - Accent4 4 2 4 3 2" xfId="13690" xr:uid="{00000000-0005-0000-0000-000058350000}"/>
    <cellStyle name="40% - Accent4 4 2 4 4" xfId="13691" xr:uid="{00000000-0005-0000-0000-000059350000}"/>
    <cellStyle name="40% - Accent4 4 2 4 5" xfId="13692" xr:uid="{00000000-0005-0000-0000-00005A350000}"/>
    <cellStyle name="40% - Accent4 4 2 5" xfId="13693" xr:uid="{00000000-0005-0000-0000-00005B350000}"/>
    <cellStyle name="40% - Accent4 4 2 5 2" xfId="13694" xr:uid="{00000000-0005-0000-0000-00005C350000}"/>
    <cellStyle name="40% - Accent4 4 2 5 2 2" xfId="13695" xr:uid="{00000000-0005-0000-0000-00005D350000}"/>
    <cellStyle name="40% - Accent4 4 2 5 3" xfId="13696" xr:uid="{00000000-0005-0000-0000-00005E350000}"/>
    <cellStyle name="40% - Accent4 4 2 5 4" xfId="13697" xr:uid="{00000000-0005-0000-0000-00005F350000}"/>
    <cellStyle name="40% - Accent4 4 2 6" xfId="13698" xr:uid="{00000000-0005-0000-0000-000060350000}"/>
    <cellStyle name="40% - Accent4 4 2 6 2" xfId="13699" xr:uid="{00000000-0005-0000-0000-000061350000}"/>
    <cellStyle name="40% - Accent4 4 2 7" xfId="13700" xr:uid="{00000000-0005-0000-0000-000062350000}"/>
    <cellStyle name="40% - Accent4 4 2 8" xfId="13701" xr:uid="{00000000-0005-0000-0000-000063350000}"/>
    <cellStyle name="40% - Accent4 4 2 9" xfId="13702" xr:uid="{00000000-0005-0000-0000-000064350000}"/>
    <cellStyle name="40% - Accent4 4 3" xfId="13703" xr:uid="{00000000-0005-0000-0000-000065350000}"/>
    <cellStyle name="40% - Accent4 4 3 2" xfId="13704" xr:uid="{00000000-0005-0000-0000-000066350000}"/>
    <cellStyle name="40% - Accent4 4 3 2 2" xfId="13705" xr:uid="{00000000-0005-0000-0000-000067350000}"/>
    <cellStyle name="40% - Accent4 4 3 2 2 2" xfId="13706" xr:uid="{00000000-0005-0000-0000-000068350000}"/>
    <cellStyle name="40% - Accent4 4 3 2 2 2 2" xfId="13707" xr:uid="{00000000-0005-0000-0000-000069350000}"/>
    <cellStyle name="40% - Accent4 4 3 2 2 2 2 2" xfId="13708" xr:uid="{00000000-0005-0000-0000-00006A350000}"/>
    <cellStyle name="40% - Accent4 4 3 2 2 2 3" xfId="13709" xr:uid="{00000000-0005-0000-0000-00006B350000}"/>
    <cellStyle name="40% - Accent4 4 3 2 2 3" xfId="13710" xr:uid="{00000000-0005-0000-0000-00006C350000}"/>
    <cellStyle name="40% - Accent4 4 3 2 2 3 2" xfId="13711" xr:uid="{00000000-0005-0000-0000-00006D350000}"/>
    <cellStyle name="40% - Accent4 4 3 2 2 4" xfId="13712" xr:uid="{00000000-0005-0000-0000-00006E350000}"/>
    <cellStyle name="40% - Accent4 4 3 2 2 5" xfId="13713" xr:uid="{00000000-0005-0000-0000-00006F350000}"/>
    <cellStyle name="40% - Accent4 4 3 2 2 6" xfId="13714" xr:uid="{00000000-0005-0000-0000-000070350000}"/>
    <cellStyle name="40% - Accent4 4 3 2 3" xfId="13715" xr:uid="{00000000-0005-0000-0000-000071350000}"/>
    <cellStyle name="40% - Accent4 4 3 2 3 2" xfId="13716" xr:uid="{00000000-0005-0000-0000-000072350000}"/>
    <cellStyle name="40% - Accent4 4 3 2 3 2 2" xfId="13717" xr:uid="{00000000-0005-0000-0000-000073350000}"/>
    <cellStyle name="40% - Accent4 4 3 2 3 3" xfId="13718" xr:uid="{00000000-0005-0000-0000-000074350000}"/>
    <cellStyle name="40% - Accent4 4 3 2 4" xfId="13719" xr:uid="{00000000-0005-0000-0000-000075350000}"/>
    <cellStyle name="40% - Accent4 4 3 2 4 2" xfId="13720" xr:uid="{00000000-0005-0000-0000-000076350000}"/>
    <cellStyle name="40% - Accent4 4 3 2 4 2 2" xfId="13721" xr:uid="{00000000-0005-0000-0000-000077350000}"/>
    <cellStyle name="40% - Accent4 4 3 2 4 3" xfId="13722" xr:uid="{00000000-0005-0000-0000-000078350000}"/>
    <cellStyle name="40% - Accent4 4 3 2 5" xfId="13723" xr:uid="{00000000-0005-0000-0000-000079350000}"/>
    <cellStyle name="40% - Accent4 4 3 2 5 2" xfId="13724" xr:uid="{00000000-0005-0000-0000-00007A350000}"/>
    <cellStyle name="40% - Accent4 4 3 2 6" xfId="13725" xr:uid="{00000000-0005-0000-0000-00007B350000}"/>
    <cellStyle name="40% - Accent4 4 3 2 7" xfId="13726" xr:uid="{00000000-0005-0000-0000-00007C350000}"/>
    <cellStyle name="40% - Accent4 4 3 2 8" xfId="13727" xr:uid="{00000000-0005-0000-0000-00007D350000}"/>
    <cellStyle name="40% - Accent4 4 3 3" xfId="13728" xr:uid="{00000000-0005-0000-0000-00007E350000}"/>
    <cellStyle name="40% - Accent4 4 3 3 2" xfId="13729" xr:uid="{00000000-0005-0000-0000-00007F350000}"/>
    <cellStyle name="40% - Accent4 4 3 3 2 2" xfId="13730" xr:uid="{00000000-0005-0000-0000-000080350000}"/>
    <cellStyle name="40% - Accent4 4 3 3 2 2 2" xfId="13731" xr:uid="{00000000-0005-0000-0000-000081350000}"/>
    <cellStyle name="40% - Accent4 4 3 3 2 3" xfId="13732" xr:uid="{00000000-0005-0000-0000-000082350000}"/>
    <cellStyle name="40% - Accent4 4 3 3 2 4" xfId="13733" xr:uid="{00000000-0005-0000-0000-000083350000}"/>
    <cellStyle name="40% - Accent4 4 3 3 3" xfId="13734" xr:uid="{00000000-0005-0000-0000-000084350000}"/>
    <cellStyle name="40% - Accent4 4 3 3 3 2" xfId="13735" xr:uid="{00000000-0005-0000-0000-000085350000}"/>
    <cellStyle name="40% - Accent4 4 3 3 4" xfId="13736" xr:uid="{00000000-0005-0000-0000-000086350000}"/>
    <cellStyle name="40% - Accent4 4 3 3 5" xfId="13737" xr:uid="{00000000-0005-0000-0000-000087350000}"/>
    <cellStyle name="40% - Accent4 4 3 3 6" xfId="13738" xr:uid="{00000000-0005-0000-0000-000088350000}"/>
    <cellStyle name="40% - Accent4 4 3 4" xfId="13739" xr:uid="{00000000-0005-0000-0000-000089350000}"/>
    <cellStyle name="40% - Accent4 4 3 4 2" xfId="13740" xr:uid="{00000000-0005-0000-0000-00008A350000}"/>
    <cellStyle name="40% - Accent4 4 3 4 2 2" xfId="13741" xr:uid="{00000000-0005-0000-0000-00008B350000}"/>
    <cellStyle name="40% - Accent4 4 3 4 3" xfId="13742" xr:uid="{00000000-0005-0000-0000-00008C350000}"/>
    <cellStyle name="40% - Accent4 4 3 4 4" xfId="13743" xr:uid="{00000000-0005-0000-0000-00008D350000}"/>
    <cellStyle name="40% - Accent4 4 3 5" xfId="13744" xr:uid="{00000000-0005-0000-0000-00008E350000}"/>
    <cellStyle name="40% - Accent4 4 3 5 2" xfId="13745" xr:uid="{00000000-0005-0000-0000-00008F350000}"/>
    <cellStyle name="40% - Accent4 4 3 5 2 2" xfId="13746" xr:uid="{00000000-0005-0000-0000-000090350000}"/>
    <cellStyle name="40% - Accent4 4 3 5 3" xfId="13747" xr:uid="{00000000-0005-0000-0000-000091350000}"/>
    <cellStyle name="40% - Accent4 4 3 6" xfId="13748" xr:uid="{00000000-0005-0000-0000-000092350000}"/>
    <cellStyle name="40% - Accent4 4 3 6 2" xfId="13749" xr:uid="{00000000-0005-0000-0000-000093350000}"/>
    <cellStyle name="40% - Accent4 4 3 7" xfId="13750" xr:uid="{00000000-0005-0000-0000-000094350000}"/>
    <cellStyle name="40% - Accent4 4 3 8" xfId="13751" xr:uid="{00000000-0005-0000-0000-000095350000}"/>
    <cellStyle name="40% - Accent4 4 3 9" xfId="13752" xr:uid="{00000000-0005-0000-0000-000096350000}"/>
    <cellStyle name="40% - Accent4 4 4" xfId="13753" xr:uid="{00000000-0005-0000-0000-000097350000}"/>
    <cellStyle name="40% - Accent4 4 4 2" xfId="13754" xr:uid="{00000000-0005-0000-0000-000098350000}"/>
    <cellStyle name="40% - Accent4 4 4 2 2" xfId="13755" xr:uid="{00000000-0005-0000-0000-000099350000}"/>
    <cellStyle name="40% - Accent4 4 4 2 2 2" xfId="13756" xr:uid="{00000000-0005-0000-0000-00009A350000}"/>
    <cellStyle name="40% - Accent4 4 4 2 2 2 2" xfId="13757" xr:uid="{00000000-0005-0000-0000-00009B350000}"/>
    <cellStyle name="40% - Accent4 4 4 2 2 2 2 2" xfId="13758" xr:uid="{00000000-0005-0000-0000-00009C350000}"/>
    <cellStyle name="40% - Accent4 4 4 2 2 2 3" xfId="13759" xr:uid="{00000000-0005-0000-0000-00009D350000}"/>
    <cellStyle name="40% - Accent4 4 4 2 2 3" xfId="13760" xr:uid="{00000000-0005-0000-0000-00009E350000}"/>
    <cellStyle name="40% - Accent4 4 4 2 2 3 2" xfId="13761" xr:uid="{00000000-0005-0000-0000-00009F350000}"/>
    <cellStyle name="40% - Accent4 4 4 2 2 4" xfId="13762" xr:uid="{00000000-0005-0000-0000-0000A0350000}"/>
    <cellStyle name="40% - Accent4 4 4 2 2 5" xfId="13763" xr:uid="{00000000-0005-0000-0000-0000A1350000}"/>
    <cellStyle name="40% - Accent4 4 4 2 2 6" xfId="13764" xr:uid="{00000000-0005-0000-0000-0000A2350000}"/>
    <cellStyle name="40% - Accent4 4 4 2 3" xfId="13765" xr:uid="{00000000-0005-0000-0000-0000A3350000}"/>
    <cellStyle name="40% - Accent4 4 4 2 3 2" xfId="13766" xr:uid="{00000000-0005-0000-0000-0000A4350000}"/>
    <cellStyle name="40% - Accent4 4 4 2 3 2 2" xfId="13767" xr:uid="{00000000-0005-0000-0000-0000A5350000}"/>
    <cellStyle name="40% - Accent4 4 4 2 3 3" xfId="13768" xr:uid="{00000000-0005-0000-0000-0000A6350000}"/>
    <cellStyle name="40% - Accent4 4 4 2 4" xfId="13769" xr:uid="{00000000-0005-0000-0000-0000A7350000}"/>
    <cellStyle name="40% - Accent4 4 4 2 4 2" xfId="13770" xr:uid="{00000000-0005-0000-0000-0000A8350000}"/>
    <cellStyle name="40% - Accent4 4 4 2 4 2 2" xfId="13771" xr:uid="{00000000-0005-0000-0000-0000A9350000}"/>
    <cellStyle name="40% - Accent4 4 4 2 4 3" xfId="13772" xr:uid="{00000000-0005-0000-0000-0000AA350000}"/>
    <cellStyle name="40% - Accent4 4 4 2 5" xfId="13773" xr:uid="{00000000-0005-0000-0000-0000AB350000}"/>
    <cellStyle name="40% - Accent4 4 4 2 5 2" xfId="13774" xr:uid="{00000000-0005-0000-0000-0000AC350000}"/>
    <cellStyle name="40% - Accent4 4 4 2 6" xfId="13775" xr:uid="{00000000-0005-0000-0000-0000AD350000}"/>
    <cellStyle name="40% - Accent4 4 4 2 7" xfId="13776" xr:uid="{00000000-0005-0000-0000-0000AE350000}"/>
    <cellStyle name="40% - Accent4 4 4 2 8" xfId="13777" xr:uid="{00000000-0005-0000-0000-0000AF350000}"/>
    <cellStyle name="40% - Accent4 4 4 3" xfId="13778" xr:uid="{00000000-0005-0000-0000-0000B0350000}"/>
    <cellStyle name="40% - Accent4 4 4 3 2" xfId="13779" xr:uid="{00000000-0005-0000-0000-0000B1350000}"/>
    <cellStyle name="40% - Accent4 4 4 3 2 2" xfId="13780" xr:uid="{00000000-0005-0000-0000-0000B2350000}"/>
    <cellStyle name="40% - Accent4 4 4 3 2 2 2" xfId="13781" xr:uid="{00000000-0005-0000-0000-0000B3350000}"/>
    <cellStyle name="40% - Accent4 4 4 3 2 3" xfId="13782" xr:uid="{00000000-0005-0000-0000-0000B4350000}"/>
    <cellStyle name="40% - Accent4 4 4 3 2 4" xfId="13783" xr:uid="{00000000-0005-0000-0000-0000B5350000}"/>
    <cellStyle name="40% - Accent4 4 4 3 3" xfId="13784" xr:uid="{00000000-0005-0000-0000-0000B6350000}"/>
    <cellStyle name="40% - Accent4 4 4 3 3 2" xfId="13785" xr:uid="{00000000-0005-0000-0000-0000B7350000}"/>
    <cellStyle name="40% - Accent4 4 4 3 4" xfId="13786" xr:uid="{00000000-0005-0000-0000-0000B8350000}"/>
    <cellStyle name="40% - Accent4 4 4 3 5" xfId="13787" xr:uid="{00000000-0005-0000-0000-0000B9350000}"/>
    <cellStyle name="40% - Accent4 4 4 3 6" xfId="13788" xr:uid="{00000000-0005-0000-0000-0000BA350000}"/>
    <cellStyle name="40% - Accent4 4 4 4" xfId="13789" xr:uid="{00000000-0005-0000-0000-0000BB350000}"/>
    <cellStyle name="40% - Accent4 4 4 4 2" xfId="13790" xr:uid="{00000000-0005-0000-0000-0000BC350000}"/>
    <cellStyle name="40% - Accent4 4 4 4 2 2" xfId="13791" xr:uid="{00000000-0005-0000-0000-0000BD350000}"/>
    <cellStyle name="40% - Accent4 4 4 4 3" xfId="13792" xr:uid="{00000000-0005-0000-0000-0000BE350000}"/>
    <cellStyle name="40% - Accent4 4 4 4 4" xfId="13793" xr:uid="{00000000-0005-0000-0000-0000BF350000}"/>
    <cellStyle name="40% - Accent4 4 4 5" xfId="13794" xr:uid="{00000000-0005-0000-0000-0000C0350000}"/>
    <cellStyle name="40% - Accent4 4 4 5 2" xfId="13795" xr:uid="{00000000-0005-0000-0000-0000C1350000}"/>
    <cellStyle name="40% - Accent4 4 4 5 2 2" xfId="13796" xr:uid="{00000000-0005-0000-0000-0000C2350000}"/>
    <cellStyle name="40% - Accent4 4 4 5 3" xfId="13797" xr:uid="{00000000-0005-0000-0000-0000C3350000}"/>
    <cellStyle name="40% - Accent4 4 4 6" xfId="13798" xr:uid="{00000000-0005-0000-0000-0000C4350000}"/>
    <cellStyle name="40% - Accent4 4 4 6 2" xfId="13799" xr:uid="{00000000-0005-0000-0000-0000C5350000}"/>
    <cellStyle name="40% - Accent4 4 4 7" xfId="13800" xr:uid="{00000000-0005-0000-0000-0000C6350000}"/>
    <cellStyle name="40% - Accent4 4 4 8" xfId="13801" xr:uid="{00000000-0005-0000-0000-0000C7350000}"/>
    <cellStyle name="40% - Accent4 4 4 9" xfId="13802" xr:uid="{00000000-0005-0000-0000-0000C8350000}"/>
    <cellStyle name="40% - Accent4 4 5" xfId="13803" xr:uid="{00000000-0005-0000-0000-0000C9350000}"/>
    <cellStyle name="40% - Accent4 4 5 2" xfId="13804" xr:uid="{00000000-0005-0000-0000-0000CA350000}"/>
    <cellStyle name="40% - Accent4 4 5 2 2" xfId="13805" xr:uid="{00000000-0005-0000-0000-0000CB350000}"/>
    <cellStyle name="40% - Accent4 4 5 2 2 2" xfId="13806" xr:uid="{00000000-0005-0000-0000-0000CC350000}"/>
    <cellStyle name="40% - Accent4 4 5 2 2 2 2" xfId="13807" xr:uid="{00000000-0005-0000-0000-0000CD350000}"/>
    <cellStyle name="40% - Accent4 4 5 2 2 3" xfId="13808" xr:uid="{00000000-0005-0000-0000-0000CE350000}"/>
    <cellStyle name="40% - Accent4 4 5 2 2 4" xfId="13809" xr:uid="{00000000-0005-0000-0000-0000CF350000}"/>
    <cellStyle name="40% - Accent4 4 5 2 3" xfId="13810" xr:uid="{00000000-0005-0000-0000-0000D0350000}"/>
    <cellStyle name="40% - Accent4 4 5 2 3 2" xfId="13811" xr:uid="{00000000-0005-0000-0000-0000D1350000}"/>
    <cellStyle name="40% - Accent4 4 5 2 4" xfId="13812" xr:uid="{00000000-0005-0000-0000-0000D2350000}"/>
    <cellStyle name="40% - Accent4 4 5 2 5" xfId="13813" xr:uid="{00000000-0005-0000-0000-0000D3350000}"/>
    <cellStyle name="40% - Accent4 4 5 2 6" xfId="13814" xr:uid="{00000000-0005-0000-0000-0000D4350000}"/>
    <cellStyle name="40% - Accent4 4 5 3" xfId="13815" xr:uid="{00000000-0005-0000-0000-0000D5350000}"/>
    <cellStyle name="40% - Accent4 4 5 3 2" xfId="13816" xr:uid="{00000000-0005-0000-0000-0000D6350000}"/>
    <cellStyle name="40% - Accent4 4 5 3 2 2" xfId="13817" xr:uid="{00000000-0005-0000-0000-0000D7350000}"/>
    <cellStyle name="40% - Accent4 4 5 3 2 2 2" xfId="13818" xr:uid="{00000000-0005-0000-0000-0000D8350000}"/>
    <cellStyle name="40% - Accent4 4 5 3 2 3" xfId="13819" xr:uid="{00000000-0005-0000-0000-0000D9350000}"/>
    <cellStyle name="40% - Accent4 4 5 3 2 4" xfId="13820" xr:uid="{00000000-0005-0000-0000-0000DA350000}"/>
    <cellStyle name="40% - Accent4 4 5 3 3" xfId="13821" xr:uid="{00000000-0005-0000-0000-0000DB350000}"/>
    <cellStyle name="40% - Accent4 4 5 3 3 2" xfId="13822" xr:uid="{00000000-0005-0000-0000-0000DC350000}"/>
    <cellStyle name="40% - Accent4 4 5 3 4" xfId="13823" xr:uid="{00000000-0005-0000-0000-0000DD350000}"/>
    <cellStyle name="40% - Accent4 4 5 3 5" xfId="13824" xr:uid="{00000000-0005-0000-0000-0000DE350000}"/>
    <cellStyle name="40% - Accent4 4 5 4" xfId="13825" xr:uid="{00000000-0005-0000-0000-0000DF350000}"/>
    <cellStyle name="40% - Accent4 4 5 4 2" xfId="13826" xr:uid="{00000000-0005-0000-0000-0000E0350000}"/>
    <cellStyle name="40% - Accent4 4 5 4 2 2" xfId="13827" xr:uid="{00000000-0005-0000-0000-0000E1350000}"/>
    <cellStyle name="40% - Accent4 4 5 4 3" xfId="13828" xr:uid="{00000000-0005-0000-0000-0000E2350000}"/>
    <cellStyle name="40% - Accent4 4 5 4 4" xfId="13829" xr:uid="{00000000-0005-0000-0000-0000E3350000}"/>
    <cellStyle name="40% - Accent4 4 5 5" xfId="13830" xr:uid="{00000000-0005-0000-0000-0000E4350000}"/>
    <cellStyle name="40% - Accent4 4 5 5 2" xfId="13831" xr:uid="{00000000-0005-0000-0000-0000E5350000}"/>
    <cellStyle name="40% - Accent4 4 5 6" xfId="13832" xr:uid="{00000000-0005-0000-0000-0000E6350000}"/>
    <cellStyle name="40% - Accent4 4 5 7" xfId="13833" xr:uid="{00000000-0005-0000-0000-0000E7350000}"/>
    <cellStyle name="40% - Accent4 4 5 8" xfId="13834" xr:uid="{00000000-0005-0000-0000-0000E8350000}"/>
    <cellStyle name="40% - Accent4 4 6" xfId="13835" xr:uid="{00000000-0005-0000-0000-0000E9350000}"/>
    <cellStyle name="40% - Accent4 4 6 2" xfId="13836" xr:uid="{00000000-0005-0000-0000-0000EA350000}"/>
    <cellStyle name="40% - Accent4 4 6 2 2" xfId="13837" xr:uid="{00000000-0005-0000-0000-0000EB350000}"/>
    <cellStyle name="40% - Accent4 4 6 2 2 2" xfId="13838" xr:uid="{00000000-0005-0000-0000-0000EC350000}"/>
    <cellStyle name="40% - Accent4 4 6 2 3" xfId="13839" xr:uid="{00000000-0005-0000-0000-0000ED350000}"/>
    <cellStyle name="40% - Accent4 4 6 2 4" xfId="13840" xr:uid="{00000000-0005-0000-0000-0000EE350000}"/>
    <cellStyle name="40% - Accent4 4 6 3" xfId="13841" xr:uid="{00000000-0005-0000-0000-0000EF350000}"/>
    <cellStyle name="40% - Accent4 4 6 3 2" xfId="13842" xr:uid="{00000000-0005-0000-0000-0000F0350000}"/>
    <cellStyle name="40% - Accent4 4 6 4" xfId="13843" xr:uid="{00000000-0005-0000-0000-0000F1350000}"/>
    <cellStyle name="40% - Accent4 4 6 5" xfId="13844" xr:uid="{00000000-0005-0000-0000-0000F2350000}"/>
    <cellStyle name="40% - Accent4 4 6 6" xfId="13845" xr:uid="{00000000-0005-0000-0000-0000F3350000}"/>
    <cellStyle name="40% - Accent4 4 7" xfId="13846" xr:uid="{00000000-0005-0000-0000-0000F4350000}"/>
    <cellStyle name="40% - Accent4 4 7 2" xfId="13847" xr:uid="{00000000-0005-0000-0000-0000F5350000}"/>
    <cellStyle name="40% - Accent4 4 7 2 2" xfId="13848" xr:uid="{00000000-0005-0000-0000-0000F6350000}"/>
    <cellStyle name="40% - Accent4 4 7 2 2 2" xfId="13849" xr:uid="{00000000-0005-0000-0000-0000F7350000}"/>
    <cellStyle name="40% - Accent4 4 7 2 3" xfId="13850" xr:uid="{00000000-0005-0000-0000-0000F8350000}"/>
    <cellStyle name="40% - Accent4 4 7 2 4" xfId="13851" xr:uid="{00000000-0005-0000-0000-0000F9350000}"/>
    <cellStyle name="40% - Accent4 4 7 3" xfId="13852" xr:uid="{00000000-0005-0000-0000-0000FA350000}"/>
    <cellStyle name="40% - Accent4 4 7 3 2" xfId="13853" xr:uid="{00000000-0005-0000-0000-0000FB350000}"/>
    <cellStyle name="40% - Accent4 4 7 4" xfId="13854" xr:uid="{00000000-0005-0000-0000-0000FC350000}"/>
    <cellStyle name="40% - Accent4 4 7 5" xfId="13855" xr:uid="{00000000-0005-0000-0000-0000FD350000}"/>
    <cellStyle name="40% - Accent4 4 8" xfId="13856" xr:uid="{00000000-0005-0000-0000-0000FE350000}"/>
    <cellStyle name="40% - Accent4 4 8 2" xfId="13857" xr:uid="{00000000-0005-0000-0000-0000FF350000}"/>
    <cellStyle name="40% - Accent4 4 8 2 2" xfId="13858" xr:uid="{00000000-0005-0000-0000-000000360000}"/>
    <cellStyle name="40% - Accent4 4 8 2 3" xfId="13859" xr:uid="{00000000-0005-0000-0000-000001360000}"/>
    <cellStyle name="40% - Accent4 4 8 3" xfId="13860" xr:uid="{00000000-0005-0000-0000-000002360000}"/>
    <cellStyle name="40% - Accent4 4 8 4" xfId="13861" xr:uid="{00000000-0005-0000-0000-000003360000}"/>
    <cellStyle name="40% - Accent4 4 9" xfId="13862" xr:uid="{00000000-0005-0000-0000-000004360000}"/>
    <cellStyle name="40% - Accent4 4 9 2" xfId="13863" xr:uid="{00000000-0005-0000-0000-000005360000}"/>
    <cellStyle name="40% - Accent4 4 9 2 2" xfId="13864" xr:uid="{00000000-0005-0000-0000-000006360000}"/>
    <cellStyle name="40% - Accent4 4 9 3" xfId="13865" xr:uid="{00000000-0005-0000-0000-000007360000}"/>
    <cellStyle name="40% - Accent4 4 9 4" xfId="13866" xr:uid="{00000000-0005-0000-0000-000008360000}"/>
    <cellStyle name="40% - Accent4 5" xfId="13867" xr:uid="{00000000-0005-0000-0000-000009360000}"/>
    <cellStyle name="40% - Accent4 5 2" xfId="13868" xr:uid="{00000000-0005-0000-0000-00000A360000}"/>
    <cellStyle name="40% - Accent4 5 2 2" xfId="13869" xr:uid="{00000000-0005-0000-0000-00000B360000}"/>
    <cellStyle name="40% - Accent4 5 2 2 2" xfId="13870" xr:uid="{00000000-0005-0000-0000-00000C360000}"/>
    <cellStyle name="40% - Accent4 5 2 2 2 2" xfId="13871" xr:uid="{00000000-0005-0000-0000-00000D360000}"/>
    <cellStyle name="40% - Accent4 5 2 2 2 2 2" xfId="13872" xr:uid="{00000000-0005-0000-0000-00000E360000}"/>
    <cellStyle name="40% - Accent4 5 2 2 2 3" xfId="13873" xr:uid="{00000000-0005-0000-0000-00000F360000}"/>
    <cellStyle name="40% - Accent4 5 2 2 3" xfId="13874" xr:uid="{00000000-0005-0000-0000-000010360000}"/>
    <cellStyle name="40% - Accent4 5 2 2 3 2" xfId="13875" xr:uid="{00000000-0005-0000-0000-000011360000}"/>
    <cellStyle name="40% - Accent4 5 2 2 4" xfId="13876" xr:uid="{00000000-0005-0000-0000-000012360000}"/>
    <cellStyle name="40% - Accent4 5 2 2 5" xfId="13877" xr:uid="{00000000-0005-0000-0000-000013360000}"/>
    <cellStyle name="40% - Accent4 5 2 2 6" xfId="13878" xr:uid="{00000000-0005-0000-0000-000014360000}"/>
    <cellStyle name="40% - Accent4 5 2 3" xfId="13879" xr:uid="{00000000-0005-0000-0000-000015360000}"/>
    <cellStyle name="40% - Accent4 5 2 3 2" xfId="13880" xr:uid="{00000000-0005-0000-0000-000016360000}"/>
    <cellStyle name="40% - Accent4 5 2 3 2 2" xfId="13881" xr:uid="{00000000-0005-0000-0000-000017360000}"/>
    <cellStyle name="40% - Accent4 5 2 3 3" xfId="13882" xr:uid="{00000000-0005-0000-0000-000018360000}"/>
    <cellStyle name="40% - Accent4 5 2 4" xfId="13883" xr:uid="{00000000-0005-0000-0000-000019360000}"/>
    <cellStyle name="40% - Accent4 5 2 4 2" xfId="13884" xr:uid="{00000000-0005-0000-0000-00001A360000}"/>
    <cellStyle name="40% - Accent4 5 2 4 2 2" xfId="13885" xr:uid="{00000000-0005-0000-0000-00001B360000}"/>
    <cellStyle name="40% - Accent4 5 2 4 3" xfId="13886" xr:uid="{00000000-0005-0000-0000-00001C360000}"/>
    <cellStyle name="40% - Accent4 5 2 5" xfId="13887" xr:uid="{00000000-0005-0000-0000-00001D360000}"/>
    <cellStyle name="40% - Accent4 5 2 5 2" xfId="13888" xr:uid="{00000000-0005-0000-0000-00001E360000}"/>
    <cellStyle name="40% - Accent4 5 2 6" xfId="13889" xr:uid="{00000000-0005-0000-0000-00001F360000}"/>
    <cellStyle name="40% - Accent4 5 2 7" xfId="13890" xr:uid="{00000000-0005-0000-0000-000020360000}"/>
    <cellStyle name="40% - Accent4 5 2 8" xfId="13891" xr:uid="{00000000-0005-0000-0000-000021360000}"/>
    <cellStyle name="40% - Accent4 5 3" xfId="13892" xr:uid="{00000000-0005-0000-0000-000022360000}"/>
    <cellStyle name="40% - Accent4 5 3 2" xfId="13893" xr:uid="{00000000-0005-0000-0000-000023360000}"/>
    <cellStyle name="40% - Accent4 5 3 2 2" xfId="13894" xr:uid="{00000000-0005-0000-0000-000024360000}"/>
    <cellStyle name="40% - Accent4 5 3 2 2 2" xfId="13895" xr:uid="{00000000-0005-0000-0000-000025360000}"/>
    <cellStyle name="40% - Accent4 5 3 2 3" xfId="13896" xr:uid="{00000000-0005-0000-0000-000026360000}"/>
    <cellStyle name="40% - Accent4 5 3 2 4" xfId="13897" xr:uid="{00000000-0005-0000-0000-000027360000}"/>
    <cellStyle name="40% - Accent4 5 3 3" xfId="13898" xr:uid="{00000000-0005-0000-0000-000028360000}"/>
    <cellStyle name="40% - Accent4 5 3 3 2" xfId="13899" xr:uid="{00000000-0005-0000-0000-000029360000}"/>
    <cellStyle name="40% - Accent4 5 3 4" xfId="13900" xr:uid="{00000000-0005-0000-0000-00002A360000}"/>
    <cellStyle name="40% - Accent4 5 3 5" xfId="13901" xr:uid="{00000000-0005-0000-0000-00002B360000}"/>
    <cellStyle name="40% - Accent4 5 3 6" xfId="13902" xr:uid="{00000000-0005-0000-0000-00002C360000}"/>
    <cellStyle name="40% - Accent4 5 4" xfId="13903" xr:uid="{00000000-0005-0000-0000-00002D360000}"/>
    <cellStyle name="40% - Accent4 5 4 2" xfId="13904" xr:uid="{00000000-0005-0000-0000-00002E360000}"/>
    <cellStyle name="40% - Accent4 5 4 2 2" xfId="13905" xr:uid="{00000000-0005-0000-0000-00002F360000}"/>
    <cellStyle name="40% - Accent4 5 4 2 2 2" xfId="13906" xr:uid="{00000000-0005-0000-0000-000030360000}"/>
    <cellStyle name="40% - Accent4 5 4 2 3" xfId="13907" xr:uid="{00000000-0005-0000-0000-000031360000}"/>
    <cellStyle name="40% - Accent4 5 4 2 4" xfId="13908" xr:uid="{00000000-0005-0000-0000-000032360000}"/>
    <cellStyle name="40% - Accent4 5 4 3" xfId="13909" xr:uid="{00000000-0005-0000-0000-000033360000}"/>
    <cellStyle name="40% - Accent4 5 4 3 2" xfId="13910" xr:uid="{00000000-0005-0000-0000-000034360000}"/>
    <cellStyle name="40% - Accent4 5 4 4" xfId="13911" xr:uid="{00000000-0005-0000-0000-000035360000}"/>
    <cellStyle name="40% - Accent4 5 4 5" xfId="13912" xr:uid="{00000000-0005-0000-0000-000036360000}"/>
    <cellStyle name="40% - Accent4 5 5" xfId="13913" xr:uid="{00000000-0005-0000-0000-000037360000}"/>
    <cellStyle name="40% - Accent4 5 5 2" xfId="13914" xr:uid="{00000000-0005-0000-0000-000038360000}"/>
    <cellStyle name="40% - Accent4 5 5 2 2" xfId="13915" xr:uid="{00000000-0005-0000-0000-000039360000}"/>
    <cellStyle name="40% - Accent4 5 5 3" xfId="13916" xr:uid="{00000000-0005-0000-0000-00003A360000}"/>
    <cellStyle name="40% - Accent4 5 5 4" xfId="13917" xr:uid="{00000000-0005-0000-0000-00003B360000}"/>
    <cellStyle name="40% - Accent4 5 6" xfId="13918" xr:uid="{00000000-0005-0000-0000-00003C360000}"/>
    <cellStyle name="40% - Accent4 5 6 2" xfId="13919" xr:uid="{00000000-0005-0000-0000-00003D360000}"/>
    <cellStyle name="40% - Accent4 5 7" xfId="13920" xr:uid="{00000000-0005-0000-0000-00003E360000}"/>
    <cellStyle name="40% - Accent4 5 8" xfId="13921" xr:uid="{00000000-0005-0000-0000-00003F360000}"/>
    <cellStyle name="40% - Accent4 5 9" xfId="13922" xr:uid="{00000000-0005-0000-0000-000040360000}"/>
    <cellStyle name="40% - Accent4 6" xfId="13923" xr:uid="{00000000-0005-0000-0000-000041360000}"/>
    <cellStyle name="40% - Accent4 6 2" xfId="13924" xr:uid="{00000000-0005-0000-0000-000042360000}"/>
    <cellStyle name="40% - Accent4 6 2 2" xfId="13925" xr:uid="{00000000-0005-0000-0000-000043360000}"/>
    <cellStyle name="40% - Accent4 6 2 2 2" xfId="13926" xr:uid="{00000000-0005-0000-0000-000044360000}"/>
    <cellStyle name="40% - Accent4 6 2 2 2 2" xfId="13927" xr:uid="{00000000-0005-0000-0000-000045360000}"/>
    <cellStyle name="40% - Accent4 6 2 2 2 2 2" xfId="13928" xr:uid="{00000000-0005-0000-0000-000046360000}"/>
    <cellStyle name="40% - Accent4 6 2 2 2 3" xfId="13929" xr:uid="{00000000-0005-0000-0000-000047360000}"/>
    <cellStyle name="40% - Accent4 6 2 2 3" xfId="13930" xr:uid="{00000000-0005-0000-0000-000048360000}"/>
    <cellStyle name="40% - Accent4 6 2 2 3 2" xfId="13931" xr:uid="{00000000-0005-0000-0000-000049360000}"/>
    <cellStyle name="40% - Accent4 6 2 2 4" xfId="13932" xr:uid="{00000000-0005-0000-0000-00004A360000}"/>
    <cellStyle name="40% - Accent4 6 2 2 5" xfId="13933" xr:uid="{00000000-0005-0000-0000-00004B360000}"/>
    <cellStyle name="40% - Accent4 6 2 2 6" xfId="13934" xr:uid="{00000000-0005-0000-0000-00004C360000}"/>
    <cellStyle name="40% - Accent4 6 2 3" xfId="13935" xr:uid="{00000000-0005-0000-0000-00004D360000}"/>
    <cellStyle name="40% - Accent4 6 2 3 2" xfId="13936" xr:uid="{00000000-0005-0000-0000-00004E360000}"/>
    <cellStyle name="40% - Accent4 6 2 3 2 2" xfId="13937" xr:uid="{00000000-0005-0000-0000-00004F360000}"/>
    <cellStyle name="40% - Accent4 6 2 3 3" xfId="13938" xr:uid="{00000000-0005-0000-0000-000050360000}"/>
    <cellStyle name="40% - Accent4 6 2 4" xfId="13939" xr:uid="{00000000-0005-0000-0000-000051360000}"/>
    <cellStyle name="40% - Accent4 6 2 4 2" xfId="13940" xr:uid="{00000000-0005-0000-0000-000052360000}"/>
    <cellStyle name="40% - Accent4 6 2 4 2 2" xfId="13941" xr:uid="{00000000-0005-0000-0000-000053360000}"/>
    <cellStyle name="40% - Accent4 6 2 4 3" xfId="13942" xr:uid="{00000000-0005-0000-0000-000054360000}"/>
    <cellStyle name="40% - Accent4 6 2 5" xfId="13943" xr:uid="{00000000-0005-0000-0000-000055360000}"/>
    <cellStyle name="40% - Accent4 6 2 5 2" xfId="13944" xr:uid="{00000000-0005-0000-0000-000056360000}"/>
    <cellStyle name="40% - Accent4 6 2 6" xfId="13945" xr:uid="{00000000-0005-0000-0000-000057360000}"/>
    <cellStyle name="40% - Accent4 6 2 7" xfId="13946" xr:uid="{00000000-0005-0000-0000-000058360000}"/>
    <cellStyle name="40% - Accent4 6 2 8" xfId="13947" xr:uid="{00000000-0005-0000-0000-000059360000}"/>
    <cellStyle name="40% - Accent4 6 3" xfId="13948" xr:uid="{00000000-0005-0000-0000-00005A360000}"/>
    <cellStyle name="40% - Accent4 6 3 2" xfId="13949" xr:uid="{00000000-0005-0000-0000-00005B360000}"/>
    <cellStyle name="40% - Accent4 6 3 2 2" xfId="13950" xr:uid="{00000000-0005-0000-0000-00005C360000}"/>
    <cellStyle name="40% - Accent4 6 3 2 2 2" xfId="13951" xr:uid="{00000000-0005-0000-0000-00005D360000}"/>
    <cellStyle name="40% - Accent4 6 3 2 3" xfId="13952" xr:uid="{00000000-0005-0000-0000-00005E360000}"/>
    <cellStyle name="40% - Accent4 6 3 2 4" xfId="13953" xr:uid="{00000000-0005-0000-0000-00005F360000}"/>
    <cellStyle name="40% - Accent4 6 3 3" xfId="13954" xr:uid="{00000000-0005-0000-0000-000060360000}"/>
    <cellStyle name="40% - Accent4 6 3 3 2" xfId="13955" xr:uid="{00000000-0005-0000-0000-000061360000}"/>
    <cellStyle name="40% - Accent4 6 3 4" xfId="13956" xr:uid="{00000000-0005-0000-0000-000062360000}"/>
    <cellStyle name="40% - Accent4 6 3 5" xfId="13957" xr:uid="{00000000-0005-0000-0000-000063360000}"/>
    <cellStyle name="40% - Accent4 6 3 6" xfId="13958" xr:uid="{00000000-0005-0000-0000-000064360000}"/>
    <cellStyle name="40% - Accent4 6 4" xfId="13959" xr:uid="{00000000-0005-0000-0000-000065360000}"/>
    <cellStyle name="40% - Accent4 6 4 2" xfId="13960" xr:uid="{00000000-0005-0000-0000-000066360000}"/>
    <cellStyle name="40% - Accent4 6 4 2 2" xfId="13961" xr:uid="{00000000-0005-0000-0000-000067360000}"/>
    <cellStyle name="40% - Accent4 6 4 3" xfId="13962" xr:uid="{00000000-0005-0000-0000-000068360000}"/>
    <cellStyle name="40% - Accent4 6 4 4" xfId="13963" xr:uid="{00000000-0005-0000-0000-000069360000}"/>
    <cellStyle name="40% - Accent4 6 5" xfId="13964" xr:uid="{00000000-0005-0000-0000-00006A360000}"/>
    <cellStyle name="40% - Accent4 6 5 2" xfId="13965" xr:uid="{00000000-0005-0000-0000-00006B360000}"/>
    <cellStyle name="40% - Accent4 6 5 2 2" xfId="13966" xr:uid="{00000000-0005-0000-0000-00006C360000}"/>
    <cellStyle name="40% - Accent4 6 5 3" xfId="13967" xr:uid="{00000000-0005-0000-0000-00006D360000}"/>
    <cellStyle name="40% - Accent4 6 6" xfId="13968" xr:uid="{00000000-0005-0000-0000-00006E360000}"/>
    <cellStyle name="40% - Accent4 6 6 2" xfId="13969" xr:uid="{00000000-0005-0000-0000-00006F360000}"/>
    <cellStyle name="40% - Accent4 6 7" xfId="13970" xr:uid="{00000000-0005-0000-0000-000070360000}"/>
    <cellStyle name="40% - Accent4 6 8" xfId="13971" xr:uid="{00000000-0005-0000-0000-000071360000}"/>
    <cellStyle name="40% - Accent4 6 9" xfId="13972" xr:uid="{00000000-0005-0000-0000-000072360000}"/>
    <cellStyle name="40% - Accent4 7" xfId="13973" xr:uid="{00000000-0005-0000-0000-000073360000}"/>
    <cellStyle name="40% - Accent4 7 2" xfId="13974" xr:uid="{00000000-0005-0000-0000-000074360000}"/>
    <cellStyle name="40% - Accent4 7 2 2" xfId="13975" xr:uid="{00000000-0005-0000-0000-000075360000}"/>
    <cellStyle name="40% - Accent4 7 2 2 2" xfId="13976" xr:uid="{00000000-0005-0000-0000-000076360000}"/>
    <cellStyle name="40% - Accent4 7 2 2 2 2" xfId="13977" xr:uid="{00000000-0005-0000-0000-000077360000}"/>
    <cellStyle name="40% - Accent4 7 2 2 2 2 2" xfId="13978" xr:uid="{00000000-0005-0000-0000-000078360000}"/>
    <cellStyle name="40% - Accent4 7 2 2 2 3" xfId="13979" xr:uid="{00000000-0005-0000-0000-000079360000}"/>
    <cellStyle name="40% - Accent4 7 2 2 3" xfId="13980" xr:uid="{00000000-0005-0000-0000-00007A360000}"/>
    <cellStyle name="40% - Accent4 7 2 2 3 2" xfId="13981" xr:uid="{00000000-0005-0000-0000-00007B360000}"/>
    <cellStyle name="40% - Accent4 7 2 2 4" xfId="13982" xr:uid="{00000000-0005-0000-0000-00007C360000}"/>
    <cellStyle name="40% - Accent4 7 2 2 5" xfId="13983" xr:uid="{00000000-0005-0000-0000-00007D360000}"/>
    <cellStyle name="40% - Accent4 7 2 2 6" xfId="13984" xr:uid="{00000000-0005-0000-0000-00007E360000}"/>
    <cellStyle name="40% - Accent4 7 2 3" xfId="13985" xr:uid="{00000000-0005-0000-0000-00007F360000}"/>
    <cellStyle name="40% - Accent4 7 2 3 2" xfId="13986" xr:uid="{00000000-0005-0000-0000-000080360000}"/>
    <cellStyle name="40% - Accent4 7 2 3 2 2" xfId="13987" xr:uid="{00000000-0005-0000-0000-000081360000}"/>
    <cellStyle name="40% - Accent4 7 2 3 3" xfId="13988" xr:uid="{00000000-0005-0000-0000-000082360000}"/>
    <cellStyle name="40% - Accent4 7 2 4" xfId="13989" xr:uid="{00000000-0005-0000-0000-000083360000}"/>
    <cellStyle name="40% - Accent4 7 2 4 2" xfId="13990" xr:uid="{00000000-0005-0000-0000-000084360000}"/>
    <cellStyle name="40% - Accent4 7 2 4 2 2" xfId="13991" xr:uid="{00000000-0005-0000-0000-000085360000}"/>
    <cellStyle name="40% - Accent4 7 2 4 3" xfId="13992" xr:uid="{00000000-0005-0000-0000-000086360000}"/>
    <cellStyle name="40% - Accent4 7 2 5" xfId="13993" xr:uid="{00000000-0005-0000-0000-000087360000}"/>
    <cellStyle name="40% - Accent4 7 2 5 2" xfId="13994" xr:uid="{00000000-0005-0000-0000-000088360000}"/>
    <cellStyle name="40% - Accent4 7 2 6" xfId="13995" xr:uid="{00000000-0005-0000-0000-000089360000}"/>
    <cellStyle name="40% - Accent4 7 2 7" xfId="13996" xr:uid="{00000000-0005-0000-0000-00008A360000}"/>
    <cellStyle name="40% - Accent4 7 2 8" xfId="13997" xr:uid="{00000000-0005-0000-0000-00008B360000}"/>
    <cellStyle name="40% - Accent4 7 3" xfId="13998" xr:uid="{00000000-0005-0000-0000-00008C360000}"/>
    <cellStyle name="40% - Accent4 7 3 2" xfId="13999" xr:uid="{00000000-0005-0000-0000-00008D360000}"/>
    <cellStyle name="40% - Accent4 7 3 2 2" xfId="14000" xr:uid="{00000000-0005-0000-0000-00008E360000}"/>
    <cellStyle name="40% - Accent4 7 3 2 2 2" xfId="14001" xr:uid="{00000000-0005-0000-0000-00008F360000}"/>
    <cellStyle name="40% - Accent4 7 3 2 3" xfId="14002" xr:uid="{00000000-0005-0000-0000-000090360000}"/>
    <cellStyle name="40% - Accent4 7 3 2 4" xfId="14003" xr:uid="{00000000-0005-0000-0000-000091360000}"/>
    <cellStyle name="40% - Accent4 7 3 3" xfId="14004" xr:uid="{00000000-0005-0000-0000-000092360000}"/>
    <cellStyle name="40% - Accent4 7 3 3 2" xfId="14005" xr:uid="{00000000-0005-0000-0000-000093360000}"/>
    <cellStyle name="40% - Accent4 7 3 4" xfId="14006" xr:uid="{00000000-0005-0000-0000-000094360000}"/>
    <cellStyle name="40% - Accent4 7 3 5" xfId="14007" xr:uid="{00000000-0005-0000-0000-000095360000}"/>
    <cellStyle name="40% - Accent4 7 3 6" xfId="14008" xr:uid="{00000000-0005-0000-0000-000096360000}"/>
    <cellStyle name="40% - Accent4 7 4" xfId="14009" xr:uid="{00000000-0005-0000-0000-000097360000}"/>
    <cellStyle name="40% - Accent4 7 4 2" xfId="14010" xr:uid="{00000000-0005-0000-0000-000098360000}"/>
    <cellStyle name="40% - Accent4 7 4 2 2" xfId="14011" xr:uid="{00000000-0005-0000-0000-000099360000}"/>
    <cellStyle name="40% - Accent4 7 4 3" xfId="14012" xr:uid="{00000000-0005-0000-0000-00009A360000}"/>
    <cellStyle name="40% - Accent4 7 4 4" xfId="14013" xr:uid="{00000000-0005-0000-0000-00009B360000}"/>
    <cellStyle name="40% - Accent4 7 5" xfId="14014" xr:uid="{00000000-0005-0000-0000-00009C360000}"/>
    <cellStyle name="40% - Accent4 7 5 2" xfId="14015" xr:uid="{00000000-0005-0000-0000-00009D360000}"/>
    <cellStyle name="40% - Accent4 7 5 2 2" xfId="14016" xr:uid="{00000000-0005-0000-0000-00009E360000}"/>
    <cellStyle name="40% - Accent4 7 5 3" xfId="14017" xr:uid="{00000000-0005-0000-0000-00009F360000}"/>
    <cellStyle name="40% - Accent4 7 6" xfId="14018" xr:uid="{00000000-0005-0000-0000-0000A0360000}"/>
    <cellStyle name="40% - Accent4 7 6 2" xfId="14019" xr:uid="{00000000-0005-0000-0000-0000A1360000}"/>
    <cellStyle name="40% - Accent4 7 7" xfId="14020" xr:uid="{00000000-0005-0000-0000-0000A2360000}"/>
    <cellStyle name="40% - Accent4 7 8" xfId="14021" xr:uid="{00000000-0005-0000-0000-0000A3360000}"/>
    <cellStyle name="40% - Accent4 7 9" xfId="14022" xr:uid="{00000000-0005-0000-0000-0000A4360000}"/>
    <cellStyle name="40% - Accent4 8" xfId="14023" xr:uid="{00000000-0005-0000-0000-0000A5360000}"/>
    <cellStyle name="40% - Accent4 8 2" xfId="14024" xr:uid="{00000000-0005-0000-0000-0000A6360000}"/>
    <cellStyle name="40% - Accent4 8 2 2" xfId="14025" xr:uid="{00000000-0005-0000-0000-0000A7360000}"/>
    <cellStyle name="40% - Accent4 8 2 2 2" xfId="14026" xr:uid="{00000000-0005-0000-0000-0000A8360000}"/>
    <cellStyle name="40% - Accent4 8 2 2 2 2" xfId="14027" xr:uid="{00000000-0005-0000-0000-0000A9360000}"/>
    <cellStyle name="40% - Accent4 8 2 2 2 2 2" xfId="14028" xr:uid="{00000000-0005-0000-0000-0000AA360000}"/>
    <cellStyle name="40% - Accent4 8 2 2 2 3" xfId="14029" xr:uid="{00000000-0005-0000-0000-0000AB360000}"/>
    <cellStyle name="40% - Accent4 8 2 2 3" xfId="14030" xr:uid="{00000000-0005-0000-0000-0000AC360000}"/>
    <cellStyle name="40% - Accent4 8 2 2 3 2" xfId="14031" xr:uid="{00000000-0005-0000-0000-0000AD360000}"/>
    <cellStyle name="40% - Accent4 8 2 2 4" xfId="14032" xr:uid="{00000000-0005-0000-0000-0000AE360000}"/>
    <cellStyle name="40% - Accent4 8 2 2 5" xfId="14033" xr:uid="{00000000-0005-0000-0000-0000AF360000}"/>
    <cellStyle name="40% - Accent4 8 2 2 6" xfId="14034" xr:uid="{00000000-0005-0000-0000-0000B0360000}"/>
    <cellStyle name="40% - Accent4 8 2 3" xfId="14035" xr:uid="{00000000-0005-0000-0000-0000B1360000}"/>
    <cellStyle name="40% - Accent4 8 2 3 2" xfId="14036" xr:uid="{00000000-0005-0000-0000-0000B2360000}"/>
    <cellStyle name="40% - Accent4 8 2 3 2 2" xfId="14037" xr:uid="{00000000-0005-0000-0000-0000B3360000}"/>
    <cellStyle name="40% - Accent4 8 2 3 3" xfId="14038" xr:uid="{00000000-0005-0000-0000-0000B4360000}"/>
    <cellStyle name="40% - Accent4 8 2 4" xfId="14039" xr:uid="{00000000-0005-0000-0000-0000B5360000}"/>
    <cellStyle name="40% - Accent4 8 2 4 2" xfId="14040" xr:uid="{00000000-0005-0000-0000-0000B6360000}"/>
    <cellStyle name="40% - Accent4 8 2 4 2 2" xfId="14041" xr:uid="{00000000-0005-0000-0000-0000B7360000}"/>
    <cellStyle name="40% - Accent4 8 2 4 3" xfId="14042" xr:uid="{00000000-0005-0000-0000-0000B8360000}"/>
    <cellStyle name="40% - Accent4 8 2 5" xfId="14043" xr:uid="{00000000-0005-0000-0000-0000B9360000}"/>
    <cellStyle name="40% - Accent4 8 2 5 2" xfId="14044" xr:uid="{00000000-0005-0000-0000-0000BA360000}"/>
    <cellStyle name="40% - Accent4 8 2 6" xfId="14045" xr:uid="{00000000-0005-0000-0000-0000BB360000}"/>
    <cellStyle name="40% - Accent4 8 2 7" xfId="14046" xr:uid="{00000000-0005-0000-0000-0000BC360000}"/>
    <cellStyle name="40% - Accent4 8 2 8" xfId="14047" xr:uid="{00000000-0005-0000-0000-0000BD360000}"/>
    <cellStyle name="40% - Accent4 8 3" xfId="14048" xr:uid="{00000000-0005-0000-0000-0000BE360000}"/>
    <cellStyle name="40% - Accent4 8 3 2" xfId="14049" xr:uid="{00000000-0005-0000-0000-0000BF360000}"/>
    <cellStyle name="40% - Accent4 8 3 2 2" xfId="14050" xr:uid="{00000000-0005-0000-0000-0000C0360000}"/>
    <cellStyle name="40% - Accent4 8 3 2 2 2" xfId="14051" xr:uid="{00000000-0005-0000-0000-0000C1360000}"/>
    <cellStyle name="40% - Accent4 8 3 2 3" xfId="14052" xr:uid="{00000000-0005-0000-0000-0000C2360000}"/>
    <cellStyle name="40% - Accent4 8 3 2 4" xfId="14053" xr:uid="{00000000-0005-0000-0000-0000C3360000}"/>
    <cellStyle name="40% - Accent4 8 3 3" xfId="14054" xr:uid="{00000000-0005-0000-0000-0000C4360000}"/>
    <cellStyle name="40% - Accent4 8 3 3 2" xfId="14055" xr:uid="{00000000-0005-0000-0000-0000C5360000}"/>
    <cellStyle name="40% - Accent4 8 3 4" xfId="14056" xr:uid="{00000000-0005-0000-0000-0000C6360000}"/>
    <cellStyle name="40% - Accent4 8 3 5" xfId="14057" xr:uid="{00000000-0005-0000-0000-0000C7360000}"/>
    <cellStyle name="40% - Accent4 8 3 6" xfId="14058" xr:uid="{00000000-0005-0000-0000-0000C8360000}"/>
    <cellStyle name="40% - Accent4 8 4" xfId="14059" xr:uid="{00000000-0005-0000-0000-0000C9360000}"/>
    <cellStyle name="40% - Accent4 8 4 2" xfId="14060" xr:uid="{00000000-0005-0000-0000-0000CA360000}"/>
    <cellStyle name="40% - Accent4 8 4 2 2" xfId="14061" xr:uid="{00000000-0005-0000-0000-0000CB360000}"/>
    <cellStyle name="40% - Accent4 8 4 3" xfId="14062" xr:uid="{00000000-0005-0000-0000-0000CC360000}"/>
    <cellStyle name="40% - Accent4 8 4 4" xfId="14063" xr:uid="{00000000-0005-0000-0000-0000CD360000}"/>
    <cellStyle name="40% - Accent4 8 5" xfId="14064" xr:uid="{00000000-0005-0000-0000-0000CE360000}"/>
    <cellStyle name="40% - Accent4 8 5 2" xfId="14065" xr:uid="{00000000-0005-0000-0000-0000CF360000}"/>
    <cellStyle name="40% - Accent4 8 5 2 2" xfId="14066" xr:uid="{00000000-0005-0000-0000-0000D0360000}"/>
    <cellStyle name="40% - Accent4 8 5 3" xfId="14067" xr:uid="{00000000-0005-0000-0000-0000D1360000}"/>
    <cellStyle name="40% - Accent4 8 6" xfId="14068" xr:uid="{00000000-0005-0000-0000-0000D2360000}"/>
    <cellStyle name="40% - Accent4 8 6 2" xfId="14069" xr:uid="{00000000-0005-0000-0000-0000D3360000}"/>
    <cellStyle name="40% - Accent4 8 7" xfId="14070" xr:uid="{00000000-0005-0000-0000-0000D4360000}"/>
    <cellStyle name="40% - Accent4 8 8" xfId="14071" xr:uid="{00000000-0005-0000-0000-0000D5360000}"/>
    <cellStyle name="40% - Accent4 8 9" xfId="14072" xr:uid="{00000000-0005-0000-0000-0000D6360000}"/>
    <cellStyle name="40% - Accent4 9" xfId="14073" xr:uid="{00000000-0005-0000-0000-0000D7360000}"/>
    <cellStyle name="40% - Accent4 9 2" xfId="14074" xr:uid="{00000000-0005-0000-0000-0000D8360000}"/>
    <cellStyle name="40% - Accent4 9 2 2" xfId="14075" xr:uid="{00000000-0005-0000-0000-0000D9360000}"/>
    <cellStyle name="40% - Accent4 9 2 2 2" xfId="14076" xr:uid="{00000000-0005-0000-0000-0000DA360000}"/>
    <cellStyle name="40% - Accent4 9 2 2 2 2" xfId="14077" xr:uid="{00000000-0005-0000-0000-0000DB360000}"/>
    <cellStyle name="40% - Accent4 9 2 2 3" xfId="14078" xr:uid="{00000000-0005-0000-0000-0000DC360000}"/>
    <cellStyle name="40% - Accent4 9 2 2 4" xfId="14079" xr:uid="{00000000-0005-0000-0000-0000DD360000}"/>
    <cellStyle name="40% - Accent4 9 2 3" xfId="14080" xr:uid="{00000000-0005-0000-0000-0000DE360000}"/>
    <cellStyle name="40% - Accent4 9 2 3 2" xfId="14081" xr:uid="{00000000-0005-0000-0000-0000DF360000}"/>
    <cellStyle name="40% - Accent4 9 2 4" xfId="14082" xr:uid="{00000000-0005-0000-0000-0000E0360000}"/>
    <cellStyle name="40% - Accent4 9 2 5" xfId="14083" xr:uid="{00000000-0005-0000-0000-0000E1360000}"/>
    <cellStyle name="40% - Accent4 9 2 6" xfId="14084" xr:uid="{00000000-0005-0000-0000-0000E2360000}"/>
    <cellStyle name="40% - Accent4 9 3" xfId="14085" xr:uid="{00000000-0005-0000-0000-0000E3360000}"/>
    <cellStyle name="40% - Accent4 9 3 2" xfId="14086" xr:uid="{00000000-0005-0000-0000-0000E4360000}"/>
    <cellStyle name="40% - Accent4 9 3 2 2" xfId="14087" xr:uid="{00000000-0005-0000-0000-0000E5360000}"/>
    <cellStyle name="40% - Accent4 9 3 2 2 2" xfId="14088" xr:uid="{00000000-0005-0000-0000-0000E6360000}"/>
    <cellStyle name="40% - Accent4 9 3 2 3" xfId="14089" xr:uid="{00000000-0005-0000-0000-0000E7360000}"/>
    <cellStyle name="40% - Accent4 9 3 2 4" xfId="14090" xr:uid="{00000000-0005-0000-0000-0000E8360000}"/>
    <cellStyle name="40% - Accent4 9 3 3" xfId="14091" xr:uid="{00000000-0005-0000-0000-0000E9360000}"/>
    <cellStyle name="40% - Accent4 9 3 3 2" xfId="14092" xr:uid="{00000000-0005-0000-0000-0000EA360000}"/>
    <cellStyle name="40% - Accent4 9 3 4" xfId="14093" xr:uid="{00000000-0005-0000-0000-0000EB360000}"/>
    <cellStyle name="40% - Accent4 9 3 5" xfId="14094" xr:uid="{00000000-0005-0000-0000-0000EC360000}"/>
    <cellStyle name="40% - Accent4 9 4" xfId="14095" xr:uid="{00000000-0005-0000-0000-0000ED360000}"/>
    <cellStyle name="40% - Accent4 9 4 2" xfId="14096" xr:uid="{00000000-0005-0000-0000-0000EE360000}"/>
    <cellStyle name="40% - Accent4 9 4 2 2" xfId="14097" xr:uid="{00000000-0005-0000-0000-0000EF360000}"/>
    <cellStyle name="40% - Accent4 9 4 3" xfId="14098" xr:uid="{00000000-0005-0000-0000-0000F0360000}"/>
    <cellStyle name="40% - Accent4 9 4 4" xfId="14099" xr:uid="{00000000-0005-0000-0000-0000F1360000}"/>
    <cellStyle name="40% - Accent4 9 5" xfId="14100" xr:uid="{00000000-0005-0000-0000-0000F2360000}"/>
    <cellStyle name="40% - Accent4 9 5 2" xfId="14101" xr:uid="{00000000-0005-0000-0000-0000F3360000}"/>
    <cellStyle name="40% - Accent4 9 6" xfId="14102" xr:uid="{00000000-0005-0000-0000-0000F4360000}"/>
    <cellStyle name="40% - Accent4 9 7" xfId="14103" xr:uid="{00000000-0005-0000-0000-0000F5360000}"/>
    <cellStyle name="40% - Accent4 9 8" xfId="14104" xr:uid="{00000000-0005-0000-0000-0000F6360000}"/>
    <cellStyle name="40% - Accent5" xfId="38" builtinId="47" customBuiltin="1"/>
    <cellStyle name="40% - Accent5 10" xfId="14105" xr:uid="{00000000-0005-0000-0000-0000F8360000}"/>
    <cellStyle name="40% - Accent5 10 2" xfId="14106" xr:uid="{00000000-0005-0000-0000-0000F9360000}"/>
    <cellStyle name="40% - Accent5 10 2 2" xfId="14107" xr:uid="{00000000-0005-0000-0000-0000FA360000}"/>
    <cellStyle name="40% - Accent5 10 2 2 2" xfId="14108" xr:uid="{00000000-0005-0000-0000-0000FB360000}"/>
    <cellStyle name="40% - Accent5 10 2 3" xfId="14109" xr:uid="{00000000-0005-0000-0000-0000FC360000}"/>
    <cellStyle name="40% - Accent5 10 2 4" xfId="14110" xr:uid="{00000000-0005-0000-0000-0000FD360000}"/>
    <cellStyle name="40% - Accent5 10 3" xfId="14111" xr:uid="{00000000-0005-0000-0000-0000FE360000}"/>
    <cellStyle name="40% - Accent5 10 3 2" xfId="14112" xr:uid="{00000000-0005-0000-0000-0000FF360000}"/>
    <cellStyle name="40% - Accent5 10 4" xfId="14113" xr:uid="{00000000-0005-0000-0000-000000370000}"/>
    <cellStyle name="40% - Accent5 10 5" xfId="14114" xr:uid="{00000000-0005-0000-0000-000001370000}"/>
    <cellStyle name="40% - Accent5 10 6" xfId="14115" xr:uid="{00000000-0005-0000-0000-000002370000}"/>
    <cellStyle name="40% - Accent5 11" xfId="14116" xr:uid="{00000000-0005-0000-0000-000003370000}"/>
    <cellStyle name="40% - Accent5 11 2" xfId="14117" xr:uid="{00000000-0005-0000-0000-000004370000}"/>
    <cellStyle name="40% - Accent5 11 2 2" xfId="14118" xr:uid="{00000000-0005-0000-0000-000005370000}"/>
    <cellStyle name="40% - Accent5 11 2 2 2" xfId="14119" xr:uid="{00000000-0005-0000-0000-000006370000}"/>
    <cellStyle name="40% - Accent5 11 2 3" xfId="14120" xr:uid="{00000000-0005-0000-0000-000007370000}"/>
    <cellStyle name="40% - Accent5 11 2 4" xfId="14121" xr:uid="{00000000-0005-0000-0000-000008370000}"/>
    <cellStyle name="40% - Accent5 11 3" xfId="14122" xr:uid="{00000000-0005-0000-0000-000009370000}"/>
    <cellStyle name="40% - Accent5 11 3 2" xfId="14123" xr:uid="{00000000-0005-0000-0000-00000A370000}"/>
    <cellStyle name="40% - Accent5 11 4" xfId="14124" xr:uid="{00000000-0005-0000-0000-00000B370000}"/>
    <cellStyle name="40% - Accent5 11 5" xfId="14125" xr:uid="{00000000-0005-0000-0000-00000C370000}"/>
    <cellStyle name="40% - Accent5 12" xfId="14126" xr:uid="{00000000-0005-0000-0000-00000D370000}"/>
    <cellStyle name="40% - Accent5 12 2" xfId="14127" xr:uid="{00000000-0005-0000-0000-00000E370000}"/>
    <cellStyle name="40% - Accent5 12 2 2" xfId="14128" xr:uid="{00000000-0005-0000-0000-00000F370000}"/>
    <cellStyle name="40% - Accent5 12 2 3" xfId="14129" xr:uid="{00000000-0005-0000-0000-000010370000}"/>
    <cellStyle name="40% - Accent5 12 3" xfId="14130" xr:uid="{00000000-0005-0000-0000-000011370000}"/>
    <cellStyle name="40% - Accent5 12 4" xfId="14131" xr:uid="{00000000-0005-0000-0000-000012370000}"/>
    <cellStyle name="40% - Accent5 13" xfId="14132" xr:uid="{00000000-0005-0000-0000-000013370000}"/>
    <cellStyle name="40% - Accent5 13 2" xfId="14133" xr:uid="{00000000-0005-0000-0000-000014370000}"/>
    <cellStyle name="40% - Accent5 13 2 2" xfId="14134" xr:uid="{00000000-0005-0000-0000-000015370000}"/>
    <cellStyle name="40% - Accent5 13 3" xfId="14135" xr:uid="{00000000-0005-0000-0000-000016370000}"/>
    <cellStyle name="40% - Accent5 13 4" xfId="14136" xr:uid="{00000000-0005-0000-0000-000017370000}"/>
    <cellStyle name="40% - Accent5 14" xfId="14137" xr:uid="{00000000-0005-0000-0000-000018370000}"/>
    <cellStyle name="40% - Accent5 14 2" xfId="14138" xr:uid="{00000000-0005-0000-0000-000019370000}"/>
    <cellStyle name="40% - Accent5 15" xfId="14139" xr:uid="{00000000-0005-0000-0000-00001A370000}"/>
    <cellStyle name="40% - Accent5 16" xfId="14140" xr:uid="{00000000-0005-0000-0000-00001B370000}"/>
    <cellStyle name="40% - Accent5 17" xfId="14141" xr:uid="{00000000-0005-0000-0000-00001C370000}"/>
    <cellStyle name="40% - Accent5 2" xfId="14142" xr:uid="{00000000-0005-0000-0000-00001D370000}"/>
    <cellStyle name="40% - Accent5 2 10" xfId="14143" xr:uid="{00000000-0005-0000-0000-00001E370000}"/>
    <cellStyle name="40% - Accent5 2 10 2" xfId="14144" xr:uid="{00000000-0005-0000-0000-00001F370000}"/>
    <cellStyle name="40% - Accent5 2 10 2 2" xfId="14145" xr:uid="{00000000-0005-0000-0000-000020370000}"/>
    <cellStyle name="40% - Accent5 2 10 3" xfId="14146" xr:uid="{00000000-0005-0000-0000-000021370000}"/>
    <cellStyle name="40% - Accent5 2 10 4" xfId="14147" xr:uid="{00000000-0005-0000-0000-000022370000}"/>
    <cellStyle name="40% - Accent5 2 11" xfId="14148" xr:uid="{00000000-0005-0000-0000-000023370000}"/>
    <cellStyle name="40% - Accent5 2 11 2" xfId="14149" xr:uid="{00000000-0005-0000-0000-000024370000}"/>
    <cellStyle name="40% - Accent5 2 12" xfId="14150" xr:uid="{00000000-0005-0000-0000-000025370000}"/>
    <cellStyle name="40% - Accent5 2 13" xfId="14151" xr:uid="{00000000-0005-0000-0000-000026370000}"/>
    <cellStyle name="40% - Accent5 2 14" xfId="14152" xr:uid="{00000000-0005-0000-0000-000027370000}"/>
    <cellStyle name="40% - Accent5 2 2" xfId="14153" xr:uid="{00000000-0005-0000-0000-000028370000}"/>
    <cellStyle name="40% - Accent5 2 2 10" xfId="14154" xr:uid="{00000000-0005-0000-0000-000029370000}"/>
    <cellStyle name="40% - Accent5 2 2 10 2" xfId="14155" xr:uid="{00000000-0005-0000-0000-00002A370000}"/>
    <cellStyle name="40% - Accent5 2 2 11" xfId="14156" xr:uid="{00000000-0005-0000-0000-00002B370000}"/>
    <cellStyle name="40% - Accent5 2 2 12" xfId="14157" xr:uid="{00000000-0005-0000-0000-00002C370000}"/>
    <cellStyle name="40% - Accent5 2 2 13" xfId="14158" xr:uid="{00000000-0005-0000-0000-00002D370000}"/>
    <cellStyle name="40% - Accent5 2 2 2" xfId="14159" xr:uid="{00000000-0005-0000-0000-00002E370000}"/>
    <cellStyle name="40% - Accent5 2 2 2 2" xfId="14160" xr:uid="{00000000-0005-0000-0000-00002F370000}"/>
    <cellStyle name="40% - Accent5 2 2 2 2 2" xfId="14161" xr:uid="{00000000-0005-0000-0000-000030370000}"/>
    <cellStyle name="40% - Accent5 2 2 2 2 2 2" xfId="14162" xr:uid="{00000000-0005-0000-0000-000031370000}"/>
    <cellStyle name="40% - Accent5 2 2 2 2 2 2 2" xfId="14163" xr:uid="{00000000-0005-0000-0000-000032370000}"/>
    <cellStyle name="40% - Accent5 2 2 2 2 2 2 2 2" xfId="14164" xr:uid="{00000000-0005-0000-0000-000033370000}"/>
    <cellStyle name="40% - Accent5 2 2 2 2 2 2 3" xfId="14165" xr:uid="{00000000-0005-0000-0000-000034370000}"/>
    <cellStyle name="40% - Accent5 2 2 2 2 2 3" xfId="14166" xr:uid="{00000000-0005-0000-0000-000035370000}"/>
    <cellStyle name="40% - Accent5 2 2 2 2 2 3 2" xfId="14167" xr:uid="{00000000-0005-0000-0000-000036370000}"/>
    <cellStyle name="40% - Accent5 2 2 2 2 2 4" xfId="14168" xr:uid="{00000000-0005-0000-0000-000037370000}"/>
    <cellStyle name="40% - Accent5 2 2 2 2 2 5" xfId="14169" xr:uid="{00000000-0005-0000-0000-000038370000}"/>
    <cellStyle name="40% - Accent5 2 2 2 2 2 6" xfId="14170" xr:uid="{00000000-0005-0000-0000-000039370000}"/>
    <cellStyle name="40% - Accent5 2 2 2 2 3" xfId="14171" xr:uid="{00000000-0005-0000-0000-00003A370000}"/>
    <cellStyle name="40% - Accent5 2 2 2 2 3 2" xfId="14172" xr:uid="{00000000-0005-0000-0000-00003B370000}"/>
    <cellStyle name="40% - Accent5 2 2 2 2 3 2 2" xfId="14173" xr:uid="{00000000-0005-0000-0000-00003C370000}"/>
    <cellStyle name="40% - Accent5 2 2 2 2 3 3" xfId="14174" xr:uid="{00000000-0005-0000-0000-00003D370000}"/>
    <cellStyle name="40% - Accent5 2 2 2 2 4" xfId="14175" xr:uid="{00000000-0005-0000-0000-00003E370000}"/>
    <cellStyle name="40% - Accent5 2 2 2 2 4 2" xfId="14176" xr:uid="{00000000-0005-0000-0000-00003F370000}"/>
    <cellStyle name="40% - Accent5 2 2 2 2 4 2 2" xfId="14177" xr:uid="{00000000-0005-0000-0000-000040370000}"/>
    <cellStyle name="40% - Accent5 2 2 2 2 4 3" xfId="14178" xr:uid="{00000000-0005-0000-0000-000041370000}"/>
    <cellStyle name="40% - Accent5 2 2 2 2 5" xfId="14179" xr:uid="{00000000-0005-0000-0000-000042370000}"/>
    <cellStyle name="40% - Accent5 2 2 2 2 5 2" xfId="14180" xr:uid="{00000000-0005-0000-0000-000043370000}"/>
    <cellStyle name="40% - Accent5 2 2 2 2 6" xfId="14181" xr:uid="{00000000-0005-0000-0000-000044370000}"/>
    <cellStyle name="40% - Accent5 2 2 2 2 7" xfId="14182" xr:uid="{00000000-0005-0000-0000-000045370000}"/>
    <cellStyle name="40% - Accent5 2 2 2 2 8" xfId="14183" xr:uid="{00000000-0005-0000-0000-000046370000}"/>
    <cellStyle name="40% - Accent5 2 2 2 3" xfId="14184" xr:uid="{00000000-0005-0000-0000-000047370000}"/>
    <cellStyle name="40% - Accent5 2 2 2 3 2" xfId="14185" xr:uid="{00000000-0005-0000-0000-000048370000}"/>
    <cellStyle name="40% - Accent5 2 2 2 3 2 2" xfId="14186" xr:uid="{00000000-0005-0000-0000-000049370000}"/>
    <cellStyle name="40% - Accent5 2 2 2 3 2 2 2" xfId="14187" xr:uid="{00000000-0005-0000-0000-00004A370000}"/>
    <cellStyle name="40% - Accent5 2 2 2 3 2 3" xfId="14188" xr:uid="{00000000-0005-0000-0000-00004B370000}"/>
    <cellStyle name="40% - Accent5 2 2 2 3 2 4" xfId="14189" xr:uid="{00000000-0005-0000-0000-00004C370000}"/>
    <cellStyle name="40% - Accent5 2 2 2 3 3" xfId="14190" xr:uid="{00000000-0005-0000-0000-00004D370000}"/>
    <cellStyle name="40% - Accent5 2 2 2 3 3 2" xfId="14191" xr:uid="{00000000-0005-0000-0000-00004E370000}"/>
    <cellStyle name="40% - Accent5 2 2 2 3 4" xfId="14192" xr:uid="{00000000-0005-0000-0000-00004F370000}"/>
    <cellStyle name="40% - Accent5 2 2 2 3 5" xfId="14193" xr:uid="{00000000-0005-0000-0000-000050370000}"/>
    <cellStyle name="40% - Accent5 2 2 2 3 6" xfId="14194" xr:uid="{00000000-0005-0000-0000-000051370000}"/>
    <cellStyle name="40% - Accent5 2 2 2 4" xfId="14195" xr:uid="{00000000-0005-0000-0000-000052370000}"/>
    <cellStyle name="40% - Accent5 2 2 2 4 2" xfId="14196" xr:uid="{00000000-0005-0000-0000-000053370000}"/>
    <cellStyle name="40% - Accent5 2 2 2 4 2 2" xfId="14197" xr:uid="{00000000-0005-0000-0000-000054370000}"/>
    <cellStyle name="40% - Accent5 2 2 2 4 2 2 2" xfId="14198" xr:uid="{00000000-0005-0000-0000-000055370000}"/>
    <cellStyle name="40% - Accent5 2 2 2 4 2 3" xfId="14199" xr:uid="{00000000-0005-0000-0000-000056370000}"/>
    <cellStyle name="40% - Accent5 2 2 2 4 2 4" xfId="14200" xr:uid="{00000000-0005-0000-0000-000057370000}"/>
    <cellStyle name="40% - Accent5 2 2 2 4 3" xfId="14201" xr:uid="{00000000-0005-0000-0000-000058370000}"/>
    <cellStyle name="40% - Accent5 2 2 2 4 3 2" xfId="14202" xr:uid="{00000000-0005-0000-0000-000059370000}"/>
    <cellStyle name="40% - Accent5 2 2 2 4 4" xfId="14203" xr:uid="{00000000-0005-0000-0000-00005A370000}"/>
    <cellStyle name="40% - Accent5 2 2 2 4 5" xfId="14204" xr:uid="{00000000-0005-0000-0000-00005B370000}"/>
    <cellStyle name="40% - Accent5 2 2 2 5" xfId="14205" xr:uid="{00000000-0005-0000-0000-00005C370000}"/>
    <cellStyle name="40% - Accent5 2 2 2 5 2" xfId="14206" xr:uid="{00000000-0005-0000-0000-00005D370000}"/>
    <cellStyle name="40% - Accent5 2 2 2 5 2 2" xfId="14207" xr:uid="{00000000-0005-0000-0000-00005E370000}"/>
    <cellStyle name="40% - Accent5 2 2 2 5 3" xfId="14208" xr:uid="{00000000-0005-0000-0000-00005F370000}"/>
    <cellStyle name="40% - Accent5 2 2 2 5 4" xfId="14209" xr:uid="{00000000-0005-0000-0000-000060370000}"/>
    <cellStyle name="40% - Accent5 2 2 2 6" xfId="14210" xr:uid="{00000000-0005-0000-0000-000061370000}"/>
    <cellStyle name="40% - Accent5 2 2 2 6 2" xfId="14211" xr:uid="{00000000-0005-0000-0000-000062370000}"/>
    <cellStyle name="40% - Accent5 2 2 2 7" xfId="14212" xr:uid="{00000000-0005-0000-0000-000063370000}"/>
    <cellStyle name="40% - Accent5 2 2 2 8" xfId="14213" xr:uid="{00000000-0005-0000-0000-000064370000}"/>
    <cellStyle name="40% - Accent5 2 2 2 9" xfId="14214" xr:uid="{00000000-0005-0000-0000-000065370000}"/>
    <cellStyle name="40% - Accent5 2 2 3" xfId="14215" xr:uid="{00000000-0005-0000-0000-000066370000}"/>
    <cellStyle name="40% - Accent5 2 2 3 2" xfId="14216" xr:uid="{00000000-0005-0000-0000-000067370000}"/>
    <cellStyle name="40% - Accent5 2 2 3 2 2" xfId="14217" xr:uid="{00000000-0005-0000-0000-000068370000}"/>
    <cellStyle name="40% - Accent5 2 2 3 2 2 2" xfId="14218" xr:uid="{00000000-0005-0000-0000-000069370000}"/>
    <cellStyle name="40% - Accent5 2 2 3 2 2 2 2" xfId="14219" xr:uid="{00000000-0005-0000-0000-00006A370000}"/>
    <cellStyle name="40% - Accent5 2 2 3 2 2 2 2 2" xfId="14220" xr:uid="{00000000-0005-0000-0000-00006B370000}"/>
    <cellStyle name="40% - Accent5 2 2 3 2 2 2 3" xfId="14221" xr:uid="{00000000-0005-0000-0000-00006C370000}"/>
    <cellStyle name="40% - Accent5 2 2 3 2 2 3" xfId="14222" xr:uid="{00000000-0005-0000-0000-00006D370000}"/>
    <cellStyle name="40% - Accent5 2 2 3 2 2 3 2" xfId="14223" xr:uid="{00000000-0005-0000-0000-00006E370000}"/>
    <cellStyle name="40% - Accent5 2 2 3 2 2 4" xfId="14224" xr:uid="{00000000-0005-0000-0000-00006F370000}"/>
    <cellStyle name="40% - Accent5 2 2 3 2 2 5" xfId="14225" xr:uid="{00000000-0005-0000-0000-000070370000}"/>
    <cellStyle name="40% - Accent5 2 2 3 2 2 6" xfId="14226" xr:uid="{00000000-0005-0000-0000-000071370000}"/>
    <cellStyle name="40% - Accent5 2 2 3 2 3" xfId="14227" xr:uid="{00000000-0005-0000-0000-000072370000}"/>
    <cellStyle name="40% - Accent5 2 2 3 2 3 2" xfId="14228" xr:uid="{00000000-0005-0000-0000-000073370000}"/>
    <cellStyle name="40% - Accent5 2 2 3 2 3 2 2" xfId="14229" xr:uid="{00000000-0005-0000-0000-000074370000}"/>
    <cellStyle name="40% - Accent5 2 2 3 2 3 3" xfId="14230" xr:uid="{00000000-0005-0000-0000-000075370000}"/>
    <cellStyle name="40% - Accent5 2 2 3 2 4" xfId="14231" xr:uid="{00000000-0005-0000-0000-000076370000}"/>
    <cellStyle name="40% - Accent5 2 2 3 2 4 2" xfId="14232" xr:uid="{00000000-0005-0000-0000-000077370000}"/>
    <cellStyle name="40% - Accent5 2 2 3 2 4 2 2" xfId="14233" xr:uid="{00000000-0005-0000-0000-000078370000}"/>
    <cellStyle name="40% - Accent5 2 2 3 2 4 3" xfId="14234" xr:uid="{00000000-0005-0000-0000-000079370000}"/>
    <cellStyle name="40% - Accent5 2 2 3 2 5" xfId="14235" xr:uid="{00000000-0005-0000-0000-00007A370000}"/>
    <cellStyle name="40% - Accent5 2 2 3 2 5 2" xfId="14236" xr:uid="{00000000-0005-0000-0000-00007B370000}"/>
    <cellStyle name="40% - Accent5 2 2 3 2 6" xfId="14237" xr:uid="{00000000-0005-0000-0000-00007C370000}"/>
    <cellStyle name="40% - Accent5 2 2 3 2 7" xfId="14238" xr:uid="{00000000-0005-0000-0000-00007D370000}"/>
    <cellStyle name="40% - Accent5 2 2 3 2 8" xfId="14239" xr:uid="{00000000-0005-0000-0000-00007E370000}"/>
    <cellStyle name="40% - Accent5 2 2 3 3" xfId="14240" xr:uid="{00000000-0005-0000-0000-00007F370000}"/>
    <cellStyle name="40% - Accent5 2 2 3 3 2" xfId="14241" xr:uid="{00000000-0005-0000-0000-000080370000}"/>
    <cellStyle name="40% - Accent5 2 2 3 3 2 2" xfId="14242" xr:uid="{00000000-0005-0000-0000-000081370000}"/>
    <cellStyle name="40% - Accent5 2 2 3 3 2 2 2" xfId="14243" xr:uid="{00000000-0005-0000-0000-000082370000}"/>
    <cellStyle name="40% - Accent5 2 2 3 3 2 3" xfId="14244" xr:uid="{00000000-0005-0000-0000-000083370000}"/>
    <cellStyle name="40% - Accent5 2 2 3 3 2 4" xfId="14245" xr:uid="{00000000-0005-0000-0000-000084370000}"/>
    <cellStyle name="40% - Accent5 2 2 3 3 3" xfId="14246" xr:uid="{00000000-0005-0000-0000-000085370000}"/>
    <cellStyle name="40% - Accent5 2 2 3 3 3 2" xfId="14247" xr:uid="{00000000-0005-0000-0000-000086370000}"/>
    <cellStyle name="40% - Accent5 2 2 3 3 4" xfId="14248" xr:uid="{00000000-0005-0000-0000-000087370000}"/>
    <cellStyle name="40% - Accent5 2 2 3 3 5" xfId="14249" xr:uid="{00000000-0005-0000-0000-000088370000}"/>
    <cellStyle name="40% - Accent5 2 2 3 3 6" xfId="14250" xr:uid="{00000000-0005-0000-0000-000089370000}"/>
    <cellStyle name="40% - Accent5 2 2 3 4" xfId="14251" xr:uid="{00000000-0005-0000-0000-00008A370000}"/>
    <cellStyle name="40% - Accent5 2 2 3 4 2" xfId="14252" xr:uid="{00000000-0005-0000-0000-00008B370000}"/>
    <cellStyle name="40% - Accent5 2 2 3 4 2 2" xfId="14253" xr:uid="{00000000-0005-0000-0000-00008C370000}"/>
    <cellStyle name="40% - Accent5 2 2 3 4 3" xfId="14254" xr:uid="{00000000-0005-0000-0000-00008D370000}"/>
    <cellStyle name="40% - Accent5 2 2 3 4 4" xfId="14255" xr:uid="{00000000-0005-0000-0000-00008E370000}"/>
    <cellStyle name="40% - Accent5 2 2 3 5" xfId="14256" xr:uid="{00000000-0005-0000-0000-00008F370000}"/>
    <cellStyle name="40% - Accent5 2 2 3 5 2" xfId="14257" xr:uid="{00000000-0005-0000-0000-000090370000}"/>
    <cellStyle name="40% - Accent5 2 2 3 5 2 2" xfId="14258" xr:uid="{00000000-0005-0000-0000-000091370000}"/>
    <cellStyle name="40% - Accent5 2 2 3 5 3" xfId="14259" xr:uid="{00000000-0005-0000-0000-000092370000}"/>
    <cellStyle name="40% - Accent5 2 2 3 6" xfId="14260" xr:uid="{00000000-0005-0000-0000-000093370000}"/>
    <cellStyle name="40% - Accent5 2 2 3 6 2" xfId="14261" xr:uid="{00000000-0005-0000-0000-000094370000}"/>
    <cellStyle name="40% - Accent5 2 2 3 7" xfId="14262" xr:uid="{00000000-0005-0000-0000-000095370000}"/>
    <cellStyle name="40% - Accent5 2 2 3 8" xfId="14263" xr:uid="{00000000-0005-0000-0000-000096370000}"/>
    <cellStyle name="40% - Accent5 2 2 3 9" xfId="14264" xr:uid="{00000000-0005-0000-0000-000097370000}"/>
    <cellStyle name="40% - Accent5 2 2 4" xfId="14265" xr:uid="{00000000-0005-0000-0000-000098370000}"/>
    <cellStyle name="40% - Accent5 2 2 4 2" xfId="14266" xr:uid="{00000000-0005-0000-0000-000099370000}"/>
    <cellStyle name="40% - Accent5 2 2 4 2 2" xfId="14267" xr:uid="{00000000-0005-0000-0000-00009A370000}"/>
    <cellStyle name="40% - Accent5 2 2 4 2 2 2" xfId="14268" xr:uid="{00000000-0005-0000-0000-00009B370000}"/>
    <cellStyle name="40% - Accent5 2 2 4 2 2 2 2" xfId="14269" xr:uid="{00000000-0005-0000-0000-00009C370000}"/>
    <cellStyle name="40% - Accent5 2 2 4 2 2 2 2 2" xfId="14270" xr:uid="{00000000-0005-0000-0000-00009D370000}"/>
    <cellStyle name="40% - Accent5 2 2 4 2 2 2 3" xfId="14271" xr:uid="{00000000-0005-0000-0000-00009E370000}"/>
    <cellStyle name="40% - Accent5 2 2 4 2 2 3" xfId="14272" xr:uid="{00000000-0005-0000-0000-00009F370000}"/>
    <cellStyle name="40% - Accent5 2 2 4 2 2 3 2" xfId="14273" xr:uid="{00000000-0005-0000-0000-0000A0370000}"/>
    <cellStyle name="40% - Accent5 2 2 4 2 2 4" xfId="14274" xr:uid="{00000000-0005-0000-0000-0000A1370000}"/>
    <cellStyle name="40% - Accent5 2 2 4 2 2 5" xfId="14275" xr:uid="{00000000-0005-0000-0000-0000A2370000}"/>
    <cellStyle name="40% - Accent5 2 2 4 2 2 6" xfId="14276" xr:uid="{00000000-0005-0000-0000-0000A3370000}"/>
    <cellStyle name="40% - Accent5 2 2 4 2 3" xfId="14277" xr:uid="{00000000-0005-0000-0000-0000A4370000}"/>
    <cellStyle name="40% - Accent5 2 2 4 2 3 2" xfId="14278" xr:uid="{00000000-0005-0000-0000-0000A5370000}"/>
    <cellStyle name="40% - Accent5 2 2 4 2 3 2 2" xfId="14279" xr:uid="{00000000-0005-0000-0000-0000A6370000}"/>
    <cellStyle name="40% - Accent5 2 2 4 2 3 3" xfId="14280" xr:uid="{00000000-0005-0000-0000-0000A7370000}"/>
    <cellStyle name="40% - Accent5 2 2 4 2 4" xfId="14281" xr:uid="{00000000-0005-0000-0000-0000A8370000}"/>
    <cellStyle name="40% - Accent5 2 2 4 2 4 2" xfId="14282" xr:uid="{00000000-0005-0000-0000-0000A9370000}"/>
    <cellStyle name="40% - Accent5 2 2 4 2 4 2 2" xfId="14283" xr:uid="{00000000-0005-0000-0000-0000AA370000}"/>
    <cellStyle name="40% - Accent5 2 2 4 2 4 3" xfId="14284" xr:uid="{00000000-0005-0000-0000-0000AB370000}"/>
    <cellStyle name="40% - Accent5 2 2 4 2 5" xfId="14285" xr:uid="{00000000-0005-0000-0000-0000AC370000}"/>
    <cellStyle name="40% - Accent5 2 2 4 2 5 2" xfId="14286" xr:uid="{00000000-0005-0000-0000-0000AD370000}"/>
    <cellStyle name="40% - Accent5 2 2 4 2 6" xfId="14287" xr:uid="{00000000-0005-0000-0000-0000AE370000}"/>
    <cellStyle name="40% - Accent5 2 2 4 2 7" xfId="14288" xr:uid="{00000000-0005-0000-0000-0000AF370000}"/>
    <cellStyle name="40% - Accent5 2 2 4 2 8" xfId="14289" xr:uid="{00000000-0005-0000-0000-0000B0370000}"/>
    <cellStyle name="40% - Accent5 2 2 4 3" xfId="14290" xr:uid="{00000000-0005-0000-0000-0000B1370000}"/>
    <cellStyle name="40% - Accent5 2 2 4 3 2" xfId="14291" xr:uid="{00000000-0005-0000-0000-0000B2370000}"/>
    <cellStyle name="40% - Accent5 2 2 4 3 2 2" xfId="14292" xr:uid="{00000000-0005-0000-0000-0000B3370000}"/>
    <cellStyle name="40% - Accent5 2 2 4 3 2 2 2" xfId="14293" xr:uid="{00000000-0005-0000-0000-0000B4370000}"/>
    <cellStyle name="40% - Accent5 2 2 4 3 2 3" xfId="14294" xr:uid="{00000000-0005-0000-0000-0000B5370000}"/>
    <cellStyle name="40% - Accent5 2 2 4 3 2 4" xfId="14295" xr:uid="{00000000-0005-0000-0000-0000B6370000}"/>
    <cellStyle name="40% - Accent5 2 2 4 3 3" xfId="14296" xr:uid="{00000000-0005-0000-0000-0000B7370000}"/>
    <cellStyle name="40% - Accent5 2 2 4 3 3 2" xfId="14297" xr:uid="{00000000-0005-0000-0000-0000B8370000}"/>
    <cellStyle name="40% - Accent5 2 2 4 3 4" xfId="14298" xr:uid="{00000000-0005-0000-0000-0000B9370000}"/>
    <cellStyle name="40% - Accent5 2 2 4 3 5" xfId="14299" xr:uid="{00000000-0005-0000-0000-0000BA370000}"/>
    <cellStyle name="40% - Accent5 2 2 4 3 6" xfId="14300" xr:uid="{00000000-0005-0000-0000-0000BB370000}"/>
    <cellStyle name="40% - Accent5 2 2 4 4" xfId="14301" xr:uid="{00000000-0005-0000-0000-0000BC370000}"/>
    <cellStyle name="40% - Accent5 2 2 4 4 2" xfId="14302" xr:uid="{00000000-0005-0000-0000-0000BD370000}"/>
    <cellStyle name="40% - Accent5 2 2 4 4 2 2" xfId="14303" xr:uid="{00000000-0005-0000-0000-0000BE370000}"/>
    <cellStyle name="40% - Accent5 2 2 4 4 3" xfId="14304" xr:uid="{00000000-0005-0000-0000-0000BF370000}"/>
    <cellStyle name="40% - Accent5 2 2 4 4 4" xfId="14305" xr:uid="{00000000-0005-0000-0000-0000C0370000}"/>
    <cellStyle name="40% - Accent5 2 2 4 5" xfId="14306" xr:uid="{00000000-0005-0000-0000-0000C1370000}"/>
    <cellStyle name="40% - Accent5 2 2 4 5 2" xfId="14307" xr:uid="{00000000-0005-0000-0000-0000C2370000}"/>
    <cellStyle name="40% - Accent5 2 2 4 5 2 2" xfId="14308" xr:uid="{00000000-0005-0000-0000-0000C3370000}"/>
    <cellStyle name="40% - Accent5 2 2 4 5 3" xfId="14309" xr:uid="{00000000-0005-0000-0000-0000C4370000}"/>
    <cellStyle name="40% - Accent5 2 2 4 6" xfId="14310" xr:uid="{00000000-0005-0000-0000-0000C5370000}"/>
    <cellStyle name="40% - Accent5 2 2 4 6 2" xfId="14311" xr:uid="{00000000-0005-0000-0000-0000C6370000}"/>
    <cellStyle name="40% - Accent5 2 2 4 7" xfId="14312" xr:uid="{00000000-0005-0000-0000-0000C7370000}"/>
    <cellStyle name="40% - Accent5 2 2 4 8" xfId="14313" xr:uid="{00000000-0005-0000-0000-0000C8370000}"/>
    <cellStyle name="40% - Accent5 2 2 4 9" xfId="14314" xr:uid="{00000000-0005-0000-0000-0000C9370000}"/>
    <cellStyle name="40% - Accent5 2 2 5" xfId="14315" xr:uid="{00000000-0005-0000-0000-0000CA370000}"/>
    <cellStyle name="40% - Accent5 2 2 5 2" xfId="14316" xr:uid="{00000000-0005-0000-0000-0000CB370000}"/>
    <cellStyle name="40% - Accent5 2 2 5 2 2" xfId="14317" xr:uid="{00000000-0005-0000-0000-0000CC370000}"/>
    <cellStyle name="40% - Accent5 2 2 5 2 2 2" xfId="14318" xr:uid="{00000000-0005-0000-0000-0000CD370000}"/>
    <cellStyle name="40% - Accent5 2 2 5 2 2 2 2" xfId="14319" xr:uid="{00000000-0005-0000-0000-0000CE370000}"/>
    <cellStyle name="40% - Accent5 2 2 5 2 2 3" xfId="14320" xr:uid="{00000000-0005-0000-0000-0000CF370000}"/>
    <cellStyle name="40% - Accent5 2 2 5 2 2 4" xfId="14321" xr:uid="{00000000-0005-0000-0000-0000D0370000}"/>
    <cellStyle name="40% - Accent5 2 2 5 2 3" xfId="14322" xr:uid="{00000000-0005-0000-0000-0000D1370000}"/>
    <cellStyle name="40% - Accent5 2 2 5 2 3 2" xfId="14323" xr:uid="{00000000-0005-0000-0000-0000D2370000}"/>
    <cellStyle name="40% - Accent5 2 2 5 2 4" xfId="14324" xr:uid="{00000000-0005-0000-0000-0000D3370000}"/>
    <cellStyle name="40% - Accent5 2 2 5 2 5" xfId="14325" xr:uid="{00000000-0005-0000-0000-0000D4370000}"/>
    <cellStyle name="40% - Accent5 2 2 5 2 6" xfId="14326" xr:uid="{00000000-0005-0000-0000-0000D5370000}"/>
    <cellStyle name="40% - Accent5 2 2 5 3" xfId="14327" xr:uid="{00000000-0005-0000-0000-0000D6370000}"/>
    <cellStyle name="40% - Accent5 2 2 5 3 2" xfId="14328" xr:uid="{00000000-0005-0000-0000-0000D7370000}"/>
    <cellStyle name="40% - Accent5 2 2 5 3 2 2" xfId="14329" xr:uid="{00000000-0005-0000-0000-0000D8370000}"/>
    <cellStyle name="40% - Accent5 2 2 5 3 2 2 2" xfId="14330" xr:uid="{00000000-0005-0000-0000-0000D9370000}"/>
    <cellStyle name="40% - Accent5 2 2 5 3 2 3" xfId="14331" xr:uid="{00000000-0005-0000-0000-0000DA370000}"/>
    <cellStyle name="40% - Accent5 2 2 5 3 2 4" xfId="14332" xr:uid="{00000000-0005-0000-0000-0000DB370000}"/>
    <cellStyle name="40% - Accent5 2 2 5 3 3" xfId="14333" xr:uid="{00000000-0005-0000-0000-0000DC370000}"/>
    <cellStyle name="40% - Accent5 2 2 5 3 3 2" xfId="14334" xr:uid="{00000000-0005-0000-0000-0000DD370000}"/>
    <cellStyle name="40% - Accent5 2 2 5 3 4" xfId="14335" xr:uid="{00000000-0005-0000-0000-0000DE370000}"/>
    <cellStyle name="40% - Accent5 2 2 5 3 5" xfId="14336" xr:uid="{00000000-0005-0000-0000-0000DF370000}"/>
    <cellStyle name="40% - Accent5 2 2 5 4" xfId="14337" xr:uid="{00000000-0005-0000-0000-0000E0370000}"/>
    <cellStyle name="40% - Accent5 2 2 5 4 2" xfId="14338" xr:uid="{00000000-0005-0000-0000-0000E1370000}"/>
    <cellStyle name="40% - Accent5 2 2 5 4 2 2" xfId="14339" xr:uid="{00000000-0005-0000-0000-0000E2370000}"/>
    <cellStyle name="40% - Accent5 2 2 5 4 3" xfId="14340" xr:uid="{00000000-0005-0000-0000-0000E3370000}"/>
    <cellStyle name="40% - Accent5 2 2 5 4 4" xfId="14341" xr:uid="{00000000-0005-0000-0000-0000E4370000}"/>
    <cellStyle name="40% - Accent5 2 2 5 5" xfId="14342" xr:uid="{00000000-0005-0000-0000-0000E5370000}"/>
    <cellStyle name="40% - Accent5 2 2 5 5 2" xfId="14343" xr:uid="{00000000-0005-0000-0000-0000E6370000}"/>
    <cellStyle name="40% - Accent5 2 2 5 6" xfId="14344" xr:uid="{00000000-0005-0000-0000-0000E7370000}"/>
    <cellStyle name="40% - Accent5 2 2 5 7" xfId="14345" xr:uid="{00000000-0005-0000-0000-0000E8370000}"/>
    <cellStyle name="40% - Accent5 2 2 5 8" xfId="14346" xr:uid="{00000000-0005-0000-0000-0000E9370000}"/>
    <cellStyle name="40% - Accent5 2 2 6" xfId="14347" xr:uid="{00000000-0005-0000-0000-0000EA370000}"/>
    <cellStyle name="40% - Accent5 2 2 6 2" xfId="14348" xr:uid="{00000000-0005-0000-0000-0000EB370000}"/>
    <cellStyle name="40% - Accent5 2 2 6 2 2" xfId="14349" xr:uid="{00000000-0005-0000-0000-0000EC370000}"/>
    <cellStyle name="40% - Accent5 2 2 6 2 2 2" xfId="14350" xr:uid="{00000000-0005-0000-0000-0000ED370000}"/>
    <cellStyle name="40% - Accent5 2 2 6 2 3" xfId="14351" xr:uid="{00000000-0005-0000-0000-0000EE370000}"/>
    <cellStyle name="40% - Accent5 2 2 6 2 4" xfId="14352" xr:uid="{00000000-0005-0000-0000-0000EF370000}"/>
    <cellStyle name="40% - Accent5 2 2 6 3" xfId="14353" xr:uid="{00000000-0005-0000-0000-0000F0370000}"/>
    <cellStyle name="40% - Accent5 2 2 6 3 2" xfId="14354" xr:uid="{00000000-0005-0000-0000-0000F1370000}"/>
    <cellStyle name="40% - Accent5 2 2 6 4" xfId="14355" xr:uid="{00000000-0005-0000-0000-0000F2370000}"/>
    <cellStyle name="40% - Accent5 2 2 6 5" xfId="14356" xr:uid="{00000000-0005-0000-0000-0000F3370000}"/>
    <cellStyle name="40% - Accent5 2 2 6 6" xfId="14357" xr:uid="{00000000-0005-0000-0000-0000F4370000}"/>
    <cellStyle name="40% - Accent5 2 2 7" xfId="14358" xr:uid="{00000000-0005-0000-0000-0000F5370000}"/>
    <cellStyle name="40% - Accent5 2 2 7 2" xfId="14359" xr:uid="{00000000-0005-0000-0000-0000F6370000}"/>
    <cellStyle name="40% - Accent5 2 2 7 2 2" xfId="14360" xr:uid="{00000000-0005-0000-0000-0000F7370000}"/>
    <cellStyle name="40% - Accent5 2 2 7 2 2 2" xfId="14361" xr:uid="{00000000-0005-0000-0000-0000F8370000}"/>
    <cellStyle name="40% - Accent5 2 2 7 2 3" xfId="14362" xr:uid="{00000000-0005-0000-0000-0000F9370000}"/>
    <cellStyle name="40% - Accent5 2 2 7 2 4" xfId="14363" xr:uid="{00000000-0005-0000-0000-0000FA370000}"/>
    <cellStyle name="40% - Accent5 2 2 7 3" xfId="14364" xr:uid="{00000000-0005-0000-0000-0000FB370000}"/>
    <cellStyle name="40% - Accent5 2 2 7 3 2" xfId="14365" xr:uid="{00000000-0005-0000-0000-0000FC370000}"/>
    <cellStyle name="40% - Accent5 2 2 7 4" xfId="14366" xr:uid="{00000000-0005-0000-0000-0000FD370000}"/>
    <cellStyle name="40% - Accent5 2 2 7 5" xfId="14367" xr:uid="{00000000-0005-0000-0000-0000FE370000}"/>
    <cellStyle name="40% - Accent5 2 2 8" xfId="14368" xr:uid="{00000000-0005-0000-0000-0000FF370000}"/>
    <cellStyle name="40% - Accent5 2 2 8 2" xfId="14369" xr:uid="{00000000-0005-0000-0000-000000380000}"/>
    <cellStyle name="40% - Accent5 2 2 8 2 2" xfId="14370" xr:uid="{00000000-0005-0000-0000-000001380000}"/>
    <cellStyle name="40% - Accent5 2 2 8 2 3" xfId="14371" xr:uid="{00000000-0005-0000-0000-000002380000}"/>
    <cellStyle name="40% - Accent5 2 2 8 3" xfId="14372" xr:uid="{00000000-0005-0000-0000-000003380000}"/>
    <cellStyle name="40% - Accent5 2 2 8 4" xfId="14373" xr:uid="{00000000-0005-0000-0000-000004380000}"/>
    <cellStyle name="40% - Accent5 2 2 9" xfId="14374" xr:uid="{00000000-0005-0000-0000-000005380000}"/>
    <cellStyle name="40% - Accent5 2 2 9 2" xfId="14375" xr:uid="{00000000-0005-0000-0000-000006380000}"/>
    <cellStyle name="40% - Accent5 2 2 9 2 2" xfId="14376" xr:uid="{00000000-0005-0000-0000-000007380000}"/>
    <cellStyle name="40% - Accent5 2 2 9 3" xfId="14377" xr:uid="{00000000-0005-0000-0000-000008380000}"/>
    <cellStyle name="40% - Accent5 2 2 9 4" xfId="14378" xr:uid="{00000000-0005-0000-0000-000009380000}"/>
    <cellStyle name="40% - Accent5 2 3" xfId="14379" xr:uid="{00000000-0005-0000-0000-00000A380000}"/>
    <cellStyle name="40% - Accent5 2 3 2" xfId="14380" xr:uid="{00000000-0005-0000-0000-00000B380000}"/>
    <cellStyle name="40% - Accent5 2 3 2 2" xfId="14381" xr:uid="{00000000-0005-0000-0000-00000C380000}"/>
    <cellStyle name="40% - Accent5 2 3 2 2 2" xfId="14382" xr:uid="{00000000-0005-0000-0000-00000D380000}"/>
    <cellStyle name="40% - Accent5 2 3 2 2 2 2" xfId="14383" xr:uid="{00000000-0005-0000-0000-00000E380000}"/>
    <cellStyle name="40% - Accent5 2 3 2 2 2 2 2" xfId="14384" xr:uid="{00000000-0005-0000-0000-00000F380000}"/>
    <cellStyle name="40% - Accent5 2 3 2 2 2 3" xfId="14385" xr:uid="{00000000-0005-0000-0000-000010380000}"/>
    <cellStyle name="40% - Accent5 2 3 2 2 3" xfId="14386" xr:uid="{00000000-0005-0000-0000-000011380000}"/>
    <cellStyle name="40% - Accent5 2 3 2 2 3 2" xfId="14387" xr:uid="{00000000-0005-0000-0000-000012380000}"/>
    <cellStyle name="40% - Accent5 2 3 2 2 4" xfId="14388" xr:uid="{00000000-0005-0000-0000-000013380000}"/>
    <cellStyle name="40% - Accent5 2 3 2 2 5" xfId="14389" xr:uid="{00000000-0005-0000-0000-000014380000}"/>
    <cellStyle name="40% - Accent5 2 3 2 2 6" xfId="14390" xr:uid="{00000000-0005-0000-0000-000015380000}"/>
    <cellStyle name="40% - Accent5 2 3 2 3" xfId="14391" xr:uid="{00000000-0005-0000-0000-000016380000}"/>
    <cellStyle name="40% - Accent5 2 3 2 3 2" xfId="14392" xr:uid="{00000000-0005-0000-0000-000017380000}"/>
    <cellStyle name="40% - Accent5 2 3 2 3 2 2" xfId="14393" xr:uid="{00000000-0005-0000-0000-000018380000}"/>
    <cellStyle name="40% - Accent5 2 3 2 3 3" xfId="14394" xr:uid="{00000000-0005-0000-0000-000019380000}"/>
    <cellStyle name="40% - Accent5 2 3 2 4" xfId="14395" xr:uid="{00000000-0005-0000-0000-00001A380000}"/>
    <cellStyle name="40% - Accent5 2 3 2 4 2" xfId="14396" xr:uid="{00000000-0005-0000-0000-00001B380000}"/>
    <cellStyle name="40% - Accent5 2 3 2 4 2 2" xfId="14397" xr:uid="{00000000-0005-0000-0000-00001C380000}"/>
    <cellStyle name="40% - Accent5 2 3 2 4 3" xfId="14398" xr:uid="{00000000-0005-0000-0000-00001D380000}"/>
    <cellStyle name="40% - Accent5 2 3 2 5" xfId="14399" xr:uid="{00000000-0005-0000-0000-00001E380000}"/>
    <cellStyle name="40% - Accent5 2 3 2 5 2" xfId="14400" xr:uid="{00000000-0005-0000-0000-00001F380000}"/>
    <cellStyle name="40% - Accent5 2 3 2 6" xfId="14401" xr:uid="{00000000-0005-0000-0000-000020380000}"/>
    <cellStyle name="40% - Accent5 2 3 2 7" xfId="14402" xr:uid="{00000000-0005-0000-0000-000021380000}"/>
    <cellStyle name="40% - Accent5 2 3 2 8" xfId="14403" xr:uid="{00000000-0005-0000-0000-000022380000}"/>
    <cellStyle name="40% - Accent5 2 3 3" xfId="14404" xr:uid="{00000000-0005-0000-0000-000023380000}"/>
    <cellStyle name="40% - Accent5 2 3 3 2" xfId="14405" xr:uid="{00000000-0005-0000-0000-000024380000}"/>
    <cellStyle name="40% - Accent5 2 3 3 2 2" xfId="14406" xr:uid="{00000000-0005-0000-0000-000025380000}"/>
    <cellStyle name="40% - Accent5 2 3 3 2 2 2" xfId="14407" xr:uid="{00000000-0005-0000-0000-000026380000}"/>
    <cellStyle name="40% - Accent5 2 3 3 2 3" xfId="14408" xr:uid="{00000000-0005-0000-0000-000027380000}"/>
    <cellStyle name="40% - Accent5 2 3 3 2 4" xfId="14409" xr:uid="{00000000-0005-0000-0000-000028380000}"/>
    <cellStyle name="40% - Accent5 2 3 3 3" xfId="14410" xr:uid="{00000000-0005-0000-0000-000029380000}"/>
    <cellStyle name="40% - Accent5 2 3 3 3 2" xfId="14411" xr:uid="{00000000-0005-0000-0000-00002A380000}"/>
    <cellStyle name="40% - Accent5 2 3 3 4" xfId="14412" xr:uid="{00000000-0005-0000-0000-00002B380000}"/>
    <cellStyle name="40% - Accent5 2 3 3 5" xfId="14413" xr:uid="{00000000-0005-0000-0000-00002C380000}"/>
    <cellStyle name="40% - Accent5 2 3 3 6" xfId="14414" xr:uid="{00000000-0005-0000-0000-00002D380000}"/>
    <cellStyle name="40% - Accent5 2 3 4" xfId="14415" xr:uid="{00000000-0005-0000-0000-00002E380000}"/>
    <cellStyle name="40% - Accent5 2 3 4 2" xfId="14416" xr:uid="{00000000-0005-0000-0000-00002F380000}"/>
    <cellStyle name="40% - Accent5 2 3 4 2 2" xfId="14417" xr:uid="{00000000-0005-0000-0000-000030380000}"/>
    <cellStyle name="40% - Accent5 2 3 4 2 2 2" xfId="14418" xr:uid="{00000000-0005-0000-0000-000031380000}"/>
    <cellStyle name="40% - Accent5 2 3 4 2 3" xfId="14419" xr:uid="{00000000-0005-0000-0000-000032380000}"/>
    <cellStyle name="40% - Accent5 2 3 4 2 4" xfId="14420" xr:uid="{00000000-0005-0000-0000-000033380000}"/>
    <cellStyle name="40% - Accent5 2 3 4 3" xfId="14421" xr:uid="{00000000-0005-0000-0000-000034380000}"/>
    <cellStyle name="40% - Accent5 2 3 4 3 2" xfId="14422" xr:uid="{00000000-0005-0000-0000-000035380000}"/>
    <cellStyle name="40% - Accent5 2 3 4 4" xfId="14423" xr:uid="{00000000-0005-0000-0000-000036380000}"/>
    <cellStyle name="40% - Accent5 2 3 4 5" xfId="14424" xr:uid="{00000000-0005-0000-0000-000037380000}"/>
    <cellStyle name="40% - Accent5 2 3 5" xfId="14425" xr:uid="{00000000-0005-0000-0000-000038380000}"/>
    <cellStyle name="40% - Accent5 2 3 5 2" xfId="14426" xr:uid="{00000000-0005-0000-0000-000039380000}"/>
    <cellStyle name="40% - Accent5 2 3 5 2 2" xfId="14427" xr:uid="{00000000-0005-0000-0000-00003A380000}"/>
    <cellStyle name="40% - Accent5 2 3 5 3" xfId="14428" xr:uid="{00000000-0005-0000-0000-00003B380000}"/>
    <cellStyle name="40% - Accent5 2 3 5 4" xfId="14429" xr:uid="{00000000-0005-0000-0000-00003C380000}"/>
    <cellStyle name="40% - Accent5 2 3 6" xfId="14430" xr:uid="{00000000-0005-0000-0000-00003D380000}"/>
    <cellStyle name="40% - Accent5 2 3 6 2" xfId="14431" xr:uid="{00000000-0005-0000-0000-00003E380000}"/>
    <cellStyle name="40% - Accent5 2 3 7" xfId="14432" xr:uid="{00000000-0005-0000-0000-00003F380000}"/>
    <cellStyle name="40% - Accent5 2 3 8" xfId="14433" xr:uid="{00000000-0005-0000-0000-000040380000}"/>
    <cellStyle name="40% - Accent5 2 3 9" xfId="14434" xr:uid="{00000000-0005-0000-0000-000041380000}"/>
    <cellStyle name="40% - Accent5 2 4" xfId="14435" xr:uid="{00000000-0005-0000-0000-000042380000}"/>
    <cellStyle name="40% - Accent5 2 4 2" xfId="14436" xr:uid="{00000000-0005-0000-0000-000043380000}"/>
    <cellStyle name="40% - Accent5 2 4 2 2" xfId="14437" xr:uid="{00000000-0005-0000-0000-000044380000}"/>
    <cellStyle name="40% - Accent5 2 4 2 2 2" xfId="14438" xr:uid="{00000000-0005-0000-0000-000045380000}"/>
    <cellStyle name="40% - Accent5 2 4 2 2 2 2" xfId="14439" xr:uid="{00000000-0005-0000-0000-000046380000}"/>
    <cellStyle name="40% - Accent5 2 4 2 2 2 2 2" xfId="14440" xr:uid="{00000000-0005-0000-0000-000047380000}"/>
    <cellStyle name="40% - Accent5 2 4 2 2 2 3" xfId="14441" xr:uid="{00000000-0005-0000-0000-000048380000}"/>
    <cellStyle name="40% - Accent5 2 4 2 2 3" xfId="14442" xr:uid="{00000000-0005-0000-0000-000049380000}"/>
    <cellStyle name="40% - Accent5 2 4 2 2 3 2" xfId="14443" xr:uid="{00000000-0005-0000-0000-00004A380000}"/>
    <cellStyle name="40% - Accent5 2 4 2 2 4" xfId="14444" xr:uid="{00000000-0005-0000-0000-00004B380000}"/>
    <cellStyle name="40% - Accent5 2 4 2 2 5" xfId="14445" xr:uid="{00000000-0005-0000-0000-00004C380000}"/>
    <cellStyle name="40% - Accent5 2 4 2 2 6" xfId="14446" xr:uid="{00000000-0005-0000-0000-00004D380000}"/>
    <cellStyle name="40% - Accent5 2 4 2 3" xfId="14447" xr:uid="{00000000-0005-0000-0000-00004E380000}"/>
    <cellStyle name="40% - Accent5 2 4 2 3 2" xfId="14448" xr:uid="{00000000-0005-0000-0000-00004F380000}"/>
    <cellStyle name="40% - Accent5 2 4 2 3 2 2" xfId="14449" xr:uid="{00000000-0005-0000-0000-000050380000}"/>
    <cellStyle name="40% - Accent5 2 4 2 3 3" xfId="14450" xr:uid="{00000000-0005-0000-0000-000051380000}"/>
    <cellStyle name="40% - Accent5 2 4 2 4" xfId="14451" xr:uid="{00000000-0005-0000-0000-000052380000}"/>
    <cellStyle name="40% - Accent5 2 4 2 4 2" xfId="14452" xr:uid="{00000000-0005-0000-0000-000053380000}"/>
    <cellStyle name="40% - Accent5 2 4 2 4 2 2" xfId="14453" xr:uid="{00000000-0005-0000-0000-000054380000}"/>
    <cellStyle name="40% - Accent5 2 4 2 4 3" xfId="14454" xr:uid="{00000000-0005-0000-0000-000055380000}"/>
    <cellStyle name="40% - Accent5 2 4 2 5" xfId="14455" xr:uid="{00000000-0005-0000-0000-000056380000}"/>
    <cellStyle name="40% - Accent5 2 4 2 5 2" xfId="14456" xr:uid="{00000000-0005-0000-0000-000057380000}"/>
    <cellStyle name="40% - Accent5 2 4 2 6" xfId="14457" xr:uid="{00000000-0005-0000-0000-000058380000}"/>
    <cellStyle name="40% - Accent5 2 4 2 7" xfId="14458" xr:uid="{00000000-0005-0000-0000-000059380000}"/>
    <cellStyle name="40% - Accent5 2 4 2 8" xfId="14459" xr:uid="{00000000-0005-0000-0000-00005A380000}"/>
    <cellStyle name="40% - Accent5 2 4 3" xfId="14460" xr:uid="{00000000-0005-0000-0000-00005B380000}"/>
    <cellStyle name="40% - Accent5 2 4 3 2" xfId="14461" xr:uid="{00000000-0005-0000-0000-00005C380000}"/>
    <cellStyle name="40% - Accent5 2 4 3 2 2" xfId="14462" xr:uid="{00000000-0005-0000-0000-00005D380000}"/>
    <cellStyle name="40% - Accent5 2 4 3 2 2 2" xfId="14463" xr:uid="{00000000-0005-0000-0000-00005E380000}"/>
    <cellStyle name="40% - Accent5 2 4 3 2 3" xfId="14464" xr:uid="{00000000-0005-0000-0000-00005F380000}"/>
    <cellStyle name="40% - Accent5 2 4 3 2 4" xfId="14465" xr:uid="{00000000-0005-0000-0000-000060380000}"/>
    <cellStyle name="40% - Accent5 2 4 3 3" xfId="14466" xr:uid="{00000000-0005-0000-0000-000061380000}"/>
    <cellStyle name="40% - Accent5 2 4 3 3 2" xfId="14467" xr:uid="{00000000-0005-0000-0000-000062380000}"/>
    <cellStyle name="40% - Accent5 2 4 3 4" xfId="14468" xr:uid="{00000000-0005-0000-0000-000063380000}"/>
    <cellStyle name="40% - Accent5 2 4 3 5" xfId="14469" xr:uid="{00000000-0005-0000-0000-000064380000}"/>
    <cellStyle name="40% - Accent5 2 4 3 6" xfId="14470" xr:uid="{00000000-0005-0000-0000-000065380000}"/>
    <cellStyle name="40% - Accent5 2 4 4" xfId="14471" xr:uid="{00000000-0005-0000-0000-000066380000}"/>
    <cellStyle name="40% - Accent5 2 4 4 2" xfId="14472" xr:uid="{00000000-0005-0000-0000-000067380000}"/>
    <cellStyle name="40% - Accent5 2 4 4 2 2" xfId="14473" xr:uid="{00000000-0005-0000-0000-000068380000}"/>
    <cellStyle name="40% - Accent5 2 4 4 3" xfId="14474" xr:uid="{00000000-0005-0000-0000-000069380000}"/>
    <cellStyle name="40% - Accent5 2 4 4 4" xfId="14475" xr:uid="{00000000-0005-0000-0000-00006A380000}"/>
    <cellStyle name="40% - Accent5 2 4 5" xfId="14476" xr:uid="{00000000-0005-0000-0000-00006B380000}"/>
    <cellStyle name="40% - Accent5 2 4 5 2" xfId="14477" xr:uid="{00000000-0005-0000-0000-00006C380000}"/>
    <cellStyle name="40% - Accent5 2 4 5 2 2" xfId="14478" xr:uid="{00000000-0005-0000-0000-00006D380000}"/>
    <cellStyle name="40% - Accent5 2 4 5 3" xfId="14479" xr:uid="{00000000-0005-0000-0000-00006E380000}"/>
    <cellStyle name="40% - Accent5 2 4 6" xfId="14480" xr:uid="{00000000-0005-0000-0000-00006F380000}"/>
    <cellStyle name="40% - Accent5 2 4 6 2" xfId="14481" xr:uid="{00000000-0005-0000-0000-000070380000}"/>
    <cellStyle name="40% - Accent5 2 4 7" xfId="14482" xr:uid="{00000000-0005-0000-0000-000071380000}"/>
    <cellStyle name="40% - Accent5 2 4 8" xfId="14483" xr:uid="{00000000-0005-0000-0000-000072380000}"/>
    <cellStyle name="40% - Accent5 2 4 9" xfId="14484" xr:uid="{00000000-0005-0000-0000-000073380000}"/>
    <cellStyle name="40% - Accent5 2 5" xfId="14485" xr:uid="{00000000-0005-0000-0000-000074380000}"/>
    <cellStyle name="40% - Accent5 2 5 2" xfId="14486" xr:uid="{00000000-0005-0000-0000-000075380000}"/>
    <cellStyle name="40% - Accent5 2 5 2 2" xfId="14487" xr:uid="{00000000-0005-0000-0000-000076380000}"/>
    <cellStyle name="40% - Accent5 2 5 2 2 2" xfId="14488" xr:uid="{00000000-0005-0000-0000-000077380000}"/>
    <cellStyle name="40% - Accent5 2 5 2 2 2 2" xfId="14489" xr:uid="{00000000-0005-0000-0000-000078380000}"/>
    <cellStyle name="40% - Accent5 2 5 2 2 2 2 2" xfId="14490" xr:uid="{00000000-0005-0000-0000-000079380000}"/>
    <cellStyle name="40% - Accent5 2 5 2 2 2 3" xfId="14491" xr:uid="{00000000-0005-0000-0000-00007A380000}"/>
    <cellStyle name="40% - Accent5 2 5 2 2 3" xfId="14492" xr:uid="{00000000-0005-0000-0000-00007B380000}"/>
    <cellStyle name="40% - Accent5 2 5 2 2 3 2" xfId="14493" xr:uid="{00000000-0005-0000-0000-00007C380000}"/>
    <cellStyle name="40% - Accent5 2 5 2 2 4" xfId="14494" xr:uid="{00000000-0005-0000-0000-00007D380000}"/>
    <cellStyle name="40% - Accent5 2 5 2 2 5" xfId="14495" xr:uid="{00000000-0005-0000-0000-00007E380000}"/>
    <cellStyle name="40% - Accent5 2 5 2 2 6" xfId="14496" xr:uid="{00000000-0005-0000-0000-00007F380000}"/>
    <cellStyle name="40% - Accent5 2 5 2 3" xfId="14497" xr:uid="{00000000-0005-0000-0000-000080380000}"/>
    <cellStyle name="40% - Accent5 2 5 2 3 2" xfId="14498" xr:uid="{00000000-0005-0000-0000-000081380000}"/>
    <cellStyle name="40% - Accent5 2 5 2 3 2 2" xfId="14499" xr:uid="{00000000-0005-0000-0000-000082380000}"/>
    <cellStyle name="40% - Accent5 2 5 2 3 3" xfId="14500" xr:uid="{00000000-0005-0000-0000-000083380000}"/>
    <cellStyle name="40% - Accent5 2 5 2 4" xfId="14501" xr:uid="{00000000-0005-0000-0000-000084380000}"/>
    <cellStyle name="40% - Accent5 2 5 2 4 2" xfId="14502" xr:uid="{00000000-0005-0000-0000-000085380000}"/>
    <cellStyle name="40% - Accent5 2 5 2 4 2 2" xfId="14503" xr:uid="{00000000-0005-0000-0000-000086380000}"/>
    <cellStyle name="40% - Accent5 2 5 2 4 3" xfId="14504" xr:uid="{00000000-0005-0000-0000-000087380000}"/>
    <cellStyle name="40% - Accent5 2 5 2 5" xfId="14505" xr:uid="{00000000-0005-0000-0000-000088380000}"/>
    <cellStyle name="40% - Accent5 2 5 2 5 2" xfId="14506" xr:uid="{00000000-0005-0000-0000-000089380000}"/>
    <cellStyle name="40% - Accent5 2 5 2 6" xfId="14507" xr:uid="{00000000-0005-0000-0000-00008A380000}"/>
    <cellStyle name="40% - Accent5 2 5 2 7" xfId="14508" xr:uid="{00000000-0005-0000-0000-00008B380000}"/>
    <cellStyle name="40% - Accent5 2 5 2 8" xfId="14509" xr:uid="{00000000-0005-0000-0000-00008C380000}"/>
    <cellStyle name="40% - Accent5 2 5 3" xfId="14510" xr:uid="{00000000-0005-0000-0000-00008D380000}"/>
    <cellStyle name="40% - Accent5 2 5 3 2" xfId="14511" xr:uid="{00000000-0005-0000-0000-00008E380000}"/>
    <cellStyle name="40% - Accent5 2 5 3 2 2" xfId="14512" xr:uid="{00000000-0005-0000-0000-00008F380000}"/>
    <cellStyle name="40% - Accent5 2 5 3 2 2 2" xfId="14513" xr:uid="{00000000-0005-0000-0000-000090380000}"/>
    <cellStyle name="40% - Accent5 2 5 3 2 3" xfId="14514" xr:uid="{00000000-0005-0000-0000-000091380000}"/>
    <cellStyle name="40% - Accent5 2 5 3 2 4" xfId="14515" xr:uid="{00000000-0005-0000-0000-000092380000}"/>
    <cellStyle name="40% - Accent5 2 5 3 3" xfId="14516" xr:uid="{00000000-0005-0000-0000-000093380000}"/>
    <cellStyle name="40% - Accent5 2 5 3 3 2" xfId="14517" xr:uid="{00000000-0005-0000-0000-000094380000}"/>
    <cellStyle name="40% - Accent5 2 5 3 4" xfId="14518" xr:uid="{00000000-0005-0000-0000-000095380000}"/>
    <cellStyle name="40% - Accent5 2 5 3 5" xfId="14519" xr:uid="{00000000-0005-0000-0000-000096380000}"/>
    <cellStyle name="40% - Accent5 2 5 3 6" xfId="14520" xr:uid="{00000000-0005-0000-0000-000097380000}"/>
    <cellStyle name="40% - Accent5 2 5 4" xfId="14521" xr:uid="{00000000-0005-0000-0000-000098380000}"/>
    <cellStyle name="40% - Accent5 2 5 4 2" xfId="14522" xr:uid="{00000000-0005-0000-0000-000099380000}"/>
    <cellStyle name="40% - Accent5 2 5 4 2 2" xfId="14523" xr:uid="{00000000-0005-0000-0000-00009A380000}"/>
    <cellStyle name="40% - Accent5 2 5 4 3" xfId="14524" xr:uid="{00000000-0005-0000-0000-00009B380000}"/>
    <cellStyle name="40% - Accent5 2 5 4 4" xfId="14525" xr:uid="{00000000-0005-0000-0000-00009C380000}"/>
    <cellStyle name="40% - Accent5 2 5 5" xfId="14526" xr:uid="{00000000-0005-0000-0000-00009D380000}"/>
    <cellStyle name="40% - Accent5 2 5 5 2" xfId="14527" xr:uid="{00000000-0005-0000-0000-00009E380000}"/>
    <cellStyle name="40% - Accent5 2 5 5 2 2" xfId="14528" xr:uid="{00000000-0005-0000-0000-00009F380000}"/>
    <cellStyle name="40% - Accent5 2 5 5 3" xfId="14529" xr:uid="{00000000-0005-0000-0000-0000A0380000}"/>
    <cellStyle name="40% - Accent5 2 5 6" xfId="14530" xr:uid="{00000000-0005-0000-0000-0000A1380000}"/>
    <cellStyle name="40% - Accent5 2 5 6 2" xfId="14531" xr:uid="{00000000-0005-0000-0000-0000A2380000}"/>
    <cellStyle name="40% - Accent5 2 5 7" xfId="14532" xr:uid="{00000000-0005-0000-0000-0000A3380000}"/>
    <cellStyle name="40% - Accent5 2 5 8" xfId="14533" xr:uid="{00000000-0005-0000-0000-0000A4380000}"/>
    <cellStyle name="40% - Accent5 2 5 9" xfId="14534" xr:uid="{00000000-0005-0000-0000-0000A5380000}"/>
    <cellStyle name="40% - Accent5 2 6" xfId="14535" xr:uid="{00000000-0005-0000-0000-0000A6380000}"/>
    <cellStyle name="40% - Accent5 2 6 2" xfId="14536" xr:uid="{00000000-0005-0000-0000-0000A7380000}"/>
    <cellStyle name="40% - Accent5 2 6 2 2" xfId="14537" xr:uid="{00000000-0005-0000-0000-0000A8380000}"/>
    <cellStyle name="40% - Accent5 2 6 2 2 2" xfId="14538" xr:uid="{00000000-0005-0000-0000-0000A9380000}"/>
    <cellStyle name="40% - Accent5 2 6 2 2 2 2" xfId="14539" xr:uid="{00000000-0005-0000-0000-0000AA380000}"/>
    <cellStyle name="40% - Accent5 2 6 2 2 3" xfId="14540" xr:uid="{00000000-0005-0000-0000-0000AB380000}"/>
    <cellStyle name="40% - Accent5 2 6 2 2 4" xfId="14541" xr:uid="{00000000-0005-0000-0000-0000AC380000}"/>
    <cellStyle name="40% - Accent5 2 6 2 3" xfId="14542" xr:uid="{00000000-0005-0000-0000-0000AD380000}"/>
    <cellStyle name="40% - Accent5 2 6 2 3 2" xfId="14543" xr:uid="{00000000-0005-0000-0000-0000AE380000}"/>
    <cellStyle name="40% - Accent5 2 6 2 4" xfId="14544" xr:uid="{00000000-0005-0000-0000-0000AF380000}"/>
    <cellStyle name="40% - Accent5 2 6 2 5" xfId="14545" xr:uid="{00000000-0005-0000-0000-0000B0380000}"/>
    <cellStyle name="40% - Accent5 2 6 2 6" xfId="14546" xr:uid="{00000000-0005-0000-0000-0000B1380000}"/>
    <cellStyle name="40% - Accent5 2 6 3" xfId="14547" xr:uid="{00000000-0005-0000-0000-0000B2380000}"/>
    <cellStyle name="40% - Accent5 2 6 3 2" xfId="14548" xr:uid="{00000000-0005-0000-0000-0000B3380000}"/>
    <cellStyle name="40% - Accent5 2 6 3 2 2" xfId="14549" xr:uid="{00000000-0005-0000-0000-0000B4380000}"/>
    <cellStyle name="40% - Accent5 2 6 3 2 2 2" xfId="14550" xr:uid="{00000000-0005-0000-0000-0000B5380000}"/>
    <cellStyle name="40% - Accent5 2 6 3 2 3" xfId="14551" xr:uid="{00000000-0005-0000-0000-0000B6380000}"/>
    <cellStyle name="40% - Accent5 2 6 3 2 4" xfId="14552" xr:uid="{00000000-0005-0000-0000-0000B7380000}"/>
    <cellStyle name="40% - Accent5 2 6 3 3" xfId="14553" xr:uid="{00000000-0005-0000-0000-0000B8380000}"/>
    <cellStyle name="40% - Accent5 2 6 3 3 2" xfId="14554" xr:uid="{00000000-0005-0000-0000-0000B9380000}"/>
    <cellStyle name="40% - Accent5 2 6 3 4" xfId="14555" xr:uid="{00000000-0005-0000-0000-0000BA380000}"/>
    <cellStyle name="40% - Accent5 2 6 3 5" xfId="14556" xr:uid="{00000000-0005-0000-0000-0000BB380000}"/>
    <cellStyle name="40% - Accent5 2 6 4" xfId="14557" xr:uid="{00000000-0005-0000-0000-0000BC380000}"/>
    <cellStyle name="40% - Accent5 2 6 4 2" xfId="14558" xr:uid="{00000000-0005-0000-0000-0000BD380000}"/>
    <cellStyle name="40% - Accent5 2 6 4 2 2" xfId="14559" xr:uid="{00000000-0005-0000-0000-0000BE380000}"/>
    <cellStyle name="40% - Accent5 2 6 4 3" xfId="14560" xr:uid="{00000000-0005-0000-0000-0000BF380000}"/>
    <cellStyle name="40% - Accent5 2 6 4 4" xfId="14561" xr:uid="{00000000-0005-0000-0000-0000C0380000}"/>
    <cellStyle name="40% - Accent5 2 6 5" xfId="14562" xr:uid="{00000000-0005-0000-0000-0000C1380000}"/>
    <cellStyle name="40% - Accent5 2 6 5 2" xfId="14563" xr:uid="{00000000-0005-0000-0000-0000C2380000}"/>
    <cellStyle name="40% - Accent5 2 6 6" xfId="14564" xr:uid="{00000000-0005-0000-0000-0000C3380000}"/>
    <cellStyle name="40% - Accent5 2 6 7" xfId="14565" xr:uid="{00000000-0005-0000-0000-0000C4380000}"/>
    <cellStyle name="40% - Accent5 2 6 8" xfId="14566" xr:uid="{00000000-0005-0000-0000-0000C5380000}"/>
    <cellStyle name="40% - Accent5 2 7" xfId="14567" xr:uid="{00000000-0005-0000-0000-0000C6380000}"/>
    <cellStyle name="40% - Accent5 2 7 2" xfId="14568" xr:uid="{00000000-0005-0000-0000-0000C7380000}"/>
    <cellStyle name="40% - Accent5 2 7 2 2" xfId="14569" xr:uid="{00000000-0005-0000-0000-0000C8380000}"/>
    <cellStyle name="40% - Accent5 2 7 2 2 2" xfId="14570" xr:uid="{00000000-0005-0000-0000-0000C9380000}"/>
    <cellStyle name="40% - Accent5 2 7 2 3" xfId="14571" xr:uid="{00000000-0005-0000-0000-0000CA380000}"/>
    <cellStyle name="40% - Accent5 2 7 2 4" xfId="14572" xr:uid="{00000000-0005-0000-0000-0000CB380000}"/>
    <cellStyle name="40% - Accent5 2 7 3" xfId="14573" xr:uid="{00000000-0005-0000-0000-0000CC380000}"/>
    <cellStyle name="40% - Accent5 2 7 3 2" xfId="14574" xr:uid="{00000000-0005-0000-0000-0000CD380000}"/>
    <cellStyle name="40% - Accent5 2 7 4" xfId="14575" xr:uid="{00000000-0005-0000-0000-0000CE380000}"/>
    <cellStyle name="40% - Accent5 2 7 5" xfId="14576" xr:uid="{00000000-0005-0000-0000-0000CF380000}"/>
    <cellStyle name="40% - Accent5 2 7 6" xfId="14577" xr:uid="{00000000-0005-0000-0000-0000D0380000}"/>
    <cellStyle name="40% - Accent5 2 8" xfId="14578" xr:uid="{00000000-0005-0000-0000-0000D1380000}"/>
    <cellStyle name="40% - Accent5 2 8 2" xfId="14579" xr:uid="{00000000-0005-0000-0000-0000D2380000}"/>
    <cellStyle name="40% - Accent5 2 8 2 2" xfId="14580" xr:uid="{00000000-0005-0000-0000-0000D3380000}"/>
    <cellStyle name="40% - Accent5 2 8 2 2 2" xfId="14581" xr:uid="{00000000-0005-0000-0000-0000D4380000}"/>
    <cellStyle name="40% - Accent5 2 8 2 3" xfId="14582" xr:uid="{00000000-0005-0000-0000-0000D5380000}"/>
    <cellStyle name="40% - Accent5 2 8 2 4" xfId="14583" xr:uid="{00000000-0005-0000-0000-0000D6380000}"/>
    <cellStyle name="40% - Accent5 2 8 3" xfId="14584" xr:uid="{00000000-0005-0000-0000-0000D7380000}"/>
    <cellStyle name="40% - Accent5 2 8 3 2" xfId="14585" xr:uid="{00000000-0005-0000-0000-0000D8380000}"/>
    <cellStyle name="40% - Accent5 2 8 4" xfId="14586" xr:uid="{00000000-0005-0000-0000-0000D9380000}"/>
    <cellStyle name="40% - Accent5 2 8 5" xfId="14587" xr:uid="{00000000-0005-0000-0000-0000DA380000}"/>
    <cellStyle name="40% - Accent5 2 9" xfId="14588" xr:uid="{00000000-0005-0000-0000-0000DB380000}"/>
    <cellStyle name="40% - Accent5 2 9 2" xfId="14589" xr:uid="{00000000-0005-0000-0000-0000DC380000}"/>
    <cellStyle name="40% - Accent5 2 9 2 2" xfId="14590" xr:uid="{00000000-0005-0000-0000-0000DD380000}"/>
    <cellStyle name="40% - Accent5 2 9 2 3" xfId="14591" xr:uid="{00000000-0005-0000-0000-0000DE380000}"/>
    <cellStyle name="40% - Accent5 2 9 3" xfId="14592" xr:uid="{00000000-0005-0000-0000-0000DF380000}"/>
    <cellStyle name="40% - Accent5 2 9 4" xfId="14593" xr:uid="{00000000-0005-0000-0000-0000E0380000}"/>
    <cellStyle name="40% - Accent5 3" xfId="14594" xr:uid="{00000000-0005-0000-0000-0000E1380000}"/>
    <cellStyle name="40% - Accent5 3 10" xfId="14595" xr:uid="{00000000-0005-0000-0000-0000E2380000}"/>
    <cellStyle name="40% - Accent5 3 10 2" xfId="14596" xr:uid="{00000000-0005-0000-0000-0000E3380000}"/>
    <cellStyle name="40% - Accent5 3 10 2 2" xfId="14597" xr:uid="{00000000-0005-0000-0000-0000E4380000}"/>
    <cellStyle name="40% - Accent5 3 10 3" xfId="14598" xr:uid="{00000000-0005-0000-0000-0000E5380000}"/>
    <cellStyle name="40% - Accent5 3 10 4" xfId="14599" xr:uid="{00000000-0005-0000-0000-0000E6380000}"/>
    <cellStyle name="40% - Accent5 3 11" xfId="14600" xr:uid="{00000000-0005-0000-0000-0000E7380000}"/>
    <cellStyle name="40% - Accent5 3 11 2" xfId="14601" xr:uid="{00000000-0005-0000-0000-0000E8380000}"/>
    <cellStyle name="40% - Accent5 3 12" xfId="14602" xr:uid="{00000000-0005-0000-0000-0000E9380000}"/>
    <cellStyle name="40% - Accent5 3 13" xfId="14603" xr:uid="{00000000-0005-0000-0000-0000EA380000}"/>
    <cellStyle name="40% - Accent5 3 14" xfId="14604" xr:uid="{00000000-0005-0000-0000-0000EB380000}"/>
    <cellStyle name="40% - Accent5 3 2" xfId="14605" xr:uid="{00000000-0005-0000-0000-0000EC380000}"/>
    <cellStyle name="40% - Accent5 3 2 10" xfId="14606" xr:uid="{00000000-0005-0000-0000-0000ED380000}"/>
    <cellStyle name="40% - Accent5 3 2 10 2" xfId="14607" xr:uid="{00000000-0005-0000-0000-0000EE380000}"/>
    <cellStyle name="40% - Accent5 3 2 11" xfId="14608" xr:uid="{00000000-0005-0000-0000-0000EF380000}"/>
    <cellStyle name="40% - Accent5 3 2 12" xfId="14609" xr:uid="{00000000-0005-0000-0000-0000F0380000}"/>
    <cellStyle name="40% - Accent5 3 2 13" xfId="14610" xr:uid="{00000000-0005-0000-0000-0000F1380000}"/>
    <cellStyle name="40% - Accent5 3 2 2" xfId="14611" xr:uid="{00000000-0005-0000-0000-0000F2380000}"/>
    <cellStyle name="40% - Accent5 3 2 2 2" xfId="14612" xr:uid="{00000000-0005-0000-0000-0000F3380000}"/>
    <cellStyle name="40% - Accent5 3 2 2 2 2" xfId="14613" xr:uid="{00000000-0005-0000-0000-0000F4380000}"/>
    <cellStyle name="40% - Accent5 3 2 2 2 2 2" xfId="14614" xr:uid="{00000000-0005-0000-0000-0000F5380000}"/>
    <cellStyle name="40% - Accent5 3 2 2 2 2 2 2" xfId="14615" xr:uid="{00000000-0005-0000-0000-0000F6380000}"/>
    <cellStyle name="40% - Accent5 3 2 2 2 2 2 2 2" xfId="14616" xr:uid="{00000000-0005-0000-0000-0000F7380000}"/>
    <cellStyle name="40% - Accent5 3 2 2 2 2 2 3" xfId="14617" xr:uid="{00000000-0005-0000-0000-0000F8380000}"/>
    <cellStyle name="40% - Accent5 3 2 2 2 2 3" xfId="14618" xr:uid="{00000000-0005-0000-0000-0000F9380000}"/>
    <cellStyle name="40% - Accent5 3 2 2 2 2 3 2" xfId="14619" xr:uid="{00000000-0005-0000-0000-0000FA380000}"/>
    <cellStyle name="40% - Accent5 3 2 2 2 2 4" xfId="14620" xr:uid="{00000000-0005-0000-0000-0000FB380000}"/>
    <cellStyle name="40% - Accent5 3 2 2 2 2 5" xfId="14621" xr:uid="{00000000-0005-0000-0000-0000FC380000}"/>
    <cellStyle name="40% - Accent5 3 2 2 2 2 6" xfId="14622" xr:uid="{00000000-0005-0000-0000-0000FD380000}"/>
    <cellStyle name="40% - Accent5 3 2 2 2 3" xfId="14623" xr:uid="{00000000-0005-0000-0000-0000FE380000}"/>
    <cellStyle name="40% - Accent5 3 2 2 2 3 2" xfId="14624" xr:uid="{00000000-0005-0000-0000-0000FF380000}"/>
    <cellStyle name="40% - Accent5 3 2 2 2 3 2 2" xfId="14625" xr:uid="{00000000-0005-0000-0000-000000390000}"/>
    <cellStyle name="40% - Accent5 3 2 2 2 3 3" xfId="14626" xr:uid="{00000000-0005-0000-0000-000001390000}"/>
    <cellStyle name="40% - Accent5 3 2 2 2 4" xfId="14627" xr:uid="{00000000-0005-0000-0000-000002390000}"/>
    <cellStyle name="40% - Accent5 3 2 2 2 4 2" xfId="14628" xr:uid="{00000000-0005-0000-0000-000003390000}"/>
    <cellStyle name="40% - Accent5 3 2 2 2 4 2 2" xfId="14629" xr:uid="{00000000-0005-0000-0000-000004390000}"/>
    <cellStyle name="40% - Accent5 3 2 2 2 4 3" xfId="14630" xr:uid="{00000000-0005-0000-0000-000005390000}"/>
    <cellStyle name="40% - Accent5 3 2 2 2 5" xfId="14631" xr:uid="{00000000-0005-0000-0000-000006390000}"/>
    <cellStyle name="40% - Accent5 3 2 2 2 5 2" xfId="14632" xr:uid="{00000000-0005-0000-0000-000007390000}"/>
    <cellStyle name="40% - Accent5 3 2 2 2 6" xfId="14633" xr:uid="{00000000-0005-0000-0000-000008390000}"/>
    <cellStyle name="40% - Accent5 3 2 2 2 7" xfId="14634" xr:uid="{00000000-0005-0000-0000-000009390000}"/>
    <cellStyle name="40% - Accent5 3 2 2 2 8" xfId="14635" xr:uid="{00000000-0005-0000-0000-00000A390000}"/>
    <cellStyle name="40% - Accent5 3 2 2 3" xfId="14636" xr:uid="{00000000-0005-0000-0000-00000B390000}"/>
    <cellStyle name="40% - Accent5 3 2 2 3 2" xfId="14637" xr:uid="{00000000-0005-0000-0000-00000C390000}"/>
    <cellStyle name="40% - Accent5 3 2 2 3 2 2" xfId="14638" xr:uid="{00000000-0005-0000-0000-00000D390000}"/>
    <cellStyle name="40% - Accent5 3 2 2 3 2 2 2" xfId="14639" xr:uid="{00000000-0005-0000-0000-00000E390000}"/>
    <cellStyle name="40% - Accent5 3 2 2 3 2 3" xfId="14640" xr:uid="{00000000-0005-0000-0000-00000F390000}"/>
    <cellStyle name="40% - Accent5 3 2 2 3 2 4" xfId="14641" xr:uid="{00000000-0005-0000-0000-000010390000}"/>
    <cellStyle name="40% - Accent5 3 2 2 3 3" xfId="14642" xr:uid="{00000000-0005-0000-0000-000011390000}"/>
    <cellStyle name="40% - Accent5 3 2 2 3 3 2" xfId="14643" xr:uid="{00000000-0005-0000-0000-000012390000}"/>
    <cellStyle name="40% - Accent5 3 2 2 3 4" xfId="14644" xr:uid="{00000000-0005-0000-0000-000013390000}"/>
    <cellStyle name="40% - Accent5 3 2 2 3 5" xfId="14645" xr:uid="{00000000-0005-0000-0000-000014390000}"/>
    <cellStyle name="40% - Accent5 3 2 2 3 6" xfId="14646" xr:uid="{00000000-0005-0000-0000-000015390000}"/>
    <cellStyle name="40% - Accent5 3 2 2 4" xfId="14647" xr:uid="{00000000-0005-0000-0000-000016390000}"/>
    <cellStyle name="40% - Accent5 3 2 2 4 2" xfId="14648" xr:uid="{00000000-0005-0000-0000-000017390000}"/>
    <cellStyle name="40% - Accent5 3 2 2 4 2 2" xfId="14649" xr:uid="{00000000-0005-0000-0000-000018390000}"/>
    <cellStyle name="40% - Accent5 3 2 2 4 2 2 2" xfId="14650" xr:uid="{00000000-0005-0000-0000-000019390000}"/>
    <cellStyle name="40% - Accent5 3 2 2 4 2 3" xfId="14651" xr:uid="{00000000-0005-0000-0000-00001A390000}"/>
    <cellStyle name="40% - Accent5 3 2 2 4 2 4" xfId="14652" xr:uid="{00000000-0005-0000-0000-00001B390000}"/>
    <cellStyle name="40% - Accent5 3 2 2 4 3" xfId="14653" xr:uid="{00000000-0005-0000-0000-00001C390000}"/>
    <cellStyle name="40% - Accent5 3 2 2 4 3 2" xfId="14654" xr:uid="{00000000-0005-0000-0000-00001D390000}"/>
    <cellStyle name="40% - Accent5 3 2 2 4 4" xfId="14655" xr:uid="{00000000-0005-0000-0000-00001E390000}"/>
    <cellStyle name="40% - Accent5 3 2 2 4 5" xfId="14656" xr:uid="{00000000-0005-0000-0000-00001F390000}"/>
    <cellStyle name="40% - Accent5 3 2 2 5" xfId="14657" xr:uid="{00000000-0005-0000-0000-000020390000}"/>
    <cellStyle name="40% - Accent5 3 2 2 5 2" xfId="14658" xr:uid="{00000000-0005-0000-0000-000021390000}"/>
    <cellStyle name="40% - Accent5 3 2 2 5 2 2" xfId="14659" xr:uid="{00000000-0005-0000-0000-000022390000}"/>
    <cellStyle name="40% - Accent5 3 2 2 5 3" xfId="14660" xr:uid="{00000000-0005-0000-0000-000023390000}"/>
    <cellStyle name="40% - Accent5 3 2 2 5 4" xfId="14661" xr:uid="{00000000-0005-0000-0000-000024390000}"/>
    <cellStyle name="40% - Accent5 3 2 2 6" xfId="14662" xr:uid="{00000000-0005-0000-0000-000025390000}"/>
    <cellStyle name="40% - Accent5 3 2 2 6 2" xfId="14663" xr:uid="{00000000-0005-0000-0000-000026390000}"/>
    <cellStyle name="40% - Accent5 3 2 2 7" xfId="14664" xr:uid="{00000000-0005-0000-0000-000027390000}"/>
    <cellStyle name="40% - Accent5 3 2 2 8" xfId="14665" xr:uid="{00000000-0005-0000-0000-000028390000}"/>
    <cellStyle name="40% - Accent5 3 2 2 9" xfId="14666" xr:uid="{00000000-0005-0000-0000-000029390000}"/>
    <cellStyle name="40% - Accent5 3 2 3" xfId="14667" xr:uid="{00000000-0005-0000-0000-00002A390000}"/>
    <cellStyle name="40% - Accent5 3 2 3 2" xfId="14668" xr:uid="{00000000-0005-0000-0000-00002B390000}"/>
    <cellStyle name="40% - Accent5 3 2 3 2 2" xfId="14669" xr:uid="{00000000-0005-0000-0000-00002C390000}"/>
    <cellStyle name="40% - Accent5 3 2 3 2 2 2" xfId="14670" xr:uid="{00000000-0005-0000-0000-00002D390000}"/>
    <cellStyle name="40% - Accent5 3 2 3 2 2 2 2" xfId="14671" xr:uid="{00000000-0005-0000-0000-00002E390000}"/>
    <cellStyle name="40% - Accent5 3 2 3 2 2 2 2 2" xfId="14672" xr:uid="{00000000-0005-0000-0000-00002F390000}"/>
    <cellStyle name="40% - Accent5 3 2 3 2 2 2 3" xfId="14673" xr:uid="{00000000-0005-0000-0000-000030390000}"/>
    <cellStyle name="40% - Accent5 3 2 3 2 2 3" xfId="14674" xr:uid="{00000000-0005-0000-0000-000031390000}"/>
    <cellStyle name="40% - Accent5 3 2 3 2 2 3 2" xfId="14675" xr:uid="{00000000-0005-0000-0000-000032390000}"/>
    <cellStyle name="40% - Accent5 3 2 3 2 2 4" xfId="14676" xr:uid="{00000000-0005-0000-0000-000033390000}"/>
    <cellStyle name="40% - Accent5 3 2 3 2 2 5" xfId="14677" xr:uid="{00000000-0005-0000-0000-000034390000}"/>
    <cellStyle name="40% - Accent5 3 2 3 2 2 6" xfId="14678" xr:uid="{00000000-0005-0000-0000-000035390000}"/>
    <cellStyle name="40% - Accent5 3 2 3 2 3" xfId="14679" xr:uid="{00000000-0005-0000-0000-000036390000}"/>
    <cellStyle name="40% - Accent5 3 2 3 2 3 2" xfId="14680" xr:uid="{00000000-0005-0000-0000-000037390000}"/>
    <cellStyle name="40% - Accent5 3 2 3 2 3 2 2" xfId="14681" xr:uid="{00000000-0005-0000-0000-000038390000}"/>
    <cellStyle name="40% - Accent5 3 2 3 2 3 3" xfId="14682" xr:uid="{00000000-0005-0000-0000-000039390000}"/>
    <cellStyle name="40% - Accent5 3 2 3 2 4" xfId="14683" xr:uid="{00000000-0005-0000-0000-00003A390000}"/>
    <cellStyle name="40% - Accent5 3 2 3 2 4 2" xfId="14684" xr:uid="{00000000-0005-0000-0000-00003B390000}"/>
    <cellStyle name="40% - Accent5 3 2 3 2 4 2 2" xfId="14685" xr:uid="{00000000-0005-0000-0000-00003C390000}"/>
    <cellStyle name="40% - Accent5 3 2 3 2 4 3" xfId="14686" xr:uid="{00000000-0005-0000-0000-00003D390000}"/>
    <cellStyle name="40% - Accent5 3 2 3 2 5" xfId="14687" xr:uid="{00000000-0005-0000-0000-00003E390000}"/>
    <cellStyle name="40% - Accent5 3 2 3 2 5 2" xfId="14688" xr:uid="{00000000-0005-0000-0000-00003F390000}"/>
    <cellStyle name="40% - Accent5 3 2 3 2 6" xfId="14689" xr:uid="{00000000-0005-0000-0000-000040390000}"/>
    <cellStyle name="40% - Accent5 3 2 3 2 7" xfId="14690" xr:uid="{00000000-0005-0000-0000-000041390000}"/>
    <cellStyle name="40% - Accent5 3 2 3 2 8" xfId="14691" xr:uid="{00000000-0005-0000-0000-000042390000}"/>
    <cellStyle name="40% - Accent5 3 2 3 3" xfId="14692" xr:uid="{00000000-0005-0000-0000-000043390000}"/>
    <cellStyle name="40% - Accent5 3 2 3 3 2" xfId="14693" xr:uid="{00000000-0005-0000-0000-000044390000}"/>
    <cellStyle name="40% - Accent5 3 2 3 3 2 2" xfId="14694" xr:uid="{00000000-0005-0000-0000-000045390000}"/>
    <cellStyle name="40% - Accent5 3 2 3 3 2 2 2" xfId="14695" xr:uid="{00000000-0005-0000-0000-000046390000}"/>
    <cellStyle name="40% - Accent5 3 2 3 3 2 3" xfId="14696" xr:uid="{00000000-0005-0000-0000-000047390000}"/>
    <cellStyle name="40% - Accent5 3 2 3 3 2 4" xfId="14697" xr:uid="{00000000-0005-0000-0000-000048390000}"/>
    <cellStyle name="40% - Accent5 3 2 3 3 3" xfId="14698" xr:uid="{00000000-0005-0000-0000-000049390000}"/>
    <cellStyle name="40% - Accent5 3 2 3 3 3 2" xfId="14699" xr:uid="{00000000-0005-0000-0000-00004A390000}"/>
    <cellStyle name="40% - Accent5 3 2 3 3 4" xfId="14700" xr:uid="{00000000-0005-0000-0000-00004B390000}"/>
    <cellStyle name="40% - Accent5 3 2 3 3 5" xfId="14701" xr:uid="{00000000-0005-0000-0000-00004C390000}"/>
    <cellStyle name="40% - Accent5 3 2 3 3 6" xfId="14702" xr:uid="{00000000-0005-0000-0000-00004D390000}"/>
    <cellStyle name="40% - Accent5 3 2 3 4" xfId="14703" xr:uid="{00000000-0005-0000-0000-00004E390000}"/>
    <cellStyle name="40% - Accent5 3 2 3 4 2" xfId="14704" xr:uid="{00000000-0005-0000-0000-00004F390000}"/>
    <cellStyle name="40% - Accent5 3 2 3 4 2 2" xfId="14705" xr:uid="{00000000-0005-0000-0000-000050390000}"/>
    <cellStyle name="40% - Accent5 3 2 3 4 3" xfId="14706" xr:uid="{00000000-0005-0000-0000-000051390000}"/>
    <cellStyle name="40% - Accent5 3 2 3 4 4" xfId="14707" xr:uid="{00000000-0005-0000-0000-000052390000}"/>
    <cellStyle name="40% - Accent5 3 2 3 5" xfId="14708" xr:uid="{00000000-0005-0000-0000-000053390000}"/>
    <cellStyle name="40% - Accent5 3 2 3 5 2" xfId="14709" xr:uid="{00000000-0005-0000-0000-000054390000}"/>
    <cellStyle name="40% - Accent5 3 2 3 5 2 2" xfId="14710" xr:uid="{00000000-0005-0000-0000-000055390000}"/>
    <cellStyle name="40% - Accent5 3 2 3 5 3" xfId="14711" xr:uid="{00000000-0005-0000-0000-000056390000}"/>
    <cellStyle name="40% - Accent5 3 2 3 6" xfId="14712" xr:uid="{00000000-0005-0000-0000-000057390000}"/>
    <cellStyle name="40% - Accent5 3 2 3 6 2" xfId="14713" xr:uid="{00000000-0005-0000-0000-000058390000}"/>
    <cellStyle name="40% - Accent5 3 2 3 7" xfId="14714" xr:uid="{00000000-0005-0000-0000-000059390000}"/>
    <cellStyle name="40% - Accent5 3 2 3 8" xfId="14715" xr:uid="{00000000-0005-0000-0000-00005A390000}"/>
    <cellStyle name="40% - Accent5 3 2 3 9" xfId="14716" xr:uid="{00000000-0005-0000-0000-00005B390000}"/>
    <cellStyle name="40% - Accent5 3 2 4" xfId="14717" xr:uid="{00000000-0005-0000-0000-00005C390000}"/>
    <cellStyle name="40% - Accent5 3 2 4 2" xfId="14718" xr:uid="{00000000-0005-0000-0000-00005D390000}"/>
    <cellStyle name="40% - Accent5 3 2 4 2 2" xfId="14719" xr:uid="{00000000-0005-0000-0000-00005E390000}"/>
    <cellStyle name="40% - Accent5 3 2 4 2 2 2" xfId="14720" xr:uid="{00000000-0005-0000-0000-00005F390000}"/>
    <cellStyle name="40% - Accent5 3 2 4 2 2 2 2" xfId="14721" xr:uid="{00000000-0005-0000-0000-000060390000}"/>
    <cellStyle name="40% - Accent5 3 2 4 2 2 2 2 2" xfId="14722" xr:uid="{00000000-0005-0000-0000-000061390000}"/>
    <cellStyle name="40% - Accent5 3 2 4 2 2 2 3" xfId="14723" xr:uid="{00000000-0005-0000-0000-000062390000}"/>
    <cellStyle name="40% - Accent5 3 2 4 2 2 3" xfId="14724" xr:uid="{00000000-0005-0000-0000-000063390000}"/>
    <cellStyle name="40% - Accent5 3 2 4 2 2 3 2" xfId="14725" xr:uid="{00000000-0005-0000-0000-000064390000}"/>
    <cellStyle name="40% - Accent5 3 2 4 2 2 4" xfId="14726" xr:uid="{00000000-0005-0000-0000-000065390000}"/>
    <cellStyle name="40% - Accent5 3 2 4 2 2 5" xfId="14727" xr:uid="{00000000-0005-0000-0000-000066390000}"/>
    <cellStyle name="40% - Accent5 3 2 4 2 2 6" xfId="14728" xr:uid="{00000000-0005-0000-0000-000067390000}"/>
    <cellStyle name="40% - Accent5 3 2 4 2 3" xfId="14729" xr:uid="{00000000-0005-0000-0000-000068390000}"/>
    <cellStyle name="40% - Accent5 3 2 4 2 3 2" xfId="14730" xr:uid="{00000000-0005-0000-0000-000069390000}"/>
    <cellStyle name="40% - Accent5 3 2 4 2 3 2 2" xfId="14731" xr:uid="{00000000-0005-0000-0000-00006A390000}"/>
    <cellStyle name="40% - Accent5 3 2 4 2 3 3" xfId="14732" xr:uid="{00000000-0005-0000-0000-00006B390000}"/>
    <cellStyle name="40% - Accent5 3 2 4 2 4" xfId="14733" xr:uid="{00000000-0005-0000-0000-00006C390000}"/>
    <cellStyle name="40% - Accent5 3 2 4 2 4 2" xfId="14734" xr:uid="{00000000-0005-0000-0000-00006D390000}"/>
    <cellStyle name="40% - Accent5 3 2 4 2 4 2 2" xfId="14735" xr:uid="{00000000-0005-0000-0000-00006E390000}"/>
    <cellStyle name="40% - Accent5 3 2 4 2 4 3" xfId="14736" xr:uid="{00000000-0005-0000-0000-00006F390000}"/>
    <cellStyle name="40% - Accent5 3 2 4 2 5" xfId="14737" xr:uid="{00000000-0005-0000-0000-000070390000}"/>
    <cellStyle name="40% - Accent5 3 2 4 2 5 2" xfId="14738" xr:uid="{00000000-0005-0000-0000-000071390000}"/>
    <cellStyle name="40% - Accent5 3 2 4 2 6" xfId="14739" xr:uid="{00000000-0005-0000-0000-000072390000}"/>
    <cellStyle name="40% - Accent5 3 2 4 2 7" xfId="14740" xr:uid="{00000000-0005-0000-0000-000073390000}"/>
    <cellStyle name="40% - Accent5 3 2 4 2 8" xfId="14741" xr:uid="{00000000-0005-0000-0000-000074390000}"/>
    <cellStyle name="40% - Accent5 3 2 4 3" xfId="14742" xr:uid="{00000000-0005-0000-0000-000075390000}"/>
    <cellStyle name="40% - Accent5 3 2 4 3 2" xfId="14743" xr:uid="{00000000-0005-0000-0000-000076390000}"/>
    <cellStyle name="40% - Accent5 3 2 4 3 2 2" xfId="14744" xr:uid="{00000000-0005-0000-0000-000077390000}"/>
    <cellStyle name="40% - Accent5 3 2 4 3 2 2 2" xfId="14745" xr:uid="{00000000-0005-0000-0000-000078390000}"/>
    <cellStyle name="40% - Accent5 3 2 4 3 2 3" xfId="14746" xr:uid="{00000000-0005-0000-0000-000079390000}"/>
    <cellStyle name="40% - Accent5 3 2 4 3 2 4" xfId="14747" xr:uid="{00000000-0005-0000-0000-00007A390000}"/>
    <cellStyle name="40% - Accent5 3 2 4 3 3" xfId="14748" xr:uid="{00000000-0005-0000-0000-00007B390000}"/>
    <cellStyle name="40% - Accent5 3 2 4 3 3 2" xfId="14749" xr:uid="{00000000-0005-0000-0000-00007C390000}"/>
    <cellStyle name="40% - Accent5 3 2 4 3 4" xfId="14750" xr:uid="{00000000-0005-0000-0000-00007D390000}"/>
    <cellStyle name="40% - Accent5 3 2 4 3 5" xfId="14751" xr:uid="{00000000-0005-0000-0000-00007E390000}"/>
    <cellStyle name="40% - Accent5 3 2 4 3 6" xfId="14752" xr:uid="{00000000-0005-0000-0000-00007F390000}"/>
    <cellStyle name="40% - Accent5 3 2 4 4" xfId="14753" xr:uid="{00000000-0005-0000-0000-000080390000}"/>
    <cellStyle name="40% - Accent5 3 2 4 4 2" xfId="14754" xr:uid="{00000000-0005-0000-0000-000081390000}"/>
    <cellStyle name="40% - Accent5 3 2 4 4 2 2" xfId="14755" xr:uid="{00000000-0005-0000-0000-000082390000}"/>
    <cellStyle name="40% - Accent5 3 2 4 4 3" xfId="14756" xr:uid="{00000000-0005-0000-0000-000083390000}"/>
    <cellStyle name="40% - Accent5 3 2 4 4 4" xfId="14757" xr:uid="{00000000-0005-0000-0000-000084390000}"/>
    <cellStyle name="40% - Accent5 3 2 4 5" xfId="14758" xr:uid="{00000000-0005-0000-0000-000085390000}"/>
    <cellStyle name="40% - Accent5 3 2 4 5 2" xfId="14759" xr:uid="{00000000-0005-0000-0000-000086390000}"/>
    <cellStyle name="40% - Accent5 3 2 4 5 2 2" xfId="14760" xr:uid="{00000000-0005-0000-0000-000087390000}"/>
    <cellStyle name="40% - Accent5 3 2 4 5 3" xfId="14761" xr:uid="{00000000-0005-0000-0000-000088390000}"/>
    <cellStyle name="40% - Accent5 3 2 4 6" xfId="14762" xr:uid="{00000000-0005-0000-0000-000089390000}"/>
    <cellStyle name="40% - Accent5 3 2 4 6 2" xfId="14763" xr:uid="{00000000-0005-0000-0000-00008A390000}"/>
    <cellStyle name="40% - Accent5 3 2 4 7" xfId="14764" xr:uid="{00000000-0005-0000-0000-00008B390000}"/>
    <cellStyle name="40% - Accent5 3 2 4 8" xfId="14765" xr:uid="{00000000-0005-0000-0000-00008C390000}"/>
    <cellStyle name="40% - Accent5 3 2 4 9" xfId="14766" xr:uid="{00000000-0005-0000-0000-00008D390000}"/>
    <cellStyle name="40% - Accent5 3 2 5" xfId="14767" xr:uid="{00000000-0005-0000-0000-00008E390000}"/>
    <cellStyle name="40% - Accent5 3 2 5 2" xfId="14768" xr:uid="{00000000-0005-0000-0000-00008F390000}"/>
    <cellStyle name="40% - Accent5 3 2 5 2 2" xfId="14769" xr:uid="{00000000-0005-0000-0000-000090390000}"/>
    <cellStyle name="40% - Accent5 3 2 5 2 2 2" xfId="14770" xr:uid="{00000000-0005-0000-0000-000091390000}"/>
    <cellStyle name="40% - Accent5 3 2 5 2 2 2 2" xfId="14771" xr:uid="{00000000-0005-0000-0000-000092390000}"/>
    <cellStyle name="40% - Accent5 3 2 5 2 2 3" xfId="14772" xr:uid="{00000000-0005-0000-0000-000093390000}"/>
    <cellStyle name="40% - Accent5 3 2 5 2 2 4" xfId="14773" xr:uid="{00000000-0005-0000-0000-000094390000}"/>
    <cellStyle name="40% - Accent5 3 2 5 2 3" xfId="14774" xr:uid="{00000000-0005-0000-0000-000095390000}"/>
    <cellStyle name="40% - Accent5 3 2 5 2 3 2" xfId="14775" xr:uid="{00000000-0005-0000-0000-000096390000}"/>
    <cellStyle name="40% - Accent5 3 2 5 2 4" xfId="14776" xr:uid="{00000000-0005-0000-0000-000097390000}"/>
    <cellStyle name="40% - Accent5 3 2 5 2 5" xfId="14777" xr:uid="{00000000-0005-0000-0000-000098390000}"/>
    <cellStyle name="40% - Accent5 3 2 5 2 6" xfId="14778" xr:uid="{00000000-0005-0000-0000-000099390000}"/>
    <cellStyle name="40% - Accent5 3 2 5 3" xfId="14779" xr:uid="{00000000-0005-0000-0000-00009A390000}"/>
    <cellStyle name="40% - Accent5 3 2 5 3 2" xfId="14780" xr:uid="{00000000-0005-0000-0000-00009B390000}"/>
    <cellStyle name="40% - Accent5 3 2 5 3 2 2" xfId="14781" xr:uid="{00000000-0005-0000-0000-00009C390000}"/>
    <cellStyle name="40% - Accent5 3 2 5 3 2 2 2" xfId="14782" xr:uid="{00000000-0005-0000-0000-00009D390000}"/>
    <cellStyle name="40% - Accent5 3 2 5 3 2 3" xfId="14783" xr:uid="{00000000-0005-0000-0000-00009E390000}"/>
    <cellStyle name="40% - Accent5 3 2 5 3 2 4" xfId="14784" xr:uid="{00000000-0005-0000-0000-00009F390000}"/>
    <cellStyle name="40% - Accent5 3 2 5 3 3" xfId="14785" xr:uid="{00000000-0005-0000-0000-0000A0390000}"/>
    <cellStyle name="40% - Accent5 3 2 5 3 3 2" xfId="14786" xr:uid="{00000000-0005-0000-0000-0000A1390000}"/>
    <cellStyle name="40% - Accent5 3 2 5 3 4" xfId="14787" xr:uid="{00000000-0005-0000-0000-0000A2390000}"/>
    <cellStyle name="40% - Accent5 3 2 5 3 5" xfId="14788" xr:uid="{00000000-0005-0000-0000-0000A3390000}"/>
    <cellStyle name="40% - Accent5 3 2 5 4" xfId="14789" xr:uid="{00000000-0005-0000-0000-0000A4390000}"/>
    <cellStyle name="40% - Accent5 3 2 5 4 2" xfId="14790" xr:uid="{00000000-0005-0000-0000-0000A5390000}"/>
    <cellStyle name="40% - Accent5 3 2 5 4 2 2" xfId="14791" xr:uid="{00000000-0005-0000-0000-0000A6390000}"/>
    <cellStyle name="40% - Accent5 3 2 5 4 3" xfId="14792" xr:uid="{00000000-0005-0000-0000-0000A7390000}"/>
    <cellStyle name="40% - Accent5 3 2 5 4 4" xfId="14793" xr:uid="{00000000-0005-0000-0000-0000A8390000}"/>
    <cellStyle name="40% - Accent5 3 2 5 5" xfId="14794" xr:uid="{00000000-0005-0000-0000-0000A9390000}"/>
    <cellStyle name="40% - Accent5 3 2 5 5 2" xfId="14795" xr:uid="{00000000-0005-0000-0000-0000AA390000}"/>
    <cellStyle name="40% - Accent5 3 2 5 6" xfId="14796" xr:uid="{00000000-0005-0000-0000-0000AB390000}"/>
    <cellStyle name="40% - Accent5 3 2 5 7" xfId="14797" xr:uid="{00000000-0005-0000-0000-0000AC390000}"/>
    <cellStyle name="40% - Accent5 3 2 5 8" xfId="14798" xr:uid="{00000000-0005-0000-0000-0000AD390000}"/>
    <cellStyle name="40% - Accent5 3 2 6" xfId="14799" xr:uid="{00000000-0005-0000-0000-0000AE390000}"/>
    <cellStyle name="40% - Accent5 3 2 6 2" xfId="14800" xr:uid="{00000000-0005-0000-0000-0000AF390000}"/>
    <cellStyle name="40% - Accent5 3 2 6 2 2" xfId="14801" xr:uid="{00000000-0005-0000-0000-0000B0390000}"/>
    <cellStyle name="40% - Accent5 3 2 6 2 2 2" xfId="14802" xr:uid="{00000000-0005-0000-0000-0000B1390000}"/>
    <cellStyle name="40% - Accent5 3 2 6 2 3" xfId="14803" xr:uid="{00000000-0005-0000-0000-0000B2390000}"/>
    <cellStyle name="40% - Accent5 3 2 6 2 4" xfId="14804" xr:uid="{00000000-0005-0000-0000-0000B3390000}"/>
    <cellStyle name="40% - Accent5 3 2 6 3" xfId="14805" xr:uid="{00000000-0005-0000-0000-0000B4390000}"/>
    <cellStyle name="40% - Accent5 3 2 6 3 2" xfId="14806" xr:uid="{00000000-0005-0000-0000-0000B5390000}"/>
    <cellStyle name="40% - Accent5 3 2 6 4" xfId="14807" xr:uid="{00000000-0005-0000-0000-0000B6390000}"/>
    <cellStyle name="40% - Accent5 3 2 6 5" xfId="14808" xr:uid="{00000000-0005-0000-0000-0000B7390000}"/>
    <cellStyle name="40% - Accent5 3 2 6 6" xfId="14809" xr:uid="{00000000-0005-0000-0000-0000B8390000}"/>
    <cellStyle name="40% - Accent5 3 2 7" xfId="14810" xr:uid="{00000000-0005-0000-0000-0000B9390000}"/>
    <cellStyle name="40% - Accent5 3 2 7 2" xfId="14811" xr:uid="{00000000-0005-0000-0000-0000BA390000}"/>
    <cellStyle name="40% - Accent5 3 2 7 2 2" xfId="14812" xr:uid="{00000000-0005-0000-0000-0000BB390000}"/>
    <cellStyle name="40% - Accent5 3 2 7 2 2 2" xfId="14813" xr:uid="{00000000-0005-0000-0000-0000BC390000}"/>
    <cellStyle name="40% - Accent5 3 2 7 2 3" xfId="14814" xr:uid="{00000000-0005-0000-0000-0000BD390000}"/>
    <cellStyle name="40% - Accent5 3 2 7 2 4" xfId="14815" xr:uid="{00000000-0005-0000-0000-0000BE390000}"/>
    <cellStyle name="40% - Accent5 3 2 7 3" xfId="14816" xr:uid="{00000000-0005-0000-0000-0000BF390000}"/>
    <cellStyle name="40% - Accent5 3 2 7 3 2" xfId="14817" xr:uid="{00000000-0005-0000-0000-0000C0390000}"/>
    <cellStyle name="40% - Accent5 3 2 7 4" xfId="14818" xr:uid="{00000000-0005-0000-0000-0000C1390000}"/>
    <cellStyle name="40% - Accent5 3 2 7 5" xfId="14819" xr:uid="{00000000-0005-0000-0000-0000C2390000}"/>
    <cellStyle name="40% - Accent5 3 2 8" xfId="14820" xr:uid="{00000000-0005-0000-0000-0000C3390000}"/>
    <cellStyle name="40% - Accent5 3 2 8 2" xfId="14821" xr:uid="{00000000-0005-0000-0000-0000C4390000}"/>
    <cellStyle name="40% - Accent5 3 2 8 2 2" xfId="14822" xr:uid="{00000000-0005-0000-0000-0000C5390000}"/>
    <cellStyle name="40% - Accent5 3 2 8 2 3" xfId="14823" xr:uid="{00000000-0005-0000-0000-0000C6390000}"/>
    <cellStyle name="40% - Accent5 3 2 8 3" xfId="14824" xr:uid="{00000000-0005-0000-0000-0000C7390000}"/>
    <cellStyle name="40% - Accent5 3 2 8 4" xfId="14825" xr:uid="{00000000-0005-0000-0000-0000C8390000}"/>
    <cellStyle name="40% - Accent5 3 2 9" xfId="14826" xr:uid="{00000000-0005-0000-0000-0000C9390000}"/>
    <cellStyle name="40% - Accent5 3 2 9 2" xfId="14827" xr:uid="{00000000-0005-0000-0000-0000CA390000}"/>
    <cellStyle name="40% - Accent5 3 2 9 2 2" xfId="14828" xr:uid="{00000000-0005-0000-0000-0000CB390000}"/>
    <cellStyle name="40% - Accent5 3 2 9 3" xfId="14829" xr:uid="{00000000-0005-0000-0000-0000CC390000}"/>
    <cellStyle name="40% - Accent5 3 2 9 4" xfId="14830" xr:uid="{00000000-0005-0000-0000-0000CD390000}"/>
    <cellStyle name="40% - Accent5 3 3" xfId="14831" xr:uid="{00000000-0005-0000-0000-0000CE390000}"/>
    <cellStyle name="40% - Accent5 3 3 2" xfId="14832" xr:uid="{00000000-0005-0000-0000-0000CF390000}"/>
    <cellStyle name="40% - Accent5 3 3 2 2" xfId="14833" xr:uid="{00000000-0005-0000-0000-0000D0390000}"/>
    <cellStyle name="40% - Accent5 3 3 2 2 2" xfId="14834" xr:uid="{00000000-0005-0000-0000-0000D1390000}"/>
    <cellStyle name="40% - Accent5 3 3 2 2 2 2" xfId="14835" xr:uid="{00000000-0005-0000-0000-0000D2390000}"/>
    <cellStyle name="40% - Accent5 3 3 2 2 2 2 2" xfId="14836" xr:uid="{00000000-0005-0000-0000-0000D3390000}"/>
    <cellStyle name="40% - Accent5 3 3 2 2 2 3" xfId="14837" xr:uid="{00000000-0005-0000-0000-0000D4390000}"/>
    <cellStyle name="40% - Accent5 3 3 2 2 3" xfId="14838" xr:uid="{00000000-0005-0000-0000-0000D5390000}"/>
    <cellStyle name="40% - Accent5 3 3 2 2 3 2" xfId="14839" xr:uid="{00000000-0005-0000-0000-0000D6390000}"/>
    <cellStyle name="40% - Accent5 3 3 2 2 4" xfId="14840" xr:uid="{00000000-0005-0000-0000-0000D7390000}"/>
    <cellStyle name="40% - Accent5 3 3 2 2 5" xfId="14841" xr:uid="{00000000-0005-0000-0000-0000D8390000}"/>
    <cellStyle name="40% - Accent5 3 3 2 2 6" xfId="14842" xr:uid="{00000000-0005-0000-0000-0000D9390000}"/>
    <cellStyle name="40% - Accent5 3 3 2 3" xfId="14843" xr:uid="{00000000-0005-0000-0000-0000DA390000}"/>
    <cellStyle name="40% - Accent5 3 3 2 3 2" xfId="14844" xr:uid="{00000000-0005-0000-0000-0000DB390000}"/>
    <cellStyle name="40% - Accent5 3 3 2 3 2 2" xfId="14845" xr:uid="{00000000-0005-0000-0000-0000DC390000}"/>
    <cellStyle name="40% - Accent5 3 3 2 3 3" xfId="14846" xr:uid="{00000000-0005-0000-0000-0000DD390000}"/>
    <cellStyle name="40% - Accent5 3 3 2 4" xfId="14847" xr:uid="{00000000-0005-0000-0000-0000DE390000}"/>
    <cellStyle name="40% - Accent5 3 3 2 4 2" xfId="14848" xr:uid="{00000000-0005-0000-0000-0000DF390000}"/>
    <cellStyle name="40% - Accent5 3 3 2 4 2 2" xfId="14849" xr:uid="{00000000-0005-0000-0000-0000E0390000}"/>
    <cellStyle name="40% - Accent5 3 3 2 4 3" xfId="14850" xr:uid="{00000000-0005-0000-0000-0000E1390000}"/>
    <cellStyle name="40% - Accent5 3 3 2 5" xfId="14851" xr:uid="{00000000-0005-0000-0000-0000E2390000}"/>
    <cellStyle name="40% - Accent5 3 3 2 5 2" xfId="14852" xr:uid="{00000000-0005-0000-0000-0000E3390000}"/>
    <cellStyle name="40% - Accent5 3 3 2 6" xfId="14853" xr:uid="{00000000-0005-0000-0000-0000E4390000}"/>
    <cellStyle name="40% - Accent5 3 3 2 7" xfId="14854" xr:uid="{00000000-0005-0000-0000-0000E5390000}"/>
    <cellStyle name="40% - Accent5 3 3 2 8" xfId="14855" xr:uid="{00000000-0005-0000-0000-0000E6390000}"/>
    <cellStyle name="40% - Accent5 3 3 3" xfId="14856" xr:uid="{00000000-0005-0000-0000-0000E7390000}"/>
    <cellStyle name="40% - Accent5 3 3 3 2" xfId="14857" xr:uid="{00000000-0005-0000-0000-0000E8390000}"/>
    <cellStyle name="40% - Accent5 3 3 3 2 2" xfId="14858" xr:uid="{00000000-0005-0000-0000-0000E9390000}"/>
    <cellStyle name="40% - Accent5 3 3 3 2 2 2" xfId="14859" xr:uid="{00000000-0005-0000-0000-0000EA390000}"/>
    <cellStyle name="40% - Accent5 3 3 3 2 3" xfId="14860" xr:uid="{00000000-0005-0000-0000-0000EB390000}"/>
    <cellStyle name="40% - Accent5 3 3 3 2 4" xfId="14861" xr:uid="{00000000-0005-0000-0000-0000EC390000}"/>
    <cellStyle name="40% - Accent5 3 3 3 3" xfId="14862" xr:uid="{00000000-0005-0000-0000-0000ED390000}"/>
    <cellStyle name="40% - Accent5 3 3 3 3 2" xfId="14863" xr:uid="{00000000-0005-0000-0000-0000EE390000}"/>
    <cellStyle name="40% - Accent5 3 3 3 4" xfId="14864" xr:uid="{00000000-0005-0000-0000-0000EF390000}"/>
    <cellStyle name="40% - Accent5 3 3 3 5" xfId="14865" xr:uid="{00000000-0005-0000-0000-0000F0390000}"/>
    <cellStyle name="40% - Accent5 3 3 3 6" xfId="14866" xr:uid="{00000000-0005-0000-0000-0000F1390000}"/>
    <cellStyle name="40% - Accent5 3 3 4" xfId="14867" xr:uid="{00000000-0005-0000-0000-0000F2390000}"/>
    <cellStyle name="40% - Accent5 3 3 4 2" xfId="14868" xr:uid="{00000000-0005-0000-0000-0000F3390000}"/>
    <cellStyle name="40% - Accent5 3 3 4 2 2" xfId="14869" xr:uid="{00000000-0005-0000-0000-0000F4390000}"/>
    <cellStyle name="40% - Accent5 3 3 4 2 2 2" xfId="14870" xr:uid="{00000000-0005-0000-0000-0000F5390000}"/>
    <cellStyle name="40% - Accent5 3 3 4 2 3" xfId="14871" xr:uid="{00000000-0005-0000-0000-0000F6390000}"/>
    <cellStyle name="40% - Accent5 3 3 4 2 4" xfId="14872" xr:uid="{00000000-0005-0000-0000-0000F7390000}"/>
    <cellStyle name="40% - Accent5 3 3 4 3" xfId="14873" xr:uid="{00000000-0005-0000-0000-0000F8390000}"/>
    <cellStyle name="40% - Accent5 3 3 4 3 2" xfId="14874" xr:uid="{00000000-0005-0000-0000-0000F9390000}"/>
    <cellStyle name="40% - Accent5 3 3 4 4" xfId="14875" xr:uid="{00000000-0005-0000-0000-0000FA390000}"/>
    <cellStyle name="40% - Accent5 3 3 4 5" xfId="14876" xr:uid="{00000000-0005-0000-0000-0000FB390000}"/>
    <cellStyle name="40% - Accent5 3 3 5" xfId="14877" xr:uid="{00000000-0005-0000-0000-0000FC390000}"/>
    <cellStyle name="40% - Accent5 3 3 5 2" xfId="14878" xr:uid="{00000000-0005-0000-0000-0000FD390000}"/>
    <cellStyle name="40% - Accent5 3 3 5 2 2" xfId="14879" xr:uid="{00000000-0005-0000-0000-0000FE390000}"/>
    <cellStyle name="40% - Accent5 3 3 5 3" xfId="14880" xr:uid="{00000000-0005-0000-0000-0000FF390000}"/>
    <cellStyle name="40% - Accent5 3 3 5 4" xfId="14881" xr:uid="{00000000-0005-0000-0000-0000003A0000}"/>
    <cellStyle name="40% - Accent5 3 3 6" xfId="14882" xr:uid="{00000000-0005-0000-0000-0000013A0000}"/>
    <cellStyle name="40% - Accent5 3 3 6 2" xfId="14883" xr:uid="{00000000-0005-0000-0000-0000023A0000}"/>
    <cellStyle name="40% - Accent5 3 3 7" xfId="14884" xr:uid="{00000000-0005-0000-0000-0000033A0000}"/>
    <cellStyle name="40% - Accent5 3 3 8" xfId="14885" xr:uid="{00000000-0005-0000-0000-0000043A0000}"/>
    <cellStyle name="40% - Accent5 3 3 9" xfId="14886" xr:uid="{00000000-0005-0000-0000-0000053A0000}"/>
    <cellStyle name="40% - Accent5 3 4" xfId="14887" xr:uid="{00000000-0005-0000-0000-0000063A0000}"/>
    <cellStyle name="40% - Accent5 3 4 2" xfId="14888" xr:uid="{00000000-0005-0000-0000-0000073A0000}"/>
    <cellStyle name="40% - Accent5 3 4 2 2" xfId="14889" xr:uid="{00000000-0005-0000-0000-0000083A0000}"/>
    <cellStyle name="40% - Accent5 3 4 2 2 2" xfId="14890" xr:uid="{00000000-0005-0000-0000-0000093A0000}"/>
    <cellStyle name="40% - Accent5 3 4 2 2 2 2" xfId="14891" xr:uid="{00000000-0005-0000-0000-00000A3A0000}"/>
    <cellStyle name="40% - Accent5 3 4 2 2 2 2 2" xfId="14892" xr:uid="{00000000-0005-0000-0000-00000B3A0000}"/>
    <cellStyle name="40% - Accent5 3 4 2 2 2 3" xfId="14893" xr:uid="{00000000-0005-0000-0000-00000C3A0000}"/>
    <cellStyle name="40% - Accent5 3 4 2 2 3" xfId="14894" xr:uid="{00000000-0005-0000-0000-00000D3A0000}"/>
    <cellStyle name="40% - Accent5 3 4 2 2 3 2" xfId="14895" xr:uid="{00000000-0005-0000-0000-00000E3A0000}"/>
    <cellStyle name="40% - Accent5 3 4 2 2 4" xfId="14896" xr:uid="{00000000-0005-0000-0000-00000F3A0000}"/>
    <cellStyle name="40% - Accent5 3 4 2 2 5" xfId="14897" xr:uid="{00000000-0005-0000-0000-0000103A0000}"/>
    <cellStyle name="40% - Accent5 3 4 2 2 6" xfId="14898" xr:uid="{00000000-0005-0000-0000-0000113A0000}"/>
    <cellStyle name="40% - Accent5 3 4 2 3" xfId="14899" xr:uid="{00000000-0005-0000-0000-0000123A0000}"/>
    <cellStyle name="40% - Accent5 3 4 2 3 2" xfId="14900" xr:uid="{00000000-0005-0000-0000-0000133A0000}"/>
    <cellStyle name="40% - Accent5 3 4 2 3 2 2" xfId="14901" xr:uid="{00000000-0005-0000-0000-0000143A0000}"/>
    <cellStyle name="40% - Accent5 3 4 2 3 3" xfId="14902" xr:uid="{00000000-0005-0000-0000-0000153A0000}"/>
    <cellStyle name="40% - Accent5 3 4 2 4" xfId="14903" xr:uid="{00000000-0005-0000-0000-0000163A0000}"/>
    <cellStyle name="40% - Accent5 3 4 2 4 2" xfId="14904" xr:uid="{00000000-0005-0000-0000-0000173A0000}"/>
    <cellStyle name="40% - Accent5 3 4 2 4 2 2" xfId="14905" xr:uid="{00000000-0005-0000-0000-0000183A0000}"/>
    <cellStyle name="40% - Accent5 3 4 2 4 3" xfId="14906" xr:uid="{00000000-0005-0000-0000-0000193A0000}"/>
    <cellStyle name="40% - Accent5 3 4 2 5" xfId="14907" xr:uid="{00000000-0005-0000-0000-00001A3A0000}"/>
    <cellStyle name="40% - Accent5 3 4 2 5 2" xfId="14908" xr:uid="{00000000-0005-0000-0000-00001B3A0000}"/>
    <cellStyle name="40% - Accent5 3 4 2 6" xfId="14909" xr:uid="{00000000-0005-0000-0000-00001C3A0000}"/>
    <cellStyle name="40% - Accent5 3 4 2 7" xfId="14910" xr:uid="{00000000-0005-0000-0000-00001D3A0000}"/>
    <cellStyle name="40% - Accent5 3 4 2 8" xfId="14911" xr:uid="{00000000-0005-0000-0000-00001E3A0000}"/>
    <cellStyle name="40% - Accent5 3 4 3" xfId="14912" xr:uid="{00000000-0005-0000-0000-00001F3A0000}"/>
    <cellStyle name="40% - Accent5 3 4 3 2" xfId="14913" xr:uid="{00000000-0005-0000-0000-0000203A0000}"/>
    <cellStyle name="40% - Accent5 3 4 3 2 2" xfId="14914" xr:uid="{00000000-0005-0000-0000-0000213A0000}"/>
    <cellStyle name="40% - Accent5 3 4 3 2 2 2" xfId="14915" xr:uid="{00000000-0005-0000-0000-0000223A0000}"/>
    <cellStyle name="40% - Accent5 3 4 3 2 3" xfId="14916" xr:uid="{00000000-0005-0000-0000-0000233A0000}"/>
    <cellStyle name="40% - Accent5 3 4 3 2 4" xfId="14917" xr:uid="{00000000-0005-0000-0000-0000243A0000}"/>
    <cellStyle name="40% - Accent5 3 4 3 3" xfId="14918" xr:uid="{00000000-0005-0000-0000-0000253A0000}"/>
    <cellStyle name="40% - Accent5 3 4 3 3 2" xfId="14919" xr:uid="{00000000-0005-0000-0000-0000263A0000}"/>
    <cellStyle name="40% - Accent5 3 4 3 4" xfId="14920" xr:uid="{00000000-0005-0000-0000-0000273A0000}"/>
    <cellStyle name="40% - Accent5 3 4 3 5" xfId="14921" xr:uid="{00000000-0005-0000-0000-0000283A0000}"/>
    <cellStyle name="40% - Accent5 3 4 3 6" xfId="14922" xr:uid="{00000000-0005-0000-0000-0000293A0000}"/>
    <cellStyle name="40% - Accent5 3 4 4" xfId="14923" xr:uid="{00000000-0005-0000-0000-00002A3A0000}"/>
    <cellStyle name="40% - Accent5 3 4 4 2" xfId="14924" xr:uid="{00000000-0005-0000-0000-00002B3A0000}"/>
    <cellStyle name="40% - Accent5 3 4 4 2 2" xfId="14925" xr:uid="{00000000-0005-0000-0000-00002C3A0000}"/>
    <cellStyle name="40% - Accent5 3 4 4 3" xfId="14926" xr:uid="{00000000-0005-0000-0000-00002D3A0000}"/>
    <cellStyle name="40% - Accent5 3 4 4 4" xfId="14927" xr:uid="{00000000-0005-0000-0000-00002E3A0000}"/>
    <cellStyle name="40% - Accent5 3 4 5" xfId="14928" xr:uid="{00000000-0005-0000-0000-00002F3A0000}"/>
    <cellStyle name="40% - Accent5 3 4 5 2" xfId="14929" xr:uid="{00000000-0005-0000-0000-0000303A0000}"/>
    <cellStyle name="40% - Accent5 3 4 5 2 2" xfId="14930" xr:uid="{00000000-0005-0000-0000-0000313A0000}"/>
    <cellStyle name="40% - Accent5 3 4 5 3" xfId="14931" xr:uid="{00000000-0005-0000-0000-0000323A0000}"/>
    <cellStyle name="40% - Accent5 3 4 6" xfId="14932" xr:uid="{00000000-0005-0000-0000-0000333A0000}"/>
    <cellStyle name="40% - Accent5 3 4 6 2" xfId="14933" xr:uid="{00000000-0005-0000-0000-0000343A0000}"/>
    <cellStyle name="40% - Accent5 3 4 7" xfId="14934" xr:uid="{00000000-0005-0000-0000-0000353A0000}"/>
    <cellStyle name="40% - Accent5 3 4 8" xfId="14935" xr:uid="{00000000-0005-0000-0000-0000363A0000}"/>
    <cellStyle name="40% - Accent5 3 4 9" xfId="14936" xr:uid="{00000000-0005-0000-0000-0000373A0000}"/>
    <cellStyle name="40% - Accent5 3 5" xfId="14937" xr:uid="{00000000-0005-0000-0000-0000383A0000}"/>
    <cellStyle name="40% - Accent5 3 5 2" xfId="14938" xr:uid="{00000000-0005-0000-0000-0000393A0000}"/>
    <cellStyle name="40% - Accent5 3 5 2 2" xfId="14939" xr:uid="{00000000-0005-0000-0000-00003A3A0000}"/>
    <cellStyle name="40% - Accent5 3 5 2 2 2" xfId="14940" xr:uid="{00000000-0005-0000-0000-00003B3A0000}"/>
    <cellStyle name="40% - Accent5 3 5 2 2 2 2" xfId="14941" xr:uid="{00000000-0005-0000-0000-00003C3A0000}"/>
    <cellStyle name="40% - Accent5 3 5 2 2 2 2 2" xfId="14942" xr:uid="{00000000-0005-0000-0000-00003D3A0000}"/>
    <cellStyle name="40% - Accent5 3 5 2 2 2 3" xfId="14943" xr:uid="{00000000-0005-0000-0000-00003E3A0000}"/>
    <cellStyle name="40% - Accent5 3 5 2 2 3" xfId="14944" xr:uid="{00000000-0005-0000-0000-00003F3A0000}"/>
    <cellStyle name="40% - Accent5 3 5 2 2 3 2" xfId="14945" xr:uid="{00000000-0005-0000-0000-0000403A0000}"/>
    <cellStyle name="40% - Accent5 3 5 2 2 4" xfId="14946" xr:uid="{00000000-0005-0000-0000-0000413A0000}"/>
    <cellStyle name="40% - Accent5 3 5 2 2 5" xfId="14947" xr:uid="{00000000-0005-0000-0000-0000423A0000}"/>
    <cellStyle name="40% - Accent5 3 5 2 2 6" xfId="14948" xr:uid="{00000000-0005-0000-0000-0000433A0000}"/>
    <cellStyle name="40% - Accent5 3 5 2 3" xfId="14949" xr:uid="{00000000-0005-0000-0000-0000443A0000}"/>
    <cellStyle name="40% - Accent5 3 5 2 3 2" xfId="14950" xr:uid="{00000000-0005-0000-0000-0000453A0000}"/>
    <cellStyle name="40% - Accent5 3 5 2 3 2 2" xfId="14951" xr:uid="{00000000-0005-0000-0000-0000463A0000}"/>
    <cellStyle name="40% - Accent5 3 5 2 3 3" xfId="14952" xr:uid="{00000000-0005-0000-0000-0000473A0000}"/>
    <cellStyle name="40% - Accent5 3 5 2 4" xfId="14953" xr:uid="{00000000-0005-0000-0000-0000483A0000}"/>
    <cellStyle name="40% - Accent5 3 5 2 4 2" xfId="14954" xr:uid="{00000000-0005-0000-0000-0000493A0000}"/>
    <cellStyle name="40% - Accent5 3 5 2 4 2 2" xfId="14955" xr:uid="{00000000-0005-0000-0000-00004A3A0000}"/>
    <cellStyle name="40% - Accent5 3 5 2 4 3" xfId="14956" xr:uid="{00000000-0005-0000-0000-00004B3A0000}"/>
    <cellStyle name="40% - Accent5 3 5 2 5" xfId="14957" xr:uid="{00000000-0005-0000-0000-00004C3A0000}"/>
    <cellStyle name="40% - Accent5 3 5 2 5 2" xfId="14958" xr:uid="{00000000-0005-0000-0000-00004D3A0000}"/>
    <cellStyle name="40% - Accent5 3 5 2 6" xfId="14959" xr:uid="{00000000-0005-0000-0000-00004E3A0000}"/>
    <cellStyle name="40% - Accent5 3 5 2 7" xfId="14960" xr:uid="{00000000-0005-0000-0000-00004F3A0000}"/>
    <cellStyle name="40% - Accent5 3 5 2 8" xfId="14961" xr:uid="{00000000-0005-0000-0000-0000503A0000}"/>
    <cellStyle name="40% - Accent5 3 5 3" xfId="14962" xr:uid="{00000000-0005-0000-0000-0000513A0000}"/>
    <cellStyle name="40% - Accent5 3 5 3 2" xfId="14963" xr:uid="{00000000-0005-0000-0000-0000523A0000}"/>
    <cellStyle name="40% - Accent5 3 5 3 2 2" xfId="14964" xr:uid="{00000000-0005-0000-0000-0000533A0000}"/>
    <cellStyle name="40% - Accent5 3 5 3 2 2 2" xfId="14965" xr:uid="{00000000-0005-0000-0000-0000543A0000}"/>
    <cellStyle name="40% - Accent5 3 5 3 2 3" xfId="14966" xr:uid="{00000000-0005-0000-0000-0000553A0000}"/>
    <cellStyle name="40% - Accent5 3 5 3 2 4" xfId="14967" xr:uid="{00000000-0005-0000-0000-0000563A0000}"/>
    <cellStyle name="40% - Accent5 3 5 3 3" xfId="14968" xr:uid="{00000000-0005-0000-0000-0000573A0000}"/>
    <cellStyle name="40% - Accent5 3 5 3 3 2" xfId="14969" xr:uid="{00000000-0005-0000-0000-0000583A0000}"/>
    <cellStyle name="40% - Accent5 3 5 3 4" xfId="14970" xr:uid="{00000000-0005-0000-0000-0000593A0000}"/>
    <cellStyle name="40% - Accent5 3 5 3 5" xfId="14971" xr:uid="{00000000-0005-0000-0000-00005A3A0000}"/>
    <cellStyle name="40% - Accent5 3 5 3 6" xfId="14972" xr:uid="{00000000-0005-0000-0000-00005B3A0000}"/>
    <cellStyle name="40% - Accent5 3 5 4" xfId="14973" xr:uid="{00000000-0005-0000-0000-00005C3A0000}"/>
    <cellStyle name="40% - Accent5 3 5 4 2" xfId="14974" xr:uid="{00000000-0005-0000-0000-00005D3A0000}"/>
    <cellStyle name="40% - Accent5 3 5 4 2 2" xfId="14975" xr:uid="{00000000-0005-0000-0000-00005E3A0000}"/>
    <cellStyle name="40% - Accent5 3 5 4 3" xfId="14976" xr:uid="{00000000-0005-0000-0000-00005F3A0000}"/>
    <cellStyle name="40% - Accent5 3 5 4 4" xfId="14977" xr:uid="{00000000-0005-0000-0000-0000603A0000}"/>
    <cellStyle name="40% - Accent5 3 5 5" xfId="14978" xr:uid="{00000000-0005-0000-0000-0000613A0000}"/>
    <cellStyle name="40% - Accent5 3 5 5 2" xfId="14979" xr:uid="{00000000-0005-0000-0000-0000623A0000}"/>
    <cellStyle name="40% - Accent5 3 5 5 2 2" xfId="14980" xr:uid="{00000000-0005-0000-0000-0000633A0000}"/>
    <cellStyle name="40% - Accent5 3 5 5 3" xfId="14981" xr:uid="{00000000-0005-0000-0000-0000643A0000}"/>
    <cellStyle name="40% - Accent5 3 5 6" xfId="14982" xr:uid="{00000000-0005-0000-0000-0000653A0000}"/>
    <cellStyle name="40% - Accent5 3 5 6 2" xfId="14983" xr:uid="{00000000-0005-0000-0000-0000663A0000}"/>
    <cellStyle name="40% - Accent5 3 5 7" xfId="14984" xr:uid="{00000000-0005-0000-0000-0000673A0000}"/>
    <cellStyle name="40% - Accent5 3 5 8" xfId="14985" xr:uid="{00000000-0005-0000-0000-0000683A0000}"/>
    <cellStyle name="40% - Accent5 3 5 9" xfId="14986" xr:uid="{00000000-0005-0000-0000-0000693A0000}"/>
    <cellStyle name="40% - Accent5 3 6" xfId="14987" xr:uid="{00000000-0005-0000-0000-00006A3A0000}"/>
    <cellStyle name="40% - Accent5 3 6 2" xfId="14988" xr:uid="{00000000-0005-0000-0000-00006B3A0000}"/>
    <cellStyle name="40% - Accent5 3 6 2 2" xfId="14989" xr:uid="{00000000-0005-0000-0000-00006C3A0000}"/>
    <cellStyle name="40% - Accent5 3 6 2 2 2" xfId="14990" xr:uid="{00000000-0005-0000-0000-00006D3A0000}"/>
    <cellStyle name="40% - Accent5 3 6 2 2 2 2" xfId="14991" xr:uid="{00000000-0005-0000-0000-00006E3A0000}"/>
    <cellStyle name="40% - Accent5 3 6 2 2 3" xfId="14992" xr:uid="{00000000-0005-0000-0000-00006F3A0000}"/>
    <cellStyle name="40% - Accent5 3 6 2 2 4" xfId="14993" xr:uid="{00000000-0005-0000-0000-0000703A0000}"/>
    <cellStyle name="40% - Accent5 3 6 2 3" xfId="14994" xr:uid="{00000000-0005-0000-0000-0000713A0000}"/>
    <cellStyle name="40% - Accent5 3 6 2 3 2" xfId="14995" xr:uid="{00000000-0005-0000-0000-0000723A0000}"/>
    <cellStyle name="40% - Accent5 3 6 2 4" xfId="14996" xr:uid="{00000000-0005-0000-0000-0000733A0000}"/>
    <cellStyle name="40% - Accent5 3 6 2 5" xfId="14997" xr:uid="{00000000-0005-0000-0000-0000743A0000}"/>
    <cellStyle name="40% - Accent5 3 6 2 6" xfId="14998" xr:uid="{00000000-0005-0000-0000-0000753A0000}"/>
    <cellStyle name="40% - Accent5 3 6 3" xfId="14999" xr:uid="{00000000-0005-0000-0000-0000763A0000}"/>
    <cellStyle name="40% - Accent5 3 6 3 2" xfId="15000" xr:uid="{00000000-0005-0000-0000-0000773A0000}"/>
    <cellStyle name="40% - Accent5 3 6 3 2 2" xfId="15001" xr:uid="{00000000-0005-0000-0000-0000783A0000}"/>
    <cellStyle name="40% - Accent5 3 6 3 2 2 2" xfId="15002" xr:uid="{00000000-0005-0000-0000-0000793A0000}"/>
    <cellStyle name="40% - Accent5 3 6 3 2 3" xfId="15003" xr:uid="{00000000-0005-0000-0000-00007A3A0000}"/>
    <cellStyle name="40% - Accent5 3 6 3 2 4" xfId="15004" xr:uid="{00000000-0005-0000-0000-00007B3A0000}"/>
    <cellStyle name="40% - Accent5 3 6 3 3" xfId="15005" xr:uid="{00000000-0005-0000-0000-00007C3A0000}"/>
    <cellStyle name="40% - Accent5 3 6 3 3 2" xfId="15006" xr:uid="{00000000-0005-0000-0000-00007D3A0000}"/>
    <cellStyle name="40% - Accent5 3 6 3 4" xfId="15007" xr:uid="{00000000-0005-0000-0000-00007E3A0000}"/>
    <cellStyle name="40% - Accent5 3 6 3 5" xfId="15008" xr:uid="{00000000-0005-0000-0000-00007F3A0000}"/>
    <cellStyle name="40% - Accent5 3 6 4" xfId="15009" xr:uid="{00000000-0005-0000-0000-0000803A0000}"/>
    <cellStyle name="40% - Accent5 3 6 4 2" xfId="15010" xr:uid="{00000000-0005-0000-0000-0000813A0000}"/>
    <cellStyle name="40% - Accent5 3 6 4 2 2" xfId="15011" xr:uid="{00000000-0005-0000-0000-0000823A0000}"/>
    <cellStyle name="40% - Accent5 3 6 4 3" xfId="15012" xr:uid="{00000000-0005-0000-0000-0000833A0000}"/>
    <cellStyle name="40% - Accent5 3 6 4 4" xfId="15013" xr:uid="{00000000-0005-0000-0000-0000843A0000}"/>
    <cellStyle name="40% - Accent5 3 6 5" xfId="15014" xr:uid="{00000000-0005-0000-0000-0000853A0000}"/>
    <cellStyle name="40% - Accent5 3 6 5 2" xfId="15015" xr:uid="{00000000-0005-0000-0000-0000863A0000}"/>
    <cellStyle name="40% - Accent5 3 6 6" xfId="15016" xr:uid="{00000000-0005-0000-0000-0000873A0000}"/>
    <cellStyle name="40% - Accent5 3 6 7" xfId="15017" xr:uid="{00000000-0005-0000-0000-0000883A0000}"/>
    <cellStyle name="40% - Accent5 3 6 8" xfId="15018" xr:uid="{00000000-0005-0000-0000-0000893A0000}"/>
    <cellStyle name="40% - Accent5 3 7" xfId="15019" xr:uid="{00000000-0005-0000-0000-00008A3A0000}"/>
    <cellStyle name="40% - Accent5 3 7 2" xfId="15020" xr:uid="{00000000-0005-0000-0000-00008B3A0000}"/>
    <cellStyle name="40% - Accent5 3 7 2 2" xfId="15021" xr:uid="{00000000-0005-0000-0000-00008C3A0000}"/>
    <cellStyle name="40% - Accent5 3 7 2 2 2" xfId="15022" xr:uid="{00000000-0005-0000-0000-00008D3A0000}"/>
    <cellStyle name="40% - Accent5 3 7 2 3" xfId="15023" xr:uid="{00000000-0005-0000-0000-00008E3A0000}"/>
    <cellStyle name="40% - Accent5 3 7 2 4" xfId="15024" xr:uid="{00000000-0005-0000-0000-00008F3A0000}"/>
    <cellStyle name="40% - Accent5 3 7 3" xfId="15025" xr:uid="{00000000-0005-0000-0000-0000903A0000}"/>
    <cellStyle name="40% - Accent5 3 7 3 2" xfId="15026" xr:uid="{00000000-0005-0000-0000-0000913A0000}"/>
    <cellStyle name="40% - Accent5 3 7 4" xfId="15027" xr:uid="{00000000-0005-0000-0000-0000923A0000}"/>
    <cellStyle name="40% - Accent5 3 7 5" xfId="15028" xr:uid="{00000000-0005-0000-0000-0000933A0000}"/>
    <cellStyle name="40% - Accent5 3 7 6" xfId="15029" xr:uid="{00000000-0005-0000-0000-0000943A0000}"/>
    <cellStyle name="40% - Accent5 3 8" xfId="15030" xr:uid="{00000000-0005-0000-0000-0000953A0000}"/>
    <cellStyle name="40% - Accent5 3 8 2" xfId="15031" xr:uid="{00000000-0005-0000-0000-0000963A0000}"/>
    <cellStyle name="40% - Accent5 3 8 2 2" xfId="15032" xr:uid="{00000000-0005-0000-0000-0000973A0000}"/>
    <cellStyle name="40% - Accent5 3 8 2 2 2" xfId="15033" xr:uid="{00000000-0005-0000-0000-0000983A0000}"/>
    <cellStyle name="40% - Accent5 3 8 2 3" xfId="15034" xr:uid="{00000000-0005-0000-0000-0000993A0000}"/>
    <cellStyle name="40% - Accent5 3 8 2 4" xfId="15035" xr:uid="{00000000-0005-0000-0000-00009A3A0000}"/>
    <cellStyle name="40% - Accent5 3 8 3" xfId="15036" xr:uid="{00000000-0005-0000-0000-00009B3A0000}"/>
    <cellStyle name="40% - Accent5 3 8 3 2" xfId="15037" xr:uid="{00000000-0005-0000-0000-00009C3A0000}"/>
    <cellStyle name="40% - Accent5 3 8 4" xfId="15038" xr:uid="{00000000-0005-0000-0000-00009D3A0000}"/>
    <cellStyle name="40% - Accent5 3 8 5" xfId="15039" xr:uid="{00000000-0005-0000-0000-00009E3A0000}"/>
    <cellStyle name="40% - Accent5 3 9" xfId="15040" xr:uid="{00000000-0005-0000-0000-00009F3A0000}"/>
    <cellStyle name="40% - Accent5 3 9 2" xfId="15041" xr:uid="{00000000-0005-0000-0000-0000A03A0000}"/>
    <cellStyle name="40% - Accent5 3 9 2 2" xfId="15042" xr:uid="{00000000-0005-0000-0000-0000A13A0000}"/>
    <cellStyle name="40% - Accent5 3 9 2 3" xfId="15043" xr:uid="{00000000-0005-0000-0000-0000A23A0000}"/>
    <cellStyle name="40% - Accent5 3 9 3" xfId="15044" xr:uid="{00000000-0005-0000-0000-0000A33A0000}"/>
    <cellStyle name="40% - Accent5 3 9 4" xfId="15045" xr:uid="{00000000-0005-0000-0000-0000A43A0000}"/>
    <cellStyle name="40% - Accent5 4" xfId="15046" xr:uid="{00000000-0005-0000-0000-0000A53A0000}"/>
    <cellStyle name="40% - Accent5 4 10" xfId="15047" xr:uid="{00000000-0005-0000-0000-0000A63A0000}"/>
    <cellStyle name="40% - Accent5 4 10 2" xfId="15048" xr:uid="{00000000-0005-0000-0000-0000A73A0000}"/>
    <cellStyle name="40% - Accent5 4 11" xfId="15049" xr:uid="{00000000-0005-0000-0000-0000A83A0000}"/>
    <cellStyle name="40% - Accent5 4 12" xfId="15050" xr:uid="{00000000-0005-0000-0000-0000A93A0000}"/>
    <cellStyle name="40% - Accent5 4 13" xfId="15051" xr:uid="{00000000-0005-0000-0000-0000AA3A0000}"/>
    <cellStyle name="40% - Accent5 4 2" xfId="15052" xr:uid="{00000000-0005-0000-0000-0000AB3A0000}"/>
    <cellStyle name="40% - Accent5 4 2 2" xfId="15053" xr:uid="{00000000-0005-0000-0000-0000AC3A0000}"/>
    <cellStyle name="40% - Accent5 4 2 2 2" xfId="15054" xr:uid="{00000000-0005-0000-0000-0000AD3A0000}"/>
    <cellStyle name="40% - Accent5 4 2 2 2 2" xfId="15055" xr:uid="{00000000-0005-0000-0000-0000AE3A0000}"/>
    <cellStyle name="40% - Accent5 4 2 2 2 2 2" xfId="15056" xr:uid="{00000000-0005-0000-0000-0000AF3A0000}"/>
    <cellStyle name="40% - Accent5 4 2 2 2 2 2 2" xfId="15057" xr:uid="{00000000-0005-0000-0000-0000B03A0000}"/>
    <cellStyle name="40% - Accent5 4 2 2 2 2 3" xfId="15058" xr:uid="{00000000-0005-0000-0000-0000B13A0000}"/>
    <cellStyle name="40% - Accent5 4 2 2 2 3" xfId="15059" xr:uid="{00000000-0005-0000-0000-0000B23A0000}"/>
    <cellStyle name="40% - Accent5 4 2 2 2 3 2" xfId="15060" xr:uid="{00000000-0005-0000-0000-0000B33A0000}"/>
    <cellStyle name="40% - Accent5 4 2 2 2 4" xfId="15061" xr:uid="{00000000-0005-0000-0000-0000B43A0000}"/>
    <cellStyle name="40% - Accent5 4 2 2 2 5" xfId="15062" xr:uid="{00000000-0005-0000-0000-0000B53A0000}"/>
    <cellStyle name="40% - Accent5 4 2 2 2 6" xfId="15063" xr:uid="{00000000-0005-0000-0000-0000B63A0000}"/>
    <cellStyle name="40% - Accent5 4 2 2 3" xfId="15064" xr:uid="{00000000-0005-0000-0000-0000B73A0000}"/>
    <cellStyle name="40% - Accent5 4 2 2 3 2" xfId="15065" xr:uid="{00000000-0005-0000-0000-0000B83A0000}"/>
    <cellStyle name="40% - Accent5 4 2 2 3 2 2" xfId="15066" xr:uid="{00000000-0005-0000-0000-0000B93A0000}"/>
    <cellStyle name="40% - Accent5 4 2 2 3 3" xfId="15067" xr:uid="{00000000-0005-0000-0000-0000BA3A0000}"/>
    <cellStyle name="40% - Accent5 4 2 2 4" xfId="15068" xr:uid="{00000000-0005-0000-0000-0000BB3A0000}"/>
    <cellStyle name="40% - Accent5 4 2 2 4 2" xfId="15069" xr:uid="{00000000-0005-0000-0000-0000BC3A0000}"/>
    <cellStyle name="40% - Accent5 4 2 2 4 2 2" xfId="15070" xr:uid="{00000000-0005-0000-0000-0000BD3A0000}"/>
    <cellStyle name="40% - Accent5 4 2 2 4 3" xfId="15071" xr:uid="{00000000-0005-0000-0000-0000BE3A0000}"/>
    <cellStyle name="40% - Accent5 4 2 2 5" xfId="15072" xr:uid="{00000000-0005-0000-0000-0000BF3A0000}"/>
    <cellStyle name="40% - Accent5 4 2 2 5 2" xfId="15073" xr:uid="{00000000-0005-0000-0000-0000C03A0000}"/>
    <cellStyle name="40% - Accent5 4 2 2 6" xfId="15074" xr:uid="{00000000-0005-0000-0000-0000C13A0000}"/>
    <cellStyle name="40% - Accent5 4 2 2 7" xfId="15075" xr:uid="{00000000-0005-0000-0000-0000C23A0000}"/>
    <cellStyle name="40% - Accent5 4 2 2 8" xfId="15076" xr:uid="{00000000-0005-0000-0000-0000C33A0000}"/>
    <cellStyle name="40% - Accent5 4 2 3" xfId="15077" xr:uid="{00000000-0005-0000-0000-0000C43A0000}"/>
    <cellStyle name="40% - Accent5 4 2 3 2" xfId="15078" xr:uid="{00000000-0005-0000-0000-0000C53A0000}"/>
    <cellStyle name="40% - Accent5 4 2 3 2 2" xfId="15079" xr:uid="{00000000-0005-0000-0000-0000C63A0000}"/>
    <cellStyle name="40% - Accent5 4 2 3 2 2 2" xfId="15080" xr:uid="{00000000-0005-0000-0000-0000C73A0000}"/>
    <cellStyle name="40% - Accent5 4 2 3 2 3" xfId="15081" xr:uid="{00000000-0005-0000-0000-0000C83A0000}"/>
    <cellStyle name="40% - Accent5 4 2 3 2 4" xfId="15082" xr:uid="{00000000-0005-0000-0000-0000C93A0000}"/>
    <cellStyle name="40% - Accent5 4 2 3 3" xfId="15083" xr:uid="{00000000-0005-0000-0000-0000CA3A0000}"/>
    <cellStyle name="40% - Accent5 4 2 3 3 2" xfId="15084" xr:uid="{00000000-0005-0000-0000-0000CB3A0000}"/>
    <cellStyle name="40% - Accent5 4 2 3 4" xfId="15085" xr:uid="{00000000-0005-0000-0000-0000CC3A0000}"/>
    <cellStyle name="40% - Accent5 4 2 3 5" xfId="15086" xr:uid="{00000000-0005-0000-0000-0000CD3A0000}"/>
    <cellStyle name="40% - Accent5 4 2 3 6" xfId="15087" xr:uid="{00000000-0005-0000-0000-0000CE3A0000}"/>
    <cellStyle name="40% - Accent5 4 2 4" xfId="15088" xr:uid="{00000000-0005-0000-0000-0000CF3A0000}"/>
    <cellStyle name="40% - Accent5 4 2 4 2" xfId="15089" xr:uid="{00000000-0005-0000-0000-0000D03A0000}"/>
    <cellStyle name="40% - Accent5 4 2 4 2 2" xfId="15090" xr:uid="{00000000-0005-0000-0000-0000D13A0000}"/>
    <cellStyle name="40% - Accent5 4 2 4 2 2 2" xfId="15091" xr:uid="{00000000-0005-0000-0000-0000D23A0000}"/>
    <cellStyle name="40% - Accent5 4 2 4 2 3" xfId="15092" xr:uid="{00000000-0005-0000-0000-0000D33A0000}"/>
    <cellStyle name="40% - Accent5 4 2 4 2 4" xfId="15093" xr:uid="{00000000-0005-0000-0000-0000D43A0000}"/>
    <cellStyle name="40% - Accent5 4 2 4 3" xfId="15094" xr:uid="{00000000-0005-0000-0000-0000D53A0000}"/>
    <cellStyle name="40% - Accent5 4 2 4 3 2" xfId="15095" xr:uid="{00000000-0005-0000-0000-0000D63A0000}"/>
    <cellStyle name="40% - Accent5 4 2 4 4" xfId="15096" xr:uid="{00000000-0005-0000-0000-0000D73A0000}"/>
    <cellStyle name="40% - Accent5 4 2 4 5" xfId="15097" xr:uid="{00000000-0005-0000-0000-0000D83A0000}"/>
    <cellStyle name="40% - Accent5 4 2 5" xfId="15098" xr:uid="{00000000-0005-0000-0000-0000D93A0000}"/>
    <cellStyle name="40% - Accent5 4 2 5 2" xfId="15099" xr:uid="{00000000-0005-0000-0000-0000DA3A0000}"/>
    <cellStyle name="40% - Accent5 4 2 5 2 2" xfId="15100" xr:uid="{00000000-0005-0000-0000-0000DB3A0000}"/>
    <cellStyle name="40% - Accent5 4 2 5 3" xfId="15101" xr:uid="{00000000-0005-0000-0000-0000DC3A0000}"/>
    <cellStyle name="40% - Accent5 4 2 5 4" xfId="15102" xr:uid="{00000000-0005-0000-0000-0000DD3A0000}"/>
    <cellStyle name="40% - Accent5 4 2 6" xfId="15103" xr:uid="{00000000-0005-0000-0000-0000DE3A0000}"/>
    <cellStyle name="40% - Accent5 4 2 6 2" xfId="15104" xr:uid="{00000000-0005-0000-0000-0000DF3A0000}"/>
    <cellStyle name="40% - Accent5 4 2 7" xfId="15105" xr:uid="{00000000-0005-0000-0000-0000E03A0000}"/>
    <cellStyle name="40% - Accent5 4 2 8" xfId="15106" xr:uid="{00000000-0005-0000-0000-0000E13A0000}"/>
    <cellStyle name="40% - Accent5 4 2 9" xfId="15107" xr:uid="{00000000-0005-0000-0000-0000E23A0000}"/>
    <cellStyle name="40% - Accent5 4 3" xfId="15108" xr:uid="{00000000-0005-0000-0000-0000E33A0000}"/>
    <cellStyle name="40% - Accent5 4 3 2" xfId="15109" xr:uid="{00000000-0005-0000-0000-0000E43A0000}"/>
    <cellStyle name="40% - Accent5 4 3 2 2" xfId="15110" xr:uid="{00000000-0005-0000-0000-0000E53A0000}"/>
    <cellStyle name="40% - Accent5 4 3 2 2 2" xfId="15111" xr:uid="{00000000-0005-0000-0000-0000E63A0000}"/>
    <cellStyle name="40% - Accent5 4 3 2 2 2 2" xfId="15112" xr:uid="{00000000-0005-0000-0000-0000E73A0000}"/>
    <cellStyle name="40% - Accent5 4 3 2 2 2 2 2" xfId="15113" xr:uid="{00000000-0005-0000-0000-0000E83A0000}"/>
    <cellStyle name="40% - Accent5 4 3 2 2 2 3" xfId="15114" xr:uid="{00000000-0005-0000-0000-0000E93A0000}"/>
    <cellStyle name="40% - Accent5 4 3 2 2 3" xfId="15115" xr:uid="{00000000-0005-0000-0000-0000EA3A0000}"/>
    <cellStyle name="40% - Accent5 4 3 2 2 3 2" xfId="15116" xr:uid="{00000000-0005-0000-0000-0000EB3A0000}"/>
    <cellStyle name="40% - Accent5 4 3 2 2 4" xfId="15117" xr:uid="{00000000-0005-0000-0000-0000EC3A0000}"/>
    <cellStyle name="40% - Accent5 4 3 2 2 5" xfId="15118" xr:uid="{00000000-0005-0000-0000-0000ED3A0000}"/>
    <cellStyle name="40% - Accent5 4 3 2 2 6" xfId="15119" xr:uid="{00000000-0005-0000-0000-0000EE3A0000}"/>
    <cellStyle name="40% - Accent5 4 3 2 3" xfId="15120" xr:uid="{00000000-0005-0000-0000-0000EF3A0000}"/>
    <cellStyle name="40% - Accent5 4 3 2 3 2" xfId="15121" xr:uid="{00000000-0005-0000-0000-0000F03A0000}"/>
    <cellStyle name="40% - Accent5 4 3 2 3 2 2" xfId="15122" xr:uid="{00000000-0005-0000-0000-0000F13A0000}"/>
    <cellStyle name="40% - Accent5 4 3 2 3 3" xfId="15123" xr:uid="{00000000-0005-0000-0000-0000F23A0000}"/>
    <cellStyle name="40% - Accent5 4 3 2 4" xfId="15124" xr:uid="{00000000-0005-0000-0000-0000F33A0000}"/>
    <cellStyle name="40% - Accent5 4 3 2 4 2" xfId="15125" xr:uid="{00000000-0005-0000-0000-0000F43A0000}"/>
    <cellStyle name="40% - Accent5 4 3 2 4 2 2" xfId="15126" xr:uid="{00000000-0005-0000-0000-0000F53A0000}"/>
    <cellStyle name="40% - Accent5 4 3 2 4 3" xfId="15127" xr:uid="{00000000-0005-0000-0000-0000F63A0000}"/>
    <cellStyle name="40% - Accent5 4 3 2 5" xfId="15128" xr:uid="{00000000-0005-0000-0000-0000F73A0000}"/>
    <cellStyle name="40% - Accent5 4 3 2 5 2" xfId="15129" xr:uid="{00000000-0005-0000-0000-0000F83A0000}"/>
    <cellStyle name="40% - Accent5 4 3 2 6" xfId="15130" xr:uid="{00000000-0005-0000-0000-0000F93A0000}"/>
    <cellStyle name="40% - Accent5 4 3 2 7" xfId="15131" xr:uid="{00000000-0005-0000-0000-0000FA3A0000}"/>
    <cellStyle name="40% - Accent5 4 3 2 8" xfId="15132" xr:uid="{00000000-0005-0000-0000-0000FB3A0000}"/>
    <cellStyle name="40% - Accent5 4 3 3" xfId="15133" xr:uid="{00000000-0005-0000-0000-0000FC3A0000}"/>
    <cellStyle name="40% - Accent5 4 3 3 2" xfId="15134" xr:uid="{00000000-0005-0000-0000-0000FD3A0000}"/>
    <cellStyle name="40% - Accent5 4 3 3 2 2" xfId="15135" xr:uid="{00000000-0005-0000-0000-0000FE3A0000}"/>
    <cellStyle name="40% - Accent5 4 3 3 2 2 2" xfId="15136" xr:uid="{00000000-0005-0000-0000-0000FF3A0000}"/>
    <cellStyle name="40% - Accent5 4 3 3 2 3" xfId="15137" xr:uid="{00000000-0005-0000-0000-0000003B0000}"/>
    <cellStyle name="40% - Accent5 4 3 3 2 4" xfId="15138" xr:uid="{00000000-0005-0000-0000-0000013B0000}"/>
    <cellStyle name="40% - Accent5 4 3 3 3" xfId="15139" xr:uid="{00000000-0005-0000-0000-0000023B0000}"/>
    <cellStyle name="40% - Accent5 4 3 3 3 2" xfId="15140" xr:uid="{00000000-0005-0000-0000-0000033B0000}"/>
    <cellStyle name="40% - Accent5 4 3 3 4" xfId="15141" xr:uid="{00000000-0005-0000-0000-0000043B0000}"/>
    <cellStyle name="40% - Accent5 4 3 3 5" xfId="15142" xr:uid="{00000000-0005-0000-0000-0000053B0000}"/>
    <cellStyle name="40% - Accent5 4 3 3 6" xfId="15143" xr:uid="{00000000-0005-0000-0000-0000063B0000}"/>
    <cellStyle name="40% - Accent5 4 3 4" xfId="15144" xr:uid="{00000000-0005-0000-0000-0000073B0000}"/>
    <cellStyle name="40% - Accent5 4 3 4 2" xfId="15145" xr:uid="{00000000-0005-0000-0000-0000083B0000}"/>
    <cellStyle name="40% - Accent5 4 3 4 2 2" xfId="15146" xr:uid="{00000000-0005-0000-0000-0000093B0000}"/>
    <cellStyle name="40% - Accent5 4 3 4 3" xfId="15147" xr:uid="{00000000-0005-0000-0000-00000A3B0000}"/>
    <cellStyle name="40% - Accent5 4 3 4 4" xfId="15148" xr:uid="{00000000-0005-0000-0000-00000B3B0000}"/>
    <cellStyle name="40% - Accent5 4 3 5" xfId="15149" xr:uid="{00000000-0005-0000-0000-00000C3B0000}"/>
    <cellStyle name="40% - Accent5 4 3 5 2" xfId="15150" xr:uid="{00000000-0005-0000-0000-00000D3B0000}"/>
    <cellStyle name="40% - Accent5 4 3 5 2 2" xfId="15151" xr:uid="{00000000-0005-0000-0000-00000E3B0000}"/>
    <cellStyle name="40% - Accent5 4 3 5 3" xfId="15152" xr:uid="{00000000-0005-0000-0000-00000F3B0000}"/>
    <cellStyle name="40% - Accent5 4 3 6" xfId="15153" xr:uid="{00000000-0005-0000-0000-0000103B0000}"/>
    <cellStyle name="40% - Accent5 4 3 6 2" xfId="15154" xr:uid="{00000000-0005-0000-0000-0000113B0000}"/>
    <cellStyle name="40% - Accent5 4 3 7" xfId="15155" xr:uid="{00000000-0005-0000-0000-0000123B0000}"/>
    <cellStyle name="40% - Accent5 4 3 8" xfId="15156" xr:uid="{00000000-0005-0000-0000-0000133B0000}"/>
    <cellStyle name="40% - Accent5 4 3 9" xfId="15157" xr:uid="{00000000-0005-0000-0000-0000143B0000}"/>
    <cellStyle name="40% - Accent5 4 4" xfId="15158" xr:uid="{00000000-0005-0000-0000-0000153B0000}"/>
    <cellStyle name="40% - Accent5 4 4 2" xfId="15159" xr:uid="{00000000-0005-0000-0000-0000163B0000}"/>
    <cellStyle name="40% - Accent5 4 4 2 2" xfId="15160" xr:uid="{00000000-0005-0000-0000-0000173B0000}"/>
    <cellStyle name="40% - Accent5 4 4 2 2 2" xfId="15161" xr:uid="{00000000-0005-0000-0000-0000183B0000}"/>
    <cellStyle name="40% - Accent5 4 4 2 2 2 2" xfId="15162" xr:uid="{00000000-0005-0000-0000-0000193B0000}"/>
    <cellStyle name="40% - Accent5 4 4 2 2 2 2 2" xfId="15163" xr:uid="{00000000-0005-0000-0000-00001A3B0000}"/>
    <cellStyle name="40% - Accent5 4 4 2 2 2 3" xfId="15164" xr:uid="{00000000-0005-0000-0000-00001B3B0000}"/>
    <cellStyle name="40% - Accent5 4 4 2 2 3" xfId="15165" xr:uid="{00000000-0005-0000-0000-00001C3B0000}"/>
    <cellStyle name="40% - Accent5 4 4 2 2 3 2" xfId="15166" xr:uid="{00000000-0005-0000-0000-00001D3B0000}"/>
    <cellStyle name="40% - Accent5 4 4 2 2 4" xfId="15167" xr:uid="{00000000-0005-0000-0000-00001E3B0000}"/>
    <cellStyle name="40% - Accent5 4 4 2 2 5" xfId="15168" xr:uid="{00000000-0005-0000-0000-00001F3B0000}"/>
    <cellStyle name="40% - Accent5 4 4 2 2 6" xfId="15169" xr:uid="{00000000-0005-0000-0000-0000203B0000}"/>
    <cellStyle name="40% - Accent5 4 4 2 3" xfId="15170" xr:uid="{00000000-0005-0000-0000-0000213B0000}"/>
    <cellStyle name="40% - Accent5 4 4 2 3 2" xfId="15171" xr:uid="{00000000-0005-0000-0000-0000223B0000}"/>
    <cellStyle name="40% - Accent5 4 4 2 3 2 2" xfId="15172" xr:uid="{00000000-0005-0000-0000-0000233B0000}"/>
    <cellStyle name="40% - Accent5 4 4 2 3 3" xfId="15173" xr:uid="{00000000-0005-0000-0000-0000243B0000}"/>
    <cellStyle name="40% - Accent5 4 4 2 4" xfId="15174" xr:uid="{00000000-0005-0000-0000-0000253B0000}"/>
    <cellStyle name="40% - Accent5 4 4 2 4 2" xfId="15175" xr:uid="{00000000-0005-0000-0000-0000263B0000}"/>
    <cellStyle name="40% - Accent5 4 4 2 4 2 2" xfId="15176" xr:uid="{00000000-0005-0000-0000-0000273B0000}"/>
    <cellStyle name="40% - Accent5 4 4 2 4 3" xfId="15177" xr:uid="{00000000-0005-0000-0000-0000283B0000}"/>
    <cellStyle name="40% - Accent5 4 4 2 5" xfId="15178" xr:uid="{00000000-0005-0000-0000-0000293B0000}"/>
    <cellStyle name="40% - Accent5 4 4 2 5 2" xfId="15179" xr:uid="{00000000-0005-0000-0000-00002A3B0000}"/>
    <cellStyle name="40% - Accent5 4 4 2 6" xfId="15180" xr:uid="{00000000-0005-0000-0000-00002B3B0000}"/>
    <cellStyle name="40% - Accent5 4 4 2 7" xfId="15181" xr:uid="{00000000-0005-0000-0000-00002C3B0000}"/>
    <cellStyle name="40% - Accent5 4 4 2 8" xfId="15182" xr:uid="{00000000-0005-0000-0000-00002D3B0000}"/>
    <cellStyle name="40% - Accent5 4 4 3" xfId="15183" xr:uid="{00000000-0005-0000-0000-00002E3B0000}"/>
    <cellStyle name="40% - Accent5 4 4 3 2" xfId="15184" xr:uid="{00000000-0005-0000-0000-00002F3B0000}"/>
    <cellStyle name="40% - Accent5 4 4 3 2 2" xfId="15185" xr:uid="{00000000-0005-0000-0000-0000303B0000}"/>
    <cellStyle name="40% - Accent5 4 4 3 2 2 2" xfId="15186" xr:uid="{00000000-0005-0000-0000-0000313B0000}"/>
    <cellStyle name="40% - Accent5 4 4 3 2 3" xfId="15187" xr:uid="{00000000-0005-0000-0000-0000323B0000}"/>
    <cellStyle name="40% - Accent5 4 4 3 2 4" xfId="15188" xr:uid="{00000000-0005-0000-0000-0000333B0000}"/>
    <cellStyle name="40% - Accent5 4 4 3 3" xfId="15189" xr:uid="{00000000-0005-0000-0000-0000343B0000}"/>
    <cellStyle name="40% - Accent5 4 4 3 3 2" xfId="15190" xr:uid="{00000000-0005-0000-0000-0000353B0000}"/>
    <cellStyle name="40% - Accent5 4 4 3 4" xfId="15191" xr:uid="{00000000-0005-0000-0000-0000363B0000}"/>
    <cellStyle name="40% - Accent5 4 4 3 5" xfId="15192" xr:uid="{00000000-0005-0000-0000-0000373B0000}"/>
    <cellStyle name="40% - Accent5 4 4 3 6" xfId="15193" xr:uid="{00000000-0005-0000-0000-0000383B0000}"/>
    <cellStyle name="40% - Accent5 4 4 4" xfId="15194" xr:uid="{00000000-0005-0000-0000-0000393B0000}"/>
    <cellStyle name="40% - Accent5 4 4 4 2" xfId="15195" xr:uid="{00000000-0005-0000-0000-00003A3B0000}"/>
    <cellStyle name="40% - Accent5 4 4 4 2 2" xfId="15196" xr:uid="{00000000-0005-0000-0000-00003B3B0000}"/>
    <cellStyle name="40% - Accent5 4 4 4 3" xfId="15197" xr:uid="{00000000-0005-0000-0000-00003C3B0000}"/>
    <cellStyle name="40% - Accent5 4 4 4 4" xfId="15198" xr:uid="{00000000-0005-0000-0000-00003D3B0000}"/>
    <cellStyle name="40% - Accent5 4 4 5" xfId="15199" xr:uid="{00000000-0005-0000-0000-00003E3B0000}"/>
    <cellStyle name="40% - Accent5 4 4 5 2" xfId="15200" xr:uid="{00000000-0005-0000-0000-00003F3B0000}"/>
    <cellStyle name="40% - Accent5 4 4 5 2 2" xfId="15201" xr:uid="{00000000-0005-0000-0000-0000403B0000}"/>
    <cellStyle name="40% - Accent5 4 4 5 3" xfId="15202" xr:uid="{00000000-0005-0000-0000-0000413B0000}"/>
    <cellStyle name="40% - Accent5 4 4 6" xfId="15203" xr:uid="{00000000-0005-0000-0000-0000423B0000}"/>
    <cellStyle name="40% - Accent5 4 4 6 2" xfId="15204" xr:uid="{00000000-0005-0000-0000-0000433B0000}"/>
    <cellStyle name="40% - Accent5 4 4 7" xfId="15205" xr:uid="{00000000-0005-0000-0000-0000443B0000}"/>
    <cellStyle name="40% - Accent5 4 4 8" xfId="15206" xr:uid="{00000000-0005-0000-0000-0000453B0000}"/>
    <cellStyle name="40% - Accent5 4 4 9" xfId="15207" xr:uid="{00000000-0005-0000-0000-0000463B0000}"/>
    <cellStyle name="40% - Accent5 4 5" xfId="15208" xr:uid="{00000000-0005-0000-0000-0000473B0000}"/>
    <cellStyle name="40% - Accent5 4 5 2" xfId="15209" xr:uid="{00000000-0005-0000-0000-0000483B0000}"/>
    <cellStyle name="40% - Accent5 4 5 2 2" xfId="15210" xr:uid="{00000000-0005-0000-0000-0000493B0000}"/>
    <cellStyle name="40% - Accent5 4 5 2 2 2" xfId="15211" xr:uid="{00000000-0005-0000-0000-00004A3B0000}"/>
    <cellStyle name="40% - Accent5 4 5 2 2 2 2" xfId="15212" xr:uid="{00000000-0005-0000-0000-00004B3B0000}"/>
    <cellStyle name="40% - Accent5 4 5 2 2 3" xfId="15213" xr:uid="{00000000-0005-0000-0000-00004C3B0000}"/>
    <cellStyle name="40% - Accent5 4 5 2 2 4" xfId="15214" xr:uid="{00000000-0005-0000-0000-00004D3B0000}"/>
    <cellStyle name="40% - Accent5 4 5 2 3" xfId="15215" xr:uid="{00000000-0005-0000-0000-00004E3B0000}"/>
    <cellStyle name="40% - Accent5 4 5 2 3 2" xfId="15216" xr:uid="{00000000-0005-0000-0000-00004F3B0000}"/>
    <cellStyle name="40% - Accent5 4 5 2 4" xfId="15217" xr:uid="{00000000-0005-0000-0000-0000503B0000}"/>
    <cellStyle name="40% - Accent5 4 5 2 5" xfId="15218" xr:uid="{00000000-0005-0000-0000-0000513B0000}"/>
    <cellStyle name="40% - Accent5 4 5 2 6" xfId="15219" xr:uid="{00000000-0005-0000-0000-0000523B0000}"/>
    <cellStyle name="40% - Accent5 4 5 3" xfId="15220" xr:uid="{00000000-0005-0000-0000-0000533B0000}"/>
    <cellStyle name="40% - Accent5 4 5 3 2" xfId="15221" xr:uid="{00000000-0005-0000-0000-0000543B0000}"/>
    <cellStyle name="40% - Accent5 4 5 3 2 2" xfId="15222" xr:uid="{00000000-0005-0000-0000-0000553B0000}"/>
    <cellStyle name="40% - Accent5 4 5 3 2 2 2" xfId="15223" xr:uid="{00000000-0005-0000-0000-0000563B0000}"/>
    <cellStyle name="40% - Accent5 4 5 3 2 3" xfId="15224" xr:uid="{00000000-0005-0000-0000-0000573B0000}"/>
    <cellStyle name="40% - Accent5 4 5 3 2 4" xfId="15225" xr:uid="{00000000-0005-0000-0000-0000583B0000}"/>
    <cellStyle name="40% - Accent5 4 5 3 3" xfId="15226" xr:uid="{00000000-0005-0000-0000-0000593B0000}"/>
    <cellStyle name="40% - Accent5 4 5 3 3 2" xfId="15227" xr:uid="{00000000-0005-0000-0000-00005A3B0000}"/>
    <cellStyle name="40% - Accent5 4 5 3 4" xfId="15228" xr:uid="{00000000-0005-0000-0000-00005B3B0000}"/>
    <cellStyle name="40% - Accent5 4 5 3 5" xfId="15229" xr:uid="{00000000-0005-0000-0000-00005C3B0000}"/>
    <cellStyle name="40% - Accent5 4 5 4" xfId="15230" xr:uid="{00000000-0005-0000-0000-00005D3B0000}"/>
    <cellStyle name="40% - Accent5 4 5 4 2" xfId="15231" xr:uid="{00000000-0005-0000-0000-00005E3B0000}"/>
    <cellStyle name="40% - Accent5 4 5 4 2 2" xfId="15232" xr:uid="{00000000-0005-0000-0000-00005F3B0000}"/>
    <cellStyle name="40% - Accent5 4 5 4 3" xfId="15233" xr:uid="{00000000-0005-0000-0000-0000603B0000}"/>
    <cellStyle name="40% - Accent5 4 5 4 4" xfId="15234" xr:uid="{00000000-0005-0000-0000-0000613B0000}"/>
    <cellStyle name="40% - Accent5 4 5 5" xfId="15235" xr:uid="{00000000-0005-0000-0000-0000623B0000}"/>
    <cellStyle name="40% - Accent5 4 5 5 2" xfId="15236" xr:uid="{00000000-0005-0000-0000-0000633B0000}"/>
    <cellStyle name="40% - Accent5 4 5 6" xfId="15237" xr:uid="{00000000-0005-0000-0000-0000643B0000}"/>
    <cellStyle name="40% - Accent5 4 5 7" xfId="15238" xr:uid="{00000000-0005-0000-0000-0000653B0000}"/>
    <cellStyle name="40% - Accent5 4 5 8" xfId="15239" xr:uid="{00000000-0005-0000-0000-0000663B0000}"/>
    <cellStyle name="40% - Accent5 4 6" xfId="15240" xr:uid="{00000000-0005-0000-0000-0000673B0000}"/>
    <cellStyle name="40% - Accent5 4 6 2" xfId="15241" xr:uid="{00000000-0005-0000-0000-0000683B0000}"/>
    <cellStyle name="40% - Accent5 4 6 2 2" xfId="15242" xr:uid="{00000000-0005-0000-0000-0000693B0000}"/>
    <cellStyle name="40% - Accent5 4 6 2 2 2" xfId="15243" xr:uid="{00000000-0005-0000-0000-00006A3B0000}"/>
    <cellStyle name="40% - Accent5 4 6 2 3" xfId="15244" xr:uid="{00000000-0005-0000-0000-00006B3B0000}"/>
    <cellStyle name="40% - Accent5 4 6 2 4" xfId="15245" xr:uid="{00000000-0005-0000-0000-00006C3B0000}"/>
    <cellStyle name="40% - Accent5 4 6 3" xfId="15246" xr:uid="{00000000-0005-0000-0000-00006D3B0000}"/>
    <cellStyle name="40% - Accent5 4 6 3 2" xfId="15247" xr:uid="{00000000-0005-0000-0000-00006E3B0000}"/>
    <cellStyle name="40% - Accent5 4 6 4" xfId="15248" xr:uid="{00000000-0005-0000-0000-00006F3B0000}"/>
    <cellStyle name="40% - Accent5 4 6 5" xfId="15249" xr:uid="{00000000-0005-0000-0000-0000703B0000}"/>
    <cellStyle name="40% - Accent5 4 6 6" xfId="15250" xr:uid="{00000000-0005-0000-0000-0000713B0000}"/>
    <cellStyle name="40% - Accent5 4 7" xfId="15251" xr:uid="{00000000-0005-0000-0000-0000723B0000}"/>
    <cellStyle name="40% - Accent5 4 7 2" xfId="15252" xr:uid="{00000000-0005-0000-0000-0000733B0000}"/>
    <cellStyle name="40% - Accent5 4 7 2 2" xfId="15253" xr:uid="{00000000-0005-0000-0000-0000743B0000}"/>
    <cellStyle name="40% - Accent5 4 7 2 2 2" xfId="15254" xr:uid="{00000000-0005-0000-0000-0000753B0000}"/>
    <cellStyle name="40% - Accent5 4 7 2 3" xfId="15255" xr:uid="{00000000-0005-0000-0000-0000763B0000}"/>
    <cellStyle name="40% - Accent5 4 7 2 4" xfId="15256" xr:uid="{00000000-0005-0000-0000-0000773B0000}"/>
    <cellStyle name="40% - Accent5 4 7 3" xfId="15257" xr:uid="{00000000-0005-0000-0000-0000783B0000}"/>
    <cellStyle name="40% - Accent5 4 7 3 2" xfId="15258" xr:uid="{00000000-0005-0000-0000-0000793B0000}"/>
    <cellStyle name="40% - Accent5 4 7 4" xfId="15259" xr:uid="{00000000-0005-0000-0000-00007A3B0000}"/>
    <cellStyle name="40% - Accent5 4 7 5" xfId="15260" xr:uid="{00000000-0005-0000-0000-00007B3B0000}"/>
    <cellStyle name="40% - Accent5 4 8" xfId="15261" xr:uid="{00000000-0005-0000-0000-00007C3B0000}"/>
    <cellStyle name="40% - Accent5 4 8 2" xfId="15262" xr:uid="{00000000-0005-0000-0000-00007D3B0000}"/>
    <cellStyle name="40% - Accent5 4 8 2 2" xfId="15263" xr:uid="{00000000-0005-0000-0000-00007E3B0000}"/>
    <cellStyle name="40% - Accent5 4 8 2 3" xfId="15264" xr:uid="{00000000-0005-0000-0000-00007F3B0000}"/>
    <cellStyle name="40% - Accent5 4 8 3" xfId="15265" xr:uid="{00000000-0005-0000-0000-0000803B0000}"/>
    <cellStyle name="40% - Accent5 4 8 4" xfId="15266" xr:uid="{00000000-0005-0000-0000-0000813B0000}"/>
    <cellStyle name="40% - Accent5 4 9" xfId="15267" xr:uid="{00000000-0005-0000-0000-0000823B0000}"/>
    <cellStyle name="40% - Accent5 4 9 2" xfId="15268" xr:uid="{00000000-0005-0000-0000-0000833B0000}"/>
    <cellStyle name="40% - Accent5 4 9 2 2" xfId="15269" xr:uid="{00000000-0005-0000-0000-0000843B0000}"/>
    <cellStyle name="40% - Accent5 4 9 3" xfId="15270" xr:uid="{00000000-0005-0000-0000-0000853B0000}"/>
    <cellStyle name="40% - Accent5 4 9 4" xfId="15271" xr:uid="{00000000-0005-0000-0000-0000863B0000}"/>
    <cellStyle name="40% - Accent5 5" xfId="15272" xr:uid="{00000000-0005-0000-0000-0000873B0000}"/>
    <cellStyle name="40% - Accent5 5 2" xfId="15273" xr:uid="{00000000-0005-0000-0000-0000883B0000}"/>
    <cellStyle name="40% - Accent5 5 2 2" xfId="15274" xr:uid="{00000000-0005-0000-0000-0000893B0000}"/>
    <cellStyle name="40% - Accent5 5 2 2 2" xfId="15275" xr:uid="{00000000-0005-0000-0000-00008A3B0000}"/>
    <cellStyle name="40% - Accent5 5 2 2 2 2" xfId="15276" xr:uid="{00000000-0005-0000-0000-00008B3B0000}"/>
    <cellStyle name="40% - Accent5 5 2 2 2 2 2" xfId="15277" xr:uid="{00000000-0005-0000-0000-00008C3B0000}"/>
    <cellStyle name="40% - Accent5 5 2 2 2 3" xfId="15278" xr:uid="{00000000-0005-0000-0000-00008D3B0000}"/>
    <cellStyle name="40% - Accent5 5 2 2 3" xfId="15279" xr:uid="{00000000-0005-0000-0000-00008E3B0000}"/>
    <cellStyle name="40% - Accent5 5 2 2 3 2" xfId="15280" xr:uid="{00000000-0005-0000-0000-00008F3B0000}"/>
    <cellStyle name="40% - Accent5 5 2 2 4" xfId="15281" xr:uid="{00000000-0005-0000-0000-0000903B0000}"/>
    <cellStyle name="40% - Accent5 5 2 2 5" xfId="15282" xr:uid="{00000000-0005-0000-0000-0000913B0000}"/>
    <cellStyle name="40% - Accent5 5 2 2 6" xfId="15283" xr:uid="{00000000-0005-0000-0000-0000923B0000}"/>
    <cellStyle name="40% - Accent5 5 2 3" xfId="15284" xr:uid="{00000000-0005-0000-0000-0000933B0000}"/>
    <cellStyle name="40% - Accent5 5 2 3 2" xfId="15285" xr:uid="{00000000-0005-0000-0000-0000943B0000}"/>
    <cellStyle name="40% - Accent5 5 2 3 2 2" xfId="15286" xr:uid="{00000000-0005-0000-0000-0000953B0000}"/>
    <cellStyle name="40% - Accent5 5 2 3 3" xfId="15287" xr:uid="{00000000-0005-0000-0000-0000963B0000}"/>
    <cellStyle name="40% - Accent5 5 2 4" xfId="15288" xr:uid="{00000000-0005-0000-0000-0000973B0000}"/>
    <cellStyle name="40% - Accent5 5 2 4 2" xfId="15289" xr:uid="{00000000-0005-0000-0000-0000983B0000}"/>
    <cellStyle name="40% - Accent5 5 2 4 2 2" xfId="15290" xr:uid="{00000000-0005-0000-0000-0000993B0000}"/>
    <cellStyle name="40% - Accent5 5 2 4 3" xfId="15291" xr:uid="{00000000-0005-0000-0000-00009A3B0000}"/>
    <cellStyle name="40% - Accent5 5 2 5" xfId="15292" xr:uid="{00000000-0005-0000-0000-00009B3B0000}"/>
    <cellStyle name="40% - Accent5 5 2 5 2" xfId="15293" xr:uid="{00000000-0005-0000-0000-00009C3B0000}"/>
    <cellStyle name="40% - Accent5 5 2 6" xfId="15294" xr:uid="{00000000-0005-0000-0000-00009D3B0000}"/>
    <cellStyle name="40% - Accent5 5 2 7" xfId="15295" xr:uid="{00000000-0005-0000-0000-00009E3B0000}"/>
    <cellStyle name="40% - Accent5 5 2 8" xfId="15296" xr:uid="{00000000-0005-0000-0000-00009F3B0000}"/>
    <cellStyle name="40% - Accent5 5 3" xfId="15297" xr:uid="{00000000-0005-0000-0000-0000A03B0000}"/>
    <cellStyle name="40% - Accent5 5 3 2" xfId="15298" xr:uid="{00000000-0005-0000-0000-0000A13B0000}"/>
    <cellStyle name="40% - Accent5 5 3 2 2" xfId="15299" xr:uid="{00000000-0005-0000-0000-0000A23B0000}"/>
    <cellStyle name="40% - Accent5 5 3 2 2 2" xfId="15300" xr:uid="{00000000-0005-0000-0000-0000A33B0000}"/>
    <cellStyle name="40% - Accent5 5 3 2 3" xfId="15301" xr:uid="{00000000-0005-0000-0000-0000A43B0000}"/>
    <cellStyle name="40% - Accent5 5 3 2 4" xfId="15302" xr:uid="{00000000-0005-0000-0000-0000A53B0000}"/>
    <cellStyle name="40% - Accent5 5 3 3" xfId="15303" xr:uid="{00000000-0005-0000-0000-0000A63B0000}"/>
    <cellStyle name="40% - Accent5 5 3 3 2" xfId="15304" xr:uid="{00000000-0005-0000-0000-0000A73B0000}"/>
    <cellStyle name="40% - Accent5 5 3 4" xfId="15305" xr:uid="{00000000-0005-0000-0000-0000A83B0000}"/>
    <cellStyle name="40% - Accent5 5 3 5" xfId="15306" xr:uid="{00000000-0005-0000-0000-0000A93B0000}"/>
    <cellStyle name="40% - Accent5 5 3 6" xfId="15307" xr:uid="{00000000-0005-0000-0000-0000AA3B0000}"/>
    <cellStyle name="40% - Accent5 5 4" xfId="15308" xr:uid="{00000000-0005-0000-0000-0000AB3B0000}"/>
    <cellStyle name="40% - Accent5 5 4 2" xfId="15309" xr:uid="{00000000-0005-0000-0000-0000AC3B0000}"/>
    <cellStyle name="40% - Accent5 5 4 2 2" xfId="15310" xr:uid="{00000000-0005-0000-0000-0000AD3B0000}"/>
    <cellStyle name="40% - Accent5 5 4 2 2 2" xfId="15311" xr:uid="{00000000-0005-0000-0000-0000AE3B0000}"/>
    <cellStyle name="40% - Accent5 5 4 2 3" xfId="15312" xr:uid="{00000000-0005-0000-0000-0000AF3B0000}"/>
    <cellStyle name="40% - Accent5 5 4 2 4" xfId="15313" xr:uid="{00000000-0005-0000-0000-0000B03B0000}"/>
    <cellStyle name="40% - Accent5 5 4 3" xfId="15314" xr:uid="{00000000-0005-0000-0000-0000B13B0000}"/>
    <cellStyle name="40% - Accent5 5 4 3 2" xfId="15315" xr:uid="{00000000-0005-0000-0000-0000B23B0000}"/>
    <cellStyle name="40% - Accent5 5 4 4" xfId="15316" xr:uid="{00000000-0005-0000-0000-0000B33B0000}"/>
    <cellStyle name="40% - Accent5 5 4 5" xfId="15317" xr:uid="{00000000-0005-0000-0000-0000B43B0000}"/>
    <cellStyle name="40% - Accent5 5 5" xfId="15318" xr:uid="{00000000-0005-0000-0000-0000B53B0000}"/>
    <cellStyle name="40% - Accent5 5 5 2" xfId="15319" xr:uid="{00000000-0005-0000-0000-0000B63B0000}"/>
    <cellStyle name="40% - Accent5 5 5 2 2" xfId="15320" xr:uid="{00000000-0005-0000-0000-0000B73B0000}"/>
    <cellStyle name="40% - Accent5 5 5 3" xfId="15321" xr:uid="{00000000-0005-0000-0000-0000B83B0000}"/>
    <cellStyle name="40% - Accent5 5 5 4" xfId="15322" xr:uid="{00000000-0005-0000-0000-0000B93B0000}"/>
    <cellStyle name="40% - Accent5 5 6" xfId="15323" xr:uid="{00000000-0005-0000-0000-0000BA3B0000}"/>
    <cellStyle name="40% - Accent5 5 6 2" xfId="15324" xr:uid="{00000000-0005-0000-0000-0000BB3B0000}"/>
    <cellStyle name="40% - Accent5 5 7" xfId="15325" xr:uid="{00000000-0005-0000-0000-0000BC3B0000}"/>
    <cellStyle name="40% - Accent5 5 8" xfId="15326" xr:uid="{00000000-0005-0000-0000-0000BD3B0000}"/>
    <cellStyle name="40% - Accent5 5 9" xfId="15327" xr:uid="{00000000-0005-0000-0000-0000BE3B0000}"/>
    <cellStyle name="40% - Accent5 6" xfId="15328" xr:uid="{00000000-0005-0000-0000-0000BF3B0000}"/>
    <cellStyle name="40% - Accent5 6 2" xfId="15329" xr:uid="{00000000-0005-0000-0000-0000C03B0000}"/>
    <cellStyle name="40% - Accent5 6 2 2" xfId="15330" xr:uid="{00000000-0005-0000-0000-0000C13B0000}"/>
    <cellStyle name="40% - Accent5 6 2 2 2" xfId="15331" xr:uid="{00000000-0005-0000-0000-0000C23B0000}"/>
    <cellStyle name="40% - Accent5 6 2 2 2 2" xfId="15332" xr:uid="{00000000-0005-0000-0000-0000C33B0000}"/>
    <cellStyle name="40% - Accent5 6 2 2 2 2 2" xfId="15333" xr:uid="{00000000-0005-0000-0000-0000C43B0000}"/>
    <cellStyle name="40% - Accent5 6 2 2 2 3" xfId="15334" xr:uid="{00000000-0005-0000-0000-0000C53B0000}"/>
    <cellStyle name="40% - Accent5 6 2 2 3" xfId="15335" xr:uid="{00000000-0005-0000-0000-0000C63B0000}"/>
    <cellStyle name="40% - Accent5 6 2 2 3 2" xfId="15336" xr:uid="{00000000-0005-0000-0000-0000C73B0000}"/>
    <cellStyle name="40% - Accent5 6 2 2 4" xfId="15337" xr:uid="{00000000-0005-0000-0000-0000C83B0000}"/>
    <cellStyle name="40% - Accent5 6 2 2 5" xfId="15338" xr:uid="{00000000-0005-0000-0000-0000C93B0000}"/>
    <cellStyle name="40% - Accent5 6 2 2 6" xfId="15339" xr:uid="{00000000-0005-0000-0000-0000CA3B0000}"/>
    <cellStyle name="40% - Accent5 6 2 3" xfId="15340" xr:uid="{00000000-0005-0000-0000-0000CB3B0000}"/>
    <cellStyle name="40% - Accent5 6 2 3 2" xfId="15341" xr:uid="{00000000-0005-0000-0000-0000CC3B0000}"/>
    <cellStyle name="40% - Accent5 6 2 3 2 2" xfId="15342" xr:uid="{00000000-0005-0000-0000-0000CD3B0000}"/>
    <cellStyle name="40% - Accent5 6 2 3 3" xfId="15343" xr:uid="{00000000-0005-0000-0000-0000CE3B0000}"/>
    <cellStyle name="40% - Accent5 6 2 4" xfId="15344" xr:uid="{00000000-0005-0000-0000-0000CF3B0000}"/>
    <cellStyle name="40% - Accent5 6 2 4 2" xfId="15345" xr:uid="{00000000-0005-0000-0000-0000D03B0000}"/>
    <cellStyle name="40% - Accent5 6 2 4 2 2" xfId="15346" xr:uid="{00000000-0005-0000-0000-0000D13B0000}"/>
    <cellStyle name="40% - Accent5 6 2 4 3" xfId="15347" xr:uid="{00000000-0005-0000-0000-0000D23B0000}"/>
    <cellStyle name="40% - Accent5 6 2 5" xfId="15348" xr:uid="{00000000-0005-0000-0000-0000D33B0000}"/>
    <cellStyle name="40% - Accent5 6 2 5 2" xfId="15349" xr:uid="{00000000-0005-0000-0000-0000D43B0000}"/>
    <cellStyle name="40% - Accent5 6 2 6" xfId="15350" xr:uid="{00000000-0005-0000-0000-0000D53B0000}"/>
    <cellStyle name="40% - Accent5 6 2 7" xfId="15351" xr:uid="{00000000-0005-0000-0000-0000D63B0000}"/>
    <cellStyle name="40% - Accent5 6 2 8" xfId="15352" xr:uid="{00000000-0005-0000-0000-0000D73B0000}"/>
    <cellStyle name="40% - Accent5 6 3" xfId="15353" xr:uid="{00000000-0005-0000-0000-0000D83B0000}"/>
    <cellStyle name="40% - Accent5 6 3 2" xfId="15354" xr:uid="{00000000-0005-0000-0000-0000D93B0000}"/>
    <cellStyle name="40% - Accent5 6 3 2 2" xfId="15355" xr:uid="{00000000-0005-0000-0000-0000DA3B0000}"/>
    <cellStyle name="40% - Accent5 6 3 2 2 2" xfId="15356" xr:uid="{00000000-0005-0000-0000-0000DB3B0000}"/>
    <cellStyle name="40% - Accent5 6 3 2 3" xfId="15357" xr:uid="{00000000-0005-0000-0000-0000DC3B0000}"/>
    <cellStyle name="40% - Accent5 6 3 2 4" xfId="15358" xr:uid="{00000000-0005-0000-0000-0000DD3B0000}"/>
    <cellStyle name="40% - Accent5 6 3 3" xfId="15359" xr:uid="{00000000-0005-0000-0000-0000DE3B0000}"/>
    <cellStyle name="40% - Accent5 6 3 3 2" xfId="15360" xr:uid="{00000000-0005-0000-0000-0000DF3B0000}"/>
    <cellStyle name="40% - Accent5 6 3 4" xfId="15361" xr:uid="{00000000-0005-0000-0000-0000E03B0000}"/>
    <cellStyle name="40% - Accent5 6 3 5" xfId="15362" xr:uid="{00000000-0005-0000-0000-0000E13B0000}"/>
    <cellStyle name="40% - Accent5 6 3 6" xfId="15363" xr:uid="{00000000-0005-0000-0000-0000E23B0000}"/>
    <cellStyle name="40% - Accent5 6 4" xfId="15364" xr:uid="{00000000-0005-0000-0000-0000E33B0000}"/>
    <cellStyle name="40% - Accent5 6 4 2" xfId="15365" xr:uid="{00000000-0005-0000-0000-0000E43B0000}"/>
    <cellStyle name="40% - Accent5 6 4 2 2" xfId="15366" xr:uid="{00000000-0005-0000-0000-0000E53B0000}"/>
    <cellStyle name="40% - Accent5 6 4 3" xfId="15367" xr:uid="{00000000-0005-0000-0000-0000E63B0000}"/>
    <cellStyle name="40% - Accent5 6 4 4" xfId="15368" xr:uid="{00000000-0005-0000-0000-0000E73B0000}"/>
    <cellStyle name="40% - Accent5 6 5" xfId="15369" xr:uid="{00000000-0005-0000-0000-0000E83B0000}"/>
    <cellStyle name="40% - Accent5 6 5 2" xfId="15370" xr:uid="{00000000-0005-0000-0000-0000E93B0000}"/>
    <cellStyle name="40% - Accent5 6 5 2 2" xfId="15371" xr:uid="{00000000-0005-0000-0000-0000EA3B0000}"/>
    <cellStyle name="40% - Accent5 6 5 3" xfId="15372" xr:uid="{00000000-0005-0000-0000-0000EB3B0000}"/>
    <cellStyle name="40% - Accent5 6 6" xfId="15373" xr:uid="{00000000-0005-0000-0000-0000EC3B0000}"/>
    <cellStyle name="40% - Accent5 6 6 2" xfId="15374" xr:uid="{00000000-0005-0000-0000-0000ED3B0000}"/>
    <cellStyle name="40% - Accent5 6 7" xfId="15375" xr:uid="{00000000-0005-0000-0000-0000EE3B0000}"/>
    <cellStyle name="40% - Accent5 6 8" xfId="15376" xr:uid="{00000000-0005-0000-0000-0000EF3B0000}"/>
    <cellStyle name="40% - Accent5 6 9" xfId="15377" xr:uid="{00000000-0005-0000-0000-0000F03B0000}"/>
    <cellStyle name="40% - Accent5 7" xfId="15378" xr:uid="{00000000-0005-0000-0000-0000F13B0000}"/>
    <cellStyle name="40% - Accent5 7 2" xfId="15379" xr:uid="{00000000-0005-0000-0000-0000F23B0000}"/>
    <cellStyle name="40% - Accent5 7 2 2" xfId="15380" xr:uid="{00000000-0005-0000-0000-0000F33B0000}"/>
    <cellStyle name="40% - Accent5 7 2 2 2" xfId="15381" xr:uid="{00000000-0005-0000-0000-0000F43B0000}"/>
    <cellStyle name="40% - Accent5 7 2 2 2 2" xfId="15382" xr:uid="{00000000-0005-0000-0000-0000F53B0000}"/>
    <cellStyle name="40% - Accent5 7 2 2 2 2 2" xfId="15383" xr:uid="{00000000-0005-0000-0000-0000F63B0000}"/>
    <cellStyle name="40% - Accent5 7 2 2 2 3" xfId="15384" xr:uid="{00000000-0005-0000-0000-0000F73B0000}"/>
    <cellStyle name="40% - Accent5 7 2 2 3" xfId="15385" xr:uid="{00000000-0005-0000-0000-0000F83B0000}"/>
    <cellStyle name="40% - Accent5 7 2 2 3 2" xfId="15386" xr:uid="{00000000-0005-0000-0000-0000F93B0000}"/>
    <cellStyle name="40% - Accent5 7 2 2 4" xfId="15387" xr:uid="{00000000-0005-0000-0000-0000FA3B0000}"/>
    <cellStyle name="40% - Accent5 7 2 2 5" xfId="15388" xr:uid="{00000000-0005-0000-0000-0000FB3B0000}"/>
    <cellStyle name="40% - Accent5 7 2 2 6" xfId="15389" xr:uid="{00000000-0005-0000-0000-0000FC3B0000}"/>
    <cellStyle name="40% - Accent5 7 2 3" xfId="15390" xr:uid="{00000000-0005-0000-0000-0000FD3B0000}"/>
    <cellStyle name="40% - Accent5 7 2 3 2" xfId="15391" xr:uid="{00000000-0005-0000-0000-0000FE3B0000}"/>
    <cellStyle name="40% - Accent5 7 2 3 2 2" xfId="15392" xr:uid="{00000000-0005-0000-0000-0000FF3B0000}"/>
    <cellStyle name="40% - Accent5 7 2 3 3" xfId="15393" xr:uid="{00000000-0005-0000-0000-0000003C0000}"/>
    <cellStyle name="40% - Accent5 7 2 4" xfId="15394" xr:uid="{00000000-0005-0000-0000-0000013C0000}"/>
    <cellStyle name="40% - Accent5 7 2 4 2" xfId="15395" xr:uid="{00000000-0005-0000-0000-0000023C0000}"/>
    <cellStyle name="40% - Accent5 7 2 4 2 2" xfId="15396" xr:uid="{00000000-0005-0000-0000-0000033C0000}"/>
    <cellStyle name="40% - Accent5 7 2 4 3" xfId="15397" xr:uid="{00000000-0005-0000-0000-0000043C0000}"/>
    <cellStyle name="40% - Accent5 7 2 5" xfId="15398" xr:uid="{00000000-0005-0000-0000-0000053C0000}"/>
    <cellStyle name="40% - Accent5 7 2 5 2" xfId="15399" xr:uid="{00000000-0005-0000-0000-0000063C0000}"/>
    <cellStyle name="40% - Accent5 7 2 6" xfId="15400" xr:uid="{00000000-0005-0000-0000-0000073C0000}"/>
    <cellStyle name="40% - Accent5 7 2 7" xfId="15401" xr:uid="{00000000-0005-0000-0000-0000083C0000}"/>
    <cellStyle name="40% - Accent5 7 2 8" xfId="15402" xr:uid="{00000000-0005-0000-0000-0000093C0000}"/>
    <cellStyle name="40% - Accent5 7 3" xfId="15403" xr:uid="{00000000-0005-0000-0000-00000A3C0000}"/>
    <cellStyle name="40% - Accent5 7 3 2" xfId="15404" xr:uid="{00000000-0005-0000-0000-00000B3C0000}"/>
    <cellStyle name="40% - Accent5 7 3 2 2" xfId="15405" xr:uid="{00000000-0005-0000-0000-00000C3C0000}"/>
    <cellStyle name="40% - Accent5 7 3 2 2 2" xfId="15406" xr:uid="{00000000-0005-0000-0000-00000D3C0000}"/>
    <cellStyle name="40% - Accent5 7 3 2 3" xfId="15407" xr:uid="{00000000-0005-0000-0000-00000E3C0000}"/>
    <cellStyle name="40% - Accent5 7 3 2 4" xfId="15408" xr:uid="{00000000-0005-0000-0000-00000F3C0000}"/>
    <cellStyle name="40% - Accent5 7 3 3" xfId="15409" xr:uid="{00000000-0005-0000-0000-0000103C0000}"/>
    <cellStyle name="40% - Accent5 7 3 3 2" xfId="15410" xr:uid="{00000000-0005-0000-0000-0000113C0000}"/>
    <cellStyle name="40% - Accent5 7 3 4" xfId="15411" xr:uid="{00000000-0005-0000-0000-0000123C0000}"/>
    <cellStyle name="40% - Accent5 7 3 5" xfId="15412" xr:uid="{00000000-0005-0000-0000-0000133C0000}"/>
    <cellStyle name="40% - Accent5 7 3 6" xfId="15413" xr:uid="{00000000-0005-0000-0000-0000143C0000}"/>
    <cellStyle name="40% - Accent5 7 4" xfId="15414" xr:uid="{00000000-0005-0000-0000-0000153C0000}"/>
    <cellStyle name="40% - Accent5 7 4 2" xfId="15415" xr:uid="{00000000-0005-0000-0000-0000163C0000}"/>
    <cellStyle name="40% - Accent5 7 4 2 2" xfId="15416" xr:uid="{00000000-0005-0000-0000-0000173C0000}"/>
    <cellStyle name="40% - Accent5 7 4 3" xfId="15417" xr:uid="{00000000-0005-0000-0000-0000183C0000}"/>
    <cellStyle name="40% - Accent5 7 4 4" xfId="15418" xr:uid="{00000000-0005-0000-0000-0000193C0000}"/>
    <cellStyle name="40% - Accent5 7 5" xfId="15419" xr:uid="{00000000-0005-0000-0000-00001A3C0000}"/>
    <cellStyle name="40% - Accent5 7 5 2" xfId="15420" xr:uid="{00000000-0005-0000-0000-00001B3C0000}"/>
    <cellStyle name="40% - Accent5 7 5 2 2" xfId="15421" xr:uid="{00000000-0005-0000-0000-00001C3C0000}"/>
    <cellStyle name="40% - Accent5 7 5 3" xfId="15422" xr:uid="{00000000-0005-0000-0000-00001D3C0000}"/>
    <cellStyle name="40% - Accent5 7 6" xfId="15423" xr:uid="{00000000-0005-0000-0000-00001E3C0000}"/>
    <cellStyle name="40% - Accent5 7 6 2" xfId="15424" xr:uid="{00000000-0005-0000-0000-00001F3C0000}"/>
    <cellStyle name="40% - Accent5 7 7" xfId="15425" xr:uid="{00000000-0005-0000-0000-0000203C0000}"/>
    <cellStyle name="40% - Accent5 7 8" xfId="15426" xr:uid="{00000000-0005-0000-0000-0000213C0000}"/>
    <cellStyle name="40% - Accent5 7 9" xfId="15427" xr:uid="{00000000-0005-0000-0000-0000223C0000}"/>
    <cellStyle name="40% - Accent5 8" xfId="15428" xr:uid="{00000000-0005-0000-0000-0000233C0000}"/>
    <cellStyle name="40% - Accent5 8 2" xfId="15429" xr:uid="{00000000-0005-0000-0000-0000243C0000}"/>
    <cellStyle name="40% - Accent5 8 2 2" xfId="15430" xr:uid="{00000000-0005-0000-0000-0000253C0000}"/>
    <cellStyle name="40% - Accent5 8 2 2 2" xfId="15431" xr:uid="{00000000-0005-0000-0000-0000263C0000}"/>
    <cellStyle name="40% - Accent5 8 2 2 2 2" xfId="15432" xr:uid="{00000000-0005-0000-0000-0000273C0000}"/>
    <cellStyle name="40% - Accent5 8 2 2 2 2 2" xfId="15433" xr:uid="{00000000-0005-0000-0000-0000283C0000}"/>
    <cellStyle name="40% - Accent5 8 2 2 2 3" xfId="15434" xr:uid="{00000000-0005-0000-0000-0000293C0000}"/>
    <cellStyle name="40% - Accent5 8 2 2 3" xfId="15435" xr:uid="{00000000-0005-0000-0000-00002A3C0000}"/>
    <cellStyle name="40% - Accent5 8 2 2 3 2" xfId="15436" xr:uid="{00000000-0005-0000-0000-00002B3C0000}"/>
    <cellStyle name="40% - Accent5 8 2 2 4" xfId="15437" xr:uid="{00000000-0005-0000-0000-00002C3C0000}"/>
    <cellStyle name="40% - Accent5 8 2 2 5" xfId="15438" xr:uid="{00000000-0005-0000-0000-00002D3C0000}"/>
    <cellStyle name="40% - Accent5 8 2 2 6" xfId="15439" xr:uid="{00000000-0005-0000-0000-00002E3C0000}"/>
    <cellStyle name="40% - Accent5 8 2 3" xfId="15440" xr:uid="{00000000-0005-0000-0000-00002F3C0000}"/>
    <cellStyle name="40% - Accent5 8 2 3 2" xfId="15441" xr:uid="{00000000-0005-0000-0000-0000303C0000}"/>
    <cellStyle name="40% - Accent5 8 2 3 2 2" xfId="15442" xr:uid="{00000000-0005-0000-0000-0000313C0000}"/>
    <cellStyle name="40% - Accent5 8 2 3 3" xfId="15443" xr:uid="{00000000-0005-0000-0000-0000323C0000}"/>
    <cellStyle name="40% - Accent5 8 2 4" xfId="15444" xr:uid="{00000000-0005-0000-0000-0000333C0000}"/>
    <cellStyle name="40% - Accent5 8 2 4 2" xfId="15445" xr:uid="{00000000-0005-0000-0000-0000343C0000}"/>
    <cellStyle name="40% - Accent5 8 2 4 2 2" xfId="15446" xr:uid="{00000000-0005-0000-0000-0000353C0000}"/>
    <cellStyle name="40% - Accent5 8 2 4 3" xfId="15447" xr:uid="{00000000-0005-0000-0000-0000363C0000}"/>
    <cellStyle name="40% - Accent5 8 2 5" xfId="15448" xr:uid="{00000000-0005-0000-0000-0000373C0000}"/>
    <cellStyle name="40% - Accent5 8 2 5 2" xfId="15449" xr:uid="{00000000-0005-0000-0000-0000383C0000}"/>
    <cellStyle name="40% - Accent5 8 2 6" xfId="15450" xr:uid="{00000000-0005-0000-0000-0000393C0000}"/>
    <cellStyle name="40% - Accent5 8 2 7" xfId="15451" xr:uid="{00000000-0005-0000-0000-00003A3C0000}"/>
    <cellStyle name="40% - Accent5 8 2 8" xfId="15452" xr:uid="{00000000-0005-0000-0000-00003B3C0000}"/>
    <cellStyle name="40% - Accent5 8 3" xfId="15453" xr:uid="{00000000-0005-0000-0000-00003C3C0000}"/>
    <cellStyle name="40% - Accent5 8 3 2" xfId="15454" xr:uid="{00000000-0005-0000-0000-00003D3C0000}"/>
    <cellStyle name="40% - Accent5 8 3 2 2" xfId="15455" xr:uid="{00000000-0005-0000-0000-00003E3C0000}"/>
    <cellStyle name="40% - Accent5 8 3 2 2 2" xfId="15456" xr:uid="{00000000-0005-0000-0000-00003F3C0000}"/>
    <cellStyle name="40% - Accent5 8 3 2 3" xfId="15457" xr:uid="{00000000-0005-0000-0000-0000403C0000}"/>
    <cellStyle name="40% - Accent5 8 3 2 4" xfId="15458" xr:uid="{00000000-0005-0000-0000-0000413C0000}"/>
    <cellStyle name="40% - Accent5 8 3 3" xfId="15459" xr:uid="{00000000-0005-0000-0000-0000423C0000}"/>
    <cellStyle name="40% - Accent5 8 3 3 2" xfId="15460" xr:uid="{00000000-0005-0000-0000-0000433C0000}"/>
    <cellStyle name="40% - Accent5 8 3 4" xfId="15461" xr:uid="{00000000-0005-0000-0000-0000443C0000}"/>
    <cellStyle name="40% - Accent5 8 3 5" xfId="15462" xr:uid="{00000000-0005-0000-0000-0000453C0000}"/>
    <cellStyle name="40% - Accent5 8 3 6" xfId="15463" xr:uid="{00000000-0005-0000-0000-0000463C0000}"/>
    <cellStyle name="40% - Accent5 8 4" xfId="15464" xr:uid="{00000000-0005-0000-0000-0000473C0000}"/>
    <cellStyle name="40% - Accent5 8 4 2" xfId="15465" xr:uid="{00000000-0005-0000-0000-0000483C0000}"/>
    <cellStyle name="40% - Accent5 8 4 2 2" xfId="15466" xr:uid="{00000000-0005-0000-0000-0000493C0000}"/>
    <cellStyle name="40% - Accent5 8 4 3" xfId="15467" xr:uid="{00000000-0005-0000-0000-00004A3C0000}"/>
    <cellStyle name="40% - Accent5 8 4 4" xfId="15468" xr:uid="{00000000-0005-0000-0000-00004B3C0000}"/>
    <cellStyle name="40% - Accent5 8 5" xfId="15469" xr:uid="{00000000-0005-0000-0000-00004C3C0000}"/>
    <cellStyle name="40% - Accent5 8 5 2" xfId="15470" xr:uid="{00000000-0005-0000-0000-00004D3C0000}"/>
    <cellStyle name="40% - Accent5 8 5 2 2" xfId="15471" xr:uid="{00000000-0005-0000-0000-00004E3C0000}"/>
    <cellStyle name="40% - Accent5 8 5 3" xfId="15472" xr:uid="{00000000-0005-0000-0000-00004F3C0000}"/>
    <cellStyle name="40% - Accent5 8 6" xfId="15473" xr:uid="{00000000-0005-0000-0000-0000503C0000}"/>
    <cellStyle name="40% - Accent5 8 6 2" xfId="15474" xr:uid="{00000000-0005-0000-0000-0000513C0000}"/>
    <cellStyle name="40% - Accent5 8 7" xfId="15475" xr:uid="{00000000-0005-0000-0000-0000523C0000}"/>
    <cellStyle name="40% - Accent5 8 8" xfId="15476" xr:uid="{00000000-0005-0000-0000-0000533C0000}"/>
    <cellStyle name="40% - Accent5 8 9" xfId="15477" xr:uid="{00000000-0005-0000-0000-0000543C0000}"/>
    <cellStyle name="40% - Accent5 9" xfId="15478" xr:uid="{00000000-0005-0000-0000-0000553C0000}"/>
    <cellStyle name="40% - Accent5 9 2" xfId="15479" xr:uid="{00000000-0005-0000-0000-0000563C0000}"/>
    <cellStyle name="40% - Accent5 9 2 2" xfId="15480" xr:uid="{00000000-0005-0000-0000-0000573C0000}"/>
    <cellStyle name="40% - Accent5 9 2 2 2" xfId="15481" xr:uid="{00000000-0005-0000-0000-0000583C0000}"/>
    <cellStyle name="40% - Accent5 9 2 2 2 2" xfId="15482" xr:uid="{00000000-0005-0000-0000-0000593C0000}"/>
    <cellStyle name="40% - Accent5 9 2 2 3" xfId="15483" xr:uid="{00000000-0005-0000-0000-00005A3C0000}"/>
    <cellStyle name="40% - Accent5 9 2 2 4" xfId="15484" xr:uid="{00000000-0005-0000-0000-00005B3C0000}"/>
    <cellStyle name="40% - Accent5 9 2 3" xfId="15485" xr:uid="{00000000-0005-0000-0000-00005C3C0000}"/>
    <cellStyle name="40% - Accent5 9 2 3 2" xfId="15486" xr:uid="{00000000-0005-0000-0000-00005D3C0000}"/>
    <cellStyle name="40% - Accent5 9 2 4" xfId="15487" xr:uid="{00000000-0005-0000-0000-00005E3C0000}"/>
    <cellStyle name="40% - Accent5 9 2 5" xfId="15488" xr:uid="{00000000-0005-0000-0000-00005F3C0000}"/>
    <cellStyle name="40% - Accent5 9 2 6" xfId="15489" xr:uid="{00000000-0005-0000-0000-0000603C0000}"/>
    <cellStyle name="40% - Accent5 9 3" xfId="15490" xr:uid="{00000000-0005-0000-0000-0000613C0000}"/>
    <cellStyle name="40% - Accent5 9 3 2" xfId="15491" xr:uid="{00000000-0005-0000-0000-0000623C0000}"/>
    <cellStyle name="40% - Accent5 9 3 2 2" xfId="15492" xr:uid="{00000000-0005-0000-0000-0000633C0000}"/>
    <cellStyle name="40% - Accent5 9 3 2 2 2" xfId="15493" xr:uid="{00000000-0005-0000-0000-0000643C0000}"/>
    <cellStyle name="40% - Accent5 9 3 2 3" xfId="15494" xr:uid="{00000000-0005-0000-0000-0000653C0000}"/>
    <cellStyle name="40% - Accent5 9 3 2 4" xfId="15495" xr:uid="{00000000-0005-0000-0000-0000663C0000}"/>
    <cellStyle name="40% - Accent5 9 3 3" xfId="15496" xr:uid="{00000000-0005-0000-0000-0000673C0000}"/>
    <cellStyle name="40% - Accent5 9 3 3 2" xfId="15497" xr:uid="{00000000-0005-0000-0000-0000683C0000}"/>
    <cellStyle name="40% - Accent5 9 3 4" xfId="15498" xr:uid="{00000000-0005-0000-0000-0000693C0000}"/>
    <cellStyle name="40% - Accent5 9 3 5" xfId="15499" xr:uid="{00000000-0005-0000-0000-00006A3C0000}"/>
    <cellStyle name="40% - Accent5 9 4" xfId="15500" xr:uid="{00000000-0005-0000-0000-00006B3C0000}"/>
    <cellStyle name="40% - Accent5 9 4 2" xfId="15501" xr:uid="{00000000-0005-0000-0000-00006C3C0000}"/>
    <cellStyle name="40% - Accent5 9 4 2 2" xfId="15502" xr:uid="{00000000-0005-0000-0000-00006D3C0000}"/>
    <cellStyle name="40% - Accent5 9 4 3" xfId="15503" xr:uid="{00000000-0005-0000-0000-00006E3C0000}"/>
    <cellStyle name="40% - Accent5 9 4 4" xfId="15504" xr:uid="{00000000-0005-0000-0000-00006F3C0000}"/>
    <cellStyle name="40% - Accent5 9 5" xfId="15505" xr:uid="{00000000-0005-0000-0000-0000703C0000}"/>
    <cellStyle name="40% - Accent5 9 5 2" xfId="15506" xr:uid="{00000000-0005-0000-0000-0000713C0000}"/>
    <cellStyle name="40% - Accent5 9 6" xfId="15507" xr:uid="{00000000-0005-0000-0000-0000723C0000}"/>
    <cellStyle name="40% - Accent5 9 7" xfId="15508" xr:uid="{00000000-0005-0000-0000-0000733C0000}"/>
    <cellStyle name="40% - Accent5 9 8" xfId="15509" xr:uid="{00000000-0005-0000-0000-0000743C0000}"/>
    <cellStyle name="40% - Accent6" xfId="42" builtinId="51" customBuiltin="1"/>
    <cellStyle name="40% - Accent6 10" xfId="15510" xr:uid="{00000000-0005-0000-0000-0000763C0000}"/>
    <cellStyle name="40% - Accent6 10 2" xfId="15511" xr:uid="{00000000-0005-0000-0000-0000773C0000}"/>
    <cellStyle name="40% - Accent6 10 2 2" xfId="15512" xr:uid="{00000000-0005-0000-0000-0000783C0000}"/>
    <cellStyle name="40% - Accent6 10 2 2 2" xfId="15513" xr:uid="{00000000-0005-0000-0000-0000793C0000}"/>
    <cellStyle name="40% - Accent6 10 2 3" xfId="15514" xr:uid="{00000000-0005-0000-0000-00007A3C0000}"/>
    <cellStyle name="40% - Accent6 10 2 4" xfId="15515" xr:uid="{00000000-0005-0000-0000-00007B3C0000}"/>
    <cellStyle name="40% - Accent6 10 3" xfId="15516" xr:uid="{00000000-0005-0000-0000-00007C3C0000}"/>
    <cellStyle name="40% - Accent6 10 3 2" xfId="15517" xr:uid="{00000000-0005-0000-0000-00007D3C0000}"/>
    <cellStyle name="40% - Accent6 10 4" xfId="15518" xr:uid="{00000000-0005-0000-0000-00007E3C0000}"/>
    <cellStyle name="40% - Accent6 10 5" xfId="15519" xr:uid="{00000000-0005-0000-0000-00007F3C0000}"/>
    <cellStyle name="40% - Accent6 10 6" xfId="15520" xr:uid="{00000000-0005-0000-0000-0000803C0000}"/>
    <cellStyle name="40% - Accent6 11" xfId="15521" xr:uid="{00000000-0005-0000-0000-0000813C0000}"/>
    <cellStyle name="40% - Accent6 11 2" xfId="15522" xr:uid="{00000000-0005-0000-0000-0000823C0000}"/>
    <cellStyle name="40% - Accent6 11 2 2" xfId="15523" xr:uid="{00000000-0005-0000-0000-0000833C0000}"/>
    <cellStyle name="40% - Accent6 11 2 2 2" xfId="15524" xr:uid="{00000000-0005-0000-0000-0000843C0000}"/>
    <cellStyle name="40% - Accent6 11 2 3" xfId="15525" xr:uid="{00000000-0005-0000-0000-0000853C0000}"/>
    <cellStyle name="40% - Accent6 11 2 4" xfId="15526" xr:uid="{00000000-0005-0000-0000-0000863C0000}"/>
    <cellStyle name="40% - Accent6 11 3" xfId="15527" xr:uid="{00000000-0005-0000-0000-0000873C0000}"/>
    <cellStyle name="40% - Accent6 11 3 2" xfId="15528" xr:uid="{00000000-0005-0000-0000-0000883C0000}"/>
    <cellStyle name="40% - Accent6 11 4" xfId="15529" xr:uid="{00000000-0005-0000-0000-0000893C0000}"/>
    <cellStyle name="40% - Accent6 11 5" xfId="15530" xr:uid="{00000000-0005-0000-0000-00008A3C0000}"/>
    <cellStyle name="40% - Accent6 12" xfId="15531" xr:uid="{00000000-0005-0000-0000-00008B3C0000}"/>
    <cellStyle name="40% - Accent6 12 2" xfId="15532" xr:uid="{00000000-0005-0000-0000-00008C3C0000}"/>
    <cellStyle name="40% - Accent6 12 2 2" xfId="15533" xr:uid="{00000000-0005-0000-0000-00008D3C0000}"/>
    <cellStyle name="40% - Accent6 12 2 3" xfId="15534" xr:uid="{00000000-0005-0000-0000-00008E3C0000}"/>
    <cellStyle name="40% - Accent6 12 3" xfId="15535" xr:uid="{00000000-0005-0000-0000-00008F3C0000}"/>
    <cellStyle name="40% - Accent6 12 4" xfId="15536" xr:uid="{00000000-0005-0000-0000-0000903C0000}"/>
    <cellStyle name="40% - Accent6 13" xfId="15537" xr:uid="{00000000-0005-0000-0000-0000913C0000}"/>
    <cellStyle name="40% - Accent6 13 2" xfId="15538" xr:uid="{00000000-0005-0000-0000-0000923C0000}"/>
    <cellStyle name="40% - Accent6 13 2 2" xfId="15539" xr:uid="{00000000-0005-0000-0000-0000933C0000}"/>
    <cellStyle name="40% - Accent6 13 3" xfId="15540" xr:uid="{00000000-0005-0000-0000-0000943C0000}"/>
    <cellStyle name="40% - Accent6 13 4" xfId="15541" xr:uid="{00000000-0005-0000-0000-0000953C0000}"/>
    <cellStyle name="40% - Accent6 14" xfId="15542" xr:uid="{00000000-0005-0000-0000-0000963C0000}"/>
    <cellStyle name="40% - Accent6 14 2" xfId="15543" xr:uid="{00000000-0005-0000-0000-0000973C0000}"/>
    <cellStyle name="40% - Accent6 15" xfId="15544" xr:uid="{00000000-0005-0000-0000-0000983C0000}"/>
    <cellStyle name="40% - Accent6 16" xfId="15545" xr:uid="{00000000-0005-0000-0000-0000993C0000}"/>
    <cellStyle name="40% - Accent6 17" xfId="15546" xr:uid="{00000000-0005-0000-0000-00009A3C0000}"/>
    <cellStyle name="40% - Accent6 2" xfId="15547" xr:uid="{00000000-0005-0000-0000-00009B3C0000}"/>
    <cellStyle name="40% - Accent6 2 10" xfId="15548" xr:uid="{00000000-0005-0000-0000-00009C3C0000}"/>
    <cellStyle name="40% - Accent6 2 10 2" xfId="15549" xr:uid="{00000000-0005-0000-0000-00009D3C0000}"/>
    <cellStyle name="40% - Accent6 2 10 2 2" xfId="15550" xr:uid="{00000000-0005-0000-0000-00009E3C0000}"/>
    <cellStyle name="40% - Accent6 2 10 3" xfId="15551" xr:uid="{00000000-0005-0000-0000-00009F3C0000}"/>
    <cellStyle name="40% - Accent6 2 10 4" xfId="15552" xr:uid="{00000000-0005-0000-0000-0000A03C0000}"/>
    <cellStyle name="40% - Accent6 2 11" xfId="15553" xr:uid="{00000000-0005-0000-0000-0000A13C0000}"/>
    <cellStyle name="40% - Accent6 2 11 2" xfId="15554" xr:uid="{00000000-0005-0000-0000-0000A23C0000}"/>
    <cellStyle name="40% - Accent6 2 12" xfId="15555" xr:uid="{00000000-0005-0000-0000-0000A33C0000}"/>
    <cellStyle name="40% - Accent6 2 13" xfId="15556" xr:uid="{00000000-0005-0000-0000-0000A43C0000}"/>
    <cellStyle name="40% - Accent6 2 14" xfId="15557" xr:uid="{00000000-0005-0000-0000-0000A53C0000}"/>
    <cellStyle name="40% - Accent6 2 2" xfId="15558" xr:uid="{00000000-0005-0000-0000-0000A63C0000}"/>
    <cellStyle name="40% - Accent6 2 2 10" xfId="15559" xr:uid="{00000000-0005-0000-0000-0000A73C0000}"/>
    <cellStyle name="40% - Accent6 2 2 10 2" xfId="15560" xr:uid="{00000000-0005-0000-0000-0000A83C0000}"/>
    <cellStyle name="40% - Accent6 2 2 11" xfId="15561" xr:uid="{00000000-0005-0000-0000-0000A93C0000}"/>
    <cellStyle name="40% - Accent6 2 2 12" xfId="15562" xr:uid="{00000000-0005-0000-0000-0000AA3C0000}"/>
    <cellStyle name="40% - Accent6 2 2 13" xfId="15563" xr:uid="{00000000-0005-0000-0000-0000AB3C0000}"/>
    <cellStyle name="40% - Accent6 2 2 2" xfId="15564" xr:uid="{00000000-0005-0000-0000-0000AC3C0000}"/>
    <cellStyle name="40% - Accent6 2 2 2 2" xfId="15565" xr:uid="{00000000-0005-0000-0000-0000AD3C0000}"/>
    <cellStyle name="40% - Accent6 2 2 2 2 2" xfId="15566" xr:uid="{00000000-0005-0000-0000-0000AE3C0000}"/>
    <cellStyle name="40% - Accent6 2 2 2 2 2 2" xfId="15567" xr:uid="{00000000-0005-0000-0000-0000AF3C0000}"/>
    <cellStyle name="40% - Accent6 2 2 2 2 2 2 2" xfId="15568" xr:uid="{00000000-0005-0000-0000-0000B03C0000}"/>
    <cellStyle name="40% - Accent6 2 2 2 2 2 2 2 2" xfId="15569" xr:uid="{00000000-0005-0000-0000-0000B13C0000}"/>
    <cellStyle name="40% - Accent6 2 2 2 2 2 2 3" xfId="15570" xr:uid="{00000000-0005-0000-0000-0000B23C0000}"/>
    <cellStyle name="40% - Accent6 2 2 2 2 2 3" xfId="15571" xr:uid="{00000000-0005-0000-0000-0000B33C0000}"/>
    <cellStyle name="40% - Accent6 2 2 2 2 2 3 2" xfId="15572" xr:uid="{00000000-0005-0000-0000-0000B43C0000}"/>
    <cellStyle name="40% - Accent6 2 2 2 2 2 4" xfId="15573" xr:uid="{00000000-0005-0000-0000-0000B53C0000}"/>
    <cellStyle name="40% - Accent6 2 2 2 2 2 5" xfId="15574" xr:uid="{00000000-0005-0000-0000-0000B63C0000}"/>
    <cellStyle name="40% - Accent6 2 2 2 2 2 6" xfId="15575" xr:uid="{00000000-0005-0000-0000-0000B73C0000}"/>
    <cellStyle name="40% - Accent6 2 2 2 2 3" xfId="15576" xr:uid="{00000000-0005-0000-0000-0000B83C0000}"/>
    <cellStyle name="40% - Accent6 2 2 2 2 3 2" xfId="15577" xr:uid="{00000000-0005-0000-0000-0000B93C0000}"/>
    <cellStyle name="40% - Accent6 2 2 2 2 3 2 2" xfId="15578" xr:uid="{00000000-0005-0000-0000-0000BA3C0000}"/>
    <cellStyle name="40% - Accent6 2 2 2 2 3 3" xfId="15579" xr:uid="{00000000-0005-0000-0000-0000BB3C0000}"/>
    <cellStyle name="40% - Accent6 2 2 2 2 4" xfId="15580" xr:uid="{00000000-0005-0000-0000-0000BC3C0000}"/>
    <cellStyle name="40% - Accent6 2 2 2 2 4 2" xfId="15581" xr:uid="{00000000-0005-0000-0000-0000BD3C0000}"/>
    <cellStyle name="40% - Accent6 2 2 2 2 4 2 2" xfId="15582" xr:uid="{00000000-0005-0000-0000-0000BE3C0000}"/>
    <cellStyle name="40% - Accent6 2 2 2 2 4 3" xfId="15583" xr:uid="{00000000-0005-0000-0000-0000BF3C0000}"/>
    <cellStyle name="40% - Accent6 2 2 2 2 5" xfId="15584" xr:uid="{00000000-0005-0000-0000-0000C03C0000}"/>
    <cellStyle name="40% - Accent6 2 2 2 2 5 2" xfId="15585" xr:uid="{00000000-0005-0000-0000-0000C13C0000}"/>
    <cellStyle name="40% - Accent6 2 2 2 2 6" xfId="15586" xr:uid="{00000000-0005-0000-0000-0000C23C0000}"/>
    <cellStyle name="40% - Accent6 2 2 2 2 7" xfId="15587" xr:uid="{00000000-0005-0000-0000-0000C33C0000}"/>
    <cellStyle name="40% - Accent6 2 2 2 2 8" xfId="15588" xr:uid="{00000000-0005-0000-0000-0000C43C0000}"/>
    <cellStyle name="40% - Accent6 2 2 2 3" xfId="15589" xr:uid="{00000000-0005-0000-0000-0000C53C0000}"/>
    <cellStyle name="40% - Accent6 2 2 2 3 2" xfId="15590" xr:uid="{00000000-0005-0000-0000-0000C63C0000}"/>
    <cellStyle name="40% - Accent6 2 2 2 3 2 2" xfId="15591" xr:uid="{00000000-0005-0000-0000-0000C73C0000}"/>
    <cellStyle name="40% - Accent6 2 2 2 3 2 2 2" xfId="15592" xr:uid="{00000000-0005-0000-0000-0000C83C0000}"/>
    <cellStyle name="40% - Accent6 2 2 2 3 2 3" xfId="15593" xr:uid="{00000000-0005-0000-0000-0000C93C0000}"/>
    <cellStyle name="40% - Accent6 2 2 2 3 2 4" xfId="15594" xr:uid="{00000000-0005-0000-0000-0000CA3C0000}"/>
    <cellStyle name="40% - Accent6 2 2 2 3 3" xfId="15595" xr:uid="{00000000-0005-0000-0000-0000CB3C0000}"/>
    <cellStyle name="40% - Accent6 2 2 2 3 3 2" xfId="15596" xr:uid="{00000000-0005-0000-0000-0000CC3C0000}"/>
    <cellStyle name="40% - Accent6 2 2 2 3 4" xfId="15597" xr:uid="{00000000-0005-0000-0000-0000CD3C0000}"/>
    <cellStyle name="40% - Accent6 2 2 2 3 5" xfId="15598" xr:uid="{00000000-0005-0000-0000-0000CE3C0000}"/>
    <cellStyle name="40% - Accent6 2 2 2 3 6" xfId="15599" xr:uid="{00000000-0005-0000-0000-0000CF3C0000}"/>
    <cellStyle name="40% - Accent6 2 2 2 4" xfId="15600" xr:uid="{00000000-0005-0000-0000-0000D03C0000}"/>
    <cellStyle name="40% - Accent6 2 2 2 4 2" xfId="15601" xr:uid="{00000000-0005-0000-0000-0000D13C0000}"/>
    <cellStyle name="40% - Accent6 2 2 2 4 2 2" xfId="15602" xr:uid="{00000000-0005-0000-0000-0000D23C0000}"/>
    <cellStyle name="40% - Accent6 2 2 2 4 2 2 2" xfId="15603" xr:uid="{00000000-0005-0000-0000-0000D33C0000}"/>
    <cellStyle name="40% - Accent6 2 2 2 4 2 3" xfId="15604" xr:uid="{00000000-0005-0000-0000-0000D43C0000}"/>
    <cellStyle name="40% - Accent6 2 2 2 4 2 4" xfId="15605" xr:uid="{00000000-0005-0000-0000-0000D53C0000}"/>
    <cellStyle name="40% - Accent6 2 2 2 4 3" xfId="15606" xr:uid="{00000000-0005-0000-0000-0000D63C0000}"/>
    <cellStyle name="40% - Accent6 2 2 2 4 3 2" xfId="15607" xr:uid="{00000000-0005-0000-0000-0000D73C0000}"/>
    <cellStyle name="40% - Accent6 2 2 2 4 4" xfId="15608" xr:uid="{00000000-0005-0000-0000-0000D83C0000}"/>
    <cellStyle name="40% - Accent6 2 2 2 4 5" xfId="15609" xr:uid="{00000000-0005-0000-0000-0000D93C0000}"/>
    <cellStyle name="40% - Accent6 2 2 2 5" xfId="15610" xr:uid="{00000000-0005-0000-0000-0000DA3C0000}"/>
    <cellStyle name="40% - Accent6 2 2 2 5 2" xfId="15611" xr:uid="{00000000-0005-0000-0000-0000DB3C0000}"/>
    <cellStyle name="40% - Accent6 2 2 2 5 2 2" xfId="15612" xr:uid="{00000000-0005-0000-0000-0000DC3C0000}"/>
    <cellStyle name="40% - Accent6 2 2 2 5 3" xfId="15613" xr:uid="{00000000-0005-0000-0000-0000DD3C0000}"/>
    <cellStyle name="40% - Accent6 2 2 2 5 4" xfId="15614" xr:uid="{00000000-0005-0000-0000-0000DE3C0000}"/>
    <cellStyle name="40% - Accent6 2 2 2 6" xfId="15615" xr:uid="{00000000-0005-0000-0000-0000DF3C0000}"/>
    <cellStyle name="40% - Accent6 2 2 2 6 2" xfId="15616" xr:uid="{00000000-0005-0000-0000-0000E03C0000}"/>
    <cellStyle name="40% - Accent6 2 2 2 7" xfId="15617" xr:uid="{00000000-0005-0000-0000-0000E13C0000}"/>
    <cellStyle name="40% - Accent6 2 2 2 8" xfId="15618" xr:uid="{00000000-0005-0000-0000-0000E23C0000}"/>
    <cellStyle name="40% - Accent6 2 2 2 9" xfId="15619" xr:uid="{00000000-0005-0000-0000-0000E33C0000}"/>
    <cellStyle name="40% - Accent6 2 2 3" xfId="15620" xr:uid="{00000000-0005-0000-0000-0000E43C0000}"/>
    <cellStyle name="40% - Accent6 2 2 3 2" xfId="15621" xr:uid="{00000000-0005-0000-0000-0000E53C0000}"/>
    <cellStyle name="40% - Accent6 2 2 3 2 2" xfId="15622" xr:uid="{00000000-0005-0000-0000-0000E63C0000}"/>
    <cellStyle name="40% - Accent6 2 2 3 2 2 2" xfId="15623" xr:uid="{00000000-0005-0000-0000-0000E73C0000}"/>
    <cellStyle name="40% - Accent6 2 2 3 2 2 2 2" xfId="15624" xr:uid="{00000000-0005-0000-0000-0000E83C0000}"/>
    <cellStyle name="40% - Accent6 2 2 3 2 2 2 2 2" xfId="15625" xr:uid="{00000000-0005-0000-0000-0000E93C0000}"/>
    <cellStyle name="40% - Accent6 2 2 3 2 2 2 3" xfId="15626" xr:uid="{00000000-0005-0000-0000-0000EA3C0000}"/>
    <cellStyle name="40% - Accent6 2 2 3 2 2 3" xfId="15627" xr:uid="{00000000-0005-0000-0000-0000EB3C0000}"/>
    <cellStyle name="40% - Accent6 2 2 3 2 2 3 2" xfId="15628" xr:uid="{00000000-0005-0000-0000-0000EC3C0000}"/>
    <cellStyle name="40% - Accent6 2 2 3 2 2 4" xfId="15629" xr:uid="{00000000-0005-0000-0000-0000ED3C0000}"/>
    <cellStyle name="40% - Accent6 2 2 3 2 2 5" xfId="15630" xr:uid="{00000000-0005-0000-0000-0000EE3C0000}"/>
    <cellStyle name="40% - Accent6 2 2 3 2 2 6" xfId="15631" xr:uid="{00000000-0005-0000-0000-0000EF3C0000}"/>
    <cellStyle name="40% - Accent6 2 2 3 2 3" xfId="15632" xr:uid="{00000000-0005-0000-0000-0000F03C0000}"/>
    <cellStyle name="40% - Accent6 2 2 3 2 3 2" xfId="15633" xr:uid="{00000000-0005-0000-0000-0000F13C0000}"/>
    <cellStyle name="40% - Accent6 2 2 3 2 3 2 2" xfId="15634" xr:uid="{00000000-0005-0000-0000-0000F23C0000}"/>
    <cellStyle name="40% - Accent6 2 2 3 2 3 3" xfId="15635" xr:uid="{00000000-0005-0000-0000-0000F33C0000}"/>
    <cellStyle name="40% - Accent6 2 2 3 2 4" xfId="15636" xr:uid="{00000000-0005-0000-0000-0000F43C0000}"/>
    <cellStyle name="40% - Accent6 2 2 3 2 4 2" xfId="15637" xr:uid="{00000000-0005-0000-0000-0000F53C0000}"/>
    <cellStyle name="40% - Accent6 2 2 3 2 4 2 2" xfId="15638" xr:uid="{00000000-0005-0000-0000-0000F63C0000}"/>
    <cellStyle name="40% - Accent6 2 2 3 2 4 3" xfId="15639" xr:uid="{00000000-0005-0000-0000-0000F73C0000}"/>
    <cellStyle name="40% - Accent6 2 2 3 2 5" xfId="15640" xr:uid="{00000000-0005-0000-0000-0000F83C0000}"/>
    <cellStyle name="40% - Accent6 2 2 3 2 5 2" xfId="15641" xr:uid="{00000000-0005-0000-0000-0000F93C0000}"/>
    <cellStyle name="40% - Accent6 2 2 3 2 6" xfId="15642" xr:uid="{00000000-0005-0000-0000-0000FA3C0000}"/>
    <cellStyle name="40% - Accent6 2 2 3 2 7" xfId="15643" xr:uid="{00000000-0005-0000-0000-0000FB3C0000}"/>
    <cellStyle name="40% - Accent6 2 2 3 2 8" xfId="15644" xr:uid="{00000000-0005-0000-0000-0000FC3C0000}"/>
    <cellStyle name="40% - Accent6 2 2 3 3" xfId="15645" xr:uid="{00000000-0005-0000-0000-0000FD3C0000}"/>
    <cellStyle name="40% - Accent6 2 2 3 3 2" xfId="15646" xr:uid="{00000000-0005-0000-0000-0000FE3C0000}"/>
    <cellStyle name="40% - Accent6 2 2 3 3 2 2" xfId="15647" xr:uid="{00000000-0005-0000-0000-0000FF3C0000}"/>
    <cellStyle name="40% - Accent6 2 2 3 3 2 2 2" xfId="15648" xr:uid="{00000000-0005-0000-0000-0000003D0000}"/>
    <cellStyle name="40% - Accent6 2 2 3 3 2 3" xfId="15649" xr:uid="{00000000-0005-0000-0000-0000013D0000}"/>
    <cellStyle name="40% - Accent6 2 2 3 3 2 4" xfId="15650" xr:uid="{00000000-0005-0000-0000-0000023D0000}"/>
    <cellStyle name="40% - Accent6 2 2 3 3 3" xfId="15651" xr:uid="{00000000-0005-0000-0000-0000033D0000}"/>
    <cellStyle name="40% - Accent6 2 2 3 3 3 2" xfId="15652" xr:uid="{00000000-0005-0000-0000-0000043D0000}"/>
    <cellStyle name="40% - Accent6 2 2 3 3 4" xfId="15653" xr:uid="{00000000-0005-0000-0000-0000053D0000}"/>
    <cellStyle name="40% - Accent6 2 2 3 3 5" xfId="15654" xr:uid="{00000000-0005-0000-0000-0000063D0000}"/>
    <cellStyle name="40% - Accent6 2 2 3 3 6" xfId="15655" xr:uid="{00000000-0005-0000-0000-0000073D0000}"/>
    <cellStyle name="40% - Accent6 2 2 3 4" xfId="15656" xr:uid="{00000000-0005-0000-0000-0000083D0000}"/>
    <cellStyle name="40% - Accent6 2 2 3 4 2" xfId="15657" xr:uid="{00000000-0005-0000-0000-0000093D0000}"/>
    <cellStyle name="40% - Accent6 2 2 3 4 2 2" xfId="15658" xr:uid="{00000000-0005-0000-0000-00000A3D0000}"/>
    <cellStyle name="40% - Accent6 2 2 3 4 3" xfId="15659" xr:uid="{00000000-0005-0000-0000-00000B3D0000}"/>
    <cellStyle name="40% - Accent6 2 2 3 4 4" xfId="15660" xr:uid="{00000000-0005-0000-0000-00000C3D0000}"/>
    <cellStyle name="40% - Accent6 2 2 3 5" xfId="15661" xr:uid="{00000000-0005-0000-0000-00000D3D0000}"/>
    <cellStyle name="40% - Accent6 2 2 3 5 2" xfId="15662" xr:uid="{00000000-0005-0000-0000-00000E3D0000}"/>
    <cellStyle name="40% - Accent6 2 2 3 5 2 2" xfId="15663" xr:uid="{00000000-0005-0000-0000-00000F3D0000}"/>
    <cellStyle name="40% - Accent6 2 2 3 5 3" xfId="15664" xr:uid="{00000000-0005-0000-0000-0000103D0000}"/>
    <cellStyle name="40% - Accent6 2 2 3 6" xfId="15665" xr:uid="{00000000-0005-0000-0000-0000113D0000}"/>
    <cellStyle name="40% - Accent6 2 2 3 6 2" xfId="15666" xr:uid="{00000000-0005-0000-0000-0000123D0000}"/>
    <cellStyle name="40% - Accent6 2 2 3 7" xfId="15667" xr:uid="{00000000-0005-0000-0000-0000133D0000}"/>
    <cellStyle name="40% - Accent6 2 2 3 8" xfId="15668" xr:uid="{00000000-0005-0000-0000-0000143D0000}"/>
    <cellStyle name="40% - Accent6 2 2 3 9" xfId="15669" xr:uid="{00000000-0005-0000-0000-0000153D0000}"/>
    <cellStyle name="40% - Accent6 2 2 4" xfId="15670" xr:uid="{00000000-0005-0000-0000-0000163D0000}"/>
    <cellStyle name="40% - Accent6 2 2 4 2" xfId="15671" xr:uid="{00000000-0005-0000-0000-0000173D0000}"/>
    <cellStyle name="40% - Accent6 2 2 4 2 2" xfId="15672" xr:uid="{00000000-0005-0000-0000-0000183D0000}"/>
    <cellStyle name="40% - Accent6 2 2 4 2 2 2" xfId="15673" xr:uid="{00000000-0005-0000-0000-0000193D0000}"/>
    <cellStyle name="40% - Accent6 2 2 4 2 2 2 2" xfId="15674" xr:uid="{00000000-0005-0000-0000-00001A3D0000}"/>
    <cellStyle name="40% - Accent6 2 2 4 2 2 2 2 2" xfId="15675" xr:uid="{00000000-0005-0000-0000-00001B3D0000}"/>
    <cellStyle name="40% - Accent6 2 2 4 2 2 2 3" xfId="15676" xr:uid="{00000000-0005-0000-0000-00001C3D0000}"/>
    <cellStyle name="40% - Accent6 2 2 4 2 2 3" xfId="15677" xr:uid="{00000000-0005-0000-0000-00001D3D0000}"/>
    <cellStyle name="40% - Accent6 2 2 4 2 2 3 2" xfId="15678" xr:uid="{00000000-0005-0000-0000-00001E3D0000}"/>
    <cellStyle name="40% - Accent6 2 2 4 2 2 4" xfId="15679" xr:uid="{00000000-0005-0000-0000-00001F3D0000}"/>
    <cellStyle name="40% - Accent6 2 2 4 2 2 5" xfId="15680" xr:uid="{00000000-0005-0000-0000-0000203D0000}"/>
    <cellStyle name="40% - Accent6 2 2 4 2 2 6" xfId="15681" xr:uid="{00000000-0005-0000-0000-0000213D0000}"/>
    <cellStyle name="40% - Accent6 2 2 4 2 3" xfId="15682" xr:uid="{00000000-0005-0000-0000-0000223D0000}"/>
    <cellStyle name="40% - Accent6 2 2 4 2 3 2" xfId="15683" xr:uid="{00000000-0005-0000-0000-0000233D0000}"/>
    <cellStyle name="40% - Accent6 2 2 4 2 3 2 2" xfId="15684" xr:uid="{00000000-0005-0000-0000-0000243D0000}"/>
    <cellStyle name="40% - Accent6 2 2 4 2 3 3" xfId="15685" xr:uid="{00000000-0005-0000-0000-0000253D0000}"/>
    <cellStyle name="40% - Accent6 2 2 4 2 4" xfId="15686" xr:uid="{00000000-0005-0000-0000-0000263D0000}"/>
    <cellStyle name="40% - Accent6 2 2 4 2 4 2" xfId="15687" xr:uid="{00000000-0005-0000-0000-0000273D0000}"/>
    <cellStyle name="40% - Accent6 2 2 4 2 4 2 2" xfId="15688" xr:uid="{00000000-0005-0000-0000-0000283D0000}"/>
    <cellStyle name="40% - Accent6 2 2 4 2 4 3" xfId="15689" xr:uid="{00000000-0005-0000-0000-0000293D0000}"/>
    <cellStyle name="40% - Accent6 2 2 4 2 5" xfId="15690" xr:uid="{00000000-0005-0000-0000-00002A3D0000}"/>
    <cellStyle name="40% - Accent6 2 2 4 2 5 2" xfId="15691" xr:uid="{00000000-0005-0000-0000-00002B3D0000}"/>
    <cellStyle name="40% - Accent6 2 2 4 2 6" xfId="15692" xr:uid="{00000000-0005-0000-0000-00002C3D0000}"/>
    <cellStyle name="40% - Accent6 2 2 4 2 7" xfId="15693" xr:uid="{00000000-0005-0000-0000-00002D3D0000}"/>
    <cellStyle name="40% - Accent6 2 2 4 2 8" xfId="15694" xr:uid="{00000000-0005-0000-0000-00002E3D0000}"/>
    <cellStyle name="40% - Accent6 2 2 4 3" xfId="15695" xr:uid="{00000000-0005-0000-0000-00002F3D0000}"/>
    <cellStyle name="40% - Accent6 2 2 4 3 2" xfId="15696" xr:uid="{00000000-0005-0000-0000-0000303D0000}"/>
    <cellStyle name="40% - Accent6 2 2 4 3 2 2" xfId="15697" xr:uid="{00000000-0005-0000-0000-0000313D0000}"/>
    <cellStyle name="40% - Accent6 2 2 4 3 2 2 2" xfId="15698" xr:uid="{00000000-0005-0000-0000-0000323D0000}"/>
    <cellStyle name="40% - Accent6 2 2 4 3 2 3" xfId="15699" xr:uid="{00000000-0005-0000-0000-0000333D0000}"/>
    <cellStyle name="40% - Accent6 2 2 4 3 2 4" xfId="15700" xr:uid="{00000000-0005-0000-0000-0000343D0000}"/>
    <cellStyle name="40% - Accent6 2 2 4 3 3" xfId="15701" xr:uid="{00000000-0005-0000-0000-0000353D0000}"/>
    <cellStyle name="40% - Accent6 2 2 4 3 3 2" xfId="15702" xr:uid="{00000000-0005-0000-0000-0000363D0000}"/>
    <cellStyle name="40% - Accent6 2 2 4 3 4" xfId="15703" xr:uid="{00000000-0005-0000-0000-0000373D0000}"/>
    <cellStyle name="40% - Accent6 2 2 4 3 5" xfId="15704" xr:uid="{00000000-0005-0000-0000-0000383D0000}"/>
    <cellStyle name="40% - Accent6 2 2 4 3 6" xfId="15705" xr:uid="{00000000-0005-0000-0000-0000393D0000}"/>
    <cellStyle name="40% - Accent6 2 2 4 4" xfId="15706" xr:uid="{00000000-0005-0000-0000-00003A3D0000}"/>
    <cellStyle name="40% - Accent6 2 2 4 4 2" xfId="15707" xr:uid="{00000000-0005-0000-0000-00003B3D0000}"/>
    <cellStyle name="40% - Accent6 2 2 4 4 2 2" xfId="15708" xr:uid="{00000000-0005-0000-0000-00003C3D0000}"/>
    <cellStyle name="40% - Accent6 2 2 4 4 3" xfId="15709" xr:uid="{00000000-0005-0000-0000-00003D3D0000}"/>
    <cellStyle name="40% - Accent6 2 2 4 4 4" xfId="15710" xr:uid="{00000000-0005-0000-0000-00003E3D0000}"/>
    <cellStyle name="40% - Accent6 2 2 4 5" xfId="15711" xr:uid="{00000000-0005-0000-0000-00003F3D0000}"/>
    <cellStyle name="40% - Accent6 2 2 4 5 2" xfId="15712" xr:uid="{00000000-0005-0000-0000-0000403D0000}"/>
    <cellStyle name="40% - Accent6 2 2 4 5 2 2" xfId="15713" xr:uid="{00000000-0005-0000-0000-0000413D0000}"/>
    <cellStyle name="40% - Accent6 2 2 4 5 3" xfId="15714" xr:uid="{00000000-0005-0000-0000-0000423D0000}"/>
    <cellStyle name="40% - Accent6 2 2 4 6" xfId="15715" xr:uid="{00000000-0005-0000-0000-0000433D0000}"/>
    <cellStyle name="40% - Accent6 2 2 4 6 2" xfId="15716" xr:uid="{00000000-0005-0000-0000-0000443D0000}"/>
    <cellStyle name="40% - Accent6 2 2 4 7" xfId="15717" xr:uid="{00000000-0005-0000-0000-0000453D0000}"/>
    <cellStyle name="40% - Accent6 2 2 4 8" xfId="15718" xr:uid="{00000000-0005-0000-0000-0000463D0000}"/>
    <cellStyle name="40% - Accent6 2 2 4 9" xfId="15719" xr:uid="{00000000-0005-0000-0000-0000473D0000}"/>
    <cellStyle name="40% - Accent6 2 2 5" xfId="15720" xr:uid="{00000000-0005-0000-0000-0000483D0000}"/>
    <cellStyle name="40% - Accent6 2 2 5 2" xfId="15721" xr:uid="{00000000-0005-0000-0000-0000493D0000}"/>
    <cellStyle name="40% - Accent6 2 2 5 2 2" xfId="15722" xr:uid="{00000000-0005-0000-0000-00004A3D0000}"/>
    <cellStyle name="40% - Accent6 2 2 5 2 2 2" xfId="15723" xr:uid="{00000000-0005-0000-0000-00004B3D0000}"/>
    <cellStyle name="40% - Accent6 2 2 5 2 2 2 2" xfId="15724" xr:uid="{00000000-0005-0000-0000-00004C3D0000}"/>
    <cellStyle name="40% - Accent6 2 2 5 2 2 3" xfId="15725" xr:uid="{00000000-0005-0000-0000-00004D3D0000}"/>
    <cellStyle name="40% - Accent6 2 2 5 2 2 4" xfId="15726" xr:uid="{00000000-0005-0000-0000-00004E3D0000}"/>
    <cellStyle name="40% - Accent6 2 2 5 2 3" xfId="15727" xr:uid="{00000000-0005-0000-0000-00004F3D0000}"/>
    <cellStyle name="40% - Accent6 2 2 5 2 3 2" xfId="15728" xr:uid="{00000000-0005-0000-0000-0000503D0000}"/>
    <cellStyle name="40% - Accent6 2 2 5 2 4" xfId="15729" xr:uid="{00000000-0005-0000-0000-0000513D0000}"/>
    <cellStyle name="40% - Accent6 2 2 5 2 5" xfId="15730" xr:uid="{00000000-0005-0000-0000-0000523D0000}"/>
    <cellStyle name="40% - Accent6 2 2 5 2 6" xfId="15731" xr:uid="{00000000-0005-0000-0000-0000533D0000}"/>
    <cellStyle name="40% - Accent6 2 2 5 3" xfId="15732" xr:uid="{00000000-0005-0000-0000-0000543D0000}"/>
    <cellStyle name="40% - Accent6 2 2 5 3 2" xfId="15733" xr:uid="{00000000-0005-0000-0000-0000553D0000}"/>
    <cellStyle name="40% - Accent6 2 2 5 3 2 2" xfId="15734" xr:uid="{00000000-0005-0000-0000-0000563D0000}"/>
    <cellStyle name="40% - Accent6 2 2 5 3 2 2 2" xfId="15735" xr:uid="{00000000-0005-0000-0000-0000573D0000}"/>
    <cellStyle name="40% - Accent6 2 2 5 3 2 3" xfId="15736" xr:uid="{00000000-0005-0000-0000-0000583D0000}"/>
    <cellStyle name="40% - Accent6 2 2 5 3 2 4" xfId="15737" xr:uid="{00000000-0005-0000-0000-0000593D0000}"/>
    <cellStyle name="40% - Accent6 2 2 5 3 3" xfId="15738" xr:uid="{00000000-0005-0000-0000-00005A3D0000}"/>
    <cellStyle name="40% - Accent6 2 2 5 3 3 2" xfId="15739" xr:uid="{00000000-0005-0000-0000-00005B3D0000}"/>
    <cellStyle name="40% - Accent6 2 2 5 3 4" xfId="15740" xr:uid="{00000000-0005-0000-0000-00005C3D0000}"/>
    <cellStyle name="40% - Accent6 2 2 5 3 5" xfId="15741" xr:uid="{00000000-0005-0000-0000-00005D3D0000}"/>
    <cellStyle name="40% - Accent6 2 2 5 4" xfId="15742" xr:uid="{00000000-0005-0000-0000-00005E3D0000}"/>
    <cellStyle name="40% - Accent6 2 2 5 4 2" xfId="15743" xr:uid="{00000000-0005-0000-0000-00005F3D0000}"/>
    <cellStyle name="40% - Accent6 2 2 5 4 2 2" xfId="15744" xr:uid="{00000000-0005-0000-0000-0000603D0000}"/>
    <cellStyle name="40% - Accent6 2 2 5 4 3" xfId="15745" xr:uid="{00000000-0005-0000-0000-0000613D0000}"/>
    <cellStyle name="40% - Accent6 2 2 5 4 4" xfId="15746" xr:uid="{00000000-0005-0000-0000-0000623D0000}"/>
    <cellStyle name="40% - Accent6 2 2 5 5" xfId="15747" xr:uid="{00000000-0005-0000-0000-0000633D0000}"/>
    <cellStyle name="40% - Accent6 2 2 5 5 2" xfId="15748" xr:uid="{00000000-0005-0000-0000-0000643D0000}"/>
    <cellStyle name="40% - Accent6 2 2 5 6" xfId="15749" xr:uid="{00000000-0005-0000-0000-0000653D0000}"/>
    <cellStyle name="40% - Accent6 2 2 5 7" xfId="15750" xr:uid="{00000000-0005-0000-0000-0000663D0000}"/>
    <cellStyle name="40% - Accent6 2 2 5 8" xfId="15751" xr:uid="{00000000-0005-0000-0000-0000673D0000}"/>
    <cellStyle name="40% - Accent6 2 2 6" xfId="15752" xr:uid="{00000000-0005-0000-0000-0000683D0000}"/>
    <cellStyle name="40% - Accent6 2 2 6 2" xfId="15753" xr:uid="{00000000-0005-0000-0000-0000693D0000}"/>
    <cellStyle name="40% - Accent6 2 2 6 2 2" xfId="15754" xr:uid="{00000000-0005-0000-0000-00006A3D0000}"/>
    <cellStyle name="40% - Accent6 2 2 6 2 2 2" xfId="15755" xr:uid="{00000000-0005-0000-0000-00006B3D0000}"/>
    <cellStyle name="40% - Accent6 2 2 6 2 3" xfId="15756" xr:uid="{00000000-0005-0000-0000-00006C3D0000}"/>
    <cellStyle name="40% - Accent6 2 2 6 2 4" xfId="15757" xr:uid="{00000000-0005-0000-0000-00006D3D0000}"/>
    <cellStyle name="40% - Accent6 2 2 6 3" xfId="15758" xr:uid="{00000000-0005-0000-0000-00006E3D0000}"/>
    <cellStyle name="40% - Accent6 2 2 6 3 2" xfId="15759" xr:uid="{00000000-0005-0000-0000-00006F3D0000}"/>
    <cellStyle name="40% - Accent6 2 2 6 4" xfId="15760" xr:uid="{00000000-0005-0000-0000-0000703D0000}"/>
    <cellStyle name="40% - Accent6 2 2 6 5" xfId="15761" xr:uid="{00000000-0005-0000-0000-0000713D0000}"/>
    <cellStyle name="40% - Accent6 2 2 6 6" xfId="15762" xr:uid="{00000000-0005-0000-0000-0000723D0000}"/>
    <cellStyle name="40% - Accent6 2 2 7" xfId="15763" xr:uid="{00000000-0005-0000-0000-0000733D0000}"/>
    <cellStyle name="40% - Accent6 2 2 7 2" xfId="15764" xr:uid="{00000000-0005-0000-0000-0000743D0000}"/>
    <cellStyle name="40% - Accent6 2 2 7 2 2" xfId="15765" xr:uid="{00000000-0005-0000-0000-0000753D0000}"/>
    <cellStyle name="40% - Accent6 2 2 7 2 2 2" xfId="15766" xr:uid="{00000000-0005-0000-0000-0000763D0000}"/>
    <cellStyle name="40% - Accent6 2 2 7 2 3" xfId="15767" xr:uid="{00000000-0005-0000-0000-0000773D0000}"/>
    <cellStyle name="40% - Accent6 2 2 7 2 4" xfId="15768" xr:uid="{00000000-0005-0000-0000-0000783D0000}"/>
    <cellStyle name="40% - Accent6 2 2 7 3" xfId="15769" xr:uid="{00000000-0005-0000-0000-0000793D0000}"/>
    <cellStyle name="40% - Accent6 2 2 7 3 2" xfId="15770" xr:uid="{00000000-0005-0000-0000-00007A3D0000}"/>
    <cellStyle name="40% - Accent6 2 2 7 4" xfId="15771" xr:uid="{00000000-0005-0000-0000-00007B3D0000}"/>
    <cellStyle name="40% - Accent6 2 2 7 5" xfId="15772" xr:uid="{00000000-0005-0000-0000-00007C3D0000}"/>
    <cellStyle name="40% - Accent6 2 2 8" xfId="15773" xr:uid="{00000000-0005-0000-0000-00007D3D0000}"/>
    <cellStyle name="40% - Accent6 2 2 8 2" xfId="15774" xr:uid="{00000000-0005-0000-0000-00007E3D0000}"/>
    <cellStyle name="40% - Accent6 2 2 8 2 2" xfId="15775" xr:uid="{00000000-0005-0000-0000-00007F3D0000}"/>
    <cellStyle name="40% - Accent6 2 2 8 2 3" xfId="15776" xr:uid="{00000000-0005-0000-0000-0000803D0000}"/>
    <cellStyle name="40% - Accent6 2 2 8 3" xfId="15777" xr:uid="{00000000-0005-0000-0000-0000813D0000}"/>
    <cellStyle name="40% - Accent6 2 2 8 4" xfId="15778" xr:uid="{00000000-0005-0000-0000-0000823D0000}"/>
    <cellStyle name="40% - Accent6 2 2 9" xfId="15779" xr:uid="{00000000-0005-0000-0000-0000833D0000}"/>
    <cellStyle name="40% - Accent6 2 2 9 2" xfId="15780" xr:uid="{00000000-0005-0000-0000-0000843D0000}"/>
    <cellStyle name="40% - Accent6 2 2 9 2 2" xfId="15781" xr:uid="{00000000-0005-0000-0000-0000853D0000}"/>
    <cellStyle name="40% - Accent6 2 2 9 3" xfId="15782" xr:uid="{00000000-0005-0000-0000-0000863D0000}"/>
    <cellStyle name="40% - Accent6 2 2 9 4" xfId="15783" xr:uid="{00000000-0005-0000-0000-0000873D0000}"/>
    <cellStyle name="40% - Accent6 2 3" xfId="15784" xr:uid="{00000000-0005-0000-0000-0000883D0000}"/>
    <cellStyle name="40% - Accent6 2 3 2" xfId="15785" xr:uid="{00000000-0005-0000-0000-0000893D0000}"/>
    <cellStyle name="40% - Accent6 2 3 2 2" xfId="15786" xr:uid="{00000000-0005-0000-0000-00008A3D0000}"/>
    <cellStyle name="40% - Accent6 2 3 2 2 2" xfId="15787" xr:uid="{00000000-0005-0000-0000-00008B3D0000}"/>
    <cellStyle name="40% - Accent6 2 3 2 2 2 2" xfId="15788" xr:uid="{00000000-0005-0000-0000-00008C3D0000}"/>
    <cellStyle name="40% - Accent6 2 3 2 2 2 2 2" xfId="15789" xr:uid="{00000000-0005-0000-0000-00008D3D0000}"/>
    <cellStyle name="40% - Accent6 2 3 2 2 2 3" xfId="15790" xr:uid="{00000000-0005-0000-0000-00008E3D0000}"/>
    <cellStyle name="40% - Accent6 2 3 2 2 3" xfId="15791" xr:uid="{00000000-0005-0000-0000-00008F3D0000}"/>
    <cellStyle name="40% - Accent6 2 3 2 2 3 2" xfId="15792" xr:uid="{00000000-0005-0000-0000-0000903D0000}"/>
    <cellStyle name="40% - Accent6 2 3 2 2 4" xfId="15793" xr:uid="{00000000-0005-0000-0000-0000913D0000}"/>
    <cellStyle name="40% - Accent6 2 3 2 2 5" xfId="15794" xr:uid="{00000000-0005-0000-0000-0000923D0000}"/>
    <cellStyle name="40% - Accent6 2 3 2 2 6" xfId="15795" xr:uid="{00000000-0005-0000-0000-0000933D0000}"/>
    <cellStyle name="40% - Accent6 2 3 2 3" xfId="15796" xr:uid="{00000000-0005-0000-0000-0000943D0000}"/>
    <cellStyle name="40% - Accent6 2 3 2 3 2" xfId="15797" xr:uid="{00000000-0005-0000-0000-0000953D0000}"/>
    <cellStyle name="40% - Accent6 2 3 2 3 2 2" xfId="15798" xr:uid="{00000000-0005-0000-0000-0000963D0000}"/>
    <cellStyle name="40% - Accent6 2 3 2 3 3" xfId="15799" xr:uid="{00000000-0005-0000-0000-0000973D0000}"/>
    <cellStyle name="40% - Accent6 2 3 2 4" xfId="15800" xr:uid="{00000000-0005-0000-0000-0000983D0000}"/>
    <cellStyle name="40% - Accent6 2 3 2 4 2" xfId="15801" xr:uid="{00000000-0005-0000-0000-0000993D0000}"/>
    <cellStyle name="40% - Accent6 2 3 2 4 2 2" xfId="15802" xr:uid="{00000000-0005-0000-0000-00009A3D0000}"/>
    <cellStyle name="40% - Accent6 2 3 2 4 3" xfId="15803" xr:uid="{00000000-0005-0000-0000-00009B3D0000}"/>
    <cellStyle name="40% - Accent6 2 3 2 5" xfId="15804" xr:uid="{00000000-0005-0000-0000-00009C3D0000}"/>
    <cellStyle name="40% - Accent6 2 3 2 5 2" xfId="15805" xr:uid="{00000000-0005-0000-0000-00009D3D0000}"/>
    <cellStyle name="40% - Accent6 2 3 2 6" xfId="15806" xr:uid="{00000000-0005-0000-0000-00009E3D0000}"/>
    <cellStyle name="40% - Accent6 2 3 2 7" xfId="15807" xr:uid="{00000000-0005-0000-0000-00009F3D0000}"/>
    <cellStyle name="40% - Accent6 2 3 2 8" xfId="15808" xr:uid="{00000000-0005-0000-0000-0000A03D0000}"/>
    <cellStyle name="40% - Accent6 2 3 3" xfId="15809" xr:uid="{00000000-0005-0000-0000-0000A13D0000}"/>
    <cellStyle name="40% - Accent6 2 3 3 2" xfId="15810" xr:uid="{00000000-0005-0000-0000-0000A23D0000}"/>
    <cellStyle name="40% - Accent6 2 3 3 2 2" xfId="15811" xr:uid="{00000000-0005-0000-0000-0000A33D0000}"/>
    <cellStyle name="40% - Accent6 2 3 3 2 2 2" xfId="15812" xr:uid="{00000000-0005-0000-0000-0000A43D0000}"/>
    <cellStyle name="40% - Accent6 2 3 3 2 3" xfId="15813" xr:uid="{00000000-0005-0000-0000-0000A53D0000}"/>
    <cellStyle name="40% - Accent6 2 3 3 2 4" xfId="15814" xr:uid="{00000000-0005-0000-0000-0000A63D0000}"/>
    <cellStyle name="40% - Accent6 2 3 3 3" xfId="15815" xr:uid="{00000000-0005-0000-0000-0000A73D0000}"/>
    <cellStyle name="40% - Accent6 2 3 3 3 2" xfId="15816" xr:uid="{00000000-0005-0000-0000-0000A83D0000}"/>
    <cellStyle name="40% - Accent6 2 3 3 4" xfId="15817" xr:uid="{00000000-0005-0000-0000-0000A93D0000}"/>
    <cellStyle name="40% - Accent6 2 3 3 5" xfId="15818" xr:uid="{00000000-0005-0000-0000-0000AA3D0000}"/>
    <cellStyle name="40% - Accent6 2 3 3 6" xfId="15819" xr:uid="{00000000-0005-0000-0000-0000AB3D0000}"/>
    <cellStyle name="40% - Accent6 2 3 4" xfId="15820" xr:uid="{00000000-0005-0000-0000-0000AC3D0000}"/>
    <cellStyle name="40% - Accent6 2 3 4 2" xfId="15821" xr:uid="{00000000-0005-0000-0000-0000AD3D0000}"/>
    <cellStyle name="40% - Accent6 2 3 4 2 2" xfId="15822" xr:uid="{00000000-0005-0000-0000-0000AE3D0000}"/>
    <cellStyle name="40% - Accent6 2 3 4 2 2 2" xfId="15823" xr:uid="{00000000-0005-0000-0000-0000AF3D0000}"/>
    <cellStyle name="40% - Accent6 2 3 4 2 3" xfId="15824" xr:uid="{00000000-0005-0000-0000-0000B03D0000}"/>
    <cellStyle name="40% - Accent6 2 3 4 2 4" xfId="15825" xr:uid="{00000000-0005-0000-0000-0000B13D0000}"/>
    <cellStyle name="40% - Accent6 2 3 4 3" xfId="15826" xr:uid="{00000000-0005-0000-0000-0000B23D0000}"/>
    <cellStyle name="40% - Accent6 2 3 4 3 2" xfId="15827" xr:uid="{00000000-0005-0000-0000-0000B33D0000}"/>
    <cellStyle name="40% - Accent6 2 3 4 4" xfId="15828" xr:uid="{00000000-0005-0000-0000-0000B43D0000}"/>
    <cellStyle name="40% - Accent6 2 3 4 5" xfId="15829" xr:uid="{00000000-0005-0000-0000-0000B53D0000}"/>
    <cellStyle name="40% - Accent6 2 3 5" xfId="15830" xr:uid="{00000000-0005-0000-0000-0000B63D0000}"/>
    <cellStyle name="40% - Accent6 2 3 5 2" xfId="15831" xr:uid="{00000000-0005-0000-0000-0000B73D0000}"/>
    <cellStyle name="40% - Accent6 2 3 5 2 2" xfId="15832" xr:uid="{00000000-0005-0000-0000-0000B83D0000}"/>
    <cellStyle name="40% - Accent6 2 3 5 3" xfId="15833" xr:uid="{00000000-0005-0000-0000-0000B93D0000}"/>
    <cellStyle name="40% - Accent6 2 3 5 4" xfId="15834" xr:uid="{00000000-0005-0000-0000-0000BA3D0000}"/>
    <cellStyle name="40% - Accent6 2 3 6" xfId="15835" xr:uid="{00000000-0005-0000-0000-0000BB3D0000}"/>
    <cellStyle name="40% - Accent6 2 3 6 2" xfId="15836" xr:uid="{00000000-0005-0000-0000-0000BC3D0000}"/>
    <cellStyle name="40% - Accent6 2 3 7" xfId="15837" xr:uid="{00000000-0005-0000-0000-0000BD3D0000}"/>
    <cellStyle name="40% - Accent6 2 3 8" xfId="15838" xr:uid="{00000000-0005-0000-0000-0000BE3D0000}"/>
    <cellStyle name="40% - Accent6 2 3 9" xfId="15839" xr:uid="{00000000-0005-0000-0000-0000BF3D0000}"/>
    <cellStyle name="40% - Accent6 2 4" xfId="15840" xr:uid="{00000000-0005-0000-0000-0000C03D0000}"/>
    <cellStyle name="40% - Accent6 2 4 2" xfId="15841" xr:uid="{00000000-0005-0000-0000-0000C13D0000}"/>
    <cellStyle name="40% - Accent6 2 4 2 2" xfId="15842" xr:uid="{00000000-0005-0000-0000-0000C23D0000}"/>
    <cellStyle name="40% - Accent6 2 4 2 2 2" xfId="15843" xr:uid="{00000000-0005-0000-0000-0000C33D0000}"/>
    <cellStyle name="40% - Accent6 2 4 2 2 2 2" xfId="15844" xr:uid="{00000000-0005-0000-0000-0000C43D0000}"/>
    <cellStyle name="40% - Accent6 2 4 2 2 2 2 2" xfId="15845" xr:uid="{00000000-0005-0000-0000-0000C53D0000}"/>
    <cellStyle name="40% - Accent6 2 4 2 2 2 3" xfId="15846" xr:uid="{00000000-0005-0000-0000-0000C63D0000}"/>
    <cellStyle name="40% - Accent6 2 4 2 2 3" xfId="15847" xr:uid="{00000000-0005-0000-0000-0000C73D0000}"/>
    <cellStyle name="40% - Accent6 2 4 2 2 3 2" xfId="15848" xr:uid="{00000000-0005-0000-0000-0000C83D0000}"/>
    <cellStyle name="40% - Accent6 2 4 2 2 4" xfId="15849" xr:uid="{00000000-0005-0000-0000-0000C93D0000}"/>
    <cellStyle name="40% - Accent6 2 4 2 2 5" xfId="15850" xr:uid="{00000000-0005-0000-0000-0000CA3D0000}"/>
    <cellStyle name="40% - Accent6 2 4 2 2 6" xfId="15851" xr:uid="{00000000-0005-0000-0000-0000CB3D0000}"/>
    <cellStyle name="40% - Accent6 2 4 2 3" xfId="15852" xr:uid="{00000000-0005-0000-0000-0000CC3D0000}"/>
    <cellStyle name="40% - Accent6 2 4 2 3 2" xfId="15853" xr:uid="{00000000-0005-0000-0000-0000CD3D0000}"/>
    <cellStyle name="40% - Accent6 2 4 2 3 2 2" xfId="15854" xr:uid="{00000000-0005-0000-0000-0000CE3D0000}"/>
    <cellStyle name="40% - Accent6 2 4 2 3 3" xfId="15855" xr:uid="{00000000-0005-0000-0000-0000CF3D0000}"/>
    <cellStyle name="40% - Accent6 2 4 2 4" xfId="15856" xr:uid="{00000000-0005-0000-0000-0000D03D0000}"/>
    <cellStyle name="40% - Accent6 2 4 2 4 2" xfId="15857" xr:uid="{00000000-0005-0000-0000-0000D13D0000}"/>
    <cellStyle name="40% - Accent6 2 4 2 4 2 2" xfId="15858" xr:uid="{00000000-0005-0000-0000-0000D23D0000}"/>
    <cellStyle name="40% - Accent6 2 4 2 4 3" xfId="15859" xr:uid="{00000000-0005-0000-0000-0000D33D0000}"/>
    <cellStyle name="40% - Accent6 2 4 2 5" xfId="15860" xr:uid="{00000000-0005-0000-0000-0000D43D0000}"/>
    <cellStyle name="40% - Accent6 2 4 2 5 2" xfId="15861" xr:uid="{00000000-0005-0000-0000-0000D53D0000}"/>
    <cellStyle name="40% - Accent6 2 4 2 6" xfId="15862" xr:uid="{00000000-0005-0000-0000-0000D63D0000}"/>
    <cellStyle name="40% - Accent6 2 4 2 7" xfId="15863" xr:uid="{00000000-0005-0000-0000-0000D73D0000}"/>
    <cellStyle name="40% - Accent6 2 4 2 8" xfId="15864" xr:uid="{00000000-0005-0000-0000-0000D83D0000}"/>
    <cellStyle name="40% - Accent6 2 4 3" xfId="15865" xr:uid="{00000000-0005-0000-0000-0000D93D0000}"/>
    <cellStyle name="40% - Accent6 2 4 3 2" xfId="15866" xr:uid="{00000000-0005-0000-0000-0000DA3D0000}"/>
    <cellStyle name="40% - Accent6 2 4 3 2 2" xfId="15867" xr:uid="{00000000-0005-0000-0000-0000DB3D0000}"/>
    <cellStyle name="40% - Accent6 2 4 3 2 2 2" xfId="15868" xr:uid="{00000000-0005-0000-0000-0000DC3D0000}"/>
    <cellStyle name="40% - Accent6 2 4 3 2 3" xfId="15869" xr:uid="{00000000-0005-0000-0000-0000DD3D0000}"/>
    <cellStyle name="40% - Accent6 2 4 3 2 4" xfId="15870" xr:uid="{00000000-0005-0000-0000-0000DE3D0000}"/>
    <cellStyle name="40% - Accent6 2 4 3 3" xfId="15871" xr:uid="{00000000-0005-0000-0000-0000DF3D0000}"/>
    <cellStyle name="40% - Accent6 2 4 3 3 2" xfId="15872" xr:uid="{00000000-0005-0000-0000-0000E03D0000}"/>
    <cellStyle name="40% - Accent6 2 4 3 4" xfId="15873" xr:uid="{00000000-0005-0000-0000-0000E13D0000}"/>
    <cellStyle name="40% - Accent6 2 4 3 5" xfId="15874" xr:uid="{00000000-0005-0000-0000-0000E23D0000}"/>
    <cellStyle name="40% - Accent6 2 4 3 6" xfId="15875" xr:uid="{00000000-0005-0000-0000-0000E33D0000}"/>
    <cellStyle name="40% - Accent6 2 4 4" xfId="15876" xr:uid="{00000000-0005-0000-0000-0000E43D0000}"/>
    <cellStyle name="40% - Accent6 2 4 4 2" xfId="15877" xr:uid="{00000000-0005-0000-0000-0000E53D0000}"/>
    <cellStyle name="40% - Accent6 2 4 4 2 2" xfId="15878" xr:uid="{00000000-0005-0000-0000-0000E63D0000}"/>
    <cellStyle name="40% - Accent6 2 4 4 3" xfId="15879" xr:uid="{00000000-0005-0000-0000-0000E73D0000}"/>
    <cellStyle name="40% - Accent6 2 4 4 4" xfId="15880" xr:uid="{00000000-0005-0000-0000-0000E83D0000}"/>
    <cellStyle name="40% - Accent6 2 4 5" xfId="15881" xr:uid="{00000000-0005-0000-0000-0000E93D0000}"/>
    <cellStyle name="40% - Accent6 2 4 5 2" xfId="15882" xr:uid="{00000000-0005-0000-0000-0000EA3D0000}"/>
    <cellStyle name="40% - Accent6 2 4 5 2 2" xfId="15883" xr:uid="{00000000-0005-0000-0000-0000EB3D0000}"/>
    <cellStyle name="40% - Accent6 2 4 5 3" xfId="15884" xr:uid="{00000000-0005-0000-0000-0000EC3D0000}"/>
    <cellStyle name="40% - Accent6 2 4 6" xfId="15885" xr:uid="{00000000-0005-0000-0000-0000ED3D0000}"/>
    <cellStyle name="40% - Accent6 2 4 6 2" xfId="15886" xr:uid="{00000000-0005-0000-0000-0000EE3D0000}"/>
    <cellStyle name="40% - Accent6 2 4 7" xfId="15887" xr:uid="{00000000-0005-0000-0000-0000EF3D0000}"/>
    <cellStyle name="40% - Accent6 2 4 8" xfId="15888" xr:uid="{00000000-0005-0000-0000-0000F03D0000}"/>
    <cellStyle name="40% - Accent6 2 4 9" xfId="15889" xr:uid="{00000000-0005-0000-0000-0000F13D0000}"/>
    <cellStyle name="40% - Accent6 2 5" xfId="15890" xr:uid="{00000000-0005-0000-0000-0000F23D0000}"/>
    <cellStyle name="40% - Accent6 2 5 2" xfId="15891" xr:uid="{00000000-0005-0000-0000-0000F33D0000}"/>
    <cellStyle name="40% - Accent6 2 5 2 2" xfId="15892" xr:uid="{00000000-0005-0000-0000-0000F43D0000}"/>
    <cellStyle name="40% - Accent6 2 5 2 2 2" xfId="15893" xr:uid="{00000000-0005-0000-0000-0000F53D0000}"/>
    <cellStyle name="40% - Accent6 2 5 2 2 2 2" xfId="15894" xr:uid="{00000000-0005-0000-0000-0000F63D0000}"/>
    <cellStyle name="40% - Accent6 2 5 2 2 2 2 2" xfId="15895" xr:uid="{00000000-0005-0000-0000-0000F73D0000}"/>
    <cellStyle name="40% - Accent6 2 5 2 2 2 3" xfId="15896" xr:uid="{00000000-0005-0000-0000-0000F83D0000}"/>
    <cellStyle name="40% - Accent6 2 5 2 2 3" xfId="15897" xr:uid="{00000000-0005-0000-0000-0000F93D0000}"/>
    <cellStyle name="40% - Accent6 2 5 2 2 3 2" xfId="15898" xr:uid="{00000000-0005-0000-0000-0000FA3D0000}"/>
    <cellStyle name="40% - Accent6 2 5 2 2 4" xfId="15899" xr:uid="{00000000-0005-0000-0000-0000FB3D0000}"/>
    <cellStyle name="40% - Accent6 2 5 2 2 5" xfId="15900" xr:uid="{00000000-0005-0000-0000-0000FC3D0000}"/>
    <cellStyle name="40% - Accent6 2 5 2 2 6" xfId="15901" xr:uid="{00000000-0005-0000-0000-0000FD3D0000}"/>
    <cellStyle name="40% - Accent6 2 5 2 3" xfId="15902" xr:uid="{00000000-0005-0000-0000-0000FE3D0000}"/>
    <cellStyle name="40% - Accent6 2 5 2 3 2" xfId="15903" xr:uid="{00000000-0005-0000-0000-0000FF3D0000}"/>
    <cellStyle name="40% - Accent6 2 5 2 3 2 2" xfId="15904" xr:uid="{00000000-0005-0000-0000-0000003E0000}"/>
    <cellStyle name="40% - Accent6 2 5 2 3 3" xfId="15905" xr:uid="{00000000-0005-0000-0000-0000013E0000}"/>
    <cellStyle name="40% - Accent6 2 5 2 4" xfId="15906" xr:uid="{00000000-0005-0000-0000-0000023E0000}"/>
    <cellStyle name="40% - Accent6 2 5 2 4 2" xfId="15907" xr:uid="{00000000-0005-0000-0000-0000033E0000}"/>
    <cellStyle name="40% - Accent6 2 5 2 4 2 2" xfId="15908" xr:uid="{00000000-0005-0000-0000-0000043E0000}"/>
    <cellStyle name="40% - Accent6 2 5 2 4 3" xfId="15909" xr:uid="{00000000-0005-0000-0000-0000053E0000}"/>
    <cellStyle name="40% - Accent6 2 5 2 5" xfId="15910" xr:uid="{00000000-0005-0000-0000-0000063E0000}"/>
    <cellStyle name="40% - Accent6 2 5 2 5 2" xfId="15911" xr:uid="{00000000-0005-0000-0000-0000073E0000}"/>
    <cellStyle name="40% - Accent6 2 5 2 6" xfId="15912" xr:uid="{00000000-0005-0000-0000-0000083E0000}"/>
    <cellStyle name="40% - Accent6 2 5 2 7" xfId="15913" xr:uid="{00000000-0005-0000-0000-0000093E0000}"/>
    <cellStyle name="40% - Accent6 2 5 2 8" xfId="15914" xr:uid="{00000000-0005-0000-0000-00000A3E0000}"/>
    <cellStyle name="40% - Accent6 2 5 3" xfId="15915" xr:uid="{00000000-0005-0000-0000-00000B3E0000}"/>
    <cellStyle name="40% - Accent6 2 5 3 2" xfId="15916" xr:uid="{00000000-0005-0000-0000-00000C3E0000}"/>
    <cellStyle name="40% - Accent6 2 5 3 2 2" xfId="15917" xr:uid="{00000000-0005-0000-0000-00000D3E0000}"/>
    <cellStyle name="40% - Accent6 2 5 3 2 2 2" xfId="15918" xr:uid="{00000000-0005-0000-0000-00000E3E0000}"/>
    <cellStyle name="40% - Accent6 2 5 3 2 3" xfId="15919" xr:uid="{00000000-0005-0000-0000-00000F3E0000}"/>
    <cellStyle name="40% - Accent6 2 5 3 2 4" xfId="15920" xr:uid="{00000000-0005-0000-0000-0000103E0000}"/>
    <cellStyle name="40% - Accent6 2 5 3 3" xfId="15921" xr:uid="{00000000-0005-0000-0000-0000113E0000}"/>
    <cellStyle name="40% - Accent6 2 5 3 3 2" xfId="15922" xr:uid="{00000000-0005-0000-0000-0000123E0000}"/>
    <cellStyle name="40% - Accent6 2 5 3 4" xfId="15923" xr:uid="{00000000-0005-0000-0000-0000133E0000}"/>
    <cellStyle name="40% - Accent6 2 5 3 5" xfId="15924" xr:uid="{00000000-0005-0000-0000-0000143E0000}"/>
    <cellStyle name="40% - Accent6 2 5 3 6" xfId="15925" xr:uid="{00000000-0005-0000-0000-0000153E0000}"/>
    <cellStyle name="40% - Accent6 2 5 4" xfId="15926" xr:uid="{00000000-0005-0000-0000-0000163E0000}"/>
    <cellStyle name="40% - Accent6 2 5 4 2" xfId="15927" xr:uid="{00000000-0005-0000-0000-0000173E0000}"/>
    <cellStyle name="40% - Accent6 2 5 4 2 2" xfId="15928" xr:uid="{00000000-0005-0000-0000-0000183E0000}"/>
    <cellStyle name="40% - Accent6 2 5 4 3" xfId="15929" xr:uid="{00000000-0005-0000-0000-0000193E0000}"/>
    <cellStyle name="40% - Accent6 2 5 4 4" xfId="15930" xr:uid="{00000000-0005-0000-0000-00001A3E0000}"/>
    <cellStyle name="40% - Accent6 2 5 5" xfId="15931" xr:uid="{00000000-0005-0000-0000-00001B3E0000}"/>
    <cellStyle name="40% - Accent6 2 5 5 2" xfId="15932" xr:uid="{00000000-0005-0000-0000-00001C3E0000}"/>
    <cellStyle name="40% - Accent6 2 5 5 2 2" xfId="15933" xr:uid="{00000000-0005-0000-0000-00001D3E0000}"/>
    <cellStyle name="40% - Accent6 2 5 5 3" xfId="15934" xr:uid="{00000000-0005-0000-0000-00001E3E0000}"/>
    <cellStyle name="40% - Accent6 2 5 6" xfId="15935" xr:uid="{00000000-0005-0000-0000-00001F3E0000}"/>
    <cellStyle name="40% - Accent6 2 5 6 2" xfId="15936" xr:uid="{00000000-0005-0000-0000-0000203E0000}"/>
    <cellStyle name="40% - Accent6 2 5 7" xfId="15937" xr:uid="{00000000-0005-0000-0000-0000213E0000}"/>
    <cellStyle name="40% - Accent6 2 5 8" xfId="15938" xr:uid="{00000000-0005-0000-0000-0000223E0000}"/>
    <cellStyle name="40% - Accent6 2 5 9" xfId="15939" xr:uid="{00000000-0005-0000-0000-0000233E0000}"/>
    <cellStyle name="40% - Accent6 2 6" xfId="15940" xr:uid="{00000000-0005-0000-0000-0000243E0000}"/>
    <cellStyle name="40% - Accent6 2 6 2" xfId="15941" xr:uid="{00000000-0005-0000-0000-0000253E0000}"/>
    <cellStyle name="40% - Accent6 2 6 2 2" xfId="15942" xr:uid="{00000000-0005-0000-0000-0000263E0000}"/>
    <cellStyle name="40% - Accent6 2 6 2 2 2" xfId="15943" xr:uid="{00000000-0005-0000-0000-0000273E0000}"/>
    <cellStyle name="40% - Accent6 2 6 2 2 2 2" xfId="15944" xr:uid="{00000000-0005-0000-0000-0000283E0000}"/>
    <cellStyle name="40% - Accent6 2 6 2 2 3" xfId="15945" xr:uid="{00000000-0005-0000-0000-0000293E0000}"/>
    <cellStyle name="40% - Accent6 2 6 2 2 4" xfId="15946" xr:uid="{00000000-0005-0000-0000-00002A3E0000}"/>
    <cellStyle name="40% - Accent6 2 6 2 3" xfId="15947" xr:uid="{00000000-0005-0000-0000-00002B3E0000}"/>
    <cellStyle name="40% - Accent6 2 6 2 3 2" xfId="15948" xr:uid="{00000000-0005-0000-0000-00002C3E0000}"/>
    <cellStyle name="40% - Accent6 2 6 2 4" xfId="15949" xr:uid="{00000000-0005-0000-0000-00002D3E0000}"/>
    <cellStyle name="40% - Accent6 2 6 2 5" xfId="15950" xr:uid="{00000000-0005-0000-0000-00002E3E0000}"/>
    <cellStyle name="40% - Accent6 2 6 2 6" xfId="15951" xr:uid="{00000000-0005-0000-0000-00002F3E0000}"/>
    <cellStyle name="40% - Accent6 2 6 3" xfId="15952" xr:uid="{00000000-0005-0000-0000-0000303E0000}"/>
    <cellStyle name="40% - Accent6 2 6 3 2" xfId="15953" xr:uid="{00000000-0005-0000-0000-0000313E0000}"/>
    <cellStyle name="40% - Accent6 2 6 3 2 2" xfId="15954" xr:uid="{00000000-0005-0000-0000-0000323E0000}"/>
    <cellStyle name="40% - Accent6 2 6 3 2 2 2" xfId="15955" xr:uid="{00000000-0005-0000-0000-0000333E0000}"/>
    <cellStyle name="40% - Accent6 2 6 3 2 3" xfId="15956" xr:uid="{00000000-0005-0000-0000-0000343E0000}"/>
    <cellStyle name="40% - Accent6 2 6 3 2 4" xfId="15957" xr:uid="{00000000-0005-0000-0000-0000353E0000}"/>
    <cellStyle name="40% - Accent6 2 6 3 3" xfId="15958" xr:uid="{00000000-0005-0000-0000-0000363E0000}"/>
    <cellStyle name="40% - Accent6 2 6 3 3 2" xfId="15959" xr:uid="{00000000-0005-0000-0000-0000373E0000}"/>
    <cellStyle name="40% - Accent6 2 6 3 4" xfId="15960" xr:uid="{00000000-0005-0000-0000-0000383E0000}"/>
    <cellStyle name="40% - Accent6 2 6 3 5" xfId="15961" xr:uid="{00000000-0005-0000-0000-0000393E0000}"/>
    <cellStyle name="40% - Accent6 2 6 4" xfId="15962" xr:uid="{00000000-0005-0000-0000-00003A3E0000}"/>
    <cellStyle name="40% - Accent6 2 6 4 2" xfId="15963" xr:uid="{00000000-0005-0000-0000-00003B3E0000}"/>
    <cellStyle name="40% - Accent6 2 6 4 2 2" xfId="15964" xr:uid="{00000000-0005-0000-0000-00003C3E0000}"/>
    <cellStyle name="40% - Accent6 2 6 4 3" xfId="15965" xr:uid="{00000000-0005-0000-0000-00003D3E0000}"/>
    <cellStyle name="40% - Accent6 2 6 4 4" xfId="15966" xr:uid="{00000000-0005-0000-0000-00003E3E0000}"/>
    <cellStyle name="40% - Accent6 2 6 5" xfId="15967" xr:uid="{00000000-0005-0000-0000-00003F3E0000}"/>
    <cellStyle name="40% - Accent6 2 6 5 2" xfId="15968" xr:uid="{00000000-0005-0000-0000-0000403E0000}"/>
    <cellStyle name="40% - Accent6 2 6 6" xfId="15969" xr:uid="{00000000-0005-0000-0000-0000413E0000}"/>
    <cellStyle name="40% - Accent6 2 6 7" xfId="15970" xr:uid="{00000000-0005-0000-0000-0000423E0000}"/>
    <cellStyle name="40% - Accent6 2 6 8" xfId="15971" xr:uid="{00000000-0005-0000-0000-0000433E0000}"/>
    <cellStyle name="40% - Accent6 2 7" xfId="15972" xr:uid="{00000000-0005-0000-0000-0000443E0000}"/>
    <cellStyle name="40% - Accent6 2 7 2" xfId="15973" xr:uid="{00000000-0005-0000-0000-0000453E0000}"/>
    <cellStyle name="40% - Accent6 2 7 2 2" xfId="15974" xr:uid="{00000000-0005-0000-0000-0000463E0000}"/>
    <cellStyle name="40% - Accent6 2 7 2 2 2" xfId="15975" xr:uid="{00000000-0005-0000-0000-0000473E0000}"/>
    <cellStyle name="40% - Accent6 2 7 2 3" xfId="15976" xr:uid="{00000000-0005-0000-0000-0000483E0000}"/>
    <cellStyle name="40% - Accent6 2 7 2 4" xfId="15977" xr:uid="{00000000-0005-0000-0000-0000493E0000}"/>
    <cellStyle name="40% - Accent6 2 7 3" xfId="15978" xr:uid="{00000000-0005-0000-0000-00004A3E0000}"/>
    <cellStyle name="40% - Accent6 2 7 3 2" xfId="15979" xr:uid="{00000000-0005-0000-0000-00004B3E0000}"/>
    <cellStyle name="40% - Accent6 2 7 4" xfId="15980" xr:uid="{00000000-0005-0000-0000-00004C3E0000}"/>
    <cellStyle name="40% - Accent6 2 7 5" xfId="15981" xr:uid="{00000000-0005-0000-0000-00004D3E0000}"/>
    <cellStyle name="40% - Accent6 2 7 6" xfId="15982" xr:uid="{00000000-0005-0000-0000-00004E3E0000}"/>
    <cellStyle name="40% - Accent6 2 8" xfId="15983" xr:uid="{00000000-0005-0000-0000-00004F3E0000}"/>
    <cellStyle name="40% - Accent6 2 8 2" xfId="15984" xr:uid="{00000000-0005-0000-0000-0000503E0000}"/>
    <cellStyle name="40% - Accent6 2 8 2 2" xfId="15985" xr:uid="{00000000-0005-0000-0000-0000513E0000}"/>
    <cellStyle name="40% - Accent6 2 8 2 2 2" xfId="15986" xr:uid="{00000000-0005-0000-0000-0000523E0000}"/>
    <cellStyle name="40% - Accent6 2 8 2 3" xfId="15987" xr:uid="{00000000-0005-0000-0000-0000533E0000}"/>
    <cellStyle name="40% - Accent6 2 8 2 4" xfId="15988" xr:uid="{00000000-0005-0000-0000-0000543E0000}"/>
    <cellStyle name="40% - Accent6 2 8 3" xfId="15989" xr:uid="{00000000-0005-0000-0000-0000553E0000}"/>
    <cellStyle name="40% - Accent6 2 8 3 2" xfId="15990" xr:uid="{00000000-0005-0000-0000-0000563E0000}"/>
    <cellStyle name="40% - Accent6 2 8 4" xfId="15991" xr:uid="{00000000-0005-0000-0000-0000573E0000}"/>
    <cellStyle name="40% - Accent6 2 8 5" xfId="15992" xr:uid="{00000000-0005-0000-0000-0000583E0000}"/>
    <cellStyle name="40% - Accent6 2 9" xfId="15993" xr:uid="{00000000-0005-0000-0000-0000593E0000}"/>
    <cellStyle name="40% - Accent6 2 9 2" xfId="15994" xr:uid="{00000000-0005-0000-0000-00005A3E0000}"/>
    <cellStyle name="40% - Accent6 2 9 2 2" xfId="15995" xr:uid="{00000000-0005-0000-0000-00005B3E0000}"/>
    <cellStyle name="40% - Accent6 2 9 2 3" xfId="15996" xr:uid="{00000000-0005-0000-0000-00005C3E0000}"/>
    <cellStyle name="40% - Accent6 2 9 3" xfId="15997" xr:uid="{00000000-0005-0000-0000-00005D3E0000}"/>
    <cellStyle name="40% - Accent6 2 9 4" xfId="15998" xr:uid="{00000000-0005-0000-0000-00005E3E0000}"/>
    <cellStyle name="40% - Accent6 3" xfId="15999" xr:uid="{00000000-0005-0000-0000-00005F3E0000}"/>
    <cellStyle name="40% - Accent6 3 10" xfId="16000" xr:uid="{00000000-0005-0000-0000-0000603E0000}"/>
    <cellStyle name="40% - Accent6 3 10 2" xfId="16001" xr:uid="{00000000-0005-0000-0000-0000613E0000}"/>
    <cellStyle name="40% - Accent6 3 10 2 2" xfId="16002" xr:uid="{00000000-0005-0000-0000-0000623E0000}"/>
    <cellStyle name="40% - Accent6 3 10 3" xfId="16003" xr:uid="{00000000-0005-0000-0000-0000633E0000}"/>
    <cellStyle name="40% - Accent6 3 10 4" xfId="16004" xr:uid="{00000000-0005-0000-0000-0000643E0000}"/>
    <cellStyle name="40% - Accent6 3 11" xfId="16005" xr:uid="{00000000-0005-0000-0000-0000653E0000}"/>
    <cellStyle name="40% - Accent6 3 11 2" xfId="16006" xr:uid="{00000000-0005-0000-0000-0000663E0000}"/>
    <cellStyle name="40% - Accent6 3 12" xfId="16007" xr:uid="{00000000-0005-0000-0000-0000673E0000}"/>
    <cellStyle name="40% - Accent6 3 13" xfId="16008" xr:uid="{00000000-0005-0000-0000-0000683E0000}"/>
    <cellStyle name="40% - Accent6 3 14" xfId="16009" xr:uid="{00000000-0005-0000-0000-0000693E0000}"/>
    <cellStyle name="40% - Accent6 3 2" xfId="16010" xr:uid="{00000000-0005-0000-0000-00006A3E0000}"/>
    <cellStyle name="40% - Accent6 3 2 10" xfId="16011" xr:uid="{00000000-0005-0000-0000-00006B3E0000}"/>
    <cellStyle name="40% - Accent6 3 2 10 2" xfId="16012" xr:uid="{00000000-0005-0000-0000-00006C3E0000}"/>
    <cellStyle name="40% - Accent6 3 2 11" xfId="16013" xr:uid="{00000000-0005-0000-0000-00006D3E0000}"/>
    <cellStyle name="40% - Accent6 3 2 12" xfId="16014" xr:uid="{00000000-0005-0000-0000-00006E3E0000}"/>
    <cellStyle name="40% - Accent6 3 2 13" xfId="16015" xr:uid="{00000000-0005-0000-0000-00006F3E0000}"/>
    <cellStyle name="40% - Accent6 3 2 2" xfId="16016" xr:uid="{00000000-0005-0000-0000-0000703E0000}"/>
    <cellStyle name="40% - Accent6 3 2 2 2" xfId="16017" xr:uid="{00000000-0005-0000-0000-0000713E0000}"/>
    <cellStyle name="40% - Accent6 3 2 2 2 2" xfId="16018" xr:uid="{00000000-0005-0000-0000-0000723E0000}"/>
    <cellStyle name="40% - Accent6 3 2 2 2 2 2" xfId="16019" xr:uid="{00000000-0005-0000-0000-0000733E0000}"/>
    <cellStyle name="40% - Accent6 3 2 2 2 2 2 2" xfId="16020" xr:uid="{00000000-0005-0000-0000-0000743E0000}"/>
    <cellStyle name="40% - Accent6 3 2 2 2 2 2 2 2" xfId="16021" xr:uid="{00000000-0005-0000-0000-0000753E0000}"/>
    <cellStyle name="40% - Accent6 3 2 2 2 2 2 3" xfId="16022" xr:uid="{00000000-0005-0000-0000-0000763E0000}"/>
    <cellStyle name="40% - Accent6 3 2 2 2 2 3" xfId="16023" xr:uid="{00000000-0005-0000-0000-0000773E0000}"/>
    <cellStyle name="40% - Accent6 3 2 2 2 2 3 2" xfId="16024" xr:uid="{00000000-0005-0000-0000-0000783E0000}"/>
    <cellStyle name="40% - Accent6 3 2 2 2 2 4" xfId="16025" xr:uid="{00000000-0005-0000-0000-0000793E0000}"/>
    <cellStyle name="40% - Accent6 3 2 2 2 2 5" xfId="16026" xr:uid="{00000000-0005-0000-0000-00007A3E0000}"/>
    <cellStyle name="40% - Accent6 3 2 2 2 2 6" xfId="16027" xr:uid="{00000000-0005-0000-0000-00007B3E0000}"/>
    <cellStyle name="40% - Accent6 3 2 2 2 3" xfId="16028" xr:uid="{00000000-0005-0000-0000-00007C3E0000}"/>
    <cellStyle name="40% - Accent6 3 2 2 2 3 2" xfId="16029" xr:uid="{00000000-0005-0000-0000-00007D3E0000}"/>
    <cellStyle name="40% - Accent6 3 2 2 2 3 2 2" xfId="16030" xr:uid="{00000000-0005-0000-0000-00007E3E0000}"/>
    <cellStyle name="40% - Accent6 3 2 2 2 3 3" xfId="16031" xr:uid="{00000000-0005-0000-0000-00007F3E0000}"/>
    <cellStyle name="40% - Accent6 3 2 2 2 4" xfId="16032" xr:uid="{00000000-0005-0000-0000-0000803E0000}"/>
    <cellStyle name="40% - Accent6 3 2 2 2 4 2" xfId="16033" xr:uid="{00000000-0005-0000-0000-0000813E0000}"/>
    <cellStyle name="40% - Accent6 3 2 2 2 4 2 2" xfId="16034" xr:uid="{00000000-0005-0000-0000-0000823E0000}"/>
    <cellStyle name="40% - Accent6 3 2 2 2 4 3" xfId="16035" xr:uid="{00000000-0005-0000-0000-0000833E0000}"/>
    <cellStyle name="40% - Accent6 3 2 2 2 5" xfId="16036" xr:uid="{00000000-0005-0000-0000-0000843E0000}"/>
    <cellStyle name="40% - Accent6 3 2 2 2 5 2" xfId="16037" xr:uid="{00000000-0005-0000-0000-0000853E0000}"/>
    <cellStyle name="40% - Accent6 3 2 2 2 6" xfId="16038" xr:uid="{00000000-0005-0000-0000-0000863E0000}"/>
    <cellStyle name="40% - Accent6 3 2 2 2 7" xfId="16039" xr:uid="{00000000-0005-0000-0000-0000873E0000}"/>
    <cellStyle name="40% - Accent6 3 2 2 2 8" xfId="16040" xr:uid="{00000000-0005-0000-0000-0000883E0000}"/>
    <cellStyle name="40% - Accent6 3 2 2 3" xfId="16041" xr:uid="{00000000-0005-0000-0000-0000893E0000}"/>
    <cellStyle name="40% - Accent6 3 2 2 3 2" xfId="16042" xr:uid="{00000000-0005-0000-0000-00008A3E0000}"/>
    <cellStyle name="40% - Accent6 3 2 2 3 2 2" xfId="16043" xr:uid="{00000000-0005-0000-0000-00008B3E0000}"/>
    <cellStyle name="40% - Accent6 3 2 2 3 2 2 2" xfId="16044" xr:uid="{00000000-0005-0000-0000-00008C3E0000}"/>
    <cellStyle name="40% - Accent6 3 2 2 3 2 3" xfId="16045" xr:uid="{00000000-0005-0000-0000-00008D3E0000}"/>
    <cellStyle name="40% - Accent6 3 2 2 3 2 4" xfId="16046" xr:uid="{00000000-0005-0000-0000-00008E3E0000}"/>
    <cellStyle name="40% - Accent6 3 2 2 3 3" xfId="16047" xr:uid="{00000000-0005-0000-0000-00008F3E0000}"/>
    <cellStyle name="40% - Accent6 3 2 2 3 3 2" xfId="16048" xr:uid="{00000000-0005-0000-0000-0000903E0000}"/>
    <cellStyle name="40% - Accent6 3 2 2 3 4" xfId="16049" xr:uid="{00000000-0005-0000-0000-0000913E0000}"/>
    <cellStyle name="40% - Accent6 3 2 2 3 5" xfId="16050" xr:uid="{00000000-0005-0000-0000-0000923E0000}"/>
    <cellStyle name="40% - Accent6 3 2 2 3 6" xfId="16051" xr:uid="{00000000-0005-0000-0000-0000933E0000}"/>
    <cellStyle name="40% - Accent6 3 2 2 4" xfId="16052" xr:uid="{00000000-0005-0000-0000-0000943E0000}"/>
    <cellStyle name="40% - Accent6 3 2 2 4 2" xfId="16053" xr:uid="{00000000-0005-0000-0000-0000953E0000}"/>
    <cellStyle name="40% - Accent6 3 2 2 4 2 2" xfId="16054" xr:uid="{00000000-0005-0000-0000-0000963E0000}"/>
    <cellStyle name="40% - Accent6 3 2 2 4 2 2 2" xfId="16055" xr:uid="{00000000-0005-0000-0000-0000973E0000}"/>
    <cellStyle name="40% - Accent6 3 2 2 4 2 3" xfId="16056" xr:uid="{00000000-0005-0000-0000-0000983E0000}"/>
    <cellStyle name="40% - Accent6 3 2 2 4 2 4" xfId="16057" xr:uid="{00000000-0005-0000-0000-0000993E0000}"/>
    <cellStyle name="40% - Accent6 3 2 2 4 3" xfId="16058" xr:uid="{00000000-0005-0000-0000-00009A3E0000}"/>
    <cellStyle name="40% - Accent6 3 2 2 4 3 2" xfId="16059" xr:uid="{00000000-0005-0000-0000-00009B3E0000}"/>
    <cellStyle name="40% - Accent6 3 2 2 4 4" xfId="16060" xr:uid="{00000000-0005-0000-0000-00009C3E0000}"/>
    <cellStyle name="40% - Accent6 3 2 2 4 5" xfId="16061" xr:uid="{00000000-0005-0000-0000-00009D3E0000}"/>
    <cellStyle name="40% - Accent6 3 2 2 5" xfId="16062" xr:uid="{00000000-0005-0000-0000-00009E3E0000}"/>
    <cellStyle name="40% - Accent6 3 2 2 5 2" xfId="16063" xr:uid="{00000000-0005-0000-0000-00009F3E0000}"/>
    <cellStyle name="40% - Accent6 3 2 2 5 2 2" xfId="16064" xr:uid="{00000000-0005-0000-0000-0000A03E0000}"/>
    <cellStyle name="40% - Accent6 3 2 2 5 3" xfId="16065" xr:uid="{00000000-0005-0000-0000-0000A13E0000}"/>
    <cellStyle name="40% - Accent6 3 2 2 5 4" xfId="16066" xr:uid="{00000000-0005-0000-0000-0000A23E0000}"/>
    <cellStyle name="40% - Accent6 3 2 2 6" xfId="16067" xr:uid="{00000000-0005-0000-0000-0000A33E0000}"/>
    <cellStyle name="40% - Accent6 3 2 2 6 2" xfId="16068" xr:uid="{00000000-0005-0000-0000-0000A43E0000}"/>
    <cellStyle name="40% - Accent6 3 2 2 7" xfId="16069" xr:uid="{00000000-0005-0000-0000-0000A53E0000}"/>
    <cellStyle name="40% - Accent6 3 2 2 8" xfId="16070" xr:uid="{00000000-0005-0000-0000-0000A63E0000}"/>
    <cellStyle name="40% - Accent6 3 2 2 9" xfId="16071" xr:uid="{00000000-0005-0000-0000-0000A73E0000}"/>
    <cellStyle name="40% - Accent6 3 2 3" xfId="16072" xr:uid="{00000000-0005-0000-0000-0000A83E0000}"/>
    <cellStyle name="40% - Accent6 3 2 3 2" xfId="16073" xr:uid="{00000000-0005-0000-0000-0000A93E0000}"/>
    <cellStyle name="40% - Accent6 3 2 3 2 2" xfId="16074" xr:uid="{00000000-0005-0000-0000-0000AA3E0000}"/>
    <cellStyle name="40% - Accent6 3 2 3 2 2 2" xfId="16075" xr:uid="{00000000-0005-0000-0000-0000AB3E0000}"/>
    <cellStyle name="40% - Accent6 3 2 3 2 2 2 2" xfId="16076" xr:uid="{00000000-0005-0000-0000-0000AC3E0000}"/>
    <cellStyle name="40% - Accent6 3 2 3 2 2 2 2 2" xfId="16077" xr:uid="{00000000-0005-0000-0000-0000AD3E0000}"/>
    <cellStyle name="40% - Accent6 3 2 3 2 2 2 3" xfId="16078" xr:uid="{00000000-0005-0000-0000-0000AE3E0000}"/>
    <cellStyle name="40% - Accent6 3 2 3 2 2 3" xfId="16079" xr:uid="{00000000-0005-0000-0000-0000AF3E0000}"/>
    <cellStyle name="40% - Accent6 3 2 3 2 2 3 2" xfId="16080" xr:uid="{00000000-0005-0000-0000-0000B03E0000}"/>
    <cellStyle name="40% - Accent6 3 2 3 2 2 4" xfId="16081" xr:uid="{00000000-0005-0000-0000-0000B13E0000}"/>
    <cellStyle name="40% - Accent6 3 2 3 2 2 5" xfId="16082" xr:uid="{00000000-0005-0000-0000-0000B23E0000}"/>
    <cellStyle name="40% - Accent6 3 2 3 2 2 6" xfId="16083" xr:uid="{00000000-0005-0000-0000-0000B33E0000}"/>
    <cellStyle name="40% - Accent6 3 2 3 2 3" xfId="16084" xr:uid="{00000000-0005-0000-0000-0000B43E0000}"/>
    <cellStyle name="40% - Accent6 3 2 3 2 3 2" xfId="16085" xr:uid="{00000000-0005-0000-0000-0000B53E0000}"/>
    <cellStyle name="40% - Accent6 3 2 3 2 3 2 2" xfId="16086" xr:uid="{00000000-0005-0000-0000-0000B63E0000}"/>
    <cellStyle name="40% - Accent6 3 2 3 2 3 3" xfId="16087" xr:uid="{00000000-0005-0000-0000-0000B73E0000}"/>
    <cellStyle name="40% - Accent6 3 2 3 2 4" xfId="16088" xr:uid="{00000000-0005-0000-0000-0000B83E0000}"/>
    <cellStyle name="40% - Accent6 3 2 3 2 4 2" xfId="16089" xr:uid="{00000000-0005-0000-0000-0000B93E0000}"/>
    <cellStyle name="40% - Accent6 3 2 3 2 4 2 2" xfId="16090" xr:uid="{00000000-0005-0000-0000-0000BA3E0000}"/>
    <cellStyle name="40% - Accent6 3 2 3 2 4 3" xfId="16091" xr:uid="{00000000-0005-0000-0000-0000BB3E0000}"/>
    <cellStyle name="40% - Accent6 3 2 3 2 5" xfId="16092" xr:uid="{00000000-0005-0000-0000-0000BC3E0000}"/>
    <cellStyle name="40% - Accent6 3 2 3 2 5 2" xfId="16093" xr:uid="{00000000-0005-0000-0000-0000BD3E0000}"/>
    <cellStyle name="40% - Accent6 3 2 3 2 6" xfId="16094" xr:uid="{00000000-0005-0000-0000-0000BE3E0000}"/>
    <cellStyle name="40% - Accent6 3 2 3 2 7" xfId="16095" xr:uid="{00000000-0005-0000-0000-0000BF3E0000}"/>
    <cellStyle name="40% - Accent6 3 2 3 2 8" xfId="16096" xr:uid="{00000000-0005-0000-0000-0000C03E0000}"/>
    <cellStyle name="40% - Accent6 3 2 3 3" xfId="16097" xr:uid="{00000000-0005-0000-0000-0000C13E0000}"/>
    <cellStyle name="40% - Accent6 3 2 3 3 2" xfId="16098" xr:uid="{00000000-0005-0000-0000-0000C23E0000}"/>
    <cellStyle name="40% - Accent6 3 2 3 3 2 2" xfId="16099" xr:uid="{00000000-0005-0000-0000-0000C33E0000}"/>
    <cellStyle name="40% - Accent6 3 2 3 3 2 2 2" xfId="16100" xr:uid="{00000000-0005-0000-0000-0000C43E0000}"/>
    <cellStyle name="40% - Accent6 3 2 3 3 2 3" xfId="16101" xr:uid="{00000000-0005-0000-0000-0000C53E0000}"/>
    <cellStyle name="40% - Accent6 3 2 3 3 2 4" xfId="16102" xr:uid="{00000000-0005-0000-0000-0000C63E0000}"/>
    <cellStyle name="40% - Accent6 3 2 3 3 3" xfId="16103" xr:uid="{00000000-0005-0000-0000-0000C73E0000}"/>
    <cellStyle name="40% - Accent6 3 2 3 3 3 2" xfId="16104" xr:uid="{00000000-0005-0000-0000-0000C83E0000}"/>
    <cellStyle name="40% - Accent6 3 2 3 3 4" xfId="16105" xr:uid="{00000000-0005-0000-0000-0000C93E0000}"/>
    <cellStyle name="40% - Accent6 3 2 3 3 5" xfId="16106" xr:uid="{00000000-0005-0000-0000-0000CA3E0000}"/>
    <cellStyle name="40% - Accent6 3 2 3 3 6" xfId="16107" xr:uid="{00000000-0005-0000-0000-0000CB3E0000}"/>
    <cellStyle name="40% - Accent6 3 2 3 4" xfId="16108" xr:uid="{00000000-0005-0000-0000-0000CC3E0000}"/>
    <cellStyle name="40% - Accent6 3 2 3 4 2" xfId="16109" xr:uid="{00000000-0005-0000-0000-0000CD3E0000}"/>
    <cellStyle name="40% - Accent6 3 2 3 4 2 2" xfId="16110" xr:uid="{00000000-0005-0000-0000-0000CE3E0000}"/>
    <cellStyle name="40% - Accent6 3 2 3 4 3" xfId="16111" xr:uid="{00000000-0005-0000-0000-0000CF3E0000}"/>
    <cellStyle name="40% - Accent6 3 2 3 4 4" xfId="16112" xr:uid="{00000000-0005-0000-0000-0000D03E0000}"/>
    <cellStyle name="40% - Accent6 3 2 3 5" xfId="16113" xr:uid="{00000000-0005-0000-0000-0000D13E0000}"/>
    <cellStyle name="40% - Accent6 3 2 3 5 2" xfId="16114" xr:uid="{00000000-0005-0000-0000-0000D23E0000}"/>
    <cellStyle name="40% - Accent6 3 2 3 5 2 2" xfId="16115" xr:uid="{00000000-0005-0000-0000-0000D33E0000}"/>
    <cellStyle name="40% - Accent6 3 2 3 5 3" xfId="16116" xr:uid="{00000000-0005-0000-0000-0000D43E0000}"/>
    <cellStyle name="40% - Accent6 3 2 3 6" xfId="16117" xr:uid="{00000000-0005-0000-0000-0000D53E0000}"/>
    <cellStyle name="40% - Accent6 3 2 3 6 2" xfId="16118" xr:uid="{00000000-0005-0000-0000-0000D63E0000}"/>
    <cellStyle name="40% - Accent6 3 2 3 7" xfId="16119" xr:uid="{00000000-0005-0000-0000-0000D73E0000}"/>
    <cellStyle name="40% - Accent6 3 2 3 8" xfId="16120" xr:uid="{00000000-0005-0000-0000-0000D83E0000}"/>
    <cellStyle name="40% - Accent6 3 2 3 9" xfId="16121" xr:uid="{00000000-0005-0000-0000-0000D93E0000}"/>
    <cellStyle name="40% - Accent6 3 2 4" xfId="16122" xr:uid="{00000000-0005-0000-0000-0000DA3E0000}"/>
    <cellStyle name="40% - Accent6 3 2 4 2" xfId="16123" xr:uid="{00000000-0005-0000-0000-0000DB3E0000}"/>
    <cellStyle name="40% - Accent6 3 2 4 2 2" xfId="16124" xr:uid="{00000000-0005-0000-0000-0000DC3E0000}"/>
    <cellStyle name="40% - Accent6 3 2 4 2 2 2" xfId="16125" xr:uid="{00000000-0005-0000-0000-0000DD3E0000}"/>
    <cellStyle name="40% - Accent6 3 2 4 2 2 2 2" xfId="16126" xr:uid="{00000000-0005-0000-0000-0000DE3E0000}"/>
    <cellStyle name="40% - Accent6 3 2 4 2 2 2 2 2" xfId="16127" xr:uid="{00000000-0005-0000-0000-0000DF3E0000}"/>
    <cellStyle name="40% - Accent6 3 2 4 2 2 2 3" xfId="16128" xr:uid="{00000000-0005-0000-0000-0000E03E0000}"/>
    <cellStyle name="40% - Accent6 3 2 4 2 2 3" xfId="16129" xr:uid="{00000000-0005-0000-0000-0000E13E0000}"/>
    <cellStyle name="40% - Accent6 3 2 4 2 2 3 2" xfId="16130" xr:uid="{00000000-0005-0000-0000-0000E23E0000}"/>
    <cellStyle name="40% - Accent6 3 2 4 2 2 4" xfId="16131" xr:uid="{00000000-0005-0000-0000-0000E33E0000}"/>
    <cellStyle name="40% - Accent6 3 2 4 2 2 5" xfId="16132" xr:uid="{00000000-0005-0000-0000-0000E43E0000}"/>
    <cellStyle name="40% - Accent6 3 2 4 2 2 6" xfId="16133" xr:uid="{00000000-0005-0000-0000-0000E53E0000}"/>
    <cellStyle name="40% - Accent6 3 2 4 2 3" xfId="16134" xr:uid="{00000000-0005-0000-0000-0000E63E0000}"/>
    <cellStyle name="40% - Accent6 3 2 4 2 3 2" xfId="16135" xr:uid="{00000000-0005-0000-0000-0000E73E0000}"/>
    <cellStyle name="40% - Accent6 3 2 4 2 3 2 2" xfId="16136" xr:uid="{00000000-0005-0000-0000-0000E83E0000}"/>
    <cellStyle name="40% - Accent6 3 2 4 2 3 3" xfId="16137" xr:uid="{00000000-0005-0000-0000-0000E93E0000}"/>
    <cellStyle name="40% - Accent6 3 2 4 2 4" xfId="16138" xr:uid="{00000000-0005-0000-0000-0000EA3E0000}"/>
    <cellStyle name="40% - Accent6 3 2 4 2 4 2" xfId="16139" xr:uid="{00000000-0005-0000-0000-0000EB3E0000}"/>
    <cellStyle name="40% - Accent6 3 2 4 2 4 2 2" xfId="16140" xr:uid="{00000000-0005-0000-0000-0000EC3E0000}"/>
    <cellStyle name="40% - Accent6 3 2 4 2 4 3" xfId="16141" xr:uid="{00000000-0005-0000-0000-0000ED3E0000}"/>
    <cellStyle name="40% - Accent6 3 2 4 2 5" xfId="16142" xr:uid="{00000000-0005-0000-0000-0000EE3E0000}"/>
    <cellStyle name="40% - Accent6 3 2 4 2 5 2" xfId="16143" xr:uid="{00000000-0005-0000-0000-0000EF3E0000}"/>
    <cellStyle name="40% - Accent6 3 2 4 2 6" xfId="16144" xr:uid="{00000000-0005-0000-0000-0000F03E0000}"/>
    <cellStyle name="40% - Accent6 3 2 4 2 7" xfId="16145" xr:uid="{00000000-0005-0000-0000-0000F13E0000}"/>
    <cellStyle name="40% - Accent6 3 2 4 2 8" xfId="16146" xr:uid="{00000000-0005-0000-0000-0000F23E0000}"/>
    <cellStyle name="40% - Accent6 3 2 4 3" xfId="16147" xr:uid="{00000000-0005-0000-0000-0000F33E0000}"/>
    <cellStyle name="40% - Accent6 3 2 4 3 2" xfId="16148" xr:uid="{00000000-0005-0000-0000-0000F43E0000}"/>
    <cellStyle name="40% - Accent6 3 2 4 3 2 2" xfId="16149" xr:uid="{00000000-0005-0000-0000-0000F53E0000}"/>
    <cellStyle name="40% - Accent6 3 2 4 3 2 2 2" xfId="16150" xr:uid="{00000000-0005-0000-0000-0000F63E0000}"/>
    <cellStyle name="40% - Accent6 3 2 4 3 2 3" xfId="16151" xr:uid="{00000000-0005-0000-0000-0000F73E0000}"/>
    <cellStyle name="40% - Accent6 3 2 4 3 2 4" xfId="16152" xr:uid="{00000000-0005-0000-0000-0000F83E0000}"/>
    <cellStyle name="40% - Accent6 3 2 4 3 3" xfId="16153" xr:uid="{00000000-0005-0000-0000-0000F93E0000}"/>
    <cellStyle name="40% - Accent6 3 2 4 3 3 2" xfId="16154" xr:uid="{00000000-0005-0000-0000-0000FA3E0000}"/>
    <cellStyle name="40% - Accent6 3 2 4 3 4" xfId="16155" xr:uid="{00000000-0005-0000-0000-0000FB3E0000}"/>
    <cellStyle name="40% - Accent6 3 2 4 3 5" xfId="16156" xr:uid="{00000000-0005-0000-0000-0000FC3E0000}"/>
    <cellStyle name="40% - Accent6 3 2 4 3 6" xfId="16157" xr:uid="{00000000-0005-0000-0000-0000FD3E0000}"/>
    <cellStyle name="40% - Accent6 3 2 4 4" xfId="16158" xr:uid="{00000000-0005-0000-0000-0000FE3E0000}"/>
    <cellStyle name="40% - Accent6 3 2 4 4 2" xfId="16159" xr:uid="{00000000-0005-0000-0000-0000FF3E0000}"/>
    <cellStyle name="40% - Accent6 3 2 4 4 2 2" xfId="16160" xr:uid="{00000000-0005-0000-0000-0000003F0000}"/>
    <cellStyle name="40% - Accent6 3 2 4 4 3" xfId="16161" xr:uid="{00000000-0005-0000-0000-0000013F0000}"/>
    <cellStyle name="40% - Accent6 3 2 4 4 4" xfId="16162" xr:uid="{00000000-0005-0000-0000-0000023F0000}"/>
    <cellStyle name="40% - Accent6 3 2 4 5" xfId="16163" xr:uid="{00000000-0005-0000-0000-0000033F0000}"/>
    <cellStyle name="40% - Accent6 3 2 4 5 2" xfId="16164" xr:uid="{00000000-0005-0000-0000-0000043F0000}"/>
    <cellStyle name="40% - Accent6 3 2 4 5 2 2" xfId="16165" xr:uid="{00000000-0005-0000-0000-0000053F0000}"/>
    <cellStyle name="40% - Accent6 3 2 4 5 3" xfId="16166" xr:uid="{00000000-0005-0000-0000-0000063F0000}"/>
    <cellStyle name="40% - Accent6 3 2 4 6" xfId="16167" xr:uid="{00000000-0005-0000-0000-0000073F0000}"/>
    <cellStyle name="40% - Accent6 3 2 4 6 2" xfId="16168" xr:uid="{00000000-0005-0000-0000-0000083F0000}"/>
    <cellStyle name="40% - Accent6 3 2 4 7" xfId="16169" xr:uid="{00000000-0005-0000-0000-0000093F0000}"/>
    <cellStyle name="40% - Accent6 3 2 4 8" xfId="16170" xr:uid="{00000000-0005-0000-0000-00000A3F0000}"/>
    <cellStyle name="40% - Accent6 3 2 4 9" xfId="16171" xr:uid="{00000000-0005-0000-0000-00000B3F0000}"/>
    <cellStyle name="40% - Accent6 3 2 5" xfId="16172" xr:uid="{00000000-0005-0000-0000-00000C3F0000}"/>
    <cellStyle name="40% - Accent6 3 2 5 2" xfId="16173" xr:uid="{00000000-0005-0000-0000-00000D3F0000}"/>
    <cellStyle name="40% - Accent6 3 2 5 2 2" xfId="16174" xr:uid="{00000000-0005-0000-0000-00000E3F0000}"/>
    <cellStyle name="40% - Accent6 3 2 5 2 2 2" xfId="16175" xr:uid="{00000000-0005-0000-0000-00000F3F0000}"/>
    <cellStyle name="40% - Accent6 3 2 5 2 2 2 2" xfId="16176" xr:uid="{00000000-0005-0000-0000-0000103F0000}"/>
    <cellStyle name="40% - Accent6 3 2 5 2 2 3" xfId="16177" xr:uid="{00000000-0005-0000-0000-0000113F0000}"/>
    <cellStyle name="40% - Accent6 3 2 5 2 2 4" xfId="16178" xr:uid="{00000000-0005-0000-0000-0000123F0000}"/>
    <cellStyle name="40% - Accent6 3 2 5 2 3" xfId="16179" xr:uid="{00000000-0005-0000-0000-0000133F0000}"/>
    <cellStyle name="40% - Accent6 3 2 5 2 3 2" xfId="16180" xr:uid="{00000000-0005-0000-0000-0000143F0000}"/>
    <cellStyle name="40% - Accent6 3 2 5 2 4" xfId="16181" xr:uid="{00000000-0005-0000-0000-0000153F0000}"/>
    <cellStyle name="40% - Accent6 3 2 5 2 5" xfId="16182" xr:uid="{00000000-0005-0000-0000-0000163F0000}"/>
    <cellStyle name="40% - Accent6 3 2 5 2 6" xfId="16183" xr:uid="{00000000-0005-0000-0000-0000173F0000}"/>
    <cellStyle name="40% - Accent6 3 2 5 3" xfId="16184" xr:uid="{00000000-0005-0000-0000-0000183F0000}"/>
    <cellStyle name="40% - Accent6 3 2 5 3 2" xfId="16185" xr:uid="{00000000-0005-0000-0000-0000193F0000}"/>
    <cellStyle name="40% - Accent6 3 2 5 3 2 2" xfId="16186" xr:uid="{00000000-0005-0000-0000-00001A3F0000}"/>
    <cellStyle name="40% - Accent6 3 2 5 3 2 2 2" xfId="16187" xr:uid="{00000000-0005-0000-0000-00001B3F0000}"/>
    <cellStyle name="40% - Accent6 3 2 5 3 2 3" xfId="16188" xr:uid="{00000000-0005-0000-0000-00001C3F0000}"/>
    <cellStyle name="40% - Accent6 3 2 5 3 2 4" xfId="16189" xr:uid="{00000000-0005-0000-0000-00001D3F0000}"/>
    <cellStyle name="40% - Accent6 3 2 5 3 3" xfId="16190" xr:uid="{00000000-0005-0000-0000-00001E3F0000}"/>
    <cellStyle name="40% - Accent6 3 2 5 3 3 2" xfId="16191" xr:uid="{00000000-0005-0000-0000-00001F3F0000}"/>
    <cellStyle name="40% - Accent6 3 2 5 3 4" xfId="16192" xr:uid="{00000000-0005-0000-0000-0000203F0000}"/>
    <cellStyle name="40% - Accent6 3 2 5 3 5" xfId="16193" xr:uid="{00000000-0005-0000-0000-0000213F0000}"/>
    <cellStyle name="40% - Accent6 3 2 5 4" xfId="16194" xr:uid="{00000000-0005-0000-0000-0000223F0000}"/>
    <cellStyle name="40% - Accent6 3 2 5 4 2" xfId="16195" xr:uid="{00000000-0005-0000-0000-0000233F0000}"/>
    <cellStyle name="40% - Accent6 3 2 5 4 2 2" xfId="16196" xr:uid="{00000000-0005-0000-0000-0000243F0000}"/>
    <cellStyle name="40% - Accent6 3 2 5 4 3" xfId="16197" xr:uid="{00000000-0005-0000-0000-0000253F0000}"/>
    <cellStyle name="40% - Accent6 3 2 5 4 4" xfId="16198" xr:uid="{00000000-0005-0000-0000-0000263F0000}"/>
    <cellStyle name="40% - Accent6 3 2 5 5" xfId="16199" xr:uid="{00000000-0005-0000-0000-0000273F0000}"/>
    <cellStyle name="40% - Accent6 3 2 5 5 2" xfId="16200" xr:uid="{00000000-0005-0000-0000-0000283F0000}"/>
    <cellStyle name="40% - Accent6 3 2 5 6" xfId="16201" xr:uid="{00000000-0005-0000-0000-0000293F0000}"/>
    <cellStyle name="40% - Accent6 3 2 5 7" xfId="16202" xr:uid="{00000000-0005-0000-0000-00002A3F0000}"/>
    <cellStyle name="40% - Accent6 3 2 5 8" xfId="16203" xr:uid="{00000000-0005-0000-0000-00002B3F0000}"/>
    <cellStyle name="40% - Accent6 3 2 6" xfId="16204" xr:uid="{00000000-0005-0000-0000-00002C3F0000}"/>
    <cellStyle name="40% - Accent6 3 2 6 2" xfId="16205" xr:uid="{00000000-0005-0000-0000-00002D3F0000}"/>
    <cellStyle name="40% - Accent6 3 2 6 2 2" xfId="16206" xr:uid="{00000000-0005-0000-0000-00002E3F0000}"/>
    <cellStyle name="40% - Accent6 3 2 6 2 2 2" xfId="16207" xr:uid="{00000000-0005-0000-0000-00002F3F0000}"/>
    <cellStyle name="40% - Accent6 3 2 6 2 3" xfId="16208" xr:uid="{00000000-0005-0000-0000-0000303F0000}"/>
    <cellStyle name="40% - Accent6 3 2 6 2 4" xfId="16209" xr:uid="{00000000-0005-0000-0000-0000313F0000}"/>
    <cellStyle name="40% - Accent6 3 2 6 3" xfId="16210" xr:uid="{00000000-0005-0000-0000-0000323F0000}"/>
    <cellStyle name="40% - Accent6 3 2 6 3 2" xfId="16211" xr:uid="{00000000-0005-0000-0000-0000333F0000}"/>
    <cellStyle name="40% - Accent6 3 2 6 4" xfId="16212" xr:uid="{00000000-0005-0000-0000-0000343F0000}"/>
    <cellStyle name="40% - Accent6 3 2 6 5" xfId="16213" xr:uid="{00000000-0005-0000-0000-0000353F0000}"/>
    <cellStyle name="40% - Accent6 3 2 6 6" xfId="16214" xr:uid="{00000000-0005-0000-0000-0000363F0000}"/>
    <cellStyle name="40% - Accent6 3 2 7" xfId="16215" xr:uid="{00000000-0005-0000-0000-0000373F0000}"/>
    <cellStyle name="40% - Accent6 3 2 7 2" xfId="16216" xr:uid="{00000000-0005-0000-0000-0000383F0000}"/>
    <cellStyle name="40% - Accent6 3 2 7 2 2" xfId="16217" xr:uid="{00000000-0005-0000-0000-0000393F0000}"/>
    <cellStyle name="40% - Accent6 3 2 7 2 2 2" xfId="16218" xr:uid="{00000000-0005-0000-0000-00003A3F0000}"/>
    <cellStyle name="40% - Accent6 3 2 7 2 3" xfId="16219" xr:uid="{00000000-0005-0000-0000-00003B3F0000}"/>
    <cellStyle name="40% - Accent6 3 2 7 2 4" xfId="16220" xr:uid="{00000000-0005-0000-0000-00003C3F0000}"/>
    <cellStyle name="40% - Accent6 3 2 7 3" xfId="16221" xr:uid="{00000000-0005-0000-0000-00003D3F0000}"/>
    <cellStyle name="40% - Accent6 3 2 7 3 2" xfId="16222" xr:uid="{00000000-0005-0000-0000-00003E3F0000}"/>
    <cellStyle name="40% - Accent6 3 2 7 4" xfId="16223" xr:uid="{00000000-0005-0000-0000-00003F3F0000}"/>
    <cellStyle name="40% - Accent6 3 2 7 5" xfId="16224" xr:uid="{00000000-0005-0000-0000-0000403F0000}"/>
    <cellStyle name="40% - Accent6 3 2 8" xfId="16225" xr:uid="{00000000-0005-0000-0000-0000413F0000}"/>
    <cellStyle name="40% - Accent6 3 2 8 2" xfId="16226" xr:uid="{00000000-0005-0000-0000-0000423F0000}"/>
    <cellStyle name="40% - Accent6 3 2 8 2 2" xfId="16227" xr:uid="{00000000-0005-0000-0000-0000433F0000}"/>
    <cellStyle name="40% - Accent6 3 2 8 2 3" xfId="16228" xr:uid="{00000000-0005-0000-0000-0000443F0000}"/>
    <cellStyle name="40% - Accent6 3 2 8 3" xfId="16229" xr:uid="{00000000-0005-0000-0000-0000453F0000}"/>
    <cellStyle name="40% - Accent6 3 2 8 4" xfId="16230" xr:uid="{00000000-0005-0000-0000-0000463F0000}"/>
    <cellStyle name="40% - Accent6 3 2 9" xfId="16231" xr:uid="{00000000-0005-0000-0000-0000473F0000}"/>
    <cellStyle name="40% - Accent6 3 2 9 2" xfId="16232" xr:uid="{00000000-0005-0000-0000-0000483F0000}"/>
    <cellStyle name="40% - Accent6 3 2 9 2 2" xfId="16233" xr:uid="{00000000-0005-0000-0000-0000493F0000}"/>
    <cellStyle name="40% - Accent6 3 2 9 3" xfId="16234" xr:uid="{00000000-0005-0000-0000-00004A3F0000}"/>
    <cellStyle name="40% - Accent6 3 2 9 4" xfId="16235" xr:uid="{00000000-0005-0000-0000-00004B3F0000}"/>
    <cellStyle name="40% - Accent6 3 3" xfId="16236" xr:uid="{00000000-0005-0000-0000-00004C3F0000}"/>
    <cellStyle name="40% - Accent6 3 3 2" xfId="16237" xr:uid="{00000000-0005-0000-0000-00004D3F0000}"/>
    <cellStyle name="40% - Accent6 3 3 2 2" xfId="16238" xr:uid="{00000000-0005-0000-0000-00004E3F0000}"/>
    <cellStyle name="40% - Accent6 3 3 2 2 2" xfId="16239" xr:uid="{00000000-0005-0000-0000-00004F3F0000}"/>
    <cellStyle name="40% - Accent6 3 3 2 2 2 2" xfId="16240" xr:uid="{00000000-0005-0000-0000-0000503F0000}"/>
    <cellStyle name="40% - Accent6 3 3 2 2 2 2 2" xfId="16241" xr:uid="{00000000-0005-0000-0000-0000513F0000}"/>
    <cellStyle name="40% - Accent6 3 3 2 2 2 3" xfId="16242" xr:uid="{00000000-0005-0000-0000-0000523F0000}"/>
    <cellStyle name="40% - Accent6 3 3 2 2 3" xfId="16243" xr:uid="{00000000-0005-0000-0000-0000533F0000}"/>
    <cellStyle name="40% - Accent6 3 3 2 2 3 2" xfId="16244" xr:uid="{00000000-0005-0000-0000-0000543F0000}"/>
    <cellStyle name="40% - Accent6 3 3 2 2 4" xfId="16245" xr:uid="{00000000-0005-0000-0000-0000553F0000}"/>
    <cellStyle name="40% - Accent6 3 3 2 2 5" xfId="16246" xr:uid="{00000000-0005-0000-0000-0000563F0000}"/>
    <cellStyle name="40% - Accent6 3 3 2 2 6" xfId="16247" xr:uid="{00000000-0005-0000-0000-0000573F0000}"/>
    <cellStyle name="40% - Accent6 3 3 2 3" xfId="16248" xr:uid="{00000000-0005-0000-0000-0000583F0000}"/>
    <cellStyle name="40% - Accent6 3 3 2 3 2" xfId="16249" xr:uid="{00000000-0005-0000-0000-0000593F0000}"/>
    <cellStyle name="40% - Accent6 3 3 2 3 2 2" xfId="16250" xr:uid="{00000000-0005-0000-0000-00005A3F0000}"/>
    <cellStyle name="40% - Accent6 3 3 2 3 3" xfId="16251" xr:uid="{00000000-0005-0000-0000-00005B3F0000}"/>
    <cellStyle name="40% - Accent6 3 3 2 4" xfId="16252" xr:uid="{00000000-0005-0000-0000-00005C3F0000}"/>
    <cellStyle name="40% - Accent6 3 3 2 4 2" xfId="16253" xr:uid="{00000000-0005-0000-0000-00005D3F0000}"/>
    <cellStyle name="40% - Accent6 3 3 2 4 2 2" xfId="16254" xr:uid="{00000000-0005-0000-0000-00005E3F0000}"/>
    <cellStyle name="40% - Accent6 3 3 2 4 3" xfId="16255" xr:uid="{00000000-0005-0000-0000-00005F3F0000}"/>
    <cellStyle name="40% - Accent6 3 3 2 5" xfId="16256" xr:uid="{00000000-0005-0000-0000-0000603F0000}"/>
    <cellStyle name="40% - Accent6 3 3 2 5 2" xfId="16257" xr:uid="{00000000-0005-0000-0000-0000613F0000}"/>
    <cellStyle name="40% - Accent6 3 3 2 6" xfId="16258" xr:uid="{00000000-0005-0000-0000-0000623F0000}"/>
    <cellStyle name="40% - Accent6 3 3 2 7" xfId="16259" xr:uid="{00000000-0005-0000-0000-0000633F0000}"/>
    <cellStyle name="40% - Accent6 3 3 2 8" xfId="16260" xr:uid="{00000000-0005-0000-0000-0000643F0000}"/>
    <cellStyle name="40% - Accent6 3 3 3" xfId="16261" xr:uid="{00000000-0005-0000-0000-0000653F0000}"/>
    <cellStyle name="40% - Accent6 3 3 3 2" xfId="16262" xr:uid="{00000000-0005-0000-0000-0000663F0000}"/>
    <cellStyle name="40% - Accent6 3 3 3 2 2" xfId="16263" xr:uid="{00000000-0005-0000-0000-0000673F0000}"/>
    <cellStyle name="40% - Accent6 3 3 3 2 2 2" xfId="16264" xr:uid="{00000000-0005-0000-0000-0000683F0000}"/>
    <cellStyle name="40% - Accent6 3 3 3 2 3" xfId="16265" xr:uid="{00000000-0005-0000-0000-0000693F0000}"/>
    <cellStyle name="40% - Accent6 3 3 3 2 4" xfId="16266" xr:uid="{00000000-0005-0000-0000-00006A3F0000}"/>
    <cellStyle name="40% - Accent6 3 3 3 3" xfId="16267" xr:uid="{00000000-0005-0000-0000-00006B3F0000}"/>
    <cellStyle name="40% - Accent6 3 3 3 3 2" xfId="16268" xr:uid="{00000000-0005-0000-0000-00006C3F0000}"/>
    <cellStyle name="40% - Accent6 3 3 3 4" xfId="16269" xr:uid="{00000000-0005-0000-0000-00006D3F0000}"/>
    <cellStyle name="40% - Accent6 3 3 3 5" xfId="16270" xr:uid="{00000000-0005-0000-0000-00006E3F0000}"/>
    <cellStyle name="40% - Accent6 3 3 3 6" xfId="16271" xr:uid="{00000000-0005-0000-0000-00006F3F0000}"/>
    <cellStyle name="40% - Accent6 3 3 4" xfId="16272" xr:uid="{00000000-0005-0000-0000-0000703F0000}"/>
    <cellStyle name="40% - Accent6 3 3 4 2" xfId="16273" xr:uid="{00000000-0005-0000-0000-0000713F0000}"/>
    <cellStyle name="40% - Accent6 3 3 4 2 2" xfId="16274" xr:uid="{00000000-0005-0000-0000-0000723F0000}"/>
    <cellStyle name="40% - Accent6 3 3 4 2 2 2" xfId="16275" xr:uid="{00000000-0005-0000-0000-0000733F0000}"/>
    <cellStyle name="40% - Accent6 3 3 4 2 3" xfId="16276" xr:uid="{00000000-0005-0000-0000-0000743F0000}"/>
    <cellStyle name="40% - Accent6 3 3 4 2 4" xfId="16277" xr:uid="{00000000-0005-0000-0000-0000753F0000}"/>
    <cellStyle name="40% - Accent6 3 3 4 3" xfId="16278" xr:uid="{00000000-0005-0000-0000-0000763F0000}"/>
    <cellStyle name="40% - Accent6 3 3 4 3 2" xfId="16279" xr:uid="{00000000-0005-0000-0000-0000773F0000}"/>
    <cellStyle name="40% - Accent6 3 3 4 4" xfId="16280" xr:uid="{00000000-0005-0000-0000-0000783F0000}"/>
    <cellStyle name="40% - Accent6 3 3 4 5" xfId="16281" xr:uid="{00000000-0005-0000-0000-0000793F0000}"/>
    <cellStyle name="40% - Accent6 3 3 5" xfId="16282" xr:uid="{00000000-0005-0000-0000-00007A3F0000}"/>
    <cellStyle name="40% - Accent6 3 3 5 2" xfId="16283" xr:uid="{00000000-0005-0000-0000-00007B3F0000}"/>
    <cellStyle name="40% - Accent6 3 3 5 2 2" xfId="16284" xr:uid="{00000000-0005-0000-0000-00007C3F0000}"/>
    <cellStyle name="40% - Accent6 3 3 5 3" xfId="16285" xr:uid="{00000000-0005-0000-0000-00007D3F0000}"/>
    <cellStyle name="40% - Accent6 3 3 5 4" xfId="16286" xr:uid="{00000000-0005-0000-0000-00007E3F0000}"/>
    <cellStyle name="40% - Accent6 3 3 6" xfId="16287" xr:uid="{00000000-0005-0000-0000-00007F3F0000}"/>
    <cellStyle name="40% - Accent6 3 3 6 2" xfId="16288" xr:uid="{00000000-0005-0000-0000-0000803F0000}"/>
    <cellStyle name="40% - Accent6 3 3 7" xfId="16289" xr:uid="{00000000-0005-0000-0000-0000813F0000}"/>
    <cellStyle name="40% - Accent6 3 3 8" xfId="16290" xr:uid="{00000000-0005-0000-0000-0000823F0000}"/>
    <cellStyle name="40% - Accent6 3 3 9" xfId="16291" xr:uid="{00000000-0005-0000-0000-0000833F0000}"/>
    <cellStyle name="40% - Accent6 3 4" xfId="16292" xr:uid="{00000000-0005-0000-0000-0000843F0000}"/>
    <cellStyle name="40% - Accent6 3 4 2" xfId="16293" xr:uid="{00000000-0005-0000-0000-0000853F0000}"/>
    <cellStyle name="40% - Accent6 3 4 2 2" xfId="16294" xr:uid="{00000000-0005-0000-0000-0000863F0000}"/>
    <cellStyle name="40% - Accent6 3 4 2 2 2" xfId="16295" xr:uid="{00000000-0005-0000-0000-0000873F0000}"/>
    <cellStyle name="40% - Accent6 3 4 2 2 2 2" xfId="16296" xr:uid="{00000000-0005-0000-0000-0000883F0000}"/>
    <cellStyle name="40% - Accent6 3 4 2 2 2 2 2" xfId="16297" xr:uid="{00000000-0005-0000-0000-0000893F0000}"/>
    <cellStyle name="40% - Accent6 3 4 2 2 2 3" xfId="16298" xr:uid="{00000000-0005-0000-0000-00008A3F0000}"/>
    <cellStyle name="40% - Accent6 3 4 2 2 3" xfId="16299" xr:uid="{00000000-0005-0000-0000-00008B3F0000}"/>
    <cellStyle name="40% - Accent6 3 4 2 2 3 2" xfId="16300" xr:uid="{00000000-0005-0000-0000-00008C3F0000}"/>
    <cellStyle name="40% - Accent6 3 4 2 2 4" xfId="16301" xr:uid="{00000000-0005-0000-0000-00008D3F0000}"/>
    <cellStyle name="40% - Accent6 3 4 2 2 5" xfId="16302" xr:uid="{00000000-0005-0000-0000-00008E3F0000}"/>
    <cellStyle name="40% - Accent6 3 4 2 2 6" xfId="16303" xr:uid="{00000000-0005-0000-0000-00008F3F0000}"/>
    <cellStyle name="40% - Accent6 3 4 2 3" xfId="16304" xr:uid="{00000000-0005-0000-0000-0000903F0000}"/>
    <cellStyle name="40% - Accent6 3 4 2 3 2" xfId="16305" xr:uid="{00000000-0005-0000-0000-0000913F0000}"/>
    <cellStyle name="40% - Accent6 3 4 2 3 2 2" xfId="16306" xr:uid="{00000000-0005-0000-0000-0000923F0000}"/>
    <cellStyle name="40% - Accent6 3 4 2 3 3" xfId="16307" xr:uid="{00000000-0005-0000-0000-0000933F0000}"/>
    <cellStyle name="40% - Accent6 3 4 2 4" xfId="16308" xr:uid="{00000000-0005-0000-0000-0000943F0000}"/>
    <cellStyle name="40% - Accent6 3 4 2 4 2" xfId="16309" xr:uid="{00000000-0005-0000-0000-0000953F0000}"/>
    <cellStyle name="40% - Accent6 3 4 2 4 2 2" xfId="16310" xr:uid="{00000000-0005-0000-0000-0000963F0000}"/>
    <cellStyle name="40% - Accent6 3 4 2 4 3" xfId="16311" xr:uid="{00000000-0005-0000-0000-0000973F0000}"/>
    <cellStyle name="40% - Accent6 3 4 2 5" xfId="16312" xr:uid="{00000000-0005-0000-0000-0000983F0000}"/>
    <cellStyle name="40% - Accent6 3 4 2 5 2" xfId="16313" xr:uid="{00000000-0005-0000-0000-0000993F0000}"/>
    <cellStyle name="40% - Accent6 3 4 2 6" xfId="16314" xr:uid="{00000000-0005-0000-0000-00009A3F0000}"/>
    <cellStyle name="40% - Accent6 3 4 2 7" xfId="16315" xr:uid="{00000000-0005-0000-0000-00009B3F0000}"/>
    <cellStyle name="40% - Accent6 3 4 2 8" xfId="16316" xr:uid="{00000000-0005-0000-0000-00009C3F0000}"/>
    <cellStyle name="40% - Accent6 3 4 3" xfId="16317" xr:uid="{00000000-0005-0000-0000-00009D3F0000}"/>
    <cellStyle name="40% - Accent6 3 4 3 2" xfId="16318" xr:uid="{00000000-0005-0000-0000-00009E3F0000}"/>
    <cellStyle name="40% - Accent6 3 4 3 2 2" xfId="16319" xr:uid="{00000000-0005-0000-0000-00009F3F0000}"/>
    <cellStyle name="40% - Accent6 3 4 3 2 2 2" xfId="16320" xr:uid="{00000000-0005-0000-0000-0000A03F0000}"/>
    <cellStyle name="40% - Accent6 3 4 3 2 3" xfId="16321" xr:uid="{00000000-0005-0000-0000-0000A13F0000}"/>
    <cellStyle name="40% - Accent6 3 4 3 2 4" xfId="16322" xr:uid="{00000000-0005-0000-0000-0000A23F0000}"/>
    <cellStyle name="40% - Accent6 3 4 3 3" xfId="16323" xr:uid="{00000000-0005-0000-0000-0000A33F0000}"/>
    <cellStyle name="40% - Accent6 3 4 3 3 2" xfId="16324" xr:uid="{00000000-0005-0000-0000-0000A43F0000}"/>
    <cellStyle name="40% - Accent6 3 4 3 4" xfId="16325" xr:uid="{00000000-0005-0000-0000-0000A53F0000}"/>
    <cellStyle name="40% - Accent6 3 4 3 5" xfId="16326" xr:uid="{00000000-0005-0000-0000-0000A63F0000}"/>
    <cellStyle name="40% - Accent6 3 4 3 6" xfId="16327" xr:uid="{00000000-0005-0000-0000-0000A73F0000}"/>
    <cellStyle name="40% - Accent6 3 4 4" xfId="16328" xr:uid="{00000000-0005-0000-0000-0000A83F0000}"/>
    <cellStyle name="40% - Accent6 3 4 4 2" xfId="16329" xr:uid="{00000000-0005-0000-0000-0000A93F0000}"/>
    <cellStyle name="40% - Accent6 3 4 4 2 2" xfId="16330" xr:uid="{00000000-0005-0000-0000-0000AA3F0000}"/>
    <cellStyle name="40% - Accent6 3 4 4 3" xfId="16331" xr:uid="{00000000-0005-0000-0000-0000AB3F0000}"/>
    <cellStyle name="40% - Accent6 3 4 4 4" xfId="16332" xr:uid="{00000000-0005-0000-0000-0000AC3F0000}"/>
    <cellStyle name="40% - Accent6 3 4 5" xfId="16333" xr:uid="{00000000-0005-0000-0000-0000AD3F0000}"/>
    <cellStyle name="40% - Accent6 3 4 5 2" xfId="16334" xr:uid="{00000000-0005-0000-0000-0000AE3F0000}"/>
    <cellStyle name="40% - Accent6 3 4 5 2 2" xfId="16335" xr:uid="{00000000-0005-0000-0000-0000AF3F0000}"/>
    <cellStyle name="40% - Accent6 3 4 5 3" xfId="16336" xr:uid="{00000000-0005-0000-0000-0000B03F0000}"/>
    <cellStyle name="40% - Accent6 3 4 6" xfId="16337" xr:uid="{00000000-0005-0000-0000-0000B13F0000}"/>
    <cellStyle name="40% - Accent6 3 4 6 2" xfId="16338" xr:uid="{00000000-0005-0000-0000-0000B23F0000}"/>
    <cellStyle name="40% - Accent6 3 4 7" xfId="16339" xr:uid="{00000000-0005-0000-0000-0000B33F0000}"/>
    <cellStyle name="40% - Accent6 3 4 8" xfId="16340" xr:uid="{00000000-0005-0000-0000-0000B43F0000}"/>
    <cellStyle name="40% - Accent6 3 4 9" xfId="16341" xr:uid="{00000000-0005-0000-0000-0000B53F0000}"/>
    <cellStyle name="40% - Accent6 3 5" xfId="16342" xr:uid="{00000000-0005-0000-0000-0000B63F0000}"/>
    <cellStyle name="40% - Accent6 3 5 2" xfId="16343" xr:uid="{00000000-0005-0000-0000-0000B73F0000}"/>
    <cellStyle name="40% - Accent6 3 5 2 2" xfId="16344" xr:uid="{00000000-0005-0000-0000-0000B83F0000}"/>
    <cellStyle name="40% - Accent6 3 5 2 2 2" xfId="16345" xr:uid="{00000000-0005-0000-0000-0000B93F0000}"/>
    <cellStyle name="40% - Accent6 3 5 2 2 2 2" xfId="16346" xr:uid="{00000000-0005-0000-0000-0000BA3F0000}"/>
    <cellStyle name="40% - Accent6 3 5 2 2 2 2 2" xfId="16347" xr:uid="{00000000-0005-0000-0000-0000BB3F0000}"/>
    <cellStyle name="40% - Accent6 3 5 2 2 2 3" xfId="16348" xr:uid="{00000000-0005-0000-0000-0000BC3F0000}"/>
    <cellStyle name="40% - Accent6 3 5 2 2 3" xfId="16349" xr:uid="{00000000-0005-0000-0000-0000BD3F0000}"/>
    <cellStyle name="40% - Accent6 3 5 2 2 3 2" xfId="16350" xr:uid="{00000000-0005-0000-0000-0000BE3F0000}"/>
    <cellStyle name="40% - Accent6 3 5 2 2 4" xfId="16351" xr:uid="{00000000-0005-0000-0000-0000BF3F0000}"/>
    <cellStyle name="40% - Accent6 3 5 2 2 5" xfId="16352" xr:uid="{00000000-0005-0000-0000-0000C03F0000}"/>
    <cellStyle name="40% - Accent6 3 5 2 2 6" xfId="16353" xr:uid="{00000000-0005-0000-0000-0000C13F0000}"/>
    <cellStyle name="40% - Accent6 3 5 2 3" xfId="16354" xr:uid="{00000000-0005-0000-0000-0000C23F0000}"/>
    <cellStyle name="40% - Accent6 3 5 2 3 2" xfId="16355" xr:uid="{00000000-0005-0000-0000-0000C33F0000}"/>
    <cellStyle name="40% - Accent6 3 5 2 3 2 2" xfId="16356" xr:uid="{00000000-0005-0000-0000-0000C43F0000}"/>
    <cellStyle name="40% - Accent6 3 5 2 3 3" xfId="16357" xr:uid="{00000000-0005-0000-0000-0000C53F0000}"/>
    <cellStyle name="40% - Accent6 3 5 2 4" xfId="16358" xr:uid="{00000000-0005-0000-0000-0000C63F0000}"/>
    <cellStyle name="40% - Accent6 3 5 2 4 2" xfId="16359" xr:uid="{00000000-0005-0000-0000-0000C73F0000}"/>
    <cellStyle name="40% - Accent6 3 5 2 4 2 2" xfId="16360" xr:uid="{00000000-0005-0000-0000-0000C83F0000}"/>
    <cellStyle name="40% - Accent6 3 5 2 4 3" xfId="16361" xr:uid="{00000000-0005-0000-0000-0000C93F0000}"/>
    <cellStyle name="40% - Accent6 3 5 2 5" xfId="16362" xr:uid="{00000000-0005-0000-0000-0000CA3F0000}"/>
    <cellStyle name="40% - Accent6 3 5 2 5 2" xfId="16363" xr:uid="{00000000-0005-0000-0000-0000CB3F0000}"/>
    <cellStyle name="40% - Accent6 3 5 2 6" xfId="16364" xr:uid="{00000000-0005-0000-0000-0000CC3F0000}"/>
    <cellStyle name="40% - Accent6 3 5 2 7" xfId="16365" xr:uid="{00000000-0005-0000-0000-0000CD3F0000}"/>
    <cellStyle name="40% - Accent6 3 5 2 8" xfId="16366" xr:uid="{00000000-0005-0000-0000-0000CE3F0000}"/>
    <cellStyle name="40% - Accent6 3 5 3" xfId="16367" xr:uid="{00000000-0005-0000-0000-0000CF3F0000}"/>
    <cellStyle name="40% - Accent6 3 5 3 2" xfId="16368" xr:uid="{00000000-0005-0000-0000-0000D03F0000}"/>
    <cellStyle name="40% - Accent6 3 5 3 2 2" xfId="16369" xr:uid="{00000000-0005-0000-0000-0000D13F0000}"/>
    <cellStyle name="40% - Accent6 3 5 3 2 2 2" xfId="16370" xr:uid="{00000000-0005-0000-0000-0000D23F0000}"/>
    <cellStyle name="40% - Accent6 3 5 3 2 3" xfId="16371" xr:uid="{00000000-0005-0000-0000-0000D33F0000}"/>
    <cellStyle name="40% - Accent6 3 5 3 2 4" xfId="16372" xr:uid="{00000000-0005-0000-0000-0000D43F0000}"/>
    <cellStyle name="40% - Accent6 3 5 3 3" xfId="16373" xr:uid="{00000000-0005-0000-0000-0000D53F0000}"/>
    <cellStyle name="40% - Accent6 3 5 3 3 2" xfId="16374" xr:uid="{00000000-0005-0000-0000-0000D63F0000}"/>
    <cellStyle name="40% - Accent6 3 5 3 4" xfId="16375" xr:uid="{00000000-0005-0000-0000-0000D73F0000}"/>
    <cellStyle name="40% - Accent6 3 5 3 5" xfId="16376" xr:uid="{00000000-0005-0000-0000-0000D83F0000}"/>
    <cellStyle name="40% - Accent6 3 5 3 6" xfId="16377" xr:uid="{00000000-0005-0000-0000-0000D93F0000}"/>
    <cellStyle name="40% - Accent6 3 5 4" xfId="16378" xr:uid="{00000000-0005-0000-0000-0000DA3F0000}"/>
    <cellStyle name="40% - Accent6 3 5 4 2" xfId="16379" xr:uid="{00000000-0005-0000-0000-0000DB3F0000}"/>
    <cellStyle name="40% - Accent6 3 5 4 2 2" xfId="16380" xr:uid="{00000000-0005-0000-0000-0000DC3F0000}"/>
    <cellStyle name="40% - Accent6 3 5 4 3" xfId="16381" xr:uid="{00000000-0005-0000-0000-0000DD3F0000}"/>
    <cellStyle name="40% - Accent6 3 5 4 4" xfId="16382" xr:uid="{00000000-0005-0000-0000-0000DE3F0000}"/>
    <cellStyle name="40% - Accent6 3 5 5" xfId="16383" xr:uid="{00000000-0005-0000-0000-0000DF3F0000}"/>
    <cellStyle name="40% - Accent6 3 5 5 2" xfId="16384" xr:uid="{00000000-0005-0000-0000-0000E03F0000}"/>
    <cellStyle name="40% - Accent6 3 5 5 2 2" xfId="16385" xr:uid="{00000000-0005-0000-0000-0000E13F0000}"/>
    <cellStyle name="40% - Accent6 3 5 5 3" xfId="16386" xr:uid="{00000000-0005-0000-0000-0000E23F0000}"/>
    <cellStyle name="40% - Accent6 3 5 6" xfId="16387" xr:uid="{00000000-0005-0000-0000-0000E33F0000}"/>
    <cellStyle name="40% - Accent6 3 5 6 2" xfId="16388" xr:uid="{00000000-0005-0000-0000-0000E43F0000}"/>
    <cellStyle name="40% - Accent6 3 5 7" xfId="16389" xr:uid="{00000000-0005-0000-0000-0000E53F0000}"/>
    <cellStyle name="40% - Accent6 3 5 8" xfId="16390" xr:uid="{00000000-0005-0000-0000-0000E63F0000}"/>
    <cellStyle name="40% - Accent6 3 5 9" xfId="16391" xr:uid="{00000000-0005-0000-0000-0000E73F0000}"/>
    <cellStyle name="40% - Accent6 3 6" xfId="16392" xr:uid="{00000000-0005-0000-0000-0000E83F0000}"/>
    <cellStyle name="40% - Accent6 3 6 2" xfId="16393" xr:uid="{00000000-0005-0000-0000-0000E93F0000}"/>
    <cellStyle name="40% - Accent6 3 6 2 2" xfId="16394" xr:uid="{00000000-0005-0000-0000-0000EA3F0000}"/>
    <cellStyle name="40% - Accent6 3 6 2 2 2" xfId="16395" xr:uid="{00000000-0005-0000-0000-0000EB3F0000}"/>
    <cellStyle name="40% - Accent6 3 6 2 2 2 2" xfId="16396" xr:uid="{00000000-0005-0000-0000-0000EC3F0000}"/>
    <cellStyle name="40% - Accent6 3 6 2 2 3" xfId="16397" xr:uid="{00000000-0005-0000-0000-0000ED3F0000}"/>
    <cellStyle name="40% - Accent6 3 6 2 2 4" xfId="16398" xr:uid="{00000000-0005-0000-0000-0000EE3F0000}"/>
    <cellStyle name="40% - Accent6 3 6 2 3" xfId="16399" xr:uid="{00000000-0005-0000-0000-0000EF3F0000}"/>
    <cellStyle name="40% - Accent6 3 6 2 3 2" xfId="16400" xr:uid="{00000000-0005-0000-0000-0000F03F0000}"/>
    <cellStyle name="40% - Accent6 3 6 2 4" xfId="16401" xr:uid="{00000000-0005-0000-0000-0000F13F0000}"/>
    <cellStyle name="40% - Accent6 3 6 2 5" xfId="16402" xr:uid="{00000000-0005-0000-0000-0000F23F0000}"/>
    <cellStyle name="40% - Accent6 3 6 2 6" xfId="16403" xr:uid="{00000000-0005-0000-0000-0000F33F0000}"/>
    <cellStyle name="40% - Accent6 3 6 3" xfId="16404" xr:uid="{00000000-0005-0000-0000-0000F43F0000}"/>
    <cellStyle name="40% - Accent6 3 6 3 2" xfId="16405" xr:uid="{00000000-0005-0000-0000-0000F53F0000}"/>
    <cellStyle name="40% - Accent6 3 6 3 2 2" xfId="16406" xr:uid="{00000000-0005-0000-0000-0000F63F0000}"/>
    <cellStyle name="40% - Accent6 3 6 3 2 2 2" xfId="16407" xr:uid="{00000000-0005-0000-0000-0000F73F0000}"/>
    <cellStyle name="40% - Accent6 3 6 3 2 3" xfId="16408" xr:uid="{00000000-0005-0000-0000-0000F83F0000}"/>
    <cellStyle name="40% - Accent6 3 6 3 2 4" xfId="16409" xr:uid="{00000000-0005-0000-0000-0000F93F0000}"/>
    <cellStyle name="40% - Accent6 3 6 3 3" xfId="16410" xr:uid="{00000000-0005-0000-0000-0000FA3F0000}"/>
    <cellStyle name="40% - Accent6 3 6 3 3 2" xfId="16411" xr:uid="{00000000-0005-0000-0000-0000FB3F0000}"/>
    <cellStyle name="40% - Accent6 3 6 3 4" xfId="16412" xr:uid="{00000000-0005-0000-0000-0000FC3F0000}"/>
    <cellStyle name="40% - Accent6 3 6 3 5" xfId="16413" xr:uid="{00000000-0005-0000-0000-0000FD3F0000}"/>
    <cellStyle name="40% - Accent6 3 6 4" xfId="16414" xr:uid="{00000000-0005-0000-0000-0000FE3F0000}"/>
    <cellStyle name="40% - Accent6 3 6 4 2" xfId="16415" xr:uid="{00000000-0005-0000-0000-0000FF3F0000}"/>
    <cellStyle name="40% - Accent6 3 6 4 2 2" xfId="16416" xr:uid="{00000000-0005-0000-0000-000000400000}"/>
    <cellStyle name="40% - Accent6 3 6 4 3" xfId="16417" xr:uid="{00000000-0005-0000-0000-000001400000}"/>
    <cellStyle name="40% - Accent6 3 6 4 4" xfId="16418" xr:uid="{00000000-0005-0000-0000-000002400000}"/>
    <cellStyle name="40% - Accent6 3 6 5" xfId="16419" xr:uid="{00000000-0005-0000-0000-000003400000}"/>
    <cellStyle name="40% - Accent6 3 6 5 2" xfId="16420" xr:uid="{00000000-0005-0000-0000-000004400000}"/>
    <cellStyle name="40% - Accent6 3 6 6" xfId="16421" xr:uid="{00000000-0005-0000-0000-000005400000}"/>
    <cellStyle name="40% - Accent6 3 6 7" xfId="16422" xr:uid="{00000000-0005-0000-0000-000006400000}"/>
    <cellStyle name="40% - Accent6 3 6 8" xfId="16423" xr:uid="{00000000-0005-0000-0000-000007400000}"/>
    <cellStyle name="40% - Accent6 3 7" xfId="16424" xr:uid="{00000000-0005-0000-0000-000008400000}"/>
    <cellStyle name="40% - Accent6 3 7 2" xfId="16425" xr:uid="{00000000-0005-0000-0000-000009400000}"/>
    <cellStyle name="40% - Accent6 3 7 2 2" xfId="16426" xr:uid="{00000000-0005-0000-0000-00000A400000}"/>
    <cellStyle name="40% - Accent6 3 7 2 2 2" xfId="16427" xr:uid="{00000000-0005-0000-0000-00000B400000}"/>
    <cellStyle name="40% - Accent6 3 7 2 3" xfId="16428" xr:uid="{00000000-0005-0000-0000-00000C400000}"/>
    <cellStyle name="40% - Accent6 3 7 2 4" xfId="16429" xr:uid="{00000000-0005-0000-0000-00000D400000}"/>
    <cellStyle name="40% - Accent6 3 7 3" xfId="16430" xr:uid="{00000000-0005-0000-0000-00000E400000}"/>
    <cellStyle name="40% - Accent6 3 7 3 2" xfId="16431" xr:uid="{00000000-0005-0000-0000-00000F400000}"/>
    <cellStyle name="40% - Accent6 3 7 4" xfId="16432" xr:uid="{00000000-0005-0000-0000-000010400000}"/>
    <cellStyle name="40% - Accent6 3 7 5" xfId="16433" xr:uid="{00000000-0005-0000-0000-000011400000}"/>
    <cellStyle name="40% - Accent6 3 7 6" xfId="16434" xr:uid="{00000000-0005-0000-0000-000012400000}"/>
    <cellStyle name="40% - Accent6 3 8" xfId="16435" xr:uid="{00000000-0005-0000-0000-000013400000}"/>
    <cellStyle name="40% - Accent6 3 8 2" xfId="16436" xr:uid="{00000000-0005-0000-0000-000014400000}"/>
    <cellStyle name="40% - Accent6 3 8 2 2" xfId="16437" xr:uid="{00000000-0005-0000-0000-000015400000}"/>
    <cellStyle name="40% - Accent6 3 8 2 2 2" xfId="16438" xr:uid="{00000000-0005-0000-0000-000016400000}"/>
    <cellStyle name="40% - Accent6 3 8 2 3" xfId="16439" xr:uid="{00000000-0005-0000-0000-000017400000}"/>
    <cellStyle name="40% - Accent6 3 8 2 4" xfId="16440" xr:uid="{00000000-0005-0000-0000-000018400000}"/>
    <cellStyle name="40% - Accent6 3 8 3" xfId="16441" xr:uid="{00000000-0005-0000-0000-000019400000}"/>
    <cellStyle name="40% - Accent6 3 8 3 2" xfId="16442" xr:uid="{00000000-0005-0000-0000-00001A400000}"/>
    <cellStyle name="40% - Accent6 3 8 4" xfId="16443" xr:uid="{00000000-0005-0000-0000-00001B400000}"/>
    <cellStyle name="40% - Accent6 3 8 5" xfId="16444" xr:uid="{00000000-0005-0000-0000-00001C400000}"/>
    <cellStyle name="40% - Accent6 3 9" xfId="16445" xr:uid="{00000000-0005-0000-0000-00001D400000}"/>
    <cellStyle name="40% - Accent6 3 9 2" xfId="16446" xr:uid="{00000000-0005-0000-0000-00001E400000}"/>
    <cellStyle name="40% - Accent6 3 9 2 2" xfId="16447" xr:uid="{00000000-0005-0000-0000-00001F400000}"/>
    <cellStyle name="40% - Accent6 3 9 2 3" xfId="16448" xr:uid="{00000000-0005-0000-0000-000020400000}"/>
    <cellStyle name="40% - Accent6 3 9 3" xfId="16449" xr:uid="{00000000-0005-0000-0000-000021400000}"/>
    <cellStyle name="40% - Accent6 3 9 4" xfId="16450" xr:uid="{00000000-0005-0000-0000-000022400000}"/>
    <cellStyle name="40% - Accent6 4" xfId="16451" xr:uid="{00000000-0005-0000-0000-000023400000}"/>
    <cellStyle name="40% - Accent6 4 10" xfId="16452" xr:uid="{00000000-0005-0000-0000-000024400000}"/>
    <cellStyle name="40% - Accent6 4 10 2" xfId="16453" xr:uid="{00000000-0005-0000-0000-000025400000}"/>
    <cellStyle name="40% - Accent6 4 11" xfId="16454" xr:uid="{00000000-0005-0000-0000-000026400000}"/>
    <cellStyle name="40% - Accent6 4 12" xfId="16455" xr:uid="{00000000-0005-0000-0000-000027400000}"/>
    <cellStyle name="40% - Accent6 4 13" xfId="16456" xr:uid="{00000000-0005-0000-0000-000028400000}"/>
    <cellStyle name="40% - Accent6 4 2" xfId="16457" xr:uid="{00000000-0005-0000-0000-000029400000}"/>
    <cellStyle name="40% - Accent6 4 2 2" xfId="16458" xr:uid="{00000000-0005-0000-0000-00002A400000}"/>
    <cellStyle name="40% - Accent6 4 2 2 2" xfId="16459" xr:uid="{00000000-0005-0000-0000-00002B400000}"/>
    <cellStyle name="40% - Accent6 4 2 2 2 2" xfId="16460" xr:uid="{00000000-0005-0000-0000-00002C400000}"/>
    <cellStyle name="40% - Accent6 4 2 2 2 2 2" xfId="16461" xr:uid="{00000000-0005-0000-0000-00002D400000}"/>
    <cellStyle name="40% - Accent6 4 2 2 2 2 2 2" xfId="16462" xr:uid="{00000000-0005-0000-0000-00002E400000}"/>
    <cellStyle name="40% - Accent6 4 2 2 2 2 3" xfId="16463" xr:uid="{00000000-0005-0000-0000-00002F400000}"/>
    <cellStyle name="40% - Accent6 4 2 2 2 3" xfId="16464" xr:uid="{00000000-0005-0000-0000-000030400000}"/>
    <cellStyle name="40% - Accent6 4 2 2 2 3 2" xfId="16465" xr:uid="{00000000-0005-0000-0000-000031400000}"/>
    <cellStyle name="40% - Accent6 4 2 2 2 4" xfId="16466" xr:uid="{00000000-0005-0000-0000-000032400000}"/>
    <cellStyle name="40% - Accent6 4 2 2 2 5" xfId="16467" xr:uid="{00000000-0005-0000-0000-000033400000}"/>
    <cellStyle name="40% - Accent6 4 2 2 2 6" xfId="16468" xr:uid="{00000000-0005-0000-0000-000034400000}"/>
    <cellStyle name="40% - Accent6 4 2 2 3" xfId="16469" xr:uid="{00000000-0005-0000-0000-000035400000}"/>
    <cellStyle name="40% - Accent6 4 2 2 3 2" xfId="16470" xr:uid="{00000000-0005-0000-0000-000036400000}"/>
    <cellStyle name="40% - Accent6 4 2 2 3 2 2" xfId="16471" xr:uid="{00000000-0005-0000-0000-000037400000}"/>
    <cellStyle name="40% - Accent6 4 2 2 3 3" xfId="16472" xr:uid="{00000000-0005-0000-0000-000038400000}"/>
    <cellStyle name="40% - Accent6 4 2 2 4" xfId="16473" xr:uid="{00000000-0005-0000-0000-000039400000}"/>
    <cellStyle name="40% - Accent6 4 2 2 4 2" xfId="16474" xr:uid="{00000000-0005-0000-0000-00003A400000}"/>
    <cellStyle name="40% - Accent6 4 2 2 4 2 2" xfId="16475" xr:uid="{00000000-0005-0000-0000-00003B400000}"/>
    <cellStyle name="40% - Accent6 4 2 2 4 3" xfId="16476" xr:uid="{00000000-0005-0000-0000-00003C400000}"/>
    <cellStyle name="40% - Accent6 4 2 2 5" xfId="16477" xr:uid="{00000000-0005-0000-0000-00003D400000}"/>
    <cellStyle name="40% - Accent6 4 2 2 5 2" xfId="16478" xr:uid="{00000000-0005-0000-0000-00003E400000}"/>
    <cellStyle name="40% - Accent6 4 2 2 6" xfId="16479" xr:uid="{00000000-0005-0000-0000-00003F400000}"/>
    <cellStyle name="40% - Accent6 4 2 2 7" xfId="16480" xr:uid="{00000000-0005-0000-0000-000040400000}"/>
    <cellStyle name="40% - Accent6 4 2 2 8" xfId="16481" xr:uid="{00000000-0005-0000-0000-000041400000}"/>
    <cellStyle name="40% - Accent6 4 2 3" xfId="16482" xr:uid="{00000000-0005-0000-0000-000042400000}"/>
    <cellStyle name="40% - Accent6 4 2 3 2" xfId="16483" xr:uid="{00000000-0005-0000-0000-000043400000}"/>
    <cellStyle name="40% - Accent6 4 2 3 2 2" xfId="16484" xr:uid="{00000000-0005-0000-0000-000044400000}"/>
    <cellStyle name="40% - Accent6 4 2 3 2 2 2" xfId="16485" xr:uid="{00000000-0005-0000-0000-000045400000}"/>
    <cellStyle name="40% - Accent6 4 2 3 2 3" xfId="16486" xr:uid="{00000000-0005-0000-0000-000046400000}"/>
    <cellStyle name="40% - Accent6 4 2 3 2 4" xfId="16487" xr:uid="{00000000-0005-0000-0000-000047400000}"/>
    <cellStyle name="40% - Accent6 4 2 3 3" xfId="16488" xr:uid="{00000000-0005-0000-0000-000048400000}"/>
    <cellStyle name="40% - Accent6 4 2 3 3 2" xfId="16489" xr:uid="{00000000-0005-0000-0000-000049400000}"/>
    <cellStyle name="40% - Accent6 4 2 3 4" xfId="16490" xr:uid="{00000000-0005-0000-0000-00004A400000}"/>
    <cellStyle name="40% - Accent6 4 2 3 5" xfId="16491" xr:uid="{00000000-0005-0000-0000-00004B400000}"/>
    <cellStyle name="40% - Accent6 4 2 3 6" xfId="16492" xr:uid="{00000000-0005-0000-0000-00004C400000}"/>
    <cellStyle name="40% - Accent6 4 2 4" xfId="16493" xr:uid="{00000000-0005-0000-0000-00004D400000}"/>
    <cellStyle name="40% - Accent6 4 2 4 2" xfId="16494" xr:uid="{00000000-0005-0000-0000-00004E400000}"/>
    <cellStyle name="40% - Accent6 4 2 4 2 2" xfId="16495" xr:uid="{00000000-0005-0000-0000-00004F400000}"/>
    <cellStyle name="40% - Accent6 4 2 4 2 2 2" xfId="16496" xr:uid="{00000000-0005-0000-0000-000050400000}"/>
    <cellStyle name="40% - Accent6 4 2 4 2 3" xfId="16497" xr:uid="{00000000-0005-0000-0000-000051400000}"/>
    <cellStyle name="40% - Accent6 4 2 4 2 4" xfId="16498" xr:uid="{00000000-0005-0000-0000-000052400000}"/>
    <cellStyle name="40% - Accent6 4 2 4 3" xfId="16499" xr:uid="{00000000-0005-0000-0000-000053400000}"/>
    <cellStyle name="40% - Accent6 4 2 4 3 2" xfId="16500" xr:uid="{00000000-0005-0000-0000-000054400000}"/>
    <cellStyle name="40% - Accent6 4 2 4 4" xfId="16501" xr:uid="{00000000-0005-0000-0000-000055400000}"/>
    <cellStyle name="40% - Accent6 4 2 4 5" xfId="16502" xr:uid="{00000000-0005-0000-0000-000056400000}"/>
    <cellStyle name="40% - Accent6 4 2 5" xfId="16503" xr:uid="{00000000-0005-0000-0000-000057400000}"/>
    <cellStyle name="40% - Accent6 4 2 5 2" xfId="16504" xr:uid="{00000000-0005-0000-0000-000058400000}"/>
    <cellStyle name="40% - Accent6 4 2 5 2 2" xfId="16505" xr:uid="{00000000-0005-0000-0000-000059400000}"/>
    <cellStyle name="40% - Accent6 4 2 5 3" xfId="16506" xr:uid="{00000000-0005-0000-0000-00005A400000}"/>
    <cellStyle name="40% - Accent6 4 2 5 4" xfId="16507" xr:uid="{00000000-0005-0000-0000-00005B400000}"/>
    <cellStyle name="40% - Accent6 4 2 6" xfId="16508" xr:uid="{00000000-0005-0000-0000-00005C400000}"/>
    <cellStyle name="40% - Accent6 4 2 6 2" xfId="16509" xr:uid="{00000000-0005-0000-0000-00005D400000}"/>
    <cellStyle name="40% - Accent6 4 2 7" xfId="16510" xr:uid="{00000000-0005-0000-0000-00005E400000}"/>
    <cellStyle name="40% - Accent6 4 2 8" xfId="16511" xr:uid="{00000000-0005-0000-0000-00005F400000}"/>
    <cellStyle name="40% - Accent6 4 2 9" xfId="16512" xr:uid="{00000000-0005-0000-0000-000060400000}"/>
    <cellStyle name="40% - Accent6 4 3" xfId="16513" xr:uid="{00000000-0005-0000-0000-000061400000}"/>
    <cellStyle name="40% - Accent6 4 3 2" xfId="16514" xr:uid="{00000000-0005-0000-0000-000062400000}"/>
    <cellStyle name="40% - Accent6 4 3 2 2" xfId="16515" xr:uid="{00000000-0005-0000-0000-000063400000}"/>
    <cellStyle name="40% - Accent6 4 3 2 2 2" xfId="16516" xr:uid="{00000000-0005-0000-0000-000064400000}"/>
    <cellStyle name="40% - Accent6 4 3 2 2 2 2" xfId="16517" xr:uid="{00000000-0005-0000-0000-000065400000}"/>
    <cellStyle name="40% - Accent6 4 3 2 2 2 2 2" xfId="16518" xr:uid="{00000000-0005-0000-0000-000066400000}"/>
    <cellStyle name="40% - Accent6 4 3 2 2 2 3" xfId="16519" xr:uid="{00000000-0005-0000-0000-000067400000}"/>
    <cellStyle name="40% - Accent6 4 3 2 2 3" xfId="16520" xr:uid="{00000000-0005-0000-0000-000068400000}"/>
    <cellStyle name="40% - Accent6 4 3 2 2 3 2" xfId="16521" xr:uid="{00000000-0005-0000-0000-000069400000}"/>
    <cellStyle name="40% - Accent6 4 3 2 2 4" xfId="16522" xr:uid="{00000000-0005-0000-0000-00006A400000}"/>
    <cellStyle name="40% - Accent6 4 3 2 2 5" xfId="16523" xr:uid="{00000000-0005-0000-0000-00006B400000}"/>
    <cellStyle name="40% - Accent6 4 3 2 2 6" xfId="16524" xr:uid="{00000000-0005-0000-0000-00006C400000}"/>
    <cellStyle name="40% - Accent6 4 3 2 3" xfId="16525" xr:uid="{00000000-0005-0000-0000-00006D400000}"/>
    <cellStyle name="40% - Accent6 4 3 2 3 2" xfId="16526" xr:uid="{00000000-0005-0000-0000-00006E400000}"/>
    <cellStyle name="40% - Accent6 4 3 2 3 2 2" xfId="16527" xr:uid="{00000000-0005-0000-0000-00006F400000}"/>
    <cellStyle name="40% - Accent6 4 3 2 3 3" xfId="16528" xr:uid="{00000000-0005-0000-0000-000070400000}"/>
    <cellStyle name="40% - Accent6 4 3 2 4" xfId="16529" xr:uid="{00000000-0005-0000-0000-000071400000}"/>
    <cellStyle name="40% - Accent6 4 3 2 4 2" xfId="16530" xr:uid="{00000000-0005-0000-0000-000072400000}"/>
    <cellStyle name="40% - Accent6 4 3 2 4 2 2" xfId="16531" xr:uid="{00000000-0005-0000-0000-000073400000}"/>
    <cellStyle name="40% - Accent6 4 3 2 4 3" xfId="16532" xr:uid="{00000000-0005-0000-0000-000074400000}"/>
    <cellStyle name="40% - Accent6 4 3 2 5" xfId="16533" xr:uid="{00000000-0005-0000-0000-000075400000}"/>
    <cellStyle name="40% - Accent6 4 3 2 5 2" xfId="16534" xr:uid="{00000000-0005-0000-0000-000076400000}"/>
    <cellStyle name="40% - Accent6 4 3 2 6" xfId="16535" xr:uid="{00000000-0005-0000-0000-000077400000}"/>
    <cellStyle name="40% - Accent6 4 3 2 7" xfId="16536" xr:uid="{00000000-0005-0000-0000-000078400000}"/>
    <cellStyle name="40% - Accent6 4 3 2 8" xfId="16537" xr:uid="{00000000-0005-0000-0000-000079400000}"/>
    <cellStyle name="40% - Accent6 4 3 3" xfId="16538" xr:uid="{00000000-0005-0000-0000-00007A400000}"/>
    <cellStyle name="40% - Accent6 4 3 3 2" xfId="16539" xr:uid="{00000000-0005-0000-0000-00007B400000}"/>
    <cellStyle name="40% - Accent6 4 3 3 2 2" xfId="16540" xr:uid="{00000000-0005-0000-0000-00007C400000}"/>
    <cellStyle name="40% - Accent6 4 3 3 2 2 2" xfId="16541" xr:uid="{00000000-0005-0000-0000-00007D400000}"/>
    <cellStyle name="40% - Accent6 4 3 3 2 3" xfId="16542" xr:uid="{00000000-0005-0000-0000-00007E400000}"/>
    <cellStyle name="40% - Accent6 4 3 3 2 4" xfId="16543" xr:uid="{00000000-0005-0000-0000-00007F400000}"/>
    <cellStyle name="40% - Accent6 4 3 3 3" xfId="16544" xr:uid="{00000000-0005-0000-0000-000080400000}"/>
    <cellStyle name="40% - Accent6 4 3 3 3 2" xfId="16545" xr:uid="{00000000-0005-0000-0000-000081400000}"/>
    <cellStyle name="40% - Accent6 4 3 3 4" xfId="16546" xr:uid="{00000000-0005-0000-0000-000082400000}"/>
    <cellStyle name="40% - Accent6 4 3 3 5" xfId="16547" xr:uid="{00000000-0005-0000-0000-000083400000}"/>
    <cellStyle name="40% - Accent6 4 3 3 6" xfId="16548" xr:uid="{00000000-0005-0000-0000-000084400000}"/>
    <cellStyle name="40% - Accent6 4 3 4" xfId="16549" xr:uid="{00000000-0005-0000-0000-000085400000}"/>
    <cellStyle name="40% - Accent6 4 3 4 2" xfId="16550" xr:uid="{00000000-0005-0000-0000-000086400000}"/>
    <cellStyle name="40% - Accent6 4 3 4 2 2" xfId="16551" xr:uid="{00000000-0005-0000-0000-000087400000}"/>
    <cellStyle name="40% - Accent6 4 3 4 3" xfId="16552" xr:uid="{00000000-0005-0000-0000-000088400000}"/>
    <cellStyle name="40% - Accent6 4 3 4 4" xfId="16553" xr:uid="{00000000-0005-0000-0000-000089400000}"/>
    <cellStyle name="40% - Accent6 4 3 5" xfId="16554" xr:uid="{00000000-0005-0000-0000-00008A400000}"/>
    <cellStyle name="40% - Accent6 4 3 5 2" xfId="16555" xr:uid="{00000000-0005-0000-0000-00008B400000}"/>
    <cellStyle name="40% - Accent6 4 3 5 2 2" xfId="16556" xr:uid="{00000000-0005-0000-0000-00008C400000}"/>
    <cellStyle name="40% - Accent6 4 3 5 3" xfId="16557" xr:uid="{00000000-0005-0000-0000-00008D400000}"/>
    <cellStyle name="40% - Accent6 4 3 6" xfId="16558" xr:uid="{00000000-0005-0000-0000-00008E400000}"/>
    <cellStyle name="40% - Accent6 4 3 6 2" xfId="16559" xr:uid="{00000000-0005-0000-0000-00008F400000}"/>
    <cellStyle name="40% - Accent6 4 3 7" xfId="16560" xr:uid="{00000000-0005-0000-0000-000090400000}"/>
    <cellStyle name="40% - Accent6 4 3 8" xfId="16561" xr:uid="{00000000-0005-0000-0000-000091400000}"/>
    <cellStyle name="40% - Accent6 4 3 9" xfId="16562" xr:uid="{00000000-0005-0000-0000-000092400000}"/>
    <cellStyle name="40% - Accent6 4 4" xfId="16563" xr:uid="{00000000-0005-0000-0000-000093400000}"/>
    <cellStyle name="40% - Accent6 4 4 2" xfId="16564" xr:uid="{00000000-0005-0000-0000-000094400000}"/>
    <cellStyle name="40% - Accent6 4 4 2 2" xfId="16565" xr:uid="{00000000-0005-0000-0000-000095400000}"/>
    <cellStyle name="40% - Accent6 4 4 2 2 2" xfId="16566" xr:uid="{00000000-0005-0000-0000-000096400000}"/>
    <cellStyle name="40% - Accent6 4 4 2 2 2 2" xfId="16567" xr:uid="{00000000-0005-0000-0000-000097400000}"/>
    <cellStyle name="40% - Accent6 4 4 2 2 2 2 2" xfId="16568" xr:uid="{00000000-0005-0000-0000-000098400000}"/>
    <cellStyle name="40% - Accent6 4 4 2 2 2 3" xfId="16569" xr:uid="{00000000-0005-0000-0000-000099400000}"/>
    <cellStyle name="40% - Accent6 4 4 2 2 3" xfId="16570" xr:uid="{00000000-0005-0000-0000-00009A400000}"/>
    <cellStyle name="40% - Accent6 4 4 2 2 3 2" xfId="16571" xr:uid="{00000000-0005-0000-0000-00009B400000}"/>
    <cellStyle name="40% - Accent6 4 4 2 2 4" xfId="16572" xr:uid="{00000000-0005-0000-0000-00009C400000}"/>
    <cellStyle name="40% - Accent6 4 4 2 2 5" xfId="16573" xr:uid="{00000000-0005-0000-0000-00009D400000}"/>
    <cellStyle name="40% - Accent6 4 4 2 2 6" xfId="16574" xr:uid="{00000000-0005-0000-0000-00009E400000}"/>
    <cellStyle name="40% - Accent6 4 4 2 3" xfId="16575" xr:uid="{00000000-0005-0000-0000-00009F400000}"/>
    <cellStyle name="40% - Accent6 4 4 2 3 2" xfId="16576" xr:uid="{00000000-0005-0000-0000-0000A0400000}"/>
    <cellStyle name="40% - Accent6 4 4 2 3 2 2" xfId="16577" xr:uid="{00000000-0005-0000-0000-0000A1400000}"/>
    <cellStyle name="40% - Accent6 4 4 2 3 3" xfId="16578" xr:uid="{00000000-0005-0000-0000-0000A2400000}"/>
    <cellStyle name="40% - Accent6 4 4 2 4" xfId="16579" xr:uid="{00000000-0005-0000-0000-0000A3400000}"/>
    <cellStyle name="40% - Accent6 4 4 2 4 2" xfId="16580" xr:uid="{00000000-0005-0000-0000-0000A4400000}"/>
    <cellStyle name="40% - Accent6 4 4 2 4 2 2" xfId="16581" xr:uid="{00000000-0005-0000-0000-0000A5400000}"/>
    <cellStyle name="40% - Accent6 4 4 2 4 3" xfId="16582" xr:uid="{00000000-0005-0000-0000-0000A6400000}"/>
    <cellStyle name="40% - Accent6 4 4 2 5" xfId="16583" xr:uid="{00000000-0005-0000-0000-0000A7400000}"/>
    <cellStyle name="40% - Accent6 4 4 2 5 2" xfId="16584" xr:uid="{00000000-0005-0000-0000-0000A8400000}"/>
    <cellStyle name="40% - Accent6 4 4 2 6" xfId="16585" xr:uid="{00000000-0005-0000-0000-0000A9400000}"/>
    <cellStyle name="40% - Accent6 4 4 2 7" xfId="16586" xr:uid="{00000000-0005-0000-0000-0000AA400000}"/>
    <cellStyle name="40% - Accent6 4 4 2 8" xfId="16587" xr:uid="{00000000-0005-0000-0000-0000AB400000}"/>
    <cellStyle name="40% - Accent6 4 4 3" xfId="16588" xr:uid="{00000000-0005-0000-0000-0000AC400000}"/>
    <cellStyle name="40% - Accent6 4 4 3 2" xfId="16589" xr:uid="{00000000-0005-0000-0000-0000AD400000}"/>
    <cellStyle name="40% - Accent6 4 4 3 2 2" xfId="16590" xr:uid="{00000000-0005-0000-0000-0000AE400000}"/>
    <cellStyle name="40% - Accent6 4 4 3 2 2 2" xfId="16591" xr:uid="{00000000-0005-0000-0000-0000AF400000}"/>
    <cellStyle name="40% - Accent6 4 4 3 2 3" xfId="16592" xr:uid="{00000000-0005-0000-0000-0000B0400000}"/>
    <cellStyle name="40% - Accent6 4 4 3 2 4" xfId="16593" xr:uid="{00000000-0005-0000-0000-0000B1400000}"/>
    <cellStyle name="40% - Accent6 4 4 3 3" xfId="16594" xr:uid="{00000000-0005-0000-0000-0000B2400000}"/>
    <cellStyle name="40% - Accent6 4 4 3 3 2" xfId="16595" xr:uid="{00000000-0005-0000-0000-0000B3400000}"/>
    <cellStyle name="40% - Accent6 4 4 3 4" xfId="16596" xr:uid="{00000000-0005-0000-0000-0000B4400000}"/>
    <cellStyle name="40% - Accent6 4 4 3 5" xfId="16597" xr:uid="{00000000-0005-0000-0000-0000B5400000}"/>
    <cellStyle name="40% - Accent6 4 4 3 6" xfId="16598" xr:uid="{00000000-0005-0000-0000-0000B6400000}"/>
    <cellStyle name="40% - Accent6 4 4 4" xfId="16599" xr:uid="{00000000-0005-0000-0000-0000B7400000}"/>
    <cellStyle name="40% - Accent6 4 4 4 2" xfId="16600" xr:uid="{00000000-0005-0000-0000-0000B8400000}"/>
    <cellStyle name="40% - Accent6 4 4 4 2 2" xfId="16601" xr:uid="{00000000-0005-0000-0000-0000B9400000}"/>
    <cellStyle name="40% - Accent6 4 4 4 3" xfId="16602" xr:uid="{00000000-0005-0000-0000-0000BA400000}"/>
    <cellStyle name="40% - Accent6 4 4 4 4" xfId="16603" xr:uid="{00000000-0005-0000-0000-0000BB400000}"/>
    <cellStyle name="40% - Accent6 4 4 5" xfId="16604" xr:uid="{00000000-0005-0000-0000-0000BC400000}"/>
    <cellStyle name="40% - Accent6 4 4 5 2" xfId="16605" xr:uid="{00000000-0005-0000-0000-0000BD400000}"/>
    <cellStyle name="40% - Accent6 4 4 5 2 2" xfId="16606" xr:uid="{00000000-0005-0000-0000-0000BE400000}"/>
    <cellStyle name="40% - Accent6 4 4 5 3" xfId="16607" xr:uid="{00000000-0005-0000-0000-0000BF400000}"/>
    <cellStyle name="40% - Accent6 4 4 6" xfId="16608" xr:uid="{00000000-0005-0000-0000-0000C0400000}"/>
    <cellStyle name="40% - Accent6 4 4 6 2" xfId="16609" xr:uid="{00000000-0005-0000-0000-0000C1400000}"/>
    <cellStyle name="40% - Accent6 4 4 7" xfId="16610" xr:uid="{00000000-0005-0000-0000-0000C2400000}"/>
    <cellStyle name="40% - Accent6 4 4 8" xfId="16611" xr:uid="{00000000-0005-0000-0000-0000C3400000}"/>
    <cellStyle name="40% - Accent6 4 4 9" xfId="16612" xr:uid="{00000000-0005-0000-0000-0000C4400000}"/>
    <cellStyle name="40% - Accent6 4 5" xfId="16613" xr:uid="{00000000-0005-0000-0000-0000C5400000}"/>
    <cellStyle name="40% - Accent6 4 5 2" xfId="16614" xr:uid="{00000000-0005-0000-0000-0000C6400000}"/>
    <cellStyle name="40% - Accent6 4 5 2 2" xfId="16615" xr:uid="{00000000-0005-0000-0000-0000C7400000}"/>
    <cellStyle name="40% - Accent6 4 5 2 2 2" xfId="16616" xr:uid="{00000000-0005-0000-0000-0000C8400000}"/>
    <cellStyle name="40% - Accent6 4 5 2 2 2 2" xfId="16617" xr:uid="{00000000-0005-0000-0000-0000C9400000}"/>
    <cellStyle name="40% - Accent6 4 5 2 2 3" xfId="16618" xr:uid="{00000000-0005-0000-0000-0000CA400000}"/>
    <cellStyle name="40% - Accent6 4 5 2 2 4" xfId="16619" xr:uid="{00000000-0005-0000-0000-0000CB400000}"/>
    <cellStyle name="40% - Accent6 4 5 2 3" xfId="16620" xr:uid="{00000000-0005-0000-0000-0000CC400000}"/>
    <cellStyle name="40% - Accent6 4 5 2 3 2" xfId="16621" xr:uid="{00000000-0005-0000-0000-0000CD400000}"/>
    <cellStyle name="40% - Accent6 4 5 2 4" xfId="16622" xr:uid="{00000000-0005-0000-0000-0000CE400000}"/>
    <cellStyle name="40% - Accent6 4 5 2 5" xfId="16623" xr:uid="{00000000-0005-0000-0000-0000CF400000}"/>
    <cellStyle name="40% - Accent6 4 5 2 6" xfId="16624" xr:uid="{00000000-0005-0000-0000-0000D0400000}"/>
    <cellStyle name="40% - Accent6 4 5 3" xfId="16625" xr:uid="{00000000-0005-0000-0000-0000D1400000}"/>
    <cellStyle name="40% - Accent6 4 5 3 2" xfId="16626" xr:uid="{00000000-0005-0000-0000-0000D2400000}"/>
    <cellStyle name="40% - Accent6 4 5 3 2 2" xfId="16627" xr:uid="{00000000-0005-0000-0000-0000D3400000}"/>
    <cellStyle name="40% - Accent6 4 5 3 2 2 2" xfId="16628" xr:uid="{00000000-0005-0000-0000-0000D4400000}"/>
    <cellStyle name="40% - Accent6 4 5 3 2 3" xfId="16629" xr:uid="{00000000-0005-0000-0000-0000D5400000}"/>
    <cellStyle name="40% - Accent6 4 5 3 2 4" xfId="16630" xr:uid="{00000000-0005-0000-0000-0000D6400000}"/>
    <cellStyle name="40% - Accent6 4 5 3 3" xfId="16631" xr:uid="{00000000-0005-0000-0000-0000D7400000}"/>
    <cellStyle name="40% - Accent6 4 5 3 3 2" xfId="16632" xr:uid="{00000000-0005-0000-0000-0000D8400000}"/>
    <cellStyle name="40% - Accent6 4 5 3 4" xfId="16633" xr:uid="{00000000-0005-0000-0000-0000D9400000}"/>
    <cellStyle name="40% - Accent6 4 5 3 5" xfId="16634" xr:uid="{00000000-0005-0000-0000-0000DA400000}"/>
    <cellStyle name="40% - Accent6 4 5 4" xfId="16635" xr:uid="{00000000-0005-0000-0000-0000DB400000}"/>
    <cellStyle name="40% - Accent6 4 5 4 2" xfId="16636" xr:uid="{00000000-0005-0000-0000-0000DC400000}"/>
    <cellStyle name="40% - Accent6 4 5 4 2 2" xfId="16637" xr:uid="{00000000-0005-0000-0000-0000DD400000}"/>
    <cellStyle name="40% - Accent6 4 5 4 3" xfId="16638" xr:uid="{00000000-0005-0000-0000-0000DE400000}"/>
    <cellStyle name="40% - Accent6 4 5 4 4" xfId="16639" xr:uid="{00000000-0005-0000-0000-0000DF400000}"/>
    <cellStyle name="40% - Accent6 4 5 5" xfId="16640" xr:uid="{00000000-0005-0000-0000-0000E0400000}"/>
    <cellStyle name="40% - Accent6 4 5 5 2" xfId="16641" xr:uid="{00000000-0005-0000-0000-0000E1400000}"/>
    <cellStyle name="40% - Accent6 4 5 6" xfId="16642" xr:uid="{00000000-0005-0000-0000-0000E2400000}"/>
    <cellStyle name="40% - Accent6 4 5 7" xfId="16643" xr:uid="{00000000-0005-0000-0000-0000E3400000}"/>
    <cellStyle name="40% - Accent6 4 5 8" xfId="16644" xr:uid="{00000000-0005-0000-0000-0000E4400000}"/>
    <cellStyle name="40% - Accent6 4 6" xfId="16645" xr:uid="{00000000-0005-0000-0000-0000E5400000}"/>
    <cellStyle name="40% - Accent6 4 6 2" xfId="16646" xr:uid="{00000000-0005-0000-0000-0000E6400000}"/>
    <cellStyle name="40% - Accent6 4 6 2 2" xfId="16647" xr:uid="{00000000-0005-0000-0000-0000E7400000}"/>
    <cellStyle name="40% - Accent6 4 6 2 2 2" xfId="16648" xr:uid="{00000000-0005-0000-0000-0000E8400000}"/>
    <cellStyle name="40% - Accent6 4 6 2 3" xfId="16649" xr:uid="{00000000-0005-0000-0000-0000E9400000}"/>
    <cellStyle name="40% - Accent6 4 6 2 4" xfId="16650" xr:uid="{00000000-0005-0000-0000-0000EA400000}"/>
    <cellStyle name="40% - Accent6 4 6 3" xfId="16651" xr:uid="{00000000-0005-0000-0000-0000EB400000}"/>
    <cellStyle name="40% - Accent6 4 6 3 2" xfId="16652" xr:uid="{00000000-0005-0000-0000-0000EC400000}"/>
    <cellStyle name="40% - Accent6 4 6 4" xfId="16653" xr:uid="{00000000-0005-0000-0000-0000ED400000}"/>
    <cellStyle name="40% - Accent6 4 6 5" xfId="16654" xr:uid="{00000000-0005-0000-0000-0000EE400000}"/>
    <cellStyle name="40% - Accent6 4 6 6" xfId="16655" xr:uid="{00000000-0005-0000-0000-0000EF400000}"/>
    <cellStyle name="40% - Accent6 4 7" xfId="16656" xr:uid="{00000000-0005-0000-0000-0000F0400000}"/>
    <cellStyle name="40% - Accent6 4 7 2" xfId="16657" xr:uid="{00000000-0005-0000-0000-0000F1400000}"/>
    <cellStyle name="40% - Accent6 4 7 2 2" xfId="16658" xr:uid="{00000000-0005-0000-0000-0000F2400000}"/>
    <cellStyle name="40% - Accent6 4 7 2 2 2" xfId="16659" xr:uid="{00000000-0005-0000-0000-0000F3400000}"/>
    <cellStyle name="40% - Accent6 4 7 2 3" xfId="16660" xr:uid="{00000000-0005-0000-0000-0000F4400000}"/>
    <cellStyle name="40% - Accent6 4 7 2 4" xfId="16661" xr:uid="{00000000-0005-0000-0000-0000F5400000}"/>
    <cellStyle name="40% - Accent6 4 7 3" xfId="16662" xr:uid="{00000000-0005-0000-0000-0000F6400000}"/>
    <cellStyle name="40% - Accent6 4 7 3 2" xfId="16663" xr:uid="{00000000-0005-0000-0000-0000F7400000}"/>
    <cellStyle name="40% - Accent6 4 7 4" xfId="16664" xr:uid="{00000000-0005-0000-0000-0000F8400000}"/>
    <cellStyle name="40% - Accent6 4 7 5" xfId="16665" xr:uid="{00000000-0005-0000-0000-0000F9400000}"/>
    <cellStyle name="40% - Accent6 4 8" xfId="16666" xr:uid="{00000000-0005-0000-0000-0000FA400000}"/>
    <cellStyle name="40% - Accent6 4 8 2" xfId="16667" xr:uid="{00000000-0005-0000-0000-0000FB400000}"/>
    <cellStyle name="40% - Accent6 4 8 2 2" xfId="16668" xr:uid="{00000000-0005-0000-0000-0000FC400000}"/>
    <cellStyle name="40% - Accent6 4 8 2 3" xfId="16669" xr:uid="{00000000-0005-0000-0000-0000FD400000}"/>
    <cellStyle name="40% - Accent6 4 8 3" xfId="16670" xr:uid="{00000000-0005-0000-0000-0000FE400000}"/>
    <cellStyle name="40% - Accent6 4 8 4" xfId="16671" xr:uid="{00000000-0005-0000-0000-0000FF400000}"/>
    <cellStyle name="40% - Accent6 4 9" xfId="16672" xr:uid="{00000000-0005-0000-0000-000000410000}"/>
    <cellStyle name="40% - Accent6 4 9 2" xfId="16673" xr:uid="{00000000-0005-0000-0000-000001410000}"/>
    <cellStyle name="40% - Accent6 4 9 2 2" xfId="16674" xr:uid="{00000000-0005-0000-0000-000002410000}"/>
    <cellStyle name="40% - Accent6 4 9 3" xfId="16675" xr:uid="{00000000-0005-0000-0000-000003410000}"/>
    <cellStyle name="40% - Accent6 4 9 4" xfId="16676" xr:uid="{00000000-0005-0000-0000-000004410000}"/>
    <cellStyle name="40% - Accent6 5" xfId="16677" xr:uid="{00000000-0005-0000-0000-000005410000}"/>
    <cellStyle name="40% - Accent6 5 2" xfId="16678" xr:uid="{00000000-0005-0000-0000-000006410000}"/>
    <cellStyle name="40% - Accent6 5 2 2" xfId="16679" xr:uid="{00000000-0005-0000-0000-000007410000}"/>
    <cellStyle name="40% - Accent6 5 2 2 2" xfId="16680" xr:uid="{00000000-0005-0000-0000-000008410000}"/>
    <cellStyle name="40% - Accent6 5 2 2 2 2" xfId="16681" xr:uid="{00000000-0005-0000-0000-000009410000}"/>
    <cellStyle name="40% - Accent6 5 2 2 2 2 2" xfId="16682" xr:uid="{00000000-0005-0000-0000-00000A410000}"/>
    <cellStyle name="40% - Accent6 5 2 2 2 3" xfId="16683" xr:uid="{00000000-0005-0000-0000-00000B410000}"/>
    <cellStyle name="40% - Accent6 5 2 2 3" xfId="16684" xr:uid="{00000000-0005-0000-0000-00000C410000}"/>
    <cellStyle name="40% - Accent6 5 2 2 3 2" xfId="16685" xr:uid="{00000000-0005-0000-0000-00000D410000}"/>
    <cellStyle name="40% - Accent6 5 2 2 4" xfId="16686" xr:uid="{00000000-0005-0000-0000-00000E410000}"/>
    <cellStyle name="40% - Accent6 5 2 2 5" xfId="16687" xr:uid="{00000000-0005-0000-0000-00000F410000}"/>
    <cellStyle name="40% - Accent6 5 2 2 6" xfId="16688" xr:uid="{00000000-0005-0000-0000-000010410000}"/>
    <cellStyle name="40% - Accent6 5 2 3" xfId="16689" xr:uid="{00000000-0005-0000-0000-000011410000}"/>
    <cellStyle name="40% - Accent6 5 2 3 2" xfId="16690" xr:uid="{00000000-0005-0000-0000-000012410000}"/>
    <cellStyle name="40% - Accent6 5 2 3 2 2" xfId="16691" xr:uid="{00000000-0005-0000-0000-000013410000}"/>
    <cellStyle name="40% - Accent6 5 2 3 3" xfId="16692" xr:uid="{00000000-0005-0000-0000-000014410000}"/>
    <cellStyle name="40% - Accent6 5 2 4" xfId="16693" xr:uid="{00000000-0005-0000-0000-000015410000}"/>
    <cellStyle name="40% - Accent6 5 2 4 2" xfId="16694" xr:uid="{00000000-0005-0000-0000-000016410000}"/>
    <cellStyle name="40% - Accent6 5 2 4 2 2" xfId="16695" xr:uid="{00000000-0005-0000-0000-000017410000}"/>
    <cellStyle name="40% - Accent6 5 2 4 3" xfId="16696" xr:uid="{00000000-0005-0000-0000-000018410000}"/>
    <cellStyle name="40% - Accent6 5 2 5" xfId="16697" xr:uid="{00000000-0005-0000-0000-000019410000}"/>
    <cellStyle name="40% - Accent6 5 2 5 2" xfId="16698" xr:uid="{00000000-0005-0000-0000-00001A410000}"/>
    <cellStyle name="40% - Accent6 5 2 6" xfId="16699" xr:uid="{00000000-0005-0000-0000-00001B410000}"/>
    <cellStyle name="40% - Accent6 5 2 7" xfId="16700" xr:uid="{00000000-0005-0000-0000-00001C410000}"/>
    <cellStyle name="40% - Accent6 5 2 8" xfId="16701" xr:uid="{00000000-0005-0000-0000-00001D410000}"/>
    <cellStyle name="40% - Accent6 5 3" xfId="16702" xr:uid="{00000000-0005-0000-0000-00001E410000}"/>
    <cellStyle name="40% - Accent6 5 3 2" xfId="16703" xr:uid="{00000000-0005-0000-0000-00001F410000}"/>
    <cellStyle name="40% - Accent6 5 3 2 2" xfId="16704" xr:uid="{00000000-0005-0000-0000-000020410000}"/>
    <cellStyle name="40% - Accent6 5 3 2 2 2" xfId="16705" xr:uid="{00000000-0005-0000-0000-000021410000}"/>
    <cellStyle name="40% - Accent6 5 3 2 3" xfId="16706" xr:uid="{00000000-0005-0000-0000-000022410000}"/>
    <cellStyle name="40% - Accent6 5 3 2 4" xfId="16707" xr:uid="{00000000-0005-0000-0000-000023410000}"/>
    <cellStyle name="40% - Accent6 5 3 3" xfId="16708" xr:uid="{00000000-0005-0000-0000-000024410000}"/>
    <cellStyle name="40% - Accent6 5 3 3 2" xfId="16709" xr:uid="{00000000-0005-0000-0000-000025410000}"/>
    <cellStyle name="40% - Accent6 5 3 4" xfId="16710" xr:uid="{00000000-0005-0000-0000-000026410000}"/>
    <cellStyle name="40% - Accent6 5 3 5" xfId="16711" xr:uid="{00000000-0005-0000-0000-000027410000}"/>
    <cellStyle name="40% - Accent6 5 3 6" xfId="16712" xr:uid="{00000000-0005-0000-0000-000028410000}"/>
    <cellStyle name="40% - Accent6 5 4" xfId="16713" xr:uid="{00000000-0005-0000-0000-000029410000}"/>
    <cellStyle name="40% - Accent6 5 4 2" xfId="16714" xr:uid="{00000000-0005-0000-0000-00002A410000}"/>
    <cellStyle name="40% - Accent6 5 4 2 2" xfId="16715" xr:uid="{00000000-0005-0000-0000-00002B410000}"/>
    <cellStyle name="40% - Accent6 5 4 2 2 2" xfId="16716" xr:uid="{00000000-0005-0000-0000-00002C410000}"/>
    <cellStyle name="40% - Accent6 5 4 2 3" xfId="16717" xr:uid="{00000000-0005-0000-0000-00002D410000}"/>
    <cellStyle name="40% - Accent6 5 4 2 4" xfId="16718" xr:uid="{00000000-0005-0000-0000-00002E410000}"/>
    <cellStyle name="40% - Accent6 5 4 3" xfId="16719" xr:uid="{00000000-0005-0000-0000-00002F410000}"/>
    <cellStyle name="40% - Accent6 5 4 3 2" xfId="16720" xr:uid="{00000000-0005-0000-0000-000030410000}"/>
    <cellStyle name="40% - Accent6 5 4 4" xfId="16721" xr:uid="{00000000-0005-0000-0000-000031410000}"/>
    <cellStyle name="40% - Accent6 5 4 5" xfId="16722" xr:uid="{00000000-0005-0000-0000-000032410000}"/>
    <cellStyle name="40% - Accent6 5 5" xfId="16723" xr:uid="{00000000-0005-0000-0000-000033410000}"/>
    <cellStyle name="40% - Accent6 5 5 2" xfId="16724" xr:uid="{00000000-0005-0000-0000-000034410000}"/>
    <cellStyle name="40% - Accent6 5 5 2 2" xfId="16725" xr:uid="{00000000-0005-0000-0000-000035410000}"/>
    <cellStyle name="40% - Accent6 5 5 3" xfId="16726" xr:uid="{00000000-0005-0000-0000-000036410000}"/>
    <cellStyle name="40% - Accent6 5 5 4" xfId="16727" xr:uid="{00000000-0005-0000-0000-000037410000}"/>
    <cellStyle name="40% - Accent6 5 6" xfId="16728" xr:uid="{00000000-0005-0000-0000-000038410000}"/>
    <cellStyle name="40% - Accent6 5 6 2" xfId="16729" xr:uid="{00000000-0005-0000-0000-000039410000}"/>
    <cellStyle name="40% - Accent6 5 7" xfId="16730" xr:uid="{00000000-0005-0000-0000-00003A410000}"/>
    <cellStyle name="40% - Accent6 5 8" xfId="16731" xr:uid="{00000000-0005-0000-0000-00003B410000}"/>
    <cellStyle name="40% - Accent6 5 9" xfId="16732" xr:uid="{00000000-0005-0000-0000-00003C410000}"/>
    <cellStyle name="40% - Accent6 6" xfId="16733" xr:uid="{00000000-0005-0000-0000-00003D410000}"/>
    <cellStyle name="40% - Accent6 6 2" xfId="16734" xr:uid="{00000000-0005-0000-0000-00003E410000}"/>
    <cellStyle name="40% - Accent6 6 2 2" xfId="16735" xr:uid="{00000000-0005-0000-0000-00003F410000}"/>
    <cellStyle name="40% - Accent6 6 2 2 2" xfId="16736" xr:uid="{00000000-0005-0000-0000-000040410000}"/>
    <cellStyle name="40% - Accent6 6 2 2 2 2" xfId="16737" xr:uid="{00000000-0005-0000-0000-000041410000}"/>
    <cellStyle name="40% - Accent6 6 2 2 2 2 2" xfId="16738" xr:uid="{00000000-0005-0000-0000-000042410000}"/>
    <cellStyle name="40% - Accent6 6 2 2 2 3" xfId="16739" xr:uid="{00000000-0005-0000-0000-000043410000}"/>
    <cellStyle name="40% - Accent6 6 2 2 3" xfId="16740" xr:uid="{00000000-0005-0000-0000-000044410000}"/>
    <cellStyle name="40% - Accent6 6 2 2 3 2" xfId="16741" xr:uid="{00000000-0005-0000-0000-000045410000}"/>
    <cellStyle name="40% - Accent6 6 2 2 4" xfId="16742" xr:uid="{00000000-0005-0000-0000-000046410000}"/>
    <cellStyle name="40% - Accent6 6 2 2 5" xfId="16743" xr:uid="{00000000-0005-0000-0000-000047410000}"/>
    <cellStyle name="40% - Accent6 6 2 2 6" xfId="16744" xr:uid="{00000000-0005-0000-0000-000048410000}"/>
    <cellStyle name="40% - Accent6 6 2 3" xfId="16745" xr:uid="{00000000-0005-0000-0000-000049410000}"/>
    <cellStyle name="40% - Accent6 6 2 3 2" xfId="16746" xr:uid="{00000000-0005-0000-0000-00004A410000}"/>
    <cellStyle name="40% - Accent6 6 2 3 2 2" xfId="16747" xr:uid="{00000000-0005-0000-0000-00004B410000}"/>
    <cellStyle name="40% - Accent6 6 2 3 3" xfId="16748" xr:uid="{00000000-0005-0000-0000-00004C410000}"/>
    <cellStyle name="40% - Accent6 6 2 4" xfId="16749" xr:uid="{00000000-0005-0000-0000-00004D410000}"/>
    <cellStyle name="40% - Accent6 6 2 4 2" xfId="16750" xr:uid="{00000000-0005-0000-0000-00004E410000}"/>
    <cellStyle name="40% - Accent6 6 2 4 2 2" xfId="16751" xr:uid="{00000000-0005-0000-0000-00004F410000}"/>
    <cellStyle name="40% - Accent6 6 2 4 3" xfId="16752" xr:uid="{00000000-0005-0000-0000-000050410000}"/>
    <cellStyle name="40% - Accent6 6 2 5" xfId="16753" xr:uid="{00000000-0005-0000-0000-000051410000}"/>
    <cellStyle name="40% - Accent6 6 2 5 2" xfId="16754" xr:uid="{00000000-0005-0000-0000-000052410000}"/>
    <cellStyle name="40% - Accent6 6 2 6" xfId="16755" xr:uid="{00000000-0005-0000-0000-000053410000}"/>
    <cellStyle name="40% - Accent6 6 2 7" xfId="16756" xr:uid="{00000000-0005-0000-0000-000054410000}"/>
    <cellStyle name="40% - Accent6 6 2 8" xfId="16757" xr:uid="{00000000-0005-0000-0000-000055410000}"/>
    <cellStyle name="40% - Accent6 6 3" xfId="16758" xr:uid="{00000000-0005-0000-0000-000056410000}"/>
    <cellStyle name="40% - Accent6 6 3 2" xfId="16759" xr:uid="{00000000-0005-0000-0000-000057410000}"/>
    <cellStyle name="40% - Accent6 6 3 2 2" xfId="16760" xr:uid="{00000000-0005-0000-0000-000058410000}"/>
    <cellStyle name="40% - Accent6 6 3 2 2 2" xfId="16761" xr:uid="{00000000-0005-0000-0000-000059410000}"/>
    <cellStyle name="40% - Accent6 6 3 2 3" xfId="16762" xr:uid="{00000000-0005-0000-0000-00005A410000}"/>
    <cellStyle name="40% - Accent6 6 3 2 4" xfId="16763" xr:uid="{00000000-0005-0000-0000-00005B410000}"/>
    <cellStyle name="40% - Accent6 6 3 3" xfId="16764" xr:uid="{00000000-0005-0000-0000-00005C410000}"/>
    <cellStyle name="40% - Accent6 6 3 3 2" xfId="16765" xr:uid="{00000000-0005-0000-0000-00005D410000}"/>
    <cellStyle name="40% - Accent6 6 3 4" xfId="16766" xr:uid="{00000000-0005-0000-0000-00005E410000}"/>
    <cellStyle name="40% - Accent6 6 3 5" xfId="16767" xr:uid="{00000000-0005-0000-0000-00005F410000}"/>
    <cellStyle name="40% - Accent6 6 3 6" xfId="16768" xr:uid="{00000000-0005-0000-0000-000060410000}"/>
    <cellStyle name="40% - Accent6 6 4" xfId="16769" xr:uid="{00000000-0005-0000-0000-000061410000}"/>
    <cellStyle name="40% - Accent6 6 4 2" xfId="16770" xr:uid="{00000000-0005-0000-0000-000062410000}"/>
    <cellStyle name="40% - Accent6 6 4 2 2" xfId="16771" xr:uid="{00000000-0005-0000-0000-000063410000}"/>
    <cellStyle name="40% - Accent6 6 4 3" xfId="16772" xr:uid="{00000000-0005-0000-0000-000064410000}"/>
    <cellStyle name="40% - Accent6 6 4 4" xfId="16773" xr:uid="{00000000-0005-0000-0000-000065410000}"/>
    <cellStyle name="40% - Accent6 6 5" xfId="16774" xr:uid="{00000000-0005-0000-0000-000066410000}"/>
    <cellStyle name="40% - Accent6 6 5 2" xfId="16775" xr:uid="{00000000-0005-0000-0000-000067410000}"/>
    <cellStyle name="40% - Accent6 6 5 2 2" xfId="16776" xr:uid="{00000000-0005-0000-0000-000068410000}"/>
    <cellStyle name="40% - Accent6 6 5 3" xfId="16777" xr:uid="{00000000-0005-0000-0000-000069410000}"/>
    <cellStyle name="40% - Accent6 6 6" xfId="16778" xr:uid="{00000000-0005-0000-0000-00006A410000}"/>
    <cellStyle name="40% - Accent6 6 6 2" xfId="16779" xr:uid="{00000000-0005-0000-0000-00006B410000}"/>
    <cellStyle name="40% - Accent6 6 7" xfId="16780" xr:uid="{00000000-0005-0000-0000-00006C410000}"/>
    <cellStyle name="40% - Accent6 6 8" xfId="16781" xr:uid="{00000000-0005-0000-0000-00006D410000}"/>
    <cellStyle name="40% - Accent6 6 9" xfId="16782" xr:uid="{00000000-0005-0000-0000-00006E410000}"/>
    <cellStyle name="40% - Accent6 7" xfId="16783" xr:uid="{00000000-0005-0000-0000-00006F410000}"/>
    <cellStyle name="40% - Accent6 7 2" xfId="16784" xr:uid="{00000000-0005-0000-0000-000070410000}"/>
    <cellStyle name="40% - Accent6 7 2 2" xfId="16785" xr:uid="{00000000-0005-0000-0000-000071410000}"/>
    <cellStyle name="40% - Accent6 7 2 2 2" xfId="16786" xr:uid="{00000000-0005-0000-0000-000072410000}"/>
    <cellStyle name="40% - Accent6 7 2 2 2 2" xfId="16787" xr:uid="{00000000-0005-0000-0000-000073410000}"/>
    <cellStyle name="40% - Accent6 7 2 2 2 2 2" xfId="16788" xr:uid="{00000000-0005-0000-0000-000074410000}"/>
    <cellStyle name="40% - Accent6 7 2 2 2 3" xfId="16789" xr:uid="{00000000-0005-0000-0000-000075410000}"/>
    <cellStyle name="40% - Accent6 7 2 2 3" xfId="16790" xr:uid="{00000000-0005-0000-0000-000076410000}"/>
    <cellStyle name="40% - Accent6 7 2 2 3 2" xfId="16791" xr:uid="{00000000-0005-0000-0000-000077410000}"/>
    <cellStyle name="40% - Accent6 7 2 2 4" xfId="16792" xr:uid="{00000000-0005-0000-0000-000078410000}"/>
    <cellStyle name="40% - Accent6 7 2 2 5" xfId="16793" xr:uid="{00000000-0005-0000-0000-000079410000}"/>
    <cellStyle name="40% - Accent6 7 2 2 6" xfId="16794" xr:uid="{00000000-0005-0000-0000-00007A410000}"/>
    <cellStyle name="40% - Accent6 7 2 3" xfId="16795" xr:uid="{00000000-0005-0000-0000-00007B410000}"/>
    <cellStyle name="40% - Accent6 7 2 3 2" xfId="16796" xr:uid="{00000000-0005-0000-0000-00007C410000}"/>
    <cellStyle name="40% - Accent6 7 2 3 2 2" xfId="16797" xr:uid="{00000000-0005-0000-0000-00007D410000}"/>
    <cellStyle name="40% - Accent6 7 2 3 3" xfId="16798" xr:uid="{00000000-0005-0000-0000-00007E410000}"/>
    <cellStyle name="40% - Accent6 7 2 4" xfId="16799" xr:uid="{00000000-0005-0000-0000-00007F410000}"/>
    <cellStyle name="40% - Accent6 7 2 4 2" xfId="16800" xr:uid="{00000000-0005-0000-0000-000080410000}"/>
    <cellStyle name="40% - Accent6 7 2 4 2 2" xfId="16801" xr:uid="{00000000-0005-0000-0000-000081410000}"/>
    <cellStyle name="40% - Accent6 7 2 4 3" xfId="16802" xr:uid="{00000000-0005-0000-0000-000082410000}"/>
    <cellStyle name="40% - Accent6 7 2 5" xfId="16803" xr:uid="{00000000-0005-0000-0000-000083410000}"/>
    <cellStyle name="40% - Accent6 7 2 5 2" xfId="16804" xr:uid="{00000000-0005-0000-0000-000084410000}"/>
    <cellStyle name="40% - Accent6 7 2 6" xfId="16805" xr:uid="{00000000-0005-0000-0000-000085410000}"/>
    <cellStyle name="40% - Accent6 7 2 7" xfId="16806" xr:uid="{00000000-0005-0000-0000-000086410000}"/>
    <cellStyle name="40% - Accent6 7 2 8" xfId="16807" xr:uid="{00000000-0005-0000-0000-000087410000}"/>
    <cellStyle name="40% - Accent6 7 3" xfId="16808" xr:uid="{00000000-0005-0000-0000-000088410000}"/>
    <cellStyle name="40% - Accent6 7 3 2" xfId="16809" xr:uid="{00000000-0005-0000-0000-000089410000}"/>
    <cellStyle name="40% - Accent6 7 3 2 2" xfId="16810" xr:uid="{00000000-0005-0000-0000-00008A410000}"/>
    <cellStyle name="40% - Accent6 7 3 2 2 2" xfId="16811" xr:uid="{00000000-0005-0000-0000-00008B410000}"/>
    <cellStyle name="40% - Accent6 7 3 2 3" xfId="16812" xr:uid="{00000000-0005-0000-0000-00008C410000}"/>
    <cellStyle name="40% - Accent6 7 3 2 4" xfId="16813" xr:uid="{00000000-0005-0000-0000-00008D410000}"/>
    <cellStyle name="40% - Accent6 7 3 3" xfId="16814" xr:uid="{00000000-0005-0000-0000-00008E410000}"/>
    <cellStyle name="40% - Accent6 7 3 3 2" xfId="16815" xr:uid="{00000000-0005-0000-0000-00008F410000}"/>
    <cellStyle name="40% - Accent6 7 3 4" xfId="16816" xr:uid="{00000000-0005-0000-0000-000090410000}"/>
    <cellStyle name="40% - Accent6 7 3 5" xfId="16817" xr:uid="{00000000-0005-0000-0000-000091410000}"/>
    <cellStyle name="40% - Accent6 7 3 6" xfId="16818" xr:uid="{00000000-0005-0000-0000-000092410000}"/>
    <cellStyle name="40% - Accent6 7 4" xfId="16819" xr:uid="{00000000-0005-0000-0000-000093410000}"/>
    <cellStyle name="40% - Accent6 7 4 2" xfId="16820" xr:uid="{00000000-0005-0000-0000-000094410000}"/>
    <cellStyle name="40% - Accent6 7 4 2 2" xfId="16821" xr:uid="{00000000-0005-0000-0000-000095410000}"/>
    <cellStyle name="40% - Accent6 7 4 3" xfId="16822" xr:uid="{00000000-0005-0000-0000-000096410000}"/>
    <cellStyle name="40% - Accent6 7 4 4" xfId="16823" xr:uid="{00000000-0005-0000-0000-000097410000}"/>
    <cellStyle name="40% - Accent6 7 5" xfId="16824" xr:uid="{00000000-0005-0000-0000-000098410000}"/>
    <cellStyle name="40% - Accent6 7 5 2" xfId="16825" xr:uid="{00000000-0005-0000-0000-000099410000}"/>
    <cellStyle name="40% - Accent6 7 5 2 2" xfId="16826" xr:uid="{00000000-0005-0000-0000-00009A410000}"/>
    <cellStyle name="40% - Accent6 7 5 3" xfId="16827" xr:uid="{00000000-0005-0000-0000-00009B410000}"/>
    <cellStyle name="40% - Accent6 7 6" xfId="16828" xr:uid="{00000000-0005-0000-0000-00009C410000}"/>
    <cellStyle name="40% - Accent6 7 6 2" xfId="16829" xr:uid="{00000000-0005-0000-0000-00009D410000}"/>
    <cellStyle name="40% - Accent6 7 7" xfId="16830" xr:uid="{00000000-0005-0000-0000-00009E410000}"/>
    <cellStyle name="40% - Accent6 7 8" xfId="16831" xr:uid="{00000000-0005-0000-0000-00009F410000}"/>
    <cellStyle name="40% - Accent6 7 9" xfId="16832" xr:uid="{00000000-0005-0000-0000-0000A0410000}"/>
    <cellStyle name="40% - Accent6 8" xfId="16833" xr:uid="{00000000-0005-0000-0000-0000A1410000}"/>
    <cellStyle name="40% - Accent6 8 2" xfId="16834" xr:uid="{00000000-0005-0000-0000-0000A2410000}"/>
    <cellStyle name="40% - Accent6 8 2 2" xfId="16835" xr:uid="{00000000-0005-0000-0000-0000A3410000}"/>
    <cellStyle name="40% - Accent6 8 2 2 2" xfId="16836" xr:uid="{00000000-0005-0000-0000-0000A4410000}"/>
    <cellStyle name="40% - Accent6 8 2 2 2 2" xfId="16837" xr:uid="{00000000-0005-0000-0000-0000A5410000}"/>
    <cellStyle name="40% - Accent6 8 2 2 2 2 2" xfId="16838" xr:uid="{00000000-0005-0000-0000-0000A6410000}"/>
    <cellStyle name="40% - Accent6 8 2 2 2 3" xfId="16839" xr:uid="{00000000-0005-0000-0000-0000A7410000}"/>
    <cellStyle name="40% - Accent6 8 2 2 3" xfId="16840" xr:uid="{00000000-0005-0000-0000-0000A8410000}"/>
    <cellStyle name="40% - Accent6 8 2 2 3 2" xfId="16841" xr:uid="{00000000-0005-0000-0000-0000A9410000}"/>
    <cellStyle name="40% - Accent6 8 2 2 4" xfId="16842" xr:uid="{00000000-0005-0000-0000-0000AA410000}"/>
    <cellStyle name="40% - Accent6 8 2 2 5" xfId="16843" xr:uid="{00000000-0005-0000-0000-0000AB410000}"/>
    <cellStyle name="40% - Accent6 8 2 2 6" xfId="16844" xr:uid="{00000000-0005-0000-0000-0000AC410000}"/>
    <cellStyle name="40% - Accent6 8 2 3" xfId="16845" xr:uid="{00000000-0005-0000-0000-0000AD410000}"/>
    <cellStyle name="40% - Accent6 8 2 3 2" xfId="16846" xr:uid="{00000000-0005-0000-0000-0000AE410000}"/>
    <cellStyle name="40% - Accent6 8 2 3 2 2" xfId="16847" xr:uid="{00000000-0005-0000-0000-0000AF410000}"/>
    <cellStyle name="40% - Accent6 8 2 3 3" xfId="16848" xr:uid="{00000000-0005-0000-0000-0000B0410000}"/>
    <cellStyle name="40% - Accent6 8 2 4" xfId="16849" xr:uid="{00000000-0005-0000-0000-0000B1410000}"/>
    <cellStyle name="40% - Accent6 8 2 4 2" xfId="16850" xr:uid="{00000000-0005-0000-0000-0000B2410000}"/>
    <cellStyle name="40% - Accent6 8 2 4 2 2" xfId="16851" xr:uid="{00000000-0005-0000-0000-0000B3410000}"/>
    <cellStyle name="40% - Accent6 8 2 4 3" xfId="16852" xr:uid="{00000000-0005-0000-0000-0000B4410000}"/>
    <cellStyle name="40% - Accent6 8 2 5" xfId="16853" xr:uid="{00000000-0005-0000-0000-0000B5410000}"/>
    <cellStyle name="40% - Accent6 8 2 5 2" xfId="16854" xr:uid="{00000000-0005-0000-0000-0000B6410000}"/>
    <cellStyle name="40% - Accent6 8 2 6" xfId="16855" xr:uid="{00000000-0005-0000-0000-0000B7410000}"/>
    <cellStyle name="40% - Accent6 8 2 7" xfId="16856" xr:uid="{00000000-0005-0000-0000-0000B8410000}"/>
    <cellStyle name="40% - Accent6 8 2 8" xfId="16857" xr:uid="{00000000-0005-0000-0000-0000B9410000}"/>
    <cellStyle name="40% - Accent6 8 3" xfId="16858" xr:uid="{00000000-0005-0000-0000-0000BA410000}"/>
    <cellStyle name="40% - Accent6 8 3 2" xfId="16859" xr:uid="{00000000-0005-0000-0000-0000BB410000}"/>
    <cellStyle name="40% - Accent6 8 3 2 2" xfId="16860" xr:uid="{00000000-0005-0000-0000-0000BC410000}"/>
    <cellStyle name="40% - Accent6 8 3 2 2 2" xfId="16861" xr:uid="{00000000-0005-0000-0000-0000BD410000}"/>
    <cellStyle name="40% - Accent6 8 3 2 3" xfId="16862" xr:uid="{00000000-0005-0000-0000-0000BE410000}"/>
    <cellStyle name="40% - Accent6 8 3 2 4" xfId="16863" xr:uid="{00000000-0005-0000-0000-0000BF410000}"/>
    <cellStyle name="40% - Accent6 8 3 3" xfId="16864" xr:uid="{00000000-0005-0000-0000-0000C0410000}"/>
    <cellStyle name="40% - Accent6 8 3 3 2" xfId="16865" xr:uid="{00000000-0005-0000-0000-0000C1410000}"/>
    <cellStyle name="40% - Accent6 8 3 4" xfId="16866" xr:uid="{00000000-0005-0000-0000-0000C2410000}"/>
    <cellStyle name="40% - Accent6 8 3 5" xfId="16867" xr:uid="{00000000-0005-0000-0000-0000C3410000}"/>
    <cellStyle name="40% - Accent6 8 3 6" xfId="16868" xr:uid="{00000000-0005-0000-0000-0000C4410000}"/>
    <cellStyle name="40% - Accent6 8 4" xfId="16869" xr:uid="{00000000-0005-0000-0000-0000C5410000}"/>
    <cellStyle name="40% - Accent6 8 4 2" xfId="16870" xr:uid="{00000000-0005-0000-0000-0000C6410000}"/>
    <cellStyle name="40% - Accent6 8 4 2 2" xfId="16871" xr:uid="{00000000-0005-0000-0000-0000C7410000}"/>
    <cellStyle name="40% - Accent6 8 4 3" xfId="16872" xr:uid="{00000000-0005-0000-0000-0000C8410000}"/>
    <cellStyle name="40% - Accent6 8 4 4" xfId="16873" xr:uid="{00000000-0005-0000-0000-0000C9410000}"/>
    <cellStyle name="40% - Accent6 8 5" xfId="16874" xr:uid="{00000000-0005-0000-0000-0000CA410000}"/>
    <cellStyle name="40% - Accent6 8 5 2" xfId="16875" xr:uid="{00000000-0005-0000-0000-0000CB410000}"/>
    <cellStyle name="40% - Accent6 8 5 2 2" xfId="16876" xr:uid="{00000000-0005-0000-0000-0000CC410000}"/>
    <cellStyle name="40% - Accent6 8 5 3" xfId="16877" xr:uid="{00000000-0005-0000-0000-0000CD410000}"/>
    <cellStyle name="40% - Accent6 8 6" xfId="16878" xr:uid="{00000000-0005-0000-0000-0000CE410000}"/>
    <cellStyle name="40% - Accent6 8 6 2" xfId="16879" xr:uid="{00000000-0005-0000-0000-0000CF410000}"/>
    <cellStyle name="40% - Accent6 8 7" xfId="16880" xr:uid="{00000000-0005-0000-0000-0000D0410000}"/>
    <cellStyle name="40% - Accent6 8 8" xfId="16881" xr:uid="{00000000-0005-0000-0000-0000D1410000}"/>
    <cellStyle name="40% - Accent6 8 9" xfId="16882" xr:uid="{00000000-0005-0000-0000-0000D2410000}"/>
    <cellStyle name="40% - Accent6 9" xfId="16883" xr:uid="{00000000-0005-0000-0000-0000D3410000}"/>
    <cellStyle name="40% - Accent6 9 2" xfId="16884" xr:uid="{00000000-0005-0000-0000-0000D4410000}"/>
    <cellStyle name="40% - Accent6 9 2 2" xfId="16885" xr:uid="{00000000-0005-0000-0000-0000D5410000}"/>
    <cellStyle name="40% - Accent6 9 2 2 2" xfId="16886" xr:uid="{00000000-0005-0000-0000-0000D6410000}"/>
    <cellStyle name="40% - Accent6 9 2 2 2 2" xfId="16887" xr:uid="{00000000-0005-0000-0000-0000D7410000}"/>
    <cellStyle name="40% - Accent6 9 2 2 3" xfId="16888" xr:uid="{00000000-0005-0000-0000-0000D8410000}"/>
    <cellStyle name="40% - Accent6 9 2 2 4" xfId="16889" xr:uid="{00000000-0005-0000-0000-0000D9410000}"/>
    <cellStyle name="40% - Accent6 9 2 3" xfId="16890" xr:uid="{00000000-0005-0000-0000-0000DA410000}"/>
    <cellStyle name="40% - Accent6 9 2 3 2" xfId="16891" xr:uid="{00000000-0005-0000-0000-0000DB410000}"/>
    <cellStyle name="40% - Accent6 9 2 4" xfId="16892" xr:uid="{00000000-0005-0000-0000-0000DC410000}"/>
    <cellStyle name="40% - Accent6 9 2 5" xfId="16893" xr:uid="{00000000-0005-0000-0000-0000DD410000}"/>
    <cellStyle name="40% - Accent6 9 2 6" xfId="16894" xr:uid="{00000000-0005-0000-0000-0000DE410000}"/>
    <cellStyle name="40% - Accent6 9 3" xfId="16895" xr:uid="{00000000-0005-0000-0000-0000DF410000}"/>
    <cellStyle name="40% - Accent6 9 3 2" xfId="16896" xr:uid="{00000000-0005-0000-0000-0000E0410000}"/>
    <cellStyle name="40% - Accent6 9 3 2 2" xfId="16897" xr:uid="{00000000-0005-0000-0000-0000E1410000}"/>
    <cellStyle name="40% - Accent6 9 3 2 2 2" xfId="16898" xr:uid="{00000000-0005-0000-0000-0000E2410000}"/>
    <cellStyle name="40% - Accent6 9 3 2 3" xfId="16899" xr:uid="{00000000-0005-0000-0000-0000E3410000}"/>
    <cellStyle name="40% - Accent6 9 3 2 4" xfId="16900" xr:uid="{00000000-0005-0000-0000-0000E4410000}"/>
    <cellStyle name="40% - Accent6 9 3 3" xfId="16901" xr:uid="{00000000-0005-0000-0000-0000E5410000}"/>
    <cellStyle name="40% - Accent6 9 3 3 2" xfId="16902" xr:uid="{00000000-0005-0000-0000-0000E6410000}"/>
    <cellStyle name="40% - Accent6 9 3 4" xfId="16903" xr:uid="{00000000-0005-0000-0000-0000E7410000}"/>
    <cellStyle name="40% - Accent6 9 3 5" xfId="16904" xr:uid="{00000000-0005-0000-0000-0000E8410000}"/>
    <cellStyle name="40% - Accent6 9 4" xfId="16905" xr:uid="{00000000-0005-0000-0000-0000E9410000}"/>
    <cellStyle name="40% - Accent6 9 4 2" xfId="16906" xr:uid="{00000000-0005-0000-0000-0000EA410000}"/>
    <cellStyle name="40% - Accent6 9 4 2 2" xfId="16907" xr:uid="{00000000-0005-0000-0000-0000EB410000}"/>
    <cellStyle name="40% - Accent6 9 4 3" xfId="16908" xr:uid="{00000000-0005-0000-0000-0000EC410000}"/>
    <cellStyle name="40% - Accent6 9 4 4" xfId="16909" xr:uid="{00000000-0005-0000-0000-0000ED410000}"/>
    <cellStyle name="40% - Accent6 9 5" xfId="16910" xr:uid="{00000000-0005-0000-0000-0000EE410000}"/>
    <cellStyle name="40% - Accent6 9 5 2" xfId="16911" xr:uid="{00000000-0005-0000-0000-0000EF410000}"/>
    <cellStyle name="40% - Accent6 9 6" xfId="16912" xr:uid="{00000000-0005-0000-0000-0000F0410000}"/>
    <cellStyle name="40% - Accent6 9 7" xfId="16913" xr:uid="{00000000-0005-0000-0000-0000F1410000}"/>
    <cellStyle name="40% - Accent6 9 8" xfId="16914" xr:uid="{00000000-0005-0000-0000-0000F2410000}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16915" xr:uid="{00000000-0005-0000-0000-0000FF410000}"/>
    <cellStyle name="Berekening" xfId="13" builtinId="22" customBuiltin="1"/>
    <cellStyle name="Calculation" xfId="16916" xr:uid="{00000000-0005-0000-0000-000001420000}"/>
    <cellStyle name="Check Cell" xfId="16917" xr:uid="{00000000-0005-0000-0000-000002420000}"/>
    <cellStyle name="Comma 2" xfId="16918" xr:uid="{00000000-0005-0000-0000-000003420000}"/>
    <cellStyle name="Comma 2 2" xfId="16919" xr:uid="{00000000-0005-0000-0000-000004420000}"/>
    <cellStyle name="Controlecel" xfId="15" builtinId="23" customBuiltin="1"/>
    <cellStyle name="Explanatory Text" xfId="16920" xr:uid="{00000000-0005-0000-0000-000006420000}"/>
    <cellStyle name="Gekoppelde cel" xfId="14" builtinId="24" customBuiltin="1"/>
    <cellStyle name="Goed" xfId="8" builtinId="26" customBuiltin="1"/>
    <cellStyle name="Good" xfId="16921" xr:uid="{00000000-0005-0000-0000-000009420000}"/>
    <cellStyle name="Header" xfId="16922" xr:uid="{00000000-0005-0000-0000-00000A420000}"/>
    <cellStyle name="Heading 1" xfId="16923" xr:uid="{00000000-0005-0000-0000-00000B420000}"/>
    <cellStyle name="Heading 2" xfId="16924" xr:uid="{00000000-0005-0000-0000-00000C420000}"/>
    <cellStyle name="Heading 3" xfId="16925" xr:uid="{00000000-0005-0000-0000-00000D420000}"/>
    <cellStyle name="Heading 4" xfId="16926" xr:uid="{00000000-0005-0000-0000-00000E420000}"/>
    <cellStyle name="Hyperlink 2" xfId="16927" xr:uid="{00000000-0005-0000-0000-00000F420000}"/>
    <cellStyle name="Hyperlink 3" xfId="16928" xr:uid="{00000000-0005-0000-0000-000010420000}"/>
    <cellStyle name="Input" xfId="16929" xr:uid="{00000000-0005-0000-0000-000011420000}"/>
    <cellStyle name="Invoer" xfId="11" builtinId="20" customBuiltin="1"/>
    <cellStyle name="Komma" xfId="1" builtinId="3" customBuiltin="1"/>
    <cellStyle name="Komma 10" xfId="16930" xr:uid="{00000000-0005-0000-0000-000014420000}"/>
    <cellStyle name="Komma 10 2" xfId="16931" xr:uid="{00000000-0005-0000-0000-000015420000}"/>
    <cellStyle name="Komma 10 2 2" xfId="16932" xr:uid="{00000000-0005-0000-0000-000016420000}"/>
    <cellStyle name="Komma 10 2 3" xfId="16933" xr:uid="{00000000-0005-0000-0000-000017420000}"/>
    <cellStyle name="Komma 10 2 3 2" xfId="16934" xr:uid="{00000000-0005-0000-0000-000018420000}"/>
    <cellStyle name="Komma 10 2 3 2 2" xfId="16935" xr:uid="{00000000-0005-0000-0000-000019420000}"/>
    <cellStyle name="Komma 10 2 3 2 3" xfId="16936" xr:uid="{00000000-0005-0000-0000-00001A420000}"/>
    <cellStyle name="Komma 10 2 3 3" xfId="16937" xr:uid="{00000000-0005-0000-0000-00001B420000}"/>
    <cellStyle name="Komma 10 2 3 4" xfId="16938" xr:uid="{00000000-0005-0000-0000-00001C420000}"/>
    <cellStyle name="Komma 10 2 4" xfId="16939" xr:uid="{00000000-0005-0000-0000-00001D420000}"/>
    <cellStyle name="Komma 10 2 4 2" xfId="16940" xr:uid="{00000000-0005-0000-0000-00001E420000}"/>
    <cellStyle name="Komma 10 2 4 2 2" xfId="16941" xr:uid="{00000000-0005-0000-0000-00001F420000}"/>
    <cellStyle name="Komma 10 2 4 3" xfId="16942" xr:uid="{00000000-0005-0000-0000-000020420000}"/>
    <cellStyle name="Komma 10 2 4 4" xfId="16943" xr:uid="{00000000-0005-0000-0000-000021420000}"/>
    <cellStyle name="Komma 10 2 5" xfId="16944" xr:uid="{00000000-0005-0000-0000-000022420000}"/>
    <cellStyle name="Komma 10 2 5 2" xfId="16945" xr:uid="{00000000-0005-0000-0000-000023420000}"/>
    <cellStyle name="Komma 10 2 6" xfId="16946" xr:uid="{00000000-0005-0000-0000-000024420000}"/>
    <cellStyle name="Komma 10 3" xfId="16947" xr:uid="{00000000-0005-0000-0000-000025420000}"/>
    <cellStyle name="Komma 10 3 2" xfId="16948" xr:uid="{00000000-0005-0000-0000-000026420000}"/>
    <cellStyle name="Komma 10 3 2 2" xfId="16949" xr:uid="{00000000-0005-0000-0000-000027420000}"/>
    <cellStyle name="Komma 10 3 2 3" xfId="16950" xr:uid="{00000000-0005-0000-0000-000028420000}"/>
    <cellStyle name="Komma 10 3 3" xfId="16951" xr:uid="{00000000-0005-0000-0000-000029420000}"/>
    <cellStyle name="Komma 10 3 4" xfId="16952" xr:uid="{00000000-0005-0000-0000-00002A420000}"/>
    <cellStyle name="Komma 10 4" xfId="16953" xr:uid="{00000000-0005-0000-0000-00002B420000}"/>
    <cellStyle name="Komma 10 4 2" xfId="16954" xr:uid="{00000000-0005-0000-0000-00002C420000}"/>
    <cellStyle name="Komma 10 4 2 2" xfId="16955" xr:uid="{00000000-0005-0000-0000-00002D420000}"/>
    <cellStyle name="Komma 10 4 2 3" xfId="16956" xr:uid="{00000000-0005-0000-0000-00002E420000}"/>
    <cellStyle name="Komma 10 4 3" xfId="16957" xr:uid="{00000000-0005-0000-0000-00002F420000}"/>
    <cellStyle name="Komma 10 4 4" xfId="16958" xr:uid="{00000000-0005-0000-0000-000030420000}"/>
    <cellStyle name="Komma 10 5" xfId="16959" xr:uid="{00000000-0005-0000-0000-000031420000}"/>
    <cellStyle name="Komma 10 5 2" xfId="16960" xr:uid="{00000000-0005-0000-0000-000032420000}"/>
    <cellStyle name="Komma 10 5 2 2" xfId="16961" xr:uid="{00000000-0005-0000-0000-000033420000}"/>
    <cellStyle name="Komma 10 5 2 3" xfId="16962" xr:uid="{00000000-0005-0000-0000-000034420000}"/>
    <cellStyle name="Komma 10 5 3" xfId="16963" xr:uid="{00000000-0005-0000-0000-000035420000}"/>
    <cellStyle name="Komma 10 5 4" xfId="16964" xr:uid="{00000000-0005-0000-0000-000036420000}"/>
    <cellStyle name="Komma 10 6" xfId="16965" xr:uid="{00000000-0005-0000-0000-000037420000}"/>
    <cellStyle name="Komma 10 6 2" xfId="16966" xr:uid="{00000000-0005-0000-0000-000038420000}"/>
    <cellStyle name="Komma 10 6 2 2" xfId="16967" xr:uid="{00000000-0005-0000-0000-000039420000}"/>
    <cellStyle name="Komma 10 6 3" xfId="16968" xr:uid="{00000000-0005-0000-0000-00003A420000}"/>
    <cellStyle name="Komma 10 6 4" xfId="16969" xr:uid="{00000000-0005-0000-0000-00003B420000}"/>
    <cellStyle name="Komma 10 7" xfId="16970" xr:uid="{00000000-0005-0000-0000-00003C420000}"/>
    <cellStyle name="Komma 10 7 2" xfId="16971" xr:uid="{00000000-0005-0000-0000-00003D420000}"/>
    <cellStyle name="Komma 10 8" xfId="16972" xr:uid="{00000000-0005-0000-0000-00003E420000}"/>
    <cellStyle name="Komma 11" xfId="16973" xr:uid="{00000000-0005-0000-0000-00003F420000}"/>
    <cellStyle name="Komma 11 2" xfId="16974" xr:uid="{00000000-0005-0000-0000-000040420000}"/>
    <cellStyle name="Komma 11 3" xfId="16975" xr:uid="{00000000-0005-0000-0000-000041420000}"/>
    <cellStyle name="Komma 11 4" xfId="16976" xr:uid="{00000000-0005-0000-0000-000042420000}"/>
    <cellStyle name="Komma 12" xfId="16977" xr:uid="{00000000-0005-0000-0000-000043420000}"/>
    <cellStyle name="Komma 12 2" xfId="16978" xr:uid="{00000000-0005-0000-0000-000044420000}"/>
    <cellStyle name="Komma 12 2 2" xfId="16979" xr:uid="{00000000-0005-0000-0000-000045420000}"/>
    <cellStyle name="Komma 12 2 3" xfId="16980" xr:uid="{00000000-0005-0000-0000-000046420000}"/>
    <cellStyle name="Komma 12 2 3 2" xfId="16981" xr:uid="{00000000-0005-0000-0000-000047420000}"/>
    <cellStyle name="Komma 12 2 3 3" xfId="16982" xr:uid="{00000000-0005-0000-0000-000048420000}"/>
    <cellStyle name="Komma 12 2 4" xfId="16983" xr:uid="{00000000-0005-0000-0000-000049420000}"/>
    <cellStyle name="Komma 12 2 5" xfId="16984" xr:uid="{00000000-0005-0000-0000-00004A420000}"/>
    <cellStyle name="Komma 12 2 6" xfId="16985" xr:uid="{00000000-0005-0000-0000-00004B420000}"/>
    <cellStyle name="Komma 12 3" xfId="16986" xr:uid="{00000000-0005-0000-0000-00004C420000}"/>
    <cellStyle name="Komma 12 3 2" xfId="16987" xr:uid="{00000000-0005-0000-0000-00004D420000}"/>
    <cellStyle name="Komma 12 3 2 2" xfId="16988" xr:uid="{00000000-0005-0000-0000-00004E420000}"/>
    <cellStyle name="Komma 12 3 2 2 2" xfId="16989" xr:uid="{00000000-0005-0000-0000-00004F420000}"/>
    <cellStyle name="Komma 12 3 2 2 3" xfId="16990" xr:uid="{00000000-0005-0000-0000-000050420000}"/>
    <cellStyle name="Komma 12 3 2 3" xfId="16991" xr:uid="{00000000-0005-0000-0000-000051420000}"/>
    <cellStyle name="Komma 12 3 2 4" xfId="16992" xr:uid="{00000000-0005-0000-0000-000052420000}"/>
    <cellStyle name="Komma 12 3 3" xfId="16993" xr:uid="{00000000-0005-0000-0000-000053420000}"/>
    <cellStyle name="Komma 12 3 3 2" xfId="16994" xr:uid="{00000000-0005-0000-0000-000054420000}"/>
    <cellStyle name="Komma 12 3 4" xfId="16995" xr:uid="{00000000-0005-0000-0000-000055420000}"/>
    <cellStyle name="Komma 12 4" xfId="16996" xr:uid="{00000000-0005-0000-0000-000056420000}"/>
    <cellStyle name="Komma 12 4 2" xfId="16997" xr:uid="{00000000-0005-0000-0000-000057420000}"/>
    <cellStyle name="Komma 12 4 3" xfId="16998" xr:uid="{00000000-0005-0000-0000-000058420000}"/>
    <cellStyle name="Komma 12 5" xfId="16999" xr:uid="{00000000-0005-0000-0000-000059420000}"/>
    <cellStyle name="Komma 12 6" xfId="17000" xr:uid="{00000000-0005-0000-0000-00005A420000}"/>
    <cellStyle name="Komma 12 6 2" xfId="17001" xr:uid="{00000000-0005-0000-0000-00005B420000}"/>
    <cellStyle name="Komma 12 7" xfId="17002" xr:uid="{00000000-0005-0000-0000-00005C420000}"/>
    <cellStyle name="Komma 13" xfId="17003" xr:uid="{00000000-0005-0000-0000-00005D420000}"/>
    <cellStyle name="Komma 13 10" xfId="17004" xr:uid="{00000000-0005-0000-0000-00005E420000}"/>
    <cellStyle name="Komma 13 11" xfId="17005" xr:uid="{00000000-0005-0000-0000-00005F420000}"/>
    <cellStyle name="Komma 13 12" xfId="17006" xr:uid="{00000000-0005-0000-0000-000060420000}"/>
    <cellStyle name="Komma 13 13" xfId="17007" xr:uid="{00000000-0005-0000-0000-000061420000}"/>
    <cellStyle name="Komma 13 2" xfId="17008" xr:uid="{00000000-0005-0000-0000-000062420000}"/>
    <cellStyle name="Komma 13 2 10" xfId="17009" xr:uid="{00000000-0005-0000-0000-000063420000}"/>
    <cellStyle name="Komma 13 2 11" xfId="17010" xr:uid="{00000000-0005-0000-0000-000064420000}"/>
    <cellStyle name="Komma 13 2 12" xfId="17011" xr:uid="{00000000-0005-0000-0000-000065420000}"/>
    <cellStyle name="Komma 13 2 2" xfId="17012" xr:uid="{00000000-0005-0000-0000-000066420000}"/>
    <cellStyle name="Komma 13 2 2 2" xfId="17013" xr:uid="{00000000-0005-0000-0000-000067420000}"/>
    <cellStyle name="Komma 13 2 2 2 2" xfId="17014" xr:uid="{00000000-0005-0000-0000-000068420000}"/>
    <cellStyle name="Komma 13 2 2 2 2 2" xfId="17015" xr:uid="{00000000-0005-0000-0000-000069420000}"/>
    <cellStyle name="Komma 13 2 2 2 2 2 2" xfId="17016" xr:uid="{00000000-0005-0000-0000-00006A420000}"/>
    <cellStyle name="Komma 13 2 2 2 2 2 2 2" xfId="17017" xr:uid="{00000000-0005-0000-0000-00006B420000}"/>
    <cellStyle name="Komma 13 2 2 2 2 2 3" xfId="17018" xr:uid="{00000000-0005-0000-0000-00006C420000}"/>
    <cellStyle name="Komma 13 2 2 2 2 3" xfId="17019" xr:uid="{00000000-0005-0000-0000-00006D420000}"/>
    <cellStyle name="Komma 13 2 2 2 2 3 2" xfId="17020" xr:uid="{00000000-0005-0000-0000-00006E420000}"/>
    <cellStyle name="Komma 13 2 2 2 2 4" xfId="17021" xr:uid="{00000000-0005-0000-0000-00006F420000}"/>
    <cellStyle name="Komma 13 2 2 2 2 5" xfId="17022" xr:uid="{00000000-0005-0000-0000-000070420000}"/>
    <cellStyle name="Komma 13 2 2 2 3" xfId="17023" xr:uid="{00000000-0005-0000-0000-000071420000}"/>
    <cellStyle name="Komma 13 2 2 2 3 2" xfId="17024" xr:uid="{00000000-0005-0000-0000-000072420000}"/>
    <cellStyle name="Komma 13 2 2 2 3 2 2" xfId="17025" xr:uid="{00000000-0005-0000-0000-000073420000}"/>
    <cellStyle name="Komma 13 2 2 2 3 3" xfId="17026" xr:uid="{00000000-0005-0000-0000-000074420000}"/>
    <cellStyle name="Komma 13 2 2 2 4" xfId="17027" xr:uid="{00000000-0005-0000-0000-000075420000}"/>
    <cellStyle name="Komma 13 2 2 2 4 2" xfId="17028" xr:uid="{00000000-0005-0000-0000-000076420000}"/>
    <cellStyle name="Komma 13 2 2 2 4 2 2" xfId="17029" xr:uid="{00000000-0005-0000-0000-000077420000}"/>
    <cellStyle name="Komma 13 2 2 2 4 3" xfId="17030" xr:uid="{00000000-0005-0000-0000-000078420000}"/>
    <cellStyle name="Komma 13 2 2 2 5" xfId="17031" xr:uid="{00000000-0005-0000-0000-000079420000}"/>
    <cellStyle name="Komma 13 2 2 2 5 2" xfId="17032" xr:uid="{00000000-0005-0000-0000-00007A420000}"/>
    <cellStyle name="Komma 13 2 2 2 6" xfId="17033" xr:uid="{00000000-0005-0000-0000-00007B420000}"/>
    <cellStyle name="Komma 13 2 2 2 7" xfId="17034" xr:uid="{00000000-0005-0000-0000-00007C420000}"/>
    <cellStyle name="Komma 13 2 2 2 8" xfId="17035" xr:uid="{00000000-0005-0000-0000-00007D420000}"/>
    <cellStyle name="Komma 13 2 2 3" xfId="17036" xr:uid="{00000000-0005-0000-0000-00007E420000}"/>
    <cellStyle name="Komma 13 2 2 3 2" xfId="17037" xr:uid="{00000000-0005-0000-0000-00007F420000}"/>
    <cellStyle name="Komma 13 2 2 3 2 2" xfId="17038" xr:uid="{00000000-0005-0000-0000-000080420000}"/>
    <cellStyle name="Komma 13 2 2 3 2 2 2" xfId="17039" xr:uid="{00000000-0005-0000-0000-000081420000}"/>
    <cellStyle name="Komma 13 2 2 3 2 3" xfId="17040" xr:uid="{00000000-0005-0000-0000-000082420000}"/>
    <cellStyle name="Komma 13 2 2 3 3" xfId="17041" xr:uid="{00000000-0005-0000-0000-000083420000}"/>
    <cellStyle name="Komma 13 2 2 3 3 2" xfId="17042" xr:uid="{00000000-0005-0000-0000-000084420000}"/>
    <cellStyle name="Komma 13 2 2 3 4" xfId="17043" xr:uid="{00000000-0005-0000-0000-000085420000}"/>
    <cellStyle name="Komma 13 2 2 3 5" xfId="17044" xr:uid="{00000000-0005-0000-0000-000086420000}"/>
    <cellStyle name="Komma 13 2 2 4" xfId="17045" xr:uid="{00000000-0005-0000-0000-000087420000}"/>
    <cellStyle name="Komma 13 2 2 4 2" xfId="17046" xr:uid="{00000000-0005-0000-0000-000088420000}"/>
    <cellStyle name="Komma 13 2 2 4 2 2" xfId="17047" xr:uid="{00000000-0005-0000-0000-000089420000}"/>
    <cellStyle name="Komma 13 2 2 4 3" xfId="17048" xr:uid="{00000000-0005-0000-0000-00008A420000}"/>
    <cellStyle name="Komma 13 2 2 5" xfId="17049" xr:uid="{00000000-0005-0000-0000-00008B420000}"/>
    <cellStyle name="Komma 13 2 2 5 2" xfId="17050" xr:uid="{00000000-0005-0000-0000-00008C420000}"/>
    <cellStyle name="Komma 13 2 2 5 2 2" xfId="17051" xr:uid="{00000000-0005-0000-0000-00008D420000}"/>
    <cellStyle name="Komma 13 2 2 5 3" xfId="17052" xr:uid="{00000000-0005-0000-0000-00008E420000}"/>
    <cellStyle name="Komma 13 2 2 6" xfId="17053" xr:uid="{00000000-0005-0000-0000-00008F420000}"/>
    <cellStyle name="Komma 13 2 2 6 2" xfId="17054" xr:uid="{00000000-0005-0000-0000-000090420000}"/>
    <cellStyle name="Komma 13 2 2 7" xfId="17055" xr:uid="{00000000-0005-0000-0000-000091420000}"/>
    <cellStyle name="Komma 13 2 2 8" xfId="17056" xr:uid="{00000000-0005-0000-0000-000092420000}"/>
    <cellStyle name="Komma 13 2 2 9" xfId="17057" xr:uid="{00000000-0005-0000-0000-000093420000}"/>
    <cellStyle name="Komma 13 2 3" xfId="17058" xr:uid="{00000000-0005-0000-0000-000094420000}"/>
    <cellStyle name="Komma 13 2 3 2" xfId="17059" xr:uid="{00000000-0005-0000-0000-000095420000}"/>
    <cellStyle name="Komma 13 2 3 2 2" xfId="17060" xr:uid="{00000000-0005-0000-0000-000096420000}"/>
    <cellStyle name="Komma 13 2 3 2 2 2" xfId="17061" xr:uid="{00000000-0005-0000-0000-000097420000}"/>
    <cellStyle name="Komma 13 2 3 2 2 2 2" xfId="17062" xr:uid="{00000000-0005-0000-0000-000098420000}"/>
    <cellStyle name="Komma 13 2 3 2 2 3" xfId="17063" xr:uid="{00000000-0005-0000-0000-000099420000}"/>
    <cellStyle name="Komma 13 2 3 2 3" xfId="17064" xr:uid="{00000000-0005-0000-0000-00009A420000}"/>
    <cellStyle name="Komma 13 2 3 2 3 2" xfId="17065" xr:uid="{00000000-0005-0000-0000-00009B420000}"/>
    <cellStyle name="Komma 13 2 3 2 4" xfId="17066" xr:uid="{00000000-0005-0000-0000-00009C420000}"/>
    <cellStyle name="Komma 13 2 3 2 5" xfId="17067" xr:uid="{00000000-0005-0000-0000-00009D420000}"/>
    <cellStyle name="Komma 13 2 3 3" xfId="17068" xr:uid="{00000000-0005-0000-0000-00009E420000}"/>
    <cellStyle name="Komma 13 2 3 3 2" xfId="17069" xr:uid="{00000000-0005-0000-0000-00009F420000}"/>
    <cellStyle name="Komma 13 2 3 3 2 2" xfId="17070" xr:uid="{00000000-0005-0000-0000-0000A0420000}"/>
    <cellStyle name="Komma 13 2 3 3 3" xfId="17071" xr:uid="{00000000-0005-0000-0000-0000A1420000}"/>
    <cellStyle name="Komma 13 2 3 4" xfId="17072" xr:uid="{00000000-0005-0000-0000-0000A2420000}"/>
    <cellStyle name="Komma 13 2 3 4 2" xfId="17073" xr:uid="{00000000-0005-0000-0000-0000A3420000}"/>
    <cellStyle name="Komma 13 2 3 4 2 2" xfId="17074" xr:uid="{00000000-0005-0000-0000-0000A4420000}"/>
    <cellStyle name="Komma 13 2 3 4 3" xfId="17075" xr:uid="{00000000-0005-0000-0000-0000A5420000}"/>
    <cellStyle name="Komma 13 2 3 5" xfId="17076" xr:uid="{00000000-0005-0000-0000-0000A6420000}"/>
    <cellStyle name="Komma 13 2 3 5 2" xfId="17077" xr:uid="{00000000-0005-0000-0000-0000A7420000}"/>
    <cellStyle name="Komma 13 2 3 6" xfId="17078" xr:uid="{00000000-0005-0000-0000-0000A8420000}"/>
    <cellStyle name="Komma 13 2 3 7" xfId="17079" xr:uid="{00000000-0005-0000-0000-0000A9420000}"/>
    <cellStyle name="Komma 13 2 3 8" xfId="17080" xr:uid="{00000000-0005-0000-0000-0000AA420000}"/>
    <cellStyle name="Komma 13 2 4" xfId="17081" xr:uid="{00000000-0005-0000-0000-0000AB420000}"/>
    <cellStyle name="Komma 13 2 4 2" xfId="17082" xr:uid="{00000000-0005-0000-0000-0000AC420000}"/>
    <cellStyle name="Komma 13 2 4 2 2" xfId="17083" xr:uid="{00000000-0005-0000-0000-0000AD420000}"/>
    <cellStyle name="Komma 13 2 4 2 2 2" xfId="17084" xr:uid="{00000000-0005-0000-0000-0000AE420000}"/>
    <cellStyle name="Komma 13 2 4 2 3" xfId="17085" xr:uid="{00000000-0005-0000-0000-0000AF420000}"/>
    <cellStyle name="Komma 13 2 4 3" xfId="17086" xr:uid="{00000000-0005-0000-0000-0000B0420000}"/>
    <cellStyle name="Komma 13 2 4 3 2" xfId="17087" xr:uid="{00000000-0005-0000-0000-0000B1420000}"/>
    <cellStyle name="Komma 13 2 4 4" xfId="17088" xr:uid="{00000000-0005-0000-0000-0000B2420000}"/>
    <cellStyle name="Komma 13 2 4 5" xfId="17089" xr:uid="{00000000-0005-0000-0000-0000B3420000}"/>
    <cellStyle name="Komma 13 2 5" xfId="17090" xr:uid="{00000000-0005-0000-0000-0000B4420000}"/>
    <cellStyle name="Komma 13 2 5 2" xfId="17091" xr:uid="{00000000-0005-0000-0000-0000B5420000}"/>
    <cellStyle name="Komma 13 2 5 2 2" xfId="17092" xr:uid="{00000000-0005-0000-0000-0000B6420000}"/>
    <cellStyle name="Komma 13 2 5 2 2 2" xfId="17093" xr:uid="{00000000-0005-0000-0000-0000B7420000}"/>
    <cellStyle name="Komma 13 2 5 2 3" xfId="17094" xr:uid="{00000000-0005-0000-0000-0000B8420000}"/>
    <cellStyle name="Komma 13 2 5 3" xfId="17095" xr:uid="{00000000-0005-0000-0000-0000B9420000}"/>
    <cellStyle name="Komma 13 2 6" xfId="17096" xr:uid="{00000000-0005-0000-0000-0000BA420000}"/>
    <cellStyle name="Komma 13 2 6 2" xfId="17097" xr:uid="{00000000-0005-0000-0000-0000BB420000}"/>
    <cellStyle name="Komma 13 2 7" xfId="17098" xr:uid="{00000000-0005-0000-0000-0000BC420000}"/>
    <cellStyle name="Komma 13 2 7 2" xfId="17099" xr:uid="{00000000-0005-0000-0000-0000BD420000}"/>
    <cellStyle name="Komma 13 2 7 2 2" xfId="17100" xr:uid="{00000000-0005-0000-0000-0000BE420000}"/>
    <cellStyle name="Komma 13 2 7 3" xfId="17101" xr:uid="{00000000-0005-0000-0000-0000BF420000}"/>
    <cellStyle name="Komma 13 2 8" xfId="17102" xr:uid="{00000000-0005-0000-0000-0000C0420000}"/>
    <cellStyle name="Komma 13 2 8 2" xfId="17103" xr:uid="{00000000-0005-0000-0000-0000C1420000}"/>
    <cellStyle name="Komma 13 2 9" xfId="17104" xr:uid="{00000000-0005-0000-0000-0000C2420000}"/>
    <cellStyle name="Komma 13 3" xfId="17105" xr:uid="{00000000-0005-0000-0000-0000C3420000}"/>
    <cellStyle name="Komma 13 3 2" xfId="17106" xr:uid="{00000000-0005-0000-0000-0000C4420000}"/>
    <cellStyle name="Komma 13 3 2 2" xfId="17107" xr:uid="{00000000-0005-0000-0000-0000C5420000}"/>
    <cellStyle name="Komma 13 3 2 2 2" xfId="17108" xr:uid="{00000000-0005-0000-0000-0000C6420000}"/>
    <cellStyle name="Komma 13 3 2 2 2 2" xfId="17109" xr:uid="{00000000-0005-0000-0000-0000C7420000}"/>
    <cellStyle name="Komma 13 3 2 2 2 2 2" xfId="17110" xr:uid="{00000000-0005-0000-0000-0000C8420000}"/>
    <cellStyle name="Komma 13 3 2 2 2 3" xfId="17111" xr:uid="{00000000-0005-0000-0000-0000C9420000}"/>
    <cellStyle name="Komma 13 3 2 2 3" xfId="17112" xr:uid="{00000000-0005-0000-0000-0000CA420000}"/>
    <cellStyle name="Komma 13 3 2 2 3 2" xfId="17113" xr:uid="{00000000-0005-0000-0000-0000CB420000}"/>
    <cellStyle name="Komma 13 3 2 2 4" xfId="17114" xr:uid="{00000000-0005-0000-0000-0000CC420000}"/>
    <cellStyle name="Komma 13 3 2 2 5" xfId="17115" xr:uid="{00000000-0005-0000-0000-0000CD420000}"/>
    <cellStyle name="Komma 13 3 2 2 6" xfId="17116" xr:uid="{00000000-0005-0000-0000-0000CE420000}"/>
    <cellStyle name="Komma 13 3 2 3" xfId="17117" xr:uid="{00000000-0005-0000-0000-0000CF420000}"/>
    <cellStyle name="Komma 13 3 2 3 2" xfId="17118" xr:uid="{00000000-0005-0000-0000-0000D0420000}"/>
    <cellStyle name="Komma 13 3 2 3 2 2" xfId="17119" xr:uid="{00000000-0005-0000-0000-0000D1420000}"/>
    <cellStyle name="Komma 13 3 2 3 3" xfId="17120" xr:uid="{00000000-0005-0000-0000-0000D2420000}"/>
    <cellStyle name="Komma 13 3 2 4" xfId="17121" xr:uid="{00000000-0005-0000-0000-0000D3420000}"/>
    <cellStyle name="Komma 13 3 2 4 2" xfId="17122" xr:uid="{00000000-0005-0000-0000-0000D4420000}"/>
    <cellStyle name="Komma 13 3 2 4 2 2" xfId="17123" xr:uid="{00000000-0005-0000-0000-0000D5420000}"/>
    <cellStyle name="Komma 13 3 2 4 3" xfId="17124" xr:uid="{00000000-0005-0000-0000-0000D6420000}"/>
    <cellStyle name="Komma 13 3 2 5" xfId="17125" xr:uid="{00000000-0005-0000-0000-0000D7420000}"/>
    <cellStyle name="Komma 13 3 2 5 2" xfId="17126" xr:uid="{00000000-0005-0000-0000-0000D8420000}"/>
    <cellStyle name="Komma 13 3 2 6" xfId="17127" xr:uid="{00000000-0005-0000-0000-0000D9420000}"/>
    <cellStyle name="Komma 13 3 2 7" xfId="17128" xr:uid="{00000000-0005-0000-0000-0000DA420000}"/>
    <cellStyle name="Komma 13 3 2 8" xfId="17129" xr:uid="{00000000-0005-0000-0000-0000DB420000}"/>
    <cellStyle name="Komma 13 3 3" xfId="17130" xr:uid="{00000000-0005-0000-0000-0000DC420000}"/>
    <cellStyle name="Komma 13 3 3 2" xfId="17131" xr:uid="{00000000-0005-0000-0000-0000DD420000}"/>
    <cellStyle name="Komma 13 3 3 2 2" xfId="17132" xr:uid="{00000000-0005-0000-0000-0000DE420000}"/>
    <cellStyle name="Komma 13 3 3 2 2 2" xfId="17133" xr:uid="{00000000-0005-0000-0000-0000DF420000}"/>
    <cellStyle name="Komma 13 3 3 2 3" xfId="17134" xr:uid="{00000000-0005-0000-0000-0000E0420000}"/>
    <cellStyle name="Komma 13 3 3 3" xfId="17135" xr:uid="{00000000-0005-0000-0000-0000E1420000}"/>
    <cellStyle name="Komma 13 3 3 3 2" xfId="17136" xr:uid="{00000000-0005-0000-0000-0000E2420000}"/>
    <cellStyle name="Komma 13 3 3 4" xfId="17137" xr:uid="{00000000-0005-0000-0000-0000E3420000}"/>
    <cellStyle name="Komma 13 3 3 5" xfId="17138" xr:uid="{00000000-0005-0000-0000-0000E4420000}"/>
    <cellStyle name="Komma 13 3 3 6" xfId="17139" xr:uid="{00000000-0005-0000-0000-0000E5420000}"/>
    <cellStyle name="Komma 13 3 4" xfId="17140" xr:uid="{00000000-0005-0000-0000-0000E6420000}"/>
    <cellStyle name="Komma 13 3 4 2" xfId="17141" xr:uid="{00000000-0005-0000-0000-0000E7420000}"/>
    <cellStyle name="Komma 13 3 4 2 2" xfId="17142" xr:uid="{00000000-0005-0000-0000-0000E8420000}"/>
    <cellStyle name="Komma 13 3 4 3" xfId="17143" xr:uid="{00000000-0005-0000-0000-0000E9420000}"/>
    <cellStyle name="Komma 13 3 5" xfId="17144" xr:uid="{00000000-0005-0000-0000-0000EA420000}"/>
    <cellStyle name="Komma 13 3 5 2" xfId="17145" xr:uid="{00000000-0005-0000-0000-0000EB420000}"/>
    <cellStyle name="Komma 13 3 5 2 2" xfId="17146" xr:uid="{00000000-0005-0000-0000-0000EC420000}"/>
    <cellStyle name="Komma 13 3 5 3" xfId="17147" xr:uid="{00000000-0005-0000-0000-0000ED420000}"/>
    <cellStyle name="Komma 13 3 6" xfId="17148" xr:uid="{00000000-0005-0000-0000-0000EE420000}"/>
    <cellStyle name="Komma 13 3 6 2" xfId="17149" xr:uid="{00000000-0005-0000-0000-0000EF420000}"/>
    <cellStyle name="Komma 13 3 7" xfId="17150" xr:uid="{00000000-0005-0000-0000-0000F0420000}"/>
    <cellStyle name="Komma 13 3 8" xfId="17151" xr:uid="{00000000-0005-0000-0000-0000F1420000}"/>
    <cellStyle name="Komma 13 3 9" xfId="17152" xr:uid="{00000000-0005-0000-0000-0000F2420000}"/>
    <cellStyle name="Komma 13 4" xfId="17153" xr:uid="{00000000-0005-0000-0000-0000F3420000}"/>
    <cellStyle name="Komma 13 4 2" xfId="17154" xr:uid="{00000000-0005-0000-0000-0000F4420000}"/>
    <cellStyle name="Komma 13 4 2 2" xfId="17155" xr:uid="{00000000-0005-0000-0000-0000F5420000}"/>
    <cellStyle name="Komma 13 4 2 2 2" xfId="17156" xr:uid="{00000000-0005-0000-0000-0000F6420000}"/>
    <cellStyle name="Komma 13 4 2 2 2 2" xfId="17157" xr:uid="{00000000-0005-0000-0000-0000F7420000}"/>
    <cellStyle name="Komma 13 4 2 2 3" xfId="17158" xr:uid="{00000000-0005-0000-0000-0000F8420000}"/>
    <cellStyle name="Komma 13 4 2 3" xfId="17159" xr:uid="{00000000-0005-0000-0000-0000F9420000}"/>
    <cellStyle name="Komma 13 4 2 3 2" xfId="17160" xr:uid="{00000000-0005-0000-0000-0000FA420000}"/>
    <cellStyle name="Komma 13 4 2 4" xfId="17161" xr:uid="{00000000-0005-0000-0000-0000FB420000}"/>
    <cellStyle name="Komma 13 4 2 5" xfId="17162" xr:uid="{00000000-0005-0000-0000-0000FC420000}"/>
    <cellStyle name="Komma 13 4 2 6" xfId="17163" xr:uid="{00000000-0005-0000-0000-0000FD420000}"/>
    <cellStyle name="Komma 13 4 2 7" xfId="17164" xr:uid="{00000000-0005-0000-0000-0000FE420000}"/>
    <cellStyle name="Komma 13 4 3" xfId="17165" xr:uid="{00000000-0005-0000-0000-0000FF420000}"/>
    <cellStyle name="Komma 13 4 3 2" xfId="17166" xr:uid="{00000000-0005-0000-0000-000000430000}"/>
    <cellStyle name="Komma 13 4 3 2 2" xfId="17167" xr:uid="{00000000-0005-0000-0000-000001430000}"/>
    <cellStyle name="Komma 13 4 3 2 2 2" xfId="17168" xr:uid="{00000000-0005-0000-0000-000002430000}"/>
    <cellStyle name="Komma 13 4 3 2 3" xfId="17169" xr:uid="{00000000-0005-0000-0000-000003430000}"/>
    <cellStyle name="Komma 13 4 3 3" xfId="17170" xr:uid="{00000000-0005-0000-0000-000004430000}"/>
    <cellStyle name="Komma 13 4 3 3 2" xfId="17171" xr:uid="{00000000-0005-0000-0000-000005430000}"/>
    <cellStyle name="Komma 13 4 3 4" xfId="17172" xr:uid="{00000000-0005-0000-0000-000006430000}"/>
    <cellStyle name="Komma 13 4 4" xfId="17173" xr:uid="{00000000-0005-0000-0000-000007430000}"/>
    <cellStyle name="Komma 13 4 4 2" xfId="17174" xr:uid="{00000000-0005-0000-0000-000008430000}"/>
    <cellStyle name="Komma 13 4 4 2 2" xfId="17175" xr:uid="{00000000-0005-0000-0000-000009430000}"/>
    <cellStyle name="Komma 13 4 4 3" xfId="17176" xr:uid="{00000000-0005-0000-0000-00000A430000}"/>
    <cellStyle name="Komma 13 4 5" xfId="17177" xr:uid="{00000000-0005-0000-0000-00000B430000}"/>
    <cellStyle name="Komma 13 4 5 2" xfId="17178" xr:uid="{00000000-0005-0000-0000-00000C430000}"/>
    <cellStyle name="Komma 13 4 5 3" xfId="17179" xr:uid="{00000000-0005-0000-0000-00000D430000}"/>
    <cellStyle name="Komma 13 4 6" xfId="17180" xr:uid="{00000000-0005-0000-0000-00000E430000}"/>
    <cellStyle name="Komma 13 4 7" xfId="17181" xr:uid="{00000000-0005-0000-0000-00000F430000}"/>
    <cellStyle name="Komma 13 4 8" xfId="17182" xr:uid="{00000000-0005-0000-0000-000010430000}"/>
    <cellStyle name="Komma 13 4 9" xfId="17183" xr:uid="{00000000-0005-0000-0000-000011430000}"/>
    <cellStyle name="Komma 13 5" xfId="17184" xr:uid="{00000000-0005-0000-0000-000012430000}"/>
    <cellStyle name="Komma 13 5 2" xfId="17185" xr:uid="{00000000-0005-0000-0000-000013430000}"/>
    <cellStyle name="Komma 13 5 2 2" xfId="17186" xr:uid="{00000000-0005-0000-0000-000014430000}"/>
    <cellStyle name="Komma 13 5 2 2 2" xfId="17187" xr:uid="{00000000-0005-0000-0000-000015430000}"/>
    <cellStyle name="Komma 13 5 2 3" xfId="17188" xr:uid="{00000000-0005-0000-0000-000016430000}"/>
    <cellStyle name="Komma 13 5 3" xfId="17189" xr:uid="{00000000-0005-0000-0000-000017430000}"/>
    <cellStyle name="Komma 13 5 4" xfId="17190" xr:uid="{00000000-0005-0000-0000-000018430000}"/>
    <cellStyle name="Komma 13 5 5" xfId="17191" xr:uid="{00000000-0005-0000-0000-000019430000}"/>
    <cellStyle name="Komma 13 5 6" xfId="17192" xr:uid="{00000000-0005-0000-0000-00001A430000}"/>
    <cellStyle name="Komma 13 6" xfId="17193" xr:uid="{00000000-0005-0000-0000-00001B430000}"/>
    <cellStyle name="Komma 13 6 2" xfId="17194" xr:uid="{00000000-0005-0000-0000-00001C430000}"/>
    <cellStyle name="Komma 13 6 2 2" xfId="17195" xr:uid="{00000000-0005-0000-0000-00001D430000}"/>
    <cellStyle name="Komma 13 6 2 2 2" xfId="17196" xr:uid="{00000000-0005-0000-0000-00001E430000}"/>
    <cellStyle name="Komma 13 6 2 3" xfId="17197" xr:uid="{00000000-0005-0000-0000-00001F430000}"/>
    <cellStyle name="Komma 13 6 2 4" xfId="17198" xr:uid="{00000000-0005-0000-0000-000020430000}"/>
    <cellStyle name="Komma 13 6 3" xfId="17199" xr:uid="{00000000-0005-0000-0000-000021430000}"/>
    <cellStyle name="Komma 13 6 3 2" xfId="17200" xr:uid="{00000000-0005-0000-0000-000022430000}"/>
    <cellStyle name="Komma 13 6 4" xfId="17201" xr:uid="{00000000-0005-0000-0000-000023430000}"/>
    <cellStyle name="Komma 13 6 5" xfId="17202" xr:uid="{00000000-0005-0000-0000-000024430000}"/>
    <cellStyle name="Komma 13 7" xfId="17203" xr:uid="{00000000-0005-0000-0000-000025430000}"/>
    <cellStyle name="Komma 13 7 2" xfId="17204" xr:uid="{00000000-0005-0000-0000-000026430000}"/>
    <cellStyle name="Komma 13 7 2 2" xfId="17205" xr:uid="{00000000-0005-0000-0000-000027430000}"/>
    <cellStyle name="Komma 13 7 3" xfId="17206" xr:uid="{00000000-0005-0000-0000-000028430000}"/>
    <cellStyle name="Komma 13 7 4" xfId="17207" xr:uid="{00000000-0005-0000-0000-000029430000}"/>
    <cellStyle name="Komma 13 8" xfId="17208" xr:uid="{00000000-0005-0000-0000-00002A430000}"/>
    <cellStyle name="Komma 13 8 2" xfId="17209" xr:uid="{00000000-0005-0000-0000-00002B430000}"/>
    <cellStyle name="Komma 13 9" xfId="17210" xr:uid="{00000000-0005-0000-0000-00002C430000}"/>
    <cellStyle name="Komma 13 9 2" xfId="17211" xr:uid="{00000000-0005-0000-0000-00002D430000}"/>
    <cellStyle name="Komma 14" xfId="17212" xr:uid="{00000000-0005-0000-0000-00002E430000}"/>
    <cellStyle name="Komma 14 2" xfId="17213" xr:uid="{00000000-0005-0000-0000-00002F430000}"/>
    <cellStyle name="Komma 14 2 2" xfId="17214" xr:uid="{00000000-0005-0000-0000-000030430000}"/>
    <cellStyle name="Komma 14 2 3" xfId="17215" xr:uid="{00000000-0005-0000-0000-000031430000}"/>
    <cellStyle name="Komma 14 2 4" xfId="17216" xr:uid="{00000000-0005-0000-0000-000032430000}"/>
    <cellStyle name="Komma 14 2 5" xfId="17217" xr:uid="{00000000-0005-0000-0000-000033430000}"/>
    <cellStyle name="Komma 14 3" xfId="17218" xr:uid="{00000000-0005-0000-0000-000034430000}"/>
    <cellStyle name="Komma 14 4" xfId="17219" xr:uid="{00000000-0005-0000-0000-000035430000}"/>
    <cellStyle name="Komma 14 4 2" xfId="17220" xr:uid="{00000000-0005-0000-0000-000036430000}"/>
    <cellStyle name="Komma 14 5" xfId="17221" xr:uid="{00000000-0005-0000-0000-000037430000}"/>
    <cellStyle name="Komma 14 6" xfId="17222" xr:uid="{00000000-0005-0000-0000-000038430000}"/>
    <cellStyle name="Komma 14 7" xfId="17223" xr:uid="{00000000-0005-0000-0000-000039430000}"/>
    <cellStyle name="Komma 15" xfId="17224" xr:uid="{00000000-0005-0000-0000-00003A430000}"/>
    <cellStyle name="Komma 15 2" xfId="17225" xr:uid="{00000000-0005-0000-0000-00003B430000}"/>
    <cellStyle name="Komma 15 2 2" xfId="17226" xr:uid="{00000000-0005-0000-0000-00003C430000}"/>
    <cellStyle name="Komma 15 2 3" xfId="17227" xr:uid="{00000000-0005-0000-0000-00003D430000}"/>
    <cellStyle name="Komma 15 3" xfId="17228" xr:uid="{00000000-0005-0000-0000-00003E430000}"/>
    <cellStyle name="Komma 15 3 2" xfId="17229" xr:uid="{00000000-0005-0000-0000-00003F430000}"/>
    <cellStyle name="Komma 15 3 2 2" xfId="17230" xr:uid="{00000000-0005-0000-0000-000040430000}"/>
    <cellStyle name="Komma 15 3 3" xfId="17231" xr:uid="{00000000-0005-0000-0000-000041430000}"/>
    <cellStyle name="Komma 15 4" xfId="17232" xr:uid="{00000000-0005-0000-0000-000042430000}"/>
    <cellStyle name="Komma 15 4 2" xfId="17233" xr:uid="{00000000-0005-0000-0000-000043430000}"/>
    <cellStyle name="Komma 15 5" xfId="17234" xr:uid="{00000000-0005-0000-0000-000044430000}"/>
    <cellStyle name="Komma 15 6" xfId="17235" xr:uid="{00000000-0005-0000-0000-000045430000}"/>
    <cellStyle name="Komma 16" xfId="17236" xr:uid="{00000000-0005-0000-0000-000046430000}"/>
    <cellStyle name="Komma 16 2" xfId="17237" xr:uid="{00000000-0005-0000-0000-000047430000}"/>
    <cellStyle name="Komma 16 2 2" xfId="17238" xr:uid="{00000000-0005-0000-0000-000048430000}"/>
    <cellStyle name="Komma 16 2 2 2" xfId="17239" xr:uid="{00000000-0005-0000-0000-000049430000}"/>
    <cellStyle name="Komma 16 2 2 2 2" xfId="17240" xr:uid="{00000000-0005-0000-0000-00004A430000}"/>
    <cellStyle name="Komma 16 2 2 3" xfId="17241" xr:uid="{00000000-0005-0000-0000-00004B430000}"/>
    <cellStyle name="Komma 16 2 3" xfId="17242" xr:uid="{00000000-0005-0000-0000-00004C430000}"/>
    <cellStyle name="Komma 16 2 3 2" xfId="17243" xr:uid="{00000000-0005-0000-0000-00004D430000}"/>
    <cellStyle name="Komma 16 2 4" xfId="17244" xr:uid="{00000000-0005-0000-0000-00004E430000}"/>
    <cellStyle name="Komma 16 2 5" xfId="17245" xr:uid="{00000000-0005-0000-0000-00004F430000}"/>
    <cellStyle name="Komma 16 2 6" xfId="17246" xr:uid="{00000000-0005-0000-0000-000050430000}"/>
    <cellStyle name="Komma 16 3" xfId="17247" xr:uid="{00000000-0005-0000-0000-000051430000}"/>
    <cellStyle name="Komma 16 3 2" xfId="17248" xr:uid="{00000000-0005-0000-0000-000052430000}"/>
    <cellStyle name="Komma 16 3 2 2" xfId="17249" xr:uid="{00000000-0005-0000-0000-000053430000}"/>
    <cellStyle name="Komma 16 3 3" xfId="17250" xr:uid="{00000000-0005-0000-0000-000054430000}"/>
    <cellStyle name="Komma 16 4" xfId="17251" xr:uid="{00000000-0005-0000-0000-000055430000}"/>
    <cellStyle name="Komma 16 4 2" xfId="17252" xr:uid="{00000000-0005-0000-0000-000056430000}"/>
    <cellStyle name="Komma 16 4 2 2" xfId="17253" xr:uid="{00000000-0005-0000-0000-000057430000}"/>
    <cellStyle name="Komma 16 4 3" xfId="17254" xr:uid="{00000000-0005-0000-0000-000058430000}"/>
    <cellStyle name="Komma 16 5" xfId="17255" xr:uid="{00000000-0005-0000-0000-000059430000}"/>
    <cellStyle name="Komma 16 5 2" xfId="17256" xr:uid="{00000000-0005-0000-0000-00005A430000}"/>
    <cellStyle name="Komma 16 6" xfId="17257" xr:uid="{00000000-0005-0000-0000-00005B430000}"/>
    <cellStyle name="Komma 16 7" xfId="17258" xr:uid="{00000000-0005-0000-0000-00005C430000}"/>
    <cellStyle name="Komma 16 8" xfId="17259" xr:uid="{00000000-0005-0000-0000-00005D430000}"/>
    <cellStyle name="Komma 17" xfId="17260" xr:uid="{00000000-0005-0000-0000-00005E430000}"/>
    <cellStyle name="Komma 17 2" xfId="17261" xr:uid="{00000000-0005-0000-0000-00005F430000}"/>
    <cellStyle name="Komma 17 2 2" xfId="17262" xr:uid="{00000000-0005-0000-0000-000060430000}"/>
    <cellStyle name="Komma 17 2 3" xfId="17263" xr:uid="{00000000-0005-0000-0000-000061430000}"/>
    <cellStyle name="Komma 17 3" xfId="17264" xr:uid="{00000000-0005-0000-0000-000062430000}"/>
    <cellStyle name="Komma 17 3 2" xfId="17265" xr:uid="{00000000-0005-0000-0000-000063430000}"/>
    <cellStyle name="Komma 17 4" xfId="17266" xr:uid="{00000000-0005-0000-0000-000064430000}"/>
    <cellStyle name="Komma 17 5" xfId="17267" xr:uid="{00000000-0005-0000-0000-000065430000}"/>
    <cellStyle name="Komma 17 5 2" xfId="17268" xr:uid="{00000000-0005-0000-0000-000066430000}"/>
    <cellStyle name="Komma 17 5 2 2" xfId="17269" xr:uid="{00000000-0005-0000-0000-000067430000}"/>
    <cellStyle name="Komma 17 5 3" xfId="17270" xr:uid="{00000000-0005-0000-0000-000068430000}"/>
    <cellStyle name="Komma 17 6" xfId="17271" xr:uid="{00000000-0005-0000-0000-000069430000}"/>
    <cellStyle name="Komma 17 7" xfId="17272" xr:uid="{00000000-0005-0000-0000-00006A430000}"/>
    <cellStyle name="Komma 17 8" xfId="17273" xr:uid="{00000000-0005-0000-0000-00006B430000}"/>
    <cellStyle name="Komma 18" xfId="17274" xr:uid="{00000000-0005-0000-0000-00006C430000}"/>
    <cellStyle name="Komma 19" xfId="17275" xr:uid="{00000000-0005-0000-0000-00006D430000}"/>
    <cellStyle name="Komma 19 2" xfId="17276" xr:uid="{00000000-0005-0000-0000-00006E430000}"/>
    <cellStyle name="Komma 19 2 2" xfId="17277" xr:uid="{00000000-0005-0000-0000-00006F430000}"/>
    <cellStyle name="Komma 19 3" xfId="17278" xr:uid="{00000000-0005-0000-0000-000070430000}"/>
    <cellStyle name="Komma 2" xfId="17279" xr:uid="{00000000-0005-0000-0000-000071430000}"/>
    <cellStyle name="Komma 2 10" xfId="17280" xr:uid="{00000000-0005-0000-0000-000072430000}"/>
    <cellStyle name="Komma 2 10 2" xfId="17281" xr:uid="{00000000-0005-0000-0000-000073430000}"/>
    <cellStyle name="Komma 2 10 2 2" xfId="17282" xr:uid="{00000000-0005-0000-0000-000074430000}"/>
    <cellStyle name="Komma 2 10 3" xfId="17283" xr:uid="{00000000-0005-0000-0000-000075430000}"/>
    <cellStyle name="Komma 2 10 4" xfId="17284" xr:uid="{00000000-0005-0000-0000-000076430000}"/>
    <cellStyle name="Komma 2 11" xfId="17285" xr:uid="{00000000-0005-0000-0000-000077430000}"/>
    <cellStyle name="Komma 2 11 2" xfId="17286" xr:uid="{00000000-0005-0000-0000-000078430000}"/>
    <cellStyle name="Komma 2 12" xfId="17287" xr:uid="{00000000-0005-0000-0000-000079430000}"/>
    <cellStyle name="Komma 2 12 2" xfId="17288" xr:uid="{00000000-0005-0000-0000-00007A430000}"/>
    <cellStyle name="Komma 2 13" xfId="17289" xr:uid="{00000000-0005-0000-0000-00007B430000}"/>
    <cellStyle name="Komma 2 2" xfId="17290" xr:uid="{00000000-0005-0000-0000-00007C430000}"/>
    <cellStyle name="Komma 2 2 10" xfId="17291" xr:uid="{00000000-0005-0000-0000-00007D430000}"/>
    <cellStyle name="Komma 2 2 2" xfId="17292" xr:uid="{00000000-0005-0000-0000-00007E430000}"/>
    <cellStyle name="Komma 2 2 2 2" xfId="17293" xr:uid="{00000000-0005-0000-0000-00007F430000}"/>
    <cellStyle name="Komma 2 2 2 3" xfId="17294" xr:uid="{00000000-0005-0000-0000-000080430000}"/>
    <cellStyle name="Komma 2 2 2 4" xfId="17295" xr:uid="{00000000-0005-0000-0000-000081430000}"/>
    <cellStyle name="Komma 2 2 3" xfId="17296" xr:uid="{00000000-0005-0000-0000-000082430000}"/>
    <cellStyle name="Komma 2 2 3 2" xfId="17297" xr:uid="{00000000-0005-0000-0000-000083430000}"/>
    <cellStyle name="Komma 2 2 3 2 2" xfId="17298" xr:uid="{00000000-0005-0000-0000-000084430000}"/>
    <cellStyle name="Komma 2 2 3 2 2 2" xfId="17299" xr:uid="{00000000-0005-0000-0000-000085430000}"/>
    <cellStyle name="Komma 2 2 3 2 2 3" xfId="17300" xr:uid="{00000000-0005-0000-0000-000086430000}"/>
    <cellStyle name="Komma 2 2 3 2 3" xfId="17301" xr:uid="{00000000-0005-0000-0000-000087430000}"/>
    <cellStyle name="Komma 2 2 3 2 4" xfId="17302" xr:uid="{00000000-0005-0000-0000-000088430000}"/>
    <cellStyle name="Komma 2 2 3 2 5" xfId="17303" xr:uid="{00000000-0005-0000-0000-000089430000}"/>
    <cellStyle name="Komma 2 2 3 3" xfId="17304" xr:uid="{00000000-0005-0000-0000-00008A430000}"/>
    <cellStyle name="Komma 2 2 3 4" xfId="17305" xr:uid="{00000000-0005-0000-0000-00008B430000}"/>
    <cellStyle name="Komma 2 2 3 4 2" xfId="17306" xr:uid="{00000000-0005-0000-0000-00008C430000}"/>
    <cellStyle name="Komma 2 2 3 5" xfId="17307" xr:uid="{00000000-0005-0000-0000-00008D430000}"/>
    <cellStyle name="Komma 2 2 3 6" xfId="17308" xr:uid="{00000000-0005-0000-0000-00008E430000}"/>
    <cellStyle name="Komma 2 2 3 7" xfId="17309" xr:uid="{00000000-0005-0000-0000-00008F430000}"/>
    <cellStyle name="Komma 2 2 4" xfId="17310" xr:uid="{00000000-0005-0000-0000-000090430000}"/>
    <cellStyle name="Komma 2 2 4 2" xfId="17311" xr:uid="{00000000-0005-0000-0000-000091430000}"/>
    <cellStyle name="Komma 2 2 4 2 2" xfId="17312" xr:uid="{00000000-0005-0000-0000-000092430000}"/>
    <cellStyle name="Komma 2 2 4 2 2 2" xfId="17313" xr:uid="{00000000-0005-0000-0000-000093430000}"/>
    <cellStyle name="Komma 2 2 4 2 3" xfId="17314" xr:uid="{00000000-0005-0000-0000-000094430000}"/>
    <cellStyle name="Komma 2 2 4 2 4" xfId="17315" xr:uid="{00000000-0005-0000-0000-000095430000}"/>
    <cellStyle name="Komma 2 2 4 3" xfId="17316" xr:uid="{00000000-0005-0000-0000-000096430000}"/>
    <cellStyle name="Komma 2 2 4 3 2" xfId="17317" xr:uid="{00000000-0005-0000-0000-000097430000}"/>
    <cellStyle name="Komma 2 2 4 4" xfId="17318" xr:uid="{00000000-0005-0000-0000-000098430000}"/>
    <cellStyle name="Komma 2 2 4 5" xfId="17319" xr:uid="{00000000-0005-0000-0000-000099430000}"/>
    <cellStyle name="Komma 2 2 5" xfId="17320" xr:uid="{00000000-0005-0000-0000-00009A430000}"/>
    <cellStyle name="Komma 2 2 5 2" xfId="17321" xr:uid="{00000000-0005-0000-0000-00009B430000}"/>
    <cellStyle name="Komma 2 2 5 2 2" xfId="17322" xr:uid="{00000000-0005-0000-0000-00009C430000}"/>
    <cellStyle name="Komma 2 2 5 2 2 2" xfId="17323" xr:uid="{00000000-0005-0000-0000-00009D430000}"/>
    <cellStyle name="Komma 2 2 5 2 3" xfId="17324" xr:uid="{00000000-0005-0000-0000-00009E430000}"/>
    <cellStyle name="Komma 2 2 5 3" xfId="17325" xr:uid="{00000000-0005-0000-0000-00009F430000}"/>
    <cellStyle name="Komma 2 2 6" xfId="17326" xr:uid="{00000000-0005-0000-0000-0000A0430000}"/>
    <cellStyle name="Komma 2 2 6 2" xfId="17327" xr:uid="{00000000-0005-0000-0000-0000A1430000}"/>
    <cellStyle name="Komma 2 2 6 2 2" xfId="17328" xr:uid="{00000000-0005-0000-0000-0000A2430000}"/>
    <cellStyle name="Komma 2 2 6 3" xfId="17329" xr:uid="{00000000-0005-0000-0000-0000A3430000}"/>
    <cellStyle name="Komma 2 2 7" xfId="17330" xr:uid="{00000000-0005-0000-0000-0000A4430000}"/>
    <cellStyle name="Komma 2 2 7 2" xfId="17331" xr:uid="{00000000-0005-0000-0000-0000A5430000}"/>
    <cellStyle name="Komma 2 2 7 2 2" xfId="17332" xr:uid="{00000000-0005-0000-0000-0000A6430000}"/>
    <cellStyle name="Komma 2 2 7 3" xfId="17333" xr:uid="{00000000-0005-0000-0000-0000A7430000}"/>
    <cellStyle name="Komma 2 2 7 4" xfId="17334" xr:uid="{00000000-0005-0000-0000-0000A8430000}"/>
    <cellStyle name="Komma 2 2 7 5" xfId="17335" xr:uid="{00000000-0005-0000-0000-0000A9430000}"/>
    <cellStyle name="Komma 2 2 8" xfId="17336" xr:uid="{00000000-0005-0000-0000-0000AA430000}"/>
    <cellStyle name="Komma 2 2 8 2" xfId="17337" xr:uid="{00000000-0005-0000-0000-0000AB430000}"/>
    <cellStyle name="Komma 2 2 9" xfId="17338" xr:uid="{00000000-0005-0000-0000-0000AC430000}"/>
    <cellStyle name="Komma 2 3" xfId="17339" xr:uid="{00000000-0005-0000-0000-0000AD430000}"/>
    <cellStyle name="Komma 2 3 2" xfId="17340" xr:uid="{00000000-0005-0000-0000-0000AE430000}"/>
    <cellStyle name="Komma 2 3 2 2" xfId="17341" xr:uid="{00000000-0005-0000-0000-0000AF430000}"/>
    <cellStyle name="Komma 2 3 3" xfId="17342" xr:uid="{00000000-0005-0000-0000-0000B0430000}"/>
    <cellStyle name="Komma 2 3 4" xfId="17343" xr:uid="{00000000-0005-0000-0000-0000B1430000}"/>
    <cellStyle name="Komma 2 3 5" xfId="17344" xr:uid="{00000000-0005-0000-0000-0000B2430000}"/>
    <cellStyle name="Komma 2 3 6" xfId="17345" xr:uid="{00000000-0005-0000-0000-0000B3430000}"/>
    <cellStyle name="Komma 2 4" xfId="17346" xr:uid="{00000000-0005-0000-0000-0000B4430000}"/>
    <cellStyle name="Komma 2 4 2" xfId="17347" xr:uid="{00000000-0005-0000-0000-0000B5430000}"/>
    <cellStyle name="Komma 2 4 3" xfId="17348" xr:uid="{00000000-0005-0000-0000-0000B6430000}"/>
    <cellStyle name="Komma 2 4 3 2" xfId="17349" xr:uid="{00000000-0005-0000-0000-0000B7430000}"/>
    <cellStyle name="Komma 2 4 4" xfId="17350" xr:uid="{00000000-0005-0000-0000-0000B8430000}"/>
    <cellStyle name="Komma 2 4 5" xfId="17351" xr:uid="{00000000-0005-0000-0000-0000B9430000}"/>
    <cellStyle name="Komma 2 4 6" xfId="17352" xr:uid="{00000000-0005-0000-0000-0000BA430000}"/>
    <cellStyle name="Komma 2 4 7" xfId="17353" xr:uid="{00000000-0005-0000-0000-0000BB430000}"/>
    <cellStyle name="Komma 2 5" xfId="17354" xr:uid="{00000000-0005-0000-0000-0000BC430000}"/>
    <cellStyle name="Komma 2 5 2" xfId="17355" xr:uid="{00000000-0005-0000-0000-0000BD430000}"/>
    <cellStyle name="Komma 2 5 2 2" xfId="17356" xr:uid="{00000000-0005-0000-0000-0000BE430000}"/>
    <cellStyle name="Komma 2 5 2 2 2" xfId="17357" xr:uid="{00000000-0005-0000-0000-0000BF430000}"/>
    <cellStyle name="Komma 2 5 2 2 2 2" xfId="17358" xr:uid="{00000000-0005-0000-0000-0000C0430000}"/>
    <cellStyle name="Komma 2 5 2 2 3" xfId="17359" xr:uid="{00000000-0005-0000-0000-0000C1430000}"/>
    <cellStyle name="Komma 2 5 2 3" xfId="17360" xr:uid="{00000000-0005-0000-0000-0000C2430000}"/>
    <cellStyle name="Komma 2 5 3" xfId="17361" xr:uid="{00000000-0005-0000-0000-0000C3430000}"/>
    <cellStyle name="Komma 2 5 4" xfId="17362" xr:uid="{00000000-0005-0000-0000-0000C4430000}"/>
    <cellStyle name="Komma 2 5 5" xfId="17363" xr:uid="{00000000-0005-0000-0000-0000C5430000}"/>
    <cellStyle name="Komma 2 6" xfId="17364" xr:uid="{00000000-0005-0000-0000-0000C6430000}"/>
    <cellStyle name="Komma 2 7" xfId="17365" xr:uid="{00000000-0005-0000-0000-0000C7430000}"/>
    <cellStyle name="Komma 2 7 2" xfId="17366" xr:uid="{00000000-0005-0000-0000-0000C8430000}"/>
    <cellStyle name="Komma 2 7 2 2" xfId="17367" xr:uid="{00000000-0005-0000-0000-0000C9430000}"/>
    <cellStyle name="Komma 2 7 2 2 2" xfId="17368" xr:uid="{00000000-0005-0000-0000-0000CA430000}"/>
    <cellStyle name="Komma 2 7 2 3" xfId="17369" xr:uid="{00000000-0005-0000-0000-0000CB430000}"/>
    <cellStyle name="Komma 2 7 3" xfId="17370" xr:uid="{00000000-0005-0000-0000-0000CC430000}"/>
    <cellStyle name="Komma 2 7 3 2" xfId="17371" xr:uid="{00000000-0005-0000-0000-0000CD430000}"/>
    <cellStyle name="Komma 2 7 4" xfId="17372" xr:uid="{00000000-0005-0000-0000-0000CE430000}"/>
    <cellStyle name="Komma 2 7 5" xfId="17373" xr:uid="{00000000-0005-0000-0000-0000CF430000}"/>
    <cellStyle name="Komma 2 8" xfId="17374" xr:uid="{00000000-0005-0000-0000-0000D0430000}"/>
    <cellStyle name="Komma 2 9" xfId="17375" xr:uid="{00000000-0005-0000-0000-0000D1430000}"/>
    <cellStyle name="Komma 2 9 2" xfId="17376" xr:uid="{00000000-0005-0000-0000-0000D2430000}"/>
    <cellStyle name="Komma 2 9 3" xfId="17377" xr:uid="{00000000-0005-0000-0000-0000D3430000}"/>
    <cellStyle name="Komma 20" xfId="17378" xr:uid="{00000000-0005-0000-0000-0000D4430000}"/>
    <cellStyle name="Komma 20 2" xfId="17379" xr:uid="{00000000-0005-0000-0000-0000D5430000}"/>
    <cellStyle name="Komma 21" xfId="17380" xr:uid="{00000000-0005-0000-0000-0000D6430000}"/>
    <cellStyle name="Komma 21 2" xfId="17381" xr:uid="{00000000-0005-0000-0000-0000D7430000}"/>
    <cellStyle name="Komma 22" xfId="17382" xr:uid="{00000000-0005-0000-0000-0000D8430000}"/>
    <cellStyle name="Komma 23" xfId="26370" xr:uid="{00000000-0005-0000-0000-0000D9430000}"/>
    <cellStyle name="Komma 23 3" xfId="26373" xr:uid="{AA868940-7CF1-4EB1-9AE8-749F3ED46EC4}"/>
    <cellStyle name="Komma 24" xfId="26371" xr:uid="{D4065232-8BA7-4A1E-B9E6-7549EC3072F7}"/>
    <cellStyle name="Komma 3" xfId="17383" xr:uid="{00000000-0005-0000-0000-0000DA430000}"/>
    <cellStyle name="Komma 3 10" xfId="17384" xr:uid="{00000000-0005-0000-0000-0000DB430000}"/>
    <cellStyle name="Komma 3 10 2" xfId="17385" xr:uid="{00000000-0005-0000-0000-0000DC430000}"/>
    <cellStyle name="Komma 3 10 2 2" xfId="17386" xr:uid="{00000000-0005-0000-0000-0000DD430000}"/>
    <cellStyle name="Komma 3 10 2 3" xfId="17387" xr:uid="{00000000-0005-0000-0000-0000DE430000}"/>
    <cellStyle name="Komma 3 10 3" xfId="17388" xr:uid="{00000000-0005-0000-0000-0000DF430000}"/>
    <cellStyle name="Komma 3 10 4" xfId="17389" xr:uid="{00000000-0005-0000-0000-0000E0430000}"/>
    <cellStyle name="Komma 3 11" xfId="17390" xr:uid="{00000000-0005-0000-0000-0000E1430000}"/>
    <cellStyle name="Komma 3 11 2" xfId="17391" xr:uid="{00000000-0005-0000-0000-0000E2430000}"/>
    <cellStyle name="Komma 3 11 3" xfId="17392" xr:uid="{00000000-0005-0000-0000-0000E3430000}"/>
    <cellStyle name="Komma 3 12" xfId="17393" xr:uid="{00000000-0005-0000-0000-0000E4430000}"/>
    <cellStyle name="Komma 3 12 2" xfId="17394" xr:uid="{00000000-0005-0000-0000-0000E5430000}"/>
    <cellStyle name="Komma 3 12 2 2" xfId="17395" xr:uid="{00000000-0005-0000-0000-0000E6430000}"/>
    <cellStyle name="Komma 3 12 3" xfId="17396" xr:uid="{00000000-0005-0000-0000-0000E7430000}"/>
    <cellStyle name="Komma 3 13" xfId="17397" xr:uid="{00000000-0005-0000-0000-0000E8430000}"/>
    <cellStyle name="Komma 3 14" xfId="17398" xr:uid="{00000000-0005-0000-0000-0000E9430000}"/>
    <cellStyle name="Komma 3 14 2" xfId="17399" xr:uid="{00000000-0005-0000-0000-0000EA430000}"/>
    <cellStyle name="Komma 3 15" xfId="17400" xr:uid="{00000000-0005-0000-0000-0000EB430000}"/>
    <cellStyle name="Komma 3 2" xfId="17401" xr:uid="{00000000-0005-0000-0000-0000EC430000}"/>
    <cellStyle name="Komma 3 2 10" xfId="17402" xr:uid="{00000000-0005-0000-0000-0000ED430000}"/>
    <cellStyle name="Komma 3 2 10 2" xfId="17403" xr:uid="{00000000-0005-0000-0000-0000EE430000}"/>
    <cellStyle name="Komma 3 2 10 2 2" xfId="17404" xr:uid="{00000000-0005-0000-0000-0000EF430000}"/>
    <cellStyle name="Komma 3 2 10 3" xfId="17405" xr:uid="{00000000-0005-0000-0000-0000F0430000}"/>
    <cellStyle name="Komma 3 2 10 4" xfId="17406" xr:uid="{00000000-0005-0000-0000-0000F1430000}"/>
    <cellStyle name="Komma 3 2 11" xfId="17407" xr:uid="{00000000-0005-0000-0000-0000F2430000}"/>
    <cellStyle name="Komma 3 2 11 2" xfId="17408" xr:uid="{00000000-0005-0000-0000-0000F3430000}"/>
    <cellStyle name="Komma 3 2 12" xfId="17409" xr:uid="{00000000-0005-0000-0000-0000F4430000}"/>
    <cellStyle name="Komma 3 2 13" xfId="17410" xr:uid="{00000000-0005-0000-0000-0000F5430000}"/>
    <cellStyle name="Komma 3 2 14" xfId="17411" xr:uid="{00000000-0005-0000-0000-0000F6430000}"/>
    <cellStyle name="Komma 3 2 2" xfId="17412" xr:uid="{00000000-0005-0000-0000-0000F7430000}"/>
    <cellStyle name="Komma 3 2 2 10" xfId="17413" xr:uid="{00000000-0005-0000-0000-0000F8430000}"/>
    <cellStyle name="Komma 3 2 2 10 2" xfId="17414" xr:uid="{00000000-0005-0000-0000-0000F9430000}"/>
    <cellStyle name="Komma 3 2 2 11" xfId="17415" xr:uid="{00000000-0005-0000-0000-0000FA430000}"/>
    <cellStyle name="Komma 3 2 2 12" xfId="17416" xr:uid="{00000000-0005-0000-0000-0000FB430000}"/>
    <cellStyle name="Komma 3 2 2 13" xfId="17417" xr:uid="{00000000-0005-0000-0000-0000FC430000}"/>
    <cellStyle name="Komma 3 2 2 2" xfId="17418" xr:uid="{00000000-0005-0000-0000-0000FD430000}"/>
    <cellStyle name="Komma 3 2 2 2 2" xfId="17419" xr:uid="{00000000-0005-0000-0000-0000FE430000}"/>
    <cellStyle name="Komma 3 2 2 2 2 2" xfId="17420" xr:uid="{00000000-0005-0000-0000-0000FF430000}"/>
    <cellStyle name="Komma 3 2 2 2 2 2 2" xfId="17421" xr:uid="{00000000-0005-0000-0000-000000440000}"/>
    <cellStyle name="Komma 3 2 2 2 2 2 2 2" xfId="17422" xr:uid="{00000000-0005-0000-0000-000001440000}"/>
    <cellStyle name="Komma 3 2 2 2 2 2 2 2 2" xfId="17423" xr:uid="{00000000-0005-0000-0000-000002440000}"/>
    <cellStyle name="Komma 3 2 2 2 2 2 2 3" xfId="17424" xr:uid="{00000000-0005-0000-0000-000003440000}"/>
    <cellStyle name="Komma 3 2 2 2 2 2 3" xfId="17425" xr:uid="{00000000-0005-0000-0000-000004440000}"/>
    <cellStyle name="Komma 3 2 2 2 2 2 3 2" xfId="17426" xr:uid="{00000000-0005-0000-0000-000005440000}"/>
    <cellStyle name="Komma 3 2 2 2 2 2 4" xfId="17427" xr:uid="{00000000-0005-0000-0000-000006440000}"/>
    <cellStyle name="Komma 3 2 2 2 2 2 5" xfId="17428" xr:uid="{00000000-0005-0000-0000-000007440000}"/>
    <cellStyle name="Komma 3 2 2 2 2 2 6" xfId="17429" xr:uid="{00000000-0005-0000-0000-000008440000}"/>
    <cellStyle name="Komma 3 2 2 2 2 3" xfId="17430" xr:uid="{00000000-0005-0000-0000-000009440000}"/>
    <cellStyle name="Komma 3 2 2 2 2 3 2" xfId="17431" xr:uid="{00000000-0005-0000-0000-00000A440000}"/>
    <cellStyle name="Komma 3 2 2 2 2 3 2 2" xfId="17432" xr:uid="{00000000-0005-0000-0000-00000B440000}"/>
    <cellStyle name="Komma 3 2 2 2 2 3 3" xfId="17433" xr:uid="{00000000-0005-0000-0000-00000C440000}"/>
    <cellStyle name="Komma 3 2 2 2 2 4" xfId="17434" xr:uid="{00000000-0005-0000-0000-00000D440000}"/>
    <cellStyle name="Komma 3 2 2 2 2 4 2" xfId="17435" xr:uid="{00000000-0005-0000-0000-00000E440000}"/>
    <cellStyle name="Komma 3 2 2 2 2 4 2 2" xfId="17436" xr:uid="{00000000-0005-0000-0000-00000F440000}"/>
    <cellStyle name="Komma 3 2 2 2 2 4 3" xfId="17437" xr:uid="{00000000-0005-0000-0000-000010440000}"/>
    <cellStyle name="Komma 3 2 2 2 2 5" xfId="17438" xr:uid="{00000000-0005-0000-0000-000011440000}"/>
    <cellStyle name="Komma 3 2 2 2 2 5 2" xfId="17439" xr:uid="{00000000-0005-0000-0000-000012440000}"/>
    <cellStyle name="Komma 3 2 2 2 2 6" xfId="17440" xr:uid="{00000000-0005-0000-0000-000013440000}"/>
    <cellStyle name="Komma 3 2 2 2 2 7" xfId="17441" xr:uid="{00000000-0005-0000-0000-000014440000}"/>
    <cellStyle name="Komma 3 2 2 2 2 8" xfId="17442" xr:uid="{00000000-0005-0000-0000-000015440000}"/>
    <cellStyle name="Komma 3 2 2 2 3" xfId="17443" xr:uid="{00000000-0005-0000-0000-000016440000}"/>
    <cellStyle name="Komma 3 2 2 2 3 2" xfId="17444" xr:uid="{00000000-0005-0000-0000-000017440000}"/>
    <cellStyle name="Komma 3 2 2 2 3 2 2" xfId="17445" xr:uid="{00000000-0005-0000-0000-000018440000}"/>
    <cellStyle name="Komma 3 2 2 2 3 2 2 2" xfId="17446" xr:uid="{00000000-0005-0000-0000-000019440000}"/>
    <cellStyle name="Komma 3 2 2 2 3 2 3" xfId="17447" xr:uid="{00000000-0005-0000-0000-00001A440000}"/>
    <cellStyle name="Komma 3 2 2 2 3 2 4" xfId="17448" xr:uid="{00000000-0005-0000-0000-00001B440000}"/>
    <cellStyle name="Komma 3 2 2 2 3 3" xfId="17449" xr:uid="{00000000-0005-0000-0000-00001C440000}"/>
    <cellStyle name="Komma 3 2 2 2 3 3 2" xfId="17450" xr:uid="{00000000-0005-0000-0000-00001D440000}"/>
    <cellStyle name="Komma 3 2 2 2 3 4" xfId="17451" xr:uid="{00000000-0005-0000-0000-00001E440000}"/>
    <cellStyle name="Komma 3 2 2 2 3 5" xfId="17452" xr:uid="{00000000-0005-0000-0000-00001F440000}"/>
    <cellStyle name="Komma 3 2 2 2 3 6" xfId="17453" xr:uid="{00000000-0005-0000-0000-000020440000}"/>
    <cellStyle name="Komma 3 2 2 2 4" xfId="17454" xr:uid="{00000000-0005-0000-0000-000021440000}"/>
    <cellStyle name="Komma 3 2 2 2 4 2" xfId="17455" xr:uid="{00000000-0005-0000-0000-000022440000}"/>
    <cellStyle name="Komma 3 2 2 2 4 2 2" xfId="17456" xr:uid="{00000000-0005-0000-0000-000023440000}"/>
    <cellStyle name="Komma 3 2 2 2 4 2 2 2" xfId="17457" xr:uid="{00000000-0005-0000-0000-000024440000}"/>
    <cellStyle name="Komma 3 2 2 2 4 2 3" xfId="17458" xr:uid="{00000000-0005-0000-0000-000025440000}"/>
    <cellStyle name="Komma 3 2 2 2 4 2 4" xfId="17459" xr:uid="{00000000-0005-0000-0000-000026440000}"/>
    <cellStyle name="Komma 3 2 2 2 4 3" xfId="17460" xr:uid="{00000000-0005-0000-0000-000027440000}"/>
    <cellStyle name="Komma 3 2 2 2 4 3 2" xfId="17461" xr:uid="{00000000-0005-0000-0000-000028440000}"/>
    <cellStyle name="Komma 3 2 2 2 4 4" xfId="17462" xr:uid="{00000000-0005-0000-0000-000029440000}"/>
    <cellStyle name="Komma 3 2 2 2 4 5" xfId="17463" xr:uid="{00000000-0005-0000-0000-00002A440000}"/>
    <cellStyle name="Komma 3 2 2 2 5" xfId="17464" xr:uid="{00000000-0005-0000-0000-00002B440000}"/>
    <cellStyle name="Komma 3 2 2 2 5 2" xfId="17465" xr:uid="{00000000-0005-0000-0000-00002C440000}"/>
    <cellStyle name="Komma 3 2 2 2 5 2 2" xfId="17466" xr:uid="{00000000-0005-0000-0000-00002D440000}"/>
    <cellStyle name="Komma 3 2 2 2 5 3" xfId="17467" xr:uid="{00000000-0005-0000-0000-00002E440000}"/>
    <cellStyle name="Komma 3 2 2 2 5 4" xfId="17468" xr:uid="{00000000-0005-0000-0000-00002F440000}"/>
    <cellStyle name="Komma 3 2 2 2 6" xfId="17469" xr:uid="{00000000-0005-0000-0000-000030440000}"/>
    <cellStyle name="Komma 3 2 2 2 6 2" xfId="17470" xr:uid="{00000000-0005-0000-0000-000031440000}"/>
    <cellStyle name="Komma 3 2 2 2 7" xfId="17471" xr:uid="{00000000-0005-0000-0000-000032440000}"/>
    <cellStyle name="Komma 3 2 2 2 8" xfId="17472" xr:uid="{00000000-0005-0000-0000-000033440000}"/>
    <cellStyle name="Komma 3 2 2 2 9" xfId="17473" xr:uid="{00000000-0005-0000-0000-000034440000}"/>
    <cellStyle name="Komma 3 2 2 3" xfId="17474" xr:uid="{00000000-0005-0000-0000-000035440000}"/>
    <cellStyle name="Komma 3 2 2 3 2" xfId="17475" xr:uid="{00000000-0005-0000-0000-000036440000}"/>
    <cellStyle name="Komma 3 2 2 3 2 2" xfId="17476" xr:uid="{00000000-0005-0000-0000-000037440000}"/>
    <cellStyle name="Komma 3 2 2 3 2 2 2" xfId="17477" xr:uid="{00000000-0005-0000-0000-000038440000}"/>
    <cellStyle name="Komma 3 2 2 3 2 2 2 2" xfId="17478" xr:uid="{00000000-0005-0000-0000-000039440000}"/>
    <cellStyle name="Komma 3 2 2 3 2 2 2 2 2" xfId="17479" xr:uid="{00000000-0005-0000-0000-00003A440000}"/>
    <cellStyle name="Komma 3 2 2 3 2 2 2 3" xfId="17480" xr:uid="{00000000-0005-0000-0000-00003B440000}"/>
    <cellStyle name="Komma 3 2 2 3 2 2 3" xfId="17481" xr:uid="{00000000-0005-0000-0000-00003C440000}"/>
    <cellStyle name="Komma 3 2 2 3 2 2 3 2" xfId="17482" xr:uid="{00000000-0005-0000-0000-00003D440000}"/>
    <cellStyle name="Komma 3 2 2 3 2 2 4" xfId="17483" xr:uid="{00000000-0005-0000-0000-00003E440000}"/>
    <cellStyle name="Komma 3 2 2 3 2 2 5" xfId="17484" xr:uid="{00000000-0005-0000-0000-00003F440000}"/>
    <cellStyle name="Komma 3 2 2 3 2 2 6" xfId="17485" xr:uid="{00000000-0005-0000-0000-000040440000}"/>
    <cellStyle name="Komma 3 2 2 3 2 3" xfId="17486" xr:uid="{00000000-0005-0000-0000-000041440000}"/>
    <cellStyle name="Komma 3 2 2 3 2 3 2" xfId="17487" xr:uid="{00000000-0005-0000-0000-000042440000}"/>
    <cellStyle name="Komma 3 2 2 3 2 3 2 2" xfId="17488" xr:uid="{00000000-0005-0000-0000-000043440000}"/>
    <cellStyle name="Komma 3 2 2 3 2 3 3" xfId="17489" xr:uid="{00000000-0005-0000-0000-000044440000}"/>
    <cellStyle name="Komma 3 2 2 3 2 4" xfId="17490" xr:uid="{00000000-0005-0000-0000-000045440000}"/>
    <cellStyle name="Komma 3 2 2 3 2 4 2" xfId="17491" xr:uid="{00000000-0005-0000-0000-000046440000}"/>
    <cellStyle name="Komma 3 2 2 3 2 4 2 2" xfId="17492" xr:uid="{00000000-0005-0000-0000-000047440000}"/>
    <cellStyle name="Komma 3 2 2 3 2 4 3" xfId="17493" xr:uid="{00000000-0005-0000-0000-000048440000}"/>
    <cellStyle name="Komma 3 2 2 3 2 5" xfId="17494" xr:uid="{00000000-0005-0000-0000-000049440000}"/>
    <cellStyle name="Komma 3 2 2 3 2 5 2" xfId="17495" xr:uid="{00000000-0005-0000-0000-00004A440000}"/>
    <cellStyle name="Komma 3 2 2 3 2 6" xfId="17496" xr:uid="{00000000-0005-0000-0000-00004B440000}"/>
    <cellStyle name="Komma 3 2 2 3 2 7" xfId="17497" xr:uid="{00000000-0005-0000-0000-00004C440000}"/>
    <cellStyle name="Komma 3 2 2 3 2 8" xfId="17498" xr:uid="{00000000-0005-0000-0000-00004D440000}"/>
    <cellStyle name="Komma 3 2 2 3 3" xfId="17499" xr:uid="{00000000-0005-0000-0000-00004E440000}"/>
    <cellStyle name="Komma 3 2 2 3 3 2" xfId="17500" xr:uid="{00000000-0005-0000-0000-00004F440000}"/>
    <cellStyle name="Komma 3 2 2 3 3 2 2" xfId="17501" xr:uid="{00000000-0005-0000-0000-000050440000}"/>
    <cellStyle name="Komma 3 2 2 3 3 2 2 2" xfId="17502" xr:uid="{00000000-0005-0000-0000-000051440000}"/>
    <cellStyle name="Komma 3 2 2 3 3 2 3" xfId="17503" xr:uid="{00000000-0005-0000-0000-000052440000}"/>
    <cellStyle name="Komma 3 2 2 3 3 2 4" xfId="17504" xr:uid="{00000000-0005-0000-0000-000053440000}"/>
    <cellStyle name="Komma 3 2 2 3 3 3" xfId="17505" xr:uid="{00000000-0005-0000-0000-000054440000}"/>
    <cellStyle name="Komma 3 2 2 3 3 3 2" xfId="17506" xr:uid="{00000000-0005-0000-0000-000055440000}"/>
    <cellStyle name="Komma 3 2 2 3 3 4" xfId="17507" xr:uid="{00000000-0005-0000-0000-000056440000}"/>
    <cellStyle name="Komma 3 2 2 3 3 5" xfId="17508" xr:uid="{00000000-0005-0000-0000-000057440000}"/>
    <cellStyle name="Komma 3 2 2 3 3 6" xfId="17509" xr:uid="{00000000-0005-0000-0000-000058440000}"/>
    <cellStyle name="Komma 3 2 2 3 4" xfId="17510" xr:uid="{00000000-0005-0000-0000-000059440000}"/>
    <cellStyle name="Komma 3 2 2 3 4 2" xfId="17511" xr:uid="{00000000-0005-0000-0000-00005A440000}"/>
    <cellStyle name="Komma 3 2 2 3 4 2 2" xfId="17512" xr:uid="{00000000-0005-0000-0000-00005B440000}"/>
    <cellStyle name="Komma 3 2 2 3 4 3" xfId="17513" xr:uid="{00000000-0005-0000-0000-00005C440000}"/>
    <cellStyle name="Komma 3 2 2 3 4 4" xfId="17514" xr:uid="{00000000-0005-0000-0000-00005D440000}"/>
    <cellStyle name="Komma 3 2 2 3 5" xfId="17515" xr:uid="{00000000-0005-0000-0000-00005E440000}"/>
    <cellStyle name="Komma 3 2 2 3 5 2" xfId="17516" xr:uid="{00000000-0005-0000-0000-00005F440000}"/>
    <cellStyle name="Komma 3 2 2 3 5 2 2" xfId="17517" xr:uid="{00000000-0005-0000-0000-000060440000}"/>
    <cellStyle name="Komma 3 2 2 3 5 3" xfId="17518" xr:uid="{00000000-0005-0000-0000-000061440000}"/>
    <cellStyle name="Komma 3 2 2 3 6" xfId="17519" xr:uid="{00000000-0005-0000-0000-000062440000}"/>
    <cellStyle name="Komma 3 2 2 3 6 2" xfId="17520" xr:uid="{00000000-0005-0000-0000-000063440000}"/>
    <cellStyle name="Komma 3 2 2 3 7" xfId="17521" xr:uid="{00000000-0005-0000-0000-000064440000}"/>
    <cellStyle name="Komma 3 2 2 3 8" xfId="17522" xr:uid="{00000000-0005-0000-0000-000065440000}"/>
    <cellStyle name="Komma 3 2 2 3 9" xfId="17523" xr:uid="{00000000-0005-0000-0000-000066440000}"/>
    <cellStyle name="Komma 3 2 2 4" xfId="17524" xr:uid="{00000000-0005-0000-0000-000067440000}"/>
    <cellStyle name="Komma 3 2 2 4 2" xfId="17525" xr:uid="{00000000-0005-0000-0000-000068440000}"/>
    <cellStyle name="Komma 3 2 2 4 2 2" xfId="17526" xr:uid="{00000000-0005-0000-0000-000069440000}"/>
    <cellStyle name="Komma 3 2 2 4 2 2 2" xfId="17527" xr:uid="{00000000-0005-0000-0000-00006A440000}"/>
    <cellStyle name="Komma 3 2 2 4 2 2 2 2" xfId="17528" xr:uid="{00000000-0005-0000-0000-00006B440000}"/>
    <cellStyle name="Komma 3 2 2 4 2 2 2 2 2" xfId="17529" xr:uid="{00000000-0005-0000-0000-00006C440000}"/>
    <cellStyle name="Komma 3 2 2 4 2 2 2 3" xfId="17530" xr:uid="{00000000-0005-0000-0000-00006D440000}"/>
    <cellStyle name="Komma 3 2 2 4 2 2 3" xfId="17531" xr:uid="{00000000-0005-0000-0000-00006E440000}"/>
    <cellStyle name="Komma 3 2 2 4 2 2 3 2" xfId="17532" xr:uid="{00000000-0005-0000-0000-00006F440000}"/>
    <cellStyle name="Komma 3 2 2 4 2 2 4" xfId="17533" xr:uid="{00000000-0005-0000-0000-000070440000}"/>
    <cellStyle name="Komma 3 2 2 4 2 2 5" xfId="17534" xr:uid="{00000000-0005-0000-0000-000071440000}"/>
    <cellStyle name="Komma 3 2 2 4 2 2 6" xfId="17535" xr:uid="{00000000-0005-0000-0000-000072440000}"/>
    <cellStyle name="Komma 3 2 2 4 2 3" xfId="17536" xr:uid="{00000000-0005-0000-0000-000073440000}"/>
    <cellStyle name="Komma 3 2 2 4 2 3 2" xfId="17537" xr:uid="{00000000-0005-0000-0000-000074440000}"/>
    <cellStyle name="Komma 3 2 2 4 2 3 2 2" xfId="17538" xr:uid="{00000000-0005-0000-0000-000075440000}"/>
    <cellStyle name="Komma 3 2 2 4 2 3 3" xfId="17539" xr:uid="{00000000-0005-0000-0000-000076440000}"/>
    <cellStyle name="Komma 3 2 2 4 2 4" xfId="17540" xr:uid="{00000000-0005-0000-0000-000077440000}"/>
    <cellStyle name="Komma 3 2 2 4 2 4 2" xfId="17541" xr:uid="{00000000-0005-0000-0000-000078440000}"/>
    <cellStyle name="Komma 3 2 2 4 2 4 2 2" xfId="17542" xr:uid="{00000000-0005-0000-0000-000079440000}"/>
    <cellStyle name="Komma 3 2 2 4 2 4 3" xfId="17543" xr:uid="{00000000-0005-0000-0000-00007A440000}"/>
    <cellStyle name="Komma 3 2 2 4 2 5" xfId="17544" xr:uid="{00000000-0005-0000-0000-00007B440000}"/>
    <cellStyle name="Komma 3 2 2 4 2 5 2" xfId="17545" xr:uid="{00000000-0005-0000-0000-00007C440000}"/>
    <cellStyle name="Komma 3 2 2 4 2 6" xfId="17546" xr:uid="{00000000-0005-0000-0000-00007D440000}"/>
    <cellStyle name="Komma 3 2 2 4 2 7" xfId="17547" xr:uid="{00000000-0005-0000-0000-00007E440000}"/>
    <cellStyle name="Komma 3 2 2 4 2 8" xfId="17548" xr:uid="{00000000-0005-0000-0000-00007F440000}"/>
    <cellStyle name="Komma 3 2 2 4 3" xfId="17549" xr:uid="{00000000-0005-0000-0000-000080440000}"/>
    <cellStyle name="Komma 3 2 2 4 3 2" xfId="17550" xr:uid="{00000000-0005-0000-0000-000081440000}"/>
    <cellStyle name="Komma 3 2 2 4 3 2 2" xfId="17551" xr:uid="{00000000-0005-0000-0000-000082440000}"/>
    <cellStyle name="Komma 3 2 2 4 3 2 2 2" xfId="17552" xr:uid="{00000000-0005-0000-0000-000083440000}"/>
    <cellStyle name="Komma 3 2 2 4 3 2 3" xfId="17553" xr:uid="{00000000-0005-0000-0000-000084440000}"/>
    <cellStyle name="Komma 3 2 2 4 3 2 4" xfId="17554" xr:uid="{00000000-0005-0000-0000-000085440000}"/>
    <cellStyle name="Komma 3 2 2 4 3 3" xfId="17555" xr:uid="{00000000-0005-0000-0000-000086440000}"/>
    <cellStyle name="Komma 3 2 2 4 3 3 2" xfId="17556" xr:uid="{00000000-0005-0000-0000-000087440000}"/>
    <cellStyle name="Komma 3 2 2 4 3 4" xfId="17557" xr:uid="{00000000-0005-0000-0000-000088440000}"/>
    <cellStyle name="Komma 3 2 2 4 3 5" xfId="17558" xr:uid="{00000000-0005-0000-0000-000089440000}"/>
    <cellStyle name="Komma 3 2 2 4 3 6" xfId="17559" xr:uid="{00000000-0005-0000-0000-00008A440000}"/>
    <cellStyle name="Komma 3 2 2 4 4" xfId="17560" xr:uid="{00000000-0005-0000-0000-00008B440000}"/>
    <cellStyle name="Komma 3 2 2 4 4 2" xfId="17561" xr:uid="{00000000-0005-0000-0000-00008C440000}"/>
    <cellStyle name="Komma 3 2 2 4 4 2 2" xfId="17562" xr:uid="{00000000-0005-0000-0000-00008D440000}"/>
    <cellStyle name="Komma 3 2 2 4 4 3" xfId="17563" xr:uid="{00000000-0005-0000-0000-00008E440000}"/>
    <cellStyle name="Komma 3 2 2 4 4 4" xfId="17564" xr:uid="{00000000-0005-0000-0000-00008F440000}"/>
    <cellStyle name="Komma 3 2 2 4 5" xfId="17565" xr:uid="{00000000-0005-0000-0000-000090440000}"/>
    <cellStyle name="Komma 3 2 2 4 5 2" xfId="17566" xr:uid="{00000000-0005-0000-0000-000091440000}"/>
    <cellStyle name="Komma 3 2 2 4 5 2 2" xfId="17567" xr:uid="{00000000-0005-0000-0000-000092440000}"/>
    <cellStyle name="Komma 3 2 2 4 5 3" xfId="17568" xr:uid="{00000000-0005-0000-0000-000093440000}"/>
    <cellStyle name="Komma 3 2 2 4 6" xfId="17569" xr:uid="{00000000-0005-0000-0000-000094440000}"/>
    <cellStyle name="Komma 3 2 2 4 6 2" xfId="17570" xr:uid="{00000000-0005-0000-0000-000095440000}"/>
    <cellStyle name="Komma 3 2 2 4 7" xfId="17571" xr:uid="{00000000-0005-0000-0000-000096440000}"/>
    <cellStyle name="Komma 3 2 2 4 8" xfId="17572" xr:uid="{00000000-0005-0000-0000-000097440000}"/>
    <cellStyle name="Komma 3 2 2 4 9" xfId="17573" xr:uid="{00000000-0005-0000-0000-000098440000}"/>
    <cellStyle name="Komma 3 2 2 5" xfId="17574" xr:uid="{00000000-0005-0000-0000-000099440000}"/>
    <cellStyle name="Komma 3 2 2 5 2" xfId="17575" xr:uid="{00000000-0005-0000-0000-00009A440000}"/>
    <cellStyle name="Komma 3 2 2 5 2 2" xfId="17576" xr:uid="{00000000-0005-0000-0000-00009B440000}"/>
    <cellStyle name="Komma 3 2 2 5 2 2 2" xfId="17577" xr:uid="{00000000-0005-0000-0000-00009C440000}"/>
    <cellStyle name="Komma 3 2 2 5 2 2 2 2" xfId="17578" xr:uid="{00000000-0005-0000-0000-00009D440000}"/>
    <cellStyle name="Komma 3 2 2 5 2 2 3" xfId="17579" xr:uid="{00000000-0005-0000-0000-00009E440000}"/>
    <cellStyle name="Komma 3 2 2 5 2 2 4" xfId="17580" xr:uid="{00000000-0005-0000-0000-00009F440000}"/>
    <cellStyle name="Komma 3 2 2 5 2 3" xfId="17581" xr:uid="{00000000-0005-0000-0000-0000A0440000}"/>
    <cellStyle name="Komma 3 2 2 5 2 3 2" xfId="17582" xr:uid="{00000000-0005-0000-0000-0000A1440000}"/>
    <cellStyle name="Komma 3 2 2 5 2 4" xfId="17583" xr:uid="{00000000-0005-0000-0000-0000A2440000}"/>
    <cellStyle name="Komma 3 2 2 5 2 5" xfId="17584" xr:uid="{00000000-0005-0000-0000-0000A3440000}"/>
    <cellStyle name="Komma 3 2 2 5 2 6" xfId="17585" xr:uid="{00000000-0005-0000-0000-0000A4440000}"/>
    <cellStyle name="Komma 3 2 2 5 3" xfId="17586" xr:uid="{00000000-0005-0000-0000-0000A5440000}"/>
    <cellStyle name="Komma 3 2 2 5 3 2" xfId="17587" xr:uid="{00000000-0005-0000-0000-0000A6440000}"/>
    <cellStyle name="Komma 3 2 2 5 3 2 2" xfId="17588" xr:uid="{00000000-0005-0000-0000-0000A7440000}"/>
    <cellStyle name="Komma 3 2 2 5 3 2 2 2" xfId="17589" xr:uid="{00000000-0005-0000-0000-0000A8440000}"/>
    <cellStyle name="Komma 3 2 2 5 3 2 3" xfId="17590" xr:uid="{00000000-0005-0000-0000-0000A9440000}"/>
    <cellStyle name="Komma 3 2 2 5 3 2 4" xfId="17591" xr:uid="{00000000-0005-0000-0000-0000AA440000}"/>
    <cellStyle name="Komma 3 2 2 5 3 3" xfId="17592" xr:uid="{00000000-0005-0000-0000-0000AB440000}"/>
    <cellStyle name="Komma 3 2 2 5 3 3 2" xfId="17593" xr:uid="{00000000-0005-0000-0000-0000AC440000}"/>
    <cellStyle name="Komma 3 2 2 5 3 4" xfId="17594" xr:uid="{00000000-0005-0000-0000-0000AD440000}"/>
    <cellStyle name="Komma 3 2 2 5 3 5" xfId="17595" xr:uid="{00000000-0005-0000-0000-0000AE440000}"/>
    <cellStyle name="Komma 3 2 2 5 4" xfId="17596" xr:uid="{00000000-0005-0000-0000-0000AF440000}"/>
    <cellStyle name="Komma 3 2 2 5 4 2" xfId="17597" xr:uid="{00000000-0005-0000-0000-0000B0440000}"/>
    <cellStyle name="Komma 3 2 2 5 4 2 2" xfId="17598" xr:uid="{00000000-0005-0000-0000-0000B1440000}"/>
    <cellStyle name="Komma 3 2 2 5 4 3" xfId="17599" xr:uid="{00000000-0005-0000-0000-0000B2440000}"/>
    <cellStyle name="Komma 3 2 2 5 4 4" xfId="17600" xr:uid="{00000000-0005-0000-0000-0000B3440000}"/>
    <cellStyle name="Komma 3 2 2 5 5" xfId="17601" xr:uid="{00000000-0005-0000-0000-0000B4440000}"/>
    <cellStyle name="Komma 3 2 2 5 5 2" xfId="17602" xr:uid="{00000000-0005-0000-0000-0000B5440000}"/>
    <cellStyle name="Komma 3 2 2 5 6" xfId="17603" xr:uid="{00000000-0005-0000-0000-0000B6440000}"/>
    <cellStyle name="Komma 3 2 2 5 7" xfId="17604" xr:uid="{00000000-0005-0000-0000-0000B7440000}"/>
    <cellStyle name="Komma 3 2 2 5 8" xfId="17605" xr:uid="{00000000-0005-0000-0000-0000B8440000}"/>
    <cellStyle name="Komma 3 2 2 6" xfId="17606" xr:uid="{00000000-0005-0000-0000-0000B9440000}"/>
    <cellStyle name="Komma 3 2 2 6 2" xfId="17607" xr:uid="{00000000-0005-0000-0000-0000BA440000}"/>
    <cellStyle name="Komma 3 2 2 6 2 2" xfId="17608" xr:uid="{00000000-0005-0000-0000-0000BB440000}"/>
    <cellStyle name="Komma 3 2 2 6 2 2 2" xfId="17609" xr:uid="{00000000-0005-0000-0000-0000BC440000}"/>
    <cellStyle name="Komma 3 2 2 6 2 3" xfId="17610" xr:uid="{00000000-0005-0000-0000-0000BD440000}"/>
    <cellStyle name="Komma 3 2 2 6 2 4" xfId="17611" xr:uid="{00000000-0005-0000-0000-0000BE440000}"/>
    <cellStyle name="Komma 3 2 2 6 3" xfId="17612" xr:uid="{00000000-0005-0000-0000-0000BF440000}"/>
    <cellStyle name="Komma 3 2 2 6 3 2" xfId="17613" xr:uid="{00000000-0005-0000-0000-0000C0440000}"/>
    <cellStyle name="Komma 3 2 2 6 4" xfId="17614" xr:uid="{00000000-0005-0000-0000-0000C1440000}"/>
    <cellStyle name="Komma 3 2 2 6 5" xfId="17615" xr:uid="{00000000-0005-0000-0000-0000C2440000}"/>
    <cellStyle name="Komma 3 2 2 6 6" xfId="17616" xr:uid="{00000000-0005-0000-0000-0000C3440000}"/>
    <cellStyle name="Komma 3 2 2 7" xfId="17617" xr:uid="{00000000-0005-0000-0000-0000C4440000}"/>
    <cellStyle name="Komma 3 2 2 7 2" xfId="17618" xr:uid="{00000000-0005-0000-0000-0000C5440000}"/>
    <cellStyle name="Komma 3 2 2 7 2 2" xfId="17619" xr:uid="{00000000-0005-0000-0000-0000C6440000}"/>
    <cellStyle name="Komma 3 2 2 7 2 2 2" xfId="17620" xr:uid="{00000000-0005-0000-0000-0000C7440000}"/>
    <cellStyle name="Komma 3 2 2 7 2 3" xfId="17621" xr:uid="{00000000-0005-0000-0000-0000C8440000}"/>
    <cellStyle name="Komma 3 2 2 7 2 4" xfId="17622" xr:uid="{00000000-0005-0000-0000-0000C9440000}"/>
    <cellStyle name="Komma 3 2 2 7 3" xfId="17623" xr:uid="{00000000-0005-0000-0000-0000CA440000}"/>
    <cellStyle name="Komma 3 2 2 7 3 2" xfId="17624" xr:uid="{00000000-0005-0000-0000-0000CB440000}"/>
    <cellStyle name="Komma 3 2 2 7 4" xfId="17625" xr:uid="{00000000-0005-0000-0000-0000CC440000}"/>
    <cellStyle name="Komma 3 2 2 7 5" xfId="17626" xr:uid="{00000000-0005-0000-0000-0000CD440000}"/>
    <cellStyle name="Komma 3 2 2 8" xfId="17627" xr:uid="{00000000-0005-0000-0000-0000CE440000}"/>
    <cellStyle name="Komma 3 2 2 8 2" xfId="17628" xr:uid="{00000000-0005-0000-0000-0000CF440000}"/>
    <cellStyle name="Komma 3 2 2 8 2 2" xfId="17629" xr:uid="{00000000-0005-0000-0000-0000D0440000}"/>
    <cellStyle name="Komma 3 2 2 8 2 3" xfId="17630" xr:uid="{00000000-0005-0000-0000-0000D1440000}"/>
    <cellStyle name="Komma 3 2 2 8 3" xfId="17631" xr:uid="{00000000-0005-0000-0000-0000D2440000}"/>
    <cellStyle name="Komma 3 2 2 8 4" xfId="17632" xr:uid="{00000000-0005-0000-0000-0000D3440000}"/>
    <cellStyle name="Komma 3 2 2 9" xfId="17633" xr:uid="{00000000-0005-0000-0000-0000D4440000}"/>
    <cellStyle name="Komma 3 2 2 9 2" xfId="17634" xr:uid="{00000000-0005-0000-0000-0000D5440000}"/>
    <cellStyle name="Komma 3 2 2 9 2 2" xfId="17635" xr:uid="{00000000-0005-0000-0000-0000D6440000}"/>
    <cellStyle name="Komma 3 2 2 9 3" xfId="17636" xr:uid="{00000000-0005-0000-0000-0000D7440000}"/>
    <cellStyle name="Komma 3 2 2 9 4" xfId="17637" xr:uid="{00000000-0005-0000-0000-0000D8440000}"/>
    <cellStyle name="Komma 3 2 3" xfId="17638" xr:uid="{00000000-0005-0000-0000-0000D9440000}"/>
    <cellStyle name="Komma 3 2 3 2" xfId="17639" xr:uid="{00000000-0005-0000-0000-0000DA440000}"/>
    <cellStyle name="Komma 3 2 3 2 2" xfId="17640" xr:uid="{00000000-0005-0000-0000-0000DB440000}"/>
    <cellStyle name="Komma 3 2 3 2 2 2" xfId="17641" xr:uid="{00000000-0005-0000-0000-0000DC440000}"/>
    <cellStyle name="Komma 3 2 3 2 2 2 2" xfId="17642" xr:uid="{00000000-0005-0000-0000-0000DD440000}"/>
    <cellStyle name="Komma 3 2 3 2 2 2 2 2" xfId="17643" xr:uid="{00000000-0005-0000-0000-0000DE440000}"/>
    <cellStyle name="Komma 3 2 3 2 2 2 3" xfId="17644" xr:uid="{00000000-0005-0000-0000-0000DF440000}"/>
    <cellStyle name="Komma 3 2 3 2 2 3" xfId="17645" xr:uid="{00000000-0005-0000-0000-0000E0440000}"/>
    <cellStyle name="Komma 3 2 3 2 2 3 2" xfId="17646" xr:uid="{00000000-0005-0000-0000-0000E1440000}"/>
    <cellStyle name="Komma 3 2 3 2 2 4" xfId="17647" xr:uid="{00000000-0005-0000-0000-0000E2440000}"/>
    <cellStyle name="Komma 3 2 3 2 2 5" xfId="17648" xr:uid="{00000000-0005-0000-0000-0000E3440000}"/>
    <cellStyle name="Komma 3 2 3 2 2 6" xfId="17649" xr:uid="{00000000-0005-0000-0000-0000E4440000}"/>
    <cellStyle name="Komma 3 2 3 2 3" xfId="17650" xr:uid="{00000000-0005-0000-0000-0000E5440000}"/>
    <cellStyle name="Komma 3 2 3 2 3 2" xfId="17651" xr:uid="{00000000-0005-0000-0000-0000E6440000}"/>
    <cellStyle name="Komma 3 2 3 2 3 2 2" xfId="17652" xr:uid="{00000000-0005-0000-0000-0000E7440000}"/>
    <cellStyle name="Komma 3 2 3 2 3 3" xfId="17653" xr:uid="{00000000-0005-0000-0000-0000E8440000}"/>
    <cellStyle name="Komma 3 2 3 2 4" xfId="17654" xr:uid="{00000000-0005-0000-0000-0000E9440000}"/>
    <cellStyle name="Komma 3 2 3 2 4 2" xfId="17655" xr:uid="{00000000-0005-0000-0000-0000EA440000}"/>
    <cellStyle name="Komma 3 2 3 2 4 2 2" xfId="17656" xr:uid="{00000000-0005-0000-0000-0000EB440000}"/>
    <cellStyle name="Komma 3 2 3 2 4 3" xfId="17657" xr:uid="{00000000-0005-0000-0000-0000EC440000}"/>
    <cellStyle name="Komma 3 2 3 2 5" xfId="17658" xr:uid="{00000000-0005-0000-0000-0000ED440000}"/>
    <cellStyle name="Komma 3 2 3 2 5 2" xfId="17659" xr:uid="{00000000-0005-0000-0000-0000EE440000}"/>
    <cellStyle name="Komma 3 2 3 2 6" xfId="17660" xr:uid="{00000000-0005-0000-0000-0000EF440000}"/>
    <cellStyle name="Komma 3 2 3 2 7" xfId="17661" xr:uid="{00000000-0005-0000-0000-0000F0440000}"/>
    <cellStyle name="Komma 3 2 3 2 8" xfId="17662" xr:uid="{00000000-0005-0000-0000-0000F1440000}"/>
    <cellStyle name="Komma 3 2 3 3" xfId="17663" xr:uid="{00000000-0005-0000-0000-0000F2440000}"/>
    <cellStyle name="Komma 3 2 3 3 2" xfId="17664" xr:uid="{00000000-0005-0000-0000-0000F3440000}"/>
    <cellStyle name="Komma 3 2 3 3 2 2" xfId="17665" xr:uid="{00000000-0005-0000-0000-0000F4440000}"/>
    <cellStyle name="Komma 3 2 3 3 2 2 2" xfId="17666" xr:uid="{00000000-0005-0000-0000-0000F5440000}"/>
    <cellStyle name="Komma 3 2 3 3 2 3" xfId="17667" xr:uid="{00000000-0005-0000-0000-0000F6440000}"/>
    <cellStyle name="Komma 3 2 3 3 2 4" xfId="17668" xr:uid="{00000000-0005-0000-0000-0000F7440000}"/>
    <cellStyle name="Komma 3 2 3 3 3" xfId="17669" xr:uid="{00000000-0005-0000-0000-0000F8440000}"/>
    <cellStyle name="Komma 3 2 3 3 3 2" xfId="17670" xr:uid="{00000000-0005-0000-0000-0000F9440000}"/>
    <cellStyle name="Komma 3 2 3 3 4" xfId="17671" xr:uid="{00000000-0005-0000-0000-0000FA440000}"/>
    <cellStyle name="Komma 3 2 3 3 5" xfId="17672" xr:uid="{00000000-0005-0000-0000-0000FB440000}"/>
    <cellStyle name="Komma 3 2 3 3 6" xfId="17673" xr:uid="{00000000-0005-0000-0000-0000FC440000}"/>
    <cellStyle name="Komma 3 2 3 4" xfId="17674" xr:uid="{00000000-0005-0000-0000-0000FD440000}"/>
    <cellStyle name="Komma 3 2 3 4 2" xfId="17675" xr:uid="{00000000-0005-0000-0000-0000FE440000}"/>
    <cellStyle name="Komma 3 2 3 4 2 2" xfId="17676" xr:uid="{00000000-0005-0000-0000-0000FF440000}"/>
    <cellStyle name="Komma 3 2 3 4 2 2 2" xfId="17677" xr:uid="{00000000-0005-0000-0000-000000450000}"/>
    <cellStyle name="Komma 3 2 3 4 2 3" xfId="17678" xr:uid="{00000000-0005-0000-0000-000001450000}"/>
    <cellStyle name="Komma 3 2 3 4 2 4" xfId="17679" xr:uid="{00000000-0005-0000-0000-000002450000}"/>
    <cellStyle name="Komma 3 2 3 4 3" xfId="17680" xr:uid="{00000000-0005-0000-0000-000003450000}"/>
    <cellStyle name="Komma 3 2 3 4 3 2" xfId="17681" xr:uid="{00000000-0005-0000-0000-000004450000}"/>
    <cellStyle name="Komma 3 2 3 4 4" xfId="17682" xr:uid="{00000000-0005-0000-0000-000005450000}"/>
    <cellStyle name="Komma 3 2 3 4 5" xfId="17683" xr:uid="{00000000-0005-0000-0000-000006450000}"/>
    <cellStyle name="Komma 3 2 3 5" xfId="17684" xr:uid="{00000000-0005-0000-0000-000007450000}"/>
    <cellStyle name="Komma 3 2 3 5 2" xfId="17685" xr:uid="{00000000-0005-0000-0000-000008450000}"/>
    <cellStyle name="Komma 3 2 3 5 2 2" xfId="17686" xr:uid="{00000000-0005-0000-0000-000009450000}"/>
    <cellStyle name="Komma 3 2 3 5 3" xfId="17687" xr:uid="{00000000-0005-0000-0000-00000A450000}"/>
    <cellStyle name="Komma 3 2 3 5 4" xfId="17688" xr:uid="{00000000-0005-0000-0000-00000B450000}"/>
    <cellStyle name="Komma 3 2 3 6" xfId="17689" xr:uid="{00000000-0005-0000-0000-00000C450000}"/>
    <cellStyle name="Komma 3 2 3 6 2" xfId="17690" xr:uid="{00000000-0005-0000-0000-00000D450000}"/>
    <cellStyle name="Komma 3 2 3 7" xfId="17691" xr:uid="{00000000-0005-0000-0000-00000E450000}"/>
    <cellStyle name="Komma 3 2 3 8" xfId="17692" xr:uid="{00000000-0005-0000-0000-00000F450000}"/>
    <cellStyle name="Komma 3 2 3 9" xfId="17693" xr:uid="{00000000-0005-0000-0000-000010450000}"/>
    <cellStyle name="Komma 3 2 4" xfId="17694" xr:uid="{00000000-0005-0000-0000-000011450000}"/>
    <cellStyle name="Komma 3 2 4 2" xfId="17695" xr:uid="{00000000-0005-0000-0000-000012450000}"/>
    <cellStyle name="Komma 3 2 4 2 2" xfId="17696" xr:uid="{00000000-0005-0000-0000-000013450000}"/>
    <cellStyle name="Komma 3 2 4 2 2 2" xfId="17697" xr:uid="{00000000-0005-0000-0000-000014450000}"/>
    <cellStyle name="Komma 3 2 4 2 2 2 2" xfId="17698" xr:uid="{00000000-0005-0000-0000-000015450000}"/>
    <cellStyle name="Komma 3 2 4 2 2 2 2 2" xfId="17699" xr:uid="{00000000-0005-0000-0000-000016450000}"/>
    <cellStyle name="Komma 3 2 4 2 2 2 3" xfId="17700" xr:uid="{00000000-0005-0000-0000-000017450000}"/>
    <cellStyle name="Komma 3 2 4 2 2 3" xfId="17701" xr:uid="{00000000-0005-0000-0000-000018450000}"/>
    <cellStyle name="Komma 3 2 4 2 2 3 2" xfId="17702" xr:uid="{00000000-0005-0000-0000-000019450000}"/>
    <cellStyle name="Komma 3 2 4 2 2 4" xfId="17703" xr:uid="{00000000-0005-0000-0000-00001A450000}"/>
    <cellStyle name="Komma 3 2 4 2 2 5" xfId="17704" xr:uid="{00000000-0005-0000-0000-00001B450000}"/>
    <cellStyle name="Komma 3 2 4 2 2 6" xfId="17705" xr:uid="{00000000-0005-0000-0000-00001C450000}"/>
    <cellStyle name="Komma 3 2 4 2 3" xfId="17706" xr:uid="{00000000-0005-0000-0000-00001D450000}"/>
    <cellStyle name="Komma 3 2 4 2 3 2" xfId="17707" xr:uid="{00000000-0005-0000-0000-00001E450000}"/>
    <cellStyle name="Komma 3 2 4 2 3 2 2" xfId="17708" xr:uid="{00000000-0005-0000-0000-00001F450000}"/>
    <cellStyle name="Komma 3 2 4 2 3 3" xfId="17709" xr:uid="{00000000-0005-0000-0000-000020450000}"/>
    <cellStyle name="Komma 3 2 4 2 4" xfId="17710" xr:uid="{00000000-0005-0000-0000-000021450000}"/>
    <cellStyle name="Komma 3 2 4 2 4 2" xfId="17711" xr:uid="{00000000-0005-0000-0000-000022450000}"/>
    <cellStyle name="Komma 3 2 4 2 4 2 2" xfId="17712" xr:uid="{00000000-0005-0000-0000-000023450000}"/>
    <cellStyle name="Komma 3 2 4 2 4 3" xfId="17713" xr:uid="{00000000-0005-0000-0000-000024450000}"/>
    <cellStyle name="Komma 3 2 4 2 5" xfId="17714" xr:uid="{00000000-0005-0000-0000-000025450000}"/>
    <cellStyle name="Komma 3 2 4 2 5 2" xfId="17715" xr:uid="{00000000-0005-0000-0000-000026450000}"/>
    <cellStyle name="Komma 3 2 4 2 6" xfId="17716" xr:uid="{00000000-0005-0000-0000-000027450000}"/>
    <cellStyle name="Komma 3 2 4 2 7" xfId="17717" xr:uid="{00000000-0005-0000-0000-000028450000}"/>
    <cellStyle name="Komma 3 2 4 2 8" xfId="17718" xr:uid="{00000000-0005-0000-0000-000029450000}"/>
    <cellStyle name="Komma 3 2 4 3" xfId="17719" xr:uid="{00000000-0005-0000-0000-00002A450000}"/>
    <cellStyle name="Komma 3 2 4 3 2" xfId="17720" xr:uid="{00000000-0005-0000-0000-00002B450000}"/>
    <cellStyle name="Komma 3 2 4 3 2 2" xfId="17721" xr:uid="{00000000-0005-0000-0000-00002C450000}"/>
    <cellStyle name="Komma 3 2 4 3 2 2 2" xfId="17722" xr:uid="{00000000-0005-0000-0000-00002D450000}"/>
    <cellStyle name="Komma 3 2 4 3 2 3" xfId="17723" xr:uid="{00000000-0005-0000-0000-00002E450000}"/>
    <cellStyle name="Komma 3 2 4 3 2 4" xfId="17724" xr:uid="{00000000-0005-0000-0000-00002F450000}"/>
    <cellStyle name="Komma 3 2 4 3 3" xfId="17725" xr:uid="{00000000-0005-0000-0000-000030450000}"/>
    <cellStyle name="Komma 3 2 4 3 3 2" xfId="17726" xr:uid="{00000000-0005-0000-0000-000031450000}"/>
    <cellStyle name="Komma 3 2 4 3 4" xfId="17727" xr:uid="{00000000-0005-0000-0000-000032450000}"/>
    <cellStyle name="Komma 3 2 4 3 5" xfId="17728" xr:uid="{00000000-0005-0000-0000-000033450000}"/>
    <cellStyle name="Komma 3 2 4 3 6" xfId="17729" xr:uid="{00000000-0005-0000-0000-000034450000}"/>
    <cellStyle name="Komma 3 2 4 4" xfId="17730" xr:uid="{00000000-0005-0000-0000-000035450000}"/>
    <cellStyle name="Komma 3 2 4 4 2" xfId="17731" xr:uid="{00000000-0005-0000-0000-000036450000}"/>
    <cellStyle name="Komma 3 2 4 4 2 2" xfId="17732" xr:uid="{00000000-0005-0000-0000-000037450000}"/>
    <cellStyle name="Komma 3 2 4 4 2 2 2" xfId="17733" xr:uid="{00000000-0005-0000-0000-000038450000}"/>
    <cellStyle name="Komma 3 2 4 4 2 3" xfId="17734" xr:uid="{00000000-0005-0000-0000-000039450000}"/>
    <cellStyle name="Komma 3 2 4 4 3" xfId="17735" xr:uid="{00000000-0005-0000-0000-00003A450000}"/>
    <cellStyle name="Komma 3 2 4 4 3 2" xfId="17736" xr:uid="{00000000-0005-0000-0000-00003B450000}"/>
    <cellStyle name="Komma 3 2 4 4 4" xfId="17737" xr:uid="{00000000-0005-0000-0000-00003C450000}"/>
    <cellStyle name="Komma 3 2 4 4 5" xfId="17738" xr:uid="{00000000-0005-0000-0000-00003D450000}"/>
    <cellStyle name="Komma 3 2 4 5" xfId="17739" xr:uid="{00000000-0005-0000-0000-00003E450000}"/>
    <cellStyle name="Komma 3 2 4 5 2" xfId="17740" xr:uid="{00000000-0005-0000-0000-00003F450000}"/>
    <cellStyle name="Komma 3 2 4 5 2 2" xfId="17741" xr:uid="{00000000-0005-0000-0000-000040450000}"/>
    <cellStyle name="Komma 3 2 4 5 3" xfId="17742" xr:uid="{00000000-0005-0000-0000-000041450000}"/>
    <cellStyle name="Komma 3 2 4 6" xfId="17743" xr:uid="{00000000-0005-0000-0000-000042450000}"/>
    <cellStyle name="Komma 3 2 4 6 2" xfId="17744" xr:uid="{00000000-0005-0000-0000-000043450000}"/>
    <cellStyle name="Komma 3 2 4 7" xfId="17745" xr:uid="{00000000-0005-0000-0000-000044450000}"/>
    <cellStyle name="Komma 3 2 4 8" xfId="17746" xr:uid="{00000000-0005-0000-0000-000045450000}"/>
    <cellStyle name="Komma 3 2 4 9" xfId="17747" xr:uid="{00000000-0005-0000-0000-000046450000}"/>
    <cellStyle name="Komma 3 2 5" xfId="17748" xr:uid="{00000000-0005-0000-0000-000047450000}"/>
    <cellStyle name="Komma 3 2 5 2" xfId="17749" xr:uid="{00000000-0005-0000-0000-000048450000}"/>
    <cellStyle name="Komma 3 2 5 2 2" xfId="17750" xr:uid="{00000000-0005-0000-0000-000049450000}"/>
    <cellStyle name="Komma 3 2 5 2 2 2" xfId="17751" xr:uid="{00000000-0005-0000-0000-00004A450000}"/>
    <cellStyle name="Komma 3 2 5 2 2 2 2" xfId="17752" xr:uid="{00000000-0005-0000-0000-00004B450000}"/>
    <cellStyle name="Komma 3 2 5 2 2 2 2 2" xfId="17753" xr:uid="{00000000-0005-0000-0000-00004C450000}"/>
    <cellStyle name="Komma 3 2 5 2 2 2 3" xfId="17754" xr:uid="{00000000-0005-0000-0000-00004D450000}"/>
    <cellStyle name="Komma 3 2 5 2 2 3" xfId="17755" xr:uid="{00000000-0005-0000-0000-00004E450000}"/>
    <cellStyle name="Komma 3 2 5 2 2 3 2" xfId="17756" xr:uid="{00000000-0005-0000-0000-00004F450000}"/>
    <cellStyle name="Komma 3 2 5 2 2 4" xfId="17757" xr:uid="{00000000-0005-0000-0000-000050450000}"/>
    <cellStyle name="Komma 3 2 5 2 2 5" xfId="17758" xr:uid="{00000000-0005-0000-0000-000051450000}"/>
    <cellStyle name="Komma 3 2 5 2 2 6" xfId="17759" xr:uid="{00000000-0005-0000-0000-000052450000}"/>
    <cellStyle name="Komma 3 2 5 2 3" xfId="17760" xr:uid="{00000000-0005-0000-0000-000053450000}"/>
    <cellStyle name="Komma 3 2 5 2 3 2" xfId="17761" xr:uid="{00000000-0005-0000-0000-000054450000}"/>
    <cellStyle name="Komma 3 2 5 2 3 2 2" xfId="17762" xr:uid="{00000000-0005-0000-0000-000055450000}"/>
    <cellStyle name="Komma 3 2 5 2 3 3" xfId="17763" xr:uid="{00000000-0005-0000-0000-000056450000}"/>
    <cellStyle name="Komma 3 2 5 2 4" xfId="17764" xr:uid="{00000000-0005-0000-0000-000057450000}"/>
    <cellStyle name="Komma 3 2 5 2 4 2" xfId="17765" xr:uid="{00000000-0005-0000-0000-000058450000}"/>
    <cellStyle name="Komma 3 2 5 2 4 2 2" xfId="17766" xr:uid="{00000000-0005-0000-0000-000059450000}"/>
    <cellStyle name="Komma 3 2 5 2 4 3" xfId="17767" xr:uid="{00000000-0005-0000-0000-00005A450000}"/>
    <cellStyle name="Komma 3 2 5 2 5" xfId="17768" xr:uid="{00000000-0005-0000-0000-00005B450000}"/>
    <cellStyle name="Komma 3 2 5 2 5 2" xfId="17769" xr:uid="{00000000-0005-0000-0000-00005C450000}"/>
    <cellStyle name="Komma 3 2 5 2 6" xfId="17770" xr:uid="{00000000-0005-0000-0000-00005D450000}"/>
    <cellStyle name="Komma 3 2 5 2 7" xfId="17771" xr:uid="{00000000-0005-0000-0000-00005E450000}"/>
    <cellStyle name="Komma 3 2 5 2 8" xfId="17772" xr:uid="{00000000-0005-0000-0000-00005F450000}"/>
    <cellStyle name="Komma 3 2 5 3" xfId="17773" xr:uid="{00000000-0005-0000-0000-000060450000}"/>
    <cellStyle name="Komma 3 2 5 3 2" xfId="17774" xr:uid="{00000000-0005-0000-0000-000061450000}"/>
    <cellStyle name="Komma 3 2 5 3 2 2" xfId="17775" xr:uid="{00000000-0005-0000-0000-000062450000}"/>
    <cellStyle name="Komma 3 2 5 3 2 2 2" xfId="17776" xr:uid="{00000000-0005-0000-0000-000063450000}"/>
    <cellStyle name="Komma 3 2 5 3 2 3" xfId="17777" xr:uid="{00000000-0005-0000-0000-000064450000}"/>
    <cellStyle name="Komma 3 2 5 3 2 4" xfId="17778" xr:uid="{00000000-0005-0000-0000-000065450000}"/>
    <cellStyle name="Komma 3 2 5 3 3" xfId="17779" xr:uid="{00000000-0005-0000-0000-000066450000}"/>
    <cellStyle name="Komma 3 2 5 3 3 2" xfId="17780" xr:uid="{00000000-0005-0000-0000-000067450000}"/>
    <cellStyle name="Komma 3 2 5 3 4" xfId="17781" xr:uid="{00000000-0005-0000-0000-000068450000}"/>
    <cellStyle name="Komma 3 2 5 3 5" xfId="17782" xr:uid="{00000000-0005-0000-0000-000069450000}"/>
    <cellStyle name="Komma 3 2 5 3 6" xfId="17783" xr:uid="{00000000-0005-0000-0000-00006A450000}"/>
    <cellStyle name="Komma 3 2 5 4" xfId="17784" xr:uid="{00000000-0005-0000-0000-00006B450000}"/>
    <cellStyle name="Komma 3 2 5 4 2" xfId="17785" xr:uid="{00000000-0005-0000-0000-00006C450000}"/>
    <cellStyle name="Komma 3 2 5 4 2 2" xfId="17786" xr:uid="{00000000-0005-0000-0000-00006D450000}"/>
    <cellStyle name="Komma 3 2 5 4 3" xfId="17787" xr:uid="{00000000-0005-0000-0000-00006E450000}"/>
    <cellStyle name="Komma 3 2 5 4 4" xfId="17788" xr:uid="{00000000-0005-0000-0000-00006F450000}"/>
    <cellStyle name="Komma 3 2 5 5" xfId="17789" xr:uid="{00000000-0005-0000-0000-000070450000}"/>
    <cellStyle name="Komma 3 2 5 5 2" xfId="17790" xr:uid="{00000000-0005-0000-0000-000071450000}"/>
    <cellStyle name="Komma 3 2 5 5 2 2" xfId="17791" xr:uid="{00000000-0005-0000-0000-000072450000}"/>
    <cellStyle name="Komma 3 2 5 5 3" xfId="17792" xr:uid="{00000000-0005-0000-0000-000073450000}"/>
    <cellStyle name="Komma 3 2 5 6" xfId="17793" xr:uid="{00000000-0005-0000-0000-000074450000}"/>
    <cellStyle name="Komma 3 2 5 6 2" xfId="17794" xr:uid="{00000000-0005-0000-0000-000075450000}"/>
    <cellStyle name="Komma 3 2 5 7" xfId="17795" xr:uid="{00000000-0005-0000-0000-000076450000}"/>
    <cellStyle name="Komma 3 2 5 8" xfId="17796" xr:uid="{00000000-0005-0000-0000-000077450000}"/>
    <cellStyle name="Komma 3 2 5 9" xfId="17797" xr:uid="{00000000-0005-0000-0000-000078450000}"/>
    <cellStyle name="Komma 3 2 6" xfId="17798" xr:uid="{00000000-0005-0000-0000-000079450000}"/>
    <cellStyle name="Komma 3 2 6 2" xfId="17799" xr:uid="{00000000-0005-0000-0000-00007A450000}"/>
    <cellStyle name="Komma 3 2 6 2 2" xfId="17800" xr:uid="{00000000-0005-0000-0000-00007B450000}"/>
    <cellStyle name="Komma 3 2 6 2 2 2" xfId="17801" xr:uid="{00000000-0005-0000-0000-00007C450000}"/>
    <cellStyle name="Komma 3 2 6 2 2 2 2" xfId="17802" xr:uid="{00000000-0005-0000-0000-00007D450000}"/>
    <cellStyle name="Komma 3 2 6 2 2 3" xfId="17803" xr:uid="{00000000-0005-0000-0000-00007E450000}"/>
    <cellStyle name="Komma 3 2 6 2 2 4" xfId="17804" xr:uid="{00000000-0005-0000-0000-00007F450000}"/>
    <cellStyle name="Komma 3 2 6 2 3" xfId="17805" xr:uid="{00000000-0005-0000-0000-000080450000}"/>
    <cellStyle name="Komma 3 2 6 2 3 2" xfId="17806" xr:uid="{00000000-0005-0000-0000-000081450000}"/>
    <cellStyle name="Komma 3 2 6 2 4" xfId="17807" xr:uid="{00000000-0005-0000-0000-000082450000}"/>
    <cellStyle name="Komma 3 2 6 2 5" xfId="17808" xr:uid="{00000000-0005-0000-0000-000083450000}"/>
    <cellStyle name="Komma 3 2 6 2 6" xfId="17809" xr:uid="{00000000-0005-0000-0000-000084450000}"/>
    <cellStyle name="Komma 3 2 6 3" xfId="17810" xr:uid="{00000000-0005-0000-0000-000085450000}"/>
    <cellStyle name="Komma 3 2 6 3 2" xfId="17811" xr:uid="{00000000-0005-0000-0000-000086450000}"/>
    <cellStyle name="Komma 3 2 6 3 2 2" xfId="17812" xr:uid="{00000000-0005-0000-0000-000087450000}"/>
    <cellStyle name="Komma 3 2 6 3 2 2 2" xfId="17813" xr:uid="{00000000-0005-0000-0000-000088450000}"/>
    <cellStyle name="Komma 3 2 6 3 2 3" xfId="17814" xr:uid="{00000000-0005-0000-0000-000089450000}"/>
    <cellStyle name="Komma 3 2 6 3 2 4" xfId="17815" xr:uid="{00000000-0005-0000-0000-00008A450000}"/>
    <cellStyle name="Komma 3 2 6 3 3" xfId="17816" xr:uid="{00000000-0005-0000-0000-00008B450000}"/>
    <cellStyle name="Komma 3 2 6 3 3 2" xfId="17817" xr:uid="{00000000-0005-0000-0000-00008C450000}"/>
    <cellStyle name="Komma 3 2 6 3 4" xfId="17818" xr:uid="{00000000-0005-0000-0000-00008D450000}"/>
    <cellStyle name="Komma 3 2 6 3 5" xfId="17819" xr:uid="{00000000-0005-0000-0000-00008E450000}"/>
    <cellStyle name="Komma 3 2 6 4" xfId="17820" xr:uid="{00000000-0005-0000-0000-00008F450000}"/>
    <cellStyle name="Komma 3 2 6 4 2" xfId="17821" xr:uid="{00000000-0005-0000-0000-000090450000}"/>
    <cellStyle name="Komma 3 2 6 4 2 2" xfId="17822" xr:uid="{00000000-0005-0000-0000-000091450000}"/>
    <cellStyle name="Komma 3 2 6 4 3" xfId="17823" xr:uid="{00000000-0005-0000-0000-000092450000}"/>
    <cellStyle name="Komma 3 2 6 4 4" xfId="17824" xr:uid="{00000000-0005-0000-0000-000093450000}"/>
    <cellStyle name="Komma 3 2 6 5" xfId="17825" xr:uid="{00000000-0005-0000-0000-000094450000}"/>
    <cellStyle name="Komma 3 2 6 5 2" xfId="17826" xr:uid="{00000000-0005-0000-0000-000095450000}"/>
    <cellStyle name="Komma 3 2 6 6" xfId="17827" xr:uid="{00000000-0005-0000-0000-000096450000}"/>
    <cellStyle name="Komma 3 2 6 7" xfId="17828" xr:uid="{00000000-0005-0000-0000-000097450000}"/>
    <cellStyle name="Komma 3 2 6 8" xfId="17829" xr:uid="{00000000-0005-0000-0000-000098450000}"/>
    <cellStyle name="Komma 3 2 7" xfId="17830" xr:uid="{00000000-0005-0000-0000-000099450000}"/>
    <cellStyle name="Komma 3 2 7 2" xfId="17831" xr:uid="{00000000-0005-0000-0000-00009A450000}"/>
    <cellStyle name="Komma 3 2 7 2 2" xfId="17832" xr:uid="{00000000-0005-0000-0000-00009B450000}"/>
    <cellStyle name="Komma 3 2 7 2 2 2" xfId="17833" xr:uid="{00000000-0005-0000-0000-00009C450000}"/>
    <cellStyle name="Komma 3 2 7 2 3" xfId="17834" xr:uid="{00000000-0005-0000-0000-00009D450000}"/>
    <cellStyle name="Komma 3 2 7 2 4" xfId="17835" xr:uid="{00000000-0005-0000-0000-00009E450000}"/>
    <cellStyle name="Komma 3 2 7 3" xfId="17836" xr:uid="{00000000-0005-0000-0000-00009F450000}"/>
    <cellStyle name="Komma 3 2 7 3 2" xfId="17837" xr:uid="{00000000-0005-0000-0000-0000A0450000}"/>
    <cellStyle name="Komma 3 2 7 4" xfId="17838" xr:uid="{00000000-0005-0000-0000-0000A1450000}"/>
    <cellStyle name="Komma 3 2 7 5" xfId="17839" xr:uid="{00000000-0005-0000-0000-0000A2450000}"/>
    <cellStyle name="Komma 3 2 7 6" xfId="17840" xr:uid="{00000000-0005-0000-0000-0000A3450000}"/>
    <cellStyle name="Komma 3 2 8" xfId="17841" xr:uid="{00000000-0005-0000-0000-0000A4450000}"/>
    <cellStyle name="Komma 3 2 8 2" xfId="17842" xr:uid="{00000000-0005-0000-0000-0000A5450000}"/>
    <cellStyle name="Komma 3 2 8 2 2" xfId="17843" xr:uid="{00000000-0005-0000-0000-0000A6450000}"/>
    <cellStyle name="Komma 3 2 8 2 2 2" xfId="17844" xr:uid="{00000000-0005-0000-0000-0000A7450000}"/>
    <cellStyle name="Komma 3 2 8 2 3" xfId="17845" xr:uid="{00000000-0005-0000-0000-0000A8450000}"/>
    <cellStyle name="Komma 3 2 8 2 4" xfId="17846" xr:uid="{00000000-0005-0000-0000-0000A9450000}"/>
    <cellStyle name="Komma 3 2 8 3" xfId="17847" xr:uid="{00000000-0005-0000-0000-0000AA450000}"/>
    <cellStyle name="Komma 3 2 8 3 2" xfId="17848" xr:uid="{00000000-0005-0000-0000-0000AB450000}"/>
    <cellStyle name="Komma 3 2 8 4" xfId="17849" xr:uid="{00000000-0005-0000-0000-0000AC450000}"/>
    <cellStyle name="Komma 3 2 8 5" xfId="17850" xr:uid="{00000000-0005-0000-0000-0000AD450000}"/>
    <cellStyle name="Komma 3 2 9" xfId="17851" xr:uid="{00000000-0005-0000-0000-0000AE450000}"/>
    <cellStyle name="Komma 3 2 9 2" xfId="17852" xr:uid="{00000000-0005-0000-0000-0000AF450000}"/>
    <cellStyle name="Komma 3 2 9 2 2" xfId="17853" xr:uid="{00000000-0005-0000-0000-0000B0450000}"/>
    <cellStyle name="Komma 3 2 9 2 3" xfId="17854" xr:uid="{00000000-0005-0000-0000-0000B1450000}"/>
    <cellStyle name="Komma 3 2 9 3" xfId="17855" xr:uid="{00000000-0005-0000-0000-0000B2450000}"/>
    <cellStyle name="Komma 3 2 9 4" xfId="17856" xr:uid="{00000000-0005-0000-0000-0000B3450000}"/>
    <cellStyle name="Komma 3 3" xfId="17857" xr:uid="{00000000-0005-0000-0000-0000B4450000}"/>
    <cellStyle name="Komma 3 3 10" xfId="17858" xr:uid="{00000000-0005-0000-0000-0000B5450000}"/>
    <cellStyle name="Komma 3 3 11" xfId="17859" xr:uid="{00000000-0005-0000-0000-0000B6450000}"/>
    <cellStyle name="Komma 3 3 12" xfId="17860" xr:uid="{00000000-0005-0000-0000-0000B7450000}"/>
    <cellStyle name="Komma 3 3 2" xfId="17861" xr:uid="{00000000-0005-0000-0000-0000B8450000}"/>
    <cellStyle name="Komma 3 3 2 2" xfId="17862" xr:uid="{00000000-0005-0000-0000-0000B9450000}"/>
    <cellStyle name="Komma 3 3 2 2 2" xfId="17863" xr:uid="{00000000-0005-0000-0000-0000BA450000}"/>
    <cellStyle name="Komma 3 3 2 2 2 2" xfId="17864" xr:uid="{00000000-0005-0000-0000-0000BB450000}"/>
    <cellStyle name="Komma 3 3 2 2 2 2 2" xfId="17865" xr:uid="{00000000-0005-0000-0000-0000BC450000}"/>
    <cellStyle name="Komma 3 3 2 2 2 2 2 2" xfId="17866" xr:uid="{00000000-0005-0000-0000-0000BD450000}"/>
    <cellStyle name="Komma 3 3 2 2 2 2 3" xfId="17867" xr:uid="{00000000-0005-0000-0000-0000BE450000}"/>
    <cellStyle name="Komma 3 3 2 2 2 2 4" xfId="17868" xr:uid="{00000000-0005-0000-0000-0000BF450000}"/>
    <cellStyle name="Komma 3 3 2 2 2 3" xfId="17869" xr:uid="{00000000-0005-0000-0000-0000C0450000}"/>
    <cellStyle name="Komma 3 3 2 2 2 3 2" xfId="17870" xr:uid="{00000000-0005-0000-0000-0000C1450000}"/>
    <cellStyle name="Komma 3 3 2 2 2 4" xfId="17871" xr:uid="{00000000-0005-0000-0000-0000C2450000}"/>
    <cellStyle name="Komma 3 3 2 2 2 5" xfId="17872" xr:uid="{00000000-0005-0000-0000-0000C3450000}"/>
    <cellStyle name="Komma 3 3 2 2 2 6" xfId="17873" xr:uid="{00000000-0005-0000-0000-0000C4450000}"/>
    <cellStyle name="Komma 3 3 2 2 3" xfId="17874" xr:uid="{00000000-0005-0000-0000-0000C5450000}"/>
    <cellStyle name="Komma 3 3 2 2 3 2" xfId="17875" xr:uid="{00000000-0005-0000-0000-0000C6450000}"/>
    <cellStyle name="Komma 3 3 2 2 3 2 2" xfId="17876" xr:uid="{00000000-0005-0000-0000-0000C7450000}"/>
    <cellStyle name="Komma 3 3 2 2 3 3" xfId="17877" xr:uid="{00000000-0005-0000-0000-0000C8450000}"/>
    <cellStyle name="Komma 3 3 2 2 3 4" xfId="17878" xr:uid="{00000000-0005-0000-0000-0000C9450000}"/>
    <cellStyle name="Komma 3 3 2 2 4" xfId="17879" xr:uid="{00000000-0005-0000-0000-0000CA450000}"/>
    <cellStyle name="Komma 3 3 2 2 4 2" xfId="17880" xr:uid="{00000000-0005-0000-0000-0000CB450000}"/>
    <cellStyle name="Komma 3 3 2 2 4 2 2" xfId="17881" xr:uid="{00000000-0005-0000-0000-0000CC450000}"/>
    <cellStyle name="Komma 3 3 2 2 4 3" xfId="17882" xr:uid="{00000000-0005-0000-0000-0000CD450000}"/>
    <cellStyle name="Komma 3 3 2 2 5" xfId="17883" xr:uid="{00000000-0005-0000-0000-0000CE450000}"/>
    <cellStyle name="Komma 3 3 2 2 5 2" xfId="17884" xr:uid="{00000000-0005-0000-0000-0000CF450000}"/>
    <cellStyle name="Komma 3 3 2 2 6" xfId="17885" xr:uid="{00000000-0005-0000-0000-0000D0450000}"/>
    <cellStyle name="Komma 3 3 2 2 7" xfId="17886" xr:uid="{00000000-0005-0000-0000-0000D1450000}"/>
    <cellStyle name="Komma 3 3 2 2 8" xfId="17887" xr:uid="{00000000-0005-0000-0000-0000D2450000}"/>
    <cellStyle name="Komma 3 3 2 3" xfId="17888" xr:uid="{00000000-0005-0000-0000-0000D3450000}"/>
    <cellStyle name="Komma 3 3 2 3 2" xfId="17889" xr:uid="{00000000-0005-0000-0000-0000D4450000}"/>
    <cellStyle name="Komma 3 3 2 3 2 2" xfId="17890" xr:uid="{00000000-0005-0000-0000-0000D5450000}"/>
    <cellStyle name="Komma 3 3 2 3 2 2 2" xfId="17891" xr:uid="{00000000-0005-0000-0000-0000D6450000}"/>
    <cellStyle name="Komma 3 3 2 3 2 3" xfId="17892" xr:uid="{00000000-0005-0000-0000-0000D7450000}"/>
    <cellStyle name="Komma 3 3 2 3 2 4" xfId="17893" xr:uid="{00000000-0005-0000-0000-0000D8450000}"/>
    <cellStyle name="Komma 3 3 2 3 3" xfId="17894" xr:uid="{00000000-0005-0000-0000-0000D9450000}"/>
    <cellStyle name="Komma 3 3 2 3 3 2" xfId="17895" xr:uid="{00000000-0005-0000-0000-0000DA450000}"/>
    <cellStyle name="Komma 3 3 2 3 4" xfId="17896" xr:uid="{00000000-0005-0000-0000-0000DB450000}"/>
    <cellStyle name="Komma 3 3 2 3 5" xfId="17897" xr:uid="{00000000-0005-0000-0000-0000DC450000}"/>
    <cellStyle name="Komma 3 3 2 3 6" xfId="17898" xr:uid="{00000000-0005-0000-0000-0000DD450000}"/>
    <cellStyle name="Komma 3 3 2 4" xfId="17899" xr:uid="{00000000-0005-0000-0000-0000DE450000}"/>
    <cellStyle name="Komma 3 3 2 4 2" xfId="17900" xr:uid="{00000000-0005-0000-0000-0000DF450000}"/>
    <cellStyle name="Komma 3 3 2 4 2 2" xfId="17901" xr:uid="{00000000-0005-0000-0000-0000E0450000}"/>
    <cellStyle name="Komma 3 3 2 4 2 2 2" xfId="17902" xr:uid="{00000000-0005-0000-0000-0000E1450000}"/>
    <cellStyle name="Komma 3 3 2 4 2 3" xfId="17903" xr:uid="{00000000-0005-0000-0000-0000E2450000}"/>
    <cellStyle name="Komma 3 3 2 4 2 4" xfId="17904" xr:uid="{00000000-0005-0000-0000-0000E3450000}"/>
    <cellStyle name="Komma 3 3 2 4 3" xfId="17905" xr:uid="{00000000-0005-0000-0000-0000E4450000}"/>
    <cellStyle name="Komma 3 3 2 4 3 2" xfId="17906" xr:uid="{00000000-0005-0000-0000-0000E5450000}"/>
    <cellStyle name="Komma 3 3 2 4 4" xfId="17907" xr:uid="{00000000-0005-0000-0000-0000E6450000}"/>
    <cellStyle name="Komma 3 3 2 4 5" xfId="17908" xr:uid="{00000000-0005-0000-0000-0000E7450000}"/>
    <cellStyle name="Komma 3 3 2 5" xfId="17909" xr:uid="{00000000-0005-0000-0000-0000E8450000}"/>
    <cellStyle name="Komma 3 3 2 5 2" xfId="17910" xr:uid="{00000000-0005-0000-0000-0000E9450000}"/>
    <cellStyle name="Komma 3 3 2 5 2 2" xfId="17911" xr:uid="{00000000-0005-0000-0000-0000EA450000}"/>
    <cellStyle name="Komma 3 3 2 5 3" xfId="17912" xr:uid="{00000000-0005-0000-0000-0000EB450000}"/>
    <cellStyle name="Komma 3 3 2 5 4" xfId="17913" xr:uid="{00000000-0005-0000-0000-0000EC450000}"/>
    <cellStyle name="Komma 3 3 2 6" xfId="17914" xr:uid="{00000000-0005-0000-0000-0000ED450000}"/>
    <cellStyle name="Komma 3 3 2 6 2" xfId="17915" xr:uid="{00000000-0005-0000-0000-0000EE450000}"/>
    <cellStyle name="Komma 3 3 2 7" xfId="17916" xr:uid="{00000000-0005-0000-0000-0000EF450000}"/>
    <cellStyle name="Komma 3 3 2 8" xfId="17917" xr:uid="{00000000-0005-0000-0000-0000F0450000}"/>
    <cellStyle name="Komma 3 3 2 9" xfId="17918" xr:uid="{00000000-0005-0000-0000-0000F1450000}"/>
    <cellStyle name="Komma 3 3 3" xfId="17919" xr:uid="{00000000-0005-0000-0000-0000F2450000}"/>
    <cellStyle name="Komma 3 3 3 2" xfId="17920" xr:uid="{00000000-0005-0000-0000-0000F3450000}"/>
    <cellStyle name="Komma 3 3 3 2 2" xfId="17921" xr:uid="{00000000-0005-0000-0000-0000F4450000}"/>
    <cellStyle name="Komma 3 3 3 2 2 2" xfId="17922" xr:uid="{00000000-0005-0000-0000-0000F5450000}"/>
    <cellStyle name="Komma 3 3 3 2 2 2 2" xfId="17923" xr:uid="{00000000-0005-0000-0000-0000F6450000}"/>
    <cellStyle name="Komma 3 3 3 2 2 2 2 2" xfId="17924" xr:uid="{00000000-0005-0000-0000-0000F7450000}"/>
    <cellStyle name="Komma 3 3 3 2 2 2 3" xfId="17925" xr:uid="{00000000-0005-0000-0000-0000F8450000}"/>
    <cellStyle name="Komma 3 3 3 2 2 3" xfId="17926" xr:uid="{00000000-0005-0000-0000-0000F9450000}"/>
    <cellStyle name="Komma 3 3 3 2 2 3 2" xfId="17927" xr:uid="{00000000-0005-0000-0000-0000FA450000}"/>
    <cellStyle name="Komma 3 3 3 2 2 4" xfId="17928" xr:uid="{00000000-0005-0000-0000-0000FB450000}"/>
    <cellStyle name="Komma 3 3 3 2 2 5" xfId="17929" xr:uid="{00000000-0005-0000-0000-0000FC450000}"/>
    <cellStyle name="Komma 3 3 3 2 2 6" xfId="17930" xr:uid="{00000000-0005-0000-0000-0000FD450000}"/>
    <cellStyle name="Komma 3 3 3 2 3" xfId="17931" xr:uid="{00000000-0005-0000-0000-0000FE450000}"/>
    <cellStyle name="Komma 3 3 3 2 3 2" xfId="17932" xr:uid="{00000000-0005-0000-0000-0000FF450000}"/>
    <cellStyle name="Komma 3 3 3 2 3 2 2" xfId="17933" xr:uid="{00000000-0005-0000-0000-000000460000}"/>
    <cellStyle name="Komma 3 3 3 2 3 3" xfId="17934" xr:uid="{00000000-0005-0000-0000-000001460000}"/>
    <cellStyle name="Komma 3 3 3 2 4" xfId="17935" xr:uid="{00000000-0005-0000-0000-000002460000}"/>
    <cellStyle name="Komma 3 3 3 2 4 2" xfId="17936" xr:uid="{00000000-0005-0000-0000-000003460000}"/>
    <cellStyle name="Komma 3 3 3 2 4 2 2" xfId="17937" xr:uid="{00000000-0005-0000-0000-000004460000}"/>
    <cellStyle name="Komma 3 3 3 2 4 3" xfId="17938" xr:uid="{00000000-0005-0000-0000-000005460000}"/>
    <cellStyle name="Komma 3 3 3 2 5" xfId="17939" xr:uid="{00000000-0005-0000-0000-000006460000}"/>
    <cellStyle name="Komma 3 3 3 2 5 2" xfId="17940" xr:uid="{00000000-0005-0000-0000-000007460000}"/>
    <cellStyle name="Komma 3 3 3 2 6" xfId="17941" xr:uid="{00000000-0005-0000-0000-000008460000}"/>
    <cellStyle name="Komma 3 3 3 2 7" xfId="17942" xr:uid="{00000000-0005-0000-0000-000009460000}"/>
    <cellStyle name="Komma 3 3 3 2 8" xfId="17943" xr:uid="{00000000-0005-0000-0000-00000A460000}"/>
    <cellStyle name="Komma 3 3 3 3" xfId="17944" xr:uid="{00000000-0005-0000-0000-00000B460000}"/>
    <cellStyle name="Komma 3 3 3 3 2" xfId="17945" xr:uid="{00000000-0005-0000-0000-00000C460000}"/>
    <cellStyle name="Komma 3 3 3 3 2 2" xfId="17946" xr:uid="{00000000-0005-0000-0000-00000D460000}"/>
    <cellStyle name="Komma 3 3 3 3 2 2 2" xfId="17947" xr:uid="{00000000-0005-0000-0000-00000E460000}"/>
    <cellStyle name="Komma 3 3 3 3 2 3" xfId="17948" xr:uid="{00000000-0005-0000-0000-00000F460000}"/>
    <cellStyle name="Komma 3 3 3 3 2 4" xfId="17949" xr:uid="{00000000-0005-0000-0000-000010460000}"/>
    <cellStyle name="Komma 3 3 3 3 3" xfId="17950" xr:uid="{00000000-0005-0000-0000-000011460000}"/>
    <cellStyle name="Komma 3 3 3 3 3 2" xfId="17951" xr:uid="{00000000-0005-0000-0000-000012460000}"/>
    <cellStyle name="Komma 3 3 3 3 4" xfId="17952" xr:uid="{00000000-0005-0000-0000-000013460000}"/>
    <cellStyle name="Komma 3 3 3 3 5" xfId="17953" xr:uid="{00000000-0005-0000-0000-000014460000}"/>
    <cellStyle name="Komma 3 3 3 3 6" xfId="17954" xr:uid="{00000000-0005-0000-0000-000015460000}"/>
    <cellStyle name="Komma 3 3 3 4" xfId="17955" xr:uid="{00000000-0005-0000-0000-000016460000}"/>
    <cellStyle name="Komma 3 3 3 4 2" xfId="17956" xr:uid="{00000000-0005-0000-0000-000017460000}"/>
    <cellStyle name="Komma 3 3 3 4 2 2" xfId="17957" xr:uid="{00000000-0005-0000-0000-000018460000}"/>
    <cellStyle name="Komma 3 3 3 4 3" xfId="17958" xr:uid="{00000000-0005-0000-0000-000019460000}"/>
    <cellStyle name="Komma 3 3 3 4 4" xfId="17959" xr:uid="{00000000-0005-0000-0000-00001A460000}"/>
    <cellStyle name="Komma 3 3 3 5" xfId="17960" xr:uid="{00000000-0005-0000-0000-00001B460000}"/>
    <cellStyle name="Komma 3 3 3 5 2" xfId="17961" xr:uid="{00000000-0005-0000-0000-00001C460000}"/>
    <cellStyle name="Komma 3 3 3 5 2 2" xfId="17962" xr:uid="{00000000-0005-0000-0000-00001D460000}"/>
    <cellStyle name="Komma 3 3 3 5 3" xfId="17963" xr:uid="{00000000-0005-0000-0000-00001E460000}"/>
    <cellStyle name="Komma 3 3 3 6" xfId="17964" xr:uid="{00000000-0005-0000-0000-00001F460000}"/>
    <cellStyle name="Komma 3 3 3 6 2" xfId="17965" xr:uid="{00000000-0005-0000-0000-000020460000}"/>
    <cellStyle name="Komma 3 3 3 7" xfId="17966" xr:uid="{00000000-0005-0000-0000-000021460000}"/>
    <cellStyle name="Komma 3 3 3 8" xfId="17967" xr:uid="{00000000-0005-0000-0000-000022460000}"/>
    <cellStyle name="Komma 3 3 3 9" xfId="17968" xr:uid="{00000000-0005-0000-0000-000023460000}"/>
    <cellStyle name="Komma 3 3 4" xfId="17969" xr:uid="{00000000-0005-0000-0000-000024460000}"/>
    <cellStyle name="Komma 3 3 4 2" xfId="17970" xr:uid="{00000000-0005-0000-0000-000025460000}"/>
    <cellStyle name="Komma 3 3 4 2 2" xfId="17971" xr:uid="{00000000-0005-0000-0000-000026460000}"/>
    <cellStyle name="Komma 3 3 4 2 2 2" xfId="17972" xr:uid="{00000000-0005-0000-0000-000027460000}"/>
    <cellStyle name="Komma 3 3 4 2 2 2 2" xfId="17973" xr:uid="{00000000-0005-0000-0000-000028460000}"/>
    <cellStyle name="Komma 3 3 4 2 2 2 2 2" xfId="17974" xr:uid="{00000000-0005-0000-0000-000029460000}"/>
    <cellStyle name="Komma 3 3 4 2 2 2 3" xfId="17975" xr:uid="{00000000-0005-0000-0000-00002A460000}"/>
    <cellStyle name="Komma 3 3 4 2 2 3" xfId="17976" xr:uid="{00000000-0005-0000-0000-00002B460000}"/>
    <cellStyle name="Komma 3 3 4 2 2 3 2" xfId="17977" xr:uid="{00000000-0005-0000-0000-00002C460000}"/>
    <cellStyle name="Komma 3 3 4 2 2 4" xfId="17978" xr:uid="{00000000-0005-0000-0000-00002D460000}"/>
    <cellStyle name="Komma 3 3 4 2 2 5" xfId="17979" xr:uid="{00000000-0005-0000-0000-00002E460000}"/>
    <cellStyle name="Komma 3 3 4 2 2 6" xfId="17980" xr:uid="{00000000-0005-0000-0000-00002F460000}"/>
    <cellStyle name="Komma 3 3 4 2 3" xfId="17981" xr:uid="{00000000-0005-0000-0000-000030460000}"/>
    <cellStyle name="Komma 3 3 4 2 3 2" xfId="17982" xr:uid="{00000000-0005-0000-0000-000031460000}"/>
    <cellStyle name="Komma 3 3 4 2 3 2 2" xfId="17983" xr:uid="{00000000-0005-0000-0000-000032460000}"/>
    <cellStyle name="Komma 3 3 4 2 3 3" xfId="17984" xr:uid="{00000000-0005-0000-0000-000033460000}"/>
    <cellStyle name="Komma 3 3 4 2 4" xfId="17985" xr:uid="{00000000-0005-0000-0000-000034460000}"/>
    <cellStyle name="Komma 3 3 4 2 4 2" xfId="17986" xr:uid="{00000000-0005-0000-0000-000035460000}"/>
    <cellStyle name="Komma 3 3 4 2 4 2 2" xfId="17987" xr:uid="{00000000-0005-0000-0000-000036460000}"/>
    <cellStyle name="Komma 3 3 4 2 4 3" xfId="17988" xr:uid="{00000000-0005-0000-0000-000037460000}"/>
    <cellStyle name="Komma 3 3 4 2 5" xfId="17989" xr:uid="{00000000-0005-0000-0000-000038460000}"/>
    <cellStyle name="Komma 3 3 4 2 5 2" xfId="17990" xr:uid="{00000000-0005-0000-0000-000039460000}"/>
    <cellStyle name="Komma 3 3 4 2 6" xfId="17991" xr:uid="{00000000-0005-0000-0000-00003A460000}"/>
    <cellStyle name="Komma 3 3 4 2 7" xfId="17992" xr:uid="{00000000-0005-0000-0000-00003B460000}"/>
    <cellStyle name="Komma 3 3 4 2 8" xfId="17993" xr:uid="{00000000-0005-0000-0000-00003C460000}"/>
    <cellStyle name="Komma 3 3 4 3" xfId="17994" xr:uid="{00000000-0005-0000-0000-00003D460000}"/>
    <cellStyle name="Komma 3 3 4 3 2" xfId="17995" xr:uid="{00000000-0005-0000-0000-00003E460000}"/>
    <cellStyle name="Komma 3 3 4 3 2 2" xfId="17996" xr:uid="{00000000-0005-0000-0000-00003F460000}"/>
    <cellStyle name="Komma 3 3 4 3 2 2 2" xfId="17997" xr:uid="{00000000-0005-0000-0000-000040460000}"/>
    <cellStyle name="Komma 3 3 4 3 2 3" xfId="17998" xr:uid="{00000000-0005-0000-0000-000041460000}"/>
    <cellStyle name="Komma 3 3 4 3 2 4" xfId="17999" xr:uid="{00000000-0005-0000-0000-000042460000}"/>
    <cellStyle name="Komma 3 3 4 3 3" xfId="18000" xr:uid="{00000000-0005-0000-0000-000043460000}"/>
    <cellStyle name="Komma 3 3 4 3 3 2" xfId="18001" xr:uid="{00000000-0005-0000-0000-000044460000}"/>
    <cellStyle name="Komma 3 3 4 3 4" xfId="18002" xr:uid="{00000000-0005-0000-0000-000045460000}"/>
    <cellStyle name="Komma 3 3 4 3 5" xfId="18003" xr:uid="{00000000-0005-0000-0000-000046460000}"/>
    <cellStyle name="Komma 3 3 4 3 6" xfId="18004" xr:uid="{00000000-0005-0000-0000-000047460000}"/>
    <cellStyle name="Komma 3 3 4 4" xfId="18005" xr:uid="{00000000-0005-0000-0000-000048460000}"/>
    <cellStyle name="Komma 3 3 4 4 2" xfId="18006" xr:uid="{00000000-0005-0000-0000-000049460000}"/>
    <cellStyle name="Komma 3 3 4 4 2 2" xfId="18007" xr:uid="{00000000-0005-0000-0000-00004A460000}"/>
    <cellStyle name="Komma 3 3 4 4 3" xfId="18008" xr:uid="{00000000-0005-0000-0000-00004B460000}"/>
    <cellStyle name="Komma 3 3 4 4 4" xfId="18009" xr:uid="{00000000-0005-0000-0000-00004C460000}"/>
    <cellStyle name="Komma 3 3 4 5" xfId="18010" xr:uid="{00000000-0005-0000-0000-00004D460000}"/>
    <cellStyle name="Komma 3 3 4 5 2" xfId="18011" xr:uid="{00000000-0005-0000-0000-00004E460000}"/>
    <cellStyle name="Komma 3 3 4 5 2 2" xfId="18012" xr:uid="{00000000-0005-0000-0000-00004F460000}"/>
    <cellStyle name="Komma 3 3 4 5 3" xfId="18013" xr:uid="{00000000-0005-0000-0000-000050460000}"/>
    <cellStyle name="Komma 3 3 4 6" xfId="18014" xr:uid="{00000000-0005-0000-0000-000051460000}"/>
    <cellStyle name="Komma 3 3 4 6 2" xfId="18015" xr:uid="{00000000-0005-0000-0000-000052460000}"/>
    <cellStyle name="Komma 3 3 4 7" xfId="18016" xr:uid="{00000000-0005-0000-0000-000053460000}"/>
    <cellStyle name="Komma 3 3 4 8" xfId="18017" xr:uid="{00000000-0005-0000-0000-000054460000}"/>
    <cellStyle name="Komma 3 3 4 9" xfId="18018" xr:uid="{00000000-0005-0000-0000-000055460000}"/>
    <cellStyle name="Komma 3 3 5" xfId="18019" xr:uid="{00000000-0005-0000-0000-000056460000}"/>
    <cellStyle name="Komma 3 3 5 2" xfId="18020" xr:uid="{00000000-0005-0000-0000-000057460000}"/>
    <cellStyle name="Komma 3 3 5 2 2" xfId="18021" xr:uid="{00000000-0005-0000-0000-000058460000}"/>
    <cellStyle name="Komma 3 3 5 2 2 2" xfId="18022" xr:uid="{00000000-0005-0000-0000-000059460000}"/>
    <cellStyle name="Komma 3 3 5 2 2 2 2" xfId="18023" xr:uid="{00000000-0005-0000-0000-00005A460000}"/>
    <cellStyle name="Komma 3 3 5 2 2 3" xfId="18024" xr:uid="{00000000-0005-0000-0000-00005B460000}"/>
    <cellStyle name="Komma 3 3 5 2 2 4" xfId="18025" xr:uid="{00000000-0005-0000-0000-00005C460000}"/>
    <cellStyle name="Komma 3 3 5 2 3" xfId="18026" xr:uid="{00000000-0005-0000-0000-00005D460000}"/>
    <cellStyle name="Komma 3 3 5 2 3 2" xfId="18027" xr:uid="{00000000-0005-0000-0000-00005E460000}"/>
    <cellStyle name="Komma 3 3 5 2 4" xfId="18028" xr:uid="{00000000-0005-0000-0000-00005F460000}"/>
    <cellStyle name="Komma 3 3 5 2 5" xfId="18029" xr:uid="{00000000-0005-0000-0000-000060460000}"/>
    <cellStyle name="Komma 3 3 5 2 6" xfId="18030" xr:uid="{00000000-0005-0000-0000-000061460000}"/>
    <cellStyle name="Komma 3 3 5 3" xfId="18031" xr:uid="{00000000-0005-0000-0000-000062460000}"/>
    <cellStyle name="Komma 3 3 5 3 2" xfId="18032" xr:uid="{00000000-0005-0000-0000-000063460000}"/>
    <cellStyle name="Komma 3 3 5 3 2 2" xfId="18033" xr:uid="{00000000-0005-0000-0000-000064460000}"/>
    <cellStyle name="Komma 3 3 5 3 2 2 2" xfId="18034" xr:uid="{00000000-0005-0000-0000-000065460000}"/>
    <cellStyle name="Komma 3 3 5 3 2 3" xfId="18035" xr:uid="{00000000-0005-0000-0000-000066460000}"/>
    <cellStyle name="Komma 3 3 5 3 2 4" xfId="18036" xr:uid="{00000000-0005-0000-0000-000067460000}"/>
    <cellStyle name="Komma 3 3 5 3 3" xfId="18037" xr:uid="{00000000-0005-0000-0000-000068460000}"/>
    <cellStyle name="Komma 3 3 5 3 3 2" xfId="18038" xr:uid="{00000000-0005-0000-0000-000069460000}"/>
    <cellStyle name="Komma 3 3 5 3 4" xfId="18039" xr:uid="{00000000-0005-0000-0000-00006A460000}"/>
    <cellStyle name="Komma 3 3 5 3 5" xfId="18040" xr:uid="{00000000-0005-0000-0000-00006B460000}"/>
    <cellStyle name="Komma 3 3 5 4" xfId="18041" xr:uid="{00000000-0005-0000-0000-00006C460000}"/>
    <cellStyle name="Komma 3 3 5 4 2" xfId="18042" xr:uid="{00000000-0005-0000-0000-00006D460000}"/>
    <cellStyle name="Komma 3 3 5 4 2 2" xfId="18043" xr:uid="{00000000-0005-0000-0000-00006E460000}"/>
    <cellStyle name="Komma 3 3 5 4 3" xfId="18044" xr:uid="{00000000-0005-0000-0000-00006F460000}"/>
    <cellStyle name="Komma 3 3 5 4 4" xfId="18045" xr:uid="{00000000-0005-0000-0000-000070460000}"/>
    <cellStyle name="Komma 3 3 5 5" xfId="18046" xr:uid="{00000000-0005-0000-0000-000071460000}"/>
    <cellStyle name="Komma 3 3 5 5 2" xfId="18047" xr:uid="{00000000-0005-0000-0000-000072460000}"/>
    <cellStyle name="Komma 3 3 5 6" xfId="18048" xr:uid="{00000000-0005-0000-0000-000073460000}"/>
    <cellStyle name="Komma 3 3 5 7" xfId="18049" xr:uid="{00000000-0005-0000-0000-000074460000}"/>
    <cellStyle name="Komma 3 3 5 8" xfId="18050" xr:uid="{00000000-0005-0000-0000-000075460000}"/>
    <cellStyle name="Komma 3 3 6" xfId="18051" xr:uid="{00000000-0005-0000-0000-000076460000}"/>
    <cellStyle name="Komma 3 3 6 2" xfId="18052" xr:uid="{00000000-0005-0000-0000-000077460000}"/>
    <cellStyle name="Komma 3 3 6 2 2" xfId="18053" xr:uid="{00000000-0005-0000-0000-000078460000}"/>
    <cellStyle name="Komma 3 3 6 2 2 2" xfId="18054" xr:uid="{00000000-0005-0000-0000-000079460000}"/>
    <cellStyle name="Komma 3 3 6 2 3" xfId="18055" xr:uid="{00000000-0005-0000-0000-00007A460000}"/>
    <cellStyle name="Komma 3 3 6 2 4" xfId="18056" xr:uid="{00000000-0005-0000-0000-00007B460000}"/>
    <cellStyle name="Komma 3 3 6 3" xfId="18057" xr:uid="{00000000-0005-0000-0000-00007C460000}"/>
    <cellStyle name="Komma 3 3 6 3 2" xfId="18058" xr:uid="{00000000-0005-0000-0000-00007D460000}"/>
    <cellStyle name="Komma 3 3 6 4" xfId="18059" xr:uid="{00000000-0005-0000-0000-00007E460000}"/>
    <cellStyle name="Komma 3 3 6 5" xfId="18060" xr:uid="{00000000-0005-0000-0000-00007F460000}"/>
    <cellStyle name="Komma 3 3 6 6" xfId="18061" xr:uid="{00000000-0005-0000-0000-000080460000}"/>
    <cellStyle name="Komma 3 3 7" xfId="18062" xr:uid="{00000000-0005-0000-0000-000081460000}"/>
    <cellStyle name="Komma 3 3 7 2" xfId="18063" xr:uid="{00000000-0005-0000-0000-000082460000}"/>
    <cellStyle name="Komma 3 3 7 2 2" xfId="18064" xr:uid="{00000000-0005-0000-0000-000083460000}"/>
    <cellStyle name="Komma 3 3 7 2 2 2" xfId="18065" xr:uid="{00000000-0005-0000-0000-000084460000}"/>
    <cellStyle name="Komma 3 3 7 2 3" xfId="18066" xr:uid="{00000000-0005-0000-0000-000085460000}"/>
    <cellStyle name="Komma 3 3 7 2 4" xfId="18067" xr:uid="{00000000-0005-0000-0000-000086460000}"/>
    <cellStyle name="Komma 3 3 7 3" xfId="18068" xr:uid="{00000000-0005-0000-0000-000087460000}"/>
    <cellStyle name="Komma 3 3 7 3 2" xfId="18069" xr:uid="{00000000-0005-0000-0000-000088460000}"/>
    <cellStyle name="Komma 3 3 7 4" xfId="18070" xr:uid="{00000000-0005-0000-0000-000089460000}"/>
    <cellStyle name="Komma 3 3 7 5" xfId="18071" xr:uid="{00000000-0005-0000-0000-00008A460000}"/>
    <cellStyle name="Komma 3 3 8" xfId="18072" xr:uid="{00000000-0005-0000-0000-00008B460000}"/>
    <cellStyle name="Komma 3 3 9" xfId="18073" xr:uid="{00000000-0005-0000-0000-00008C460000}"/>
    <cellStyle name="Komma 3 3 9 2" xfId="18074" xr:uid="{00000000-0005-0000-0000-00008D460000}"/>
    <cellStyle name="Komma 3 4" xfId="18075" xr:uid="{00000000-0005-0000-0000-00008E460000}"/>
    <cellStyle name="Komma 3 4 2" xfId="18076" xr:uid="{00000000-0005-0000-0000-00008F460000}"/>
    <cellStyle name="Komma 3 4 2 2" xfId="18077" xr:uid="{00000000-0005-0000-0000-000090460000}"/>
    <cellStyle name="Komma 3 4 2 2 2" xfId="18078" xr:uid="{00000000-0005-0000-0000-000091460000}"/>
    <cellStyle name="Komma 3 4 2 2 2 2" xfId="18079" xr:uid="{00000000-0005-0000-0000-000092460000}"/>
    <cellStyle name="Komma 3 4 2 2 2 2 2" xfId="18080" xr:uid="{00000000-0005-0000-0000-000093460000}"/>
    <cellStyle name="Komma 3 4 2 2 2 3" xfId="18081" xr:uid="{00000000-0005-0000-0000-000094460000}"/>
    <cellStyle name="Komma 3 4 2 2 3" xfId="18082" xr:uid="{00000000-0005-0000-0000-000095460000}"/>
    <cellStyle name="Komma 3 4 2 2 3 2" xfId="18083" xr:uid="{00000000-0005-0000-0000-000096460000}"/>
    <cellStyle name="Komma 3 4 2 2 4" xfId="18084" xr:uid="{00000000-0005-0000-0000-000097460000}"/>
    <cellStyle name="Komma 3 4 2 2 5" xfId="18085" xr:uid="{00000000-0005-0000-0000-000098460000}"/>
    <cellStyle name="Komma 3 4 2 2 6" xfId="18086" xr:uid="{00000000-0005-0000-0000-000099460000}"/>
    <cellStyle name="Komma 3 4 2 3" xfId="18087" xr:uid="{00000000-0005-0000-0000-00009A460000}"/>
    <cellStyle name="Komma 3 4 2 3 2" xfId="18088" xr:uid="{00000000-0005-0000-0000-00009B460000}"/>
    <cellStyle name="Komma 3 4 2 3 2 2" xfId="18089" xr:uid="{00000000-0005-0000-0000-00009C460000}"/>
    <cellStyle name="Komma 3 4 2 3 3" xfId="18090" xr:uid="{00000000-0005-0000-0000-00009D460000}"/>
    <cellStyle name="Komma 3 4 2 4" xfId="18091" xr:uid="{00000000-0005-0000-0000-00009E460000}"/>
    <cellStyle name="Komma 3 4 2 4 2" xfId="18092" xr:uid="{00000000-0005-0000-0000-00009F460000}"/>
    <cellStyle name="Komma 3 4 2 4 2 2" xfId="18093" xr:uid="{00000000-0005-0000-0000-0000A0460000}"/>
    <cellStyle name="Komma 3 4 2 4 3" xfId="18094" xr:uid="{00000000-0005-0000-0000-0000A1460000}"/>
    <cellStyle name="Komma 3 4 2 5" xfId="18095" xr:uid="{00000000-0005-0000-0000-0000A2460000}"/>
    <cellStyle name="Komma 3 4 2 5 2" xfId="18096" xr:uid="{00000000-0005-0000-0000-0000A3460000}"/>
    <cellStyle name="Komma 3 4 2 6" xfId="18097" xr:uid="{00000000-0005-0000-0000-0000A4460000}"/>
    <cellStyle name="Komma 3 4 2 7" xfId="18098" xr:uid="{00000000-0005-0000-0000-0000A5460000}"/>
    <cellStyle name="Komma 3 4 2 8" xfId="18099" xr:uid="{00000000-0005-0000-0000-0000A6460000}"/>
    <cellStyle name="Komma 3 4 3" xfId="18100" xr:uid="{00000000-0005-0000-0000-0000A7460000}"/>
    <cellStyle name="Komma 3 4 3 2" xfId="18101" xr:uid="{00000000-0005-0000-0000-0000A8460000}"/>
    <cellStyle name="Komma 3 4 3 2 2" xfId="18102" xr:uid="{00000000-0005-0000-0000-0000A9460000}"/>
    <cellStyle name="Komma 3 4 3 2 2 2" xfId="18103" xr:uid="{00000000-0005-0000-0000-0000AA460000}"/>
    <cellStyle name="Komma 3 4 3 2 3" xfId="18104" xr:uid="{00000000-0005-0000-0000-0000AB460000}"/>
    <cellStyle name="Komma 3 4 3 2 4" xfId="18105" xr:uid="{00000000-0005-0000-0000-0000AC460000}"/>
    <cellStyle name="Komma 3 4 3 3" xfId="18106" xr:uid="{00000000-0005-0000-0000-0000AD460000}"/>
    <cellStyle name="Komma 3 4 3 3 2" xfId="18107" xr:uid="{00000000-0005-0000-0000-0000AE460000}"/>
    <cellStyle name="Komma 3 4 3 4" xfId="18108" xr:uid="{00000000-0005-0000-0000-0000AF460000}"/>
    <cellStyle name="Komma 3 4 3 5" xfId="18109" xr:uid="{00000000-0005-0000-0000-0000B0460000}"/>
    <cellStyle name="Komma 3 4 3 6" xfId="18110" xr:uid="{00000000-0005-0000-0000-0000B1460000}"/>
    <cellStyle name="Komma 3 4 4" xfId="18111" xr:uid="{00000000-0005-0000-0000-0000B2460000}"/>
    <cellStyle name="Komma 3 4 4 2" xfId="18112" xr:uid="{00000000-0005-0000-0000-0000B3460000}"/>
    <cellStyle name="Komma 3 4 4 2 2" xfId="18113" xr:uid="{00000000-0005-0000-0000-0000B4460000}"/>
    <cellStyle name="Komma 3 4 4 2 2 2" xfId="18114" xr:uid="{00000000-0005-0000-0000-0000B5460000}"/>
    <cellStyle name="Komma 3 4 4 2 3" xfId="18115" xr:uid="{00000000-0005-0000-0000-0000B6460000}"/>
    <cellStyle name="Komma 3 4 4 3" xfId="18116" xr:uid="{00000000-0005-0000-0000-0000B7460000}"/>
    <cellStyle name="Komma 3 4 4 3 2" xfId="18117" xr:uid="{00000000-0005-0000-0000-0000B8460000}"/>
    <cellStyle name="Komma 3 4 4 4" xfId="18118" xr:uid="{00000000-0005-0000-0000-0000B9460000}"/>
    <cellStyle name="Komma 3 4 5" xfId="18119" xr:uid="{00000000-0005-0000-0000-0000BA460000}"/>
    <cellStyle name="Komma 3 4 6" xfId="18120" xr:uid="{00000000-0005-0000-0000-0000BB460000}"/>
    <cellStyle name="Komma 3 4 6 2" xfId="18121" xr:uid="{00000000-0005-0000-0000-0000BC460000}"/>
    <cellStyle name="Komma 3 4 7" xfId="18122" xr:uid="{00000000-0005-0000-0000-0000BD460000}"/>
    <cellStyle name="Komma 3 4 8" xfId="18123" xr:uid="{00000000-0005-0000-0000-0000BE460000}"/>
    <cellStyle name="Komma 3 5" xfId="18124" xr:uid="{00000000-0005-0000-0000-0000BF460000}"/>
    <cellStyle name="Komma 3 5 2" xfId="18125" xr:uid="{00000000-0005-0000-0000-0000C0460000}"/>
    <cellStyle name="Komma 3 5 2 2" xfId="18126" xr:uid="{00000000-0005-0000-0000-0000C1460000}"/>
    <cellStyle name="Komma 3 5 2 2 2" xfId="18127" xr:uid="{00000000-0005-0000-0000-0000C2460000}"/>
    <cellStyle name="Komma 3 5 2 2 2 2" xfId="18128" xr:uid="{00000000-0005-0000-0000-0000C3460000}"/>
    <cellStyle name="Komma 3 5 2 2 2 2 2" xfId="18129" xr:uid="{00000000-0005-0000-0000-0000C4460000}"/>
    <cellStyle name="Komma 3 5 2 2 2 3" xfId="18130" xr:uid="{00000000-0005-0000-0000-0000C5460000}"/>
    <cellStyle name="Komma 3 5 2 2 3" xfId="18131" xr:uid="{00000000-0005-0000-0000-0000C6460000}"/>
    <cellStyle name="Komma 3 5 2 2 3 2" xfId="18132" xr:uid="{00000000-0005-0000-0000-0000C7460000}"/>
    <cellStyle name="Komma 3 5 2 2 4" xfId="18133" xr:uid="{00000000-0005-0000-0000-0000C8460000}"/>
    <cellStyle name="Komma 3 5 2 2 5" xfId="18134" xr:uid="{00000000-0005-0000-0000-0000C9460000}"/>
    <cellStyle name="Komma 3 5 2 2 6" xfId="18135" xr:uid="{00000000-0005-0000-0000-0000CA460000}"/>
    <cellStyle name="Komma 3 5 2 3" xfId="18136" xr:uid="{00000000-0005-0000-0000-0000CB460000}"/>
    <cellStyle name="Komma 3 5 2 3 2" xfId="18137" xr:uid="{00000000-0005-0000-0000-0000CC460000}"/>
    <cellStyle name="Komma 3 5 2 3 2 2" xfId="18138" xr:uid="{00000000-0005-0000-0000-0000CD460000}"/>
    <cellStyle name="Komma 3 5 2 3 3" xfId="18139" xr:uid="{00000000-0005-0000-0000-0000CE460000}"/>
    <cellStyle name="Komma 3 5 2 4" xfId="18140" xr:uid="{00000000-0005-0000-0000-0000CF460000}"/>
    <cellStyle name="Komma 3 5 2 4 2" xfId="18141" xr:uid="{00000000-0005-0000-0000-0000D0460000}"/>
    <cellStyle name="Komma 3 5 2 4 2 2" xfId="18142" xr:uid="{00000000-0005-0000-0000-0000D1460000}"/>
    <cellStyle name="Komma 3 5 2 4 3" xfId="18143" xr:uid="{00000000-0005-0000-0000-0000D2460000}"/>
    <cellStyle name="Komma 3 5 2 5" xfId="18144" xr:uid="{00000000-0005-0000-0000-0000D3460000}"/>
    <cellStyle name="Komma 3 5 2 5 2" xfId="18145" xr:uid="{00000000-0005-0000-0000-0000D4460000}"/>
    <cellStyle name="Komma 3 5 2 6" xfId="18146" xr:uid="{00000000-0005-0000-0000-0000D5460000}"/>
    <cellStyle name="Komma 3 5 2 7" xfId="18147" xr:uid="{00000000-0005-0000-0000-0000D6460000}"/>
    <cellStyle name="Komma 3 5 2 8" xfId="18148" xr:uid="{00000000-0005-0000-0000-0000D7460000}"/>
    <cellStyle name="Komma 3 5 3" xfId="18149" xr:uid="{00000000-0005-0000-0000-0000D8460000}"/>
    <cellStyle name="Komma 3 5 3 2" xfId="18150" xr:uid="{00000000-0005-0000-0000-0000D9460000}"/>
    <cellStyle name="Komma 3 5 3 2 2" xfId="18151" xr:uid="{00000000-0005-0000-0000-0000DA460000}"/>
    <cellStyle name="Komma 3 5 3 2 2 2" xfId="18152" xr:uid="{00000000-0005-0000-0000-0000DB460000}"/>
    <cellStyle name="Komma 3 5 3 2 3" xfId="18153" xr:uid="{00000000-0005-0000-0000-0000DC460000}"/>
    <cellStyle name="Komma 3 5 3 2 4" xfId="18154" xr:uid="{00000000-0005-0000-0000-0000DD460000}"/>
    <cellStyle name="Komma 3 5 3 3" xfId="18155" xr:uid="{00000000-0005-0000-0000-0000DE460000}"/>
    <cellStyle name="Komma 3 5 3 3 2" xfId="18156" xr:uid="{00000000-0005-0000-0000-0000DF460000}"/>
    <cellStyle name="Komma 3 5 3 4" xfId="18157" xr:uid="{00000000-0005-0000-0000-0000E0460000}"/>
    <cellStyle name="Komma 3 5 3 5" xfId="18158" xr:uid="{00000000-0005-0000-0000-0000E1460000}"/>
    <cellStyle name="Komma 3 5 3 6" xfId="18159" xr:uid="{00000000-0005-0000-0000-0000E2460000}"/>
    <cellStyle name="Komma 3 5 4" xfId="18160" xr:uid="{00000000-0005-0000-0000-0000E3460000}"/>
    <cellStyle name="Komma 3 5 4 2" xfId="18161" xr:uid="{00000000-0005-0000-0000-0000E4460000}"/>
    <cellStyle name="Komma 3 5 4 2 2" xfId="18162" xr:uid="{00000000-0005-0000-0000-0000E5460000}"/>
    <cellStyle name="Komma 3 5 4 2 2 2" xfId="18163" xr:uid="{00000000-0005-0000-0000-0000E6460000}"/>
    <cellStyle name="Komma 3 5 4 2 3" xfId="18164" xr:uid="{00000000-0005-0000-0000-0000E7460000}"/>
    <cellStyle name="Komma 3 5 4 3" xfId="18165" xr:uid="{00000000-0005-0000-0000-0000E8460000}"/>
    <cellStyle name="Komma 3 5 4 3 2" xfId="18166" xr:uid="{00000000-0005-0000-0000-0000E9460000}"/>
    <cellStyle name="Komma 3 5 4 4" xfId="18167" xr:uid="{00000000-0005-0000-0000-0000EA460000}"/>
    <cellStyle name="Komma 3 5 4 5" xfId="18168" xr:uid="{00000000-0005-0000-0000-0000EB460000}"/>
    <cellStyle name="Komma 3 5 4 6" xfId="18169" xr:uid="{00000000-0005-0000-0000-0000EC460000}"/>
    <cellStyle name="Komma 3 5 5" xfId="18170" xr:uid="{00000000-0005-0000-0000-0000ED460000}"/>
    <cellStyle name="Komma 3 5 6" xfId="18171" xr:uid="{00000000-0005-0000-0000-0000EE460000}"/>
    <cellStyle name="Komma 3 5 6 2" xfId="18172" xr:uid="{00000000-0005-0000-0000-0000EF460000}"/>
    <cellStyle name="Komma 3 5 7" xfId="18173" xr:uid="{00000000-0005-0000-0000-0000F0460000}"/>
    <cellStyle name="Komma 3 5 8" xfId="18174" xr:uid="{00000000-0005-0000-0000-0000F1460000}"/>
    <cellStyle name="Komma 3 5 9" xfId="18175" xr:uid="{00000000-0005-0000-0000-0000F2460000}"/>
    <cellStyle name="Komma 3 6" xfId="18176" xr:uid="{00000000-0005-0000-0000-0000F3460000}"/>
    <cellStyle name="Komma 3 6 2" xfId="18177" xr:uid="{00000000-0005-0000-0000-0000F4460000}"/>
    <cellStyle name="Komma 3 6 2 2" xfId="18178" xr:uid="{00000000-0005-0000-0000-0000F5460000}"/>
    <cellStyle name="Komma 3 6 2 2 2" xfId="18179" xr:uid="{00000000-0005-0000-0000-0000F6460000}"/>
    <cellStyle name="Komma 3 6 2 2 2 2" xfId="18180" xr:uid="{00000000-0005-0000-0000-0000F7460000}"/>
    <cellStyle name="Komma 3 6 2 2 2 2 2" xfId="18181" xr:uid="{00000000-0005-0000-0000-0000F8460000}"/>
    <cellStyle name="Komma 3 6 2 2 2 3" xfId="18182" xr:uid="{00000000-0005-0000-0000-0000F9460000}"/>
    <cellStyle name="Komma 3 6 2 2 3" xfId="18183" xr:uid="{00000000-0005-0000-0000-0000FA460000}"/>
    <cellStyle name="Komma 3 6 2 2 3 2" xfId="18184" xr:uid="{00000000-0005-0000-0000-0000FB460000}"/>
    <cellStyle name="Komma 3 6 2 2 4" xfId="18185" xr:uid="{00000000-0005-0000-0000-0000FC460000}"/>
    <cellStyle name="Komma 3 6 2 2 5" xfId="18186" xr:uid="{00000000-0005-0000-0000-0000FD460000}"/>
    <cellStyle name="Komma 3 6 2 2 6" xfId="18187" xr:uid="{00000000-0005-0000-0000-0000FE460000}"/>
    <cellStyle name="Komma 3 6 2 3" xfId="18188" xr:uid="{00000000-0005-0000-0000-0000FF460000}"/>
    <cellStyle name="Komma 3 6 2 3 2" xfId="18189" xr:uid="{00000000-0005-0000-0000-000000470000}"/>
    <cellStyle name="Komma 3 6 2 3 2 2" xfId="18190" xr:uid="{00000000-0005-0000-0000-000001470000}"/>
    <cellStyle name="Komma 3 6 2 3 3" xfId="18191" xr:uid="{00000000-0005-0000-0000-000002470000}"/>
    <cellStyle name="Komma 3 6 2 4" xfId="18192" xr:uid="{00000000-0005-0000-0000-000003470000}"/>
    <cellStyle name="Komma 3 6 2 4 2" xfId="18193" xr:uid="{00000000-0005-0000-0000-000004470000}"/>
    <cellStyle name="Komma 3 6 2 4 2 2" xfId="18194" xr:uid="{00000000-0005-0000-0000-000005470000}"/>
    <cellStyle name="Komma 3 6 2 4 3" xfId="18195" xr:uid="{00000000-0005-0000-0000-000006470000}"/>
    <cellStyle name="Komma 3 6 2 5" xfId="18196" xr:uid="{00000000-0005-0000-0000-000007470000}"/>
    <cellStyle name="Komma 3 6 2 5 2" xfId="18197" xr:uid="{00000000-0005-0000-0000-000008470000}"/>
    <cellStyle name="Komma 3 6 2 6" xfId="18198" xr:uid="{00000000-0005-0000-0000-000009470000}"/>
    <cellStyle name="Komma 3 6 2 7" xfId="18199" xr:uid="{00000000-0005-0000-0000-00000A470000}"/>
    <cellStyle name="Komma 3 6 2 8" xfId="18200" xr:uid="{00000000-0005-0000-0000-00000B470000}"/>
    <cellStyle name="Komma 3 6 3" xfId="18201" xr:uid="{00000000-0005-0000-0000-00000C470000}"/>
    <cellStyle name="Komma 3 6 3 2" xfId="18202" xr:uid="{00000000-0005-0000-0000-00000D470000}"/>
    <cellStyle name="Komma 3 6 3 2 2" xfId="18203" xr:uid="{00000000-0005-0000-0000-00000E470000}"/>
    <cellStyle name="Komma 3 6 3 2 2 2" xfId="18204" xr:uid="{00000000-0005-0000-0000-00000F470000}"/>
    <cellStyle name="Komma 3 6 3 2 3" xfId="18205" xr:uid="{00000000-0005-0000-0000-000010470000}"/>
    <cellStyle name="Komma 3 6 3 2 4" xfId="18206" xr:uid="{00000000-0005-0000-0000-000011470000}"/>
    <cellStyle name="Komma 3 6 3 3" xfId="18207" xr:uid="{00000000-0005-0000-0000-000012470000}"/>
    <cellStyle name="Komma 3 6 3 3 2" xfId="18208" xr:uid="{00000000-0005-0000-0000-000013470000}"/>
    <cellStyle name="Komma 3 6 3 4" xfId="18209" xr:uid="{00000000-0005-0000-0000-000014470000}"/>
    <cellStyle name="Komma 3 6 3 5" xfId="18210" xr:uid="{00000000-0005-0000-0000-000015470000}"/>
    <cellStyle name="Komma 3 6 3 6" xfId="18211" xr:uid="{00000000-0005-0000-0000-000016470000}"/>
    <cellStyle name="Komma 3 6 4" xfId="18212" xr:uid="{00000000-0005-0000-0000-000017470000}"/>
    <cellStyle name="Komma 3 6 4 2" xfId="18213" xr:uid="{00000000-0005-0000-0000-000018470000}"/>
    <cellStyle name="Komma 3 6 4 2 2" xfId="18214" xr:uid="{00000000-0005-0000-0000-000019470000}"/>
    <cellStyle name="Komma 3 6 4 3" xfId="18215" xr:uid="{00000000-0005-0000-0000-00001A470000}"/>
    <cellStyle name="Komma 3 6 4 4" xfId="18216" xr:uid="{00000000-0005-0000-0000-00001B470000}"/>
    <cellStyle name="Komma 3 6 5" xfId="18217" xr:uid="{00000000-0005-0000-0000-00001C470000}"/>
    <cellStyle name="Komma 3 6 5 2" xfId="18218" xr:uid="{00000000-0005-0000-0000-00001D470000}"/>
    <cellStyle name="Komma 3 6 6" xfId="18219" xr:uid="{00000000-0005-0000-0000-00001E470000}"/>
    <cellStyle name="Komma 3 6 6 2" xfId="18220" xr:uid="{00000000-0005-0000-0000-00001F470000}"/>
    <cellStyle name="Komma 3 6 7" xfId="18221" xr:uid="{00000000-0005-0000-0000-000020470000}"/>
    <cellStyle name="Komma 3 6 8" xfId="18222" xr:uid="{00000000-0005-0000-0000-000021470000}"/>
    <cellStyle name="Komma 3 6 9" xfId="18223" xr:uid="{00000000-0005-0000-0000-000022470000}"/>
    <cellStyle name="Komma 3 7" xfId="18224" xr:uid="{00000000-0005-0000-0000-000023470000}"/>
    <cellStyle name="Komma 3 7 2" xfId="18225" xr:uid="{00000000-0005-0000-0000-000024470000}"/>
    <cellStyle name="Komma 3 7 2 2" xfId="18226" xr:uid="{00000000-0005-0000-0000-000025470000}"/>
    <cellStyle name="Komma 3 7 2 2 2" xfId="18227" xr:uid="{00000000-0005-0000-0000-000026470000}"/>
    <cellStyle name="Komma 3 7 2 2 3" xfId="18228" xr:uid="{00000000-0005-0000-0000-000027470000}"/>
    <cellStyle name="Komma 3 7 2 3" xfId="18229" xr:uid="{00000000-0005-0000-0000-000028470000}"/>
    <cellStyle name="Komma 3 7 2 4" xfId="18230" xr:uid="{00000000-0005-0000-0000-000029470000}"/>
    <cellStyle name="Komma 3 7 3" xfId="18231" xr:uid="{00000000-0005-0000-0000-00002A470000}"/>
    <cellStyle name="Komma 3 7 3 2" xfId="18232" xr:uid="{00000000-0005-0000-0000-00002B470000}"/>
    <cellStyle name="Komma 3 7 3 2 2" xfId="18233" xr:uid="{00000000-0005-0000-0000-00002C470000}"/>
    <cellStyle name="Komma 3 7 3 2 3" xfId="18234" xr:uid="{00000000-0005-0000-0000-00002D470000}"/>
    <cellStyle name="Komma 3 7 3 3" xfId="18235" xr:uid="{00000000-0005-0000-0000-00002E470000}"/>
    <cellStyle name="Komma 3 7 3 4" xfId="18236" xr:uid="{00000000-0005-0000-0000-00002F470000}"/>
    <cellStyle name="Komma 3 7 4" xfId="18237" xr:uid="{00000000-0005-0000-0000-000030470000}"/>
    <cellStyle name="Komma 3 7 4 2" xfId="18238" xr:uid="{00000000-0005-0000-0000-000031470000}"/>
    <cellStyle name="Komma 3 7 4 3" xfId="18239" xr:uid="{00000000-0005-0000-0000-000032470000}"/>
    <cellStyle name="Komma 3 7 5" xfId="18240" xr:uid="{00000000-0005-0000-0000-000033470000}"/>
    <cellStyle name="Komma 3 7 5 2" xfId="18241" xr:uid="{00000000-0005-0000-0000-000034470000}"/>
    <cellStyle name="Komma 3 7 5 2 2" xfId="18242" xr:uid="{00000000-0005-0000-0000-000035470000}"/>
    <cellStyle name="Komma 3 7 5 3" xfId="18243" xr:uid="{00000000-0005-0000-0000-000036470000}"/>
    <cellStyle name="Komma 3 7 6" xfId="18244" xr:uid="{00000000-0005-0000-0000-000037470000}"/>
    <cellStyle name="Komma 3 7 6 2" xfId="18245" xr:uid="{00000000-0005-0000-0000-000038470000}"/>
    <cellStyle name="Komma 3 7 7" xfId="18246" xr:uid="{00000000-0005-0000-0000-000039470000}"/>
    <cellStyle name="Komma 3 7 8" xfId="18247" xr:uid="{00000000-0005-0000-0000-00003A470000}"/>
    <cellStyle name="Komma 3 8" xfId="18248" xr:uid="{00000000-0005-0000-0000-00003B470000}"/>
    <cellStyle name="Komma 3 8 2" xfId="18249" xr:uid="{00000000-0005-0000-0000-00003C470000}"/>
    <cellStyle name="Komma 3 8 2 2" xfId="18250" xr:uid="{00000000-0005-0000-0000-00003D470000}"/>
    <cellStyle name="Komma 3 8 2 2 2" xfId="18251" xr:uid="{00000000-0005-0000-0000-00003E470000}"/>
    <cellStyle name="Komma 3 8 2 2 2 2" xfId="18252" xr:uid="{00000000-0005-0000-0000-00003F470000}"/>
    <cellStyle name="Komma 3 8 2 2 2 2 2" xfId="18253" xr:uid="{00000000-0005-0000-0000-000040470000}"/>
    <cellStyle name="Komma 3 8 2 2 2 3" xfId="18254" xr:uid="{00000000-0005-0000-0000-000041470000}"/>
    <cellStyle name="Komma 3 8 2 2 3" xfId="18255" xr:uid="{00000000-0005-0000-0000-000042470000}"/>
    <cellStyle name="Komma 3 8 2 2 3 2" xfId="18256" xr:uid="{00000000-0005-0000-0000-000043470000}"/>
    <cellStyle name="Komma 3 8 2 2 4" xfId="18257" xr:uid="{00000000-0005-0000-0000-000044470000}"/>
    <cellStyle name="Komma 3 8 2 2 5" xfId="18258" xr:uid="{00000000-0005-0000-0000-000045470000}"/>
    <cellStyle name="Komma 3 8 2 3" xfId="18259" xr:uid="{00000000-0005-0000-0000-000046470000}"/>
    <cellStyle name="Komma 3 8 2 3 2" xfId="18260" xr:uid="{00000000-0005-0000-0000-000047470000}"/>
    <cellStyle name="Komma 3 8 2 3 2 2" xfId="18261" xr:uid="{00000000-0005-0000-0000-000048470000}"/>
    <cellStyle name="Komma 3 8 2 3 3" xfId="18262" xr:uid="{00000000-0005-0000-0000-000049470000}"/>
    <cellStyle name="Komma 3 8 2 4" xfId="18263" xr:uid="{00000000-0005-0000-0000-00004A470000}"/>
    <cellStyle name="Komma 3 8 2 4 2" xfId="18264" xr:uid="{00000000-0005-0000-0000-00004B470000}"/>
    <cellStyle name="Komma 3 8 2 4 2 2" xfId="18265" xr:uid="{00000000-0005-0000-0000-00004C470000}"/>
    <cellStyle name="Komma 3 8 2 4 3" xfId="18266" xr:uid="{00000000-0005-0000-0000-00004D470000}"/>
    <cellStyle name="Komma 3 8 2 5" xfId="18267" xr:uid="{00000000-0005-0000-0000-00004E470000}"/>
    <cellStyle name="Komma 3 8 2 5 2" xfId="18268" xr:uid="{00000000-0005-0000-0000-00004F470000}"/>
    <cellStyle name="Komma 3 8 2 6" xfId="18269" xr:uid="{00000000-0005-0000-0000-000050470000}"/>
    <cellStyle name="Komma 3 8 2 7" xfId="18270" xr:uid="{00000000-0005-0000-0000-000051470000}"/>
    <cellStyle name="Komma 3 8 2 8" xfId="18271" xr:uid="{00000000-0005-0000-0000-000052470000}"/>
    <cellStyle name="Komma 3 8 3" xfId="18272" xr:uid="{00000000-0005-0000-0000-000053470000}"/>
    <cellStyle name="Komma 3 8 3 2" xfId="18273" xr:uid="{00000000-0005-0000-0000-000054470000}"/>
    <cellStyle name="Komma 3 8 3 2 2" xfId="18274" xr:uid="{00000000-0005-0000-0000-000055470000}"/>
    <cellStyle name="Komma 3 8 3 2 2 2" xfId="18275" xr:uid="{00000000-0005-0000-0000-000056470000}"/>
    <cellStyle name="Komma 3 8 3 2 3" xfId="18276" xr:uid="{00000000-0005-0000-0000-000057470000}"/>
    <cellStyle name="Komma 3 8 3 3" xfId="18277" xr:uid="{00000000-0005-0000-0000-000058470000}"/>
    <cellStyle name="Komma 3 8 3 3 2" xfId="18278" xr:uid="{00000000-0005-0000-0000-000059470000}"/>
    <cellStyle name="Komma 3 8 3 4" xfId="18279" xr:uid="{00000000-0005-0000-0000-00005A470000}"/>
    <cellStyle name="Komma 3 8 3 5" xfId="18280" xr:uid="{00000000-0005-0000-0000-00005B470000}"/>
    <cellStyle name="Komma 3 8 4" xfId="18281" xr:uid="{00000000-0005-0000-0000-00005C470000}"/>
    <cellStyle name="Komma 3 8 4 2" xfId="18282" xr:uid="{00000000-0005-0000-0000-00005D470000}"/>
    <cellStyle name="Komma 3 8 4 2 2" xfId="18283" xr:uid="{00000000-0005-0000-0000-00005E470000}"/>
    <cellStyle name="Komma 3 8 4 3" xfId="18284" xr:uid="{00000000-0005-0000-0000-00005F470000}"/>
    <cellStyle name="Komma 3 8 5" xfId="18285" xr:uid="{00000000-0005-0000-0000-000060470000}"/>
    <cellStyle name="Komma 3 8 5 2" xfId="18286" xr:uid="{00000000-0005-0000-0000-000061470000}"/>
    <cellStyle name="Komma 3 8 5 2 2" xfId="18287" xr:uid="{00000000-0005-0000-0000-000062470000}"/>
    <cellStyle name="Komma 3 8 5 3" xfId="18288" xr:uid="{00000000-0005-0000-0000-000063470000}"/>
    <cellStyle name="Komma 3 8 6" xfId="18289" xr:uid="{00000000-0005-0000-0000-000064470000}"/>
    <cellStyle name="Komma 3 8 6 2" xfId="18290" xr:uid="{00000000-0005-0000-0000-000065470000}"/>
    <cellStyle name="Komma 3 8 7" xfId="18291" xr:uid="{00000000-0005-0000-0000-000066470000}"/>
    <cellStyle name="Komma 3 8 8" xfId="18292" xr:uid="{00000000-0005-0000-0000-000067470000}"/>
    <cellStyle name="Komma 3 8 9" xfId="18293" xr:uid="{00000000-0005-0000-0000-000068470000}"/>
    <cellStyle name="Komma 3 9" xfId="18294" xr:uid="{00000000-0005-0000-0000-000069470000}"/>
    <cellStyle name="Komma 3 9 2" xfId="18295" xr:uid="{00000000-0005-0000-0000-00006A470000}"/>
    <cellStyle name="Komma 3 9 2 2" xfId="18296" xr:uid="{00000000-0005-0000-0000-00006B470000}"/>
    <cellStyle name="Komma 3 9 2 3" xfId="18297" xr:uid="{00000000-0005-0000-0000-00006C470000}"/>
    <cellStyle name="Komma 3 9 3" xfId="18298" xr:uid="{00000000-0005-0000-0000-00006D470000}"/>
    <cellStyle name="Komma 3 9 4" xfId="18299" xr:uid="{00000000-0005-0000-0000-00006E470000}"/>
    <cellStyle name="Komma 4" xfId="18300" xr:uid="{00000000-0005-0000-0000-00006F470000}"/>
    <cellStyle name="Komma 4 10" xfId="18301" xr:uid="{00000000-0005-0000-0000-000070470000}"/>
    <cellStyle name="Komma 4 10 2" xfId="18302" xr:uid="{00000000-0005-0000-0000-000071470000}"/>
    <cellStyle name="Komma 4 10 2 2" xfId="18303" xr:uid="{00000000-0005-0000-0000-000072470000}"/>
    <cellStyle name="Komma 4 10 2 3" xfId="18304" xr:uid="{00000000-0005-0000-0000-000073470000}"/>
    <cellStyle name="Komma 4 10 3" xfId="18305" xr:uid="{00000000-0005-0000-0000-000074470000}"/>
    <cellStyle name="Komma 4 10 4" xfId="18306" xr:uid="{00000000-0005-0000-0000-000075470000}"/>
    <cellStyle name="Komma 4 11" xfId="18307" xr:uid="{00000000-0005-0000-0000-000076470000}"/>
    <cellStyle name="Komma 4 11 2" xfId="18308" xr:uid="{00000000-0005-0000-0000-000077470000}"/>
    <cellStyle name="Komma 4 11 2 2" xfId="18309" xr:uid="{00000000-0005-0000-0000-000078470000}"/>
    <cellStyle name="Komma 4 11 3" xfId="18310" xr:uid="{00000000-0005-0000-0000-000079470000}"/>
    <cellStyle name="Komma 4 11 4" xfId="18311" xr:uid="{00000000-0005-0000-0000-00007A470000}"/>
    <cellStyle name="Komma 4 12" xfId="18312" xr:uid="{00000000-0005-0000-0000-00007B470000}"/>
    <cellStyle name="Komma 4 13" xfId="18313" xr:uid="{00000000-0005-0000-0000-00007C470000}"/>
    <cellStyle name="Komma 4 13 2" xfId="18314" xr:uid="{00000000-0005-0000-0000-00007D470000}"/>
    <cellStyle name="Komma 4 14" xfId="18315" xr:uid="{00000000-0005-0000-0000-00007E470000}"/>
    <cellStyle name="Komma 4 15" xfId="18316" xr:uid="{00000000-0005-0000-0000-00007F470000}"/>
    <cellStyle name="Komma 4 16" xfId="18317" xr:uid="{00000000-0005-0000-0000-000080470000}"/>
    <cellStyle name="Komma 4 2" xfId="18318" xr:uid="{00000000-0005-0000-0000-000081470000}"/>
    <cellStyle name="Komma 4 2 10" xfId="18319" xr:uid="{00000000-0005-0000-0000-000082470000}"/>
    <cellStyle name="Komma 4 2 10 2" xfId="18320" xr:uid="{00000000-0005-0000-0000-000083470000}"/>
    <cellStyle name="Komma 4 2 10 2 2" xfId="18321" xr:uid="{00000000-0005-0000-0000-000084470000}"/>
    <cellStyle name="Komma 4 2 10 3" xfId="18322" xr:uid="{00000000-0005-0000-0000-000085470000}"/>
    <cellStyle name="Komma 4 2 10 4" xfId="18323" xr:uid="{00000000-0005-0000-0000-000086470000}"/>
    <cellStyle name="Komma 4 2 11" xfId="18324" xr:uid="{00000000-0005-0000-0000-000087470000}"/>
    <cellStyle name="Komma 4 2 11 2" xfId="18325" xr:uid="{00000000-0005-0000-0000-000088470000}"/>
    <cellStyle name="Komma 4 2 12" xfId="18326" xr:uid="{00000000-0005-0000-0000-000089470000}"/>
    <cellStyle name="Komma 4 2 13" xfId="18327" xr:uid="{00000000-0005-0000-0000-00008A470000}"/>
    <cellStyle name="Komma 4 2 14" xfId="18328" xr:uid="{00000000-0005-0000-0000-00008B470000}"/>
    <cellStyle name="Komma 4 2 2" xfId="18329" xr:uid="{00000000-0005-0000-0000-00008C470000}"/>
    <cellStyle name="Komma 4 2 2 10" xfId="18330" xr:uid="{00000000-0005-0000-0000-00008D470000}"/>
    <cellStyle name="Komma 4 2 2 10 2" xfId="18331" xr:uid="{00000000-0005-0000-0000-00008E470000}"/>
    <cellStyle name="Komma 4 2 2 11" xfId="18332" xr:uid="{00000000-0005-0000-0000-00008F470000}"/>
    <cellStyle name="Komma 4 2 2 12" xfId="18333" xr:uid="{00000000-0005-0000-0000-000090470000}"/>
    <cellStyle name="Komma 4 2 2 13" xfId="18334" xr:uid="{00000000-0005-0000-0000-000091470000}"/>
    <cellStyle name="Komma 4 2 2 2" xfId="18335" xr:uid="{00000000-0005-0000-0000-000092470000}"/>
    <cellStyle name="Komma 4 2 2 2 2" xfId="18336" xr:uid="{00000000-0005-0000-0000-000093470000}"/>
    <cellStyle name="Komma 4 2 2 2 2 2" xfId="18337" xr:uid="{00000000-0005-0000-0000-000094470000}"/>
    <cellStyle name="Komma 4 2 2 2 2 2 2" xfId="18338" xr:uid="{00000000-0005-0000-0000-000095470000}"/>
    <cellStyle name="Komma 4 2 2 2 2 2 2 2" xfId="18339" xr:uid="{00000000-0005-0000-0000-000096470000}"/>
    <cellStyle name="Komma 4 2 2 2 2 2 2 2 2" xfId="18340" xr:uid="{00000000-0005-0000-0000-000097470000}"/>
    <cellStyle name="Komma 4 2 2 2 2 2 2 3" xfId="18341" xr:uid="{00000000-0005-0000-0000-000098470000}"/>
    <cellStyle name="Komma 4 2 2 2 2 2 3" xfId="18342" xr:uid="{00000000-0005-0000-0000-000099470000}"/>
    <cellStyle name="Komma 4 2 2 2 2 2 3 2" xfId="18343" xr:uid="{00000000-0005-0000-0000-00009A470000}"/>
    <cellStyle name="Komma 4 2 2 2 2 2 4" xfId="18344" xr:uid="{00000000-0005-0000-0000-00009B470000}"/>
    <cellStyle name="Komma 4 2 2 2 2 2 5" xfId="18345" xr:uid="{00000000-0005-0000-0000-00009C470000}"/>
    <cellStyle name="Komma 4 2 2 2 2 2 6" xfId="18346" xr:uid="{00000000-0005-0000-0000-00009D470000}"/>
    <cellStyle name="Komma 4 2 2 2 2 3" xfId="18347" xr:uid="{00000000-0005-0000-0000-00009E470000}"/>
    <cellStyle name="Komma 4 2 2 2 2 3 2" xfId="18348" xr:uid="{00000000-0005-0000-0000-00009F470000}"/>
    <cellStyle name="Komma 4 2 2 2 2 3 2 2" xfId="18349" xr:uid="{00000000-0005-0000-0000-0000A0470000}"/>
    <cellStyle name="Komma 4 2 2 2 2 3 3" xfId="18350" xr:uid="{00000000-0005-0000-0000-0000A1470000}"/>
    <cellStyle name="Komma 4 2 2 2 2 4" xfId="18351" xr:uid="{00000000-0005-0000-0000-0000A2470000}"/>
    <cellStyle name="Komma 4 2 2 2 2 4 2" xfId="18352" xr:uid="{00000000-0005-0000-0000-0000A3470000}"/>
    <cellStyle name="Komma 4 2 2 2 2 4 2 2" xfId="18353" xr:uid="{00000000-0005-0000-0000-0000A4470000}"/>
    <cellStyle name="Komma 4 2 2 2 2 4 3" xfId="18354" xr:uid="{00000000-0005-0000-0000-0000A5470000}"/>
    <cellStyle name="Komma 4 2 2 2 2 5" xfId="18355" xr:uid="{00000000-0005-0000-0000-0000A6470000}"/>
    <cellStyle name="Komma 4 2 2 2 2 5 2" xfId="18356" xr:uid="{00000000-0005-0000-0000-0000A7470000}"/>
    <cellStyle name="Komma 4 2 2 2 2 6" xfId="18357" xr:uid="{00000000-0005-0000-0000-0000A8470000}"/>
    <cellStyle name="Komma 4 2 2 2 2 7" xfId="18358" xr:uid="{00000000-0005-0000-0000-0000A9470000}"/>
    <cellStyle name="Komma 4 2 2 2 2 8" xfId="18359" xr:uid="{00000000-0005-0000-0000-0000AA470000}"/>
    <cellStyle name="Komma 4 2 2 2 3" xfId="18360" xr:uid="{00000000-0005-0000-0000-0000AB470000}"/>
    <cellStyle name="Komma 4 2 2 2 3 2" xfId="18361" xr:uid="{00000000-0005-0000-0000-0000AC470000}"/>
    <cellStyle name="Komma 4 2 2 2 3 2 2" xfId="18362" xr:uid="{00000000-0005-0000-0000-0000AD470000}"/>
    <cellStyle name="Komma 4 2 2 2 3 2 2 2" xfId="18363" xr:uid="{00000000-0005-0000-0000-0000AE470000}"/>
    <cellStyle name="Komma 4 2 2 2 3 2 3" xfId="18364" xr:uid="{00000000-0005-0000-0000-0000AF470000}"/>
    <cellStyle name="Komma 4 2 2 2 3 2 4" xfId="18365" xr:uid="{00000000-0005-0000-0000-0000B0470000}"/>
    <cellStyle name="Komma 4 2 2 2 3 3" xfId="18366" xr:uid="{00000000-0005-0000-0000-0000B1470000}"/>
    <cellStyle name="Komma 4 2 2 2 3 3 2" xfId="18367" xr:uid="{00000000-0005-0000-0000-0000B2470000}"/>
    <cellStyle name="Komma 4 2 2 2 3 4" xfId="18368" xr:uid="{00000000-0005-0000-0000-0000B3470000}"/>
    <cellStyle name="Komma 4 2 2 2 3 5" xfId="18369" xr:uid="{00000000-0005-0000-0000-0000B4470000}"/>
    <cellStyle name="Komma 4 2 2 2 3 6" xfId="18370" xr:uid="{00000000-0005-0000-0000-0000B5470000}"/>
    <cellStyle name="Komma 4 2 2 2 4" xfId="18371" xr:uid="{00000000-0005-0000-0000-0000B6470000}"/>
    <cellStyle name="Komma 4 2 2 2 4 2" xfId="18372" xr:uid="{00000000-0005-0000-0000-0000B7470000}"/>
    <cellStyle name="Komma 4 2 2 2 4 2 2" xfId="18373" xr:uid="{00000000-0005-0000-0000-0000B8470000}"/>
    <cellStyle name="Komma 4 2 2 2 4 2 2 2" xfId="18374" xr:uid="{00000000-0005-0000-0000-0000B9470000}"/>
    <cellStyle name="Komma 4 2 2 2 4 2 3" xfId="18375" xr:uid="{00000000-0005-0000-0000-0000BA470000}"/>
    <cellStyle name="Komma 4 2 2 2 4 2 4" xfId="18376" xr:uid="{00000000-0005-0000-0000-0000BB470000}"/>
    <cellStyle name="Komma 4 2 2 2 4 3" xfId="18377" xr:uid="{00000000-0005-0000-0000-0000BC470000}"/>
    <cellStyle name="Komma 4 2 2 2 4 3 2" xfId="18378" xr:uid="{00000000-0005-0000-0000-0000BD470000}"/>
    <cellStyle name="Komma 4 2 2 2 4 4" xfId="18379" xr:uid="{00000000-0005-0000-0000-0000BE470000}"/>
    <cellStyle name="Komma 4 2 2 2 4 5" xfId="18380" xr:uid="{00000000-0005-0000-0000-0000BF470000}"/>
    <cellStyle name="Komma 4 2 2 2 5" xfId="18381" xr:uid="{00000000-0005-0000-0000-0000C0470000}"/>
    <cellStyle name="Komma 4 2 2 2 5 2" xfId="18382" xr:uid="{00000000-0005-0000-0000-0000C1470000}"/>
    <cellStyle name="Komma 4 2 2 2 5 2 2" xfId="18383" xr:uid="{00000000-0005-0000-0000-0000C2470000}"/>
    <cellStyle name="Komma 4 2 2 2 5 3" xfId="18384" xr:uid="{00000000-0005-0000-0000-0000C3470000}"/>
    <cellStyle name="Komma 4 2 2 2 5 4" xfId="18385" xr:uid="{00000000-0005-0000-0000-0000C4470000}"/>
    <cellStyle name="Komma 4 2 2 2 6" xfId="18386" xr:uid="{00000000-0005-0000-0000-0000C5470000}"/>
    <cellStyle name="Komma 4 2 2 2 6 2" xfId="18387" xr:uid="{00000000-0005-0000-0000-0000C6470000}"/>
    <cellStyle name="Komma 4 2 2 2 7" xfId="18388" xr:uid="{00000000-0005-0000-0000-0000C7470000}"/>
    <cellStyle name="Komma 4 2 2 2 8" xfId="18389" xr:uid="{00000000-0005-0000-0000-0000C8470000}"/>
    <cellStyle name="Komma 4 2 2 2 9" xfId="18390" xr:uid="{00000000-0005-0000-0000-0000C9470000}"/>
    <cellStyle name="Komma 4 2 2 3" xfId="18391" xr:uid="{00000000-0005-0000-0000-0000CA470000}"/>
    <cellStyle name="Komma 4 2 2 3 2" xfId="18392" xr:uid="{00000000-0005-0000-0000-0000CB470000}"/>
    <cellStyle name="Komma 4 2 2 3 2 2" xfId="18393" xr:uid="{00000000-0005-0000-0000-0000CC470000}"/>
    <cellStyle name="Komma 4 2 2 3 2 2 2" xfId="18394" xr:uid="{00000000-0005-0000-0000-0000CD470000}"/>
    <cellStyle name="Komma 4 2 2 3 2 2 2 2" xfId="18395" xr:uid="{00000000-0005-0000-0000-0000CE470000}"/>
    <cellStyle name="Komma 4 2 2 3 2 2 2 2 2" xfId="18396" xr:uid="{00000000-0005-0000-0000-0000CF470000}"/>
    <cellStyle name="Komma 4 2 2 3 2 2 2 3" xfId="18397" xr:uid="{00000000-0005-0000-0000-0000D0470000}"/>
    <cellStyle name="Komma 4 2 2 3 2 2 3" xfId="18398" xr:uid="{00000000-0005-0000-0000-0000D1470000}"/>
    <cellStyle name="Komma 4 2 2 3 2 2 3 2" xfId="18399" xr:uid="{00000000-0005-0000-0000-0000D2470000}"/>
    <cellStyle name="Komma 4 2 2 3 2 2 4" xfId="18400" xr:uid="{00000000-0005-0000-0000-0000D3470000}"/>
    <cellStyle name="Komma 4 2 2 3 2 2 5" xfId="18401" xr:uid="{00000000-0005-0000-0000-0000D4470000}"/>
    <cellStyle name="Komma 4 2 2 3 2 2 6" xfId="18402" xr:uid="{00000000-0005-0000-0000-0000D5470000}"/>
    <cellStyle name="Komma 4 2 2 3 2 3" xfId="18403" xr:uid="{00000000-0005-0000-0000-0000D6470000}"/>
    <cellStyle name="Komma 4 2 2 3 2 3 2" xfId="18404" xr:uid="{00000000-0005-0000-0000-0000D7470000}"/>
    <cellStyle name="Komma 4 2 2 3 2 3 2 2" xfId="18405" xr:uid="{00000000-0005-0000-0000-0000D8470000}"/>
    <cellStyle name="Komma 4 2 2 3 2 3 3" xfId="18406" xr:uid="{00000000-0005-0000-0000-0000D9470000}"/>
    <cellStyle name="Komma 4 2 2 3 2 4" xfId="18407" xr:uid="{00000000-0005-0000-0000-0000DA470000}"/>
    <cellStyle name="Komma 4 2 2 3 2 4 2" xfId="18408" xr:uid="{00000000-0005-0000-0000-0000DB470000}"/>
    <cellStyle name="Komma 4 2 2 3 2 4 2 2" xfId="18409" xr:uid="{00000000-0005-0000-0000-0000DC470000}"/>
    <cellStyle name="Komma 4 2 2 3 2 4 3" xfId="18410" xr:uid="{00000000-0005-0000-0000-0000DD470000}"/>
    <cellStyle name="Komma 4 2 2 3 2 5" xfId="18411" xr:uid="{00000000-0005-0000-0000-0000DE470000}"/>
    <cellStyle name="Komma 4 2 2 3 2 5 2" xfId="18412" xr:uid="{00000000-0005-0000-0000-0000DF470000}"/>
    <cellStyle name="Komma 4 2 2 3 2 6" xfId="18413" xr:uid="{00000000-0005-0000-0000-0000E0470000}"/>
    <cellStyle name="Komma 4 2 2 3 2 7" xfId="18414" xr:uid="{00000000-0005-0000-0000-0000E1470000}"/>
    <cellStyle name="Komma 4 2 2 3 2 8" xfId="18415" xr:uid="{00000000-0005-0000-0000-0000E2470000}"/>
    <cellStyle name="Komma 4 2 2 3 3" xfId="18416" xr:uid="{00000000-0005-0000-0000-0000E3470000}"/>
    <cellStyle name="Komma 4 2 2 3 3 2" xfId="18417" xr:uid="{00000000-0005-0000-0000-0000E4470000}"/>
    <cellStyle name="Komma 4 2 2 3 3 2 2" xfId="18418" xr:uid="{00000000-0005-0000-0000-0000E5470000}"/>
    <cellStyle name="Komma 4 2 2 3 3 2 2 2" xfId="18419" xr:uid="{00000000-0005-0000-0000-0000E6470000}"/>
    <cellStyle name="Komma 4 2 2 3 3 2 3" xfId="18420" xr:uid="{00000000-0005-0000-0000-0000E7470000}"/>
    <cellStyle name="Komma 4 2 2 3 3 2 4" xfId="18421" xr:uid="{00000000-0005-0000-0000-0000E8470000}"/>
    <cellStyle name="Komma 4 2 2 3 3 3" xfId="18422" xr:uid="{00000000-0005-0000-0000-0000E9470000}"/>
    <cellStyle name="Komma 4 2 2 3 3 3 2" xfId="18423" xr:uid="{00000000-0005-0000-0000-0000EA470000}"/>
    <cellStyle name="Komma 4 2 2 3 3 4" xfId="18424" xr:uid="{00000000-0005-0000-0000-0000EB470000}"/>
    <cellStyle name="Komma 4 2 2 3 3 5" xfId="18425" xr:uid="{00000000-0005-0000-0000-0000EC470000}"/>
    <cellStyle name="Komma 4 2 2 3 3 6" xfId="18426" xr:uid="{00000000-0005-0000-0000-0000ED470000}"/>
    <cellStyle name="Komma 4 2 2 3 4" xfId="18427" xr:uid="{00000000-0005-0000-0000-0000EE470000}"/>
    <cellStyle name="Komma 4 2 2 3 4 2" xfId="18428" xr:uid="{00000000-0005-0000-0000-0000EF470000}"/>
    <cellStyle name="Komma 4 2 2 3 4 2 2" xfId="18429" xr:uid="{00000000-0005-0000-0000-0000F0470000}"/>
    <cellStyle name="Komma 4 2 2 3 4 3" xfId="18430" xr:uid="{00000000-0005-0000-0000-0000F1470000}"/>
    <cellStyle name="Komma 4 2 2 3 4 4" xfId="18431" xr:uid="{00000000-0005-0000-0000-0000F2470000}"/>
    <cellStyle name="Komma 4 2 2 3 5" xfId="18432" xr:uid="{00000000-0005-0000-0000-0000F3470000}"/>
    <cellStyle name="Komma 4 2 2 3 5 2" xfId="18433" xr:uid="{00000000-0005-0000-0000-0000F4470000}"/>
    <cellStyle name="Komma 4 2 2 3 5 2 2" xfId="18434" xr:uid="{00000000-0005-0000-0000-0000F5470000}"/>
    <cellStyle name="Komma 4 2 2 3 5 3" xfId="18435" xr:uid="{00000000-0005-0000-0000-0000F6470000}"/>
    <cellStyle name="Komma 4 2 2 3 6" xfId="18436" xr:uid="{00000000-0005-0000-0000-0000F7470000}"/>
    <cellStyle name="Komma 4 2 2 3 6 2" xfId="18437" xr:uid="{00000000-0005-0000-0000-0000F8470000}"/>
    <cellStyle name="Komma 4 2 2 3 7" xfId="18438" xr:uid="{00000000-0005-0000-0000-0000F9470000}"/>
    <cellStyle name="Komma 4 2 2 3 8" xfId="18439" xr:uid="{00000000-0005-0000-0000-0000FA470000}"/>
    <cellStyle name="Komma 4 2 2 3 9" xfId="18440" xr:uid="{00000000-0005-0000-0000-0000FB470000}"/>
    <cellStyle name="Komma 4 2 2 4" xfId="18441" xr:uid="{00000000-0005-0000-0000-0000FC470000}"/>
    <cellStyle name="Komma 4 2 2 4 2" xfId="18442" xr:uid="{00000000-0005-0000-0000-0000FD470000}"/>
    <cellStyle name="Komma 4 2 2 4 2 2" xfId="18443" xr:uid="{00000000-0005-0000-0000-0000FE470000}"/>
    <cellStyle name="Komma 4 2 2 4 2 2 2" xfId="18444" xr:uid="{00000000-0005-0000-0000-0000FF470000}"/>
    <cellStyle name="Komma 4 2 2 4 2 2 2 2" xfId="18445" xr:uid="{00000000-0005-0000-0000-000000480000}"/>
    <cellStyle name="Komma 4 2 2 4 2 2 2 2 2" xfId="18446" xr:uid="{00000000-0005-0000-0000-000001480000}"/>
    <cellStyle name="Komma 4 2 2 4 2 2 2 3" xfId="18447" xr:uid="{00000000-0005-0000-0000-000002480000}"/>
    <cellStyle name="Komma 4 2 2 4 2 2 3" xfId="18448" xr:uid="{00000000-0005-0000-0000-000003480000}"/>
    <cellStyle name="Komma 4 2 2 4 2 2 3 2" xfId="18449" xr:uid="{00000000-0005-0000-0000-000004480000}"/>
    <cellStyle name="Komma 4 2 2 4 2 2 4" xfId="18450" xr:uid="{00000000-0005-0000-0000-000005480000}"/>
    <cellStyle name="Komma 4 2 2 4 2 2 5" xfId="18451" xr:uid="{00000000-0005-0000-0000-000006480000}"/>
    <cellStyle name="Komma 4 2 2 4 2 2 6" xfId="18452" xr:uid="{00000000-0005-0000-0000-000007480000}"/>
    <cellStyle name="Komma 4 2 2 4 2 3" xfId="18453" xr:uid="{00000000-0005-0000-0000-000008480000}"/>
    <cellStyle name="Komma 4 2 2 4 2 3 2" xfId="18454" xr:uid="{00000000-0005-0000-0000-000009480000}"/>
    <cellStyle name="Komma 4 2 2 4 2 3 2 2" xfId="18455" xr:uid="{00000000-0005-0000-0000-00000A480000}"/>
    <cellStyle name="Komma 4 2 2 4 2 3 3" xfId="18456" xr:uid="{00000000-0005-0000-0000-00000B480000}"/>
    <cellStyle name="Komma 4 2 2 4 2 4" xfId="18457" xr:uid="{00000000-0005-0000-0000-00000C480000}"/>
    <cellStyle name="Komma 4 2 2 4 2 4 2" xfId="18458" xr:uid="{00000000-0005-0000-0000-00000D480000}"/>
    <cellStyle name="Komma 4 2 2 4 2 4 2 2" xfId="18459" xr:uid="{00000000-0005-0000-0000-00000E480000}"/>
    <cellStyle name="Komma 4 2 2 4 2 4 3" xfId="18460" xr:uid="{00000000-0005-0000-0000-00000F480000}"/>
    <cellStyle name="Komma 4 2 2 4 2 5" xfId="18461" xr:uid="{00000000-0005-0000-0000-000010480000}"/>
    <cellStyle name="Komma 4 2 2 4 2 5 2" xfId="18462" xr:uid="{00000000-0005-0000-0000-000011480000}"/>
    <cellStyle name="Komma 4 2 2 4 2 6" xfId="18463" xr:uid="{00000000-0005-0000-0000-000012480000}"/>
    <cellStyle name="Komma 4 2 2 4 2 7" xfId="18464" xr:uid="{00000000-0005-0000-0000-000013480000}"/>
    <cellStyle name="Komma 4 2 2 4 2 8" xfId="18465" xr:uid="{00000000-0005-0000-0000-000014480000}"/>
    <cellStyle name="Komma 4 2 2 4 3" xfId="18466" xr:uid="{00000000-0005-0000-0000-000015480000}"/>
    <cellStyle name="Komma 4 2 2 4 3 2" xfId="18467" xr:uid="{00000000-0005-0000-0000-000016480000}"/>
    <cellStyle name="Komma 4 2 2 4 3 2 2" xfId="18468" xr:uid="{00000000-0005-0000-0000-000017480000}"/>
    <cellStyle name="Komma 4 2 2 4 3 2 2 2" xfId="18469" xr:uid="{00000000-0005-0000-0000-000018480000}"/>
    <cellStyle name="Komma 4 2 2 4 3 2 3" xfId="18470" xr:uid="{00000000-0005-0000-0000-000019480000}"/>
    <cellStyle name="Komma 4 2 2 4 3 2 4" xfId="18471" xr:uid="{00000000-0005-0000-0000-00001A480000}"/>
    <cellStyle name="Komma 4 2 2 4 3 3" xfId="18472" xr:uid="{00000000-0005-0000-0000-00001B480000}"/>
    <cellStyle name="Komma 4 2 2 4 3 3 2" xfId="18473" xr:uid="{00000000-0005-0000-0000-00001C480000}"/>
    <cellStyle name="Komma 4 2 2 4 3 4" xfId="18474" xr:uid="{00000000-0005-0000-0000-00001D480000}"/>
    <cellStyle name="Komma 4 2 2 4 3 5" xfId="18475" xr:uid="{00000000-0005-0000-0000-00001E480000}"/>
    <cellStyle name="Komma 4 2 2 4 3 6" xfId="18476" xr:uid="{00000000-0005-0000-0000-00001F480000}"/>
    <cellStyle name="Komma 4 2 2 4 4" xfId="18477" xr:uid="{00000000-0005-0000-0000-000020480000}"/>
    <cellStyle name="Komma 4 2 2 4 4 2" xfId="18478" xr:uid="{00000000-0005-0000-0000-000021480000}"/>
    <cellStyle name="Komma 4 2 2 4 4 2 2" xfId="18479" xr:uid="{00000000-0005-0000-0000-000022480000}"/>
    <cellStyle name="Komma 4 2 2 4 4 3" xfId="18480" xr:uid="{00000000-0005-0000-0000-000023480000}"/>
    <cellStyle name="Komma 4 2 2 4 4 4" xfId="18481" xr:uid="{00000000-0005-0000-0000-000024480000}"/>
    <cellStyle name="Komma 4 2 2 4 5" xfId="18482" xr:uid="{00000000-0005-0000-0000-000025480000}"/>
    <cellStyle name="Komma 4 2 2 4 5 2" xfId="18483" xr:uid="{00000000-0005-0000-0000-000026480000}"/>
    <cellStyle name="Komma 4 2 2 4 5 2 2" xfId="18484" xr:uid="{00000000-0005-0000-0000-000027480000}"/>
    <cellStyle name="Komma 4 2 2 4 5 3" xfId="18485" xr:uid="{00000000-0005-0000-0000-000028480000}"/>
    <cellStyle name="Komma 4 2 2 4 6" xfId="18486" xr:uid="{00000000-0005-0000-0000-000029480000}"/>
    <cellStyle name="Komma 4 2 2 4 6 2" xfId="18487" xr:uid="{00000000-0005-0000-0000-00002A480000}"/>
    <cellStyle name="Komma 4 2 2 4 7" xfId="18488" xr:uid="{00000000-0005-0000-0000-00002B480000}"/>
    <cellStyle name="Komma 4 2 2 4 8" xfId="18489" xr:uid="{00000000-0005-0000-0000-00002C480000}"/>
    <cellStyle name="Komma 4 2 2 4 9" xfId="18490" xr:uid="{00000000-0005-0000-0000-00002D480000}"/>
    <cellStyle name="Komma 4 2 2 5" xfId="18491" xr:uid="{00000000-0005-0000-0000-00002E480000}"/>
    <cellStyle name="Komma 4 2 2 5 2" xfId="18492" xr:uid="{00000000-0005-0000-0000-00002F480000}"/>
    <cellStyle name="Komma 4 2 2 5 2 2" xfId="18493" xr:uid="{00000000-0005-0000-0000-000030480000}"/>
    <cellStyle name="Komma 4 2 2 5 2 2 2" xfId="18494" xr:uid="{00000000-0005-0000-0000-000031480000}"/>
    <cellStyle name="Komma 4 2 2 5 2 2 2 2" xfId="18495" xr:uid="{00000000-0005-0000-0000-000032480000}"/>
    <cellStyle name="Komma 4 2 2 5 2 2 3" xfId="18496" xr:uid="{00000000-0005-0000-0000-000033480000}"/>
    <cellStyle name="Komma 4 2 2 5 2 2 4" xfId="18497" xr:uid="{00000000-0005-0000-0000-000034480000}"/>
    <cellStyle name="Komma 4 2 2 5 2 3" xfId="18498" xr:uid="{00000000-0005-0000-0000-000035480000}"/>
    <cellStyle name="Komma 4 2 2 5 2 3 2" xfId="18499" xr:uid="{00000000-0005-0000-0000-000036480000}"/>
    <cellStyle name="Komma 4 2 2 5 2 4" xfId="18500" xr:uid="{00000000-0005-0000-0000-000037480000}"/>
    <cellStyle name="Komma 4 2 2 5 2 5" xfId="18501" xr:uid="{00000000-0005-0000-0000-000038480000}"/>
    <cellStyle name="Komma 4 2 2 5 2 6" xfId="18502" xr:uid="{00000000-0005-0000-0000-000039480000}"/>
    <cellStyle name="Komma 4 2 2 5 3" xfId="18503" xr:uid="{00000000-0005-0000-0000-00003A480000}"/>
    <cellStyle name="Komma 4 2 2 5 3 2" xfId="18504" xr:uid="{00000000-0005-0000-0000-00003B480000}"/>
    <cellStyle name="Komma 4 2 2 5 3 2 2" xfId="18505" xr:uid="{00000000-0005-0000-0000-00003C480000}"/>
    <cellStyle name="Komma 4 2 2 5 3 2 2 2" xfId="18506" xr:uid="{00000000-0005-0000-0000-00003D480000}"/>
    <cellStyle name="Komma 4 2 2 5 3 2 3" xfId="18507" xr:uid="{00000000-0005-0000-0000-00003E480000}"/>
    <cellStyle name="Komma 4 2 2 5 3 2 4" xfId="18508" xr:uid="{00000000-0005-0000-0000-00003F480000}"/>
    <cellStyle name="Komma 4 2 2 5 3 3" xfId="18509" xr:uid="{00000000-0005-0000-0000-000040480000}"/>
    <cellStyle name="Komma 4 2 2 5 3 3 2" xfId="18510" xr:uid="{00000000-0005-0000-0000-000041480000}"/>
    <cellStyle name="Komma 4 2 2 5 3 4" xfId="18511" xr:uid="{00000000-0005-0000-0000-000042480000}"/>
    <cellStyle name="Komma 4 2 2 5 3 5" xfId="18512" xr:uid="{00000000-0005-0000-0000-000043480000}"/>
    <cellStyle name="Komma 4 2 2 5 4" xfId="18513" xr:uid="{00000000-0005-0000-0000-000044480000}"/>
    <cellStyle name="Komma 4 2 2 5 4 2" xfId="18514" xr:uid="{00000000-0005-0000-0000-000045480000}"/>
    <cellStyle name="Komma 4 2 2 5 4 2 2" xfId="18515" xr:uid="{00000000-0005-0000-0000-000046480000}"/>
    <cellStyle name="Komma 4 2 2 5 4 3" xfId="18516" xr:uid="{00000000-0005-0000-0000-000047480000}"/>
    <cellStyle name="Komma 4 2 2 5 4 4" xfId="18517" xr:uid="{00000000-0005-0000-0000-000048480000}"/>
    <cellStyle name="Komma 4 2 2 5 5" xfId="18518" xr:uid="{00000000-0005-0000-0000-000049480000}"/>
    <cellStyle name="Komma 4 2 2 5 5 2" xfId="18519" xr:uid="{00000000-0005-0000-0000-00004A480000}"/>
    <cellStyle name="Komma 4 2 2 5 6" xfId="18520" xr:uid="{00000000-0005-0000-0000-00004B480000}"/>
    <cellStyle name="Komma 4 2 2 5 7" xfId="18521" xr:uid="{00000000-0005-0000-0000-00004C480000}"/>
    <cellStyle name="Komma 4 2 2 5 8" xfId="18522" xr:uid="{00000000-0005-0000-0000-00004D480000}"/>
    <cellStyle name="Komma 4 2 2 6" xfId="18523" xr:uid="{00000000-0005-0000-0000-00004E480000}"/>
    <cellStyle name="Komma 4 2 2 6 2" xfId="18524" xr:uid="{00000000-0005-0000-0000-00004F480000}"/>
    <cellStyle name="Komma 4 2 2 6 2 2" xfId="18525" xr:uid="{00000000-0005-0000-0000-000050480000}"/>
    <cellStyle name="Komma 4 2 2 6 2 2 2" xfId="18526" xr:uid="{00000000-0005-0000-0000-000051480000}"/>
    <cellStyle name="Komma 4 2 2 6 2 3" xfId="18527" xr:uid="{00000000-0005-0000-0000-000052480000}"/>
    <cellStyle name="Komma 4 2 2 6 2 4" xfId="18528" xr:uid="{00000000-0005-0000-0000-000053480000}"/>
    <cellStyle name="Komma 4 2 2 6 3" xfId="18529" xr:uid="{00000000-0005-0000-0000-000054480000}"/>
    <cellStyle name="Komma 4 2 2 6 3 2" xfId="18530" xr:uid="{00000000-0005-0000-0000-000055480000}"/>
    <cellStyle name="Komma 4 2 2 6 4" xfId="18531" xr:uid="{00000000-0005-0000-0000-000056480000}"/>
    <cellStyle name="Komma 4 2 2 6 5" xfId="18532" xr:uid="{00000000-0005-0000-0000-000057480000}"/>
    <cellStyle name="Komma 4 2 2 6 6" xfId="18533" xr:uid="{00000000-0005-0000-0000-000058480000}"/>
    <cellStyle name="Komma 4 2 2 7" xfId="18534" xr:uid="{00000000-0005-0000-0000-000059480000}"/>
    <cellStyle name="Komma 4 2 2 7 2" xfId="18535" xr:uid="{00000000-0005-0000-0000-00005A480000}"/>
    <cellStyle name="Komma 4 2 2 7 2 2" xfId="18536" xr:uid="{00000000-0005-0000-0000-00005B480000}"/>
    <cellStyle name="Komma 4 2 2 7 2 2 2" xfId="18537" xr:uid="{00000000-0005-0000-0000-00005C480000}"/>
    <cellStyle name="Komma 4 2 2 7 2 3" xfId="18538" xr:uid="{00000000-0005-0000-0000-00005D480000}"/>
    <cellStyle name="Komma 4 2 2 7 2 4" xfId="18539" xr:uid="{00000000-0005-0000-0000-00005E480000}"/>
    <cellStyle name="Komma 4 2 2 7 3" xfId="18540" xr:uid="{00000000-0005-0000-0000-00005F480000}"/>
    <cellStyle name="Komma 4 2 2 7 3 2" xfId="18541" xr:uid="{00000000-0005-0000-0000-000060480000}"/>
    <cellStyle name="Komma 4 2 2 7 4" xfId="18542" xr:uid="{00000000-0005-0000-0000-000061480000}"/>
    <cellStyle name="Komma 4 2 2 7 5" xfId="18543" xr:uid="{00000000-0005-0000-0000-000062480000}"/>
    <cellStyle name="Komma 4 2 2 8" xfId="18544" xr:uid="{00000000-0005-0000-0000-000063480000}"/>
    <cellStyle name="Komma 4 2 2 8 2" xfId="18545" xr:uid="{00000000-0005-0000-0000-000064480000}"/>
    <cellStyle name="Komma 4 2 2 8 2 2" xfId="18546" xr:uid="{00000000-0005-0000-0000-000065480000}"/>
    <cellStyle name="Komma 4 2 2 8 2 3" xfId="18547" xr:uid="{00000000-0005-0000-0000-000066480000}"/>
    <cellStyle name="Komma 4 2 2 8 3" xfId="18548" xr:uid="{00000000-0005-0000-0000-000067480000}"/>
    <cellStyle name="Komma 4 2 2 8 4" xfId="18549" xr:uid="{00000000-0005-0000-0000-000068480000}"/>
    <cellStyle name="Komma 4 2 2 9" xfId="18550" xr:uid="{00000000-0005-0000-0000-000069480000}"/>
    <cellStyle name="Komma 4 2 2 9 2" xfId="18551" xr:uid="{00000000-0005-0000-0000-00006A480000}"/>
    <cellStyle name="Komma 4 2 2 9 2 2" xfId="18552" xr:uid="{00000000-0005-0000-0000-00006B480000}"/>
    <cellStyle name="Komma 4 2 2 9 3" xfId="18553" xr:uid="{00000000-0005-0000-0000-00006C480000}"/>
    <cellStyle name="Komma 4 2 2 9 4" xfId="18554" xr:uid="{00000000-0005-0000-0000-00006D480000}"/>
    <cellStyle name="Komma 4 2 3" xfId="18555" xr:uid="{00000000-0005-0000-0000-00006E480000}"/>
    <cellStyle name="Komma 4 2 3 2" xfId="18556" xr:uid="{00000000-0005-0000-0000-00006F480000}"/>
    <cellStyle name="Komma 4 2 3 2 2" xfId="18557" xr:uid="{00000000-0005-0000-0000-000070480000}"/>
    <cellStyle name="Komma 4 2 3 2 2 2" xfId="18558" xr:uid="{00000000-0005-0000-0000-000071480000}"/>
    <cellStyle name="Komma 4 2 3 2 2 2 2" xfId="18559" xr:uid="{00000000-0005-0000-0000-000072480000}"/>
    <cellStyle name="Komma 4 2 3 2 2 2 2 2" xfId="18560" xr:uid="{00000000-0005-0000-0000-000073480000}"/>
    <cellStyle name="Komma 4 2 3 2 2 2 3" xfId="18561" xr:uid="{00000000-0005-0000-0000-000074480000}"/>
    <cellStyle name="Komma 4 2 3 2 2 3" xfId="18562" xr:uid="{00000000-0005-0000-0000-000075480000}"/>
    <cellStyle name="Komma 4 2 3 2 2 3 2" xfId="18563" xr:uid="{00000000-0005-0000-0000-000076480000}"/>
    <cellStyle name="Komma 4 2 3 2 2 4" xfId="18564" xr:uid="{00000000-0005-0000-0000-000077480000}"/>
    <cellStyle name="Komma 4 2 3 2 2 5" xfId="18565" xr:uid="{00000000-0005-0000-0000-000078480000}"/>
    <cellStyle name="Komma 4 2 3 2 2 6" xfId="18566" xr:uid="{00000000-0005-0000-0000-000079480000}"/>
    <cellStyle name="Komma 4 2 3 2 3" xfId="18567" xr:uid="{00000000-0005-0000-0000-00007A480000}"/>
    <cellStyle name="Komma 4 2 3 2 3 2" xfId="18568" xr:uid="{00000000-0005-0000-0000-00007B480000}"/>
    <cellStyle name="Komma 4 2 3 2 3 2 2" xfId="18569" xr:uid="{00000000-0005-0000-0000-00007C480000}"/>
    <cellStyle name="Komma 4 2 3 2 3 3" xfId="18570" xr:uid="{00000000-0005-0000-0000-00007D480000}"/>
    <cellStyle name="Komma 4 2 3 2 4" xfId="18571" xr:uid="{00000000-0005-0000-0000-00007E480000}"/>
    <cellStyle name="Komma 4 2 3 2 4 2" xfId="18572" xr:uid="{00000000-0005-0000-0000-00007F480000}"/>
    <cellStyle name="Komma 4 2 3 2 4 2 2" xfId="18573" xr:uid="{00000000-0005-0000-0000-000080480000}"/>
    <cellStyle name="Komma 4 2 3 2 4 3" xfId="18574" xr:uid="{00000000-0005-0000-0000-000081480000}"/>
    <cellStyle name="Komma 4 2 3 2 5" xfId="18575" xr:uid="{00000000-0005-0000-0000-000082480000}"/>
    <cellStyle name="Komma 4 2 3 2 5 2" xfId="18576" xr:uid="{00000000-0005-0000-0000-000083480000}"/>
    <cellStyle name="Komma 4 2 3 2 6" xfId="18577" xr:uid="{00000000-0005-0000-0000-000084480000}"/>
    <cellStyle name="Komma 4 2 3 2 7" xfId="18578" xr:uid="{00000000-0005-0000-0000-000085480000}"/>
    <cellStyle name="Komma 4 2 3 2 8" xfId="18579" xr:uid="{00000000-0005-0000-0000-000086480000}"/>
    <cellStyle name="Komma 4 2 3 3" xfId="18580" xr:uid="{00000000-0005-0000-0000-000087480000}"/>
    <cellStyle name="Komma 4 2 3 3 2" xfId="18581" xr:uid="{00000000-0005-0000-0000-000088480000}"/>
    <cellStyle name="Komma 4 2 3 3 2 2" xfId="18582" xr:uid="{00000000-0005-0000-0000-000089480000}"/>
    <cellStyle name="Komma 4 2 3 3 2 2 2" xfId="18583" xr:uid="{00000000-0005-0000-0000-00008A480000}"/>
    <cellStyle name="Komma 4 2 3 3 2 3" xfId="18584" xr:uid="{00000000-0005-0000-0000-00008B480000}"/>
    <cellStyle name="Komma 4 2 3 3 2 4" xfId="18585" xr:uid="{00000000-0005-0000-0000-00008C480000}"/>
    <cellStyle name="Komma 4 2 3 3 3" xfId="18586" xr:uid="{00000000-0005-0000-0000-00008D480000}"/>
    <cellStyle name="Komma 4 2 3 3 3 2" xfId="18587" xr:uid="{00000000-0005-0000-0000-00008E480000}"/>
    <cellStyle name="Komma 4 2 3 3 4" xfId="18588" xr:uid="{00000000-0005-0000-0000-00008F480000}"/>
    <cellStyle name="Komma 4 2 3 3 5" xfId="18589" xr:uid="{00000000-0005-0000-0000-000090480000}"/>
    <cellStyle name="Komma 4 2 3 3 6" xfId="18590" xr:uid="{00000000-0005-0000-0000-000091480000}"/>
    <cellStyle name="Komma 4 2 3 4" xfId="18591" xr:uid="{00000000-0005-0000-0000-000092480000}"/>
    <cellStyle name="Komma 4 2 3 4 2" xfId="18592" xr:uid="{00000000-0005-0000-0000-000093480000}"/>
    <cellStyle name="Komma 4 2 3 4 2 2" xfId="18593" xr:uid="{00000000-0005-0000-0000-000094480000}"/>
    <cellStyle name="Komma 4 2 3 4 2 2 2" xfId="18594" xr:uid="{00000000-0005-0000-0000-000095480000}"/>
    <cellStyle name="Komma 4 2 3 4 2 3" xfId="18595" xr:uid="{00000000-0005-0000-0000-000096480000}"/>
    <cellStyle name="Komma 4 2 3 4 2 4" xfId="18596" xr:uid="{00000000-0005-0000-0000-000097480000}"/>
    <cellStyle name="Komma 4 2 3 4 3" xfId="18597" xr:uid="{00000000-0005-0000-0000-000098480000}"/>
    <cellStyle name="Komma 4 2 3 4 3 2" xfId="18598" xr:uid="{00000000-0005-0000-0000-000099480000}"/>
    <cellStyle name="Komma 4 2 3 4 4" xfId="18599" xr:uid="{00000000-0005-0000-0000-00009A480000}"/>
    <cellStyle name="Komma 4 2 3 4 5" xfId="18600" xr:uid="{00000000-0005-0000-0000-00009B480000}"/>
    <cellStyle name="Komma 4 2 3 5" xfId="18601" xr:uid="{00000000-0005-0000-0000-00009C480000}"/>
    <cellStyle name="Komma 4 2 3 5 2" xfId="18602" xr:uid="{00000000-0005-0000-0000-00009D480000}"/>
    <cellStyle name="Komma 4 2 3 5 2 2" xfId="18603" xr:uid="{00000000-0005-0000-0000-00009E480000}"/>
    <cellStyle name="Komma 4 2 3 5 3" xfId="18604" xr:uid="{00000000-0005-0000-0000-00009F480000}"/>
    <cellStyle name="Komma 4 2 3 5 4" xfId="18605" xr:uid="{00000000-0005-0000-0000-0000A0480000}"/>
    <cellStyle name="Komma 4 2 3 6" xfId="18606" xr:uid="{00000000-0005-0000-0000-0000A1480000}"/>
    <cellStyle name="Komma 4 2 3 6 2" xfId="18607" xr:uid="{00000000-0005-0000-0000-0000A2480000}"/>
    <cellStyle name="Komma 4 2 3 7" xfId="18608" xr:uid="{00000000-0005-0000-0000-0000A3480000}"/>
    <cellStyle name="Komma 4 2 3 8" xfId="18609" xr:uid="{00000000-0005-0000-0000-0000A4480000}"/>
    <cellStyle name="Komma 4 2 3 9" xfId="18610" xr:uid="{00000000-0005-0000-0000-0000A5480000}"/>
    <cellStyle name="Komma 4 2 4" xfId="18611" xr:uid="{00000000-0005-0000-0000-0000A6480000}"/>
    <cellStyle name="Komma 4 2 4 2" xfId="18612" xr:uid="{00000000-0005-0000-0000-0000A7480000}"/>
    <cellStyle name="Komma 4 2 4 2 2" xfId="18613" xr:uid="{00000000-0005-0000-0000-0000A8480000}"/>
    <cellStyle name="Komma 4 2 4 2 2 2" xfId="18614" xr:uid="{00000000-0005-0000-0000-0000A9480000}"/>
    <cellStyle name="Komma 4 2 4 2 2 2 2" xfId="18615" xr:uid="{00000000-0005-0000-0000-0000AA480000}"/>
    <cellStyle name="Komma 4 2 4 2 2 2 2 2" xfId="18616" xr:uid="{00000000-0005-0000-0000-0000AB480000}"/>
    <cellStyle name="Komma 4 2 4 2 2 2 3" xfId="18617" xr:uid="{00000000-0005-0000-0000-0000AC480000}"/>
    <cellStyle name="Komma 4 2 4 2 2 3" xfId="18618" xr:uid="{00000000-0005-0000-0000-0000AD480000}"/>
    <cellStyle name="Komma 4 2 4 2 2 3 2" xfId="18619" xr:uid="{00000000-0005-0000-0000-0000AE480000}"/>
    <cellStyle name="Komma 4 2 4 2 2 4" xfId="18620" xr:uid="{00000000-0005-0000-0000-0000AF480000}"/>
    <cellStyle name="Komma 4 2 4 2 2 5" xfId="18621" xr:uid="{00000000-0005-0000-0000-0000B0480000}"/>
    <cellStyle name="Komma 4 2 4 2 2 6" xfId="18622" xr:uid="{00000000-0005-0000-0000-0000B1480000}"/>
    <cellStyle name="Komma 4 2 4 2 3" xfId="18623" xr:uid="{00000000-0005-0000-0000-0000B2480000}"/>
    <cellStyle name="Komma 4 2 4 2 3 2" xfId="18624" xr:uid="{00000000-0005-0000-0000-0000B3480000}"/>
    <cellStyle name="Komma 4 2 4 2 3 2 2" xfId="18625" xr:uid="{00000000-0005-0000-0000-0000B4480000}"/>
    <cellStyle name="Komma 4 2 4 2 3 3" xfId="18626" xr:uid="{00000000-0005-0000-0000-0000B5480000}"/>
    <cellStyle name="Komma 4 2 4 2 4" xfId="18627" xr:uid="{00000000-0005-0000-0000-0000B6480000}"/>
    <cellStyle name="Komma 4 2 4 2 4 2" xfId="18628" xr:uid="{00000000-0005-0000-0000-0000B7480000}"/>
    <cellStyle name="Komma 4 2 4 2 4 2 2" xfId="18629" xr:uid="{00000000-0005-0000-0000-0000B8480000}"/>
    <cellStyle name="Komma 4 2 4 2 4 3" xfId="18630" xr:uid="{00000000-0005-0000-0000-0000B9480000}"/>
    <cellStyle name="Komma 4 2 4 2 5" xfId="18631" xr:uid="{00000000-0005-0000-0000-0000BA480000}"/>
    <cellStyle name="Komma 4 2 4 2 5 2" xfId="18632" xr:uid="{00000000-0005-0000-0000-0000BB480000}"/>
    <cellStyle name="Komma 4 2 4 2 6" xfId="18633" xr:uid="{00000000-0005-0000-0000-0000BC480000}"/>
    <cellStyle name="Komma 4 2 4 2 7" xfId="18634" xr:uid="{00000000-0005-0000-0000-0000BD480000}"/>
    <cellStyle name="Komma 4 2 4 2 8" xfId="18635" xr:uid="{00000000-0005-0000-0000-0000BE480000}"/>
    <cellStyle name="Komma 4 2 4 3" xfId="18636" xr:uid="{00000000-0005-0000-0000-0000BF480000}"/>
    <cellStyle name="Komma 4 2 4 3 2" xfId="18637" xr:uid="{00000000-0005-0000-0000-0000C0480000}"/>
    <cellStyle name="Komma 4 2 4 3 2 2" xfId="18638" xr:uid="{00000000-0005-0000-0000-0000C1480000}"/>
    <cellStyle name="Komma 4 2 4 3 2 2 2" xfId="18639" xr:uid="{00000000-0005-0000-0000-0000C2480000}"/>
    <cellStyle name="Komma 4 2 4 3 2 3" xfId="18640" xr:uid="{00000000-0005-0000-0000-0000C3480000}"/>
    <cellStyle name="Komma 4 2 4 3 2 4" xfId="18641" xr:uid="{00000000-0005-0000-0000-0000C4480000}"/>
    <cellStyle name="Komma 4 2 4 3 3" xfId="18642" xr:uid="{00000000-0005-0000-0000-0000C5480000}"/>
    <cellStyle name="Komma 4 2 4 3 3 2" xfId="18643" xr:uid="{00000000-0005-0000-0000-0000C6480000}"/>
    <cellStyle name="Komma 4 2 4 3 4" xfId="18644" xr:uid="{00000000-0005-0000-0000-0000C7480000}"/>
    <cellStyle name="Komma 4 2 4 3 5" xfId="18645" xr:uid="{00000000-0005-0000-0000-0000C8480000}"/>
    <cellStyle name="Komma 4 2 4 3 6" xfId="18646" xr:uid="{00000000-0005-0000-0000-0000C9480000}"/>
    <cellStyle name="Komma 4 2 4 4" xfId="18647" xr:uid="{00000000-0005-0000-0000-0000CA480000}"/>
    <cellStyle name="Komma 4 2 4 4 2" xfId="18648" xr:uid="{00000000-0005-0000-0000-0000CB480000}"/>
    <cellStyle name="Komma 4 2 4 4 2 2" xfId="18649" xr:uid="{00000000-0005-0000-0000-0000CC480000}"/>
    <cellStyle name="Komma 4 2 4 4 3" xfId="18650" xr:uid="{00000000-0005-0000-0000-0000CD480000}"/>
    <cellStyle name="Komma 4 2 4 4 4" xfId="18651" xr:uid="{00000000-0005-0000-0000-0000CE480000}"/>
    <cellStyle name="Komma 4 2 4 5" xfId="18652" xr:uid="{00000000-0005-0000-0000-0000CF480000}"/>
    <cellStyle name="Komma 4 2 4 5 2" xfId="18653" xr:uid="{00000000-0005-0000-0000-0000D0480000}"/>
    <cellStyle name="Komma 4 2 4 5 2 2" xfId="18654" xr:uid="{00000000-0005-0000-0000-0000D1480000}"/>
    <cellStyle name="Komma 4 2 4 5 3" xfId="18655" xr:uid="{00000000-0005-0000-0000-0000D2480000}"/>
    <cellStyle name="Komma 4 2 4 6" xfId="18656" xr:uid="{00000000-0005-0000-0000-0000D3480000}"/>
    <cellStyle name="Komma 4 2 4 6 2" xfId="18657" xr:uid="{00000000-0005-0000-0000-0000D4480000}"/>
    <cellStyle name="Komma 4 2 4 7" xfId="18658" xr:uid="{00000000-0005-0000-0000-0000D5480000}"/>
    <cellStyle name="Komma 4 2 4 8" xfId="18659" xr:uid="{00000000-0005-0000-0000-0000D6480000}"/>
    <cellStyle name="Komma 4 2 4 9" xfId="18660" xr:uid="{00000000-0005-0000-0000-0000D7480000}"/>
    <cellStyle name="Komma 4 2 5" xfId="18661" xr:uid="{00000000-0005-0000-0000-0000D8480000}"/>
    <cellStyle name="Komma 4 2 5 2" xfId="18662" xr:uid="{00000000-0005-0000-0000-0000D9480000}"/>
    <cellStyle name="Komma 4 2 5 2 2" xfId="18663" xr:uid="{00000000-0005-0000-0000-0000DA480000}"/>
    <cellStyle name="Komma 4 2 5 2 2 2" xfId="18664" xr:uid="{00000000-0005-0000-0000-0000DB480000}"/>
    <cellStyle name="Komma 4 2 5 2 2 2 2" xfId="18665" xr:uid="{00000000-0005-0000-0000-0000DC480000}"/>
    <cellStyle name="Komma 4 2 5 2 2 2 2 2" xfId="18666" xr:uid="{00000000-0005-0000-0000-0000DD480000}"/>
    <cellStyle name="Komma 4 2 5 2 2 2 3" xfId="18667" xr:uid="{00000000-0005-0000-0000-0000DE480000}"/>
    <cellStyle name="Komma 4 2 5 2 2 3" xfId="18668" xr:uid="{00000000-0005-0000-0000-0000DF480000}"/>
    <cellStyle name="Komma 4 2 5 2 2 3 2" xfId="18669" xr:uid="{00000000-0005-0000-0000-0000E0480000}"/>
    <cellStyle name="Komma 4 2 5 2 2 4" xfId="18670" xr:uid="{00000000-0005-0000-0000-0000E1480000}"/>
    <cellStyle name="Komma 4 2 5 2 2 5" xfId="18671" xr:uid="{00000000-0005-0000-0000-0000E2480000}"/>
    <cellStyle name="Komma 4 2 5 2 2 6" xfId="18672" xr:uid="{00000000-0005-0000-0000-0000E3480000}"/>
    <cellStyle name="Komma 4 2 5 2 3" xfId="18673" xr:uid="{00000000-0005-0000-0000-0000E4480000}"/>
    <cellStyle name="Komma 4 2 5 2 3 2" xfId="18674" xr:uid="{00000000-0005-0000-0000-0000E5480000}"/>
    <cellStyle name="Komma 4 2 5 2 3 2 2" xfId="18675" xr:uid="{00000000-0005-0000-0000-0000E6480000}"/>
    <cellStyle name="Komma 4 2 5 2 3 3" xfId="18676" xr:uid="{00000000-0005-0000-0000-0000E7480000}"/>
    <cellStyle name="Komma 4 2 5 2 4" xfId="18677" xr:uid="{00000000-0005-0000-0000-0000E8480000}"/>
    <cellStyle name="Komma 4 2 5 2 4 2" xfId="18678" xr:uid="{00000000-0005-0000-0000-0000E9480000}"/>
    <cellStyle name="Komma 4 2 5 2 4 2 2" xfId="18679" xr:uid="{00000000-0005-0000-0000-0000EA480000}"/>
    <cellStyle name="Komma 4 2 5 2 4 3" xfId="18680" xr:uid="{00000000-0005-0000-0000-0000EB480000}"/>
    <cellStyle name="Komma 4 2 5 2 5" xfId="18681" xr:uid="{00000000-0005-0000-0000-0000EC480000}"/>
    <cellStyle name="Komma 4 2 5 2 5 2" xfId="18682" xr:uid="{00000000-0005-0000-0000-0000ED480000}"/>
    <cellStyle name="Komma 4 2 5 2 6" xfId="18683" xr:uid="{00000000-0005-0000-0000-0000EE480000}"/>
    <cellStyle name="Komma 4 2 5 2 7" xfId="18684" xr:uid="{00000000-0005-0000-0000-0000EF480000}"/>
    <cellStyle name="Komma 4 2 5 2 8" xfId="18685" xr:uid="{00000000-0005-0000-0000-0000F0480000}"/>
    <cellStyle name="Komma 4 2 5 3" xfId="18686" xr:uid="{00000000-0005-0000-0000-0000F1480000}"/>
    <cellStyle name="Komma 4 2 5 3 2" xfId="18687" xr:uid="{00000000-0005-0000-0000-0000F2480000}"/>
    <cellStyle name="Komma 4 2 5 3 2 2" xfId="18688" xr:uid="{00000000-0005-0000-0000-0000F3480000}"/>
    <cellStyle name="Komma 4 2 5 3 2 2 2" xfId="18689" xr:uid="{00000000-0005-0000-0000-0000F4480000}"/>
    <cellStyle name="Komma 4 2 5 3 2 3" xfId="18690" xr:uid="{00000000-0005-0000-0000-0000F5480000}"/>
    <cellStyle name="Komma 4 2 5 3 2 4" xfId="18691" xr:uid="{00000000-0005-0000-0000-0000F6480000}"/>
    <cellStyle name="Komma 4 2 5 3 3" xfId="18692" xr:uid="{00000000-0005-0000-0000-0000F7480000}"/>
    <cellStyle name="Komma 4 2 5 3 3 2" xfId="18693" xr:uid="{00000000-0005-0000-0000-0000F8480000}"/>
    <cellStyle name="Komma 4 2 5 3 4" xfId="18694" xr:uid="{00000000-0005-0000-0000-0000F9480000}"/>
    <cellStyle name="Komma 4 2 5 3 5" xfId="18695" xr:uid="{00000000-0005-0000-0000-0000FA480000}"/>
    <cellStyle name="Komma 4 2 5 3 6" xfId="18696" xr:uid="{00000000-0005-0000-0000-0000FB480000}"/>
    <cellStyle name="Komma 4 2 5 4" xfId="18697" xr:uid="{00000000-0005-0000-0000-0000FC480000}"/>
    <cellStyle name="Komma 4 2 5 4 2" xfId="18698" xr:uid="{00000000-0005-0000-0000-0000FD480000}"/>
    <cellStyle name="Komma 4 2 5 4 2 2" xfId="18699" xr:uid="{00000000-0005-0000-0000-0000FE480000}"/>
    <cellStyle name="Komma 4 2 5 4 3" xfId="18700" xr:uid="{00000000-0005-0000-0000-0000FF480000}"/>
    <cellStyle name="Komma 4 2 5 4 4" xfId="18701" xr:uid="{00000000-0005-0000-0000-000000490000}"/>
    <cellStyle name="Komma 4 2 5 5" xfId="18702" xr:uid="{00000000-0005-0000-0000-000001490000}"/>
    <cellStyle name="Komma 4 2 5 5 2" xfId="18703" xr:uid="{00000000-0005-0000-0000-000002490000}"/>
    <cellStyle name="Komma 4 2 5 5 2 2" xfId="18704" xr:uid="{00000000-0005-0000-0000-000003490000}"/>
    <cellStyle name="Komma 4 2 5 5 3" xfId="18705" xr:uid="{00000000-0005-0000-0000-000004490000}"/>
    <cellStyle name="Komma 4 2 5 6" xfId="18706" xr:uid="{00000000-0005-0000-0000-000005490000}"/>
    <cellStyle name="Komma 4 2 5 6 2" xfId="18707" xr:uid="{00000000-0005-0000-0000-000006490000}"/>
    <cellStyle name="Komma 4 2 5 7" xfId="18708" xr:uid="{00000000-0005-0000-0000-000007490000}"/>
    <cellStyle name="Komma 4 2 5 8" xfId="18709" xr:uid="{00000000-0005-0000-0000-000008490000}"/>
    <cellStyle name="Komma 4 2 5 9" xfId="18710" xr:uid="{00000000-0005-0000-0000-000009490000}"/>
    <cellStyle name="Komma 4 2 6" xfId="18711" xr:uid="{00000000-0005-0000-0000-00000A490000}"/>
    <cellStyle name="Komma 4 2 6 2" xfId="18712" xr:uid="{00000000-0005-0000-0000-00000B490000}"/>
    <cellStyle name="Komma 4 2 6 2 2" xfId="18713" xr:uid="{00000000-0005-0000-0000-00000C490000}"/>
    <cellStyle name="Komma 4 2 6 2 2 2" xfId="18714" xr:uid="{00000000-0005-0000-0000-00000D490000}"/>
    <cellStyle name="Komma 4 2 6 2 2 2 2" xfId="18715" xr:uid="{00000000-0005-0000-0000-00000E490000}"/>
    <cellStyle name="Komma 4 2 6 2 2 3" xfId="18716" xr:uid="{00000000-0005-0000-0000-00000F490000}"/>
    <cellStyle name="Komma 4 2 6 2 2 4" xfId="18717" xr:uid="{00000000-0005-0000-0000-000010490000}"/>
    <cellStyle name="Komma 4 2 6 2 3" xfId="18718" xr:uid="{00000000-0005-0000-0000-000011490000}"/>
    <cellStyle name="Komma 4 2 6 2 3 2" xfId="18719" xr:uid="{00000000-0005-0000-0000-000012490000}"/>
    <cellStyle name="Komma 4 2 6 2 4" xfId="18720" xr:uid="{00000000-0005-0000-0000-000013490000}"/>
    <cellStyle name="Komma 4 2 6 2 5" xfId="18721" xr:uid="{00000000-0005-0000-0000-000014490000}"/>
    <cellStyle name="Komma 4 2 6 2 6" xfId="18722" xr:uid="{00000000-0005-0000-0000-000015490000}"/>
    <cellStyle name="Komma 4 2 6 3" xfId="18723" xr:uid="{00000000-0005-0000-0000-000016490000}"/>
    <cellStyle name="Komma 4 2 6 3 2" xfId="18724" xr:uid="{00000000-0005-0000-0000-000017490000}"/>
    <cellStyle name="Komma 4 2 6 3 2 2" xfId="18725" xr:uid="{00000000-0005-0000-0000-000018490000}"/>
    <cellStyle name="Komma 4 2 6 3 2 2 2" xfId="18726" xr:uid="{00000000-0005-0000-0000-000019490000}"/>
    <cellStyle name="Komma 4 2 6 3 2 3" xfId="18727" xr:uid="{00000000-0005-0000-0000-00001A490000}"/>
    <cellStyle name="Komma 4 2 6 3 2 4" xfId="18728" xr:uid="{00000000-0005-0000-0000-00001B490000}"/>
    <cellStyle name="Komma 4 2 6 3 3" xfId="18729" xr:uid="{00000000-0005-0000-0000-00001C490000}"/>
    <cellStyle name="Komma 4 2 6 3 3 2" xfId="18730" xr:uid="{00000000-0005-0000-0000-00001D490000}"/>
    <cellStyle name="Komma 4 2 6 3 4" xfId="18731" xr:uid="{00000000-0005-0000-0000-00001E490000}"/>
    <cellStyle name="Komma 4 2 6 3 5" xfId="18732" xr:uid="{00000000-0005-0000-0000-00001F490000}"/>
    <cellStyle name="Komma 4 2 6 4" xfId="18733" xr:uid="{00000000-0005-0000-0000-000020490000}"/>
    <cellStyle name="Komma 4 2 6 4 2" xfId="18734" xr:uid="{00000000-0005-0000-0000-000021490000}"/>
    <cellStyle name="Komma 4 2 6 4 2 2" xfId="18735" xr:uid="{00000000-0005-0000-0000-000022490000}"/>
    <cellStyle name="Komma 4 2 6 4 3" xfId="18736" xr:uid="{00000000-0005-0000-0000-000023490000}"/>
    <cellStyle name="Komma 4 2 6 4 4" xfId="18737" xr:uid="{00000000-0005-0000-0000-000024490000}"/>
    <cellStyle name="Komma 4 2 6 5" xfId="18738" xr:uid="{00000000-0005-0000-0000-000025490000}"/>
    <cellStyle name="Komma 4 2 6 5 2" xfId="18739" xr:uid="{00000000-0005-0000-0000-000026490000}"/>
    <cellStyle name="Komma 4 2 6 6" xfId="18740" xr:uid="{00000000-0005-0000-0000-000027490000}"/>
    <cellStyle name="Komma 4 2 6 7" xfId="18741" xr:uid="{00000000-0005-0000-0000-000028490000}"/>
    <cellStyle name="Komma 4 2 6 8" xfId="18742" xr:uid="{00000000-0005-0000-0000-000029490000}"/>
    <cellStyle name="Komma 4 2 7" xfId="18743" xr:uid="{00000000-0005-0000-0000-00002A490000}"/>
    <cellStyle name="Komma 4 2 7 2" xfId="18744" xr:uid="{00000000-0005-0000-0000-00002B490000}"/>
    <cellStyle name="Komma 4 2 7 2 2" xfId="18745" xr:uid="{00000000-0005-0000-0000-00002C490000}"/>
    <cellStyle name="Komma 4 2 7 2 2 2" xfId="18746" xr:uid="{00000000-0005-0000-0000-00002D490000}"/>
    <cellStyle name="Komma 4 2 7 2 3" xfId="18747" xr:uid="{00000000-0005-0000-0000-00002E490000}"/>
    <cellStyle name="Komma 4 2 7 2 4" xfId="18748" xr:uid="{00000000-0005-0000-0000-00002F490000}"/>
    <cellStyle name="Komma 4 2 7 3" xfId="18749" xr:uid="{00000000-0005-0000-0000-000030490000}"/>
    <cellStyle name="Komma 4 2 7 3 2" xfId="18750" xr:uid="{00000000-0005-0000-0000-000031490000}"/>
    <cellStyle name="Komma 4 2 7 4" xfId="18751" xr:uid="{00000000-0005-0000-0000-000032490000}"/>
    <cellStyle name="Komma 4 2 7 5" xfId="18752" xr:uid="{00000000-0005-0000-0000-000033490000}"/>
    <cellStyle name="Komma 4 2 7 6" xfId="18753" xr:uid="{00000000-0005-0000-0000-000034490000}"/>
    <cellStyle name="Komma 4 2 8" xfId="18754" xr:uid="{00000000-0005-0000-0000-000035490000}"/>
    <cellStyle name="Komma 4 2 8 2" xfId="18755" xr:uid="{00000000-0005-0000-0000-000036490000}"/>
    <cellStyle name="Komma 4 2 8 2 2" xfId="18756" xr:uid="{00000000-0005-0000-0000-000037490000}"/>
    <cellStyle name="Komma 4 2 8 2 2 2" xfId="18757" xr:uid="{00000000-0005-0000-0000-000038490000}"/>
    <cellStyle name="Komma 4 2 8 2 3" xfId="18758" xr:uid="{00000000-0005-0000-0000-000039490000}"/>
    <cellStyle name="Komma 4 2 8 2 4" xfId="18759" xr:uid="{00000000-0005-0000-0000-00003A490000}"/>
    <cellStyle name="Komma 4 2 8 3" xfId="18760" xr:uid="{00000000-0005-0000-0000-00003B490000}"/>
    <cellStyle name="Komma 4 2 8 3 2" xfId="18761" xr:uid="{00000000-0005-0000-0000-00003C490000}"/>
    <cellStyle name="Komma 4 2 8 4" xfId="18762" xr:uid="{00000000-0005-0000-0000-00003D490000}"/>
    <cellStyle name="Komma 4 2 8 5" xfId="18763" xr:uid="{00000000-0005-0000-0000-00003E490000}"/>
    <cellStyle name="Komma 4 2 9" xfId="18764" xr:uid="{00000000-0005-0000-0000-00003F490000}"/>
    <cellStyle name="Komma 4 2 9 2" xfId="18765" xr:uid="{00000000-0005-0000-0000-000040490000}"/>
    <cellStyle name="Komma 4 2 9 2 2" xfId="18766" xr:uid="{00000000-0005-0000-0000-000041490000}"/>
    <cellStyle name="Komma 4 2 9 2 3" xfId="18767" xr:uid="{00000000-0005-0000-0000-000042490000}"/>
    <cellStyle name="Komma 4 2 9 3" xfId="18768" xr:uid="{00000000-0005-0000-0000-000043490000}"/>
    <cellStyle name="Komma 4 2 9 4" xfId="18769" xr:uid="{00000000-0005-0000-0000-000044490000}"/>
    <cellStyle name="Komma 4 3" xfId="18770" xr:uid="{00000000-0005-0000-0000-000045490000}"/>
    <cellStyle name="Komma 4 3 10" xfId="18771" xr:uid="{00000000-0005-0000-0000-000046490000}"/>
    <cellStyle name="Komma 4 3 10 2" xfId="18772" xr:uid="{00000000-0005-0000-0000-000047490000}"/>
    <cellStyle name="Komma 4 3 11" xfId="18773" xr:uid="{00000000-0005-0000-0000-000048490000}"/>
    <cellStyle name="Komma 4 3 12" xfId="18774" xr:uid="{00000000-0005-0000-0000-000049490000}"/>
    <cellStyle name="Komma 4 3 13" xfId="18775" xr:uid="{00000000-0005-0000-0000-00004A490000}"/>
    <cellStyle name="Komma 4 3 2" xfId="18776" xr:uid="{00000000-0005-0000-0000-00004B490000}"/>
    <cellStyle name="Komma 4 3 2 2" xfId="18777" xr:uid="{00000000-0005-0000-0000-00004C490000}"/>
    <cellStyle name="Komma 4 3 2 2 2" xfId="18778" xr:uid="{00000000-0005-0000-0000-00004D490000}"/>
    <cellStyle name="Komma 4 3 2 2 2 2" xfId="18779" xr:uid="{00000000-0005-0000-0000-00004E490000}"/>
    <cellStyle name="Komma 4 3 2 2 2 2 2" xfId="18780" xr:uid="{00000000-0005-0000-0000-00004F490000}"/>
    <cellStyle name="Komma 4 3 2 2 2 2 2 2" xfId="18781" xr:uid="{00000000-0005-0000-0000-000050490000}"/>
    <cellStyle name="Komma 4 3 2 2 2 2 3" xfId="18782" xr:uid="{00000000-0005-0000-0000-000051490000}"/>
    <cellStyle name="Komma 4 3 2 2 2 3" xfId="18783" xr:uid="{00000000-0005-0000-0000-000052490000}"/>
    <cellStyle name="Komma 4 3 2 2 2 3 2" xfId="18784" xr:uid="{00000000-0005-0000-0000-000053490000}"/>
    <cellStyle name="Komma 4 3 2 2 2 4" xfId="18785" xr:uid="{00000000-0005-0000-0000-000054490000}"/>
    <cellStyle name="Komma 4 3 2 2 2 5" xfId="18786" xr:uid="{00000000-0005-0000-0000-000055490000}"/>
    <cellStyle name="Komma 4 3 2 2 2 6" xfId="18787" xr:uid="{00000000-0005-0000-0000-000056490000}"/>
    <cellStyle name="Komma 4 3 2 2 3" xfId="18788" xr:uid="{00000000-0005-0000-0000-000057490000}"/>
    <cellStyle name="Komma 4 3 2 2 3 2" xfId="18789" xr:uid="{00000000-0005-0000-0000-000058490000}"/>
    <cellStyle name="Komma 4 3 2 2 3 2 2" xfId="18790" xr:uid="{00000000-0005-0000-0000-000059490000}"/>
    <cellStyle name="Komma 4 3 2 2 3 3" xfId="18791" xr:uid="{00000000-0005-0000-0000-00005A490000}"/>
    <cellStyle name="Komma 4 3 2 2 4" xfId="18792" xr:uid="{00000000-0005-0000-0000-00005B490000}"/>
    <cellStyle name="Komma 4 3 2 2 4 2" xfId="18793" xr:uid="{00000000-0005-0000-0000-00005C490000}"/>
    <cellStyle name="Komma 4 3 2 2 4 2 2" xfId="18794" xr:uid="{00000000-0005-0000-0000-00005D490000}"/>
    <cellStyle name="Komma 4 3 2 2 4 3" xfId="18795" xr:uid="{00000000-0005-0000-0000-00005E490000}"/>
    <cellStyle name="Komma 4 3 2 2 5" xfId="18796" xr:uid="{00000000-0005-0000-0000-00005F490000}"/>
    <cellStyle name="Komma 4 3 2 2 5 2" xfId="18797" xr:uid="{00000000-0005-0000-0000-000060490000}"/>
    <cellStyle name="Komma 4 3 2 2 6" xfId="18798" xr:uid="{00000000-0005-0000-0000-000061490000}"/>
    <cellStyle name="Komma 4 3 2 2 7" xfId="18799" xr:uid="{00000000-0005-0000-0000-000062490000}"/>
    <cellStyle name="Komma 4 3 2 2 8" xfId="18800" xr:uid="{00000000-0005-0000-0000-000063490000}"/>
    <cellStyle name="Komma 4 3 2 3" xfId="18801" xr:uid="{00000000-0005-0000-0000-000064490000}"/>
    <cellStyle name="Komma 4 3 2 3 2" xfId="18802" xr:uid="{00000000-0005-0000-0000-000065490000}"/>
    <cellStyle name="Komma 4 3 2 3 2 2" xfId="18803" xr:uid="{00000000-0005-0000-0000-000066490000}"/>
    <cellStyle name="Komma 4 3 2 3 2 2 2" xfId="18804" xr:uid="{00000000-0005-0000-0000-000067490000}"/>
    <cellStyle name="Komma 4 3 2 3 2 3" xfId="18805" xr:uid="{00000000-0005-0000-0000-000068490000}"/>
    <cellStyle name="Komma 4 3 2 3 2 4" xfId="18806" xr:uid="{00000000-0005-0000-0000-000069490000}"/>
    <cellStyle name="Komma 4 3 2 3 3" xfId="18807" xr:uid="{00000000-0005-0000-0000-00006A490000}"/>
    <cellStyle name="Komma 4 3 2 3 3 2" xfId="18808" xr:uid="{00000000-0005-0000-0000-00006B490000}"/>
    <cellStyle name="Komma 4 3 2 3 4" xfId="18809" xr:uid="{00000000-0005-0000-0000-00006C490000}"/>
    <cellStyle name="Komma 4 3 2 3 5" xfId="18810" xr:uid="{00000000-0005-0000-0000-00006D490000}"/>
    <cellStyle name="Komma 4 3 2 3 6" xfId="18811" xr:uid="{00000000-0005-0000-0000-00006E490000}"/>
    <cellStyle name="Komma 4 3 2 4" xfId="18812" xr:uid="{00000000-0005-0000-0000-00006F490000}"/>
    <cellStyle name="Komma 4 3 2 4 2" xfId="18813" xr:uid="{00000000-0005-0000-0000-000070490000}"/>
    <cellStyle name="Komma 4 3 2 4 2 2" xfId="18814" xr:uid="{00000000-0005-0000-0000-000071490000}"/>
    <cellStyle name="Komma 4 3 2 4 2 2 2" xfId="18815" xr:uid="{00000000-0005-0000-0000-000072490000}"/>
    <cellStyle name="Komma 4 3 2 4 2 3" xfId="18816" xr:uid="{00000000-0005-0000-0000-000073490000}"/>
    <cellStyle name="Komma 4 3 2 4 2 4" xfId="18817" xr:uid="{00000000-0005-0000-0000-000074490000}"/>
    <cellStyle name="Komma 4 3 2 4 3" xfId="18818" xr:uid="{00000000-0005-0000-0000-000075490000}"/>
    <cellStyle name="Komma 4 3 2 4 3 2" xfId="18819" xr:uid="{00000000-0005-0000-0000-000076490000}"/>
    <cellStyle name="Komma 4 3 2 4 4" xfId="18820" xr:uid="{00000000-0005-0000-0000-000077490000}"/>
    <cellStyle name="Komma 4 3 2 4 5" xfId="18821" xr:uid="{00000000-0005-0000-0000-000078490000}"/>
    <cellStyle name="Komma 4 3 2 5" xfId="18822" xr:uid="{00000000-0005-0000-0000-000079490000}"/>
    <cellStyle name="Komma 4 3 2 5 2" xfId="18823" xr:uid="{00000000-0005-0000-0000-00007A490000}"/>
    <cellStyle name="Komma 4 3 2 5 2 2" xfId="18824" xr:uid="{00000000-0005-0000-0000-00007B490000}"/>
    <cellStyle name="Komma 4 3 2 5 3" xfId="18825" xr:uid="{00000000-0005-0000-0000-00007C490000}"/>
    <cellStyle name="Komma 4 3 2 5 4" xfId="18826" xr:uid="{00000000-0005-0000-0000-00007D490000}"/>
    <cellStyle name="Komma 4 3 2 6" xfId="18827" xr:uid="{00000000-0005-0000-0000-00007E490000}"/>
    <cellStyle name="Komma 4 3 2 6 2" xfId="18828" xr:uid="{00000000-0005-0000-0000-00007F490000}"/>
    <cellStyle name="Komma 4 3 2 7" xfId="18829" xr:uid="{00000000-0005-0000-0000-000080490000}"/>
    <cellStyle name="Komma 4 3 2 8" xfId="18830" xr:uid="{00000000-0005-0000-0000-000081490000}"/>
    <cellStyle name="Komma 4 3 2 9" xfId="18831" xr:uid="{00000000-0005-0000-0000-000082490000}"/>
    <cellStyle name="Komma 4 3 3" xfId="18832" xr:uid="{00000000-0005-0000-0000-000083490000}"/>
    <cellStyle name="Komma 4 3 3 2" xfId="18833" xr:uid="{00000000-0005-0000-0000-000084490000}"/>
    <cellStyle name="Komma 4 3 3 2 2" xfId="18834" xr:uid="{00000000-0005-0000-0000-000085490000}"/>
    <cellStyle name="Komma 4 3 3 2 2 2" xfId="18835" xr:uid="{00000000-0005-0000-0000-000086490000}"/>
    <cellStyle name="Komma 4 3 3 2 2 2 2" xfId="18836" xr:uid="{00000000-0005-0000-0000-000087490000}"/>
    <cellStyle name="Komma 4 3 3 2 2 2 2 2" xfId="18837" xr:uid="{00000000-0005-0000-0000-000088490000}"/>
    <cellStyle name="Komma 4 3 3 2 2 2 3" xfId="18838" xr:uid="{00000000-0005-0000-0000-000089490000}"/>
    <cellStyle name="Komma 4 3 3 2 2 3" xfId="18839" xr:uid="{00000000-0005-0000-0000-00008A490000}"/>
    <cellStyle name="Komma 4 3 3 2 2 3 2" xfId="18840" xr:uid="{00000000-0005-0000-0000-00008B490000}"/>
    <cellStyle name="Komma 4 3 3 2 2 4" xfId="18841" xr:uid="{00000000-0005-0000-0000-00008C490000}"/>
    <cellStyle name="Komma 4 3 3 2 2 5" xfId="18842" xr:uid="{00000000-0005-0000-0000-00008D490000}"/>
    <cellStyle name="Komma 4 3 3 2 2 6" xfId="18843" xr:uid="{00000000-0005-0000-0000-00008E490000}"/>
    <cellStyle name="Komma 4 3 3 2 3" xfId="18844" xr:uid="{00000000-0005-0000-0000-00008F490000}"/>
    <cellStyle name="Komma 4 3 3 2 3 2" xfId="18845" xr:uid="{00000000-0005-0000-0000-000090490000}"/>
    <cellStyle name="Komma 4 3 3 2 3 2 2" xfId="18846" xr:uid="{00000000-0005-0000-0000-000091490000}"/>
    <cellStyle name="Komma 4 3 3 2 3 3" xfId="18847" xr:uid="{00000000-0005-0000-0000-000092490000}"/>
    <cellStyle name="Komma 4 3 3 2 4" xfId="18848" xr:uid="{00000000-0005-0000-0000-000093490000}"/>
    <cellStyle name="Komma 4 3 3 2 4 2" xfId="18849" xr:uid="{00000000-0005-0000-0000-000094490000}"/>
    <cellStyle name="Komma 4 3 3 2 4 2 2" xfId="18850" xr:uid="{00000000-0005-0000-0000-000095490000}"/>
    <cellStyle name="Komma 4 3 3 2 4 3" xfId="18851" xr:uid="{00000000-0005-0000-0000-000096490000}"/>
    <cellStyle name="Komma 4 3 3 2 5" xfId="18852" xr:uid="{00000000-0005-0000-0000-000097490000}"/>
    <cellStyle name="Komma 4 3 3 2 5 2" xfId="18853" xr:uid="{00000000-0005-0000-0000-000098490000}"/>
    <cellStyle name="Komma 4 3 3 2 6" xfId="18854" xr:uid="{00000000-0005-0000-0000-000099490000}"/>
    <cellStyle name="Komma 4 3 3 2 7" xfId="18855" xr:uid="{00000000-0005-0000-0000-00009A490000}"/>
    <cellStyle name="Komma 4 3 3 2 8" xfId="18856" xr:uid="{00000000-0005-0000-0000-00009B490000}"/>
    <cellStyle name="Komma 4 3 3 3" xfId="18857" xr:uid="{00000000-0005-0000-0000-00009C490000}"/>
    <cellStyle name="Komma 4 3 3 3 2" xfId="18858" xr:uid="{00000000-0005-0000-0000-00009D490000}"/>
    <cellStyle name="Komma 4 3 3 3 2 2" xfId="18859" xr:uid="{00000000-0005-0000-0000-00009E490000}"/>
    <cellStyle name="Komma 4 3 3 3 2 2 2" xfId="18860" xr:uid="{00000000-0005-0000-0000-00009F490000}"/>
    <cellStyle name="Komma 4 3 3 3 2 3" xfId="18861" xr:uid="{00000000-0005-0000-0000-0000A0490000}"/>
    <cellStyle name="Komma 4 3 3 3 2 4" xfId="18862" xr:uid="{00000000-0005-0000-0000-0000A1490000}"/>
    <cellStyle name="Komma 4 3 3 3 3" xfId="18863" xr:uid="{00000000-0005-0000-0000-0000A2490000}"/>
    <cellStyle name="Komma 4 3 3 3 3 2" xfId="18864" xr:uid="{00000000-0005-0000-0000-0000A3490000}"/>
    <cellStyle name="Komma 4 3 3 3 4" xfId="18865" xr:uid="{00000000-0005-0000-0000-0000A4490000}"/>
    <cellStyle name="Komma 4 3 3 3 5" xfId="18866" xr:uid="{00000000-0005-0000-0000-0000A5490000}"/>
    <cellStyle name="Komma 4 3 3 3 6" xfId="18867" xr:uid="{00000000-0005-0000-0000-0000A6490000}"/>
    <cellStyle name="Komma 4 3 3 4" xfId="18868" xr:uid="{00000000-0005-0000-0000-0000A7490000}"/>
    <cellStyle name="Komma 4 3 3 4 2" xfId="18869" xr:uid="{00000000-0005-0000-0000-0000A8490000}"/>
    <cellStyle name="Komma 4 3 3 4 2 2" xfId="18870" xr:uid="{00000000-0005-0000-0000-0000A9490000}"/>
    <cellStyle name="Komma 4 3 3 4 3" xfId="18871" xr:uid="{00000000-0005-0000-0000-0000AA490000}"/>
    <cellStyle name="Komma 4 3 3 4 4" xfId="18872" xr:uid="{00000000-0005-0000-0000-0000AB490000}"/>
    <cellStyle name="Komma 4 3 3 5" xfId="18873" xr:uid="{00000000-0005-0000-0000-0000AC490000}"/>
    <cellStyle name="Komma 4 3 3 5 2" xfId="18874" xr:uid="{00000000-0005-0000-0000-0000AD490000}"/>
    <cellStyle name="Komma 4 3 3 5 2 2" xfId="18875" xr:uid="{00000000-0005-0000-0000-0000AE490000}"/>
    <cellStyle name="Komma 4 3 3 5 3" xfId="18876" xr:uid="{00000000-0005-0000-0000-0000AF490000}"/>
    <cellStyle name="Komma 4 3 3 6" xfId="18877" xr:uid="{00000000-0005-0000-0000-0000B0490000}"/>
    <cellStyle name="Komma 4 3 3 6 2" xfId="18878" xr:uid="{00000000-0005-0000-0000-0000B1490000}"/>
    <cellStyle name="Komma 4 3 3 7" xfId="18879" xr:uid="{00000000-0005-0000-0000-0000B2490000}"/>
    <cellStyle name="Komma 4 3 3 8" xfId="18880" xr:uid="{00000000-0005-0000-0000-0000B3490000}"/>
    <cellStyle name="Komma 4 3 3 9" xfId="18881" xr:uid="{00000000-0005-0000-0000-0000B4490000}"/>
    <cellStyle name="Komma 4 3 4" xfId="18882" xr:uid="{00000000-0005-0000-0000-0000B5490000}"/>
    <cellStyle name="Komma 4 3 4 2" xfId="18883" xr:uid="{00000000-0005-0000-0000-0000B6490000}"/>
    <cellStyle name="Komma 4 3 4 2 2" xfId="18884" xr:uid="{00000000-0005-0000-0000-0000B7490000}"/>
    <cellStyle name="Komma 4 3 4 2 2 2" xfId="18885" xr:uid="{00000000-0005-0000-0000-0000B8490000}"/>
    <cellStyle name="Komma 4 3 4 2 2 2 2" xfId="18886" xr:uid="{00000000-0005-0000-0000-0000B9490000}"/>
    <cellStyle name="Komma 4 3 4 2 2 2 2 2" xfId="18887" xr:uid="{00000000-0005-0000-0000-0000BA490000}"/>
    <cellStyle name="Komma 4 3 4 2 2 2 3" xfId="18888" xr:uid="{00000000-0005-0000-0000-0000BB490000}"/>
    <cellStyle name="Komma 4 3 4 2 2 3" xfId="18889" xr:uid="{00000000-0005-0000-0000-0000BC490000}"/>
    <cellStyle name="Komma 4 3 4 2 2 3 2" xfId="18890" xr:uid="{00000000-0005-0000-0000-0000BD490000}"/>
    <cellStyle name="Komma 4 3 4 2 2 4" xfId="18891" xr:uid="{00000000-0005-0000-0000-0000BE490000}"/>
    <cellStyle name="Komma 4 3 4 2 2 5" xfId="18892" xr:uid="{00000000-0005-0000-0000-0000BF490000}"/>
    <cellStyle name="Komma 4 3 4 2 2 6" xfId="18893" xr:uid="{00000000-0005-0000-0000-0000C0490000}"/>
    <cellStyle name="Komma 4 3 4 2 3" xfId="18894" xr:uid="{00000000-0005-0000-0000-0000C1490000}"/>
    <cellStyle name="Komma 4 3 4 2 3 2" xfId="18895" xr:uid="{00000000-0005-0000-0000-0000C2490000}"/>
    <cellStyle name="Komma 4 3 4 2 3 2 2" xfId="18896" xr:uid="{00000000-0005-0000-0000-0000C3490000}"/>
    <cellStyle name="Komma 4 3 4 2 3 3" xfId="18897" xr:uid="{00000000-0005-0000-0000-0000C4490000}"/>
    <cellStyle name="Komma 4 3 4 2 4" xfId="18898" xr:uid="{00000000-0005-0000-0000-0000C5490000}"/>
    <cellStyle name="Komma 4 3 4 2 4 2" xfId="18899" xr:uid="{00000000-0005-0000-0000-0000C6490000}"/>
    <cellStyle name="Komma 4 3 4 2 4 2 2" xfId="18900" xr:uid="{00000000-0005-0000-0000-0000C7490000}"/>
    <cellStyle name="Komma 4 3 4 2 4 3" xfId="18901" xr:uid="{00000000-0005-0000-0000-0000C8490000}"/>
    <cellStyle name="Komma 4 3 4 2 5" xfId="18902" xr:uid="{00000000-0005-0000-0000-0000C9490000}"/>
    <cellStyle name="Komma 4 3 4 2 5 2" xfId="18903" xr:uid="{00000000-0005-0000-0000-0000CA490000}"/>
    <cellStyle name="Komma 4 3 4 2 6" xfId="18904" xr:uid="{00000000-0005-0000-0000-0000CB490000}"/>
    <cellStyle name="Komma 4 3 4 2 7" xfId="18905" xr:uid="{00000000-0005-0000-0000-0000CC490000}"/>
    <cellStyle name="Komma 4 3 4 2 8" xfId="18906" xr:uid="{00000000-0005-0000-0000-0000CD490000}"/>
    <cellStyle name="Komma 4 3 4 3" xfId="18907" xr:uid="{00000000-0005-0000-0000-0000CE490000}"/>
    <cellStyle name="Komma 4 3 4 3 2" xfId="18908" xr:uid="{00000000-0005-0000-0000-0000CF490000}"/>
    <cellStyle name="Komma 4 3 4 3 2 2" xfId="18909" xr:uid="{00000000-0005-0000-0000-0000D0490000}"/>
    <cellStyle name="Komma 4 3 4 3 2 2 2" xfId="18910" xr:uid="{00000000-0005-0000-0000-0000D1490000}"/>
    <cellStyle name="Komma 4 3 4 3 2 3" xfId="18911" xr:uid="{00000000-0005-0000-0000-0000D2490000}"/>
    <cellStyle name="Komma 4 3 4 3 2 4" xfId="18912" xr:uid="{00000000-0005-0000-0000-0000D3490000}"/>
    <cellStyle name="Komma 4 3 4 3 3" xfId="18913" xr:uid="{00000000-0005-0000-0000-0000D4490000}"/>
    <cellStyle name="Komma 4 3 4 3 3 2" xfId="18914" xr:uid="{00000000-0005-0000-0000-0000D5490000}"/>
    <cellStyle name="Komma 4 3 4 3 4" xfId="18915" xr:uid="{00000000-0005-0000-0000-0000D6490000}"/>
    <cellStyle name="Komma 4 3 4 3 5" xfId="18916" xr:uid="{00000000-0005-0000-0000-0000D7490000}"/>
    <cellStyle name="Komma 4 3 4 3 6" xfId="18917" xr:uid="{00000000-0005-0000-0000-0000D8490000}"/>
    <cellStyle name="Komma 4 3 4 4" xfId="18918" xr:uid="{00000000-0005-0000-0000-0000D9490000}"/>
    <cellStyle name="Komma 4 3 4 4 2" xfId="18919" xr:uid="{00000000-0005-0000-0000-0000DA490000}"/>
    <cellStyle name="Komma 4 3 4 4 2 2" xfId="18920" xr:uid="{00000000-0005-0000-0000-0000DB490000}"/>
    <cellStyle name="Komma 4 3 4 4 3" xfId="18921" xr:uid="{00000000-0005-0000-0000-0000DC490000}"/>
    <cellStyle name="Komma 4 3 4 4 4" xfId="18922" xr:uid="{00000000-0005-0000-0000-0000DD490000}"/>
    <cellStyle name="Komma 4 3 4 5" xfId="18923" xr:uid="{00000000-0005-0000-0000-0000DE490000}"/>
    <cellStyle name="Komma 4 3 4 5 2" xfId="18924" xr:uid="{00000000-0005-0000-0000-0000DF490000}"/>
    <cellStyle name="Komma 4 3 4 5 2 2" xfId="18925" xr:uid="{00000000-0005-0000-0000-0000E0490000}"/>
    <cellStyle name="Komma 4 3 4 5 3" xfId="18926" xr:uid="{00000000-0005-0000-0000-0000E1490000}"/>
    <cellStyle name="Komma 4 3 4 6" xfId="18927" xr:uid="{00000000-0005-0000-0000-0000E2490000}"/>
    <cellStyle name="Komma 4 3 4 6 2" xfId="18928" xr:uid="{00000000-0005-0000-0000-0000E3490000}"/>
    <cellStyle name="Komma 4 3 4 7" xfId="18929" xr:uid="{00000000-0005-0000-0000-0000E4490000}"/>
    <cellStyle name="Komma 4 3 4 8" xfId="18930" xr:uid="{00000000-0005-0000-0000-0000E5490000}"/>
    <cellStyle name="Komma 4 3 4 9" xfId="18931" xr:uid="{00000000-0005-0000-0000-0000E6490000}"/>
    <cellStyle name="Komma 4 3 5" xfId="18932" xr:uid="{00000000-0005-0000-0000-0000E7490000}"/>
    <cellStyle name="Komma 4 3 5 2" xfId="18933" xr:uid="{00000000-0005-0000-0000-0000E8490000}"/>
    <cellStyle name="Komma 4 3 5 2 2" xfId="18934" xr:uid="{00000000-0005-0000-0000-0000E9490000}"/>
    <cellStyle name="Komma 4 3 5 2 2 2" xfId="18935" xr:uid="{00000000-0005-0000-0000-0000EA490000}"/>
    <cellStyle name="Komma 4 3 5 2 2 2 2" xfId="18936" xr:uid="{00000000-0005-0000-0000-0000EB490000}"/>
    <cellStyle name="Komma 4 3 5 2 2 3" xfId="18937" xr:uid="{00000000-0005-0000-0000-0000EC490000}"/>
    <cellStyle name="Komma 4 3 5 2 2 4" xfId="18938" xr:uid="{00000000-0005-0000-0000-0000ED490000}"/>
    <cellStyle name="Komma 4 3 5 2 3" xfId="18939" xr:uid="{00000000-0005-0000-0000-0000EE490000}"/>
    <cellStyle name="Komma 4 3 5 2 3 2" xfId="18940" xr:uid="{00000000-0005-0000-0000-0000EF490000}"/>
    <cellStyle name="Komma 4 3 5 2 4" xfId="18941" xr:uid="{00000000-0005-0000-0000-0000F0490000}"/>
    <cellStyle name="Komma 4 3 5 2 5" xfId="18942" xr:uid="{00000000-0005-0000-0000-0000F1490000}"/>
    <cellStyle name="Komma 4 3 5 2 6" xfId="18943" xr:uid="{00000000-0005-0000-0000-0000F2490000}"/>
    <cellStyle name="Komma 4 3 5 3" xfId="18944" xr:uid="{00000000-0005-0000-0000-0000F3490000}"/>
    <cellStyle name="Komma 4 3 5 3 2" xfId="18945" xr:uid="{00000000-0005-0000-0000-0000F4490000}"/>
    <cellStyle name="Komma 4 3 5 3 2 2" xfId="18946" xr:uid="{00000000-0005-0000-0000-0000F5490000}"/>
    <cellStyle name="Komma 4 3 5 3 2 2 2" xfId="18947" xr:uid="{00000000-0005-0000-0000-0000F6490000}"/>
    <cellStyle name="Komma 4 3 5 3 2 3" xfId="18948" xr:uid="{00000000-0005-0000-0000-0000F7490000}"/>
    <cellStyle name="Komma 4 3 5 3 2 4" xfId="18949" xr:uid="{00000000-0005-0000-0000-0000F8490000}"/>
    <cellStyle name="Komma 4 3 5 3 3" xfId="18950" xr:uid="{00000000-0005-0000-0000-0000F9490000}"/>
    <cellStyle name="Komma 4 3 5 3 3 2" xfId="18951" xr:uid="{00000000-0005-0000-0000-0000FA490000}"/>
    <cellStyle name="Komma 4 3 5 3 4" xfId="18952" xr:uid="{00000000-0005-0000-0000-0000FB490000}"/>
    <cellStyle name="Komma 4 3 5 3 5" xfId="18953" xr:uid="{00000000-0005-0000-0000-0000FC490000}"/>
    <cellStyle name="Komma 4 3 5 4" xfId="18954" xr:uid="{00000000-0005-0000-0000-0000FD490000}"/>
    <cellStyle name="Komma 4 3 5 4 2" xfId="18955" xr:uid="{00000000-0005-0000-0000-0000FE490000}"/>
    <cellStyle name="Komma 4 3 5 4 2 2" xfId="18956" xr:uid="{00000000-0005-0000-0000-0000FF490000}"/>
    <cellStyle name="Komma 4 3 5 4 3" xfId="18957" xr:uid="{00000000-0005-0000-0000-0000004A0000}"/>
    <cellStyle name="Komma 4 3 5 4 4" xfId="18958" xr:uid="{00000000-0005-0000-0000-0000014A0000}"/>
    <cellStyle name="Komma 4 3 5 5" xfId="18959" xr:uid="{00000000-0005-0000-0000-0000024A0000}"/>
    <cellStyle name="Komma 4 3 5 5 2" xfId="18960" xr:uid="{00000000-0005-0000-0000-0000034A0000}"/>
    <cellStyle name="Komma 4 3 5 6" xfId="18961" xr:uid="{00000000-0005-0000-0000-0000044A0000}"/>
    <cellStyle name="Komma 4 3 5 7" xfId="18962" xr:uid="{00000000-0005-0000-0000-0000054A0000}"/>
    <cellStyle name="Komma 4 3 5 8" xfId="18963" xr:uid="{00000000-0005-0000-0000-0000064A0000}"/>
    <cellStyle name="Komma 4 3 6" xfId="18964" xr:uid="{00000000-0005-0000-0000-0000074A0000}"/>
    <cellStyle name="Komma 4 3 6 2" xfId="18965" xr:uid="{00000000-0005-0000-0000-0000084A0000}"/>
    <cellStyle name="Komma 4 3 6 2 2" xfId="18966" xr:uid="{00000000-0005-0000-0000-0000094A0000}"/>
    <cellStyle name="Komma 4 3 6 2 2 2" xfId="18967" xr:uid="{00000000-0005-0000-0000-00000A4A0000}"/>
    <cellStyle name="Komma 4 3 6 2 3" xfId="18968" xr:uid="{00000000-0005-0000-0000-00000B4A0000}"/>
    <cellStyle name="Komma 4 3 6 2 4" xfId="18969" xr:uid="{00000000-0005-0000-0000-00000C4A0000}"/>
    <cellStyle name="Komma 4 3 6 3" xfId="18970" xr:uid="{00000000-0005-0000-0000-00000D4A0000}"/>
    <cellStyle name="Komma 4 3 6 3 2" xfId="18971" xr:uid="{00000000-0005-0000-0000-00000E4A0000}"/>
    <cellStyle name="Komma 4 3 6 4" xfId="18972" xr:uid="{00000000-0005-0000-0000-00000F4A0000}"/>
    <cellStyle name="Komma 4 3 6 5" xfId="18973" xr:uid="{00000000-0005-0000-0000-0000104A0000}"/>
    <cellStyle name="Komma 4 3 6 6" xfId="18974" xr:uid="{00000000-0005-0000-0000-0000114A0000}"/>
    <cellStyle name="Komma 4 3 7" xfId="18975" xr:uid="{00000000-0005-0000-0000-0000124A0000}"/>
    <cellStyle name="Komma 4 3 7 2" xfId="18976" xr:uid="{00000000-0005-0000-0000-0000134A0000}"/>
    <cellStyle name="Komma 4 3 7 2 2" xfId="18977" xr:uid="{00000000-0005-0000-0000-0000144A0000}"/>
    <cellStyle name="Komma 4 3 7 2 2 2" xfId="18978" xr:uid="{00000000-0005-0000-0000-0000154A0000}"/>
    <cellStyle name="Komma 4 3 7 2 3" xfId="18979" xr:uid="{00000000-0005-0000-0000-0000164A0000}"/>
    <cellStyle name="Komma 4 3 7 2 4" xfId="18980" xr:uid="{00000000-0005-0000-0000-0000174A0000}"/>
    <cellStyle name="Komma 4 3 7 3" xfId="18981" xr:uid="{00000000-0005-0000-0000-0000184A0000}"/>
    <cellStyle name="Komma 4 3 7 3 2" xfId="18982" xr:uid="{00000000-0005-0000-0000-0000194A0000}"/>
    <cellStyle name="Komma 4 3 7 4" xfId="18983" xr:uid="{00000000-0005-0000-0000-00001A4A0000}"/>
    <cellStyle name="Komma 4 3 7 5" xfId="18984" xr:uid="{00000000-0005-0000-0000-00001B4A0000}"/>
    <cellStyle name="Komma 4 3 8" xfId="18985" xr:uid="{00000000-0005-0000-0000-00001C4A0000}"/>
    <cellStyle name="Komma 4 3 8 2" xfId="18986" xr:uid="{00000000-0005-0000-0000-00001D4A0000}"/>
    <cellStyle name="Komma 4 3 8 2 2" xfId="18987" xr:uid="{00000000-0005-0000-0000-00001E4A0000}"/>
    <cellStyle name="Komma 4 3 8 2 3" xfId="18988" xr:uid="{00000000-0005-0000-0000-00001F4A0000}"/>
    <cellStyle name="Komma 4 3 8 3" xfId="18989" xr:uid="{00000000-0005-0000-0000-0000204A0000}"/>
    <cellStyle name="Komma 4 3 8 4" xfId="18990" xr:uid="{00000000-0005-0000-0000-0000214A0000}"/>
    <cellStyle name="Komma 4 3 9" xfId="18991" xr:uid="{00000000-0005-0000-0000-0000224A0000}"/>
    <cellStyle name="Komma 4 3 9 2" xfId="18992" xr:uid="{00000000-0005-0000-0000-0000234A0000}"/>
    <cellStyle name="Komma 4 3 9 2 2" xfId="18993" xr:uid="{00000000-0005-0000-0000-0000244A0000}"/>
    <cellStyle name="Komma 4 3 9 3" xfId="18994" xr:uid="{00000000-0005-0000-0000-0000254A0000}"/>
    <cellStyle name="Komma 4 3 9 4" xfId="18995" xr:uid="{00000000-0005-0000-0000-0000264A0000}"/>
    <cellStyle name="Komma 4 4" xfId="18996" xr:uid="{00000000-0005-0000-0000-0000274A0000}"/>
    <cellStyle name="Komma 4 4 2" xfId="18997" xr:uid="{00000000-0005-0000-0000-0000284A0000}"/>
    <cellStyle name="Komma 4 4 2 2" xfId="18998" xr:uid="{00000000-0005-0000-0000-0000294A0000}"/>
    <cellStyle name="Komma 4 4 2 2 2" xfId="18999" xr:uid="{00000000-0005-0000-0000-00002A4A0000}"/>
    <cellStyle name="Komma 4 4 2 2 2 2" xfId="19000" xr:uid="{00000000-0005-0000-0000-00002B4A0000}"/>
    <cellStyle name="Komma 4 4 2 2 2 2 2" xfId="19001" xr:uid="{00000000-0005-0000-0000-00002C4A0000}"/>
    <cellStyle name="Komma 4 4 2 2 2 3" xfId="19002" xr:uid="{00000000-0005-0000-0000-00002D4A0000}"/>
    <cellStyle name="Komma 4 4 2 2 3" xfId="19003" xr:uid="{00000000-0005-0000-0000-00002E4A0000}"/>
    <cellStyle name="Komma 4 4 2 2 3 2" xfId="19004" xr:uid="{00000000-0005-0000-0000-00002F4A0000}"/>
    <cellStyle name="Komma 4 4 2 2 4" xfId="19005" xr:uid="{00000000-0005-0000-0000-0000304A0000}"/>
    <cellStyle name="Komma 4 4 2 2 5" xfId="19006" xr:uid="{00000000-0005-0000-0000-0000314A0000}"/>
    <cellStyle name="Komma 4 4 2 2 6" xfId="19007" xr:uid="{00000000-0005-0000-0000-0000324A0000}"/>
    <cellStyle name="Komma 4 4 2 3" xfId="19008" xr:uid="{00000000-0005-0000-0000-0000334A0000}"/>
    <cellStyle name="Komma 4 4 2 3 2" xfId="19009" xr:uid="{00000000-0005-0000-0000-0000344A0000}"/>
    <cellStyle name="Komma 4 4 2 3 2 2" xfId="19010" xr:uid="{00000000-0005-0000-0000-0000354A0000}"/>
    <cellStyle name="Komma 4 4 2 3 3" xfId="19011" xr:uid="{00000000-0005-0000-0000-0000364A0000}"/>
    <cellStyle name="Komma 4 4 2 4" xfId="19012" xr:uid="{00000000-0005-0000-0000-0000374A0000}"/>
    <cellStyle name="Komma 4 4 2 4 2" xfId="19013" xr:uid="{00000000-0005-0000-0000-0000384A0000}"/>
    <cellStyle name="Komma 4 4 2 4 2 2" xfId="19014" xr:uid="{00000000-0005-0000-0000-0000394A0000}"/>
    <cellStyle name="Komma 4 4 2 4 3" xfId="19015" xr:uid="{00000000-0005-0000-0000-00003A4A0000}"/>
    <cellStyle name="Komma 4 4 2 5" xfId="19016" xr:uid="{00000000-0005-0000-0000-00003B4A0000}"/>
    <cellStyle name="Komma 4 4 2 5 2" xfId="19017" xr:uid="{00000000-0005-0000-0000-00003C4A0000}"/>
    <cellStyle name="Komma 4 4 2 6" xfId="19018" xr:uid="{00000000-0005-0000-0000-00003D4A0000}"/>
    <cellStyle name="Komma 4 4 2 7" xfId="19019" xr:uid="{00000000-0005-0000-0000-00003E4A0000}"/>
    <cellStyle name="Komma 4 4 2 8" xfId="19020" xr:uid="{00000000-0005-0000-0000-00003F4A0000}"/>
    <cellStyle name="Komma 4 4 3" xfId="19021" xr:uid="{00000000-0005-0000-0000-0000404A0000}"/>
    <cellStyle name="Komma 4 4 3 2" xfId="19022" xr:uid="{00000000-0005-0000-0000-0000414A0000}"/>
    <cellStyle name="Komma 4 4 3 2 2" xfId="19023" xr:uid="{00000000-0005-0000-0000-0000424A0000}"/>
    <cellStyle name="Komma 4 4 3 2 2 2" xfId="19024" xr:uid="{00000000-0005-0000-0000-0000434A0000}"/>
    <cellStyle name="Komma 4 4 3 2 3" xfId="19025" xr:uid="{00000000-0005-0000-0000-0000444A0000}"/>
    <cellStyle name="Komma 4 4 3 2 4" xfId="19026" xr:uid="{00000000-0005-0000-0000-0000454A0000}"/>
    <cellStyle name="Komma 4 4 3 3" xfId="19027" xr:uid="{00000000-0005-0000-0000-0000464A0000}"/>
    <cellStyle name="Komma 4 4 3 3 2" xfId="19028" xr:uid="{00000000-0005-0000-0000-0000474A0000}"/>
    <cellStyle name="Komma 4 4 3 4" xfId="19029" xr:uid="{00000000-0005-0000-0000-0000484A0000}"/>
    <cellStyle name="Komma 4 4 3 5" xfId="19030" xr:uid="{00000000-0005-0000-0000-0000494A0000}"/>
    <cellStyle name="Komma 4 4 3 6" xfId="19031" xr:uid="{00000000-0005-0000-0000-00004A4A0000}"/>
    <cellStyle name="Komma 4 4 4" xfId="19032" xr:uid="{00000000-0005-0000-0000-00004B4A0000}"/>
    <cellStyle name="Komma 4 4 4 2" xfId="19033" xr:uid="{00000000-0005-0000-0000-00004C4A0000}"/>
    <cellStyle name="Komma 4 4 4 2 2" xfId="19034" xr:uid="{00000000-0005-0000-0000-00004D4A0000}"/>
    <cellStyle name="Komma 4 4 4 2 2 2" xfId="19035" xr:uid="{00000000-0005-0000-0000-00004E4A0000}"/>
    <cellStyle name="Komma 4 4 4 2 3" xfId="19036" xr:uid="{00000000-0005-0000-0000-00004F4A0000}"/>
    <cellStyle name="Komma 4 4 4 2 4" xfId="19037" xr:uid="{00000000-0005-0000-0000-0000504A0000}"/>
    <cellStyle name="Komma 4 4 4 3" xfId="19038" xr:uid="{00000000-0005-0000-0000-0000514A0000}"/>
    <cellStyle name="Komma 4 4 4 3 2" xfId="19039" xr:uid="{00000000-0005-0000-0000-0000524A0000}"/>
    <cellStyle name="Komma 4 4 4 4" xfId="19040" xr:uid="{00000000-0005-0000-0000-0000534A0000}"/>
    <cellStyle name="Komma 4 4 4 5" xfId="19041" xr:uid="{00000000-0005-0000-0000-0000544A0000}"/>
    <cellStyle name="Komma 4 4 5" xfId="19042" xr:uid="{00000000-0005-0000-0000-0000554A0000}"/>
    <cellStyle name="Komma 4 4 5 2" xfId="19043" xr:uid="{00000000-0005-0000-0000-0000564A0000}"/>
    <cellStyle name="Komma 4 4 5 2 2" xfId="19044" xr:uid="{00000000-0005-0000-0000-0000574A0000}"/>
    <cellStyle name="Komma 4 4 5 3" xfId="19045" xr:uid="{00000000-0005-0000-0000-0000584A0000}"/>
    <cellStyle name="Komma 4 4 5 4" xfId="19046" xr:uid="{00000000-0005-0000-0000-0000594A0000}"/>
    <cellStyle name="Komma 4 4 6" xfId="19047" xr:uid="{00000000-0005-0000-0000-00005A4A0000}"/>
    <cellStyle name="Komma 4 4 6 2" xfId="19048" xr:uid="{00000000-0005-0000-0000-00005B4A0000}"/>
    <cellStyle name="Komma 4 4 7" xfId="19049" xr:uid="{00000000-0005-0000-0000-00005C4A0000}"/>
    <cellStyle name="Komma 4 4 8" xfId="19050" xr:uid="{00000000-0005-0000-0000-00005D4A0000}"/>
    <cellStyle name="Komma 4 4 9" xfId="19051" xr:uid="{00000000-0005-0000-0000-00005E4A0000}"/>
    <cellStyle name="Komma 4 5" xfId="19052" xr:uid="{00000000-0005-0000-0000-00005F4A0000}"/>
    <cellStyle name="Komma 4 5 2" xfId="19053" xr:uid="{00000000-0005-0000-0000-0000604A0000}"/>
    <cellStyle name="Komma 4 5 2 2" xfId="19054" xr:uid="{00000000-0005-0000-0000-0000614A0000}"/>
    <cellStyle name="Komma 4 5 2 2 2" xfId="19055" xr:uid="{00000000-0005-0000-0000-0000624A0000}"/>
    <cellStyle name="Komma 4 5 2 2 2 2" xfId="19056" xr:uid="{00000000-0005-0000-0000-0000634A0000}"/>
    <cellStyle name="Komma 4 5 2 2 2 2 2" xfId="19057" xr:uid="{00000000-0005-0000-0000-0000644A0000}"/>
    <cellStyle name="Komma 4 5 2 2 2 3" xfId="19058" xr:uid="{00000000-0005-0000-0000-0000654A0000}"/>
    <cellStyle name="Komma 4 5 2 2 3" xfId="19059" xr:uid="{00000000-0005-0000-0000-0000664A0000}"/>
    <cellStyle name="Komma 4 5 2 2 3 2" xfId="19060" xr:uid="{00000000-0005-0000-0000-0000674A0000}"/>
    <cellStyle name="Komma 4 5 2 2 4" xfId="19061" xr:uid="{00000000-0005-0000-0000-0000684A0000}"/>
    <cellStyle name="Komma 4 5 2 2 5" xfId="19062" xr:uid="{00000000-0005-0000-0000-0000694A0000}"/>
    <cellStyle name="Komma 4 5 2 2 6" xfId="19063" xr:uid="{00000000-0005-0000-0000-00006A4A0000}"/>
    <cellStyle name="Komma 4 5 2 3" xfId="19064" xr:uid="{00000000-0005-0000-0000-00006B4A0000}"/>
    <cellStyle name="Komma 4 5 2 3 2" xfId="19065" xr:uid="{00000000-0005-0000-0000-00006C4A0000}"/>
    <cellStyle name="Komma 4 5 2 3 2 2" xfId="19066" xr:uid="{00000000-0005-0000-0000-00006D4A0000}"/>
    <cellStyle name="Komma 4 5 2 3 3" xfId="19067" xr:uid="{00000000-0005-0000-0000-00006E4A0000}"/>
    <cellStyle name="Komma 4 5 2 4" xfId="19068" xr:uid="{00000000-0005-0000-0000-00006F4A0000}"/>
    <cellStyle name="Komma 4 5 2 4 2" xfId="19069" xr:uid="{00000000-0005-0000-0000-0000704A0000}"/>
    <cellStyle name="Komma 4 5 2 4 2 2" xfId="19070" xr:uid="{00000000-0005-0000-0000-0000714A0000}"/>
    <cellStyle name="Komma 4 5 2 4 3" xfId="19071" xr:uid="{00000000-0005-0000-0000-0000724A0000}"/>
    <cellStyle name="Komma 4 5 2 5" xfId="19072" xr:uid="{00000000-0005-0000-0000-0000734A0000}"/>
    <cellStyle name="Komma 4 5 2 5 2" xfId="19073" xr:uid="{00000000-0005-0000-0000-0000744A0000}"/>
    <cellStyle name="Komma 4 5 2 6" xfId="19074" xr:uid="{00000000-0005-0000-0000-0000754A0000}"/>
    <cellStyle name="Komma 4 5 2 7" xfId="19075" xr:uid="{00000000-0005-0000-0000-0000764A0000}"/>
    <cellStyle name="Komma 4 5 2 8" xfId="19076" xr:uid="{00000000-0005-0000-0000-0000774A0000}"/>
    <cellStyle name="Komma 4 5 3" xfId="19077" xr:uid="{00000000-0005-0000-0000-0000784A0000}"/>
    <cellStyle name="Komma 4 5 3 2" xfId="19078" xr:uid="{00000000-0005-0000-0000-0000794A0000}"/>
    <cellStyle name="Komma 4 5 3 2 2" xfId="19079" xr:uid="{00000000-0005-0000-0000-00007A4A0000}"/>
    <cellStyle name="Komma 4 5 3 2 2 2" xfId="19080" xr:uid="{00000000-0005-0000-0000-00007B4A0000}"/>
    <cellStyle name="Komma 4 5 3 2 3" xfId="19081" xr:uid="{00000000-0005-0000-0000-00007C4A0000}"/>
    <cellStyle name="Komma 4 5 3 2 4" xfId="19082" xr:uid="{00000000-0005-0000-0000-00007D4A0000}"/>
    <cellStyle name="Komma 4 5 3 3" xfId="19083" xr:uid="{00000000-0005-0000-0000-00007E4A0000}"/>
    <cellStyle name="Komma 4 5 3 3 2" xfId="19084" xr:uid="{00000000-0005-0000-0000-00007F4A0000}"/>
    <cellStyle name="Komma 4 5 3 4" xfId="19085" xr:uid="{00000000-0005-0000-0000-0000804A0000}"/>
    <cellStyle name="Komma 4 5 3 5" xfId="19086" xr:uid="{00000000-0005-0000-0000-0000814A0000}"/>
    <cellStyle name="Komma 4 5 3 6" xfId="19087" xr:uid="{00000000-0005-0000-0000-0000824A0000}"/>
    <cellStyle name="Komma 4 5 4" xfId="19088" xr:uid="{00000000-0005-0000-0000-0000834A0000}"/>
    <cellStyle name="Komma 4 5 4 2" xfId="19089" xr:uid="{00000000-0005-0000-0000-0000844A0000}"/>
    <cellStyle name="Komma 4 5 4 2 2" xfId="19090" xr:uid="{00000000-0005-0000-0000-0000854A0000}"/>
    <cellStyle name="Komma 4 5 4 3" xfId="19091" xr:uid="{00000000-0005-0000-0000-0000864A0000}"/>
    <cellStyle name="Komma 4 5 4 4" xfId="19092" xr:uid="{00000000-0005-0000-0000-0000874A0000}"/>
    <cellStyle name="Komma 4 5 5" xfId="19093" xr:uid="{00000000-0005-0000-0000-0000884A0000}"/>
    <cellStyle name="Komma 4 5 5 2" xfId="19094" xr:uid="{00000000-0005-0000-0000-0000894A0000}"/>
    <cellStyle name="Komma 4 5 5 2 2" xfId="19095" xr:uid="{00000000-0005-0000-0000-00008A4A0000}"/>
    <cellStyle name="Komma 4 5 5 3" xfId="19096" xr:uid="{00000000-0005-0000-0000-00008B4A0000}"/>
    <cellStyle name="Komma 4 5 6" xfId="19097" xr:uid="{00000000-0005-0000-0000-00008C4A0000}"/>
    <cellStyle name="Komma 4 5 6 2" xfId="19098" xr:uid="{00000000-0005-0000-0000-00008D4A0000}"/>
    <cellStyle name="Komma 4 5 7" xfId="19099" xr:uid="{00000000-0005-0000-0000-00008E4A0000}"/>
    <cellStyle name="Komma 4 5 8" xfId="19100" xr:uid="{00000000-0005-0000-0000-00008F4A0000}"/>
    <cellStyle name="Komma 4 5 9" xfId="19101" xr:uid="{00000000-0005-0000-0000-0000904A0000}"/>
    <cellStyle name="Komma 4 6" xfId="19102" xr:uid="{00000000-0005-0000-0000-0000914A0000}"/>
    <cellStyle name="Komma 4 6 2" xfId="19103" xr:uid="{00000000-0005-0000-0000-0000924A0000}"/>
    <cellStyle name="Komma 4 6 2 2" xfId="19104" xr:uid="{00000000-0005-0000-0000-0000934A0000}"/>
    <cellStyle name="Komma 4 6 2 2 2" xfId="19105" xr:uid="{00000000-0005-0000-0000-0000944A0000}"/>
    <cellStyle name="Komma 4 6 2 2 2 2" xfId="19106" xr:uid="{00000000-0005-0000-0000-0000954A0000}"/>
    <cellStyle name="Komma 4 6 2 2 2 2 2" xfId="19107" xr:uid="{00000000-0005-0000-0000-0000964A0000}"/>
    <cellStyle name="Komma 4 6 2 2 2 3" xfId="19108" xr:uid="{00000000-0005-0000-0000-0000974A0000}"/>
    <cellStyle name="Komma 4 6 2 2 3" xfId="19109" xr:uid="{00000000-0005-0000-0000-0000984A0000}"/>
    <cellStyle name="Komma 4 6 2 2 3 2" xfId="19110" xr:uid="{00000000-0005-0000-0000-0000994A0000}"/>
    <cellStyle name="Komma 4 6 2 2 4" xfId="19111" xr:uid="{00000000-0005-0000-0000-00009A4A0000}"/>
    <cellStyle name="Komma 4 6 2 2 5" xfId="19112" xr:uid="{00000000-0005-0000-0000-00009B4A0000}"/>
    <cellStyle name="Komma 4 6 2 2 6" xfId="19113" xr:uid="{00000000-0005-0000-0000-00009C4A0000}"/>
    <cellStyle name="Komma 4 6 2 3" xfId="19114" xr:uid="{00000000-0005-0000-0000-00009D4A0000}"/>
    <cellStyle name="Komma 4 6 2 3 2" xfId="19115" xr:uid="{00000000-0005-0000-0000-00009E4A0000}"/>
    <cellStyle name="Komma 4 6 2 3 2 2" xfId="19116" xr:uid="{00000000-0005-0000-0000-00009F4A0000}"/>
    <cellStyle name="Komma 4 6 2 3 3" xfId="19117" xr:uid="{00000000-0005-0000-0000-0000A04A0000}"/>
    <cellStyle name="Komma 4 6 2 4" xfId="19118" xr:uid="{00000000-0005-0000-0000-0000A14A0000}"/>
    <cellStyle name="Komma 4 6 2 4 2" xfId="19119" xr:uid="{00000000-0005-0000-0000-0000A24A0000}"/>
    <cellStyle name="Komma 4 6 2 4 2 2" xfId="19120" xr:uid="{00000000-0005-0000-0000-0000A34A0000}"/>
    <cellStyle name="Komma 4 6 2 4 3" xfId="19121" xr:uid="{00000000-0005-0000-0000-0000A44A0000}"/>
    <cellStyle name="Komma 4 6 2 5" xfId="19122" xr:uid="{00000000-0005-0000-0000-0000A54A0000}"/>
    <cellStyle name="Komma 4 6 2 5 2" xfId="19123" xr:uid="{00000000-0005-0000-0000-0000A64A0000}"/>
    <cellStyle name="Komma 4 6 2 6" xfId="19124" xr:uid="{00000000-0005-0000-0000-0000A74A0000}"/>
    <cellStyle name="Komma 4 6 2 7" xfId="19125" xr:uid="{00000000-0005-0000-0000-0000A84A0000}"/>
    <cellStyle name="Komma 4 6 2 8" xfId="19126" xr:uid="{00000000-0005-0000-0000-0000A94A0000}"/>
    <cellStyle name="Komma 4 6 3" xfId="19127" xr:uid="{00000000-0005-0000-0000-0000AA4A0000}"/>
    <cellStyle name="Komma 4 6 3 2" xfId="19128" xr:uid="{00000000-0005-0000-0000-0000AB4A0000}"/>
    <cellStyle name="Komma 4 6 3 2 2" xfId="19129" xr:uid="{00000000-0005-0000-0000-0000AC4A0000}"/>
    <cellStyle name="Komma 4 6 3 2 2 2" xfId="19130" xr:uid="{00000000-0005-0000-0000-0000AD4A0000}"/>
    <cellStyle name="Komma 4 6 3 2 3" xfId="19131" xr:uid="{00000000-0005-0000-0000-0000AE4A0000}"/>
    <cellStyle name="Komma 4 6 3 2 4" xfId="19132" xr:uid="{00000000-0005-0000-0000-0000AF4A0000}"/>
    <cellStyle name="Komma 4 6 3 3" xfId="19133" xr:uid="{00000000-0005-0000-0000-0000B04A0000}"/>
    <cellStyle name="Komma 4 6 3 3 2" xfId="19134" xr:uid="{00000000-0005-0000-0000-0000B14A0000}"/>
    <cellStyle name="Komma 4 6 3 4" xfId="19135" xr:uid="{00000000-0005-0000-0000-0000B24A0000}"/>
    <cellStyle name="Komma 4 6 3 5" xfId="19136" xr:uid="{00000000-0005-0000-0000-0000B34A0000}"/>
    <cellStyle name="Komma 4 6 3 6" xfId="19137" xr:uid="{00000000-0005-0000-0000-0000B44A0000}"/>
    <cellStyle name="Komma 4 6 4" xfId="19138" xr:uid="{00000000-0005-0000-0000-0000B54A0000}"/>
    <cellStyle name="Komma 4 6 4 2" xfId="19139" xr:uid="{00000000-0005-0000-0000-0000B64A0000}"/>
    <cellStyle name="Komma 4 6 4 2 2" xfId="19140" xr:uid="{00000000-0005-0000-0000-0000B74A0000}"/>
    <cellStyle name="Komma 4 6 4 3" xfId="19141" xr:uid="{00000000-0005-0000-0000-0000B84A0000}"/>
    <cellStyle name="Komma 4 6 4 4" xfId="19142" xr:uid="{00000000-0005-0000-0000-0000B94A0000}"/>
    <cellStyle name="Komma 4 6 5" xfId="19143" xr:uid="{00000000-0005-0000-0000-0000BA4A0000}"/>
    <cellStyle name="Komma 4 6 5 2" xfId="19144" xr:uid="{00000000-0005-0000-0000-0000BB4A0000}"/>
    <cellStyle name="Komma 4 6 5 2 2" xfId="19145" xr:uid="{00000000-0005-0000-0000-0000BC4A0000}"/>
    <cellStyle name="Komma 4 6 5 3" xfId="19146" xr:uid="{00000000-0005-0000-0000-0000BD4A0000}"/>
    <cellStyle name="Komma 4 6 6" xfId="19147" xr:uid="{00000000-0005-0000-0000-0000BE4A0000}"/>
    <cellStyle name="Komma 4 6 6 2" xfId="19148" xr:uid="{00000000-0005-0000-0000-0000BF4A0000}"/>
    <cellStyle name="Komma 4 6 7" xfId="19149" xr:uid="{00000000-0005-0000-0000-0000C04A0000}"/>
    <cellStyle name="Komma 4 6 8" xfId="19150" xr:uid="{00000000-0005-0000-0000-0000C14A0000}"/>
    <cellStyle name="Komma 4 6 9" xfId="19151" xr:uid="{00000000-0005-0000-0000-0000C24A0000}"/>
    <cellStyle name="Komma 4 7" xfId="19152" xr:uid="{00000000-0005-0000-0000-0000C34A0000}"/>
    <cellStyle name="Komma 4 7 2" xfId="19153" xr:uid="{00000000-0005-0000-0000-0000C44A0000}"/>
    <cellStyle name="Komma 4 7 2 2" xfId="19154" xr:uid="{00000000-0005-0000-0000-0000C54A0000}"/>
    <cellStyle name="Komma 4 7 2 2 2" xfId="19155" xr:uid="{00000000-0005-0000-0000-0000C64A0000}"/>
    <cellStyle name="Komma 4 7 2 2 2 2" xfId="19156" xr:uid="{00000000-0005-0000-0000-0000C74A0000}"/>
    <cellStyle name="Komma 4 7 2 2 3" xfId="19157" xr:uid="{00000000-0005-0000-0000-0000C84A0000}"/>
    <cellStyle name="Komma 4 7 2 2 4" xfId="19158" xr:uid="{00000000-0005-0000-0000-0000C94A0000}"/>
    <cellStyle name="Komma 4 7 2 3" xfId="19159" xr:uid="{00000000-0005-0000-0000-0000CA4A0000}"/>
    <cellStyle name="Komma 4 7 2 3 2" xfId="19160" xr:uid="{00000000-0005-0000-0000-0000CB4A0000}"/>
    <cellStyle name="Komma 4 7 2 4" xfId="19161" xr:uid="{00000000-0005-0000-0000-0000CC4A0000}"/>
    <cellStyle name="Komma 4 7 2 5" xfId="19162" xr:uid="{00000000-0005-0000-0000-0000CD4A0000}"/>
    <cellStyle name="Komma 4 7 2 6" xfId="19163" xr:uid="{00000000-0005-0000-0000-0000CE4A0000}"/>
    <cellStyle name="Komma 4 7 3" xfId="19164" xr:uid="{00000000-0005-0000-0000-0000CF4A0000}"/>
    <cellStyle name="Komma 4 7 3 2" xfId="19165" xr:uid="{00000000-0005-0000-0000-0000D04A0000}"/>
    <cellStyle name="Komma 4 7 3 2 2" xfId="19166" xr:uid="{00000000-0005-0000-0000-0000D14A0000}"/>
    <cellStyle name="Komma 4 7 3 2 2 2" xfId="19167" xr:uid="{00000000-0005-0000-0000-0000D24A0000}"/>
    <cellStyle name="Komma 4 7 3 2 3" xfId="19168" xr:uid="{00000000-0005-0000-0000-0000D34A0000}"/>
    <cellStyle name="Komma 4 7 3 2 4" xfId="19169" xr:uid="{00000000-0005-0000-0000-0000D44A0000}"/>
    <cellStyle name="Komma 4 7 3 3" xfId="19170" xr:uid="{00000000-0005-0000-0000-0000D54A0000}"/>
    <cellStyle name="Komma 4 7 3 3 2" xfId="19171" xr:uid="{00000000-0005-0000-0000-0000D64A0000}"/>
    <cellStyle name="Komma 4 7 3 4" xfId="19172" xr:uid="{00000000-0005-0000-0000-0000D74A0000}"/>
    <cellStyle name="Komma 4 7 3 5" xfId="19173" xr:uid="{00000000-0005-0000-0000-0000D84A0000}"/>
    <cellStyle name="Komma 4 7 4" xfId="19174" xr:uid="{00000000-0005-0000-0000-0000D94A0000}"/>
    <cellStyle name="Komma 4 7 4 2" xfId="19175" xr:uid="{00000000-0005-0000-0000-0000DA4A0000}"/>
    <cellStyle name="Komma 4 7 4 2 2" xfId="19176" xr:uid="{00000000-0005-0000-0000-0000DB4A0000}"/>
    <cellStyle name="Komma 4 7 4 3" xfId="19177" xr:uid="{00000000-0005-0000-0000-0000DC4A0000}"/>
    <cellStyle name="Komma 4 7 4 4" xfId="19178" xr:uid="{00000000-0005-0000-0000-0000DD4A0000}"/>
    <cellStyle name="Komma 4 7 5" xfId="19179" xr:uid="{00000000-0005-0000-0000-0000DE4A0000}"/>
    <cellStyle name="Komma 4 7 5 2" xfId="19180" xr:uid="{00000000-0005-0000-0000-0000DF4A0000}"/>
    <cellStyle name="Komma 4 7 6" xfId="19181" xr:uid="{00000000-0005-0000-0000-0000E04A0000}"/>
    <cellStyle name="Komma 4 7 7" xfId="19182" xr:uid="{00000000-0005-0000-0000-0000E14A0000}"/>
    <cellStyle name="Komma 4 7 8" xfId="19183" xr:uid="{00000000-0005-0000-0000-0000E24A0000}"/>
    <cellStyle name="Komma 4 8" xfId="19184" xr:uid="{00000000-0005-0000-0000-0000E34A0000}"/>
    <cellStyle name="Komma 4 8 2" xfId="19185" xr:uid="{00000000-0005-0000-0000-0000E44A0000}"/>
    <cellStyle name="Komma 4 8 2 2" xfId="19186" xr:uid="{00000000-0005-0000-0000-0000E54A0000}"/>
    <cellStyle name="Komma 4 8 2 2 2" xfId="19187" xr:uid="{00000000-0005-0000-0000-0000E64A0000}"/>
    <cellStyle name="Komma 4 8 2 3" xfId="19188" xr:uid="{00000000-0005-0000-0000-0000E74A0000}"/>
    <cellStyle name="Komma 4 8 2 4" xfId="19189" xr:uid="{00000000-0005-0000-0000-0000E84A0000}"/>
    <cellStyle name="Komma 4 8 3" xfId="19190" xr:uid="{00000000-0005-0000-0000-0000E94A0000}"/>
    <cellStyle name="Komma 4 8 3 2" xfId="19191" xr:uid="{00000000-0005-0000-0000-0000EA4A0000}"/>
    <cellStyle name="Komma 4 8 4" xfId="19192" xr:uid="{00000000-0005-0000-0000-0000EB4A0000}"/>
    <cellStyle name="Komma 4 8 5" xfId="19193" xr:uid="{00000000-0005-0000-0000-0000EC4A0000}"/>
    <cellStyle name="Komma 4 8 6" xfId="19194" xr:uid="{00000000-0005-0000-0000-0000ED4A0000}"/>
    <cellStyle name="Komma 4 9" xfId="19195" xr:uid="{00000000-0005-0000-0000-0000EE4A0000}"/>
    <cellStyle name="Komma 4 9 2" xfId="19196" xr:uid="{00000000-0005-0000-0000-0000EF4A0000}"/>
    <cellStyle name="Komma 4 9 2 2" xfId="19197" xr:uid="{00000000-0005-0000-0000-0000F04A0000}"/>
    <cellStyle name="Komma 4 9 2 2 2" xfId="19198" xr:uid="{00000000-0005-0000-0000-0000F14A0000}"/>
    <cellStyle name="Komma 4 9 2 3" xfId="19199" xr:uid="{00000000-0005-0000-0000-0000F24A0000}"/>
    <cellStyle name="Komma 4 9 2 4" xfId="19200" xr:uid="{00000000-0005-0000-0000-0000F34A0000}"/>
    <cellStyle name="Komma 4 9 3" xfId="19201" xr:uid="{00000000-0005-0000-0000-0000F44A0000}"/>
    <cellStyle name="Komma 4 9 3 2" xfId="19202" xr:uid="{00000000-0005-0000-0000-0000F54A0000}"/>
    <cellStyle name="Komma 4 9 4" xfId="19203" xr:uid="{00000000-0005-0000-0000-0000F64A0000}"/>
    <cellStyle name="Komma 4 9 5" xfId="19204" xr:uid="{00000000-0005-0000-0000-0000F74A0000}"/>
    <cellStyle name="Komma 5" xfId="19205" xr:uid="{00000000-0005-0000-0000-0000F84A0000}"/>
    <cellStyle name="Komma 5 10" xfId="19206" xr:uid="{00000000-0005-0000-0000-0000F94A0000}"/>
    <cellStyle name="Komma 5 10 2" xfId="19207" xr:uid="{00000000-0005-0000-0000-0000FA4A0000}"/>
    <cellStyle name="Komma 5 10 2 2" xfId="19208" xr:uid="{00000000-0005-0000-0000-0000FB4A0000}"/>
    <cellStyle name="Komma 5 10 3" xfId="19209" xr:uid="{00000000-0005-0000-0000-0000FC4A0000}"/>
    <cellStyle name="Komma 5 10 4" xfId="19210" xr:uid="{00000000-0005-0000-0000-0000FD4A0000}"/>
    <cellStyle name="Komma 5 11" xfId="19211" xr:uid="{00000000-0005-0000-0000-0000FE4A0000}"/>
    <cellStyle name="Komma 5 11 2" xfId="19212" xr:uid="{00000000-0005-0000-0000-0000FF4A0000}"/>
    <cellStyle name="Komma 5 11 2 2" xfId="19213" xr:uid="{00000000-0005-0000-0000-0000004B0000}"/>
    <cellStyle name="Komma 5 11 3" xfId="19214" xr:uid="{00000000-0005-0000-0000-0000014B0000}"/>
    <cellStyle name="Komma 5 12" xfId="19215" xr:uid="{00000000-0005-0000-0000-0000024B0000}"/>
    <cellStyle name="Komma 5 12 2" xfId="19216" xr:uid="{00000000-0005-0000-0000-0000034B0000}"/>
    <cellStyle name="Komma 5 13" xfId="19217" xr:uid="{00000000-0005-0000-0000-0000044B0000}"/>
    <cellStyle name="Komma 5 14" xfId="19218" xr:uid="{00000000-0005-0000-0000-0000054B0000}"/>
    <cellStyle name="Komma 5 15" xfId="19219" xr:uid="{00000000-0005-0000-0000-0000064B0000}"/>
    <cellStyle name="Komma 5 2" xfId="19220" xr:uid="{00000000-0005-0000-0000-0000074B0000}"/>
    <cellStyle name="Komma 5 2 10" xfId="19221" xr:uid="{00000000-0005-0000-0000-0000084B0000}"/>
    <cellStyle name="Komma 5 2 10 2" xfId="19222" xr:uid="{00000000-0005-0000-0000-0000094B0000}"/>
    <cellStyle name="Komma 5 2 10 2 2" xfId="19223" xr:uid="{00000000-0005-0000-0000-00000A4B0000}"/>
    <cellStyle name="Komma 5 2 10 3" xfId="19224" xr:uid="{00000000-0005-0000-0000-00000B4B0000}"/>
    <cellStyle name="Komma 5 2 11" xfId="19225" xr:uid="{00000000-0005-0000-0000-00000C4B0000}"/>
    <cellStyle name="Komma 5 2 11 2" xfId="19226" xr:uid="{00000000-0005-0000-0000-00000D4B0000}"/>
    <cellStyle name="Komma 5 2 12" xfId="19227" xr:uid="{00000000-0005-0000-0000-00000E4B0000}"/>
    <cellStyle name="Komma 5 2 13" xfId="19228" xr:uid="{00000000-0005-0000-0000-00000F4B0000}"/>
    <cellStyle name="Komma 5 2 14" xfId="19229" xr:uid="{00000000-0005-0000-0000-0000104B0000}"/>
    <cellStyle name="Komma 5 2 2" xfId="19230" xr:uid="{00000000-0005-0000-0000-0000114B0000}"/>
    <cellStyle name="Komma 5 2 2 2" xfId="19231" xr:uid="{00000000-0005-0000-0000-0000124B0000}"/>
    <cellStyle name="Komma 5 2 2 2 2" xfId="19232" xr:uid="{00000000-0005-0000-0000-0000134B0000}"/>
    <cellStyle name="Komma 5 2 2 2 2 2" xfId="19233" xr:uid="{00000000-0005-0000-0000-0000144B0000}"/>
    <cellStyle name="Komma 5 2 2 2 2 2 2" xfId="19234" xr:uid="{00000000-0005-0000-0000-0000154B0000}"/>
    <cellStyle name="Komma 5 2 2 2 2 2 2 2" xfId="19235" xr:uid="{00000000-0005-0000-0000-0000164B0000}"/>
    <cellStyle name="Komma 5 2 2 2 2 2 3" xfId="19236" xr:uid="{00000000-0005-0000-0000-0000174B0000}"/>
    <cellStyle name="Komma 5 2 2 2 2 3" xfId="19237" xr:uid="{00000000-0005-0000-0000-0000184B0000}"/>
    <cellStyle name="Komma 5 2 2 2 2 3 2" xfId="19238" xr:uid="{00000000-0005-0000-0000-0000194B0000}"/>
    <cellStyle name="Komma 5 2 2 2 2 4" xfId="19239" xr:uid="{00000000-0005-0000-0000-00001A4B0000}"/>
    <cellStyle name="Komma 5 2 2 2 2 5" xfId="19240" xr:uid="{00000000-0005-0000-0000-00001B4B0000}"/>
    <cellStyle name="Komma 5 2 2 2 2 6" xfId="19241" xr:uid="{00000000-0005-0000-0000-00001C4B0000}"/>
    <cellStyle name="Komma 5 2 2 2 3" xfId="19242" xr:uid="{00000000-0005-0000-0000-00001D4B0000}"/>
    <cellStyle name="Komma 5 2 2 2 3 2" xfId="19243" xr:uid="{00000000-0005-0000-0000-00001E4B0000}"/>
    <cellStyle name="Komma 5 2 2 2 3 2 2" xfId="19244" xr:uid="{00000000-0005-0000-0000-00001F4B0000}"/>
    <cellStyle name="Komma 5 2 2 2 3 3" xfId="19245" xr:uid="{00000000-0005-0000-0000-0000204B0000}"/>
    <cellStyle name="Komma 5 2 2 2 4" xfId="19246" xr:uid="{00000000-0005-0000-0000-0000214B0000}"/>
    <cellStyle name="Komma 5 2 2 2 4 2" xfId="19247" xr:uid="{00000000-0005-0000-0000-0000224B0000}"/>
    <cellStyle name="Komma 5 2 2 2 4 2 2" xfId="19248" xr:uid="{00000000-0005-0000-0000-0000234B0000}"/>
    <cellStyle name="Komma 5 2 2 2 4 3" xfId="19249" xr:uid="{00000000-0005-0000-0000-0000244B0000}"/>
    <cellStyle name="Komma 5 2 2 2 5" xfId="19250" xr:uid="{00000000-0005-0000-0000-0000254B0000}"/>
    <cellStyle name="Komma 5 2 2 2 5 2" xfId="19251" xr:uid="{00000000-0005-0000-0000-0000264B0000}"/>
    <cellStyle name="Komma 5 2 2 2 6" xfId="19252" xr:uid="{00000000-0005-0000-0000-0000274B0000}"/>
    <cellStyle name="Komma 5 2 2 2 7" xfId="19253" xr:uid="{00000000-0005-0000-0000-0000284B0000}"/>
    <cellStyle name="Komma 5 2 2 2 8" xfId="19254" xr:uid="{00000000-0005-0000-0000-0000294B0000}"/>
    <cellStyle name="Komma 5 2 2 3" xfId="19255" xr:uid="{00000000-0005-0000-0000-00002A4B0000}"/>
    <cellStyle name="Komma 5 2 2 3 2" xfId="19256" xr:uid="{00000000-0005-0000-0000-00002B4B0000}"/>
    <cellStyle name="Komma 5 2 2 3 2 2" xfId="19257" xr:uid="{00000000-0005-0000-0000-00002C4B0000}"/>
    <cellStyle name="Komma 5 2 2 3 2 2 2" xfId="19258" xr:uid="{00000000-0005-0000-0000-00002D4B0000}"/>
    <cellStyle name="Komma 5 2 2 3 2 3" xfId="19259" xr:uid="{00000000-0005-0000-0000-00002E4B0000}"/>
    <cellStyle name="Komma 5 2 2 3 2 4" xfId="19260" xr:uid="{00000000-0005-0000-0000-00002F4B0000}"/>
    <cellStyle name="Komma 5 2 2 3 3" xfId="19261" xr:uid="{00000000-0005-0000-0000-0000304B0000}"/>
    <cellStyle name="Komma 5 2 2 3 3 2" xfId="19262" xr:uid="{00000000-0005-0000-0000-0000314B0000}"/>
    <cellStyle name="Komma 5 2 2 3 4" xfId="19263" xr:uid="{00000000-0005-0000-0000-0000324B0000}"/>
    <cellStyle name="Komma 5 2 2 3 5" xfId="19264" xr:uid="{00000000-0005-0000-0000-0000334B0000}"/>
    <cellStyle name="Komma 5 2 2 3 6" xfId="19265" xr:uid="{00000000-0005-0000-0000-0000344B0000}"/>
    <cellStyle name="Komma 5 2 2 4" xfId="19266" xr:uid="{00000000-0005-0000-0000-0000354B0000}"/>
    <cellStyle name="Komma 5 2 2 4 2" xfId="19267" xr:uid="{00000000-0005-0000-0000-0000364B0000}"/>
    <cellStyle name="Komma 5 2 2 4 2 2" xfId="19268" xr:uid="{00000000-0005-0000-0000-0000374B0000}"/>
    <cellStyle name="Komma 5 2 2 4 2 2 2" xfId="19269" xr:uid="{00000000-0005-0000-0000-0000384B0000}"/>
    <cellStyle name="Komma 5 2 2 4 2 3" xfId="19270" xr:uid="{00000000-0005-0000-0000-0000394B0000}"/>
    <cellStyle name="Komma 5 2 2 4 2 4" xfId="19271" xr:uid="{00000000-0005-0000-0000-00003A4B0000}"/>
    <cellStyle name="Komma 5 2 2 4 3" xfId="19272" xr:uid="{00000000-0005-0000-0000-00003B4B0000}"/>
    <cellStyle name="Komma 5 2 2 4 3 2" xfId="19273" xr:uid="{00000000-0005-0000-0000-00003C4B0000}"/>
    <cellStyle name="Komma 5 2 2 4 4" xfId="19274" xr:uid="{00000000-0005-0000-0000-00003D4B0000}"/>
    <cellStyle name="Komma 5 2 2 4 5" xfId="19275" xr:uid="{00000000-0005-0000-0000-00003E4B0000}"/>
    <cellStyle name="Komma 5 2 2 5" xfId="19276" xr:uid="{00000000-0005-0000-0000-00003F4B0000}"/>
    <cellStyle name="Komma 5 2 2 5 2" xfId="19277" xr:uid="{00000000-0005-0000-0000-0000404B0000}"/>
    <cellStyle name="Komma 5 2 2 5 2 2" xfId="19278" xr:uid="{00000000-0005-0000-0000-0000414B0000}"/>
    <cellStyle name="Komma 5 2 2 5 3" xfId="19279" xr:uid="{00000000-0005-0000-0000-0000424B0000}"/>
    <cellStyle name="Komma 5 2 2 5 4" xfId="19280" xr:uid="{00000000-0005-0000-0000-0000434B0000}"/>
    <cellStyle name="Komma 5 2 2 6" xfId="19281" xr:uid="{00000000-0005-0000-0000-0000444B0000}"/>
    <cellStyle name="Komma 5 2 2 6 2" xfId="19282" xr:uid="{00000000-0005-0000-0000-0000454B0000}"/>
    <cellStyle name="Komma 5 2 2 7" xfId="19283" xr:uid="{00000000-0005-0000-0000-0000464B0000}"/>
    <cellStyle name="Komma 5 2 2 8" xfId="19284" xr:uid="{00000000-0005-0000-0000-0000474B0000}"/>
    <cellStyle name="Komma 5 2 2 9" xfId="19285" xr:uid="{00000000-0005-0000-0000-0000484B0000}"/>
    <cellStyle name="Komma 5 2 3" xfId="19286" xr:uid="{00000000-0005-0000-0000-0000494B0000}"/>
    <cellStyle name="Komma 5 2 3 2" xfId="19287" xr:uid="{00000000-0005-0000-0000-00004A4B0000}"/>
    <cellStyle name="Komma 5 2 3 2 2" xfId="19288" xr:uid="{00000000-0005-0000-0000-00004B4B0000}"/>
    <cellStyle name="Komma 5 2 3 2 2 2" xfId="19289" xr:uid="{00000000-0005-0000-0000-00004C4B0000}"/>
    <cellStyle name="Komma 5 2 3 2 2 2 2" xfId="19290" xr:uid="{00000000-0005-0000-0000-00004D4B0000}"/>
    <cellStyle name="Komma 5 2 3 2 2 2 2 2" xfId="19291" xr:uid="{00000000-0005-0000-0000-00004E4B0000}"/>
    <cellStyle name="Komma 5 2 3 2 2 2 3" xfId="19292" xr:uid="{00000000-0005-0000-0000-00004F4B0000}"/>
    <cellStyle name="Komma 5 2 3 2 2 3" xfId="19293" xr:uid="{00000000-0005-0000-0000-0000504B0000}"/>
    <cellStyle name="Komma 5 2 3 2 2 3 2" xfId="19294" xr:uid="{00000000-0005-0000-0000-0000514B0000}"/>
    <cellStyle name="Komma 5 2 3 2 2 4" xfId="19295" xr:uid="{00000000-0005-0000-0000-0000524B0000}"/>
    <cellStyle name="Komma 5 2 3 2 2 5" xfId="19296" xr:uid="{00000000-0005-0000-0000-0000534B0000}"/>
    <cellStyle name="Komma 5 2 3 2 2 6" xfId="19297" xr:uid="{00000000-0005-0000-0000-0000544B0000}"/>
    <cellStyle name="Komma 5 2 3 2 3" xfId="19298" xr:uid="{00000000-0005-0000-0000-0000554B0000}"/>
    <cellStyle name="Komma 5 2 3 2 3 2" xfId="19299" xr:uid="{00000000-0005-0000-0000-0000564B0000}"/>
    <cellStyle name="Komma 5 2 3 2 3 2 2" xfId="19300" xr:uid="{00000000-0005-0000-0000-0000574B0000}"/>
    <cellStyle name="Komma 5 2 3 2 3 3" xfId="19301" xr:uid="{00000000-0005-0000-0000-0000584B0000}"/>
    <cellStyle name="Komma 5 2 3 2 4" xfId="19302" xr:uid="{00000000-0005-0000-0000-0000594B0000}"/>
    <cellStyle name="Komma 5 2 3 2 4 2" xfId="19303" xr:uid="{00000000-0005-0000-0000-00005A4B0000}"/>
    <cellStyle name="Komma 5 2 3 2 4 2 2" xfId="19304" xr:uid="{00000000-0005-0000-0000-00005B4B0000}"/>
    <cellStyle name="Komma 5 2 3 2 4 3" xfId="19305" xr:uid="{00000000-0005-0000-0000-00005C4B0000}"/>
    <cellStyle name="Komma 5 2 3 2 5" xfId="19306" xr:uid="{00000000-0005-0000-0000-00005D4B0000}"/>
    <cellStyle name="Komma 5 2 3 2 5 2" xfId="19307" xr:uid="{00000000-0005-0000-0000-00005E4B0000}"/>
    <cellStyle name="Komma 5 2 3 2 6" xfId="19308" xr:uid="{00000000-0005-0000-0000-00005F4B0000}"/>
    <cellStyle name="Komma 5 2 3 2 7" xfId="19309" xr:uid="{00000000-0005-0000-0000-0000604B0000}"/>
    <cellStyle name="Komma 5 2 3 2 8" xfId="19310" xr:uid="{00000000-0005-0000-0000-0000614B0000}"/>
    <cellStyle name="Komma 5 2 3 3" xfId="19311" xr:uid="{00000000-0005-0000-0000-0000624B0000}"/>
    <cellStyle name="Komma 5 2 3 3 2" xfId="19312" xr:uid="{00000000-0005-0000-0000-0000634B0000}"/>
    <cellStyle name="Komma 5 2 3 3 2 2" xfId="19313" xr:uid="{00000000-0005-0000-0000-0000644B0000}"/>
    <cellStyle name="Komma 5 2 3 3 2 2 2" xfId="19314" xr:uid="{00000000-0005-0000-0000-0000654B0000}"/>
    <cellStyle name="Komma 5 2 3 3 2 3" xfId="19315" xr:uid="{00000000-0005-0000-0000-0000664B0000}"/>
    <cellStyle name="Komma 5 2 3 3 2 4" xfId="19316" xr:uid="{00000000-0005-0000-0000-0000674B0000}"/>
    <cellStyle name="Komma 5 2 3 3 3" xfId="19317" xr:uid="{00000000-0005-0000-0000-0000684B0000}"/>
    <cellStyle name="Komma 5 2 3 3 3 2" xfId="19318" xr:uid="{00000000-0005-0000-0000-0000694B0000}"/>
    <cellStyle name="Komma 5 2 3 3 4" xfId="19319" xr:uid="{00000000-0005-0000-0000-00006A4B0000}"/>
    <cellStyle name="Komma 5 2 3 3 5" xfId="19320" xr:uid="{00000000-0005-0000-0000-00006B4B0000}"/>
    <cellStyle name="Komma 5 2 3 3 6" xfId="19321" xr:uid="{00000000-0005-0000-0000-00006C4B0000}"/>
    <cellStyle name="Komma 5 2 3 4" xfId="19322" xr:uid="{00000000-0005-0000-0000-00006D4B0000}"/>
    <cellStyle name="Komma 5 2 3 4 2" xfId="19323" xr:uid="{00000000-0005-0000-0000-00006E4B0000}"/>
    <cellStyle name="Komma 5 2 3 4 2 2" xfId="19324" xr:uid="{00000000-0005-0000-0000-00006F4B0000}"/>
    <cellStyle name="Komma 5 2 3 4 3" xfId="19325" xr:uid="{00000000-0005-0000-0000-0000704B0000}"/>
    <cellStyle name="Komma 5 2 3 4 4" xfId="19326" xr:uid="{00000000-0005-0000-0000-0000714B0000}"/>
    <cellStyle name="Komma 5 2 3 5" xfId="19327" xr:uid="{00000000-0005-0000-0000-0000724B0000}"/>
    <cellStyle name="Komma 5 2 3 5 2" xfId="19328" xr:uid="{00000000-0005-0000-0000-0000734B0000}"/>
    <cellStyle name="Komma 5 2 3 5 2 2" xfId="19329" xr:uid="{00000000-0005-0000-0000-0000744B0000}"/>
    <cellStyle name="Komma 5 2 3 5 3" xfId="19330" xr:uid="{00000000-0005-0000-0000-0000754B0000}"/>
    <cellStyle name="Komma 5 2 3 6" xfId="19331" xr:uid="{00000000-0005-0000-0000-0000764B0000}"/>
    <cellStyle name="Komma 5 2 3 6 2" xfId="19332" xr:uid="{00000000-0005-0000-0000-0000774B0000}"/>
    <cellStyle name="Komma 5 2 3 7" xfId="19333" xr:uid="{00000000-0005-0000-0000-0000784B0000}"/>
    <cellStyle name="Komma 5 2 3 8" xfId="19334" xr:uid="{00000000-0005-0000-0000-0000794B0000}"/>
    <cellStyle name="Komma 5 2 3 9" xfId="19335" xr:uid="{00000000-0005-0000-0000-00007A4B0000}"/>
    <cellStyle name="Komma 5 2 4" xfId="19336" xr:uid="{00000000-0005-0000-0000-00007B4B0000}"/>
    <cellStyle name="Komma 5 2 4 2" xfId="19337" xr:uid="{00000000-0005-0000-0000-00007C4B0000}"/>
    <cellStyle name="Komma 5 2 4 2 2" xfId="19338" xr:uid="{00000000-0005-0000-0000-00007D4B0000}"/>
    <cellStyle name="Komma 5 2 4 2 2 2" xfId="19339" xr:uid="{00000000-0005-0000-0000-00007E4B0000}"/>
    <cellStyle name="Komma 5 2 4 2 2 2 2" xfId="19340" xr:uid="{00000000-0005-0000-0000-00007F4B0000}"/>
    <cellStyle name="Komma 5 2 4 2 2 2 2 2" xfId="19341" xr:uid="{00000000-0005-0000-0000-0000804B0000}"/>
    <cellStyle name="Komma 5 2 4 2 2 2 3" xfId="19342" xr:uid="{00000000-0005-0000-0000-0000814B0000}"/>
    <cellStyle name="Komma 5 2 4 2 2 3" xfId="19343" xr:uid="{00000000-0005-0000-0000-0000824B0000}"/>
    <cellStyle name="Komma 5 2 4 2 2 3 2" xfId="19344" xr:uid="{00000000-0005-0000-0000-0000834B0000}"/>
    <cellStyle name="Komma 5 2 4 2 2 4" xfId="19345" xr:uid="{00000000-0005-0000-0000-0000844B0000}"/>
    <cellStyle name="Komma 5 2 4 2 2 5" xfId="19346" xr:uid="{00000000-0005-0000-0000-0000854B0000}"/>
    <cellStyle name="Komma 5 2 4 2 2 6" xfId="19347" xr:uid="{00000000-0005-0000-0000-0000864B0000}"/>
    <cellStyle name="Komma 5 2 4 2 3" xfId="19348" xr:uid="{00000000-0005-0000-0000-0000874B0000}"/>
    <cellStyle name="Komma 5 2 4 2 3 2" xfId="19349" xr:uid="{00000000-0005-0000-0000-0000884B0000}"/>
    <cellStyle name="Komma 5 2 4 2 3 2 2" xfId="19350" xr:uid="{00000000-0005-0000-0000-0000894B0000}"/>
    <cellStyle name="Komma 5 2 4 2 3 3" xfId="19351" xr:uid="{00000000-0005-0000-0000-00008A4B0000}"/>
    <cellStyle name="Komma 5 2 4 2 4" xfId="19352" xr:uid="{00000000-0005-0000-0000-00008B4B0000}"/>
    <cellStyle name="Komma 5 2 4 2 4 2" xfId="19353" xr:uid="{00000000-0005-0000-0000-00008C4B0000}"/>
    <cellStyle name="Komma 5 2 4 2 4 2 2" xfId="19354" xr:uid="{00000000-0005-0000-0000-00008D4B0000}"/>
    <cellStyle name="Komma 5 2 4 2 4 3" xfId="19355" xr:uid="{00000000-0005-0000-0000-00008E4B0000}"/>
    <cellStyle name="Komma 5 2 4 2 5" xfId="19356" xr:uid="{00000000-0005-0000-0000-00008F4B0000}"/>
    <cellStyle name="Komma 5 2 4 2 5 2" xfId="19357" xr:uid="{00000000-0005-0000-0000-0000904B0000}"/>
    <cellStyle name="Komma 5 2 4 2 6" xfId="19358" xr:uid="{00000000-0005-0000-0000-0000914B0000}"/>
    <cellStyle name="Komma 5 2 4 2 7" xfId="19359" xr:uid="{00000000-0005-0000-0000-0000924B0000}"/>
    <cellStyle name="Komma 5 2 4 2 8" xfId="19360" xr:uid="{00000000-0005-0000-0000-0000934B0000}"/>
    <cellStyle name="Komma 5 2 4 3" xfId="19361" xr:uid="{00000000-0005-0000-0000-0000944B0000}"/>
    <cellStyle name="Komma 5 2 4 3 2" xfId="19362" xr:uid="{00000000-0005-0000-0000-0000954B0000}"/>
    <cellStyle name="Komma 5 2 4 3 2 2" xfId="19363" xr:uid="{00000000-0005-0000-0000-0000964B0000}"/>
    <cellStyle name="Komma 5 2 4 3 2 2 2" xfId="19364" xr:uid="{00000000-0005-0000-0000-0000974B0000}"/>
    <cellStyle name="Komma 5 2 4 3 2 3" xfId="19365" xr:uid="{00000000-0005-0000-0000-0000984B0000}"/>
    <cellStyle name="Komma 5 2 4 3 2 4" xfId="19366" xr:uid="{00000000-0005-0000-0000-0000994B0000}"/>
    <cellStyle name="Komma 5 2 4 3 3" xfId="19367" xr:uid="{00000000-0005-0000-0000-00009A4B0000}"/>
    <cellStyle name="Komma 5 2 4 3 3 2" xfId="19368" xr:uid="{00000000-0005-0000-0000-00009B4B0000}"/>
    <cellStyle name="Komma 5 2 4 3 4" xfId="19369" xr:uid="{00000000-0005-0000-0000-00009C4B0000}"/>
    <cellStyle name="Komma 5 2 4 3 5" xfId="19370" xr:uid="{00000000-0005-0000-0000-00009D4B0000}"/>
    <cellStyle name="Komma 5 2 4 3 6" xfId="19371" xr:uid="{00000000-0005-0000-0000-00009E4B0000}"/>
    <cellStyle name="Komma 5 2 4 4" xfId="19372" xr:uid="{00000000-0005-0000-0000-00009F4B0000}"/>
    <cellStyle name="Komma 5 2 4 4 2" xfId="19373" xr:uid="{00000000-0005-0000-0000-0000A04B0000}"/>
    <cellStyle name="Komma 5 2 4 4 2 2" xfId="19374" xr:uid="{00000000-0005-0000-0000-0000A14B0000}"/>
    <cellStyle name="Komma 5 2 4 4 3" xfId="19375" xr:uid="{00000000-0005-0000-0000-0000A24B0000}"/>
    <cellStyle name="Komma 5 2 4 4 4" xfId="19376" xr:uid="{00000000-0005-0000-0000-0000A34B0000}"/>
    <cellStyle name="Komma 5 2 4 5" xfId="19377" xr:uid="{00000000-0005-0000-0000-0000A44B0000}"/>
    <cellStyle name="Komma 5 2 4 5 2" xfId="19378" xr:uid="{00000000-0005-0000-0000-0000A54B0000}"/>
    <cellStyle name="Komma 5 2 4 5 2 2" xfId="19379" xr:uid="{00000000-0005-0000-0000-0000A64B0000}"/>
    <cellStyle name="Komma 5 2 4 5 3" xfId="19380" xr:uid="{00000000-0005-0000-0000-0000A74B0000}"/>
    <cellStyle name="Komma 5 2 4 6" xfId="19381" xr:uid="{00000000-0005-0000-0000-0000A84B0000}"/>
    <cellStyle name="Komma 5 2 4 6 2" xfId="19382" xr:uid="{00000000-0005-0000-0000-0000A94B0000}"/>
    <cellStyle name="Komma 5 2 4 7" xfId="19383" xr:uid="{00000000-0005-0000-0000-0000AA4B0000}"/>
    <cellStyle name="Komma 5 2 4 8" xfId="19384" xr:uid="{00000000-0005-0000-0000-0000AB4B0000}"/>
    <cellStyle name="Komma 5 2 4 9" xfId="19385" xr:uid="{00000000-0005-0000-0000-0000AC4B0000}"/>
    <cellStyle name="Komma 5 2 5" xfId="19386" xr:uid="{00000000-0005-0000-0000-0000AD4B0000}"/>
    <cellStyle name="Komma 5 2 5 2" xfId="19387" xr:uid="{00000000-0005-0000-0000-0000AE4B0000}"/>
    <cellStyle name="Komma 5 2 5 2 2" xfId="19388" xr:uid="{00000000-0005-0000-0000-0000AF4B0000}"/>
    <cellStyle name="Komma 5 2 5 2 2 2" xfId="19389" xr:uid="{00000000-0005-0000-0000-0000B04B0000}"/>
    <cellStyle name="Komma 5 2 5 2 2 2 2" xfId="19390" xr:uid="{00000000-0005-0000-0000-0000B14B0000}"/>
    <cellStyle name="Komma 5 2 5 2 2 3" xfId="19391" xr:uid="{00000000-0005-0000-0000-0000B24B0000}"/>
    <cellStyle name="Komma 5 2 5 2 2 4" xfId="19392" xr:uid="{00000000-0005-0000-0000-0000B34B0000}"/>
    <cellStyle name="Komma 5 2 5 2 3" xfId="19393" xr:uid="{00000000-0005-0000-0000-0000B44B0000}"/>
    <cellStyle name="Komma 5 2 5 2 3 2" xfId="19394" xr:uid="{00000000-0005-0000-0000-0000B54B0000}"/>
    <cellStyle name="Komma 5 2 5 2 4" xfId="19395" xr:uid="{00000000-0005-0000-0000-0000B64B0000}"/>
    <cellStyle name="Komma 5 2 5 2 5" xfId="19396" xr:uid="{00000000-0005-0000-0000-0000B74B0000}"/>
    <cellStyle name="Komma 5 2 5 2 6" xfId="19397" xr:uid="{00000000-0005-0000-0000-0000B84B0000}"/>
    <cellStyle name="Komma 5 2 5 3" xfId="19398" xr:uid="{00000000-0005-0000-0000-0000B94B0000}"/>
    <cellStyle name="Komma 5 2 5 3 2" xfId="19399" xr:uid="{00000000-0005-0000-0000-0000BA4B0000}"/>
    <cellStyle name="Komma 5 2 5 3 2 2" xfId="19400" xr:uid="{00000000-0005-0000-0000-0000BB4B0000}"/>
    <cellStyle name="Komma 5 2 5 3 2 2 2" xfId="19401" xr:uid="{00000000-0005-0000-0000-0000BC4B0000}"/>
    <cellStyle name="Komma 5 2 5 3 2 3" xfId="19402" xr:uid="{00000000-0005-0000-0000-0000BD4B0000}"/>
    <cellStyle name="Komma 5 2 5 3 2 4" xfId="19403" xr:uid="{00000000-0005-0000-0000-0000BE4B0000}"/>
    <cellStyle name="Komma 5 2 5 3 3" xfId="19404" xr:uid="{00000000-0005-0000-0000-0000BF4B0000}"/>
    <cellStyle name="Komma 5 2 5 3 3 2" xfId="19405" xr:uid="{00000000-0005-0000-0000-0000C04B0000}"/>
    <cellStyle name="Komma 5 2 5 3 4" xfId="19406" xr:uid="{00000000-0005-0000-0000-0000C14B0000}"/>
    <cellStyle name="Komma 5 2 5 3 5" xfId="19407" xr:uid="{00000000-0005-0000-0000-0000C24B0000}"/>
    <cellStyle name="Komma 5 2 5 4" xfId="19408" xr:uid="{00000000-0005-0000-0000-0000C34B0000}"/>
    <cellStyle name="Komma 5 2 5 4 2" xfId="19409" xr:uid="{00000000-0005-0000-0000-0000C44B0000}"/>
    <cellStyle name="Komma 5 2 5 4 2 2" xfId="19410" xr:uid="{00000000-0005-0000-0000-0000C54B0000}"/>
    <cellStyle name="Komma 5 2 5 4 3" xfId="19411" xr:uid="{00000000-0005-0000-0000-0000C64B0000}"/>
    <cellStyle name="Komma 5 2 5 4 4" xfId="19412" xr:uid="{00000000-0005-0000-0000-0000C74B0000}"/>
    <cellStyle name="Komma 5 2 5 5" xfId="19413" xr:uid="{00000000-0005-0000-0000-0000C84B0000}"/>
    <cellStyle name="Komma 5 2 5 5 2" xfId="19414" xr:uid="{00000000-0005-0000-0000-0000C94B0000}"/>
    <cellStyle name="Komma 5 2 5 6" xfId="19415" xr:uid="{00000000-0005-0000-0000-0000CA4B0000}"/>
    <cellStyle name="Komma 5 2 5 7" xfId="19416" xr:uid="{00000000-0005-0000-0000-0000CB4B0000}"/>
    <cellStyle name="Komma 5 2 5 8" xfId="19417" xr:uid="{00000000-0005-0000-0000-0000CC4B0000}"/>
    <cellStyle name="Komma 5 2 6" xfId="19418" xr:uid="{00000000-0005-0000-0000-0000CD4B0000}"/>
    <cellStyle name="Komma 5 2 6 2" xfId="19419" xr:uid="{00000000-0005-0000-0000-0000CE4B0000}"/>
    <cellStyle name="Komma 5 2 6 2 2" xfId="19420" xr:uid="{00000000-0005-0000-0000-0000CF4B0000}"/>
    <cellStyle name="Komma 5 2 6 2 2 2" xfId="19421" xr:uid="{00000000-0005-0000-0000-0000D04B0000}"/>
    <cellStyle name="Komma 5 2 6 2 3" xfId="19422" xr:uid="{00000000-0005-0000-0000-0000D14B0000}"/>
    <cellStyle name="Komma 5 2 6 2 4" xfId="19423" xr:uid="{00000000-0005-0000-0000-0000D24B0000}"/>
    <cellStyle name="Komma 5 2 6 3" xfId="19424" xr:uid="{00000000-0005-0000-0000-0000D34B0000}"/>
    <cellStyle name="Komma 5 2 6 3 2" xfId="19425" xr:uid="{00000000-0005-0000-0000-0000D44B0000}"/>
    <cellStyle name="Komma 5 2 6 4" xfId="19426" xr:uid="{00000000-0005-0000-0000-0000D54B0000}"/>
    <cellStyle name="Komma 5 2 6 5" xfId="19427" xr:uid="{00000000-0005-0000-0000-0000D64B0000}"/>
    <cellStyle name="Komma 5 2 6 6" xfId="19428" xr:uid="{00000000-0005-0000-0000-0000D74B0000}"/>
    <cellStyle name="Komma 5 2 7" xfId="19429" xr:uid="{00000000-0005-0000-0000-0000D84B0000}"/>
    <cellStyle name="Komma 5 2 7 2" xfId="19430" xr:uid="{00000000-0005-0000-0000-0000D94B0000}"/>
    <cellStyle name="Komma 5 2 7 2 2" xfId="19431" xr:uid="{00000000-0005-0000-0000-0000DA4B0000}"/>
    <cellStyle name="Komma 5 2 7 2 2 2" xfId="19432" xr:uid="{00000000-0005-0000-0000-0000DB4B0000}"/>
    <cellStyle name="Komma 5 2 7 2 3" xfId="19433" xr:uid="{00000000-0005-0000-0000-0000DC4B0000}"/>
    <cellStyle name="Komma 5 2 7 2 4" xfId="19434" xr:uid="{00000000-0005-0000-0000-0000DD4B0000}"/>
    <cellStyle name="Komma 5 2 7 3" xfId="19435" xr:uid="{00000000-0005-0000-0000-0000DE4B0000}"/>
    <cellStyle name="Komma 5 2 7 3 2" xfId="19436" xr:uid="{00000000-0005-0000-0000-0000DF4B0000}"/>
    <cellStyle name="Komma 5 2 7 4" xfId="19437" xr:uid="{00000000-0005-0000-0000-0000E04B0000}"/>
    <cellStyle name="Komma 5 2 7 5" xfId="19438" xr:uid="{00000000-0005-0000-0000-0000E14B0000}"/>
    <cellStyle name="Komma 5 2 8" xfId="19439" xr:uid="{00000000-0005-0000-0000-0000E24B0000}"/>
    <cellStyle name="Komma 5 2 8 2" xfId="19440" xr:uid="{00000000-0005-0000-0000-0000E34B0000}"/>
    <cellStyle name="Komma 5 2 8 2 2" xfId="19441" xr:uid="{00000000-0005-0000-0000-0000E44B0000}"/>
    <cellStyle name="Komma 5 2 8 2 3" xfId="19442" xr:uid="{00000000-0005-0000-0000-0000E54B0000}"/>
    <cellStyle name="Komma 5 2 8 3" xfId="19443" xr:uid="{00000000-0005-0000-0000-0000E64B0000}"/>
    <cellStyle name="Komma 5 2 8 4" xfId="19444" xr:uid="{00000000-0005-0000-0000-0000E74B0000}"/>
    <cellStyle name="Komma 5 2 9" xfId="19445" xr:uid="{00000000-0005-0000-0000-0000E84B0000}"/>
    <cellStyle name="Komma 5 2 9 2" xfId="19446" xr:uid="{00000000-0005-0000-0000-0000E94B0000}"/>
    <cellStyle name="Komma 5 2 9 2 2" xfId="19447" xr:uid="{00000000-0005-0000-0000-0000EA4B0000}"/>
    <cellStyle name="Komma 5 2 9 3" xfId="19448" xr:uid="{00000000-0005-0000-0000-0000EB4B0000}"/>
    <cellStyle name="Komma 5 2 9 4" xfId="19449" xr:uid="{00000000-0005-0000-0000-0000EC4B0000}"/>
    <cellStyle name="Komma 5 2 9 5" xfId="19450" xr:uid="{00000000-0005-0000-0000-0000ED4B0000}"/>
    <cellStyle name="Komma 5 3" xfId="19451" xr:uid="{00000000-0005-0000-0000-0000EE4B0000}"/>
    <cellStyle name="Komma 5 3 10" xfId="19452" xr:uid="{00000000-0005-0000-0000-0000EF4B0000}"/>
    <cellStyle name="Komma 5 3 2" xfId="19453" xr:uid="{00000000-0005-0000-0000-0000F04B0000}"/>
    <cellStyle name="Komma 5 3 2 2" xfId="19454" xr:uid="{00000000-0005-0000-0000-0000F14B0000}"/>
    <cellStyle name="Komma 5 3 2 2 2" xfId="19455" xr:uid="{00000000-0005-0000-0000-0000F24B0000}"/>
    <cellStyle name="Komma 5 3 2 2 2 2" xfId="19456" xr:uid="{00000000-0005-0000-0000-0000F34B0000}"/>
    <cellStyle name="Komma 5 3 2 2 2 2 2" xfId="19457" xr:uid="{00000000-0005-0000-0000-0000F44B0000}"/>
    <cellStyle name="Komma 5 3 2 2 2 3" xfId="19458" xr:uid="{00000000-0005-0000-0000-0000F54B0000}"/>
    <cellStyle name="Komma 5 3 2 2 3" xfId="19459" xr:uid="{00000000-0005-0000-0000-0000F64B0000}"/>
    <cellStyle name="Komma 5 3 2 2 3 2" xfId="19460" xr:uid="{00000000-0005-0000-0000-0000F74B0000}"/>
    <cellStyle name="Komma 5 3 2 2 4" xfId="19461" xr:uid="{00000000-0005-0000-0000-0000F84B0000}"/>
    <cellStyle name="Komma 5 3 2 2 5" xfId="19462" xr:uid="{00000000-0005-0000-0000-0000F94B0000}"/>
    <cellStyle name="Komma 5 3 2 2 6" xfId="19463" xr:uid="{00000000-0005-0000-0000-0000FA4B0000}"/>
    <cellStyle name="Komma 5 3 2 3" xfId="19464" xr:uid="{00000000-0005-0000-0000-0000FB4B0000}"/>
    <cellStyle name="Komma 5 3 2 3 2" xfId="19465" xr:uid="{00000000-0005-0000-0000-0000FC4B0000}"/>
    <cellStyle name="Komma 5 3 2 3 2 2" xfId="19466" xr:uid="{00000000-0005-0000-0000-0000FD4B0000}"/>
    <cellStyle name="Komma 5 3 2 3 3" xfId="19467" xr:uid="{00000000-0005-0000-0000-0000FE4B0000}"/>
    <cellStyle name="Komma 5 3 2 4" xfId="19468" xr:uid="{00000000-0005-0000-0000-0000FF4B0000}"/>
    <cellStyle name="Komma 5 3 2 4 2" xfId="19469" xr:uid="{00000000-0005-0000-0000-0000004C0000}"/>
    <cellStyle name="Komma 5 3 2 4 2 2" xfId="19470" xr:uid="{00000000-0005-0000-0000-0000014C0000}"/>
    <cellStyle name="Komma 5 3 2 4 3" xfId="19471" xr:uid="{00000000-0005-0000-0000-0000024C0000}"/>
    <cellStyle name="Komma 5 3 2 5" xfId="19472" xr:uid="{00000000-0005-0000-0000-0000034C0000}"/>
    <cellStyle name="Komma 5 3 2 5 2" xfId="19473" xr:uid="{00000000-0005-0000-0000-0000044C0000}"/>
    <cellStyle name="Komma 5 3 2 6" xfId="19474" xr:uid="{00000000-0005-0000-0000-0000054C0000}"/>
    <cellStyle name="Komma 5 3 2 7" xfId="19475" xr:uid="{00000000-0005-0000-0000-0000064C0000}"/>
    <cellStyle name="Komma 5 3 2 8" xfId="19476" xr:uid="{00000000-0005-0000-0000-0000074C0000}"/>
    <cellStyle name="Komma 5 3 3" xfId="19477" xr:uid="{00000000-0005-0000-0000-0000084C0000}"/>
    <cellStyle name="Komma 5 3 3 2" xfId="19478" xr:uid="{00000000-0005-0000-0000-0000094C0000}"/>
    <cellStyle name="Komma 5 3 3 2 2" xfId="19479" xr:uid="{00000000-0005-0000-0000-00000A4C0000}"/>
    <cellStyle name="Komma 5 3 3 2 2 2" xfId="19480" xr:uid="{00000000-0005-0000-0000-00000B4C0000}"/>
    <cellStyle name="Komma 5 3 3 2 3" xfId="19481" xr:uid="{00000000-0005-0000-0000-00000C4C0000}"/>
    <cellStyle name="Komma 5 3 3 2 4" xfId="19482" xr:uid="{00000000-0005-0000-0000-00000D4C0000}"/>
    <cellStyle name="Komma 5 3 3 3" xfId="19483" xr:uid="{00000000-0005-0000-0000-00000E4C0000}"/>
    <cellStyle name="Komma 5 3 3 3 2" xfId="19484" xr:uid="{00000000-0005-0000-0000-00000F4C0000}"/>
    <cellStyle name="Komma 5 3 3 4" xfId="19485" xr:uid="{00000000-0005-0000-0000-0000104C0000}"/>
    <cellStyle name="Komma 5 3 3 5" xfId="19486" xr:uid="{00000000-0005-0000-0000-0000114C0000}"/>
    <cellStyle name="Komma 5 3 3 6" xfId="19487" xr:uid="{00000000-0005-0000-0000-0000124C0000}"/>
    <cellStyle name="Komma 5 3 4" xfId="19488" xr:uid="{00000000-0005-0000-0000-0000134C0000}"/>
    <cellStyle name="Komma 5 3 4 2" xfId="19489" xr:uid="{00000000-0005-0000-0000-0000144C0000}"/>
    <cellStyle name="Komma 5 3 4 2 2" xfId="19490" xr:uid="{00000000-0005-0000-0000-0000154C0000}"/>
    <cellStyle name="Komma 5 3 4 2 2 2" xfId="19491" xr:uid="{00000000-0005-0000-0000-0000164C0000}"/>
    <cellStyle name="Komma 5 3 4 2 3" xfId="19492" xr:uid="{00000000-0005-0000-0000-0000174C0000}"/>
    <cellStyle name="Komma 5 3 4 2 4" xfId="19493" xr:uid="{00000000-0005-0000-0000-0000184C0000}"/>
    <cellStyle name="Komma 5 3 4 3" xfId="19494" xr:uid="{00000000-0005-0000-0000-0000194C0000}"/>
    <cellStyle name="Komma 5 3 4 3 2" xfId="19495" xr:uid="{00000000-0005-0000-0000-00001A4C0000}"/>
    <cellStyle name="Komma 5 3 4 4" xfId="19496" xr:uid="{00000000-0005-0000-0000-00001B4C0000}"/>
    <cellStyle name="Komma 5 3 4 5" xfId="19497" xr:uid="{00000000-0005-0000-0000-00001C4C0000}"/>
    <cellStyle name="Komma 5 3 5" xfId="19498" xr:uid="{00000000-0005-0000-0000-00001D4C0000}"/>
    <cellStyle name="Komma 5 3 5 2" xfId="19499" xr:uid="{00000000-0005-0000-0000-00001E4C0000}"/>
    <cellStyle name="Komma 5 3 5 2 2" xfId="19500" xr:uid="{00000000-0005-0000-0000-00001F4C0000}"/>
    <cellStyle name="Komma 5 3 5 3" xfId="19501" xr:uid="{00000000-0005-0000-0000-0000204C0000}"/>
    <cellStyle name="Komma 5 3 5 4" xfId="19502" xr:uid="{00000000-0005-0000-0000-0000214C0000}"/>
    <cellStyle name="Komma 5 3 5 5" xfId="19503" xr:uid="{00000000-0005-0000-0000-0000224C0000}"/>
    <cellStyle name="Komma 5 3 6" xfId="19504" xr:uid="{00000000-0005-0000-0000-0000234C0000}"/>
    <cellStyle name="Komma 5 3 6 2" xfId="19505" xr:uid="{00000000-0005-0000-0000-0000244C0000}"/>
    <cellStyle name="Komma 5 3 6 2 2" xfId="19506" xr:uid="{00000000-0005-0000-0000-0000254C0000}"/>
    <cellStyle name="Komma 5 3 6 3" xfId="19507" xr:uid="{00000000-0005-0000-0000-0000264C0000}"/>
    <cellStyle name="Komma 5 3 7" xfId="19508" xr:uid="{00000000-0005-0000-0000-0000274C0000}"/>
    <cellStyle name="Komma 5 3 7 2" xfId="19509" xr:uid="{00000000-0005-0000-0000-0000284C0000}"/>
    <cellStyle name="Komma 5 3 8" xfId="19510" xr:uid="{00000000-0005-0000-0000-0000294C0000}"/>
    <cellStyle name="Komma 5 3 9" xfId="19511" xr:uid="{00000000-0005-0000-0000-00002A4C0000}"/>
    <cellStyle name="Komma 5 4" xfId="19512" xr:uid="{00000000-0005-0000-0000-00002B4C0000}"/>
    <cellStyle name="Komma 5 4 2" xfId="19513" xr:uid="{00000000-0005-0000-0000-00002C4C0000}"/>
    <cellStyle name="Komma 5 4 2 2" xfId="19514" xr:uid="{00000000-0005-0000-0000-00002D4C0000}"/>
    <cellStyle name="Komma 5 4 2 2 2" xfId="19515" xr:uid="{00000000-0005-0000-0000-00002E4C0000}"/>
    <cellStyle name="Komma 5 4 2 2 2 2" xfId="19516" xr:uid="{00000000-0005-0000-0000-00002F4C0000}"/>
    <cellStyle name="Komma 5 4 2 2 2 2 2" xfId="19517" xr:uid="{00000000-0005-0000-0000-0000304C0000}"/>
    <cellStyle name="Komma 5 4 2 2 2 3" xfId="19518" xr:uid="{00000000-0005-0000-0000-0000314C0000}"/>
    <cellStyle name="Komma 5 4 2 2 3" xfId="19519" xr:uid="{00000000-0005-0000-0000-0000324C0000}"/>
    <cellStyle name="Komma 5 4 2 2 3 2" xfId="19520" xr:uid="{00000000-0005-0000-0000-0000334C0000}"/>
    <cellStyle name="Komma 5 4 2 2 4" xfId="19521" xr:uid="{00000000-0005-0000-0000-0000344C0000}"/>
    <cellStyle name="Komma 5 4 2 2 5" xfId="19522" xr:uid="{00000000-0005-0000-0000-0000354C0000}"/>
    <cellStyle name="Komma 5 4 2 2 6" xfId="19523" xr:uid="{00000000-0005-0000-0000-0000364C0000}"/>
    <cellStyle name="Komma 5 4 2 3" xfId="19524" xr:uid="{00000000-0005-0000-0000-0000374C0000}"/>
    <cellStyle name="Komma 5 4 2 3 2" xfId="19525" xr:uid="{00000000-0005-0000-0000-0000384C0000}"/>
    <cellStyle name="Komma 5 4 2 3 2 2" xfId="19526" xr:uid="{00000000-0005-0000-0000-0000394C0000}"/>
    <cellStyle name="Komma 5 4 2 3 3" xfId="19527" xr:uid="{00000000-0005-0000-0000-00003A4C0000}"/>
    <cellStyle name="Komma 5 4 2 4" xfId="19528" xr:uid="{00000000-0005-0000-0000-00003B4C0000}"/>
    <cellStyle name="Komma 5 4 2 4 2" xfId="19529" xr:uid="{00000000-0005-0000-0000-00003C4C0000}"/>
    <cellStyle name="Komma 5 4 2 4 2 2" xfId="19530" xr:uid="{00000000-0005-0000-0000-00003D4C0000}"/>
    <cellStyle name="Komma 5 4 2 4 3" xfId="19531" xr:uid="{00000000-0005-0000-0000-00003E4C0000}"/>
    <cellStyle name="Komma 5 4 2 5" xfId="19532" xr:uid="{00000000-0005-0000-0000-00003F4C0000}"/>
    <cellStyle name="Komma 5 4 2 5 2" xfId="19533" xr:uid="{00000000-0005-0000-0000-0000404C0000}"/>
    <cellStyle name="Komma 5 4 2 6" xfId="19534" xr:uid="{00000000-0005-0000-0000-0000414C0000}"/>
    <cellStyle name="Komma 5 4 2 7" xfId="19535" xr:uid="{00000000-0005-0000-0000-0000424C0000}"/>
    <cellStyle name="Komma 5 4 2 8" xfId="19536" xr:uid="{00000000-0005-0000-0000-0000434C0000}"/>
    <cellStyle name="Komma 5 4 3" xfId="19537" xr:uid="{00000000-0005-0000-0000-0000444C0000}"/>
    <cellStyle name="Komma 5 4 3 2" xfId="19538" xr:uid="{00000000-0005-0000-0000-0000454C0000}"/>
    <cellStyle name="Komma 5 4 3 2 2" xfId="19539" xr:uid="{00000000-0005-0000-0000-0000464C0000}"/>
    <cellStyle name="Komma 5 4 3 2 2 2" xfId="19540" xr:uid="{00000000-0005-0000-0000-0000474C0000}"/>
    <cellStyle name="Komma 5 4 3 2 3" xfId="19541" xr:uid="{00000000-0005-0000-0000-0000484C0000}"/>
    <cellStyle name="Komma 5 4 3 2 4" xfId="19542" xr:uid="{00000000-0005-0000-0000-0000494C0000}"/>
    <cellStyle name="Komma 5 4 3 3" xfId="19543" xr:uid="{00000000-0005-0000-0000-00004A4C0000}"/>
    <cellStyle name="Komma 5 4 3 3 2" xfId="19544" xr:uid="{00000000-0005-0000-0000-00004B4C0000}"/>
    <cellStyle name="Komma 5 4 3 4" xfId="19545" xr:uid="{00000000-0005-0000-0000-00004C4C0000}"/>
    <cellStyle name="Komma 5 4 3 5" xfId="19546" xr:uid="{00000000-0005-0000-0000-00004D4C0000}"/>
    <cellStyle name="Komma 5 4 3 6" xfId="19547" xr:uid="{00000000-0005-0000-0000-00004E4C0000}"/>
    <cellStyle name="Komma 5 4 4" xfId="19548" xr:uid="{00000000-0005-0000-0000-00004F4C0000}"/>
    <cellStyle name="Komma 5 4 4 2" xfId="19549" xr:uid="{00000000-0005-0000-0000-0000504C0000}"/>
    <cellStyle name="Komma 5 4 4 2 2" xfId="19550" xr:uid="{00000000-0005-0000-0000-0000514C0000}"/>
    <cellStyle name="Komma 5 4 4 2 2 2" xfId="19551" xr:uid="{00000000-0005-0000-0000-0000524C0000}"/>
    <cellStyle name="Komma 5 4 4 2 3" xfId="19552" xr:uid="{00000000-0005-0000-0000-0000534C0000}"/>
    <cellStyle name="Komma 5 4 4 3" xfId="19553" xr:uid="{00000000-0005-0000-0000-0000544C0000}"/>
    <cellStyle name="Komma 5 4 4 3 2" xfId="19554" xr:uid="{00000000-0005-0000-0000-0000554C0000}"/>
    <cellStyle name="Komma 5 4 4 4" xfId="19555" xr:uid="{00000000-0005-0000-0000-0000564C0000}"/>
    <cellStyle name="Komma 5 4 4 5" xfId="19556" xr:uid="{00000000-0005-0000-0000-0000574C0000}"/>
    <cellStyle name="Komma 5 4 4 6" xfId="19557" xr:uid="{00000000-0005-0000-0000-0000584C0000}"/>
    <cellStyle name="Komma 5 4 5" xfId="19558" xr:uid="{00000000-0005-0000-0000-0000594C0000}"/>
    <cellStyle name="Komma 5 4 5 2" xfId="19559" xr:uid="{00000000-0005-0000-0000-00005A4C0000}"/>
    <cellStyle name="Komma 5 4 5 2 2" xfId="19560" xr:uid="{00000000-0005-0000-0000-00005B4C0000}"/>
    <cellStyle name="Komma 5 4 5 3" xfId="19561" xr:uid="{00000000-0005-0000-0000-00005C4C0000}"/>
    <cellStyle name="Komma 5 4 6" xfId="19562" xr:uid="{00000000-0005-0000-0000-00005D4C0000}"/>
    <cellStyle name="Komma 5 4 6 2" xfId="19563" xr:uid="{00000000-0005-0000-0000-00005E4C0000}"/>
    <cellStyle name="Komma 5 4 7" xfId="19564" xr:uid="{00000000-0005-0000-0000-00005F4C0000}"/>
    <cellStyle name="Komma 5 4 8" xfId="19565" xr:uid="{00000000-0005-0000-0000-0000604C0000}"/>
    <cellStyle name="Komma 5 4 9" xfId="19566" xr:uid="{00000000-0005-0000-0000-0000614C0000}"/>
    <cellStyle name="Komma 5 5" xfId="19567" xr:uid="{00000000-0005-0000-0000-0000624C0000}"/>
    <cellStyle name="Komma 5 5 2" xfId="19568" xr:uid="{00000000-0005-0000-0000-0000634C0000}"/>
    <cellStyle name="Komma 5 5 2 2" xfId="19569" xr:uid="{00000000-0005-0000-0000-0000644C0000}"/>
    <cellStyle name="Komma 5 5 2 2 2" xfId="19570" xr:uid="{00000000-0005-0000-0000-0000654C0000}"/>
    <cellStyle name="Komma 5 5 2 2 2 2" xfId="19571" xr:uid="{00000000-0005-0000-0000-0000664C0000}"/>
    <cellStyle name="Komma 5 5 2 2 2 2 2" xfId="19572" xr:uid="{00000000-0005-0000-0000-0000674C0000}"/>
    <cellStyle name="Komma 5 5 2 2 2 3" xfId="19573" xr:uid="{00000000-0005-0000-0000-0000684C0000}"/>
    <cellStyle name="Komma 5 5 2 2 3" xfId="19574" xr:uid="{00000000-0005-0000-0000-0000694C0000}"/>
    <cellStyle name="Komma 5 5 2 2 3 2" xfId="19575" xr:uid="{00000000-0005-0000-0000-00006A4C0000}"/>
    <cellStyle name="Komma 5 5 2 2 4" xfId="19576" xr:uid="{00000000-0005-0000-0000-00006B4C0000}"/>
    <cellStyle name="Komma 5 5 2 2 5" xfId="19577" xr:uid="{00000000-0005-0000-0000-00006C4C0000}"/>
    <cellStyle name="Komma 5 5 2 2 6" xfId="19578" xr:uid="{00000000-0005-0000-0000-00006D4C0000}"/>
    <cellStyle name="Komma 5 5 2 3" xfId="19579" xr:uid="{00000000-0005-0000-0000-00006E4C0000}"/>
    <cellStyle name="Komma 5 5 2 3 2" xfId="19580" xr:uid="{00000000-0005-0000-0000-00006F4C0000}"/>
    <cellStyle name="Komma 5 5 2 3 2 2" xfId="19581" xr:uid="{00000000-0005-0000-0000-0000704C0000}"/>
    <cellStyle name="Komma 5 5 2 3 3" xfId="19582" xr:uid="{00000000-0005-0000-0000-0000714C0000}"/>
    <cellStyle name="Komma 5 5 2 4" xfId="19583" xr:uid="{00000000-0005-0000-0000-0000724C0000}"/>
    <cellStyle name="Komma 5 5 2 4 2" xfId="19584" xr:uid="{00000000-0005-0000-0000-0000734C0000}"/>
    <cellStyle name="Komma 5 5 2 4 2 2" xfId="19585" xr:uid="{00000000-0005-0000-0000-0000744C0000}"/>
    <cellStyle name="Komma 5 5 2 4 3" xfId="19586" xr:uid="{00000000-0005-0000-0000-0000754C0000}"/>
    <cellStyle name="Komma 5 5 2 5" xfId="19587" xr:uid="{00000000-0005-0000-0000-0000764C0000}"/>
    <cellStyle name="Komma 5 5 2 5 2" xfId="19588" xr:uid="{00000000-0005-0000-0000-0000774C0000}"/>
    <cellStyle name="Komma 5 5 2 6" xfId="19589" xr:uid="{00000000-0005-0000-0000-0000784C0000}"/>
    <cellStyle name="Komma 5 5 2 7" xfId="19590" xr:uid="{00000000-0005-0000-0000-0000794C0000}"/>
    <cellStyle name="Komma 5 5 2 8" xfId="19591" xr:uid="{00000000-0005-0000-0000-00007A4C0000}"/>
    <cellStyle name="Komma 5 5 3" xfId="19592" xr:uid="{00000000-0005-0000-0000-00007B4C0000}"/>
    <cellStyle name="Komma 5 5 3 2" xfId="19593" xr:uid="{00000000-0005-0000-0000-00007C4C0000}"/>
    <cellStyle name="Komma 5 5 3 2 2" xfId="19594" xr:uid="{00000000-0005-0000-0000-00007D4C0000}"/>
    <cellStyle name="Komma 5 5 3 2 2 2" xfId="19595" xr:uid="{00000000-0005-0000-0000-00007E4C0000}"/>
    <cellStyle name="Komma 5 5 3 2 3" xfId="19596" xr:uid="{00000000-0005-0000-0000-00007F4C0000}"/>
    <cellStyle name="Komma 5 5 3 2 4" xfId="19597" xr:uid="{00000000-0005-0000-0000-0000804C0000}"/>
    <cellStyle name="Komma 5 5 3 3" xfId="19598" xr:uid="{00000000-0005-0000-0000-0000814C0000}"/>
    <cellStyle name="Komma 5 5 3 3 2" xfId="19599" xr:uid="{00000000-0005-0000-0000-0000824C0000}"/>
    <cellStyle name="Komma 5 5 3 4" xfId="19600" xr:uid="{00000000-0005-0000-0000-0000834C0000}"/>
    <cellStyle name="Komma 5 5 3 5" xfId="19601" xr:uid="{00000000-0005-0000-0000-0000844C0000}"/>
    <cellStyle name="Komma 5 5 3 6" xfId="19602" xr:uid="{00000000-0005-0000-0000-0000854C0000}"/>
    <cellStyle name="Komma 5 5 4" xfId="19603" xr:uid="{00000000-0005-0000-0000-0000864C0000}"/>
    <cellStyle name="Komma 5 5 4 2" xfId="19604" xr:uid="{00000000-0005-0000-0000-0000874C0000}"/>
    <cellStyle name="Komma 5 5 4 2 2" xfId="19605" xr:uid="{00000000-0005-0000-0000-0000884C0000}"/>
    <cellStyle name="Komma 5 5 4 3" xfId="19606" xr:uid="{00000000-0005-0000-0000-0000894C0000}"/>
    <cellStyle name="Komma 5 5 4 4" xfId="19607" xr:uid="{00000000-0005-0000-0000-00008A4C0000}"/>
    <cellStyle name="Komma 5 5 5" xfId="19608" xr:uid="{00000000-0005-0000-0000-00008B4C0000}"/>
    <cellStyle name="Komma 5 5 5 2" xfId="19609" xr:uid="{00000000-0005-0000-0000-00008C4C0000}"/>
    <cellStyle name="Komma 5 5 5 2 2" xfId="19610" xr:uid="{00000000-0005-0000-0000-00008D4C0000}"/>
    <cellStyle name="Komma 5 5 5 3" xfId="19611" xr:uid="{00000000-0005-0000-0000-00008E4C0000}"/>
    <cellStyle name="Komma 5 5 6" xfId="19612" xr:uid="{00000000-0005-0000-0000-00008F4C0000}"/>
    <cellStyle name="Komma 5 5 6 2" xfId="19613" xr:uid="{00000000-0005-0000-0000-0000904C0000}"/>
    <cellStyle name="Komma 5 5 7" xfId="19614" xr:uid="{00000000-0005-0000-0000-0000914C0000}"/>
    <cellStyle name="Komma 5 5 8" xfId="19615" xr:uid="{00000000-0005-0000-0000-0000924C0000}"/>
    <cellStyle name="Komma 5 5 9" xfId="19616" xr:uid="{00000000-0005-0000-0000-0000934C0000}"/>
    <cellStyle name="Komma 5 6" xfId="19617" xr:uid="{00000000-0005-0000-0000-0000944C0000}"/>
    <cellStyle name="Komma 5 6 2" xfId="19618" xr:uid="{00000000-0005-0000-0000-0000954C0000}"/>
    <cellStyle name="Komma 5 6 2 2" xfId="19619" xr:uid="{00000000-0005-0000-0000-0000964C0000}"/>
    <cellStyle name="Komma 5 6 2 2 2" xfId="19620" xr:uid="{00000000-0005-0000-0000-0000974C0000}"/>
    <cellStyle name="Komma 5 6 2 2 2 2" xfId="19621" xr:uid="{00000000-0005-0000-0000-0000984C0000}"/>
    <cellStyle name="Komma 5 6 2 2 3" xfId="19622" xr:uid="{00000000-0005-0000-0000-0000994C0000}"/>
    <cellStyle name="Komma 5 6 2 2 4" xfId="19623" xr:uid="{00000000-0005-0000-0000-00009A4C0000}"/>
    <cellStyle name="Komma 5 6 2 3" xfId="19624" xr:uid="{00000000-0005-0000-0000-00009B4C0000}"/>
    <cellStyle name="Komma 5 6 2 3 2" xfId="19625" xr:uid="{00000000-0005-0000-0000-00009C4C0000}"/>
    <cellStyle name="Komma 5 6 2 4" xfId="19626" xr:uid="{00000000-0005-0000-0000-00009D4C0000}"/>
    <cellStyle name="Komma 5 6 2 5" xfId="19627" xr:uid="{00000000-0005-0000-0000-00009E4C0000}"/>
    <cellStyle name="Komma 5 6 2 6" xfId="19628" xr:uid="{00000000-0005-0000-0000-00009F4C0000}"/>
    <cellStyle name="Komma 5 6 3" xfId="19629" xr:uid="{00000000-0005-0000-0000-0000A04C0000}"/>
    <cellStyle name="Komma 5 6 3 2" xfId="19630" xr:uid="{00000000-0005-0000-0000-0000A14C0000}"/>
    <cellStyle name="Komma 5 6 3 2 2" xfId="19631" xr:uid="{00000000-0005-0000-0000-0000A24C0000}"/>
    <cellStyle name="Komma 5 6 3 2 2 2" xfId="19632" xr:uid="{00000000-0005-0000-0000-0000A34C0000}"/>
    <cellStyle name="Komma 5 6 3 2 3" xfId="19633" xr:uid="{00000000-0005-0000-0000-0000A44C0000}"/>
    <cellStyle name="Komma 5 6 3 2 4" xfId="19634" xr:uid="{00000000-0005-0000-0000-0000A54C0000}"/>
    <cellStyle name="Komma 5 6 3 3" xfId="19635" xr:uid="{00000000-0005-0000-0000-0000A64C0000}"/>
    <cellStyle name="Komma 5 6 3 3 2" xfId="19636" xr:uid="{00000000-0005-0000-0000-0000A74C0000}"/>
    <cellStyle name="Komma 5 6 3 4" xfId="19637" xr:uid="{00000000-0005-0000-0000-0000A84C0000}"/>
    <cellStyle name="Komma 5 6 3 5" xfId="19638" xr:uid="{00000000-0005-0000-0000-0000A94C0000}"/>
    <cellStyle name="Komma 5 6 4" xfId="19639" xr:uid="{00000000-0005-0000-0000-0000AA4C0000}"/>
    <cellStyle name="Komma 5 6 4 2" xfId="19640" xr:uid="{00000000-0005-0000-0000-0000AB4C0000}"/>
    <cellStyle name="Komma 5 6 4 2 2" xfId="19641" xr:uid="{00000000-0005-0000-0000-0000AC4C0000}"/>
    <cellStyle name="Komma 5 6 4 3" xfId="19642" xr:uid="{00000000-0005-0000-0000-0000AD4C0000}"/>
    <cellStyle name="Komma 5 6 4 4" xfId="19643" xr:uid="{00000000-0005-0000-0000-0000AE4C0000}"/>
    <cellStyle name="Komma 5 6 5" xfId="19644" xr:uid="{00000000-0005-0000-0000-0000AF4C0000}"/>
    <cellStyle name="Komma 5 6 5 2" xfId="19645" xr:uid="{00000000-0005-0000-0000-0000B04C0000}"/>
    <cellStyle name="Komma 5 6 6" xfId="19646" xr:uid="{00000000-0005-0000-0000-0000B14C0000}"/>
    <cellStyle name="Komma 5 6 7" xfId="19647" xr:uid="{00000000-0005-0000-0000-0000B24C0000}"/>
    <cellStyle name="Komma 5 6 8" xfId="19648" xr:uid="{00000000-0005-0000-0000-0000B34C0000}"/>
    <cellStyle name="Komma 5 7" xfId="19649" xr:uid="{00000000-0005-0000-0000-0000B44C0000}"/>
    <cellStyle name="Komma 5 7 2" xfId="19650" xr:uid="{00000000-0005-0000-0000-0000B54C0000}"/>
    <cellStyle name="Komma 5 7 2 2" xfId="19651" xr:uid="{00000000-0005-0000-0000-0000B64C0000}"/>
    <cellStyle name="Komma 5 7 2 2 2" xfId="19652" xr:uid="{00000000-0005-0000-0000-0000B74C0000}"/>
    <cellStyle name="Komma 5 7 2 3" xfId="19653" xr:uid="{00000000-0005-0000-0000-0000B84C0000}"/>
    <cellStyle name="Komma 5 7 2 4" xfId="19654" xr:uid="{00000000-0005-0000-0000-0000B94C0000}"/>
    <cellStyle name="Komma 5 7 3" xfId="19655" xr:uid="{00000000-0005-0000-0000-0000BA4C0000}"/>
    <cellStyle name="Komma 5 7 3 2" xfId="19656" xr:uid="{00000000-0005-0000-0000-0000BB4C0000}"/>
    <cellStyle name="Komma 5 7 4" xfId="19657" xr:uid="{00000000-0005-0000-0000-0000BC4C0000}"/>
    <cellStyle name="Komma 5 7 5" xfId="19658" xr:uid="{00000000-0005-0000-0000-0000BD4C0000}"/>
    <cellStyle name="Komma 5 7 6" xfId="19659" xr:uid="{00000000-0005-0000-0000-0000BE4C0000}"/>
    <cellStyle name="Komma 5 8" xfId="19660" xr:uid="{00000000-0005-0000-0000-0000BF4C0000}"/>
    <cellStyle name="Komma 5 8 2" xfId="19661" xr:uid="{00000000-0005-0000-0000-0000C04C0000}"/>
    <cellStyle name="Komma 5 8 2 2" xfId="19662" xr:uid="{00000000-0005-0000-0000-0000C14C0000}"/>
    <cellStyle name="Komma 5 8 2 2 2" xfId="19663" xr:uid="{00000000-0005-0000-0000-0000C24C0000}"/>
    <cellStyle name="Komma 5 8 2 3" xfId="19664" xr:uid="{00000000-0005-0000-0000-0000C34C0000}"/>
    <cellStyle name="Komma 5 8 2 4" xfId="19665" xr:uid="{00000000-0005-0000-0000-0000C44C0000}"/>
    <cellStyle name="Komma 5 8 3" xfId="19666" xr:uid="{00000000-0005-0000-0000-0000C54C0000}"/>
    <cellStyle name="Komma 5 8 3 2" xfId="19667" xr:uid="{00000000-0005-0000-0000-0000C64C0000}"/>
    <cellStyle name="Komma 5 8 4" xfId="19668" xr:uid="{00000000-0005-0000-0000-0000C74C0000}"/>
    <cellStyle name="Komma 5 8 5" xfId="19669" xr:uid="{00000000-0005-0000-0000-0000C84C0000}"/>
    <cellStyle name="Komma 5 9" xfId="19670" xr:uid="{00000000-0005-0000-0000-0000C94C0000}"/>
    <cellStyle name="Komma 5 9 2" xfId="19671" xr:uid="{00000000-0005-0000-0000-0000CA4C0000}"/>
    <cellStyle name="Komma 5 9 2 2" xfId="19672" xr:uid="{00000000-0005-0000-0000-0000CB4C0000}"/>
    <cellStyle name="Komma 5 9 2 3" xfId="19673" xr:uid="{00000000-0005-0000-0000-0000CC4C0000}"/>
    <cellStyle name="Komma 5 9 3" xfId="19674" xr:uid="{00000000-0005-0000-0000-0000CD4C0000}"/>
    <cellStyle name="Komma 5 9 4" xfId="19675" xr:uid="{00000000-0005-0000-0000-0000CE4C0000}"/>
    <cellStyle name="Komma 6" xfId="19676" xr:uid="{00000000-0005-0000-0000-0000CF4C0000}"/>
    <cellStyle name="Komma 6 2" xfId="19677" xr:uid="{00000000-0005-0000-0000-0000D04C0000}"/>
    <cellStyle name="Komma 6 2 2" xfId="19678" xr:uid="{00000000-0005-0000-0000-0000D14C0000}"/>
    <cellStyle name="Komma 6 2 2 2" xfId="19679" xr:uid="{00000000-0005-0000-0000-0000D24C0000}"/>
    <cellStyle name="Komma 6 2 3" xfId="19680" xr:uid="{00000000-0005-0000-0000-0000D34C0000}"/>
    <cellStyle name="Komma 6 2 3 2" xfId="19681" xr:uid="{00000000-0005-0000-0000-0000D44C0000}"/>
    <cellStyle name="Komma 6 2 3 2 2" xfId="19682" xr:uid="{00000000-0005-0000-0000-0000D54C0000}"/>
    <cellStyle name="Komma 6 2 3 3" xfId="19683" xr:uid="{00000000-0005-0000-0000-0000D64C0000}"/>
    <cellStyle name="Komma 6 3" xfId="19684" xr:uid="{00000000-0005-0000-0000-0000D74C0000}"/>
    <cellStyle name="Komma 6 4" xfId="19685" xr:uid="{00000000-0005-0000-0000-0000D84C0000}"/>
    <cellStyle name="Komma 6 4 2" xfId="19686" xr:uid="{00000000-0005-0000-0000-0000D94C0000}"/>
    <cellStyle name="Komma 6 4 2 2" xfId="19687" xr:uid="{00000000-0005-0000-0000-0000DA4C0000}"/>
    <cellStyle name="Komma 6 4 3" xfId="19688" xr:uid="{00000000-0005-0000-0000-0000DB4C0000}"/>
    <cellStyle name="Komma 7" xfId="19689" xr:uid="{00000000-0005-0000-0000-0000DC4C0000}"/>
    <cellStyle name="Komma 7 10" xfId="19690" xr:uid="{00000000-0005-0000-0000-0000DD4C0000}"/>
    <cellStyle name="Komma 7 10 2" xfId="19691" xr:uid="{00000000-0005-0000-0000-0000DE4C0000}"/>
    <cellStyle name="Komma 7 10 2 2" xfId="19692" xr:uid="{00000000-0005-0000-0000-0000DF4C0000}"/>
    <cellStyle name="Komma 7 10 3" xfId="19693" xr:uid="{00000000-0005-0000-0000-0000E04C0000}"/>
    <cellStyle name="Komma 7 10 4" xfId="19694" xr:uid="{00000000-0005-0000-0000-0000E14C0000}"/>
    <cellStyle name="Komma 7 10 5" xfId="19695" xr:uid="{00000000-0005-0000-0000-0000E24C0000}"/>
    <cellStyle name="Komma 7 11" xfId="19696" xr:uid="{00000000-0005-0000-0000-0000E34C0000}"/>
    <cellStyle name="Komma 7 11 2" xfId="19697" xr:uid="{00000000-0005-0000-0000-0000E44C0000}"/>
    <cellStyle name="Komma 7 11 2 2" xfId="19698" xr:uid="{00000000-0005-0000-0000-0000E54C0000}"/>
    <cellStyle name="Komma 7 11 3" xfId="19699" xr:uid="{00000000-0005-0000-0000-0000E64C0000}"/>
    <cellStyle name="Komma 7 12" xfId="19700" xr:uid="{00000000-0005-0000-0000-0000E74C0000}"/>
    <cellStyle name="Komma 7 12 2" xfId="19701" xr:uid="{00000000-0005-0000-0000-0000E84C0000}"/>
    <cellStyle name="Komma 7 13" xfId="19702" xr:uid="{00000000-0005-0000-0000-0000E94C0000}"/>
    <cellStyle name="Komma 7 14" xfId="19703" xr:uid="{00000000-0005-0000-0000-0000EA4C0000}"/>
    <cellStyle name="Komma 7 15" xfId="19704" xr:uid="{00000000-0005-0000-0000-0000EB4C0000}"/>
    <cellStyle name="Komma 7 2" xfId="19705" xr:uid="{00000000-0005-0000-0000-0000EC4C0000}"/>
    <cellStyle name="Komma 7 2 10" xfId="19706" xr:uid="{00000000-0005-0000-0000-0000ED4C0000}"/>
    <cellStyle name="Komma 7 2 10 2" xfId="19707" xr:uid="{00000000-0005-0000-0000-0000EE4C0000}"/>
    <cellStyle name="Komma 7 2 11" xfId="19708" xr:uid="{00000000-0005-0000-0000-0000EF4C0000}"/>
    <cellStyle name="Komma 7 2 12" xfId="19709" xr:uid="{00000000-0005-0000-0000-0000F04C0000}"/>
    <cellStyle name="Komma 7 2 13" xfId="19710" xr:uid="{00000000-0005-0000-0000-0000F14C0000}"/>
    <cellStyle name="Komma 7 2 2" xfId="19711" xr:uid="{00000000-0005-0000-0000-0000F24C0000}"/>
    <cellStyle name="Komma 7 2 2 2" xfId="19712" xr:uid="{00000000-0005-0000-0000-0000F34C0000}"/>
    <cellStyle name="Komma 7 2 2 2 2" xfId="19713" xr:uid="{00000000-0005-0000-0000-0000F44C0000}"/>
    <cellStyle name="Komma 7 2 2 2 2 2" xfId="19714" xr:uid="{00000000-0005-0000-0000-0000F54C0000}"/>
    <cellStyle name="Komma 7 2 2 2 2 2 2" xfId="19715" xr:uid="{00000000-0005-0000-0000-0000F64C0000}"/>
    <cellStyle name="Komma 7 2 2 2 2 2 2 2" xfId="19716" xr:uid="{00000000-0005-0000-0000-0000F74C0000}"/>
    <cellStyle name="Komma 7 2 2 2 2 2 3" xfId="19717" xr:uid="{00000000-0005-0000-0000-0000F84C0000}"/>
    <cellStyle name="Komma 7 2 2 2 2 3" xfId="19718" xr:uid="{00000000-0005-0000-0000-0000F94C0000}"/>
    <cellStyle name="Komma 7 2 2 2 2 3 2" xfId="19719" xr:uid="{00000000-0005-0000-0000-0000FA4C0000}"/>
    <cellStyle name="Komma 7 2 2 2 2 4" xfId="19720" xr:uid="{00000000-0005-0000-0000-0000FB4C0000}"/>
    <cellStyle name="Komma 7 2 2 2 2 5" xfId="19721" xr:uid="{00000000-0005-0000-0000-0000FC4C0000}"/>
    <cellStyle name="Komma 7 2 2 2 2 6" xfId="19722" xr:uid="{00000000-0005-0000-0000-0000FD4C0000}"/>
    <cellStyle name="Komma 7 2 2 2 3" xfId="19723" xr:uid="{00000000-0005-0000-0000-0000FE4C0000}"/>
    <cellStyle name="Komma 7 2 2 2 3 2" xfId="19724" xr:uid="{00000000-0005-0000-0000-0000FF4C0000}"/>
    <cellStyle name="Komma 7 2 2 2 3 2 2" xfId="19725" xr:uid="{00000000-0005-0000-0000-0000004D0000}"/>
    <cellStyle name="Komma 7 2 2 2 3 3" xfId="19726" xr:uid="{00000000-0005-0000-0000-0000014D0000}"/>
    <cellStyle name="Komma 7 2 2 2 4" xfId="19727" xr:uid="{00000000-0005-0000-0000-0000024D0000}"/>
    <cellStyle name="Komma 7 2 2 2 4 2" xfId="19728" xr:uid="{00000000-0005-0000-0000-0000034D0000}"/>
    <cellStyle name="Komma 7 2 2 2 4 2 2" xfId="19729" xr:uid="{00000000-0005-0000-0000-0000044D0000}"/>
    <cellStyle name="Komma 7 2 2 2 4 3" xfId="19730" xr:uid="{00000000-0005-0000-0000-0000054D0000}"/>
    <cellStyle name="Komma 7 2 2 2 5" xfId="19731" xr:uid="{00000000-0005-0000-0000-0000064D0000}"/>
    <cellStyle name="Komma 7 2 2 2 5 2" xfId="19732" xr:uid="{00000000-0005-0000-0000-0000074D0000}"/>
    <cellStyle name="Komma 7 2 2 2 6" xfId="19733" xr:uid="{00000000-0005-0000-0000-0000084D0000}"/>
    <cellStyle name="Komma 7 2 2 2 7" xfId="19734" xr:uid="{00000000-0005-0000-0000-0000094D0000}"/>
    <cellStyle name="Komma 7 2 2 2 8" xfId="19735" xr:uid="{00000000-0005-0000-0000-00000A4D0000}"/>
    <cellStyle name="Komma 7 2 2 3" xfId="19736" xr:uid="{00000000-0005-0000-0000-00000B4D0000}"/>
    <cellStyle name="Komma 7 2 2 3 2" xfId="19737" xr:uid="{00000000-0005-0000-0000-00000C4D0000}"/>
    <cellStyle name="Komma 7 2 2 3 2 2" xfId="19738" xr:uid="{00000000-0005-0000-0000-00000D4D0000}"/>
    <cellStyle name="Komma 7 2 2 3 2 2 2" xfId="19739" xr:uid="{00000000-0005-0000-0000-00000E4D0000}"/>
    <cellStyle name="Komma 7 2 2 3 2 3" xfId="19740" xr:uid="{00000000-0005-0000-0000-00000F4D0000}"/>
    <cellStyle name="Komma 7 2 2 3 2 4" xfId="19741" xr:uid="{00000000-0005-0000-0000-0000104D0000}"/>
    <cellStyle name="Komma 7 2 2 3 3" xfId="19742" xr:uid="{00000000-0005-0000-0000-0000114D0000}"/>
    <cellStyle name="Komma 7 2 2 3 3 2" xfId="19743" xr:uid="{00000000-0005-0000-0000-0000124D0000}"/>
    <cellStyle name="Komma 7 2 2 3 4" xfId="19744" xr:uid="{00000000-0005-0000-0000-0000134D0000}"/>
    <cellStyle name="Komma 7 2 2 3 5" xfId="19745" xr:uid="{00000000-0005-0000-0000-0000144D0000}"/>
    <cellStyle name="Komma 7 2 2 3 6" xfId="19746" xr:uid="{00000000-0005-0000-0000-0000154D0000}"/>
    <cellStyle name="Komma 7 2 2 4" xfId="19747" xr:uid="{00000000-0005-0000-0000-0000164D0000}"/>
    <cellStyle name="Komma 7 2 2 4 2" xfId="19748" xr:uid="{00000000-0005-0000-0000-0000174D0000}"/>
    <cellStyle name="Komma 7 2 2 4 2 2" xfId="19749" xr:uid="{00000000-0005-0000-0000-0000184D0000}"/>
    <cellStyle name="Komma 7 2 2 4 2 2 2" xfId="19750" xr:uid="{00000000-0005-0000-0000-0000194D0000}"/>
    <cellStyle name="Komma 7 2 2 4 2 3" xfId="19751" xr:uid="{00000000-0005-0000-0000-00001A4D0000}"/>
    <cellStyle name="Komma 7 2 2 4 2 4" xfId="19752" xr:uid="{00000000-0005-0000-0000-00001B4D0000}"/>
    <cellStyle name="Komma 7 2 2 4 3" xfId="19753" xr:uid="{00000000-0005-0000-0000-00001C4D0000}"/>
    <cellStyle name="Komma 7 2 2 4 3 2" xfId="19754" xr:uid="{00000000-0005-0000-0000-00001D4D0000}"/>
    <cellStyle name="Komma 7 2 2 4 4" xfId="19755" xr:uid="{00000000-0005-0000-0000-00001E4D0000}"/>
    <cellStyle name="Komma 7 2 2 4 5" xfId="19756" xr:uid="{00000000-0005-0000-0000-00001F4D0000}"/>
    <cellStyle name="Komma 7 2 2 5" xfId="19757" xr:uid="{00000000-0005-0000-0000-0000204D0000}"/>
    <cellStyle name="Komma 7 2 2 5 2" xfId="19758" xr:uid="{00000000-0005-0000-0000-0000214D0000}"/>
    <cellStyle name="Komma 7 2 2 5 2 2" xfId="19759" xr:uid="{00000000-0005-0000-0000-0000224D0000}"/>
    <cellStyle name="Komma 7 2 2 5 3" xfId="19760" xr:uid="{00000000-0005-0000-0000-0000234D0000}"/>
    <cellStyle name="Komma 7 2 2 5 4" xfId="19761" xr:uid="{00000000-0005-0000-0000-0000244D0000}"/>
    <cellStyle name="Komma 7 2 2 6" xfId="19762" xr:uid="{00000000-0005-0000-0000-0000254D0000}"/>
    <cellStyle name="Komma 7 2 2 6 2" xfId="19763" xr:uid="{00000000-0005-0000-0000-0000264D0000}"/>
    <cellStyle name="Komma 7 2 2 7" xfId="19764" xr:uid="{00000000-0005-0000-0000-0000274D0000}"/>
    <cellStyle name="Komma 7 2 2 8" xfId="19765" xr:uid="{00000000-0005-0000-0000-0000284D0000}"/>
    <cellStyle name="Komma 7 2 2 9" xfId="19766" xr:uid="{00000000-0005-0000-0000-0000294D0000}"/>
    <cellStyle name="Komma 7 2 3" xfId="19767" xr:uid="{00000000-0005-0000-0000-00002A4D0000}"/>
    <cellStyle name="Komma 7 2 3 2" xfId="19768" xr:uid="{00000000-0005-0000-0000-00002B4D0000}"/>
    <cellStyle name="Komma 7 2 3 2 2" xfId="19769" xr:uid="{00000000-0005-0000-0000-00002C4D0000}"/>
    <cellStyle name="Komma 7 2 3 2 2 2" xfId="19770" xr:uid="{00000000-0005-0000-0000-00002D4D0000}"/>
    <cellStyle name="Komma 7 2 3 2 2 2 2" xfId="19771" xr:uid="{00000000-0005-0000-0000-00002E4D0000}"/>
    <cellStyle name="Komma 7 2 3 2 2 2 2 2" xfId="19772" xr:uid="{00000000-0005-0000-0000-00002F4D0000}"/>
    <cellStyle name="Komma 7 2 3 2 2 2 3" xfId="19773" xr:uid="{00000000-0005-0000-0000-0000304D0000}"/>
    <cellStyle name="Komma 7 2 3 2 2 3" xfId="19774" xr:uid="{00000000-0005-0000-0000-0000314D0000}"/>
    <cellStyle name="Komma 7 2 3 2 2 3 2" xfId="19775" xr:uid="{00000000-0005-0000-0000-0000324D0000}"/>
    <cellStyle name="Komma 7 2 3 2 2 4" xfId="19776" xr:uid="{00000000-0005-0000-0000-0000334D0000}"/>
    <cellStyle name="Komma 7 2 3 2 2 5" xfId="19777" xr:uid="{00000000-0005-0000-0000-0000344D0000}"/>
    <cellStyle name="Komma 7 2 3 2 2 6" xfId="19778" xr:uid="{00000000-0005-0000-0000-0000354D0000}"/>
    <cellStyle name="Komma 7 2 3 2 3" xfId="19779" xr:uid="{00000000-0005-0000-0000-0000364D0000}"/>
    <cellStyle name="Komma 7 2 3 2 3 2" xfId="19780" xr:uid="{00000000-0005-0000-0000-0000374D0000}"/>
    <cellStyle name="Komma 7 2 3 2 3 2 2" xfId="19781" xr:uid="{00000000-0005-0000-0000-0000384D0000}"/>
    <cellStyle name="Komma 7 2 3 2 3 3" xfId="19782" xr:uid="{00000000-0005-0000-0000-0000394D0000}"/>
    <cellStyle name="Komma 7 2 3 2 4" xfId="19783" xr:uid="{00000000-0005-0000-0000-00003A4D0000}"/>
    <cellStyle name="Komma 7 2 3 2 4 2" xfId="19784" xr:uid="{00000000-0005-0000-0000-00003B4D0000}"/>
    <cellStyle name="Komma 7 2 3 2 4 2 2" xfId="19785" xr:uid="{00000000-0005-0000-0000-00003C4D0000}"/>
    <cellStyle name="Komma 7 2 3 2 4 3" xfId="19786" xr:uid="{00000000-0005-0000-0000-00003D4D0000}"/>
    <cellStyle name="Komma 7 2 3 2 5" xfId="19787" xr:uid="{00000000-0005-0000-0000-00003E4D0000}"/>
    <cellStyle name="Komma 7 2 3 2 5 2" xfId="19788" xr:uid="{00000000-0005-0000-0000-00003F4D0000}"/>
    <cellStyle name="Komma 7 2 3 2 6" xfId="19789" xr:uid="{00000000-0005-0000-0000-0000404D0000}"/>
    <cellStyle name="Komma 7 2 3 2 7" xfId="19790" xr:uid="{00000000-0005-0000-0000-0000414D0000}"/>
    <cellStyle name="Komma 7 2 3 2 8" xfId="19791" xr:uid="{00000000-0005-0000-0000-0000424D0000}"/>
    <cellStyle name="Komma 7 2 3 3" xfId="19792" xr:uid="{00000000-0005-0000-0000-0000434D0000}"/>
    <cellStyle name="Komma 7 2 3 3 2" xfId="19793" xr:uid="{00000000-0005-0000-0000-0000444D0000}"/>
    <cellStyle name="Komma 7 2 3 3 2 2" xfId="19794" xr:uid="{00000000-0005-0000-0000-0000454D0000}"/>
    <cellStyle name="Komma 7 2 3 3 2 2 2" xfId="19795" xr:uid="{00000000-0005-0000-0000-0000464D0000}"/>
    <cellStyle name="Komma 7 2 3 3 2 3" xfId="19796" xr:uid="{00000000-0005-0000-0000-0000474D0000}"/>
    <cellStyle name="Komma 7 2 3 3 2 4" xfId="19797" xr:uid="{00000000-0005-0000-0000-0000484D0000}"/>
    <cellStyle name="Komma 7 2 3 3 3" xfId="19798" xr:uid="{00000000-0005-0000-0000-0000494D0000}"/>
    <cellStyle name="Komma 7 2 3 3 3 2" xfId="19799" xr:uid="{00000000-0005-0000-0000-00004A4D0000}"/>
    <cellStyle name="Komma 7 2 3 3 4" xfId="19800" xr:uid="{00000000-0005-0000-0000-00004B4D0000}"/>
    <cellStyle name="Komma 7 2 3 3 5" xfId="19801" xr:uid="{00000000-0005-0000-0000-00004C4D0000}"/>
    <cellStyle name="Komma 7 2 3 3 6" xfId="19802" xr:uid="{00000000-0005-0000-0000-00004D4D0000}"/>
    <cellStyle name="Komma 7 2 3 4" xfId="19803" xr:uid="{00000000-0005-0000-0000-00004E4D0000}"/>
    <cellStyle name="Komma 7 2 3 4 2" xfId="19804" xr:uid="{00000000-0005-0000-0000-00004F4D0000}"/>
    <cellStyle name="Komma 7 2 3 4 2 2" xfId="19805" xr:uid="{00000000-0005-0000-0000-0000504D0000}"/>
    <cellStyle name="Komma 7 2 3 4 3" xfId="19806" xr:uid="{00000000-0005-0000-0000-0000514D0000}"/>
    <cellStyle name="Komma 7 2 3 4 4" xfId="19807" xr:uid="{00000000-0005-0000-0000-0000524D0000}"/>
    <cellStyle name="Komma 7 2 3 5" xfId="19808" xr:uid="{00000000-0005-0000-0000-0000534D0000}"/>
    <cellStyle name="Komma 7 2 3 5 2" xfId="19809" xr:uid="{00000000-0005-0000-0000-0000544D0000}"/>
    <cellStyle name="Komma 7 2 3 5 2 2" xfId="19810" xr:uid="{00000000-0005-0000-0000-0000554D0000}"/>
    <cellStyle name="Komma 7 2 3 5 3" xfId="19811" xr:uid="{00000000-0005-0000-0000-0000564D0000}"/>
    <cellStyle name="Komma 7 2 3 6" xfId="19812" xr:uid="{00000000-0005-0000-0000-0000574D0000}"/>
    <cellStyle name="Komma 7 2 3 6 2" xfId="19813" xr:uid="{00000000-0005-0000-0000-0000584D0000}"/>
    <cellStyle name="Komma 7 2 3 7" xfId="19814" xr:uid="{00000000-0005-0000-0000-0000594D0000}"/>
    <cellStyle name="Komma 7 2 3 8" xfId="19815" xr:uid="{00000000-0005-0000-0000-00005A4D0000}"/>
    <cellStyle name="Komma 7 2 3 9" xfId="19816" xr:uid="{00000000-0005-0000-0000-00005B4D0000}"/>
    <cellStyle name="Komma 7 2 4" xfId="19817" xr:uid="{00000000-0005-0000-0000-00005C4D0000}"/>
    <cellStyle name="Komma 7 2 4 2" xfId="19818" xr:uid="{00000000-0005-0000-0000-00005D4D0000}"/>
    <cellStyle name="Komma 7 2 4 2 2" xfId="19819" xr:uid="{00000000-0005-0000-0000-00005E4D0000}"/>
    <cellStyle name="Komma 7 2 4 2 2 2" xfId="19820" xr:uid="{00000000-0005-0000-0000-00005F4D0000}"/>
    <cellStyle name="Komma 7 2 4 2 2 2 2" xfId="19821" xr:uid="{00000000-0005-0000-0000-0000604D0000}"/>
    <cellStyle name="Komma 7 2 4 2 2 2 2 2" xfId="19822" xr:uid="{00000000-0005-0000-0000-0000614D0000}"/>
    <cellStyle name="Komma 7 2 4 2 2 2 3" xfId="19823" xr:uid="{00000000-0005-0000-0000-0000624D0000}"/>
    <cellStyle name="Komma 7 2 4 2 2 3" xfId="19824" xr:uid="{00000000-0005-0000-0000-0000634D0000}"/>
    <cellStyle name="Komma 7 2 4 2 2 3 2" xfId="19825" xr:uid="{00000000-0005-0000-0000-0000644D0000}"/>
    <cellStyle name="Komma 7 2 4 2 2 4" xfId="19826" xr:uid="{00000000-0005-0000-0000-0000654D0000}"/>
    <cellStyle name="Komma 7 2 4 2 2 5" xfId="19827" xr:uid="{00000000-0005-0000-0000-0000664D0000}"/>
    <cellStyle name="Komma 7 2 4 2 2 6" xfId="19828" xr:uid="{00000000-0005-0000-0000-0000674D0000}"/>
    <cellStyle name="Komma 7 2 4 2 3" xfId="19829" xr:uid="{00000000-0005-0000-0000-0000684D0000}"/>
    <cellStyle name="Komma 7 2 4 2 3 2" xfId="19830" xr:uid="{00000000-0005-0000-0000-0000694D0000}"/>
    <cellStyle name="Komma 7 2 4 2 3 2 2" xfId="19831" xr:uid="{00000000-0005-0000-0000-00006A4D0000}"/>
    <cellStyle name="Komma 7 2 4 2 3 3" xfId="19832" xr:uid="{00000000-0005-0000-0000-00006B4D0000}"/>
    <cellStyle name="Komma 7 2 4 2 4" xfId="19833" xr:uid="{00000000-0005-0000-0000-00006C4D0000}"/>
    <cellStyle name="Komma 7 2 4 2 4 2" xfId="19834" xr:uid="{00000000-0005-0000-0000-00006D4D0000}"/>
    <cellStyle name="Komma 7 2 4 2 4 2 2" xfId="19835" xr:uid="{00000000-0005-0000-0000-00006E4D0000}"/>
    <cellStyle name="Komma 7 2 4 2 4 3" xfId="19836" xr:uid="{00000000-0005-0000-0000-00006F4D0000}"/>
    <cellStyle name="Komma 7 2 4 2 5" xfId="19837" xr:uid="{00000000-0005-0000-0000-0000704D0000}"/>
    <cellStyle name="Komma 7 2 4 2 5 2" xfId="19838" xr:uid="{00000000-0005-0000-0000-0000714D0000}"/>
    <cellStyle name="Komma 7 2 4 2 6" xfId="19839" xr:uid="{00000000-0005-0000-0000-0000724D0000}"/>
    <cellStyle name="Komma 7 2 4 2 7" xfId="19840" xr:uid="{00000000-0005-0000-0000-0000734D0000}"/>
    <cellStyle name="Komma 7 2 4 2 8" xfId="19841" xr:uid="{00000000-0005-0000-0000-0000744D0000}"/>
    <cellStyle name="Komma 7 2 4 3" xfId="19842" xr:uid="{00000000-0005-0000-0000-0000754D0000}"/>
    <cellStyle name="Komma 7 2 4 3 2" xfId="19843" xr:uid="{00000000-0005-0000-0000-0000764D0000}"/>
    <cellStyle name="Komma 7 2 4 3 2 2" xfId="19844" xr:uid="{00000000-0005-0000-0000-0000774D0000}"/>
    <cellStyle name="Komma 7 2 4 3 2 2 2" xfId="19845" xr:uid="{00000000-0005-0000-0000-0000784D0000}"/>
    <cellStyle name="Komma 7 2 4 3 2 3" xfId="19846" xr:uid="{00000000-0005-0000-0000-0000794D0000}"/>
    <cellStyle name="Komma 7 2 4 3 2 4" xfId="19847" xr:uid="{00000000-0005-0000-0000-00007A4D0000}"/>
    <cellStyle name="Komma 7 2 4 3 3" xfId="19848" xr:uid="{00000000-0005-0000-0000-00007B4D0000}"/>
    <cellStyle name="Komma 7 2 4 3 3 2" xfId="19849" xr:uid="{00000000-0005-0000-0000-00007C4D0000}"/>
    <cellStyle name="Komma 7 2 4 3 4" xfId="19850" xr:uid="{00000000-0005-0000-0000-00007D4D0000}"/>
    <cellStyle name="Komma 7 2 4 3 5" xfId="19851" xr:uid="{00000000-0005-0000-0000-00007E4D0000}"/>
    <cellStyle name="Komma 7 2 4 3 6" xfId="19852" xr:uid="{00000000-0005-0000-0000-00007F4D0000}"/>
    <cellStyle name="Komma 7 2 4 4" xfId="19853" xr:uid="{00000000-0005-0000-0000-0000804D0000}"/>
    <cellStyle name="Komma 7 2 4 4 2" xfId="19854" xr:uid="{00000000-0005-0000-0000-0000814D0000}"/>
    <cellStyle name="Komma 7 2 4 4 2 2" xfId="19855" xr:uid="{00000000-0005-0000-0000-0000824D0000}"/>
    <cellStyle name="Komma 7 2 4 4 3" xfId="19856" xr:uid="{00000000-0005-0000-0000-0000834D0000}"/>
    <cellStyle name="Komma 7 2 4 4 4" xfId="19857" xr:uid="{00000000-0005-0000-0000-0000844D0000}"/>
    <cellStyle name="Komma 7 2 4 5" xfId="19858" xr:uid="{00000000-0005-0000-0000-0000854D0000}"/>
    <cellStyle name="Komma 7 2 4 5 2" xfId="19859" xr:uid="{00000000-0005-0000-0000-0000864D0000}"/>
    <cellStyle name="Komma 7 2 4 5 2 2" xfId="19860" xr:uid="{00000000-0005-0000-0000-0000874D0000}"/>
    <cellStyle name="Komma 7 2 4 5 3" xfId="19861" xr:uid="{00000000-0005-0000-0000-0000884D0000}"/>
    <cellStyle name="Komma 7 2 4 6" xfId="19862" xr:uid="{00000000-0005-0000-0000-0000894D0000}"/>
    <cellStyle name="Komma 7 2 4 6 2" xfId="19863" xr:uid="{00000000-0005-0000-0000-00008A4D0000}"/>
    <cellStyle name="Komma 7 2 4 7" xfId="19864" xr:uid="{00000000-0005-0000-0000-00008B4D0000}"/>
    <cellStyle name="Komma 7 2 4 8" xfId="19865" xr:uid="{00000000-0005-0000-0000-00008C4D0000}"/>
    <cellStyle name="Komma 7 2 4 9" xfId="19866" xr:uid="{00000000-0005-0000-0000-00008D4D0000}"/>
    <cellStyle name="Komma 7 2 5" xfId="19867" xr:uid="{00000000-0005-0000-0000-00008E4D0000}"/>
    <cellStyle name="Komma 7 2 5 2" xfId="19868" xr:uid="{00000000-0005-0000-0000-00008F4D0000}"/>
    <cellStyle name="Komma 7 2 5 2 2" xfId="19869" xr:uid="{00000000-0005-0000-0000-0000904D0000}"/>
    <cellStyle name="Komma 7 2 5 2 2 2" xfId="19870" xr:uid="{00000000-0005-0000-0000-0000914D0000}"/>
    <cellStyle name="Komma 7 2 5 2 2 2 2" xfId="19871" xr:uid="{00000000-0005-0000-0000-0000924D0000}"/>
    <cellStyle name="Komma 7 2 5 2 2 3" xfId="19872" xr:uid="{00000000-0005-0000-0000-0000934D0000}"/>
    <cellStyle name="Komma 7 2 5 2 2 4" xfId="19873" xr:uid="{00000000-0005-0000-0000-0000944D0000}"/>
    <cellStyle name="Komma 7 2 5 2 3" xfId="19874" xr:uid="{00000000-0005-0000-0000-0000954D0000}"/>
    <cellStyle name="Komma 7 2 5 2 3 2" xfId="19875" xr:uid="{00000000-0005-0000-0000-0000964D0000}"/>
    <cellStyle name="Komma 7 2 5 2 4" xfId="19876" xr:uid="{00000000-0005-0000-0000-0000974D0000}"/>
    <cellStyle name="Komma 7 2 5 2 5" xfId="19877" xr:uid="{00000000-0005-0000-0000-0000984D0000}"/>
    <cellStyle name="Komma 7 2 5 2 6" xfId="19878" xr:uid="{00000000-0005-0000-0000-0000994D0000}"/>
    <cellStyle name="Komma 7 2 5 3" xfId="19879" xr:uid="{00000000-0005-0000-0000-00009A4D0000}"/>
    <cellStyle name="Komma 7 2 5 3 2" xfId="19880" xr:uid="{00000000-0005-0000-0000-00009B4D0000}"/>
    <cellStyle name="Komma 7 2 5 3 2 2" xfId="19881" xr:uid="{00000000-0005-0000-0000-00009C4D0000}"/>
    <cellStyle name="Komma 7 2 5 3 2 2 2" xfId="19882" xr:uid="{00000000-0005-0000-0000-00009D4D0000}"/>
    <cellStyle name="Komma 7 2 5 3 2 3" xfId="19883" xr:uid="{00000000-0005-0000-0000-00009E4D0000}"/>
    <cellStyle name="Komma 7 2 5 3 2 4" xfId="19884" xr:uid="{00000000-0005-0000-0000-00009F4D0000}"/>
    <cellStyle name="Komma 7 2 5 3 3" xfId="19885" xr:uid="{00000000-0005-0000-0000-0000A04D0000}"/>
    <cellStyle name="Komma 7 2 5 3 3 2" xfId="19886" xr:uid="{00000000-0005-0000-0000-0000A14D0000}"/>
    <cellStyle name="Komma 7 2 5 3 4" xfId="19887" xr:uid="{00000000-0005-0000-0000-0000A24D0000}"/>
    <cellStyle name="Komma 7 2 5 3 5" xfId="19888" xr:uid="{00000000-0005-0000-0000-0000A34D0000}"/>
    <cellStyle name="Komma 7 2 5 4" xfId="19889" xr:uid="{00000000-0005-0000-0000-0000A44D0000}"/>
    <cellStyle name="Komma 7 2 5 4 2" xfId="19890" xr:uid="{00000000-0005-0000-0000-0000A54D0000}"/>
    <cellStyle name="Komma 7 2 5 4 2 2" xfId="19891" xr:uid="{00000000-0005-0000-0000-0000A64D0000}"/>
    <cellStyle name="Komma 7 2 5 4 3" xfId="19892" xr:uid="{00000000-0005-0000-0000-0000A74D0000}"/>
    <cellStyle name="Komma 7 2 5 4 4" xfId="19893" xr:uid="{00000000-0005-0000-0000-0000A84D0000}"/>
    <cellStyle name="Komma 7 2 5 5" xfId="19894" xr:uid="{00000000-0005-0000-0000-0000A94D0000}"/>
    <cellStyle name="Komma 7 2 5 5 2" xfId="19895" xr:uid="{00000000-0005-0000-0000-0000AA4D0000}"/>
    <cellStyle name="Komma 7 2 5 6" xfId="19896" xr:uid="{00000000-0005-0000-0000-0000AB4D0000}"/>
    <cellStyle name="Komma 7 2 5 7" xfId="19897" xr:uid="{00000000-0005-0000-0000-0000AC4D0000}"/>
    <cellStyle name="Komma 7 2 5 8" xfId="19898" xr:uid="{00000000-0005-0000-0000-0000AD4D0000}"/>
    <cellStyle name="Komma 7 2 6" xfId="19899" xr:uid="{00000000-0005-0000-0000-0000AE4D0000}"/>
    <cellStyle name="Komma 7 2 6 2" xfId="19900" xr:uid="{00000000-0005-0000-0000-0000AF4D0000}"/>
    <cellStyle name="Komma 7 2 6 2 2" xfId="19901" xr:uid="{00000000-0005-0000-0000-0000B04D0000}"/>
    <cellStyle name="Komma 7 2 6 2 2 2" xfId="19902" xr:uid="{00000000-0005-0000-0000-0000B14D0000}"/>
    <cellStyle name="Komma 7 2 6 2 3" xfId="19903" xr:uid="{00000000-0005-0000-0000-0000B24D0000}"/>
    <cellStyle name="Komma 7 2 6 2 4" xfId="19904" xr:uid="{00000000-0005-0000-0000-0000B34D0000}"/>
    <cellStyle name="Komma 7 2 6 3" xfId="19905" xr:uid="{00000000-0005-0000-0000-0000B44D0000}"/>
    <cellStyle name="Komma 7 2 6 3 2" xfId="19906" xr:uid="{00000000-0005-0000-0000-0000B54D0000}"/>
    <cellStyle name="Komma 7 2 6 4" xfId="19907" xr:uid="{00000000-0005-0000-0000-0000B64D0000}"/>
    <cellStyle name="Komma 7 2 6 5" xfId="19908" xr:uid="{00000000-0005-0000-0000-0000B74D0000}"/>
    <cellStyle name="Komma 7 2 6 6" xfId="19909" xr:uid="{00000000-0005-0000-0000-0000B84D0000}"/>
    <cellStyle name="Komma 7 2 7" xfId="19910" xr:uid="{00000000-0005-0000-0000-0000B94D0000}"/>
    <cellStyle name="Komma 7 2 7 2" xfId="19911" xr:uid="{00000000-0005-0000-0000-0000BA4D0000}"/>
    <cellStyle name="Komma 7 2 7 2 2" xfId="19912" xr:uid="{00000000-0005-0000-0000-0000BB4D0000}"/>
    <cellStyle name="Komma 7 2 7 2 2 2" xfId="19913" xr:uid="{00000000-0005-0000-0000-0000BC4D0000}"/>
    <cellStyle name="Komma 7 2 7 2 3" xfId="19914" xr:uid="{00000000-0005-0000-0000-0000BD4D0000}"/>
    <cellStyle name="Komma 7 2 7 2 4" xfId="19915" xr:uid="{00000000-0005-0000-0000-0000BE4D0000}"/>
    <cellStyle name="Komma 7 2 7 3" xfId="19916" xr:uid="{00000000-0005-0000-0000-0000BF4D0000}"/>
    <cellStyle name="Komma 7 2 7 3 2" xfId="19917" xr:uid="{00000000-0005-0000-0000-0000C04D0000}"/>
    <cellStyle name="Komma 7 2 7 4" xfId="19918" xr:uid="{00000000-0005-0000-0000-0000C14D0000}"/>
    <cellStyle name="Komma 7 2 7 5" xfId="19919" xr:uid="{00000000-0005-0000-0000-0000C24D0000}"/>
    <cellStyle name="Komma 7 2 8" xfId="19920" xr:uid="{00000000-0005-0000-0000-0000C34D0000}"/>
    <cellStyle name="Komma 7 2 8 2" xfId="19921" xr:uid="{00000000-0005-0000-0000-0000C44D0000}"/>
    <cellStyle name="Komma 7 2 8 2 2" xfId="19922" xr:uid="{00000000-0005-0000-0000-0000C54D0000}"/>
    <cellStyle name="Komma 7 2 8 2 3" xfId="19923" xr:uid="{00000000-0005-0000-0000-0000C64D0000}"/>
    <cellStyle name="Komma 7 2 8 3" xfId="19924" xr:uid="{00000000-0005-0000-0000-0000C74D0000}"/>
    <cellStyle name="Komma 7 2 8 4" xfId="19925" xr:uid="{00000000-0005-0000-0000-0000C84D0000}"/>
    <cellStyle name="Komma 7 2 9" xfId="19926" xr:uid="{00000000-0005-0000-0000-0000C94D0000}"/>
    <cellStyle name="Komma 7 2 9 2" xfId="19927" xr:uid="{00000000-0005-0000-0000-0000CA4D0000}"/>
    <cellStyle name="Komma 7 2 9 2 2" xfId="19928" xr:uid="{00000000-0005-0000-0000-0000CB4D0000}"/>
    <cellStyle name="Komma 7 2 9 3" xfId="19929" xr:uid="{00000000-0005-0000-0000-0000CC4D0000}"/>
    <cellStyle name="Komma 7 2 9 4" xfId="19930" xr:uid="{00000000-0005-0000-0000-0000CD4D0000}"/>
    <cellStyle name="Komma 7 3" xfId="19931" xr:uid="{00000000-0005-0000-0000-0000CE4D0000}"/>
    <cellStyle name="Komma 7 3 2" xfId="19932" xr:uid="{00000000-0005-0000-0000-0000CF4D0000}"/>
    <cellStyle name="Komma 7 3 2 2" xfId="19933" xr:uid="{00000000-0005-0000-0000-0000D04D0000}"/>
    <cellStyle name="Komma 7 3 2 2 2" xfId="19934" xr:uid="{00000000-0005-0000-0000-0000D14D0000}"/>
    <cellStyle name="Komma 7 3 2 2 2 2" xfId="19935" xr:uid="{00000000-0005-0000-0000-0000D24D0000}"/>
    <cellStyle name="Komma 7 3 2 2 2 2 2" xfId="19936" xr:uid="{00000000-0005-0000-0000-0000D34D0000}"/>
    <cellStyle name="Komma 7 3 2 2 2 3" xfId="19937" xr:uid="{00000000-0005-0000-0000-0000D44D0000}"/>
    <cellStyle name="Komma 7 3 2 2 3" xfId="19938" xr:uid="{00000000-0005-0000-0000-0000D54D0000}"/>
    <cellStyle name="Komma 7 3 2 2 3 2" xfId="19939" xr:uid="{00000000-0005-0000-0000-0000D64D0000}"/>
    <cellStyle name="Komma 7 3 2 2 4" xfId="19940" xr:uid="{00000000-0005-0000-0000-0000D74D0000}"/>
    <cellStyle name="Komma 7 3 2 2 5" xfId="19941" xr:uid="{00000000-0005-0000-0000-0000D84D0000}"/>
    <cellStyle name="Komma 7 3 2 2 6" xfId="19942" xr:uid="{00000000-0005-0000-0000-0000D94D0000}"/>
    <cellStyle name="Komma 7 3 2 3" xfId="19943" xr:uid="{00000000-0005-0000-0000-0000DA4D0000}"/>
    <cellStyle name="Komma 7 3 2 3 2" xfId="19944" xr:uid="{00000000-0005-0000-0000-0000DB4D0000}"/>
    <cellStyle name="Komma 7 3 2 3 2 2" xfId="19945" xr:uid="{00000000-0005-0000-0000-0000DC4D0000}"/>
    <cellStyle name="Komma 7 3 2 3 3" xfId="19946" xr:uid="{00000000-0005-0000-0000-0000DD4D0000}"/>
    <cellStyle name="Komma 7 3 2 4" xfId="19947" xr:uid="{00000000-0005-0000-0000-0000DE4D0000}"/>
    <cellStyle name="Komma 7 3 2 4 2" xfId="19948" xr:uid="{00000000-0005-0000-0000-0000DF4D0000}"/>
    <cellStyle name="Komma 7 3 2 4 2 2" xfId="19949" xr:uid="{00000000-0005-0000-0000-0000E04D0000}"/>
    <cellStyle name="Komma 7 3 2 4 3" xfId="19950" xr:uid="{00000000-0005-0000-0000-0000E14D0000}"/>
    <cellStyle name="Komma 7 3 2 5" xfId="19951" xr:uid="{00000000-0005-0000-0000-0000E24D0000}"/>
    <cellStyle name="Komma 7 3 2 5 2" xfId="19952" xr:uid="{00000000-0005-0000-0000-0000E34D0000}"/>
    <cellStyle name="Komma 7 3 2 6" xfId="19953" xr:uid="{00000000-0005-0000-0000-0000E44D0000}"/>
    <cellStyle name="Komma 7 3 2 7" xfId="19954" xr:uid="{00000000-0005-0000-0000-0000E54D0000}"/>
    <cellStyle name="Komma 7 3 2 8" xfId="19955" xr:uid="{00000000-0005-0000-0000-0000E64D0000}"/>
    <cellStyle name="Komma 7 3 3" xfId="19956" xr:uid="{00000000-0005-0000-0000-0000E74D0000}"/>
    <cellStyle name="Komma 7 3 3 2" xfId="19957" xr:uid="{00000000-0005-0000-0000-0000E84D0000}"/>
    <cellStyle name="Komma 7 3 3 2 2" xfId="19958" xr:uid="{00000000-0005-0000-0000-0000E94D0000}"/>
    <cellStyle name="Komma 7 3 3 2 2 2" xfId="19959" xr:uid="{00000000-0005-0000-0000-0000EA4D0000}"/>
    <cellStyle name="Komma 7 3 3 2 3" xfId="19960" xr:uid="{00000000-0005-0000-0000-0000EB4D0000}"/>
    <cellStyle name="Komma 7 3 3 2 4" xfId="19961" xr:uid="{00000000-0005-0000-0000-0000EC4D0000}"/>
    <cellStyle name="Komma 7 3 3 3" xfId="19962" xr:uid="{00000000-0005-0000-0000-0000ED4D0000}"/>
    <cellStyle name="Komma 7 3 3 3 2" xfId="19963" xr:uid="{00000000-0005-0000-0000-0000EE4D0000}"/>
    <cellStyle name="Komma 7 3 3 4" xfId="19964" xr:uid="{00000000-0005-0000-0000-0000EF4D0000}"/>
    <cellStyle name="Komma 7 3 3 5" xfId="19965" xr:uid="{00000000-0005-0000-0000-0000F04D0000}"/>
    <cellStyle name="Komma 7 3 3 6" xfId="19966" xr:uid="{00000000-0005-0000-0000-0000F14D0000}"/>
    <cellStyle name="Komma 7 3 4" xfId="19967" xr:uid="{00000000-0005-0000-0000-0000F24D0000}"/>
    <cellStyle name="Komma 7 3 4 2" xfId="19968" xr:uid="{00000000-0005-0000-0000-0000F34D0000}"/>
    <cellStyle name="Komma 7 3 4 2 2" xfId="19969" xr:uid="{00000000-0005-0000-0000-0000F44D0000}"/>
    <cellStyle name="Komma 7 3 4 2 2 2" xfId="19970" xr:uid="{00000000-0005-0000-0000-0000F54D0000}"/>
    <cellStyle name="Komma 7 3 4 2 3" xfId="19971" xr:uid="{00000000-0005-0000-0000-0000F64D0000}"/>
    <cellStyle name="Komma 7 3 4 2 4" xfId="19972" xr:uid="{00000000-0005-0000-0000-0000F74D0000}"/>
    <cellStyle name="Komma 7 3 4 3" xfId="19973" xr:uid="{00000000-0005-0000-0000-0000F84D0000}"/>
    <cellStyle name="Komma 7 3 4 3 2" xfId="19974" xr:uid="{00000000-0005-0000-0000-0000F94D0000}"/>
    <cellStyle name="Komma 7 3 4 4" xfId="19975" xr:uid="{00000000-0005-0000-0000-0000FA4D0000}"/>
    <cellStyle name="Komma 7 3 4 5" xfId="19976" xr:uid="{00000000-0005-0000-0000-0000FB4D0000}"/>
    <cellStyle name="Komma 7 3 5" xfId="19977" xr:uid="{00000000-0005-0000-0000-0000FC4D0000}"/>
    <cellStyle name="Komma 7 3 5 2" xfId="19978" xr:uid="{00000000-0005-0000-0000-0000FD4D0000}"/>
    <cellStyle name="Komma 7 3 5 2 2" xfId="19979" xr:uid="{00000000-0005-0000-0000-0000FE4D0000}"/>
    <cellStyle name="Komma 7 3 5 3" xfId="19980" xr:uid="{00000000-0005-0000-0000-0000FF4D0000}"/>
    <cellStyle name="Komma 7 3 5 4" xfId="19981" xr:uid="{00000000-0005-0000-0000-0000004E0000}"/>
    <cellStyle name="Komma 7 3 6" xfId="19982" xr:uid="{00000000-0005-0000-0000-0000014E0000}"/>
    <cellStyle name="Komma 7 3 6 2" xfId="19983" xr:uid="{00000000-0005-0000-0000-0000024E0000}"/>
    <cellStyle name="Komma 7 3 7" xfId="19984" xr:uid="{00000000-0005-0000-0000-0000034E0000}"/>
    <cellStyle name="Komma 7 3 8" xfId="19985" xr:uid="{00000000-0005-0000-0000-0000044E0000}"/>
    <cellStyle name="Komma 7 3 9" xfId="19986" xr:uid="{00000000-0005-0000-0000-0000054E0000}"/>
    <cellStyle name="Komma 7 4" xfId="19987" xr:uid="{00000000-0005-0000-0000-0000064E0000}"/>
    <cellStyle name="Komma 7 4 2" xfId="19988" xr:uid="{00000000-0005-0000-0000-0000074E0000}"/>
    <cellStyle name="Komma 7 4 2 2" xfId="19989" xr:uid="{00000000-0005-0000-0000-0000084E0000}"/>
    <cellStyle name="Komma 7 4 2 2 2" xfId="19990" xr:uid="{00000000-0005-0000-0000-0000094E0000}"/>
    <cellStyle name="Komma 7 4 2 2 2 2" xfId="19991" xr:uid="{00000000-0005-0000-0000-00000A4E0000}"/>
    <cellStyle name="Komma 7 4 2 2 2 2 2" xfId="19992" xr:uid="{00000000-0005-0000-0000-00000B4E0000}"/>
    <cellStyle name="Komma 7 4 2 2 2 3" xfId="19993" xr:uid="{00000000-0005-0000-0000-00000C4E0000}"/>
    <cellStyle name="Komma 7 4 2 2 3" xfId="19994" xr:uid="{00000000-0005-0000-0000-00000D4E0000}"/>
    <cellStyle name="Komma 7 4 2 2 3 2" xfId="19995" xr:uid="{00000000-0005-0000-0000-00000E4E0000}"/>
    <cellStyle name="Komma 7 4 2 2 4" xfId="19996" xr:uid="{00000000-0005-0000-0000-00000F4E0000}"/>
    <cellStyle name="Komma 7 4 2 2 5" xfId="19997" xr:uid="{00000000-0005-0000-0000-0000104E0000}"/>
    <cellStyle name="Komma 7 4 2 2 6" xfId="19998" xr:uid="{00000000-0005-0000-0000-0000114E0000}"/>
    <cellStyle name="Komma 7 4 2 3" xfId="19999" xr:uid="{00000000-0005-0000-0000-0000124E0000}"/>
    <cellStyle name="Komma 7 4 2 3 2" xfId="20000" xr:uid="{00000000-0005-0000-0000-0000134E0000}"/>
    <cellStyle name="Komma 7 4 2 3 2 2" xfId="20001" xr:uid="{00000000-0005-0000-0000-0000144E0000}"/>
    <cellStyle name="Komma 7 4 2 3 3" xfId="20002" xr:uid="{00000000-0005-0000-0000-0000154E0000}"/>
    <cellStyle name="Komma 7 4 2 4" xfId="20003" xr:uid="{00000000-0005-0000-0000-0000164E0000}"/>
    <cellStyle name="Komma 7 4 2 4 2" xfId="20004" xr:uid="{00000000-0005-0000-0000-0000174E0000}"/>
    <cellStyle name="Komma 7 4 2 4 2 2" xfId="20005" xr:uid="{00000000-0005-0000-0000-0000184E0000}"/>
    <cellStyle name="Komma 7 4 2 4 3" xfId="20006" xr:uid="{00000000-0005-0000-0000-0000194E0000}"/>
    <cellStyle name="Komma 7 4 2 5" xfId="20007" xr:uid="{00000000-0005-0000-0000-00001A4E0000}"/>
    <cellStyle name="Komma 7 4 2 5 2" xfId="20008" xr:uid="{00000000-0005-0000-0000-00001B4E0000}"/>
    <cellStyle name="Komma 7 4 2 6" xfId="20009" xr:uid="{00000000-0005-0000-0000-00001C4E0000}"/>
    <cellStyle name="Komma 7 4 2 7" xfId="20010" xr:uid="{00000000-0005-0000-0000-00001D4E0000}"/>
    <cellStyle name="Komma 7 4 2 8" xfId="20011" xr:uid="{00000000-0005-0000-0000-00001E4E0000}"/>
    <cellStyle name="Komma 7 4 3" xfId="20012" xr:uid="{00000000-0005-0000-0000-00001F4E0000}"/>
    <cellStyle name="Komma 7 4 3 2" xfId="20013" xr:uid="{00000000-0005-0000-0000-0000204E0000}"/>
    <cellStyle name="Komma 7 4 3 2 2" xfId="20014" xr:uid="{00000000-0005-0000-0000-0000214E0000}"/>
    <cellStyle name="Komma 7 4 3 2 2 2" xfId="20015" xr:uid="{00000000-0005-0000-0000-0000224E0000}"/>
    <cellStyle name="Komma 7 4 3 2 3" xfId="20016" xr:uid="{00000000-0005-0000-0000-0000234E0000}"/>
    <cellStyle name="Komma 7 4 3 2 4" xfId="20017" xr:uid="{00000000-0005-0000-0000-0000244E0000}"/>
    <cellStyle name="Komma 7 4 3 3" xfId="20018" xr:uid="{00000000-0005-0000-0000-0000254E0000}"/>
    <cellStyle name="Komma 7 4 3 3 2" xfId="20019" xr:uid="{00000000-0005-0000-0000-0000264E0000}"/>
    <cellStyle name="Komma 7 4 3 4" xfId="20020" xr:uid="{00000000-0005-0000-0000-0000274E0000}"/>
    <cellStyle name="Komma 7 4 3 5" xfId="20021" xr:uid="{00000000-0005-0000-0000-0000284E0000}"/>
    <cellStyle name="Komma 7 4 3 6" xfId="20022" xr:uid="{00000000-0005-0000-0000-0000294E0000}"/>
    <cellStyle name="Komma 7 4 4" xfId="20023" xr:uid="{00000000-0005-0000-0000-00002A4E0000}"/>
    <cellStyle name="Komma 7 4 4 2" xfId="20024" xr:uid="{00000000-0005-0000-0000-00002B4E0000}"/>
    <cellStyle name="Komma 7 4 4 2 2" xfId="20025" xr:uid="{00000000-0005-0000-0000-00002C4E0000}"/>
    <cellStyle name="Komma 7 4 4 3" xfId="20026" xr:uid="{00000000-0005-0000-0000-00002D4E0000}"/>
    <cellStyle name="Komma 7 4 4 4" xfId="20027" xr:uid="{00000000-0005-0000-0000-00002E4E0000}"/>
    <cellStyle name="Komma 7 4 5" xfId="20028" xr:uid="{00000000-0005-0000-0000-00002F4E0000}"/>
    <cellStyle name="Komma 7 4 5 2" xfId="20029" xr:uid="{00000000-0005-0000-0000-0000304E0000}"/>
    <cellStyle name="Komma 7 4 5 2 2" xfId="20030" xr:uid="{00000000-0005-0000-0000-0000314E0000}"/>
    <cellStyle name="Komma 7 4 5 3" xfId="20031" xr:uid="{00000000-0005-0000-0000-0000324E0000}"/>
    <cellStyle name="Komma 7 4 6" xfId="20032" xr:uid="{00000000-0005-0000-0000-0000334E0000}"/>
    <cellStyle name="Komma 7 4 6 2" xfId="20033" xr:uid="{00000000-0005-0000-0000-0000344E0000}"/>
    <cellStyle name="Komma 7 4 7" xfId="20034" xr:uid="{00000000-0005-0000-0000-0000354E0000}"/>
    <cellStyle name="Komma 7 4 8" xfId="20035" xr:uid="{00000000-0005-0000-0000-0000364E0000}"/>
    <cellStyle name="Komma 7 4 9" xfId="20036" xr:uid="{00000000-0005-0000-0000-0000374E0000}"/>
    <cellStyle name="Komma 7 5" xfId="20037" xr:uid="{00000000-0005-0000-0000-0000384E0000}"/>
    <cellStyle name="Komma 7 5 2" xfId="20038" xr:uid="{00000000-0005-0000-0000-0000394E0000}"/>
    <cellStyle name="Komma 7 5 2 2" xfId="20039" xr:uid="{00000000-0005-0000-0000-00003A4E0000}"/>
    <cellStyle name="Komma 7 5 2 2 2" xfId="20040" xr:uid="{00000000-0005-0000-0000-00003B4E0000}"/>
    <cellStyle name="Komma 7 5 2 2 2 2" xfId="20041" xr:uid="{00000000-0005-0000-0000-00003C4E0000}"/>
    <cellStyle name="Komma 7 5 2 2 2 2 2" xfId="20042" xr:uid="{00000000-0005-0000-0000-00003D4E0000}"/>
    <cellStyle name="Komma 7 5 2 2 2 3" xfId="20043" xr:uid="{00000000-0005-0000-0000-00003E4E0000}"/>
    <cellStyle name="Komma 7 5 2 2 3" xfId="20044" xr:uid="{00000000-0005-0000-0000-00003F4E0000}"/>
    <cellStyle name="Komma 7 5 2 2 3 2" xfId="20045" xr:uid="{00000000-0005-0000-0000-0000404E0000}"/>
    <cellStyle name="Komma 7 5 2 2 4" xfId="20046" xr:uid="{00000000-0005-0000-0000-0000414E0000}"/>
    <cellStyle name="Komma 7 5 2 2 5" xfId="20047" xr:uid="{00000000-0005-0000-0000-0000424E0000}"/>
    <cellStyle name="Komma 7 5 2 2 6" xfId="20048" xr:uid="{00000000-0005-0000-0000-0000434E0000}"/>
    <cellStyle name="Komma 7 5 2 3" xfId="20049" xr:uid="{00000000-0005-0000-0000-0000444E0000}"/>
    <cellStyle name="Komma 7 5 2 3 2" xfId="20050" xr:uid="{00000000-0005-0000-0000-0000454E0000}"/>
    <cellStyle name="Komma 7 5 2 3 2 2" xfId="20051" xr:uid="{00000000-0005-0000-0000-0000464E0000}"/>
    <cellStyle name="Komma 7 5 2 3 3" xfId="20052" xr:uid="{00000000-0005-0000-0000-0000474E0000}"/>
    <cellStyle name="Komma 7 5 2 4" xfId="20053" xr:uid="{00000000-0005-0000-0000-0000484E0000}"/>
    <cellStyle name="Komma 7 5 2 4 2" xfId="20054" xr:uid="{00000000-0005-0000-0000-0000494E0000}"/>
    <cellStyle name="Komma 7 5 2 4 2 2" xfId="20055" xr:uid="{00000000-0005-0000-0000-00004A4E0000}"/>
    <cellStyle name="Komma 7 5 2 4 3" xfId="20056" xr:uid="{00000000-0005-0000-0000-00004B4E0000}"/>
    <cellStyle name="Komma 7 5 2 5" xfId="20057" xr:uid="{00000000-0005-0000-0000-00004C4E0000}"/>
    <cellStyle name="Komma 7 5 2 5 2" xfId="20058" xr:uid="{00000000-0005-0000-0000-00004D4E0000}"/>
    <cellStyle name="Komma 7 5 2 6" xfId="20059" xr:uid="{00000000-0005-0000-0000-00004E4E0000}"/>
    <cellStyle name="Komma 7 5 2 7" xfId="20060" xr:uid="{00000000-0005-0000-0000-00004F4E0000}"/>
    <cellStyle name="Komma 7 5 2 8" xfId="20061" xr:uid="{00000000-0005-0000-0000-0000504E0000}"/>
    <cellStyle name="Komma 7 5 3" xfId="20062" xr:uid="{00000000-0005-0000-0000-0000514E0000}"/>
    <cellStyle name="Komma 7 5 3 2" xfId="20063" xr:uid="{00000000-0005-0000-0000-0000524E0000}"/>
    <cellStyle name="Komma 7 5 3 2 2" xfId="20064" xr:uid="{00000000-0005-0000-0000-0000534E0000}"/>
    <cellStyle name="Komma 7 5 3 2 2 2" xfId="20065" xr:uid="{00000000-0005-0000-0000-0000544E0000}"/>
    <cellStyle name="Komma 7 5 3 2 3" xfId="20066" xr:uid="{00000000-0005-0000-0000-0000554E0000}"/>
    <cellStyle name="Komma 7 5 3 2 4" xfId="20067" xr:uid="{00000000-0005-0000-0000-0000564E0000}"/>
    <cellStyle name="Komma 7 5 3 3" xfId="20068" xr:uid="{00000000-0005-0000-0000-0000574E0000}"/>
    <cellStyle name="Komma 7 5 3 3 2" xfId="20069" xr:uid="{00000000-0005-0000-0000-0000584E0000}"/>
    <cellStyle name="Komma 7 5 3 4" xfId="20070" xr:uid="{00000000-0005-0000-0000-0000594E0000}"/>
    <cellStyle name="Komma 7 5 3 5" xfId="20071" xr:uid="{00000000-0005-0000-0000-00005A4E0000}"/>
    <cellStyle name="Komma 7 5 3 6" xfId="20072" xr:uid="{00000000-0005-0000-0000-00005B4E0000}"/>
    <cellStyle name="Komma 7 5 4" xfId="20073" xr:uid="{00000000-0005-0000-0000-00005C4E0000}"/>
    <cellStyle name="Komma 7 5 4 2" xfId="20074" xr:uid="{00000000-0005-0000-0000-00005D4E0000}"/>
    <cellStyle name="Komma 7 5 4 2 2" xfId="20075" xr:uid="{00000000-0005-0000-0000-00005E4E0000}"/>
    <cellStyle name="Komma 7 5 4 3" xfId="20076" xr:uid="{00000000-0005-0000-0000-00005F4E0000}"/>
    <cellStyle name="Komma 7 5 4 4" xfId="20077" xr:uid="{00000000-0005-0000-0000-0000604E0000}"/>
    <cellStyle name="Komma 7 5 5" xfId="20078" xr:uid="{00000000-0005-0000-0000-0000614E0000}"/>
    <cellStyle name="Komma 7 5 5 2" xfId="20079" xr:uid="{00000000-0005-0000-0000-0000624E0000}"/>
    <cellStyle name="Komma 7 5 5 2 2" xfId="20080" xr:uid="{00000000-0005-0000-0000-0000634E0000}"/>
    <cellStyle name="Komma 7 5 5 3" xfId="20081" xr:uid="{00000000-0005-0000-0000-0000644E0000}"/>
    <cellStyle name="Komma 7 5 6" xfId="20082" xr:uid="{00000000-0005-0000-0000-0000654E0000}"/>
    <cellStyle name="Komma 7 5 6 2" xfId="20083" xr:uid="{00000000-0005-0000-0000-0000664E0000}"/>
    <cellStyle name="Komma 7 5 7" xfId="20084" xr:uid="{00000000-0005-0000-0000-0000674E0000}"/>
    <cellStyle name="Komma 7 5 8" xfId="20085" xr:uid="{00000000-0005-0000-0000-0000684E0000}"/>
    <cellStyle name="Komma 7 5 9" xfId="20086" xr:uid="{00000000-0005-0000-0000-0000694E0000}"/>
    <cellStyle name="Komma 7 6" xfId="20087" xr:uid="{00000000-0005-0000-0000-00006A4E0000}"/>
    <cellStyle name="Komma 7 6 2" xfId="20088" xr:uid="{00000000-0005-0000-0000-00006B4E0000}"/>
    <cellStyle name="Komma 7 6 2 2" xfId="20089" xr:uid="{00000000-0005-0000-0000-00006C4E0000}"/>
    <cellStyle name="Komma 7 6 2 2 2" xfId="20090" xr:uid="{00000000-0005-0000-0000-00006D4E0000}"/>
    <cellStyle name="Komma 7 6 2 2 2 2" xfId="20091" xr:uid="{00000000-0005-0000-0000-00006E4E0000}"/>
    <cellStyle name="Komma 7 6 2 2 3" xfId="20092" xr:uid="{00000000-0005-0000-0000-00006F4E0000}"/>
    <cellStyle name="Komma 7 6 2 2 4" xfId="20093" xr:uid="{00000000-0005-0000-0000-0000704E0000}"/>
    <cellStyle name="Komma 7 6 2 3" xfId="20094" xr:uid="{00000000-0005-0000-0000-0000714E0000}"/>
    <cellStyle name="Komma 7 6 2 3 2" xfId="20095" xr:uid="{00000000-0005-0000-0000-0000724E0000}"/>
    <cellStyle name="Komma 7 6 2 4" xfId="20096" xr:uid="{00000000-0005-0000-0000-0000734E0000}"/>
    <cellStyle name="Komma 7 6 2 5" xfId="20097" xr:uid="{00000000-0005-0000-0000-0000744E0000}"/>
    <cellStyle name="Komma 7 6 2 6" xfId="20098" xr:uid="{00000000-0005-0000-0000-0000754E0000}"/>
    <cellStyle name="Komma 7 6 3" xfId="20099" xr:uid="{00000000-0005-0000-0000-0000764E0000}"/>
    <cellStyle name="Komma 7 6 3 2" xfId="20100" xr:uid="{00000000-0005-0000-0000-0000774E0000}"/>
    <cellStyle name="Komma 7 6 3 2 2" xfId="20101" xr:uid="{00000000-0005-0000-0000-0000784E0000}"/>
    <cellStyle name="Komma 7 6 3 2 2 2" xfId="20102" xr:uid="{00000000-0005-0000-0000-0000794E0000}"/>
    <cellStyle name="Komma 7 6 3 2 3" xfId="20103" xr:uid="{00000000-0005-0000-0000-00007A4E0000}"/>
    <cellStyle name="Komma 7 6 3 2 4" xfId="20104" xr:uid="{00000000-0005-0000-0000-00007B4E0000}"/>
    <cellStyle name="Komma 7 6 3 3" xfId="20105" xr:uid="{00000000-0005-0000-0000-00007C4E0000}"/>
    <cellStyle name="Komma 7 6 3 3 2" xfId="20106" xr:uid="{00000000-0005-0000-0000-00007D4E0000}"/>
    <cellStyle name="Komma 7 6 3 4" xfId="20107" xr:uid="{00000000-0005-0000-0000-00007E4E0000}"/>
    <cellStyle name="Komma 7 6 3 5" xfId="20108" xr:uid="{00000000-0005-0000-0000-00007F4E0000}"/>
    <cellStyle name="Komma 7 6 4" xfId="20109" xr:uid="{00000000-0005-0000-0000-0000804E0000}"/>
    <cellStyle name="Komma 7 6 4 2" xfId="20110" xr:uid="{00000000-0005-0000-0000-0000814E0000}"/>
    <cellStyle name="Komma 7 6 4 2 2" xfId="20111" xr:uid="{00000000-0005-0000-0000-0000824E0000}"/>
    <cellStyle name="Komma 7 6 4 3" xfId="20112" xr:uid="{00000000-0005-0000-0000-0000834E0000}"/>
    <cellStyle name="Komma 7 6 4 4" xfId="20113" xr:uid="{00000000-0005-0000-0000-0000844E0000}"/>
    <cellStyle name="Komma 7 6 5" xfId="20114" xr:uid="{00000000-0005-0000-0000-0000854E0000}"/>
    <cellStyle name="Komma 7 6 5 2" xfId="20115" xr:uid="{00000000-0005-0000-0000-0000864E0000}"/>
    <cellStyle name="Komma 7 6 6" xfId="20116" xr:uid="{00000000-0005-0000-0000-0000874E0000}"/>
    <cellStyle name="Komma 7 6 7" xfId="20117" xr:uid="{00000000-0005-0000-0000-0000884E0000}"/>
    <cellStyle name="Komma 7 6 8" xfId="20118" xr:uid="{00000000-0005-0000-0000-0000894E0000}"/>
    <cellStyle name="Komma 7 7" xfId="20119" xr:uid="{00000000-0005-0000-0000-00008A4E0000}"/>
    <cellStyle name="Komma 7 7 2" xfId="20120" xr:uid="{00000000-0005-0000-0000-00008B4E0000}"/>
    <cellStyle name="Komma 7 7 2 2" xfId="20121" xr:uid="{00000000-0005-0000-0000-00008C4E0000}"/>
    <cellStyle name="Komma 7 7 2 2 2" xfId="20122" xr:uid="{00000000-0005-0000-0000-00008D4E0000}"/>
    <cellStyle name="Komma 7 7 2 3" xfId="20123" xr:uid="{00000000-0005-0000-0000-00008E4E0000}"/>
    <cellStyle name="Komma 7 7 2 4" xfId="20124" xr:uid="{00000000-0005-0000-0000-00008F4E0000}"/>
    <cellStyle name="Komma 7 7 3" xfId="20125" xr:uid="{00000000-0005-0000-0000-0000904E0000}"/>
    <cellStyle name="Komma 7 7 3 2" xfId="20126" xr:uid="{00000000-0005-0000-0000-0000914E0000}"/>
    <cellStyle name="Komma 7 7 4" xfId="20127" xr:uid="{00000000-0005-0000-0000-0000924E0000}"/>
    <cellStyle name="Komma 7 7 5" xfId="20128" xr:uid="{00000000-0005-0000-0000-0000934E0000}"/>
    <cellStyle name="Komma 7 7 6" xfId="20129" xr:uid="{00000000-0005-0000-0000-0000944E0000}"/>
    <cellStyle name="Komma 7 8" xfId="20130" xr:uid="{00000000-0005-0000-0000-0000954E0000}"/>
    <cellStyle name="Komma 7 8 2" xfId="20131" xr:uid="{00000000-0005-0000-0000-0000964E0000}"/>
    <cellStyle name="Komma 7 8 2 2" xfId="20132" xr:uid="{00000000-0005-0000-0000-0000974E0000}"/>
    <cellStyle name="Komma 7 8 2 2 2" xfId="20133" xr:uid="{00000000-0005-0000-0000-0000984E0000}"/>
    <cellStyle name="Komma 7 8 2 3" xfId="20134" xr:uid="{00000000-0005-0000-0000-0000994E0000}"/>
    <cellStyle name="Komma 7 8 2 4" xfId="20135" xr:uid="{00000000-0005-0000-0000-00009A4E0000}"/>
    <cellStyle name="Komma 7 8 3" xfId="20136" xr:uid="{00000000-0005-0000-0000-00009B4E0000}"/>
    <cellStyle name="Komma 7 8 3 2" xfId="20137" xr:uid="{00000000-0005-0000-0000-00009C4E0000}"/>
    <cellStyle name="Komma 7 8 4" xfId="20138" xr:uid="{00000000-0005-0000-0000-00009D4E0000}"/>
    <cellStyle name="Komma 7 8 5" xfId="20139" xr:uid="{00000000-0005-0000-0000-00009E4E0000}"/>
    <cellStyle name="Komma 7 9" xfId="20140" xr:uid="{00000000-0005-0000-0000-00009F4E0000}"/>
    <cellStyle name="Komma 7 9 2" xfId="20141" xr:uid="{00000000-0005-0000-0000-0000A04E0000}"/>
    <cellStyle name="Komma 7 9 2 2" xfId="20142" xr:uid="{00000000-0005-0000-0000-0000A14E0000}"/>
    <cellStyle name="Komma 7 9 2 3" xfId="20143" xr:uid="{00000000-0005-0000-0000-0000A24E0000}"/>
    <cellStyle name="Komma 7 9 3" xfId="20144" xr:uid="{00000000-0005-0000-0000-0000A34E0000}"/>
    <cellStyle name="Komma 7 9 4" xfId="20145" xr:uid="{00000000-0005-0000-0000-0000A44E0000}"/>
    <cellStyle name="Komma 8" xfId="20146" xr:uid="{00000000-0005-0000-0000-0000A54E0000}"/>
    <cellStyle name="Komma 8 2" xfId="20147" xr:uid="{00000000-0005-0000-0000-0000A64E0000}"/>
    <cellStyle name="Komma 8 2 2" xfId="20148" xr:uid="{00000000-0005-0000-0000-0000A74E0000}"/>
    <cellStyle name="Komma 8 2 3" xfId="20149" xr:uid="{00000000-0005-0000-0000-0000A84E0000}"/>
    <cellStyle name="Komma 8 2 3 2" xfId="20150" xr:uid="{00000000-0005-0000-0000-0000A94E0000}"/>
    <cellStyle name="Komma 8 2 3 2 2" xfId="20151" xr:uid="{00000000-0005-0000-0000-0000AA4E0000}"/>
    <cellStyle name="Komma 8 2 3 2 3" xfId="20152" xr:uid="{00000000-0005-0000-0000-0000AB4E0000}"/>
    <cellStyle name="Komma 8 2 3 3" xfId="20153" xr:uid="{00000000-0005-0000-0000-0000AC4E0000}"/>
    <cellStyle name="Komma 8 2 3 4" xfId="20154" xr:uid="{00000000-0005-0000-0000-0000AD4E0000}"/>
    <cellStyle name="Komma 8 2 4" xfId="20155" xr:uid="{00000000-0005-0000-0000-0000AE4E0000}"/>
    <cellStyle name="Komma 8 2 4 2" xfId="20156" xr:uid="{00000000-0005-0000-0000-0000AF4E0000}"/>
    <cellStyle name="Komma 8 2 4 2 2" xfId="20157" xr:uid="{00000000-0005-0000-0000-0000B04E0000}"/>
    <cellStyle name="Komma 8 2 4 3" xfId="20158" xr:uid="{00000000-0005-0000-0000-0000B14E0000}"/>
    <cellStyle name="Komma 8 2 4 4" xfId="20159" xr:uid="{00000000-0005-0000-0000-0000B24E0000}"/>
    <cellStyle name="Komma 8 2 5" xfId="20160" xr:uid="{00000000-0005-0000-0000-0000B34E0000}"/>
    <cellStyle name="Komma 8 2 5 2" xfId="20161" xr:uid="{00000000-0005-0000-0000-0000B44E0000}"/>
    <cellStyle name="Komma 8 2 6" xfId="20162" xr:uid="{00000000-0005-0000-0000-0000B54E0000}"/>
    <cellStyle name="Komma 8 3" xfId="20163" xr:uid="{00000000-0005-0000-0000-0000B64E0000}"/>
    <cellStyle name="Komma 8 3 2" xfId="20164" xr:uid="{00000000-0005-0000-0000-0000B74E0000}"/>
    <cellStyle name="Komma 8 3 2 2" xfId="20165" xr:uid="{00000000-0005-0000-0000-0000B84E0000}"/>
    <cellStyle name="Komma 8 3 2 3" xfId="20166" xr:uid="{00000000-0005-0000-0000-0000B94E0000}"/>
    <cellStyle name="Komma 8 3 3" xfId="20167" xr:uid="{00000000-0005-0000-0000-0000BA4E0000}"/>
    <cellStyle name="Komma 8 3 4" xfId="20168" xr:uid="{00000000-0005-0000-0000-0000BB4E0000}"/>
    <cellStyle name="Komma 8 4" xfId="20169" xr:uid="{00000000-0005-0000-0000-0000BC4E0000}"/>
    <cellStyle name="Komma 8 4 2" xfId="20170" xr:uid="{00000000-0005-0000-0000-0000BD4E0000}"/>
    <cellStyle name="Komma 8 4 2 2" xfId="20171" xr:uid="{00000000-0005-0000-0000-0000BE4E0000}"/>
    <cellStyle name="Komma 8 4 2 3" xfId="20172" xr:uid="{00000000-0005-0000-0000-0000BF4E0000}"/>
    <cellStyle name="Komma 8 4 3" xfId="20173" xr:uid="{00000000-0005-0000-0000-0000C04E0000}"/>
    <cellStyle name="Komma 8 4 4" xfId="20174" xr:uid="{00000000-0005-0000-0000-0000C14E0000}"/>
    <cellStyle name="Komma 8 5" xfId="20175" xr:uid="{00000000-0005-0000-0000-0000C24E0000}"/>
    <cellStyle name="Komma 8 5 2" xfId="20176" xr:uid="{00000000-0005-0000-0000-0000C34E0000}"/>
    <cellStyle name="Komma 8 5 2 2" xfId="20177" xr:uid="{00000000-0005-0000-0000-0000C44E0000}"/>
    <cellStyle name="Komma 8 5 2 3" xfId="20178" xr:uid="{00000000-0005-0000-0000-0000C54E0000}"/>
    <cellStyle name="Komma 8 5 3" xfId="20179" xr:uid="{00000000-0005-0000-0000-0000C64E0000}"/>
    <cellStyle name="Komma 8 5 4" xfId="20180" xr:uid="{00000000-0005-0000-0000-0000C74E0000}"/>
    <cellStyle name="Komma 8 6" xfId="20181" xr:uid="{00000000-0005-0000-0000-0000C84E0000}"/>
    <cellStyle name="Komma 8 6 2" xfId="20182" xr:uid="{00000000-0005-0000-0000-0000C94E0000}"/>
    <cellStyle name="Komma 8 6 2 2" xfId="20183" xr:uid="{00000000-0005-0000-0000-0000CA4E0000}"/>
    <cellStyle name="Komma 8 6 3" xfId="20184" xr:uid="{00000000-0005-0000-0000-0000CB4E0000}"/>
    <cellStyle name="Komma 8 6 4" xfId="20185" xr:uid="{00000000-0005-0000-0000-0000CC4E0000}"/>
    <cellStyle name="Komma 8 6 5" xfId="20186" xr:uid="{00000000-0005-0000-0000-0000CD4E0000}"/>
    <cellStyle name="Komma 8 7" xfId="20187" xr:uid="{00000000-0005-0000-0000-0000CE4E0000}"/>
    <cellStyle name="Komma 8 8" xfId="20188" xr:uid="{00000000-0005-0000-0000-0000CF4E0000}"/>
    <cellStyle name="Komma 8 8 2" xfId="20189" xr:uid="{00000000-0005-0000-0000-0000D04E0000}"/>
    <cellStyle name="Komma 8 9" xfId="20190" xr:uid="{00000000-0005-0000-0000-0000D14E0000}"/>
    <cellStyle name="Komma 9" xfId="20191" xr:uid="{00000000-0005-0000-0000-0000D24E0000}"/>
    <cellStyle name="Komma 9 10" xfId="20192" xr:uid="{00000000-0005-0000-0000-0000D34E0000}"/>
    <cellStyle name="Komma 9 11" xfId="20193" xr:uid="{00000000-0005-0000-0000-0000D44E0000}"/>
    <cellStyle name="Komma 9 2" xfId="20194" xr:uid="{00000000-0005-0000-0000-0000D54E0000}"/>
    <cellStyle name="Komma 9 2 2" xfId="20195" xr:uid="{00000000-0005-0000-0000-0000D64E0000}"/>
    <cellStyle name="Komma 9 2 2 2" xfId="20196" xr:uid="{00000000-0005-0000-0000-0000D74E0000}"/>
    <cellStyle name="Komma 9 2 2 2 2" xfId="20197" xr:uid="{00000000-0005-0000-0000-0000D84E0000}"/>
    <cellStyle name="Komma 9 2 2 2 2 2" xfId="20198" xr:uid="{00000000-0005-0000-0000-0000D94E0000}"/>
    <cellStyle name="Komma 9 2 2 2 2 2 2" xfId="20199" xr:uid="{00000000-0005-0000-0000-0000DA4E0000}"/>
    <cellStyle name="Komma 9 2 2 2 2 3" xfId="20200" xr:uid="{00000000-0005-0000-0000-0000DB4E0000}"/>
    <cellStyle name="Komma 9 2 2 2 3" xfId="20201" xr:uid="{00000000-0005-0000-0000-0000DC4E0000}"/>
    <cellStyle name="Komma 9 2 2 2 3 2" xfId="20202" xr:uid="{00000000-0005-0000-0000-0000DD4E0000}"/>
    <cellStyle name="Komma 9 2 2 2 4" xfId="20203" xr:uid="{00000000-0005-0000-0000-0000DE4E0000}"/>
    <cellStyle name="Komma 9 2 2 2 5" xfId="20204" xr:uid="{00000000-0005-0000-0000-0000DF4E0000}"/>
    <cellStyle name="Komma 9 2 2 2 6" xfId="20205" xr:uid="{00000000-0005-0000-0000-0000E04E0000}"/>
    <cellStyle name="Komma 9 2 2 3" xfId="20206" xr:uid="{00000000-0005-0000-0000-0000E14E0000}"/>
    <cellStyle name="Komma 9 2 2 3 2" xfId="20207" xr:uid="{00000000-0005-0000-0000-0000E24E0000}"/>
    <cellStyle name="Komma 9 2 2 3 2 2" xfId="20208" xr:uid="{00000000-0005-0000-0000-0000E34E0000}"/>
    <cellStyle name="Komma 9 2 2 3 3" xfId="20209" xr:uid="{00000000-0005-0000-0000-0000E44E0000}"/>
    <cellStyle name="Komma 9 2 2 4" xfId="20210" xr:uid="{00000000-0005-0000-0000-0000E54E0000}"/>
    <cellStyle name="Komma 9 2 2 4 2" xfId="20211" xr:uid="{00000000-0005-0000-0000-0000E64E0000}"/>
    <cellStyle name="Komma 9 2 2 4 2 2" xfId="20212" xr:uid="{00000000-0005-0000-0000-0000E74E0000}"/>
    <cellStyle name="Komma 9 2 2 4 3" xfId="20213" xr:uid="{00000000-0005-0000-0000-0000E84E0000}"/>
    <cellStyle name="Komma 9 2 2 5" xfId="20214" xr:uid="{00000000-0005-0000-0000-0000E94E0000}"/>
    <cellStyle name="Komma 9 2 2 5 2" xfId="20215" xr:uid="{00000000-0005-0000-0000-0000EA4E0000}"/>
    <cellStyle name="Komma 9 2 2 6" xfId="20216" xr:uid="{00000000-0005-0000-0000-0000EB4E0000}"/>
    <cellStyle name="Komma 9 2 2 7" xfId="20217" xr:uid="{00000000-0005-0000-0000-0000EC4E0000}"/>
    <cellStyle name="Komma 9 2 2 8" xfId="20218" xr:uid="{00000000-0005-0000-0000-0000ED4E0000}"/>
    <cellStyle name="Komma 9 2 3" xfId="20219" xr:uid="{00000000-0005-0000-0000-0000EE4E0000}"/>
    <cellStyle name="Komma 9 2 3 2" xfId="20220" xr:uid="{00000000-0005-0000-0000-0000EF4E0000}"/>
    <cellStyle name="Komma 9 2 3 2 2" xfId="20221" xr:uid="{00000000-0005-0000-0000-0000F04E0000}"/>
    <cellStyle name="Komma 9 2 3 2 2 2" xfId="20222" xr:uid="{00000000-0005-0000-0000-0000F14E0000}"/>
    <cellStyle name="Komma 9 2 3 2 3" xfId="20223" xr:uid="{00000000-0005-0000-0000-0000F24E0000}"/>
    <cellStyle name="Komma 9 2 3 2 4" xfId="20224" xr:uid="{00000000-0005-0000-0000-0000F34E0000}"/>
    <cellStyle name="Komma 9 2 3 3" xfId="20225" xr:uid="{00000000-0005-0000-0000-0000F44E0000}"/>
    <cellStyle name="Komma 9 2 3 3 2" xfId="20226" xr:uid="{00000000-0005-0000-0000-0000F54E0000}"/>
    <cellStyle name="Komma 9 2 3 4" xfId="20227" xr:uid="{00000000-0005-0000-0000-0000F64E0000}"/>
    <cellStyle name="Komma 9 2 3 5" xfId="20228" xr:uid="{00000000-0005-0000-0000-0000F74E0000}"/>
    <cellStyle name="Komma 9 2 3 6" xfId="20229" xr:uid="{00000000-0005-0000-0000-0000F84E0000}"/>
    <cellStyle name="Komma 9 2 4" xfId="20230" xr:uid="{00000000-0005-0000-0000-0000F94E0000}"/>
    <cellStyle name="Komma 9 2 4 2" xfId="20231" xr:uid="{00000000-0005-0000-0000-0000FA4E0000}"/>
    <cellStyle name="Komma 9 2 4 2 2" xfId="20232" xr:uid="{00000000-0005-0000-0000-0000FB4E0000}"/>
    <cellStyle name="Komma 9 2 4 3" xfId="20233" xr:uid="{00000000-0005-0000-0000-0000FC4E0000}"/>
    <cellStyle name="Komma 9 2 4 4" xfId="20234" xr:uid="{00000000-0005-0000-0000-0000FD4E0000}"/>
    <cellStyle name="Komma 9 2 5" xfId="20235" xr:uid="{00000000-0005-0000-0000-0000FE4E0000}"/>
    <cellStyle name="Komma 9 2 5 2" xfId="20236" xr:uid="{00000000-0005-0000-0000-0000FF4E0000}"/>
    <cellStyle name="Komma 9 2 5 2 2" xfId="20237" xr:uid="{00000000-0005-0000-0000-0000004F0000}"/>
    <cellStyle name="Komma 9 2 5 3" xfId="20238" xr:uid="{00000000-0005-0000-0000-0000014F0000}"/>
    <cellStyle name="Komma 9 2 6" xfId="20239" xr:uid="{00000000-0005-0000-0000-0000024F0000}"/>
    <cellStyle name="Komma 9 2 6 2" xfId="20240" xr:uid="{00000000-0005-0000-0000-0000034F0000}"/>
    <cellStyle name="Komma 9 2 7" xfId="20241" xr:uid="{00000000-0005-0000-0000-0000044F0000}"/>
    <cellStyle name="Komma 9 2 8" xfId="20242" xr:uid="{00000000-0005-0000-0000-0000054F0000}"/>
    <cellStyle name="Komma 9 2 9" xfId="20243" xr:uid="{00000000-0005-0000-0000-0000064F0000}"/>
    <cellStyle name="Komma 9 3" xfId="20244" xr:uid="{00000000-0005-0000-0000-0000074F0000}"/>
    <cellStyle name="Komma 9 3 2" xfId="20245" xr:uid="{00000000-0005-0000-0000-0000084F0000}"/>
    <cellStyle name="Komma 9 3 2 2" xfId="20246" xr:uid="{00000000-0005-0000-0000-0000094F0000}"/>
    <cellStyle name="Komma 9 3 2 2 2" xfId="20247" xr:uid="{00000000-0005-0000-0000-00000A4F0000}"/>
    <cellStyle name="Komma 9 3 2 2 2 2" xfId="20248" xr:uid="{00000000-0005-0000-0000-00000B4F0000}"/>
    <cellStyle name="Komma 9 3 2 2 2 2 2" xfId="20249" xr:uid="{00000000-0005-0000-0000-00000C4F0000}"/>
    <cellStyle name="Komma 9 3 2 2 2 3" xfId="20250" xr:uid="{00000000-0005-0000-0000-00000D4F0000}"/>
    <cellStyle name="Komma 9 3 2 2 3" xfId="20251" xr:uid="{00000000-0005-0000-0000-00000E4F0000}"/>
    <cellStyle name="Komma 9 3 2 2 3 2" xfId="20252" xr:uid="{00000000-0005-0000-0000-00000F4F0000}"/>
    <cellStyle name="Komma 9 3 2 2 4" xfId="20253" xr:uid="{00000000-0005-0000-0000-0000104F0000}"/>
    <cellStyle name="Komma 9 3 2 2 5" xfId="20254" xr:uid="{00000000-0005-0000-0000-0000114F0000}"/>
    <cellStyle name="Komma 9 3 2 2 6" xfId="20255" xr:uid="{00000000-0005-0000-0000-0000124F0000}"/>
    <cellStyle name="Komma 9 3 2 3" xfId="20256" xr:uid="{00000000-0005-0000-0000-0000134F0000}"/>
    <cellStyle name="Komma 9 3 2 3 2" xfId="20257" xr:uid="{00000000-0005-0000-0000-0000144F0000}"/>
    <cellStyle name="Komma 9 3 2 3 2 2" xfId="20258" xr:uid="{00000000-0005-0000-0000-0000154F0000}"/>
    <cellStyle name="Komma 9 3 2 3 3" xfId="20259" xr:uid="{00000000-0005-0000-0000-0000164F0000}"/>
    <cellStyle name="Komma 9 3 2 4" xfId="20260" xr:uid="{00000000-0005-0000-0000-0000174F0000}"/>
    <cellStyle name="Komma 9 3 2 4 2" xfId="20261" xr:uid="{00000000-0005-0000-0000-0000184F0000}"/>
    <cellStyle name="Komma 9 3 2 4 2 2" xfId="20262" xr:uid="{00000000-0005-0000-0000-0000194F0000}"/>
    <cellStyle name="Komma 9 3 2 4 3" xfId="20263" xr:uid="{00000000-0005-0000-0000-00001A4F0000}"/>
    <cellStyle name="Komma 9 3 2 5" xfId="20264" xr:uid="{00000000-0005-0000-0000-00001B4F0000}"/>
    <cellStyle name="Komma 9 3 2 5 2" xfId="20265" xr:uid="{00000000-0005-0000-0000-00001C4F0000}"/>
    <cellStyle name="Komma 9 3 2 6" xfId="20266" xr:uid="{00000000-0005-0000-0000-00001D4F0000}"/>
    <cellStyle name="Komma 9 3 2 7" xfId="20267" xr:uid="{00000000-0005-0000-0000-00001E4F0000}"/>
    <cellStyle name="Komma 9 3 2 8" xfId="20268" xr:uid="{00000000-0005-0000-0000-00001F4F0000}"/>
    <cellStyle name="Komma 9 3 3" xfId="20269" xr:uid="{00000000-0005-0000-0000-0000204F0000}"/>
    <cellStyle name="Komma 9 3 3 2" xfId="20270" xr:uid="{00000000-0005-0000-0000-0000214F0000}"/>
    <cellStyle name="Komma 9 3 3 2 2" xfId="20271" xr:uid="{00000000-0005-0000-0000-0000224F0000}"/>
    <cellStyle name="Komma 9 3 3 2 2 2" xfId="20272" xr:uid="{00000000-0005-0000-0000-0000234F0000}"/>
    <cellStyle name="Komma 9 3 3 2 3" xfId="20273" xr:uid="{00000000-0005-0000-0000-0000244F0000}"/>
    <cellStyle name="Komma 9 3 3 2 4" xfId="20274" xr:uid="{00000000-0005-0000-0000-0000254F0000}"/>
    <cellStyle name="Komma 9 3 3 3" xfId="20275" xr:uid="{00000000-0005-0000-0000-0000264F0000}"/>
    <cellStyle name="Komma 9 3 3 3 2" xfId="20276" xr:uid="{00000000-0005-0000-0000-0000274F0000}"/>
    <cellStyle name="Komma 9 3 3 4" xfId="20277" xr:uid="{00000000-0005-0000-0000-0000284F0000}"/>
    <cellStyle name="Komma 9 3 3 5" xfId="20278" xr:uid="{00000000-0005-0000-0000-0000294F0000}"/>
    <cellStyle name="Komma 9 3 3 6" xfId="20279" xr:uid="{00000000-0005-0000-0000-00002A4F0000}"/>
    <cellStyle name="Komma 9 3 4" xfId="20280" xr:uid="{00000000-0005-0000-0000-00002B4F0000}"/>
    <cellStyle name="Komma 9 3 4 2" xfId="20281" xr:uid="{00000000-0005-0000-0000-00002C4F0000}"/>
    <cellStyle name="Komma 9 3 4 2 2" xfId="20282" xr:uid="{00000000-0005-0000-0000-00002D4F0000}"/>
    <cellStyle name="Komma 9 3 4 3" xfId="20283" xr:uid="{00000000-0005-0000-0000-00002E4F0000}"/>
    <cellStyle name="Komma 9 3 4 4" xfId="20284" xr:uid="{00000000-0005-0000-0000-00002F4F0000}"/>
    <cellStyle name="Komma 9 3 5" xfId="20285" xr:uid="{00000000-0005-0000-0000-0000304F0000}"/>
    <cellStyle name="Komma 9 3 5 2" xfId="20286" xr:uid="{00000000-0005-0000-0000-0000314F0000}"/>
    <cellStyle name="Komma 9 3 5 2 2" xfId="20287" xr:uid="{00000000-0005-0000-0000-0000324F0000}"/>
    <cellStyle name="Komma 9 3 5 3" xfId="20288" xr:uid="{00000000-0005-0000-0000-0000334F0000}"/>
    <cellStyle name="Komma 9 3 6" xfId="20289" xr:uid="{00000000-0005-0000-0000-0000344F0000}"/>
    <cellStyle name="Komma 9 3 6 2" xfId="20290" xr:uid="{00000000-0005-0000-0000-0000354F0000}"/>
    <cellStyle name="Komma 9 3 7" xfId="20291" xr:uid="{00000000-0005-0000-0000-0000364F0000}"/>
    <cellStyle name="Komma 9 3 8" xfId="20292" xr:uid="{00000000-0005-0000-0000-0000374F0000}"/>
    <cellStyle name="Komma 9 3 9" xfId="20293" xr:uid="{00000000-0005-0000-0000-0000384F0000}"/>
    <cellStyle name="Komma 9 4" xfId="20294" xr:uid="{00000000-0005-0000-0000-0000394F0000}"/>
    <cellStyle name="Komma 9 4 2" xfId="20295" xr:uid="{00000000-0005-0000-0000-00003A4F0000}"/>
    <cellStyle name="Komma 9 4 2 2" xfId="20296" xr:uid="{00000000-0005-0000-0000-00003B4F0000}"/>
    <cellStyle name="Komma 9 4 2 2 2" xfId="20297" xr:uid="{00000000-0005-0000-0000-00003C4F0000}"/>
    <cellStyle name="Komma 9 4 2 2 2 2" xfId="20298" xr:uid="{00000000-0005-0000-0000-00003D4F0000}"/>
    <cellStyle name="Komma 9 4 2 2 2 2 2" xfId="20299" xr:uid="{00000000-0005-0000-0000-00003E4F0000}"/>
    <cellStyle name="Komma 9 4 2 2 2 3" xfId="20300" xr:uid="{00000000-0005-0000-0000-00003F4F0000}"/>
    <cellStyle name="Komma 9 4 2 2 3" xfId="20301" xr:uid="{00000000-0005-0000-0000-0000404F0000}"/>
    <cellStyle name="Komma 9 4 2 2 3 2" xfId="20302" xr:uid="{00000000-0005-0000-0000-0000414F0000}"/>
    <cellStyle name="Komma 9 4 2 2 4" xfId="20303" xr:uid="{00000000-0005-0000-0000-0000424F0000}"/>
    <cellStyle name="Komma 9 4 2 2 5" xfId="20304" xr:uid="{00000000-0005-0000-0000-0000434F0000}"/>
    <cellStyle name="Komma 9 4 2 2 6" xfId="20305" xr:uid="{00000000-0005-0000-0000-0000444F0000}"/>
    <cellStyle name="Komma 9 4 2 3" xfId="20306" xr:uid="{00000000-0005-0000-0000-0000454F0000}"/>
    <cellStyle name="Komma 9 4 2 3 2" xfId="20307" xr:uid="{00000000-0005-0000-0000-0000464F0000}"/>
    <cellStyle name="Komma 9 4 2 3 2 2" xfId="20308" xr:uid="{00000000-0005-0000-0000-0000474F0000}"/>
    <cellStyle name="Komma 9 4 2 3 3" xfId="20309" xr:uid="{00000000-0005-0000-0000-0000484F0000}"/>
    <cellStyle name="Komma 9 4 2 4" xfId="20310" xr:uid="{00000000-0005-0000-0000-0000494F0000}"/>
    <cellStyle name="Komma 9 4 2 4 2" xfId="20311" xr:uid="{00000000-0005-0000-0000-00004A4F0000}"/>
    <cellStyle name="Komma 9 4 2 4 2 2" xfId="20312" xr:uid="{00000000-0005-0000-0000-00004B4F0000}"/>
    <cellStyle name="Komma 9 4 2 4 3" xfId="20313" xr:uid="{00000000-0005-0000-0000-00004C4F0000}"/>
    <cellStyle name="Komma 9 4 2 5" xfId="20314" xr:uid="{00000000-0005-0000-0000-00004D4F0000}"/>
    <cellStyle name="Komma 9 4 2 5 2" xfId="20315" xr:uid="{00000000-0005-0000-0000-00004E4F0000}"/>
    <cellStyle name="Komma 9 4 2 6" xfId="20316" xr:uid="{00000000-0005-0000-0000-00004F4F0000}"/>
    <cellStyle name="Komma 9 4 2 7" xfId="20317" xr:uid="{00000000-0005-0000-0000-0000504F0000}"/>
    <cellStyle name="Komma 9 4 2 8" xfId="20318" xr:uid="{00000000-0005-0000-0000-0000514F0000}"/>
    <cellStyle name="Komma 9 4 3" xfId="20319" xr:uid="{00000000-0005-0000-0000-0000524F0000}"/>
    <cellStyle name="Komma 9 4 3 2" xfId="20320" xr:uid="{00000000-0005-0000-0000-0000534F0000}"/>
    <cellStyle name="Komma 9 4 3 2 2" xfId="20321" xr:uid="{00000000-0005-0000-0000-0000544F0000}"/>
    <cellStyle name="Komma 9 4 3 2 2 2" xfId="20322" xr:uid="{00000000-0005-0000-0000-0000554F0000}"/>
    <cellStyle name="Komma 9 4 3 2 3" xfId="20323" xr:uid="{00000000-0005-0000-0000-0000564F0000}"/>
    <cellStyle name="Komma 9 4 3 2 4" xfId="20324" xr:uid="{00000000-0005-0000-0000-0000574F0000}"/>
    <cellStyle name="Komma 9 4 3 3" xfId="20325" xr:uid="{00000000-0005-0000-0000-0000584F0000}"/>
    <cellStyle name="Komma 9 4 3 3 2" xfId="20326" xr:uid="{00000000-0005-0000-0000-0000594F0000}"/>
    <cellStyle name="Komma 9 4 3 4" xfId="20327" xr:uid="{00000000-0005-0000-0000-00005A4F0000}"/>
    <cellStyle name="Komma 9 4 3 5" xfId="20328" xr:uid="{00000000-0005-0000-0000-00005B4F0000}"/>
    <cellStyle name="Komma 9 4 3 6" xfId="20329" xr:uid="{00000000-0005-0000-0000-00005C4F0000}"/>
    <cellStyle name="Komma 9 4 4" xfId="20330" xr:uid="{00000000-0005-0000-0000-00005D4F0000}"/>
    <cellStyle name="Komma 9 4 4 2" xfId="20331" xr:uid="{00000000-0005-0000-0000-00005E4F0000}"/>
    <cellStyle name="Komma 9 4 4 2 2" xfId="20332" xr:uid="{00000000-0005-0000-0000-00005F4F0000}"/>
    <cellStyle name="Komma 9 4 4 3" xfId="20333" xr:uid="{00000000-0005-0000-0000-0000604F0000}"/>
    <cellStyle name="Komma 9 4 4 4" xfId="20334" xr:uid="{00000000-0005-0000-0000-0000614F0000}"/>
    <cellStyle name="Komma 9 4 5" xfId="20335" xr:uid="{00000000-0005-0000-0000-0000624F0000}"/>
    <cellStyle name="Komma 9 4 5 2" xfId="20336" xr:uid="{00000000-0005-0000-0000-0000634F0000}"/>
    <cellStyle name="Komma 9 4 5 2 2" xfId="20337" xr:uid="{00000000-0005-0000-0000-0000644F0000}"/>
    <cellStyle name="Komma 9 4 5 3" xfId="20338" xr:uid="{00000000-0005-0000-0000-0000654F0000}"/>
    <cellStyle name="Komma 9 4 6" xfId="20339" xr:uid="{00000000-0005-0000-0000-0000664F0000}"/>
    <cellStyle name="Komma 9 4 6 2" xfId="20340" xr:uid="{00000000-0005-0000-0000-0000674F0000}"/>
    <cellStyle name="Komma 9 4 7" xfId="20341" xr:uid="{00000000-0005-0000-0000-0000684F0000}"/>
    <cellStyle name="Komma 9 4 8" xfId="20342" xr:uid="{00000000-0005-0000-0000-0000694F0000}"/>
    <cellStyle name="Komma 9 4 9" xfId="20343" xr:uid="{00000000-0005-0000-0000-00006A4F0000}"/>
    <cellStyle name="Komma 9 5" xfId="20344" xr:uid="{00000000-0005-0000-0000-00006B4F0000}"/>
    <cellStyle name="Komma 9 5 2" xfId="20345" xr:uid="{00000000-0005-0000-0000-00006C4F0000}"/>
    <cellStyle name="Komma 9 5 2 2" xfId="20346" xr:uid="{00000000-0005-0000-0000-00006D4F0000}"/>
    <cellStyle name="Komma 9 5 2 2 2" xfId="20347" xr:uid="{00000000-0005-0000-0000-00006E4F0000}"/>
    <cellStyle name="Komma 9 5 2 2 2 2" xfId="20348" xr:uid="{00000000-0005-0000-0000-00006F4F0000}"/>
    <cellStyle name="Komma 9 5 2 2 3" xfId="20349" xr:uid="{00000000-0005-0000-0000-0000704F0000}"/>
    <cellStyle name="Komma 9 5 2 2 4" xfId="20350" xr:uid="{00000000-0005-0000-0000-0000714F0000}"/>
    <cellStyle name="Komma 9 5 2 3" xfId="20351" xr:uid="{00000000-0005-0000-0000-0000724F0000}"/>
    <cellStyle name="Komma 9 5 2 3 2" xfId="20352" xr:uid="{00000000-0005-0000-0000-0000734F0000}"/>
    <cellStyle name="Komma 9 5 2 4" xfId="20353" xr:uid="{00000000-0005-0000-0000-0000744F0000}"/>
    <cellStyle name="Komma 9 5 2 5" xfId="20354" xr:uid="{00000000-0005-0000-0000-0000754F0000}"/>
    <cellStyle name="Komma 9 5 2 6" xfId="20355" xr:uid="{00000000-0005-0000-0000-0000764F0000}"/>
    <cellStyle name="Komma 9 5 3" xfId="20356" xr:uid="{00000000-0005-0000-0000-0000774F0000}"/>
    <cellStyle name="Komma 9 5 3 2" xfId="20357" xr:uid="{00000000-0005-0000-0000-0000784F0000}"/>
    <cellStyle name="Komma 9 5 3 2 2" xfId="20358" xr:uid="{00000000-0005-0000-0000-0000794F0000}"/>
    <cellStyle name="Komma 9 5 3 2 2 2" xfId="20359" xr:uid="{00000000-0005-0000-0000-00007A4F0000}"/>
    <cellStyle name="Komma 9 5 3 2 3" xfId="20360" xr:uid="{00000000-0005-0000-0000-00007B4F0000}"/>
    <cellStyle name="Komma 9 5 3 2 4" xfId="20361" xr:uid="{00000000-0005-0000-0000-00007C4F0000}"/>
    <cellStyle name="Komma 9 5 3 3" xfId="20362" xr:uid="{00000000-0005-0000-0000-00007D4F0000}"/>
    <cellStyle name="Komma 9 5 3 3 2" xfId="20363" xr:uid="{00000000-0005-0000-0000-00007E4F0000}"/>
    <cellStyle name="Komma 9 5 3 4" xfId="20364" xr:uid="{00000000-0005-0000-0000-00007F4F0000}"/>
    <cellStyle name="Komma 9 5 3 5" xfId="20365" xr:uid="{00000000-0005-0000-0000-0000804F0000}"/>
    <cellStyle name="Komma 9 5 4" xfId="20366" xr:uid="{00000000-0005-0000-0000-0000814F0000}"/>
    <cellStyle name="Komma 9 5 4 2" xfId="20367" xr:uid="{00000000-0005-0000-0000-0000824F0000}"/>
    <cellStyle name="Komma 9 5 4 2 2" xfId="20368" xr:uid="{00000000-0005-0000-0000-0000834F0000}"/>
    <cellStyle name="Komma 9 5 4 3" xfId="20369" xr:uid="{00000000-0005-0000-0000-0000844F0000}"/>
    <cellStyle name="Komma 9 5 4 4" xfId="20370" xr:uid="{00000000-0005-0000-0000-0000854F0000}"/>
    <cellStyle name="Komma 9 5 5" xfId="20371" xr:uid="{00000000-0005-0000-0000-0000864F0000}"/>
    <cellStyle name="Komma 9 5 5 2" xfId="20372" xr:uid="{00000000-0005-0000-0000-0000874F0000}"/>
    <cellStyle name="Komma 9 5 6" xfId="20373" xr:uid="{00000000-0005-0000-0000-0000884F0000}"/>
    <cellStyle name="Komma 9 5 7" xfId="20374" xr:uid="{00000000-0005-0000-0000-0000894F0000}"/>
    <cellStyle name="Komma 9 5 8" xfId="20375" xr:uid="{00000000-0005-0000-0000-00008A4F0000}"/>
    <cellStyle name="Komma 9 6" xfId="20376" xr:uid="{00000000-0005-0000-0000-00008B4F0000}"/>
    <cellStyle name="Komma 9 6 2" xfId="20377" xr:uid="{00000000-0005-0000-0000-00008C4F0000}"/>
    <cellStyle name="Komma 9 6 2 2" xfId="20378" xr:uid="{00000000-0005-0000-0000-00008D4F0000}"/>
    <cellStyle name="Komma 9 6 2 2 2" xfId="20379" xr:uid="{00000000-0005-0000-0000-00008E4F0000}"/>
    <cellStyle name="Komma 9 6 2 3" xfId="20380" xr:uid="{00000000-0005-0000-0000-00008F4F0000}"/>
    <cellStyle name="Komma 9 6 3" xfId="20381" xr:uid="{00000000-0005-0000-0000-0000904F0000}"/>
    <cellStyle name="Komma 9 6 4" xfId="20382" xr:uid="{00000000-0005-0000-0000-0000914F0000}"/>
    <cellStyle name="Komma 9 6 5" xfId="20383" xr:uid="{00000000-0005-0000-0000-0000924F0000}"/>
    <cellStyle name="Komma 9 7" xfId="20384" xr:uid="{00000000-0005-0000-0000-0000934F0000}"/>
    <cellStyle name="Komma 9 7 2" xfId="20385" xr:uid="{00000000-0005-0000-0000-0000944F0000}"/>
    <cellStyle name="Komma 9 7 2 2" xfId="20386" xr:uid="{00000000-0005-0000-0000-0000954F0000}"/>
    <cellStyle name="Komma 9 7 2 2 2" xfId="20387" xr:uid="{00000000-0005-0000-0000-0000964F0000}"/>
    <cellStyle name="Komma 9 7 2 3" xfId="20388" xr:uid="{00000000-0005-0000-0000-0000974F0000}"/>
    <cellStyle name="Komma 9 7 2 4" xfId="20389" xr:uid="{00000000-0005-0000-0000-0000984F0000}"/>
    <cellStyle name="Komma 9 7 3" xfId="20390" xr:uid="{00000000-0005-0000-0000-0000994F0000}"/>
    <cellStyle name="Komma 9 7 3 2" xfId="20391" xr:uid="{00000000-0005-0000-0000-00009A4F0000}"/>
    <cellStyle name="Komma 9 7 4" xfId="20392" xr:uid="{00000000-0005-0000-0000-00009B4F0000}"/>
    <cellStyle name="Komma 9 7 5" xfId="20393" xr:uid="{00000000-0005-0000-0000-00009C4F0000}"/>
    <cellStyle name="Komma 9 8" xfId="20394" xr:uid="{00000000-0005-0000-0000-00009D4F0000}"/>
    <cellStyle name="Komma 9 8 2" xfId="20395" xr:uid="{00000000-0005-0000-0000-00009E4F0000}"/>
    <cellStyle name="Komma 9 9" xfId="20396" xr:uid="{00000000-0005-0000-0000-00009F4F0000}"/>
    <cellStyle name="Komma 9 9 2" xfId="20397" xr:uid="{00000000-0005-0000-0000-0000A04F0000}"/>
    <cellStyle name="Kop 1" xfId="4" builtinId="16" customBuiltin="1"/>
    <cellStyle name="Kop 2" xfId="5" builtinId="17" customBuiltin="1"/>
    <cellStyle name="Kop 3" xfId="6" builtinId="18" customBuiltin="1"/>
    <cellStyle name="Kop 4" xfId="7" builtinId="19" customBuiltin="1"/>
    <cellStyle name="Linked Cell" xfId="20398" xr:uid="{00000000-0005-0000-0000-0000A54F0000}"/>
    <cellStyle name="Neutraal" xfId="10" builtinId="28" customBuiltin="1"/>
    <cellStyle name="Neutral" xfId="20399" xr:uid="{00000000-0005-0000-0000-0000A74F0000}"/>
    <cellStyle name="Normal 2" xfId="20400" xr:uid="{00000000-0005-0000-0000-0000A84F0000}"/>
    <cellStyle name="Normal 2 2" xfId="20401" xr:uid="{00000000-0005-0000-0000-0000A94F0000}"/>
    <cellStyle name="Normal 2 3" xfId="20402" xr:uid="{00000000-0005-0000-0000-0000AA4F0000}"/>
    <cellStyle name="Normal 2 3 2" xfId="20403" xr:uid="{00000000-0005-0000-0000-0000AB4F0000}"/>
    <cellStyle name="Normal 2 3 3" xfId="20404" xr:uid="{00000000-0005-0000-0000-0000AC4F0000}"/>
    <cellStyle name="Normal 2 4" xfId="20405" xr:uid="{00000000-0005-0000-0000-0000AD4F0000}"/>
    <cellStyle name="Normal 2 5" xfId="20406" xr:uid="{00000000-0005-0000-0000-0000AE4F0000}"/>
    <cellStyle name="Normal 3" xfId="20407" xr:uid="{00000000-0005-0000-0000-0000AF4F0000}"/>
    <cellStyle name="Normal 3 2" xfId="20408" xr:uid="{00000000-0005-0000-0000-0000B04F0000}"/>
    <cellStyle name="Normal 4" xfId="20409" xr:uid="{00000000-0005-0000-0000-0000B14F0000}"/>
    <cellStyle name="Normal 4 2" xfId="20410" xr:uid="{00000000-0005-0000-0000-0000B24F0000}"/>
    <cellStyle name="Normal 4 3" xfId="20411" xr:uid="{00000000-0005-0000-0000-0000B34F0000}"/>
    <cellStyle name="Normal 5" xfId="20412" xr:uid="{00000000-0005-0000-0000-0000B44F0000}"/>
    <cellStyle name="Normal 5 2" xfId="20413" xr:uid="{00000000-0005-0000-0000-0000B54F0000}"/>
    <cellStyle name="Note" xfId="20414" xr:uid="{00000000-0005-0000-0000-0000B64F0000}"/>
    <cellStyle name="Note 10" xfId="20415" xr:uid="{00000000-0005-0000-0000-0000B74F0000}"/>
    <cellStyle name="Note 2" xfId="20416" xr:uid="{00000000-0005-0000-0000-0000B84F0000}"/>
    <cellStyle name="Note 2 2" xfId="20417" xr:uid="{00000000-0005-0000-0000-0000B94F0000}"/>
    <cellStyle name="Note 2 2 2" xfId="20418" xr:uid="{00000000-0005-0000-0000-0000BA4F0000}"/>
    <cellStyle name="Note 2 2 2 2" xfId="20419" xr:uid="{00000000-0005-0000-0000-0000BB4F0000}"/>
    <cellStyle name="Note 2 2 2 3" xfId="20420" xr:uid="{00000000-0005-0000-0000-0000BC4F0000}"/>
    <cellStyle name="Note 2 2 3" xfId="20421" xr:uid="{00000000-0005-0000-0000-0000BD4F0000}"/>
    <cellStyle name="Note 2 2 4" xfId="20422" xr:uid="{00000000-0005-0000-0000-0000BE4F0000}"/>
    <cellStyle name="Note 2 3" xfId="20423" xr:uid="{00000000-0005-0000-0000-0000BF4F0000}"/>
    <cellStyle name="Note 2 3 2" xfId="20424" xr:uid="{00000000-0005-0000-0000-0000C04F0000}"/>
    <cellStyle name="Note 2 3 2 2" xfId="20425" xr:uid="{00000000-0005-0000-0000-0000C14F0000}"/>
    <cellStyle name="Note 2 3 2 3" xfId="20426" xr:uid="{00000000-0005-0000-0000-0000C24F0000}"/>
    <cellStyle name="Note 2 3 3" xfId="20427" xr:uid="{00000000-0005-0000-0000-0000C34F0000}"/>
    <cellStyle name="Note 2 3 4" xfId="20428" xr:uid="{00000000-0005-0000-0000-0000C44F0000}"/>
    <cellStyle name="Note 2 4" xfId="20429" xr:uid="{00000000-0005-0000-0000-0000C54F0000}"/>
    <cellStyle name="Note 2 4 2" xfId="20430" xr:uid="{00000000-0005-0000-0000-0000C64F0000}"/>
    <cellStyle name="Note 2 4 2 2" xfId="20431" xr:uid="{00000000-0005-0000-0000-0000C74F0000}"/>
    <cellStyle name="Note 2 4 2 3" xfId="20432" xr:uid="{00000000-0005-0000-0000-0000C84F0000}"/>
    <cellStyle name="Note 2 4 3" xfId="20433" xr:uid="{00000000-0005-0000-0000-0000C94F0000}"/>
    <cellStyle name="Note 2 4 4" xfId="20434" xr:uid="{00000000-0005-0000-0000-0000CA4F0000}"/>
    <cellStyle name="Note 2 5" xfId="20435" xr:uid="{00000000-0005-0000-0000-0000CB4F0000}"/>
    <cellStyle name="Note 2 5 2" xfId="20436" xr:uid="{00000000-0005-0000-0000-0000CC4F0000}"/>
    <cellStyle name="Note 2 5 2 2" xfId="20437" xr:uid="{00000000-0005-0000-0000-0000CD4F0000}"/>
    <cellStyle name="Note 2 5 3" xfId="20438" xr:uid="{00000000-0005-0000-0000-0000CE4F0000}"/>
    <cellStyle name="Note 2 5 4" xfId="20439" xr:uid="{00000000-0005-0000-0000-0000CF4F0000}"/>
    <cellStyle name="Note 2 6" xfId="20440" xr:uid="{00000000-0005-0000-0000-0000D04F0000}"/>
    <cellStyle name="Note 2 6 2" xfId="20441" xr:uid="{00000000-0005-0000-0000-0000D14F0000}"/>
    <cellStyle name="Note 2 7" xfId="20442" xr:uid="{00000000-0005-0000-0000-0000D24F0000}"/>
    <cellStyle name="Note 2 8" xfId="20443" xr:uid="{00000000-0005-0000-0000-0000D34F0000}"/>
    <cellStyle name="Note 2 9" xfId="20444" xr:uid="{00000000-0005-0000-0000-0000D44F0000}"/>
    <cellStyle name="Note 3" xfId="20445" xr:uid="{00000000-0005-0000-0000-0000D54F0000}"/>
    <cellStyle name="Note 3 2" xfId="20446" xr:uid="{00000000-0005-0000-0000-0000D64F0000}"/>
    <cellStyle name="Note 3 2 2" xfId="20447" xr:uid="{00000000-0005-0000-0000-0000D74F0000}"/>
    <cellStyle name="Note 3 2 2 2" xfId="20448" xr:uid="{00000000-0005-0000-0000-0000D84F0000}"/>
    <cellStyle name="Note 3 2 3" xfId="20449" xr:uid="{00000000-0005-0000-0000-0000D94F0000}"/>
    <cellStyle name="Note 3 2 4" xfId="20450" xr:uid="{00000000-0005-0000-0000-0000DA4F0000}"/>
    <cellStyle name="Note 3 3" xfId="20451" xr:uid="{00000000-0005-0000-0000-0000DB4F0000}"/>
    <cellStyle name="Note 3 3 2" xfId="20452" xr:uid="{00000000-0005-0000-0000-0000DC4F0000}"/>
    <cellStyle name="Note 3 4" xfId="20453" xr:uid="{00000000-0005-0000-0000-0000DD4F0000}"/>
    <cellStyle name="Note 3 5" xfId="20454" xr:uid="{00000000-0005-0000-0000-0000DE4F0000}"/>
    <cellStyle name="Note 4" xfId="20455" xr:uid="{00000000-0005-0000-0000-0000DF4F0000}"/>
    <cellStyle name="Note 4 2" xfId="20456" xr:uid="{00000000-0005-0000-0000-0000E04F0000}"/>
    <cellStyle name="Note 4 2 2" xfId="20457" xr:uid="{00000000-0005-0000-0000-0000E14F0000}"/>
    <cellStyle name="Note 4 2 3" xfId="20458" xr:uid="{00000000-0005-0000-0000-0000E24F0000}"/>
    <cellStyle name="Note 4 3" xfId="20459" xr:uid="{00000000-0005-0000-0000-0000E34F0000}"/>
    <cellStyle name="Note 4 4" xfId="20460" xr:uid="{00000000-0005-0000-0000-0000E44F0000}"/>
    <cellStyle name="Note 5" xfId="20461" xr:uid="{00000000-0005-0000-0000-0000E54F0000}"/>
    <cellStyle name="Note 5 2" xfId="20462" xr:uid="{00000000-0005-0000-0000-0000E64F0000}"/>
    <cellStyle name="Note 5 2 2" xfId="20463" xr:uid="{00000000-0005-0000-0000-0000E74F0000}"/>
    <cellStyle name="Note 5 2 3" xfId="20464" xr:uid="{00000000-0005-0000-0000-0000E84F0000}"/>
    <cellStyle name="Note 5 3" xfId="20465" xr:uid="{00000000-0005-0000-0000-0000E94F0000}"/>
    <cellStyle name="Note 5 4" xfId="20466" xr:uid="{00000000-0005-0000-0000-0000EA4F0000}"/>
    <cellStyle name="Note 6" xfId="20467" xr:uid="{00000000-0005-0000-0000-0000EB4F0000}"/>
    <cellStyle name="Note 6 2" xfId="20468" xr:uid="{00000000-0005-0000-0000-0000EC4F0000}"/>
    <cellStyle name="Note 6 2 2" xfId="20469" xr:uid="{00000000-0005-0000-0000-0000ED4F0000}"/>
    <cellStyle name="Note 6 3" xfId="20470" xr:uid="{00000000-0005-0000-0000-0000EE4F0000}"/>
    <cellStyle name="Note 6 4" xfId="20471" xr:uid="{00000000-0005-0000-0000-0000EF4F0000}"/>
    <cellStyle name="Note 7" xfId="20472" xr:uid="{00000000-0005-0000-0000-0000F04F0000}"/>
    <cellStyle name="Note 7 2" xfId="20473" xr:uid="{00000000-0005-0000-0000-0000F14F0000}"/>
    <cellStyle name="Note 8" xfId="20474" xr:uid="{00000000-0005-0000-0000-0000F24F0000}"/>
    <cellStyle name="Note 9" xfId="20475" xr:uid="{00000000-0005-0000-0000-0000F34F0000}"/>
    <cellStyle name="Notitie" xfId="17" builtinId="10" customBuiltin="1"/>
    <cellStyle name="Notitie 10" xfId="20476" xr:uid="{00000000-0005-0000-0000-0000F54F0000}"/>
    <cellStyle name="Notitie 2" xfId="20477" xr:uid="{00000000-0005-0000-0000-0000F64F0000}"/>
    <cellStyle name="Notitie 2 10" xfId="20478" xr:uid="{00000000-0005-0000-0000-0000F74F0000}"/>
    <cellStyle name="Notitie 2 10 2" xfId="20479" xr:uid="{00000000-0005-0000-0000-0000F84F0000}"/>
    <cellStyle name="Notitie 2 10 2 2" xfId="20480" xr:uid="{00000000-0005-0000-0000-0000F94F0000}"/>
    <cellStyle name="Notitie 2 10 2 3" xfId="20481" xr:uid="{00000000-0005-0000-0000-0000FA4F0000}"/>
    <cellStyle name="Notitie 2 10 3" xfId="20482" xr:uid="{00000000-0005-0000-0000-0000FB4F0000}"/>
    <cellStyle name="Notitie 2 10 4" xfId="20483" xr:uid="{00000000-0005-0000-0000-0000FC4F0000}"/>
    <cellStyle name="Notitie 2 11" xfId="20484" xr:uid="{00000000-0005-0000-0000-0000FD4F0000}"/>
    <cellStyle name="Notitie 2 11 2" xfId="20485" xr:uid="{00000000-0005-0000-0000-0000FE4F0000}"/>
    <cellStyle name="Notitie 2 11 2 2" xfId="20486" xr:uid="{00000000-0005-0000-0000-0000FF4F0000}"/>
    <cellStyle name="Notitie 2 11 3" xfId="20487" xr:uid="{00000000-0005-0000-0000-000000500000}"/>
    <cellStyle name="Notitie 2 11 4" xfId="20488" xr:uid="{00000000-0005-0000-0000-000001500000}"/>
    <cellStyle name="Notitie 2 12" xfId="20489" xr:uid="{00000000-0005-0000-0000-000002500000}"/>
    <cellStyle name="Notitie 2 12 2" xfId="20490" xr:uid="{00000000-0005-0000-0000-000003500000}"/>
    <cellStyle name="Notitie 2 13" xfId="20491" xr:uid="{00000000-0005-0000-0000-000004500000}"/>
    <cellStyle name="Notitie 2 14" xfId="20492" xr:uid="{00000000-0005-0000-0000-000005500000}"/>
    <cellStyle name="Notitie 2 15" xfId="20493" xr:uid="{00000000-0005-0000-0000-000006500000}"/>
    <cellStyle name="Notitie 2 2" xfId="20494" xr:uid="{00000000-0005-0000-0000-000007500000}"/>
    <cellStyle name="Notitie 2 2 10" xfId="20495" xr:uid="{00000000-0005-0000-0000-000008500000}"/>
    <cellStyle name="Notitie 2 2 10 2" xfId="20496" xr:uid="{00000000-0005-0000-0000-000009500000}"/>
    <cellStyle name="Notitie 2 2 10 2 2" xfId="20497" xr:uid="{00000000-0005-0000-0000-00000A500000}"/>
    <cellStyle name="Notitie 2 2 10 3" xfId="20498" xr:uid="{00000000-0005-0000-0000-00000B500000}"/>
    <cellStyle name="Notitie 2 2 10 4" xfId="20499" xr:uid="{00000000-0005-0000-0000-00000C500000}"/>
    <cellStyle name="Notitie 2 2 11" xfId="20500" xr:uid="{00000000-0005-0000-0000-00000D500000}"/>
    <cellStyle name="Notitie 2 2 11 2" xfId="20501" xr:uid="{00000000-0005-0000-0000-00000E500000}"/>
    <cellStyle name="Notitie 2 2 12" xfId="20502" xr:uid="{00000000-0005-0000-0000-00000F500000}"/>
    <cellStyle name="Notitie 2 2 13" xfId="20503" xr:uid="{00000000-0005-0000-0000-000010500000}"/>
    <cellStyle name="Notitie 2 2 14" xfId="20504" xr:uid="{00000000-0005-0000-0000-000011500000}"/>
    <cellStyle name="Notitie 2 2 2" xfId="20505" xr:uid="{00000000-0005-0000-0000-000012500000}"/>
    <cellStyle name="Notitie 2 2 2 10" xfId="20506" xr:uid="{00000000-0005-0000-0000-000013500000}"/>
    <cellStyle name="Notitie 2 2 2 10 2" xfId="20507" xr:uid="{00000000-0005-0000-0000-000014500000}"/>
    <cellStyle name="Notitie 2 2 2 11" xfId="20508" xr:uid="{00000000-0005-0000-0000-000015500000}"/>
    <cellStyle name="Notitie 2 2 2 12" xfId="20509" xr:uid="{00000000-0005-0000-0000-000016500000}"/>
    <cellStyle name="Notitie 2 2 2 13" xfId="20510" xr:uid="{00000000-0005-0000-0000-000017500000}"/>
    <cellStyle name="Notitie 2 2 2 2" xfId="20511" xr:uid="{00000000-0005-0000-0000-000018500000}"/>
    <cellStyle name="Notitie 2 2 2 2 2" xfId="20512" xr:uid="{00000000-0005-0000-0000-000019500000}"/>
    <cellStyle name="Notitie 2 2 2 2 2 2" xfId="20513" xr:uid="{00000000-0005-0000-0000-00001A500000}"/>
    <cellStyle name="Notitie 2 2 2 2 2 2 2" xfId="20514" xr:uid="{00000000-0005-0000-0000-00001B500000}"/>
    <cellStyle name="Notitie 2 2 2 2 2 2 2 2" xfId="20515" xr:uid="{00000000-0005-0000-0000-00001C500000}"/>
    <cellStyle name="Notitie 2 2 2 2 2 2 2 2 2" xfId="20516" xr:uid="{00000000-0005-0000-0000-00001D500000}"/>
    <cellStyle name="Notitie 2 2 2 2 2 2 2 3" xfId="20517" xr:uid="{00000000-0005-0000-0000-00001E500000}"/>
    <cellStyle name="Notitie 2 2 2 2 2 2 3" xfId="20518" xr:uid="{00000000-0005-0000-0000-00001F500000}"/>
    <cellStyle name="Notitie 2 2 2 2 2 2 3 2" xfId="20519" xr:uid="{00000000-0005-0000-0000-000020500000}"/>
    <cellStyle name="Notitie 2 2 2 2 2 2 4" xfId="20520" xr:uid="{00000000-0005-0000-0000-000021500000}"/>
    <cellStyle name="Notitie 2 2 2 2 2 2 5" xfId="20521" xr:uid="{00000000-0005-0000-0000-000022500000}"/>
    <cellStyle name="Notitie 2 2 2 2 2 2 6" xfId="20522" xr:uid="{00000000-0005-0000-0000-000023500000}"/>
    <cellStyle name="Notitie 2 2 2 2 2 3" xfId="20523" xr:uid="{00000000-0005-0000-0000-000024500000}"/>
    <cellStyle name="Notitie 2 2 2 2 2 3 2" xfId="20524" xr:uid="{00000000-0005-0000-0000-000025500000}"/>
    <cellStyle name="Notitie 2 2 2 2 2 3 2 2" xfId="20525" xr:uid="{00000000-0005-0000-0000-000026500000}"/>
    <cellStyle name="Notitie 2 2 2 2 2 3 3" xfId="20526" xr:uid="{00000000-0005-0000-0000-000027500000}"/>
    <cellStyle name="Notitie 2 2 2 2 2 4" xfId="20527" xr:uid="{00000000-0005-0000-0000-000028500000}"/>
    <cellStyle name="Notitie 2 2 2 2 2 4 2" xfId="20528" xr:uid="{00000000-0005-0000-0000-000029500000}"/>
    <cellStyle name="Notitie 2 2 2 2 2 4 2 2" xfId="20529" xr:uid="{00000000-0005-0000-0000-00002A500000}"/>
    <cellStyle name="Notitie 2 2 2 2 2 4 3" xfId="20530" xr:uid="{00000000-0005-0000-0000-00002B500000}"/>
    <cellStyle name="Notitie 2 2 2 2 2 5" xfId="20531" xr:uid="{00000000-0005-0000-0000-00002C500000}"/>
    <cellStyle name="Notitie 2 2 2 2 2 5 2" xfId="20532" xr:uid="{00000000-0005-0000-0000-00002D500000}"/>
    <cellStyle name="Notitie 2 2 2 2 2 6" xfId="20533" xr:uid="{00000000-0005-0000-0000-00002E500000}"/>
    <cellStyle name="Notitie 2 2 2 2 2 7" xfId="20534" xr:uid="{00000000-0005-0000-0000-00002F500000}"/>
    <cellStyle name="Notitie 2 2 2 2 2 8" xfId="20535" xr:uid="{00000000-0005-0000-0000-000030500000}"/>
    <cellStyle name="Notitie 2 2 2 2 3" xfId="20536" xr:uid="{00000000-0005-0000-0000-000031500000}"/>
    <cellStyle name="Notitie 2 2 2 2 3 2" xfId="20537" xr:uid="{00000000-0005-0000-0000-000032500000}"/>
    <cellStyle name="Notitie 2 2 2 2 3 2 2" xfId="20538" xr:uid="{00000000-0005-0000-0000-000033500000}"/>
    <cellStyle name="Notitie 2 2 2 2 3 2 2 2" xfId="20539" xr:uid="{00000000-0005-0000-0000-000034500000}"/>
    <cellStyle name="Notitie 2 2 2 2 3 2 3" xfId="20540" xr:uid="{00000000-0005-0000-0000-000035500000}"/>
    <cellStyle name="Notitie 2 2 2 2 3 2 4" xfId="20541" xr:uid="{00000000-0005-0000-0000-000036500000}"/>
    <cellStyle name="Notitie 2 2 2 2 3 3" xfId="20542" xr:uid="{00000000-0005-0000-0000-000037500000}"/>
    <cellStyle name="Notitie 2 2 2 2 3 3 2" xfId="20543" xr:uid="{00000000-0005-0000-0000-000038500000}"/>
    <cellStyle name="Notitie 2 2 2 2 3 4" xfId="20544" xr:uid="{00000000-0005-0000-0000-000039500000}"/>
    <cellStyle name="Notitie 2 2 2 2 3 5" xfId="20545" xr:uid="{00000000-0005-0000-0000-00003A500000}"/>
    <cellStyle name="Notitie 2 2 2 2 3 6" xfId="20546" xr:uid="{00000000-0005-0000-0000-00003B500000}"/>
    <cellStyle name="Notitie 2 2 2 2 4" xfId="20547" xr:uid="{00000000-0005-0000-0000-00003C500000}"/>
    <cellStyle name="Notitie 2 2 2 2 4 2" xfId="20548" xr:uid="{00000000-0005-0000-0000-00003D500000}"/>
    <cellStyle name="Notitie 2 2 2 2 4 2 2" xfId="20549" xr:uid="{00000000-0005-0000-0000-00003E500000}"/>
    <cellStyle name="Notitie 2 2 2 2 4 2 2 2" xfId="20550" xr:uid="{00000000-0005-0000-0000-00003F500000}"/>
    <cellStyle name="Notitie 2 2 2 2 4 2 3" xfId="20551" xr:uid="{00000000-0005-0000-0000-000040500000}"/>
    <cellStyle name="Notitie 2 2 2 2 4 2 4" xfId="20552" xr:uid="{00000000-0005-0000-0000-000041500000}"/>
    <cellStyle name="Notitie 2 2 2 2 4 3" xfId="20553" xr:uid="{00000000-0005-0000-0000-000042500000}"/>
    <cellStyle name="Notitie 2 2 2 2 4 3 2" xfId="20554" xr:uid="{00000000-0005-0000-0000-000043500000}"/>
    <cellStyle name="Notitie 2 2 2 2 4 4" xfId="20555" xr:uid="{00000000-0005-0000-0000-000044500000}"/>
    <cellStyle name="Notitie 2 2 2 2 4 5" xfId="20556" xr:uid="{00000000-0005-0000-0000-000045500000}"/>
    <cellStyle name="Notitie 2 2 2 2 5" xfId="20557" xr:uid="{00000000-0005-0000-0000-000046500000}"/>
    <cellStyle name="Notitie 2 2 2 2 5 2" xfId="20558" xr:uid="{00000000-0005-0000-0000-000047500000}"/>
    <cellStyle name="Notitie 2 2 2 2 5 2 2" xfId="20559" xr:uid="{00000000-0005-0000-0000-000048500000}"/>
    <cellStyle name="Notitie 2 2 2 2 5 3" xfId="20560" xr:uid="{00000000-0005-0000-0000-000049500000}"/>
    <cellStyle name="Notitie 2 2 2 2 5 4" xfId="20561" xr:uid="{00000000-0005-0000-0000-00004A500000}"/>
    <cellStyle name="Notitie 2 2 2 2 6" xfId="20562" xr:uid="{00000000-0005-0000-0000-00004B500000}"/>
    <cellStyle name="Notitie 2 2 2 2 6 2" xfId="20563" xr:uid="{00000000-0005-0000-0000-00004C500000}"/>
    <cellStyle name="Notitie 2 2 2 2 7" xfId="20564" xr:uid="{00000000-0005-0000-0000-00004D500000}"/>
    <cellStyle name="Notitie 2 2 2 2 8" xfId="20565" xr:uid="{00000000-0005-0000-0000-00004E500000}"/>
    <cellStyle name="Notitie 2 2 2 2 9" xfId="20566" xr:uid="{00000000-0005-0000-0000-00004F500000}"/>
    <cellStyle name="Notitie 2 2 2 3" xfId="20567" xr:uid="{00000000-0005-0000-0000-000050500000}"/>
    <cellStyle name="Notitie 2 2 2 3 2" xfId="20568" xr:uid="{00000000-0005-0000-0000-000051500000}"/>
    <cellStyle name="Notitie 2 2 2 3 2 2" xfId="20569" xr:uid="{00000000-0005-0000-0000-000052500000}"/>
    <cellStyle name="Notitie 2 2 2 3 2 2 2" xfId="20570" xr:uid="{00000000-0005-0000-0000-000053500000}"/>
    <cellStyle name="Notitie 2 2 2 3 2 2 2 2" xfId="20571" xr:uid="{00000000-0005-0000-0000-000054500000}"/>
    <cellStyle name="Notitie 2 2 2 3 2 2 2 2 2" xfId="20572" xr:uid="{00000000-0005-0000-0000-000055500000}"/>
    <cellStyle name="Notitie 2 2 2 3 2 2 2 3" xfId="20573" xr:uid="{00000000-0005-0000-0000-000056500000}"/>
    <cellStyle name="Notitie 2 2 2 3 2 2 3" xfId="20574" xr:uid="{00000000-0005-0000-0000-000057500000}"/>
    <cellStyle name="Notitie 2 2 2 3 2 2 3 2" xfId="20575" xr:uid="{00000000-0005-0000-0000-000058500000}"/>
    <cellStyle name="Notitie 2 2 2 3 2 2 4" xfId="20576" xr:uid="{00000000-0005-0000-0000-000059500000}"/>
    <cellStyle name="Notitie 2 2 2 3 2 2 5" xfId="20577" xr:uid="{00000000-0005-0000-0000-00005A500000}"/>
    <cellStyle name="Notitie 2 2 2 3 2 2 6" xfId="20578" xr:uid="{00000000-0005-0000-0000-00005B500000}"/>
    <cellStyle name="Notitie 2 2 2 3 2 3" xfId="20579" xr:uid="{00000000-0005-0000-0000-00005C500000}"/>
    <cellStyle name="Notitie 2 2 2 3 2 3 2" xfId="20580" xr:uid="{00000000-0005-0000-0000-00005D500000}"/>
    <cellStyle name="Notitie 2 2 2 3 2 3 2 2" xfId="20581" xr:uid="{00000000-0005-0000-0000-00005E500000}"/>
    <cellStyle name="Notitie 2 2 2 3 2 3 3" xfId="20582" xr:uid="{00000000-0005-0000-0000-00005F500000}"/>
    <cellStyle name="Notitie 2 2 2 3 2 4" xfId="20583" xr:uid="{00000000-0005-0000-0000-000060500000}"/>
    <cellStyle name="Notitie 2 2 2 3 2 4 2" xfId="20584" xr:uid="{00000000-0005-0000-0000-000061500000}"/>
    <cellStyle name="Notitie 2 2 2 3 2 4 2 2" xfId="20585" xr:uid="{00000000-0005-0000-0000-000062500000}"/>
    <cellStyle name="Notitie 2 2 2 3 2 4 3" xfId="20586" xr:uid="{00000000-0005-0000-0000-000063500000}"/>
    <cellStyle name="Notitie 2 2 2 3 2 5" xfId="20587" xr:uid="{00000000-0005-0000-0000-000064500000}"/>
    <cellStyle name="Notitie 2 2 2 3 2 5 2" xfId="20588" xr:uid="{00000000-0005-0000-0000-000065500000}"/>
    <cellStyle name="Notitie 2 2 2 3 2 6" xfId="20589" xr:uid="{00000000-0005-0000-0000-000066500000}"/>
    <cellStyle name="Notitie 2 2 2 3 2 7" xfId="20590" xr:uid="{00000000-0005-0000-0000-000067500000}"/>
    <cellStyle name="Notitie 2 2 2 3 2 8" xfId="20591" xr:uid="{00000000-0005-0000-0000-000068500000}"/>
    <cellStyle name="Notitie 2 2 2 3 3" xfId="20592" xr:uid="{00000000-0005-0000-0000-000069500000}"/>
    <cellStyle name="Notitie 2 2 2 3 3 2" xfId="20593" xr:uid="{00000000-0005-0000-0000-00006A500000}"/>
    <cellStyle name="Notitie 2 2 2 3 3 2 2" xfId="20594" xr:uid="{00000000-0005-0000-0000-00006B500000}"/>
    <cellStyle name="Notitie 2 2 2 3 3 2 2 2" xfId="20595" xr:uid="{00000000-0005-0000-0000-00006C500000}"/>
    <cellStyle name="Notitie 2 2 2 3 3 2 3" xfId="20596" xr:uid="{00000000-0005-0000-0000-00006D500000}"/>
    <cellStyle name="Notitie 2 2 2 3 3 2 4" xfId="20597" xr:uid="{00000000-0005-0000-0000-00006E500000}"/>
    <cellStyle name="Notitie 2 2 2 3 3 3" xfId="20598" xr:uid="{00000000-0005-0000-0000-00006F500000}"/>
    <cellStyle name="Notitie 2 2 2 3 3 3 2" xfId="20599" xr:uid="{00000000-0005-0000-0000-000070500000}"/>
    <cellStyle name="Notitie 2 2 2 3 3 4" xfId="20600" xr:uid="{00000000-0005-0000-0000-000071500000}"/>
    <cellStyle name="Notitie 2 2 2 3 3 5" xfId="20601" xr:uid="{00000000-0005-0000-0000-000072500000}"/>
    <cellStyle name="Notitie 2 2 2 3 3 6" xfId="20602" xr:uid="{00000000-0005-0000-0000-000073500000}"/>
    <cellStyle name="Notitie 2 2 2 3 4" xfId="20603" xr:uid="{00000000-0005-0000-0000-000074500000}"/>
    <cellStyle name="Notitie 2 2 2 3 4 2" xfId="20604" xr:uid="{00000000-0005-0000-0000-000075500000}"/>
    <cellStyle name="Notitie 2 2 2 3 4 2 2" xfId="20605" xr:uid="{00000000-0005-0000-0000-000076500000}"/>
    <cellStyle name="Notitie 2 2 2 3 4 3" xfId="20606" xr:uid="{00000000-0005-0000-0000-000077500000}"/>
    <cellStyle name="Notitie 2 2 2 3 4 4" xfId="20607" xr:uid="{00000000-0005-0000-0000-000078500000}"/>
    <cellStyle name="Notitie 2 2 2 3 5" xfId="20608" xr:uid="{00000000-0005-0000-0000-000079500000}"/>
    <cellStyle name="Notitie 2 2 2 3 5 2" xfId="20609" xr:uid="{00000000-0005-0000-0000-00007A500000}"/>
    <cellStyle name="Notitie 2 2 2 3 5 2 2" xfId="20610" xr:uid="{00000000-0005-0000-0000-00007B500000}"/>
    <cellStyle name="Notitie 2 2 2 3 5 3" xfId="20611" xr:uid="{00000000-0005-0000-0000-00007C500000}"/>
    <cellStyle name="Notitie 2 2 2 3 6" xfId="20612" xr:uid="{00000000-0005-0000-0000-00007D500000}"/>
    <cellStyle name="Notitie 2 2 2 3 6 2" xfId="20613" xr:uid="{00000000-0005-0000-0000-00007E500000}"/>
    <cellStyle name="Notitie 2 2 2 3 7" xfId="20614" xr:uid="{00000000-0005-0000-0000-00007F500000}"/>
    <cellStyle name="Notitie 2 2 2 3 8" xfId="20615" xr:uid="{00000000-0005-0000-0000-000080500000}"/>
    <cellStyle name="Notitie 2 2 2 3 9" xfId="20616" xr:uid="{00000000-0005-0000-0000-000081500000}"/>
    <cellStyle name="Notitie 2 2 2 4" xfId="20617" xr:uid="{00000000-0005-0000-0000-000082500000}"/>
    <cellStyle name="Notitie 2 2 2 4 2" xfId="20618" xr:uid="{00000000-0005-0000-0000-000083500000}"/>
    <cellStyle name="Notitie 2 2 2 4 2 2" xfId="20619" xr:uid="{00000000-0005-0000-0000-000084500000}"/>
    <cellStyle name="Notitie 2 2 2 4 2 2 2" xfId="20620" xr:uid="{00000000-0005-0000-0000-000085500000}"/>
    <cellStyle name="Notitie 2 2 2 4 2 2 2 2" xfId="20621" xr:uid="{00000000-0005-0000-0000-000086500000}"/>
    <cellStyle name="Notitie 2 2 2 4 2 2 2 2 2" xfId="20622" xr:uid="{00000000-0005-0000-0000-000087500000}"/>
    <cellStyle name="Notitie 2 2 2 4 2 2 2 3" xfId="20623" xr:uid="{00000000-0005-0000-0000-000088500000}"/>
    <cellStyle name="Notitie 2 2 2 4 2 2 3" xfId="20624" xr:uid="{00000000-0005-0000-0000-000089500000}"/>
    <cellStyle name="Notitie 2 2 2 4 2 2 3 2" xfId="20625" xr:uid="{00000000-0005-0000-0000-00008A500000}"/>
    <cellStyle name="Notitie 2 2 2 4 2 2 4" xfId="20626" xr:uid="{00000000-0005-0000-0000-00008B500000}"/>
    <cellStyle name="Notitie 2 2 2 4 2 2 5" xfId="20627" xr:uid="{00000000-0005-0000-0000-00008C500000}"/>
    <cellStyle name="Notitie 2 2 2 4 2 2 6" xfId="20628" xr:uid="{00000000-0005-0000-0000-00008D500000}"/>
    <cellStyle name="Notitie 2 2 2 4 2 3" xfId="20629" xr:uid="{00000000-0005-0000-0000-00008E500000}"/>
    <cellStyle name="Notitie 2 2 2 4 2 3 2" xfId="20630" xr:uid="{00000000-0005-0000-0000-00008F500000}"/>
    <cellStyle name="Notitie 2 2 2 4 2 3 2 2" xfId="20631" xr:uid="{00000000-0005-0000-0000-000090500000}"/>
    <cellStyle name="Notitie 2 2 2 4 2 3 3" xfId="20632" xr:uid="{00000000-0005-0000-0000-000091500000}"/>
    <cellStyle name="Notitie 2 2 2 4 2 4" xfId="20633" xr:uid="{00000000-0005-0000-0000-000092500000}"/>
    <cellStyle name="Notitie 2 2 2 4 2 4 2" xfId="20634" xr:uid="{00000000-0005-0000-0000-000093500000}"/>
    <cellStyle name="Notitie 2 2 2 4 2 4 2 2" xfId="20635" xr:uid="{00000000-0005-0000-0000-000094500000}"/>
    <cellStyle name="Notitie 2 2 2 4 2 4 3" xfId="20636" xr:uid="{00000000-0005-0000-0000-000095500000}"/>
    <cellStyle name="Notitie 2 2 2 4 2 5" xfId="20637" xr:uid="{00000000-0005-0000-0000-000096500000}"/>
    <cellStyle name="Notitie 2 2 2 4 2 5 2" xfId="20638" xr:uid="{00000000-0005-0000-0000-000097500000}"/>
    <cellStyle name="Notitie 2 2 2 4 2 6" xfId="20639" xr:uid="{00000000-0005-0000-0000-000098500000}"/>
    <cellStyle name="Notitie 2 2 2 4 2 7" xfId="20640" xr:uid="{00000000-0005-0000-0000-000099500000}"/>
    <cellStyle name="Notitie 2 2 2 4 2 8" xfId="20641" xr:uid="{00000000-0005-0000-0000-00009A500000}"/>
    <cellStyle name="Notitie 2 2 2 4 3" xfId="20642" xr:uid="{00000000-0005-0000-0000-00009B500000}"/>
    <cellStyle name="Notitie 2 2 2 4 3 2" xfId="20643" xr:uid="{00000000-0005-0000-0000-00009C500000}"/>
    <cellStyle name="Notitie 2 2 2 4 3 2 2" xfId="20644" xr:uid="{00000000-0005-0000-0000-00009D500000}"/>
    <cellStyle name="Notitie 2 2 2 4 3 2 2 2" xfId="20645" xr:uid="{00000000-0005-0000-0000-00009E500000}"/>
    <cellStyle name="Notitie 2 2 2 4 3 2 3" xfId="20646" xr:uid="{00000000-0005-0000-0000-00009F500000}"/>
    <cellStyle name="Notitie 2 2 2 4 3 2 4" xfId="20647" xr:uid="{00000000-0005-0000-0000-0000A0500000}"/>
    <cellStyle name="Notitie 2 2 2 4 3 3" xfId="20648" xr:uid="{00000000-0005-0000-0000-0000A1500000}"/>
    <cellStyle name="Notitie 2 2 2 4 3 3 2" xfId="20649" xr:uid="{00000000-0005-0000-0000-0000A2500000}"/>
    <cellStyle name="Notitie 2 2 2 4 3 4" xfId="20650" xr:uid="{00000000-0005-0000-0000-0000A3500000}"/>
    <cellStyle name="Notitie 2 2 2 4 3 5" xfId="20651" xr:uid="{00000000-0005-0000-0000-0000A4500000}"/>
    <cellStyle name="Notitie 2 2 2 4 3 6" xfId="20652" xr:uid="{00000000-0005-0000-0000-0000A5500000}"/>
    <cellStyle name="Notitie 2 2 2 4 4" xfId="20653" xr:uid="{00000000-0005-0000-0000-0000A6500000}"/>
    <cellStyle name="Notitie 2 2 2 4 4 2" xfId="20654" xr:uid="{00000000-0005-0000-0000-0000A7500000}"/>
    <cellStyle name="Notitie 2 2 2 4 4 2 2" xfId="20655" xr:uid="{00000000-0005-0000-0000-0000A8500000}"/>
    <cellStyle name="Notitie 2 2 2 4 4 3" xfId="20656" xr:uid="{00000000-0005-0000-0000-0000A9500000}"/>
    <cellStyle name="Notitie 2 2 2 4 4 4" xfId="20657" xr:uid="{00000000-0005-0000-0000-0000AA500000}"/>
    <cellStyle name="Notitie 2 2 2 4 5" xfId="20658" xr:uid="{00000000-0005-0000-0000-0000AB500000}"/>
    <cellStyle name="Notitie 2 2 2 4 5 2" xfId="20659" xr:uid="{00000000-0005-0000-0000-0000AC500000}"/>
    <cellStyle name="Notitie 2 2 2 4 5 2 2" xfId="20660" xr:uid="{00000000-0005-0000-0000-0000AD500000}"/>
    <cellStyle name="Notitie 2 2 2 4 5 3" xfId="20661" xr:uid="{00000000-0005-0000-0000-0000AE500000}"/>
    <cellStyle name="Notitie 2 2 2 4 6" xfId="20662" xr:uid="{00000000-0005-0000-0000-0000AF500000}"/>
    <cellStyle name="Notitie 2 2 2 4 6 2" xfId="20663" xr:uid="{00000000-0005-0000-0000-0000B0500000}"/>
    <cellStyle name="Notitie 2 2 2 4 7" xfId="20664" xr:uid="{00000000-0005-0000-0000-0000B1500000}"/>
    <cellStyle name="Notitie 2 2 2 4 8" xfId="20665" xr:uid="{00000000-0005-0000-0000-0000B2500000}"/>
    <cellStyle name="Notitie 2 2 2 4 9" xfId="20666" xr:uid="{00000000-0005-0000-0000-0000B3500000}"/>
    <cellStyle name="Notitie 2 2 2 5" xfId="20667" xr:uid="{00000000-0005-0000-0000-0000B4500000}"/>
    <cellStyle name="Notitie 2 2 2 5 2" xfId="20668" xr:uid="{00000000-0005-0000-0000-0000B5500000}"/>
    <cellStyle name="Notitie 2 2 2 5 2 2" xfId="20669" xr:uid="{00000000-0005-0000-0000-0000B6500000}"/>
    <cellStyle name="Notitie 2 2 2 5 2 2 2" xfId="20670" xr:uid="{00000000-0005-0000-0000-0000B7500000}"/>
    <cellStyle name="Notitie 2 2 2 5 2 2 2 2" xfId="20671" xr:uid="{00000000-0005-0000-0000-0000B8500000}"/>
    <cellStyle name="Notitie 2 2 2 5 2 2 3" xfId="20672" xr:uid="{00000000-0005-0000-0000-0000B9500000}"/>
    <cellStyle name="Notitie 2 2 2 5 2 2 4" xfId="20673" xr:uid="{00000000-0005-0000-0000-0000BA500000}"/>
    <cellStyle name="Notitie 2 2 2 5 2 3" xfId="20674" xr:uid="{00000000-0005-0000-0000-0000BB500000}"/>
    <cellStyle name="Notitie 2 2 2 5 2 3 2" xfId="20675" xr:uid="{00000000-0005-0000-0000-0000BC500000}"/>
    <cellStyle name="Notitie 2 2 2 5 2 4" xfId="20676" xr:uid="{00000000-0005-0000-0000-0000BD500000}"/>
    <cellStyle name="Notitie 2 2 2 5 2 5" xfId="20677" xr:uid="{00000000-0005-0000-0000-0000BE500000}"/>
    <cellStyle name="Notitie 2 2 2 5 2 6" xfId="20678" xr:uid="{00000000-0005-0000-0000-0000BF500000}"/>
    <cellStyle name="Notitie 2 2 2 5 3" xfId="20679" xr:uid="{00000000-0005-0000-0000-0000C0500000}"/>
    <cellStyle name="Notitie 2 2 2 5 3 2" xfId="20680" xr:uid="{00000000-0005-0000-0000-0000C1500000}"/>
    <cellStyle name="Notitie 2 2 2 5 3 2 2" xfId="20681" xr:uid="{00000000-0005-0000-0000-0000C2500000}"/>
    <cellStyle name="Notitie 2 2 2 5 3 2 2 2" xfId="20682" xr:uid="{00000000-0005-0000-0000-0000C3500000}"/>
    <cellStyle name="Notitie 2 2 2 5 3 2 3" xfId="20683" xr:uid="{00000000-0005-0000-0000-0000C4500000}"/>
    <cellStyle name="Notitie 2 2 2 5 3 2 4" xfId="20684" xr:uid="{00000000-0005-0000-0000-0000C5500000}"/>
    <cellStyle name="Notitie 2 2 2 5 3 3" xfId="20685" xr:uid="{00000000-0005-0000-0000-0000C6500000}"/>
    <cellStyle name="Notitie 2 2 2 5 3 3 2" xfId="20686" xr:uid="{00000000-0005-0000-0000-0000C7500000}"/>
    <cellStyle name="Notitie 2 2 2 5 3 4" xfId="20687" xr:uid="{00000000-0005-0000-0000-0000C8500000}"/>
    <cellStyle name="Notitie 2 2 2 5 3 5" xfId="20688" xr:uid="{00000000-0005-0000-0000-0000C9500000}"/>
    <cellStyle name="Notitie 2 2 2 5 4" xfId="20689" xr:uid="{00000000-0005-0000-0000-0000CA500000}"/>
    <cellStyle name="Notitie 2 2 2 5 4 2" xfId="20690" xr:uid="{00000000-0005-0000-0000-0000CB500000}"/>
    <cellStyle name="Notitie 2 2 2 5 4 2 2" xfId="20691" xr:uid="{00000000-0005-0000-0000-0000CC500000}"/>
    <cellStyle name="Notitie 2 2 2 5 4 3" xfId="20692" xr:uid="{00000000-0005-0000-0000-0000CD500000}"/>
    <cellStyle name="Notitie 2 2 2 5 4 4" xfId="20693" xr:uid="{00000000-0005-0000-0000-0000CE500000}"/>
    <cellStyle name="Notitie 2 2 2 5 5" xfId="20694" xr:uid="{00000000-0005-0000-0000-0000CF500000}"/>
    <cellStyle name="Notitie 2 2 2 5 5 2" xfId="20695" xr:uid="{00000000-0005-0000-0000-0000D0500000}"/>
    <cellStyle name="Notitie 2 2 2 5 6" xfId="20696" xr:uid="{00000000-0005-0000-0000-0000D1500000}"/>
    <cellStyle name="Notitie 2 2 2 5 7" xfId="20697" xr:uid="{00000000-0005-0000-0000-0000D2500000}"/>
    <cellStyle name="Notitie 2 2 2 5 8" xfId="20698" xr:uid="{00000000-0005-0000-0000-0000D3500000}"/>
    <cellStyle name="Notitie 2 2 2 6" xfId="20699" xr:uid="{00000000-0005-0000-0000-0000D4500000}"/>
    <cellStyle name="Notitie 2 2 2 6 2" xfId="20700" xr:uid="{00000000-0005-0000-0000-0000D5500000}"/>
    <cellStyle name="Notitie 2 2 2 6 2 2" xfId="20701" xr:uid="{00000000-0005-0000-0000-0000D6500000}"/>
    <cellStyle name="Notitie 2 2 2 6 2 2 2" xfId="20702" xr:uid="{00000000-0005-0000-0000-0000D7500000}"/>
    <cellStyle name="Notitie 2 2 2 6 2 3" xfId="20703" xr:uid="{00000000-0005-0000-0000-0000D8500000}"/>
    <cellStyle name="Notitie 2 2 2 6 2 4" xfId="20704" xr:uid="{00000000-0005-0000-0000-0000D9500000}"/>
    <cellStyle name="Notitie 2 2 2 6 3" xfId="20705" xr:uid="{00000000-0005-0000-0000-0000DA500000}"/>
    <cellStyle name="Notitie 2 2 2 6 3 2" xfId="20706" xr:uid="{00000000-0005-0000-0000-0000DB500000}"/>
    <cellStyle name="Notitie 2 2 2 6 4" xfId="20707" xr:uid="{00000000-0005-0000-0000-0000DC500000}"/>
    <cellStyle name="Notitie 2 2 2 6 5" xfId="20708" xr:uid="{00000000-0005-0000-0000-0000DD500000}"/>
    <cellStyle name="Notitie 2 2 2 6 6" xfId="20709" xr:uid="{00000000-0005-0000-0000-0000DE500000}"/>
    <cellStyle name="Notitie 2 2 2 7" xfId="20710" xr:uid="{00000000-0005-0000-0000-0000DF500000}"/>
    <cellStyle name="Notitie 2 2 2 7 2" xfId="20711" xr:uid="{00000000-0005-0000-0000-0000E0500000}"/>
    <cellStyle name="Notitie 2 2 2 7 2 2" xfId="20712" xr:uid="{00000000-0005-0000-0000-0000E1500000}"/>
    <cellStyle name="Notitie 2 2 2 7 2 2 2" xfId="20713" xr:uid="{00000000-0005-0000-0000-0000E2500000}"/>
    <cellStyle name="Notitie 2 2 2 7 2 3" xfId="20714" xr:uid="{00000000-0005-0000-0000-0000E3500000}"/>
    <cellStyle name="Notitie 2 2 2 7 2 4" xfId="20715" xr:uid="{00000000-0005-0000-0000-0000E4500000}"/>
    <cellStyle name="Notitie 2 2 2 7 3" xfId="20716" xr:uid="{00000000-0005-0000-0000-0000E5500000}"/>
    <cellStyle name="Notitie 2 2 2 7 3 2" xfId="20717" xr:uid="{00000000-0005-0000-0000-0000E6500000}"/>
    <cellStyle name="Notitie 2 2 2 7 4" xfId="20718" xr:uid="{00000000-0005-0000-0000-0000E7500000}"/>
    <cellStyle name="Notitie 2 2 2 7 5" xfId="20719" xr:uid="{00000000-0005-0000-0000-0000E8500000}"/>
    <cellStyle name="Notitie 2 2 2 8" xfId="20720" xr:uid="{00000000-0005-0000-0000-0000E9500000}"/>
    <cellStyle name="Notitie 2 2 2 8 2" xfId="20721" xr:uid="{00000000-0005-0000-0000-0000EA500000}"/>
    <cellStyle name="Notitie 2 2 2 8 2 2" xfId="20722" xr:uid="{00000000-0005-0000-0000-0000EB500000}"/>
    <cellStyle name="Notitie 2 2 2 8 2 3" xfId="20723" xr:uid="{00000000-0005-0000-0000-0000EC500000}"/>
    <cellStyle name="Notitie 2 2 2 8 3" xfId="20724" xr:uid="{00000000-0005-0000-0000-0000ED500000}"/>
    <cellStyle name="Notitie 2 2 2 8 4" xfId="20725" xr:uid="{00000000-0005-0000-0000-0000EE500000}"/>
    <cellStyle name="Notitie 2 2 2 9" xfId="20726" xr:uid="{00000000-0005-0000-0000-0000EF500000}"/>
    <cellStyle name="Notitie 2 2 2 9 2" xfId="20727" xr:uid="{00000000-0005-0000-0000-0000F0500000}"/>
    <cellStyle name="Notitie 2 2 2 9 2 2" xfId="20728" xr:uid="{00000000-0005-0000-0000-0000F1500000}"/>
    <cellStyle name="Notitie 2 2 2 9 3" xfId="20729" xr:uid="{00000000-0005-0000-0000-0000F2500000}"/>
    <cellStyle name="Notitie 2 2 2 9 4" xfId="20730" xr:uid="{00000000-0005-0000-0000-0000F3500000}"/>
    <cellStyle name="Notitie 2 2 3" xfId="20731" xr:uid="{00000000-0005-0000-0000-0000F4500000}"/>
    <cellStyle name="Notitie 2 2 3 2" xfId="20732" xr:uid="{00000000-0005-0000-0000-0000F5500000}"/>
    <cellStyle name="Notitie 2 2 3 2 2" xfId="20733" xr:uid="{00000000-0005-0000-0000-0000F6500000}"/>
    <cellStyle name="Notitie 2 2 3 2 2 2" xfId="20734" xr:uid="{00000000-0005-0000-0000-0000F7500000}"/>
    <cellStyle name="Notitie 2 2 3 2 2 2 2" xfId="20735" xr:uid="{00000000-0005-0000-0000-0000F8500000}"/>
    <cellStyle name="Notitie 2 2 3 2 2 2 2 2" xfId="20736" xr:uid="{00000000-0005-0000-0000-0000F9500000}"/>
    <cellStyle name="Notitie 2 2 3 2 2 2 3" xfId="20737" xr:uid="{00000000-0005-0000-0000-0000FA500000}"/>
    <cellStyle name="Notitie 2 2 3 2 2 3" xfId="20738" xr:uid="{00000000-0005-0000-0000-0000FB500000}"/>
    <cellStyle name="Notitie 2 2 3 2 2 3 2" xfId="20739" xr:uid="{00000000-0005-0000-0000-0000FC500000}"/>
    <cellStyle name="Notitie 2 2 3 2 2 4" xfId="20740" xr:uid="{00000000-0005-0000-0000-0000FD500000}"/>
    <cellStyle name="Notitie 2 2 3 2 2 5" xfId="20741" xr:uid="{00000000-0005-0000-0000-0000FE500000}"/>
    <cellStyle name="Notitie 2 2 3 2 2 6" xfId="20742" xr:uid="{00000000-0005-0000-0000-0000FF500000}"/>
    <cellStyle name="Notitie 2 2 3 2 3" xfId="20743" xr:uid="{00000000-0005-0000-0000-000000510000}"/>
    <cellStyle name="Notitie 2 2 3 2 3 2" xfId="20744" xr:uid="{00000000-0005-0000-0000-000001510000}"/>
    <cellStyle name="Notitie 2 2 3 2 3 2 2" xfId="20745" xr:uid="{00000000-0005-0000-0000-000002510000}"/>
    <cellStyle name="Notitie 2 2 3 2 3 3" xfId="20746" xr:uid="{00000000-0005-0000-0000-000003510000}"/>
    <cellStyle name="Notitie 2 2 3 2 4" xfId="20747" xr:uid="{00000000-0005-0000-0000-000004510000}"/>
    <cellStyle name="Notitie 2 2 3 2 4 2" xfId="20748" xr:uid="{00000000-0005-0000-0000-000005510000}"/>
    <cellStyle name="Notitie 2 2 3 2 4 2 2" xfId="20749" xr:uid="{00000000-0005-0000-0000-000006510000}"/>
    <cellStyle name="Notitie 2 2 3 2 4 3" xfId="20750" xr:uid="{00000000-0005-0000-0000-000007510000}"/>
    <cellStyle name="Notitie 2 2 3 2 5" xfId="20751" xr:uid="{00000000-0005-0000-0000-000008510000}"/>
    <cellStyle name="Notitie 2 2 3 2 5 2" xfId="20752" xr:uid="{00000000-0005-0000-0000-000009510000}"/>
    <cellStyle name="Notitie 2 2 3 2 6" xfId="20753" xr:uid="{00000000-0005-0000-0000-00000A510000}"/>
    <cellStyle name="Notitie 2 2 3 2 7" xfId="20754" xr:uid="{00000000-0005-0000-0000-00000B510000}"/>
    <cellStyle name="Notitie 2 2 3 2 8" xfId="20755" xr:uid="{00000000-0005-0000-0000-00000C510000}"/>
    <cellStyle name="Notitie 2 2 3 3" xfId="20756" xr:uid="{00000000-0005-0000-0000-00000D510000}"/>
    <cellStyle name="Notitie 2 2 3 3 2" xfId="20757" xr:uid="{00000000-0005-0000-0000-00000E510000}"/>
    <cellStyle name="Notitie 2 2 3 3 2 2" xfId="20758" xr:uid="{00000000-0005-0000-0000-00000F510000}"/>
    <cellStyle name="Notitie 2 2 3 3 2 2 2" xfId="20759" xr:uid="{00000000-0005-0000-0000-000010510000}"/>
    <cellStyle name="Notitie 2 2 3 3 2 3" xfId="20760" xr:uid="{00000000-0005-0000-0000-000011510000}"/>
    <cellStyle name="Notitie 2 2 3 3 2 4" xfId="20761" xr:uid="{00000000-0005-0000-0000-000012510000}"/>
    <cellStyle name="Notitie 2 2 3 3 3" xfId="20762" xr:uid="{00000000-0005-0000-0000-000013510000}"/>
    <cellStyle name="Notitie 2 2 3 3 3 2" xfId="20763" xr:uid="{00000000-0005-0000-0000-000014510000}"/>
    <cellStyle name="Notitie 2 2 3 3 4" xfId="20764" xr:uid="{00000000-0005-0000-0000-000015510000}"/>
    <cellStyle name="Notitie 2 2 3 3 5" xfId="20765" xr:uid="{00000000-0005-0000-0000-000016510000}"/>
    <cellStyle name="Notitie 2 2 3 3 6" xfId="20766" xr:uid="{00000000-0005-0000-0000-000017510000}"/>
    <cellStyle name="Notitie 2 2 3 4" xfId="20767" xr:uid="{00000000-0005-0000-0000-000018510000}"/>
    <cellStyle name="Notitie 2 2 3 4 2" xfId="20768" xr:uid="{00000000-0005-0000-0000-000019510000}"/>
    <cellStyle name="Notitie 2 2 3 4 2 2" xfId="20769" xr:uid="{00000000-0005-0000-0000-00001A510000}"/>
    <cellStyle name="Notitie 2 2 3 4 2 2 2" xfId="20770" xr:uid="{00000000-0005-0000-0000-00001B510000}"/>
    <cellStyle name="Notitie 2 2 3 4 2 3" xfId="20771" xr:uid="{00000000-0005-0000-0000-00001C510000}"/>
    <cellStyle name="Notitie 2 2 3 4 2 4" xfId="20772" xr:uid="{00000000-0005-0000-0000-00001D510000}"/>
    <cellStyle name="Notitie 2 2 3 4 3" xfId="20773" xr:uid="{00000000-0005-0000-0000-00001E510000}"/>
    <cellStyle name="Notitie 2 2 3 4 3 2" xfId="20774" xr:uid="{00000000-0005-0000-0000-00001F510000}"/>
    <cellStyle name="Notitie 2 2 3 4 4" xfId="20775" xr:uid="{00000000-0005-0000-0000-000020510000}"/>
    <cellStyle name="Notitie 2 2 3 4 5" xfId="20776" xr:uid="{00000000-0005-0000-0000-000021510000}"/>
    <cellStyle name="Notitie 2 2 3 5" xfId="20777" xr:uid="{00000000-0005-0000-0000-000022510000}"/>
    <cellStyle name="Notitie 2 2 3 5 2" xfId="20778" xr:uid="{00000000-0005-0000-0000-000023510000}"/>
    <cellStyle name="Notitie 2 2 3 5 2 2" xfId="20779" xr:uid="{00000000-0005-0000-0000-000024510000}"/>
    <cellStyle name="Notitie 2 2 3 5 3" xfId="20780" xr:uid="{00000000-0005-0000-0000-000025510000}"/>
    <cellStyle name="Notitie 2 2 3 5 4" xfId="20781" xr:uid="{00000000-0005-0000-0000-000026510000}"/>
    <cellStyle name="Notitie 2 2 3 6" xfId="20782" xr:uid="{00000000-0005-0000-0000-000027510000}"/>
    <cellStyle name="Notitie 2 2 3 6 2" xfId="20783" xr:uid="{00000000-0005-0000-0000-000028510000}"/>
    <cellStyle name="Notitie 2 2 3 7" xfId="20784" xr:uid="{00000000-0005-0000-0000-000029510000}"/>
    <cellStyle name="Notitie 2 2 3 8" xfId="20785" xr:uid="{00000000-0005-0000-0000-00002A510000}"/>
    <cellStyle name="Notitie 2 2 3 9" xfId="20786" xr:uid="{00000000-0005-0000-0000-00002B510000}"/>
    <cellStyle name="Notitie 2 2 4" xfId="20787" xr:uid="{00000000-0005-0000-0000-00002C510000}"/>
    <cellStyle name="Notitie 2 2 4 2" xfId="20788" xr:uid="{00000000-0005-0000-0000-00002D510000}"/>
    <cellStyle name="Notitie 2 2 4 2 2" xfId="20789" xr:uid="{00000000-0005-0000-0000-00002E510000}"/>
    <cellStyle name="Notitie 2 2 4 2 2 2" xfId="20790" xr:uid="{00000000-0005-0000-0000-00002F510000}"/>
    <cellStyle name="Notitie 2 2 4 2 2 2 2" xfId="20791" xr:uid="{00000000-0005-0000-0000-000030510000}"/>
    <cellStyle name="Notitie 2 2 4 2 2 2 2 2" xfId="20792" xr:uid="{00000000-0005-0000-0000-000031510000}"/>
    <cellStyle name="Notitie 2 2 4 2 2 2 3" xfId="20793" xr:uid="{00000000-0005-0000-0000-000032510000}"/>
    <cellStyle name="Notitie 2 2 4 2 2 3" xfId="20794" xr:uid="{00000000-0005-0000-0000-000033510000}"/>
    <cellStyle name="Notitie 2 2 4 2 2 3 2" xfId="20795" xr:uid="{00000000-0005-0000-0000-000034510000}"/>
    <cellStyle name="Notitie 2 2 4 2 2 4" xfId="20796" xr:uid="{00000000-0005-0000-0000-000035510000}"/>
    <cellStyle name="Notitie 2 2 4 2 2 5" xfId="20797" xr:uid="{00000000-0005-0000-0000-000036510000}"/>
    <cellStyle name="Notitie 2 2 4 2 2 6" xfId="20798" xr:uid="{00000000-0005-0000-0000-000037510000}"/>
    <cellStyle name="Notitie 2 2 4 2 3" xfId="20799" xr:uid="{00000000-0005-0000-0000-000038510000}"/>
    <cellStyle name="Notitie 2 2 4 2 3 2" xfId="20800" xr:uid="{00000000-0005-0000-0000-000039510000}"/>
    <cellStyle name="Notitie 2 2 4 2 3 2 2" xfId="20801" xr:uid="{00000000-0005-0000-0000-00003A510000}"/>
    <cellStyle name="Notitie 2 2 4 2 3 3" xfId="20802" xr:uid="{00000000-0005-0000-0000-00003B510000}"/>
    <cellStyle name="Notitie 2 2 4 2 4" xfId="20803" xr:uid="{00000000-0005-0000-0000-00003C510000}"/>
    <cellStyle name="Notitie 2 2 4 2 4 2" xfId="20804" xr:uid="{00000000-0005-0000-0000-00003D510000}"/>
    <cellStyle name="Notitie 2 2 4 2 4 2 2" xfId="20805" xr:uid="{00000000-0005-0000-0000-00003E510000}"/>
    <cellStyle name="Notitie 2 2 4 2 4 3" xfId="20806" xr:uid="{00000000-0005-0000-0000-00003F510000}"/>
    <cellStyle name="Notitie 2 2 4 2 5" xfId="20807" xr:uid="{00000000-0005-0000-0000-000040510000}"/>
    <cellStyle name="Notitie 2 2 4 2 5 2" xfId="20808" xr:uid="{00000000-0005-0000-0000-000041510000}"/>
    <cellStyle name="Notitie 2 2 4 2 6" xfId="20809" xr:uid="{00000000-0005-0000-0000-000042510000}"/>
    <cellStyle name="Notitie 2 2 4 2 7" xfId="20810" xr:uid="{00000000-0005-0000-0000-000043510000}"/>
    <cellStyle name="Notitie 2 2 4 2 8" xfId="20811" xr:uid="{00000000-0005-0000-0000-000044510000}"/>
    <cellStyle name="Notitie 2 2 4 3" xfId="20812" xr:uid="{00000000-0005-0000-0000-000045510000}"/>
    <cellStyle name="Notitie 2 2 4 3 2" xfId="20813" xr:uid="{00000000-0005-0000-0000-000046510000}"/>
    <cellStyle name="Notitie 2 2 4 3 2 2" xfId="20814" xr:uid="{00000000-0005-0000-0000-000047510000}"/>
    <cellStyle name="Notitie 2 2 4 3 2 2 2" xfId="20815" xr:uid="{00000000-0005-0000-0000-000048510000}"/>
    <cellStyle name="Notitie 2 2 4 3 2 3" xfId="20816" xr:uid="{00000000-0005-0000-0000-000049510000}"/>
    <cellStyle name="Notitie 2 2 4 3 2 4" xfId="20817" xr:uid="{00000000-0005-0000-0000-00004A510000}"/>
    <cellStyle name="Notitie 2 2 4 3 3" xfId="20818" xr:uid="{00000000-0005-0000-0000-00004B510000}"/>
    <cellStyle name="Notitie 2 2 4 3 3 2" xfId="20819" xr:uid="{00000000-0005-0000-0000-00004C510000}"/>
    <cellStyle name="Notitie 2 2 4 3 4" xfId="20820" xr:uid="{00000000-0005-0000-0000-00004D510000}"/>
    <cellStyle name="Notitie 2 2 4 3 5" xfId="20821" xr:uid="{00000000-0005-0000-0000-00004E510000}"/>
    <cellStyle name="Notitie 2 2 4 3 6" xfId="20822" xr:uid="{00000000-0005-0000-0000-00004F510000}"/>
    <cellStyle name="Notitie 2 2 4 4" xfId="20823" xr:uid="{00000000-0005-0000-0000-000050510000}"/>
    <cellStyle name="Notitie 2 2 4 4 2" xfId="20824" xr:uid="{00000000-0005-0000-0000-000051510000}"/>
    <cellStyle name="Notitie 2 2 4 4 2 2" xfId="20825" xr:uid="{00000000-0005-0000-0000-000052510000}"/>
    <cellStyle name="Notitie 2 2 4 4 3" xfId="20826" xr:uid="{00000000-0005-0000-0000-000053510000}"/>
    <cellStyle name="Notitie 2 2 4 4 4" xfId="20827" xr:uid="{00000000-0005-0000-0000-000054510000}"/>
    <cellStyle name="Notitie 2 2 4 5" xfId="20828" xr:uid="{00000000-0005-0000-0000-000055510000}"/>
    <cellStyle name="Notitie 2 2 4 5 2" xfId="20829" xr:uid="{00000000-0005-0000-0000-000056510000}"/>
    <cellStyle name="Notitie 2 2 4 5 2 2" xfId="20830" xr:uid="{00000000-0005-0000-0000-000057510000}"/>
    <cellStyle name="Notitie 2 2 4 5 3" xfId="20831" xr:uid="{00000000-0005-0000-0000-000058510000}"/>
    <cellStyle name="Notitie 2 2 4 6" xfId="20832" xr:uid="{00000000-0005-0000-0000-000059510000}"/>
    <cellStyle name="Notitie 2 2 4 6 2" xfId="20833" xr:uid="{00000000-0005-0000-0000-00005A510000}"/>
    <cellStyle name="Notitie 2 2 4 7" xfId="20834" xr:uid="{00000000-0005-0000-0000-00005B510000}"/>
    <cellStyle name="Notitie 2 2 4 8" xfId="20835" xr:uid="{00000000-0005-0000-0000-00005C510000}"/>
    <cellStyle name="Notitie 2 2 4 9" xfId="20836" xr:uid="{00000000-0005-0000-0000-00005D510000}"/>
    <cellStyle name="Notitie 2 2 5" xfId="20837" xr:uid="{00000000-0005-0000-0000-00005E510000}"/>
    <cellStyle name="Notitie 2 2 5 2" xfId="20838" xr:uid="{00000000-0005-0000-0000-00005F510000}"/>
    <cellStyle name="Notitie 2 2 5 2 2" xfId="20839" xr:uid="{00000000-0005-0000-0000-000060510000}"/>
    <cellStyle name="Notitie 2 2 5 2 2 2" xfId="20840" xr:uid="{00000000-0005-0000-0000-000061510000}"/>
    <cellStyle name="Notitie 2 2 5 2 2 2 2" xfId="20841" xr:uid="{00000000-0005-0000-0000-000062510000}"/>
    <cellStyle name="Notitie 2 2 5 2 2 2 2 2" xfId="20842" xr:uid="{00000000-0005-0000-0000-000063510000}"/>
    <cellStyle name="Notitie 2 2 5 2 2 2 3" xfId="20843" xr:uid="{00000000-0005-0000-0000-000064510000}"/>
    <cellStyle name="Notitie 2 2 5 2 2 3" xfId="20844" xr:uid="{00000000-0005-0000-0000-000065510000}"/>
    <cellStyle name="Notitie 2 2 5 2 2 3 2" xfId="20845" xr:uid="{00000000-0005-0000-0000-000066510000}"/>
    <cellStyle name="Notitie 2 2 5 2 2 4" xfId="20846" xr:uid="{00000000-0005-0000-0000-000067510000}"/>
    <cellStyle name="Notitie 2 2 5 2 2 5" xfId="20847" xr:uid="{00000000-0005-0000-0000-000068510000}"/>
    <cellStyle name="Notitie 2 2 5 2 2 6" xfId="20848" xr:uid="{00000000-0005-0000-0000-000069510000}"/>
    <cellStyle name="Notitie 2 2 5 2 3" xfId="20849" xr:uid="{00000000-0005-0000-0000-00006A510000}"/>
    <cellStyle name="Notitie 2 2 5 2 3 2" xfId="20850" xr:uid="{00000000-0005-0000-0000-00006B510000}"/>
    <cellStyle name="Notitie 2 2 5 2 3 2 2" xfId="20851" xr:uid="{00000000-0005-0000-0000-00006C510000}"/>
    <cellStyle name="Notitie 2 2 5 2 3 3" xfId="20852" xr:uid="{00000000-0005-0000-0000-00006D510000}"/>
    <cellStyle name="Notitie 2 2 5 2 4" xfId="20853" xr:uid="{00000000-0005-0000-0000-00006E510000}"/>
    <cellStyle name="Notitie 2 2 5 2 4 2" xfId="20854" xr:uid="{00000000-0005-0000-0000-00006F510000}"/>
    <cellStyle name="Notitie 2 2 5 2 4 2 2" xfId="20855" xr:uid="{00000000-0005-0000-0000-000070510000}"/>
    <cellStyle name="Notitie 2 2 5 2 4 3" xfId="20856" xr:uid="{00000000-0005-0000-0000-000071510000}"/>
    <cellStyle name="Notitie 2 2 5 2 5" xfId="20857" xr:uid="{00000000-0005-0000-0000-000072510000}"/>
    <cellStyle name="Notitie 2 2 5 2 5 2" xfId="20858" xr:uid="{00000000-0005-0000-0000-000073510000}"/>
    <cellStyle name="Notitie 2 2 5 2 6" xfId="20859" xr:uid="{00000000-0005-0000-0000-000074510000}"/>
    <cellStyle name="Notitie 2 2 5 2 7" xfId="20860" xr:uid="{00000000-0005-0000-0000-000075510000}"/>
    <cellStyle name="Notitie 2 2 5 2 8" xfId="20861" xr:uid="{00000000-0005-0000-0000-000076510000}"/>
    <cellStyle name="Notitie 2 2 5 3" xfId="20862" xr:uid="{00000000-0005-0000-0000-000077510000}"/>
    <cellStyle name="Notitie 2 2 5 3 2" xfId="20863" xr:uid="{00000000-0005-0000-0000-000078510000}"/>
    <cellStyle name="Notitie 2 2 5 3 2 2" xfId="20864" xr:uid="{00000000-0005-0000-0000-000079510000}"/>
    <cellStyle name="Notitie 2 2 5 3 2 2 2" xfId="20865" xr:uid="{00000000-0005-0000-0000-00007A510000}"/>
    <cellStyle name="Notitie 2 2 5 3 2 3" xfId="20866" xr:uid="{00000000-0005-0000-0000-00007B510000}"/>
    <cellStyle name="Notitie 2 2 5 3 2 4" xfId="20867" xr:uid="{00000000-0005-0000-0000-00007C510000}"/>
    <cellStyle name="Notitie 2 2 5 3 3" xfId="20868" xr:uid="{00000000-0005-0000-0000-00007D510000}"/>
    <cellStyle name="Notitie 2 2 5 3 3 2" xfId="20869" xr:uid="{00000000-0005-0000-0000-00007E510000}"/>
    <cellStyle name="Notitie 2 2 5 3 4" xfId="20870" xr:uid="{00000000-0005-0000-0000-00007F510000}"/>
    <cellStyle name="Notitie 2 2 5 3 5" xfId="20871" xr:uid="{00000000-0005-0000-0000-000080510000}"/>
    <cellStyle name="Notitie 2 2 5 3 6" xfId="20872" xr:uid="{00000000-0005-0000-0000-000081510000}"/>
    <cellStyle name="Notitie 2 2 5 4" xfId="20873" xr:uid="{00000000-0005-0000-0000-000082510000}"/>
    <cellStyle name="Notitie 2 2 5 4 2" xfId="20874" xr:uid="{00000000-0005-0000-0000-000083510000}"/>
    <cellStyle name="Notitie 2 2 5 4 2 2" xfId="20875" xr:uid="{00000000-0005-0000-0000-000084510000}"/>
    <cellStyle name="Notitie 2 2 5 4 3" xfId="20876" xr:uid="{00000000-0005-0000-0000-000085510000}"/>
    <cellStyle name="Notitie 2 2 5 4 4" xfId="20877" xr:uid="{00000000-0005-0000-0000-000086510000}"/>
    <cellStyle name="Notitie 2 2 5 5" xfId="20878" xr:uid="{00000000-0005-0000-0000-000087510000}"/>
    <cellStyle name="Notitie 2 2 5 5 2" xfId="20879" xr:uid="{00000000-0005-0000-0000-000088510000}"/>
    <cellStyle name="Notitie 2 2 5 5 2 2" xfId="20880" xr:uid="{00000000-0005-0000-0000-000089510000}"/>
    <cellStyle name="Notitie 2 2 5 5 3" xfId="20881" xr:uid="{00000000-0005-0000-0000-00008A510000}"/>
    <cellStyle name="Notitie 2 2 5 6" xfId="20882" xr:uid="{00000000-0005-0000-0000-00008B510000}"/>
    <cellStyle name="Notitie 2 2 5 6 2" xfId="20883" xr:uid="{00000000-0005-0000-0000-00008C510000}"/>
    <cellStyle name="Notitie 2 2 5 7" xfId="20884" xr:uid="{00000000-0005-0000-0000-00008D510000}"/>
    <cellStyle name="Notitie 2 2 5 8" xfId="20885" xr:uid="{00000000-0005-0000-0000-00008E510000}"/>
    <cellStyle name="Notitie 2 2 5 9" xfId="20886" xr:uid="{00000000-0005-0000-0000-00008F510000}"/>
    <cellStyle name="Notitie 2 2 6" xfId="20887" xr:uid="{00000000-0005-0000-0000-000090510000}"/>
    <cellStyle name="Notitie 2 2 6 2" xfId="20888" xr:uid="{00000000-0005-0000-0000-000091510000}"/>
    <cellStyle name="Notitie 2 2 6 2 2" xfId="20889" xr:uid="{00000000-0005-0000-0000-000092510000}"/>
    <cellStyle name="Notitie 2 2 6 2 2 2" xfId="20890" xr:uid="{00000000-0005-0000-0000-000093510000}"/>
    <cellStyle name="Notitie 2 2 6 2 2 2 2" xfId="20891" xr:uid="{00000000-0005-0000-0000-000094510000}"/>
    <cellStyle name="Notitie 2 2 6 2 2 3" xfId="20892" xr:uid="{00000000-0005-0000-0000-000095510000}"/>
    <cellStyle name="Notitie 2 2 6 2 2 4" xfId="20893" xr:uid="{00000000-0005-0000-0000-000096510000}"/>
    <cellStyle name="Notitie 2 2 6 2 3" xfId="20894" xr:uid="{00000000-0005-0000-0000-000097510000}"/>
    <cellStyle name="Notitie 2 2 6 2 3 2" xfId="20895" xr:uid="{00000000-0005-0000-0000-000098510000}"/>
    <cellStyle name="Notitie 2 2 6 2 4" xfId="20896" xr:uid="{00000000-0005-0000-0000-000099510000}"/>
    <cellStyle name="Notitie 2 2 6 2 5" xfId="20897" xr:uid="{00000000-0005-0000-0000-00009A510000}"/>
    <cellStyle name="Notitie 2 2 6 2 6" xfId="20898" xr:uid="{00000000-0005-0000-0000-00009B510000}"/>
    <cellStyle name="Notitie 2 2 6 3" xfId="20899" xr:uid="{00000000-0005-0000-0000-00009C510000}"/>
    <cellStyle name="Notitie 2 2 6 3 2" xfId="20900" xr:uid="{00000000-0005-0000-0000-00009D510000}"/>
    <cellStyle name="Notitie 2 2 6 3 2 2" xfId="20901" xr:uid="{00000000-0005-0000-0000-00009E510000}"/>
    <cellStyle name="Notitie 2 2 6 3 2 2 2" xfId="20902" xr:uid="{00000000-0005-0000-0000-00009F510000}"/>
    <cellStyle name="Notitie 2 2 6 3 2 3" xfId="20903" xr:uid="{00000000-0005-0000-0000-0000A0510000}"/>
    <cellStyle name="Notitie 2 2 6 3 2 4" xfId="20904" xr:uid="{00000000-0005-0000-0000-0000A1510000}"/>
    <cellStyle name="Notitie 2 2 6 3 3" xfId="20905" xr:uid="{00000000-0005-0000-0000-0000A2510000}"/>
    <cellStyle name="Notitie 2 2 6 3 3 2" xfId="20906" xr:uid="{00000000-0005-0000-0000-0000A3510000}"/>
    <cellStyle name="Notitie 2 2 6 3 4" xfId="20907" xr:uid="{00000000-0005-0000-0000-0000A4510000}"/>
    <cellStyle name="Notitie 2 2 6 3 5" xfId="20908" xr:uid="{00000000-0005-0000-0000-0000A5510000}"/>
    <cellStyle name="Notitie 2 2 6 4" xfId="20909" xr:uid="{00000000-0005-0000-0000-0000A6510000}"/>
    <cellStyle name="Notitie 2 2 6 4 2" xfId="20910" xr:uid="{00000000-0005-0000-0000-0000A7510000}"/>
    <cellStyle name="Notitie 2 2 6 4 2 2" xfId="20911" xr:uid="{00000000-0005-0000-0000-0000A8510000}"/>
    <cellStyle name="Notitie 2 2 6 4 3" xfId="20912" xr:uid="{00000000-0005-0000-0000-0000A9510000}"/>
    <cellStyle name="Notitie 2 2 6 4 4" xfId="20913" xr:uid="{00000000-0005-0000-0000-0000AA510000}"/>
    <cellStyle name="Notitie 2 2 6 5" xfId="20914" xr:uid="{00000000-0005-0000-0000-0000AB510000}"/>
    <cellStyle name="Notitie 2 2 6 5 2" xfId="20915" xr:uid="{00000000-0005-0000-0000-0000AC510000}"/>
    <cellStyle name="Notitie 2 2 6 6" xfId="20916" xr:uid="{00000000-0005-0000-0000-0000AD510000}"/>
    <cellStyle name="Notitie 2 2 6 7" xfId="20917" xr:uid="{00000000-0005-0000-0000-0000AE510000}"/>
    <cellStyle name="Notitie 2 2 6 8" xfId="20918" xr:uid="{00000000-0005-0000-0000-0000AF510000}"/>
    <cellStyle name="Notitie 2 2 7" xfId="20919" xr:uid="{00000000-0005-0000-0000-0000B0510000}"/>
    <cellStyle name="Notitie 2 2 7 2" xfId="20920" xr:uid="{00000000-0005-0000-0000-0000B1510000}"/>
    <cellStyle name="Notitie 2 2 7 2 2" xfId="20921" xr:uid="{00000000-0005-0000-0000-0000B2510000}"/>
    <cellStyle name="Notitie 2 2 7 2 2 2" xfId="20922" xr:uid="{00000000-0005-0000-0000-0000B3510000}"/>
    <cellStyle name="Notitie 2 2 7 2 3" xfId="20923" xr:uid="{00000000-0005-0000-0000-0000B4510000}"/>
    <cellStyle name="Notitie 2 2 7 2 4" xfId="20924" xr:uid="{00000000-0005-0000-0000-0000B5510000}"/>
    <cellStyle name="Notitie 2 2 7 3" xfId="20925" xr:uid="{00000000-0005-0000-0000-0000B6510000}"/>
    <cellStyle name="Notitie 2 2 7 3 2" xfId="20926" xr:uid="{00000000-0005-0000-0000-0000B7510000}"/>
    <cellStyle name="Notitie 2 2 7 4" xfId="20927" xr:uid="{00000000-0005-0000-0000-0000B8510000}"/>
    <cellStyle name="Notitie 2 2 7 5" xfId="20928" xr:uid="{00000000-0005-0000-0000-0000B9510000}"/>
    <cellStyle name="Notitie 2 2 7 6" xfId="20929" xr:uid="{00000000-0005-0000-0000-0000BA510000}"/>
    <cellStyle name="Notitie 2 2 8" xfId="20930" xr:uid="{00000000-0005-0000-0000-0000BB510000}"/>
    <cellStyle name="Notitie 2 2 8 2" xfId="20931" xr:uid="{00000000-0005-0000-0000-0000BC510000}"/>
    <cellStyle name="Notitie 2 2 8 2 2" xfId="20932" xr:uid="{00000000-0005-0000-0000-0000BD510000}"/>
    <cellStyle name="Notitie 2 2 8 2 2 2" xfId="20933" xr:uid="{00000000-0005-0000-0000-0000BE510000}"/>
    <cellStyle name="Notitie 2 2 8 2 3" xfId="20934" xr:uid="{00000000-0005-0000-0000-0000BF510000}"/>
    <cellStyle name="Notitie 2 2 8 2 4" xfId="20935" xr:uid="{00000000-0005-0000-0000-0000C0510000}"/>
    <cellStyle name="Notitie 2 2 8 3" xfId="20936" xr:uid="{00000000-0005-0000-0000-0000C1510000}"/>
    <cellStyle name="Notitie 2 2 8 3 2" xfId="20937" xr:uid="{00000000-0005-0000-0000-0000C2510000}"/>
    <cellStyle name="Notitie 2 2 8 4" xfId="20938" xr:uid="{00000000-0005-0000-0000-0000C3510000}"/>
    <cellStyle name="Notitie 2 2 8 5" xfId="20939" xr:uid="{00000000-0005-0000-0000-0000C4510000}"/>
    <cellStyle name="Notitie 2 2 9" xfId="20940" xr:uid="{00000000-0005-0000-0000-0000C5510000}"/>
    <cellStyle name="Notitie 2 2 9 2" xfId="20941" xr:uid="{00000000-0005-0000-0000-0000C6510000}"/>
    <cellStyle name="Notitie 2 2 9 2 2" xfId="20942" xr:uid="{00000000-0005-0000-0000-0000C7510000}"/>
    <cellStyle name="Notitie 2 2 9 2 3" xfId="20943" xr:uid="{00000000-0005-0000-0000-0000C8510000}"/>
    <cellStyle name="Notitie 2 2 9 3" xfId="20944" xr:uid="{00000000-0005-0000-0000-0000C9510000}"/>
    <cellStyle name="Notitie 2 2 9 4" xfId="20945" xr:uid="{00000000-0005-0000-0000-0000CA510000}"/>
    <cellStyle name="Notitie 2 3" xfId="20946" xr:uid="{00000000-0005-0000-0000-0000CB510000}"/>
    <cellStyle name="Notitie 2 3 10" xfId="20947" xr:uid="{00000000-0005-0000-0000-0000CC510000}"/>
    <cellStyle name="Notitie 2 3 10 2" xfId="20948" xr:uid="{00000000-0005-0000-0000-0000CD510000}"/>
    <cellStyle name="Notitie 2 3 11" xfId="20949" xr:uid="{00000000-0005-0000-0000-0000CE510000}"/>
    <cellStyle name="Notitie 2 3 12" xfId="20950" xr:uid="{00000000-0005-0000-0000-0000CF510000}"/>
    <cellStyle name="Notitie 2 3 13" xfId="20951" xr:uid="{00000000-0005-0000-0000-0000D0510000}"/>
    <cellStyle name="Notitie 2 3 2" xfId="20952" xr:uid="{00000000-0005-0000-0000-0000D1510000}"/>
    <cellStyle name="Notitie 2 3 2 2" xfId="20953" xr:uid="{00000000-0005-0000-0000-0000D2510000}"/>
    <cellStyle name="Notitie 2 3 2 2 2" xfId="20954" xr:uid="{00000000-0005-0000-0000-0000D3510000}"/>
    <cellStyle name="Notitie 2 3 2 2 2 2" xfId="20955" xr:uid="{00000000-0005-0000-0000-0000D4510000}"/>
    <cellStyle name="Notitie 2 3 2 2 2 2 2" xfId="20956" xr:uid="{00000000-0005-0000-0000-0000D5510000}"/>
    <cellStyle name="Notitie 2 3 2 2 2 2 2 2" xfId="20957" xr:uid="{00000000-0005-0000-0000-0000D6510000}"/>
    <cellStyle name="Notitie 2 3 2 2 2 2 3" xfId="20958" xr:uid="{00000000-0005-0000-0000-0000D7510000}"/>
    <cellStyle name="Notitie 2 3 2 2 2 3" xfId="20959" xr:uid="{00000000-0005-0000-0000-0000D8510000}"/>
    <cellStyle name="Notitie 2 3 2 2 2 3 2" xfId="20960" xr:uid="{00000000-0005-0000-0000-0000D9510000}"/>
    <cellStyle name="Notitie 2 3 2 2 2 4" xfId="20961" xr:uid="{00000000-0005-0000-0000-0000DA510000}"/>
    <cellStyle name="Notitie 2 3 2 2 2 5" xfId="20962" xr:uid="{00000000-0005-0000-0000-0000DB510000}"/>
    <cellStyle name="Notitie 2 3 2 2 2 6" xfId="20963" xr:uid="{00000000-0005-0000-0000-0000DC510000}"/>
    <cellStyle name="Notitie 2 3 2 2 3" xfId="20964" xr:uid="{00000000-0005-0000-0000-0000DD510000}"/>
    <cellStyle name="Notitie 2 3 2 2 3 2" xfId="20965" xr:uid="{00000000-0005-0000-0000-0000DE510000}"/>
    <cellStyle name="Notitie 2 3 2 2 3 2 2" xfId="20966" xr:uid="{00000000-0005-0000-0000-0000DF510000}"/>
    <cellStyle name="Notitie 2 3 2 2 3 3" xfId="20967" xr:uid="{00000000-0005-0000-0000-0000E0510000}"/>
    <cellStyle name="Notitie 2 3 2 2 4" xfId="20968" xr:uid="{00000000-0005-0000-0000-0000E1510000}"/>
    <cellStyle name="Notitie 2 3 2 2 4 2" xfId="20969" xr:uid="{00000000-0005-0000-0000-0000E2510000}"/>
    <cellStyle name="Notitie 2 3 2 2 4 2 2" xfId="20970" xr:uid="{00000000-0005-0000-0000-0000E3510000}"/>
    <cellStyle name="Notitie 2 3 2 2 4 3" xfId="20971" xr:uid="{00000000-0005-0000-0000-0000E4510000}"/>
    <cellStyle name="Notitie 2 3 2 2 5" xfId="20972" xr:uid="{00000000-0005-0000-0000-0000E5510000}"/>
    <cellStyle name="Notitie 2 3 2 2 5 2" xfId="20973" xr:uid="{00000000-0005-0000-0000-0000E6510000}"/>
    <cellStyle name="Notitie 2 3 2 2 6" xfId="20974" xr:uid="{00000000-0005-0000-0000-0000E7510000}"/>
    <cellStyle name="Notitie 2 3 2 2 7" xfId="20975" xr:uid="{00000000-0005-0000-0000-0000E8510000}"/>
    <cellStyle name="Notitie 2 3 2 2 8" xfId="20976" xr:uid="{00000000-0005-0000-0000-0000E9510000}"/>
    <cellStyle name="Notitie 2 3 2 3" xfId="20977" xr:uid="{00000000-0005-0000-0000-0000EA510000}"/>
    <cellStyle name="Notitie 2 3 2 3 2" xfId="20978" xr:uid="{00000000-0005-0000-0000-0000EB510000}"/>
    <cellStyle name="Notitie 2 3 2 3 2 2" xfId="20979" xr:uid="{00000000-0005-0000-0000-0000EC510000}"/>
    <cellStyle name="Notitie 2 3 2 3 2 2 2" xfId="20980" xr:uid="{00000000-0005-0000-0000-0000ED510000}"/>
    <cellStyle name="Notitie 2 3 2 3 2 3" xfId="20981" xr:uid="{00000000-0005-0000-0000-0000EE510000}"/>
    <cellStyle name="Notitie 2 3 2 3 2 4" xfId="20982" xr:uid="{00000000-0005-0000-0000-0000EF510000}"/>
    <cellStyle name="Notitie 2 3 2 3 3" xfId="20983" xr:uid="{00000000-0005-0000-0000-0000F0510000}"/>
    <cellStyle name="Notitie 2 3 2 3 3 2" xfId="20984" xr:uid="{00000000-0005-0000-0000-0000F1510000}"/>
    <cellStyle name="Notitie 2 3 2 3 4" xfId="20985" xr:uid="{00000000-0005-0000-0000-0000F2510000}"/>
    <cellStyle name="Notitie 2 3 2 3 5" xfId="20986" xr:uid="{00000000-0005-0000-0000-0000F3510000}"/>
    <cellStyle name="Notitie 2 3 2 3 6" xfId="20987" xr:uid="{00000000-0005-0000-0000-0000F4510000}"/>
    <cellStyle name="Notitie 2 3 2 4" xfId="20988" xr:uid="{00000000-0005-0000-0000-0000F5510000}"/>
    <cellStyle name="Notitie 2 3 2 4 2" xfId="20989" xr:uid="{00000000-0005-0000-0000-0000F6510000}"/>
    <cellStyle name="Notitie 2 3 2 4 2 2" xfId="20990" xr:uid="{00000000-0005-0000-0000-0000F7510000}"/>
    <cellStyle name="Notitie 2 3 2 4 2 2 2" xfId="20991" xr:uid="{00000000-0005-0000-0000-0000F8510000}"/>
    <cellStyle name="Notitie 2 3 2 4 2 3" xfId="20992" xr:uid="{00000000-0005-0000-0000-0000F9510000}"/>
    <cellStyle name="Notitie 2 3 2 4 2 4" xfId="20993" xr:uid="{00000000-0005-0000-0000-0000FA510000}"/>
    <cellStyle name="Notitie 2 3 2 4 3" xfId="20994" xr:uid="{00000000-0005-0000-0000-0000FB510000}"/>
    <cellStyle name="Notitie 2 3 2 4 3 2" xfId="20995" xr:uid="{00000000-0005-0000-0000-0000FC510000}"/>
    <cellStyle name="Notitie 2 3 2 4 4" xfId="20996" xr:uid="{00000000-0005-0000-0000-0000FD510000}"/>
    <cellStyle name="Notitie 2 3 2 4 5" xfId="20997" xr:uid="{00000000-0005-0000-0000-0000FE510000}"/>
    <cellStyle name="Notitie 2 3 2 5" xfId="20998" xr:uid="{00000000-0005-0000-0000-0000FF510000}"/>
    <cellStyle name="Notitie 2 3 2 5 2" xfId="20999" xr:uid="{00000000-0005-0000-0000-000000520000}"/>
    <cellStyle name="Notitie 2 3 2 5 2 2" xfId="21000" xr:uid="{00000000-0005-0000-0000-000001520000}"/>
    <cellStyle name="Notitie 2 3 2 5 3" xfId="21001" xr:uid="{00000000-0005-0000-0000-000002520000}"/>
    <cellStyle name="Notitie 2 3 2 5 4" xfId="21002" xr:uid="{00000000-0005-0000-0000-000003520000}"/>
    <cellStyle name="Notitie 2 3 2 6" xfId="21003" xr:uid="{00000000-0005-0000-0000-000004520000}"/>
    <cellStyle name="Notitie 2 3 2 6 2" xfId="21004" xr:uid="{00000000-0005-0000-0000-000005520000}"/>
    <cellStyle name="Notitie 2 3 2 7" xfId="21005" xr:uid="{00000000-0005-0000-0000-000006520000}"/>
    <cellStyle name="Notitie 2 3 2 8" xfId="21006" xr:uid="{00000000-0005-0000-0000-000007520000}"/>
    <cellStyle name="Notitie 2 3 2 9" xfId="21007" xr:uid="{00000000-0005-0000-0000-000008520000}"/>
    <cellStyle name="Notitie 2 3 3" xfId="21008" xr:uid="{00000000-0005-0000-0000-000009520000}"/>
    <cellStyle name="Notitie 2 3 3 2" xfId="21009" xr:uid="{00000000-0005-0000-0000-00000A520000}"/>
    <cellStyle name="Notitie 2 3 3 2 2" xfId="21010" xr:uid="{00000000-0005-0000-0000-00000B520000}"/>
    <cellStyle name="Notitie 2 3 3 2 2 2" xfId="21011" xr:uid="{00000000-0005-0000-0000-00000C520000}"/>
    <cellStyle name="Notitie 2 3 3 2 2 2 2" xfId="21012" xr:uid="{00000000-0005-0000-0000-00000D520000}"/>
    <cellStyle name="Notitie 2 3 3 2 2 2 2 2" xfId="21013" xr:uid="{00000000-0005-0000-0000-00000E520000}"/>
    <cellStyle name="Notitie 2 3 3 2 2 2 3" xfId="21014" xr:uid="{00000000-0005-0000-0000-00000F520000}"/>
    <cellStyle name="Notitie 2 3 3 2 2 3" xfId="21015" xr:uid="{00000000-0005-0000-0000-000010520000}"/>
    <cellStyle name="Notitie 2 3 3 2 2 3 2" xfId="21016" xr:uid="{00000000-0005-0000-0000-000011520000}"/>
    <cellStyle name="Notitie 2 3 3 2 2 4" xfId="21017" xr:uid="{00000000-0005-0000-0000-000012520000}"/>
    <cellStyle name="Notitie 2 3 3 2 2 5" xfId="21018" xr:uid="{00000000-0005-0000-0000-000013520000}"/>
    <cellStyle name="Notitie 2 3 3 2 2 6" xfId="21019" xr:uid="{00000000-0005-0000-0000-000014520000}"/>
    <cellStyle name="Notitie 2 3 3 2 3" xfId="21020" xr:uid="{00000000-0005-0000-0000-000015520000}"/>
    <cellStyle name="Notitie 2 3 3 2 3 2" xfId="21021" xr:uid="{00000000-0005-0000-0000-000016520000}"/>
    <cellStyle name="Notitie 2 3 3 2 3 2 2" xfId="21022" xr:uid="{00000000-0005-0000-0000-000017520000}"/>
    <cellStyle name="Notitie 2 3 3 2 3 3" xfId="21023" xr:uid="{00000000-0005-0000-0000-000018520000}"/>
    <cellStyle name="Notitie 2 3 3 2 4" xfId="21024" xr:uid="{00000000-0005-0000-0000-000019520000}"/>
    <cellStyle name="Notitie 2 3 3 2 4 2" xfId="21025" xr:uid="{00000000-0005-0000-0000-00001A520000}"/>
    <cellStyle name="Notitie 2 3 3 2 4 2 2" xfId="21026" xr:uid="{00000000-0005-0000-0000-00001B520000}"/>
    <cellStyle name="Notitie 2 3 3 2 4 3" xfId="21027" xr:uid="{00000000-0005-0000-0000-00001C520000}"/>
    <cellStyle name="Notitie 2 3 3 2 5" xfId="21028" xr:uid="{00000000-0005-0000-0000-00001D520000}"/>
    <cellStyle name="Notitie 2 3 3 2 5 2" xfId="21029" xr:uid="{00000000-0005-0000-0000-00001E520000}"/>
    <cellStyle name="Notitie 2 3 3 2 6" xfId="21030" xr:uid="{00000000-0005-0000-0000-00001F520000}"/>
    <cellStyle name="Notitie 2 3 3 2 7" xfId="21031" xr:uid="{00000000-0005-0000-0000-000020520000}"/>
    <cellStyle name="Notitie 2 3 3 2 8" xfId="21032" xr:uid="{00000000-0005-0000-0000-000021520000}"/>
    <cellStyle name="Notitie 2 3 3 3" xfId="21033" xr:uid="{00000000-0005-0000-0000-000022520000}"/>
    <cellStyle name="Notitie 2 3 3 3 2" xfId="21034" xr:uid="{00000000-0005-0000-0000-000023520000}"/>
    <cellStyle name="Notitie 2 3 3 3 2 2" xfId="21035" xr:uid="{00000000-0005-0000-0000-000024520000}"/>
    <cellStyle name="Notitie 2 3 3 3 2 2 2" xfId="21036" xr:uid="{00000000-0005-0000-0000-000025520000}"/>
    <cellStyle name="Notitie 2 3 3 3 2 3" xfId="21037" xr:uid="{00000000-0005-0000-0000-000026520000}"/>
    <cellStyle name="Notitie 2 3 3 3 2 4" xfId="21038" xr:uid="{00000000-0005-0000-0000-000027520000}"/>
    <cellStyle name="Notitie 2 3 3 3 3" xfId="21039" xr:uid="{00000000-0005-0000-0000-000028520000}"/>
    <cellStyle name="Notitie 2 3 3 3 3 2" xfId="21040" xr:uid="{00000000-0005-0000-0000-000029520000}"/>
    <cellStyle name="Notitie 2 3 3 3 4" xfId="21041" xr:uid="{00000000-0005-0000-0000-00002A520000}"/>
    <cellStyle name="Notitie 2 3 3 3 5" xfId="21042" xr:uid="{00000000-0005-0000-0000-00002B520000}"/>
    <cellStyle name="Notitie 2 3 3 3 6" xfId="21043" xr:uid="{00000000-0005-0000-0000-00002C520000}"/>
    <cellStyle name="Notitie 2 3 3 4" xfId="21044" xr:uid="{00000000-0005-0000-0000-00002D520000}"/>
    <cellStyle name="Notitie 2 3 3 4 2" xfId="21045" xr:uid="{00000000-0005-0000-0000-00002E520000}"/>
    <cellStyle name="Notitie 2 3 3 4 2 2" xfId="21046" xr:uid="{00000000-0005-0000-0000-00002F520000}"/>
    <cellStyle name="Notitie 2 3 3 4 3" xfId="21047" xr:uid="{00000000-0005-0000-0000-000030520000}"/>
    <cellStyle name="Notitie 2 3 3 4 4" xfId="21048" xr:uid="{00000000-0005-0000-0000-000031520000}"/>
    <cellStyle name="Notitie 2 3 3 5" xfId="21049" xr:uid="{00000000-0005-0000-0000-000032520000}"/>
    <cellStyle name="Notitie 2 3 3 5 2" xfId="21050" xr:uid="{00000000-0005-0000-0000-000033520000}"/>
    <cellStyle name="Notitie 2 3 3 5 2 2" xfId="21051" xr:uid="{00000000-0005-0000-0000-000034520000}"/>
    <cellStyle name="Notitie 2 3 3 5 3" xfId="21052" xr:uid="{00000000-0005-0000-0000-000035520000}"/>
    <cellStyle name="Notitie 2 3 3 6" xfId="21053" xr:uid="{00000000-0005-0000-0000-000036520000}"/>
    <cellStyle name="Notitie 2 3 3 6 2" xfId="21054" xr:uid="{00000000-0005-0000-0000-000037520000}"/>
    <cellStyle name="Notitie 2 3 3 7" xfId="21055" xr:uid="{00000000-0005-0000-0000-000038520000}"/>
    <cellStyle name="Notitie 2 3 3 8" xfId="21056" xr:uid="{00000000-0005-0000-0000-000039520000}"/>
    <cellStyle name="Notitie 2 3 3 9" xfId="21057" xr:uid="{00000000-0005-0000-0000-00003A520000}"/>
    <cellStyle name="Notitie 2 3 4" xfId="21058" xr:uid="{00000000-0005-0000-0000-00003B520000}"/>
    <cellStyle name="Notitie 2 3 4 2" xfId="21059" xr:uid="{00000000-0005-0000-0000-00003C520000}"/>
    <cellStyle name="Notitie 2 3 4 2 2" xfId="21060" xr:uid="{00000000-0005-0000-0000-00003D520000}"/>
    <cellStyle name="Notitie 2 3 4 2 2 2" xfId="21061" xr:uid="{00000000-0005-0000-0000-00003E520000}"/>
    <cellStyle name="Notitie 2 3 4 2 2 2 2" xfId="21062" xr:uid="{00000000-0005-0000-0000-00003F520000}"/>
    <cellStyle name="Notitie 2 3 4 2 2 2 2 2" xfId="21063" xr:uid="{00000000-0005-0000-0000-000040520000}"/>
    <cellStyle name="Notitie 2 3 4 2 2 2 3" xfId="21064" xr:uid="{00000000-0005-0000-0000-000041520000}"/>
    <cellStyle name="Notitie 2 3 4 2 2 3" xfId="21065" xr:uid="{00000000-0005-0000-0000-000042520000}"/>
    <cellStyle name="Notitie 2 3 4 2 2 3 2" xfId="21066" xr:uid="{00000000-0005-0000-0000-000043520000}"/>
    <cellStyle name="Notitie 2 3 4 2 2 4" xfId="21067" xr:uid="{00000000-0005-0000-0000-000044520000}"/>
    <cellStyle name="Notitie 2 3 4 2 2 5" xfId="21068" xr:uid="{00000000-0005-0000-0000-000045520000}"/>
    <cellStyle name="Notitie 2 3 4 2 2 6" xfId="21069" xr:uid="{00000000-0005-0000-0000-000046520000}"/>
    <cellStyle name="Notitie 2 3 4 2 3" xfId="21070" xr:uid="{00000000-0005-0000-0000-000047520000}"/>
    <cellStyle name="Notitie 2 3 4 2 3 2" xfId="21071" xr:uid="{00000000-0005-0000-0000-000048520000}"/>
    <cellStyle name="Notitie 2 3 4 2 3 2 2" xfId="21072" xr:uid="{00000000-0005-0000-0000-000049520000}"/>
    <cellStyle name="Notitie 2 3 4 2 3 3" xfId="21073" xr:uid="{00000000-0005-0000-0000-00004A520000}"/>
    <cellStyle name="Notitie 2 3 4 2 4" xfId="21074" xr:uid="{00000000-0005-0000-0000-00004B520000}"/>
    <cellStyle name="Notitie 2 3 4 2 4 2" xfId="21075" xr:uid="{00000000-0005-0000-0000-00004C520000}"/>
    <cellStyle name="Notitie 2 3 4 2 4 2 2" xfId="21076" xr:uid="{00000000-0005-0000-0000-00004D520000}"/>
    <cellStyle name="Notitie 2 3 4 2 4 3" xfId="21077" xr:uid="{00000000-0005-0000-0000-00004E520000}"/>
    <cellStyle name="Notitie 2 3 4 2 5" xfId="21078" xr:uid="{00000000-0005-0000-0000-00004F520000}"/>
    <cellStyle name="Notitie 2 3 4 2 5 2" xfId="21079" xr:uid="{00000000-0005-0000-0000-000050520000}"/>
    <cellStyle name="Notitie 2 3 4 2 6" xfId="21080" xr:uid="{00000000-0005-0000-0000-000051520000}"/>
    <cellStyle name="Notitie 2 3 4 2 7" xfId="21081" xr:uid="{00000000-0005-0000-0000-000052520000}"/>
    <cellStyle name="Notitie 2 3 4 2 8" xfId="21082" xr:uid="{00000000-0005-0000-0000-000053520000}"/>
    <cellStyle name="Notitie 2 3 4 3" xfId="21083" xr:uid="{00000000-0005-0000-0000-000054520000}"/>
    <cellStyle name="Notitie 2 3 4 3 2" xfId="21084" xr:uid="{00000000-0005-0000-0000-000055520000}"/>
    <cellStyle name="Notitie 2 3 4 3 2 2" xfId="21085" xr:uid="{00000000-0005-0000-0000-000056520000}"/>
    <cellStyle name="Notitie 2 3 4 3 2 2 2" xfId="21086" xr:uid="{00000000-0005-0000-0000-000057520000}"/>
    <cellStyle name="Notitie 2 3 4 3 2 3" xfId="21087" xr:uid="{00000000-0005-0000-0000-000058520000}"/>
    <cellStyle name="Notitie 2 3 4 3 2 4" xfId="21088" xr:uid="{00000000-0005-0000-0000-000059520000}"/>
    <cellStyle name="Notitie 2 3 4 3 3" xfId="21089" xr:uid="{00000000-0005-0000-0000-00005A520000}"/>
    <cellStyle name="Notitie 2 3 4 3 3 2" xfId="21090" xr:uid="{00000000-0005-0000-0000-00005B520000}"/>
    <cellStyle name="Notitie 2 3 4 3 4" xfId="21091" xr:uid="{00000000-0005-0000-0000-00005C520000}"/>
    <cellStyle name="Notitie 2 3 4 3 5" xfId="21092" xr:uid="{00000000-0005-0000-0000-00005D520000}"/>
    <cellStyle name="Notitie 2 3 4 3 6" xfId="21093" xr:uid="{00000000-0005-0000-0000-00005E520000}"/>
    <cellStyle name="Notitie 2 3 4 4" xfId="21094" xr:uid="{00000000-0005-0000-0000-00005F520000}"/>
    <cellStyle name="Notitie 2 3 4 4 2" xfId="21095" xr:uid="{00000000-0005-0000-0000-000060520000}"/>
    <cellStyle name="Notitie 2 3 4 4 2 2" xfId="21096" xr:uid="{00000000-0005-0000-0000-000061520000}"/>
    <cellStyle name="Notitie 2 3 4 4 3" xfId="21097" xr:uid="{00000000-0005-0000-0000-000062520000}"/>
    <cellStyle name="Notitie 2 3 4 4 4" xfId="21098" xr:uid="{00000000-0005-0000-0000-000063520000}"/>
    <cellStyle name="Notitie 2 3 4 5" xfId="21099" xr:uid="{00000000-0005-0000-0000-000064520000}"/>
    <cellStyle name="Notitie 2 3 4 5 2" xfId="21100" xr:uid="{00000000-0005-0000-0000-000065520000}"/>
    <cellStyle name="Notitie 2 3 4 5 2 2" xfId="21101" xr:uid="{00000000-0005-0000-0000-000066520000}"/>
    <cellStyle name="Notitie 2 3 4 5 3" xfId="21102" xr:uid="{00000000-0005-0000-0000-000067520000}"/>
    <cellStyle name="Notitie 2 3 4 6" xfId="21103" xr:uid="{00000000-0005-0000-0000-000068520000}"/>
    <cellStyle name="Notitie 2 3 4 6 2" xfId="21104" xr:uid="{00000000-0005-0000-0000-000069520000}"/>
    <cellStyle name="Notitie 2 3 4 7" xfId="21105" xr:uid="{00000000-0005-0000-0000-00006A520000}"/>
    <cellStyle name="Notitie 2 3 4 8" xfId="21106" xr:uid="{00000000-0005-0000-0000-00006B520000}"/>
    <cellStyle name="Notitie 2 3 4 9" xfId="21107" xr:uid="{00000000-0005-0000-0000-00006C520000}"/>
    <cellStyle name="Notitie 2 3 5" xfId="21108" xr:uid="{00000000-0005-0000-0000-00006D520000}"/>
    <cellStyle name="Notitie 2 3 5 2" xfId="21109" xr:uid="{00000000-0005-0000-0000-00006E520000}"/>
    <cellStyle name="Notitie 2 3 5 2 2" xfId="21110" xr:uid="{00000000-0005-0000-0000-00006F520000}"/>
    <cellStyle name="Notitie 2 3 5 2 2 2" xfId="21111" xr:uid="{00000000-0005-0000-0000-000070520000}"/>
    <cellStyle name="Notitie 2 3 5 2 2 2 2" xfId="21112" xr:uid="{00000000-0005-0000-0000-000071520000}"/>
    <cellStyle name="Notitie 2 3 5 2 2 3" xfId="21113" xr:uid="{00000000-0005-0000-0000-000072520000}"/>
    <cellStyle name="Notitie 2 3 5 2 2 4" xfId="21114" xr:uid="{00000000-0005-0000-0000-000073520000}"/>
    <cellStyle name="Notitie 2 3 5 2 3" xfId="21115" xr:uid="{00000000-0005-0000-0000-000074520000}"/>
    <cellStyle name="Notitie 2 3 5 2 3 2" xfId="21116" xr:uid="{00000000-0005-0000-0000-000075520000}"/>
    <cellStyle name="Notitie 2 3 5 2 4" xfId="21117" xr:uid="{00000000-0005-0000-0000-000076520000}"/>
    <cellStyle name="Notitie 2 3 5 2 5" xfId="21118" xr:uid="{00000000-0005-0000-0000-000077520000}"/>
    <cellStyle name="Notitie 2 3 5 2 6" xfId="21119" xr:uid="{00000000-0005-0000-0000-000078520000}"/>
    <cellStyle name="Notitie 2 3 5 3" xfId="21120" xr:uid="{00000000-0005-0000-0000-000079520000}"/>
    <cellStyle name="Notitie 2 3 5 3 2" xfId="21121" xr:uid="{00000000-0005-0000-0000-00007A520000}"/>
    <cellStyle name="Notitie 2 3 5 3 2 2" xfId="21122" xr:uid="{00000000-0005-0000-0000-00007B520000}"/>
    <cellStyle name="Notitie 2 3 5 3 2 2 2" xfId="21123" xr:uid="{00000000-0005-0000-0000-00007C520000}"/>
    <cellStyle name="Notitie 2 3 5 3 2 3" xfId="21124" xr:uid="{00000000-0005-0000-0000-00007D520000}"/>
    <cellStyle name="Notitie 2 3 5 3 2 4" xfId="21125" xr:uid="{00000000-0005-0000-0000-00007E520000}"/>
    <cellStyle name="Notitie 2 3 5 3 3" xfId="21126" xr:uid="{00000000-0005-0000-0000-00007F520000}"/>
    <cellStyle name="Notitie 2 3 5 3 3 2" xfId="21127" xr:uid="{00000000-0005-0000-0000-000080520000}"/>
    <cellStyle name="Notitie 2 3 5 3 4" xfId="21128" xr:uid="{00000000-0005-0000-0000-000081520000}"/>
    <cellStyle name="Notitie 2 3 5 3 5" xfId="21129" xr:uid="{00000000-0005-0000-0000-000082520000}"/>
    <cellStyle name="Notitie 2 3 5 4" xfId="21130" xr:uid="{00000000-0005-0000-0000-000083520000}"/>
    <cellStyle name="Notitie 2 3 5 4 2" xfId="21131" xr:uid="{00000000-0005-0000-0000-000084520000}"/>
    <cellStyle name="Notitie 2 3 5 4 2 2" xfId="21132" xr:uid="{00000000-0005-0000-0000-000085520000}"/>
    <cellStyle name="Notitie 2 3 5 4 3" xfId="21133" xr:uid="{00000000-0005-0000-0000-000086520000}"/>
    <cellStyle name="Notitie 2 3 5 4 4" xfId="21134" xr:uid="{00000000-0005-0000-0000-000087520000}"/>
    <cellStyle name="Notitie 2 3 5 5" xfId="21135" xr:uid="{00000000-0005-0000-0000-000088520000}"/>
    <cellStyle name="Notitie 2 3 5 5 2" xfId="21136" xr:uid="{00000000-0005-0000-0000-000089520000}"/>
    <cellStyle name="Notitie 2 3 5 6" xfId="21137" xr:uid="{00000000-0005-0000-0000-00008A520000}"/>
    <cellStyle name="Notitie 2 3 5 7" xfId="21138" xr:uid="{00000000-0005-0000-0000-00008B520000}"/>
    <cellStyle name="Notitie 2 3 5 8" xfId="21139" xr:uid="{00000000-0005-0000-0000-00008C520000}"/>
    <cellStyle name="Notitie 2 3 6" xfId="21140" xr:uid="{00000000-0005-0000-0000-00008D520000}"/>
    <cellStyle name="Notitie 2 3 6 2" xfId="21141" xr:uid="{00000000-0005-0000-0000-00008E520000}"/>
    <cellStyle name="Notitie 2 3 6 2 2" xfId="21142" xr:uid="{00000000-0005-0000-0000-00008F520000}"/>
    <cellStyle name="Notitie 2 3 6 2 2 2" xfId="21143" xr:uid="{00000000-0005-0000-0000-000090520000}"/>
    <cellStyle name="Notitie 2 3 6 2 3" xfId="21144" xr:uid="{00000000-0005-0000-0000-000091520000}"/>
    <cellStyle name="Notitie 2 3 6 2 4" xfId="21145" xr:uid="{00000000-0005-0000-0000-000092520000}"/>
    <cellStyle name="Notitie 2 3 6 3" xfId="21146" xr:uid="{00000000-0005-0000-0000-000093520000}"/>
    <cellStyle name="Notitie 2 3 6 3 2" xfId="21147" xr:uid="{00000000-0005-0000-0000-000094520000}"/>
    <cellStyle name="Notitie 2 3 6 4" xfId="21148" xr:uid="{00000000-0005-0000-0000-000095520000}"/>
    <cellStyle name="Notitie 2 3 6 5" xfId="21149" xr:uid="{00000000-0005-0000-0000-000096520000}"/>
    <cellStyle name="Notitie 2 3 6 6" xfId="21150" xr:uid="{00000000-0005-0000-0000-000097520000}"/>
    <cellStyle name="Notitie 2 3 7" xfId="21151" xr:uid="{00000000-0005-0000-0000-000098520000}"/>
    <cellStyle name="Notitie 2 3 7 2" xfId="21152" xr:uid="{00000000-0005-0000-0000-000099520000}"/>
    <cellStyle name="Notitie 2 3 7 2 2" xfId="21153" xr:uid="{00000000-0005-0000-0000-00009A520000}"/>
    <cellStyle name="Notitie 2 3 7 2 2 2" xfId="21154" xr:uid="{00000000-0005-0000-0000-00009B520000}"/>
    <cellStyle name="Notitie 2 3 7 2 3" xfId="21155" xr:uid="{00000000-0005-0000-0000-00009C520000}"/>
    <cellStyle name="Notitie 2 3 7 2 4" xfId="21156" xr:uid="{00000000-0005-0000-0000-00009D520000}"/>
    <cellStyle name="Notitie 2 3 7 3" xfId="21157" xr:uid="{00000000-0005-0000-0000-00009E520000}"/>
    <cellStyle name="Notitie 2 3 7 3 2" xfId="21158" xr:uid="{00000000-0005-0000-0000-00009F520000}"/>
    <cellStyle name="Notitie 2 3 7 4" xfId="21159" xr:uid="{00000000-0005-0000-0000-0000A0520000}"/>
    <cellStyle name="Notitie 2 3 7 5" xfId="21160" xr:uid="{00000000-0005-0000-0000-0000A1520000}"/>
    <cellStyle name="Notitie 2 3 8" xfId="21161" xr:uid="{00000000-0005-0000-0000-0000A2520000}"/>
    <cellStyle name="Notitie 2 3 8 2" xfId="21162" xr:uid="{00000000-0005-0000-0000-0000A3520000}"/>
    <cellStyle name="Notitie 2 3 8 2 2" xfId="21163" xr:uid="{00000000-0005-0000-0000-0000A4520000}"/>
    <cellStyle name="Notitie 2 3 8 2 3" xfId="21164" xr:uid="{00000000-0005-0000-0000-0000A5520000}"/>
    <cellStyle name="Notitie 2 3 8 3" xfId="21165" xr:uid="{00000000-0005-0000-0000-0000A6520000}"/>
    <cellStyle name="Notitie 2 3 8 4" xfId="21166" xr:uid="{00000000-0005-0000-0000-0000A7520000}"/>
    <cellStyle name="Notitie 2 3 9" xfId="21167" xr:uid="{00000000-0005-0000-0000-0000A8520000}"/>
    <cellStyle name="Notitie 2 3 9 2" xfId="21168" xr:uid="{00000000-0005-0000-0000-0000A9520000}"/>
    <cellStyle name="Notitie 2 3 9 2 2" xfId="21169" xr:uid="{00000000-0005-0000-0000-0000AA520000}"/>
    <cellStyle name="Notitie 2 3 9 3" xfId="21170" xr:uid="{00000000-0005-0000-0000-0000AB520000}"/>
    <cellStyle name="Notitie 2 3 9 4" xfId="21171" xr:uid="{00000000-0005-0000-0000-0000AC520000}"/>
    <cellStyle name="Notitie 2 4" xfId="21172" xr:uid="{00000000-0005-0000-0000-0000AD520000}"/>
    <cellStyle name="Notitie 2 4 2" xfId="21173" xr:uid="{00000000-0005-0000-0000-0000AE520000}"/>
    <cellStyle name="Notitie 2 4 2 2" xfId="21174" xr:uid="{00000000-0005-0000-0000-0000AF520000}"/>
    <cellStyle name="Notitie 2 4 2 2 2" xfId="21175" xr:uid="{00000000-0005-0000-0000-0000B0520000}"/>
    <cellStyle name="Notitie 2 4 2 2 2 2" xfId="21176" xr:uid="{00000000-0005-0000-0000-0000B1520000}"/>
    <cellStyle name="Notitie 2 4 2 2 2 2 2" xfId="21177" xr:uid="{00000000-0005-0000-0000-0000B2520000}"/>
    <cellStyle name="Notitie 2 4 2 2 2 3" xfId="21178" xr:uid="{00000000-0005-0000-0000-0000B3520000}"/>
    <cellStyle name="Notitie 2 4 2 2 3" xfId="21179" xr:uid="{00000000-0005-0000-0000-0000B4520000}"/>
    <cellStyle name="Notitie 2 4 2 2 3 2" xfId="21180" xr:uid="{00000000-0005-0000-0000-0000B5520000}"/>
    <cellStyle name="Notitie 2 4 2 2 4" xfId="21181" xr:uid="{00000000-0005-0000-0000-0000B6520000}"/>
    <cellStyle name="Notitie 2 4 2 2 5" xfId="21182" xr:uid="{00000000-0005-0000-0000-0000B7520000}"/>
    <cellStyle name="Notitie 2 4 2 2 6" xfId="21183" xr:uid="{00000000-0005-0000-0000-0000B8520000}"/>
    <cellStyle name="Notitie 2 4 2 3" xfId="21184" xr:uid="{00000000-0005-0000-0000-0000B9520000}"/>
    <cellStyle name="Notitie 2 4 2 3 2" xfId="21185" xr:uid="{00000000-0005-0000-0000-0000BA520000}"/>
    <cellStyle name="Notitie 2 4 2 3 2 2" xfId="21186" xr:uid="{00000000-0005-0000-0000-0000BB520000}"/>
    <cellStyle name="Notitie 2 4 2 3 3" xfId="21187" xr:uid="{00000000-0005-0000-0000-0000BC520000}"/>
    <cellStyle name="Notitie 2 4 2 4" xfId="21188" xr:uid="{00000000-0005-0000-0000-0000BD520000}"/>
    <cellStyle name="Notitie 2 4 2 4 2" xfId="21189" xr:uid="{00000000-0005-0000-0000-0000BE520000}"/>
    <cellStyle name="Notitie 2 4 2 4 2 2" xfId="21190" xr:uid="{00000000-0005-0000-0000-0000BF520000}"/>
    <cellStyle name="Notitie 2 4 2 4 3" xfId="21191" xr:uid="{00000000-0005-0000-0000-0000C0520000}"/>
    <cellStyle name="Notitie 2 4 2 5" xfId="21192" xr:uid="{00000000-0005-0000-0000-0000C1520000}"/>
    <cellStyle name="Notitie 2 4 2 5 2" xfId="21193" xr:uid="{00000000-0005-0000-0000-0000C2520000}"/>
    <cellStyle name="Notitie 2 4 2 6" xfId="21194" xr:uid="{00000000-0005-0000-0000-0000C3520000}"/>
    <cellStyle name="Notitie 2 4 2 7" xfId="21195" xr:uid="{00000000-0005-0000-0000-0000C4520000}"/>
    <cellStyle name="Notitie 2 4 2 8" xfId="21196" xr:uid="{00000000-0005-0000-0000-0000C5520000}"/>
    <cellStyle name="Notitie 2 4 3" xfId="21197" xr:uid="{00000000-0005-0000-0000-0000C6520000}"/>
    <cellStyle name="Notitie 2 4 3 2" xfId="21198" xr:uid="{00000000-0005-0000-0000-0000C7520000}"/>
    <cellStyle name="Notitie 2 4 3 2 2" xfId="21199" xr:uid="{00000000-0005-0000-0000-0000C8520000}"/>
    <cellStyle name="Notitie 2 4 3 2 2 2" xfId="21200" xr:uid="{00000000-0005-0000-0000-0000C9520000}"/>
    <cellStyle name="Notitie 2 4 3 2 3" xfId="21201" xr:uid="{00000000-0005-0000-0000-0000CA520000}"/>
    <cellStyle name="Notitie 2 4 3 2 4" xfId="21202" xr:uid="{00000000-0005-0000-0000-0000CB520000}"/>
    <cellStyle name="Notitie 2 4 3 3" xfId="21203" xr:uid="{00000000-0005-0000-0000-0000CC520000}"/>
    <cellStyle name="Notitie 2 4 3 3 2" xfId="21204" xr:uid="{00000000-0005-0000-0000-0000CD520000}"/>
    <cellStyle name="Notitie 2 4 3 4" xfId="21205" xr:uid="{00000000-0005-0000-0000-0000CE520000}"/>
    <cellStyle name="Notitie 2 4 3 5" xfId="21206" xr:uid="{00000000-0005-0000-0000-0000CF520000}"/>
    <cellStyle name="Notitie 2 4 3 6" xfId="21207" xr:uid="{00000000-0005-0000-0000-0000D0520000}"/>
    <cellStyle name="Notitie 2 4 4" xfId="21208" xr:uid="{00000000-0005-0000-0000-0000D1520000}"/>
    <cellStyle name="Notitie 2 4 4 2" xfId="21209" xr:uid="{00000000-0005-0000-0000-0000D2520000}"/>
    <cellStyle name="Notitie 2 4 4 2 2" xfId="21210" xr:uid="{00000000-0005-0000-0000-0000D3520000}"/>
    <cellStyle name="Notitie 2 4 4 2 2 2" xfId="21211" xr:uid="{00000000-0005-0000-0000-0000D4520000}"/>
    <cellStyle name="Notitie 2 4 4 2 3" xfId="21212" xr:uid="{00000000-0005-0000-0000-0000D5520000}"/>
    <cellStyle name="Notitie 2 4 4 2 4" xfId="21213" xr:uid="{00000000-0005-0000-0000-0000D6520000}"/>
    <cellStyle name="Notitie 2 4 4 3" xfId="21214" xr:uid="{00000000-0005-0000-0000-0000D7520000}"/>
    <cellStyle name="Notitie 2 4 4 3 2" xfId="21215" xr:uid="{00000000-0005-0000-0000-0000D8520000}"/>
    <cellStyle name="Notitie 2 4 4 4" xfId="21216" xr:uid="{00000000-0005-0000-0000-0000D9520000}"/>
    <cellStyle name="Notitie 2 4 4 5" xfId="21217" xr:uid="{00000000-0005-0000-0000-0000DA520000}"/>
    <cellStyle name="Notitie 2 4 5" xfId="21218" xr:uid="{00000000-0005-0000-0000-0000DB520000}"/>
    <cellStyle name="Notitie 2 4 5 2" xfId="21219" xr:uid="{00000000-0005-0000-0000-0000DC520000}"/>
    <cellStyle name="Notitie 2 4 5 2 2" xfId="21220" xr:uid="{00000000-0005-0000-0000-0000DD520000}"/>
    <cellStyle name="Notitie 2 4 5 3" xfId="21221" xr:uid="{00000000-0005-0000-0000-0000DE520000}"/>
    <cellStyle name="Notitie 2 4 5 4" xfId="21222" xr:uid="{00000000-0005-0000-0000-0000DF520000}"/>
    <cellStyle name="Notitie 2 4 6" xfId="21223" xr:uid="{00000000-0005-0000-0000-0000E0520000}"/>
    <cellStyle name="Notitie 2 4 6 2" xfId="21224" xr:uid="{00000000-0005-0000-0000-0000E1520000}"/>
    <cellStyle name="Notitie 2 4 7" xfId="21225" xr:uid="{00000000-0005-0000-0000-0000E2520000}"/>
    <cellStyle name="Notitie 2 4 8" xfId="21226" xr:uid="{00000000-0005-0000-0000-0000E3520000}"/>
    <cellStyle name="Notitie 2 4 9" xfId="21227" xr:uid="{00000000-0005-0000-0000-0000E4520000}"/>
    <cellStyle name="Notitie 2 5" xfId="21228" xr:uid="{00000000-0005-0000-0000-0000E5520000}"/>
    <cellStyle name="Notitie 2 5 2" xfId="21229" xr:uid="{00000000-0005-0000-0000-0000E6520000}"/>
    <cellStyle name="Notitie 2 5 2 2" xfId="21230" xr:uid="{00000000-0005-0000-0000-0000E7520000}"/>
    <cellStyle name="Notitie 2 5 2 2 2" xfId="21231" xr:uid="{00000000-0005-0000-0000-0000E8520000}"/>
    <cellStyle name="Notitie 2 5 2 2 2 2" xfId="21232" xr:uid="{00000000-0005-0000-0000-0000E9520000}"/>
    <cellStyle name="Notitie 2 5 2 2 2 2 2" xfId="21233" xr:uid="{00000000-0005-0000-0000-0000EA520000}"/>
    <cellStyle name="Notitie 2 5 2 2 2 3" xfId="21234" xr:uid="{00000000-0005-0000-0000-0000EB520000}"/>
    <cellStyle name="Notitie 2 5 2 2 3" xfId="21235" xr:uid="{00000000-0005-0000-0000-0000EC520000}"/>
    <cellStyle name="Notitie 2 5 2 2 3 2" xfId="21236" xr:uid="{00000000-0005-0000-0000-0000ED520000}"/>
    <cellStyle name="Notitie 2 5 2 2 4" xfId="21237" xr:uid="{00000000-0005-0000-0000-0000EE520000}"/>
    <cellStyle name="Notitie 2 5 2 2 5" xfId="21238" xr:uid="{00000000-0005-0000-0000-0000EF520000}"/>
    <cellStyle name="Notitie 2 5 2 2 6" xfId="21239" xr:uid="{00000000-0005-0000-0000-0000F0520000}"/>
    <cellStyle name="Notitie 2 5 2 3" xfId="21240" xr:uid="{00000000-0005-0000-0000-0000F1520000}"/>
    <cellStyle name="Notitie 2 5 2 3 2" xfId="21241" xr:uid="{00000000-0005-0000-0000-0000F2520000}"/>
    <cellStyle name="Notitie 2 5 2 3 2 2" xfId="21242" xr:uid="{00000000-0005-0000-0000-0000F3520000}"/>
    <cellStyle name="Notitie 2 5 2 3 3" xfId="21243" xr:uid="{00000000-0005-0000-0000-0000F4520000}"/>
    <cellStyle name="Notitie 2 5 2 4" xfId="21244" xr:uid="{00000000-0005-0000-0000-0000F5520000}"/>
    <cellStyle name="Notitie 2 5 2 4 2" xfId="21245" xr:uid="{00000000-0005-0000-0000-0000F6520000}"/>
    <cellStyle name="Notitie 2 5 2 4 2 2" xfId="21246" xr:uid="{00000000-0005-0000-0000-0000F7520000}"/>
    <cellStyle name="Notitie 2 5 2 4 3" xfId="21247" xr:uid="{00000000-0005-0000-0000-0000F8520000}"/>
    <cellStyle name="Notitie 2 5 2 5" xfId="21248" xr:uid="{00000000-0005-0000-0000-0000F9520000}"/>
    <cellStyle name="Notitie 2 5 2 5 2" xfId="21249" xr:uid="{00000000-0005-0000-0000-0000FA520000}"/>
    <cellStyle name="Notitie 2 5 2 6" xfId="21250" xr:uid="{00000000-0005-0000-0000-0000FB520000}"/>
    <cellStyle name="Notitie 2 5 2 7" xfId="21251" xr:uid="{00000000-0005-0000-0000-0000FC520000}"/>
    <cellStyle name="Notitie 2 5 2 8" xfId="21252" xr:uid="{00000000-0005-0000-0000-0000FD520000}"/>
    <cellStyle name="Notitie 2 5 3" xfId="21253" xr:uid="{00000000-0005-0000-0000-0000FE520000}"/>
    <cellStyle name="Notitie 2 5 3 2" xfId="21254" xr:uid="{00000000-0005-0000-0000-0000FF520000}"/>
    <cellStyle name="Notitie 2 5 3 2 2" xfId="21255" xr:uid="{00000000-0005-0000-0000-000000530000}"/>
    <cellStyle name="Notitie 2 5 3 2 2 2" xfId="21256" xr:uid="{00000000-0005-0000-0000-000001530000}"/>
    <cellStyle name="Notitie 2 5 3 2 3" xfId="21257" xr:uid="{00000000-0005-0000-0000-000002530000}"/>
    <cellStyle name="Notitie 2 5 3 2 4" xfId="21258" xr:uid="{00000000-0005-0000-0000-000003530000}"/>
    <cellStyle name="Notitie 2 5 3 3" xfId="21259" xr:uid="{00000000-0005-0000-0000-000004530000}"/>
    <cellStyle name="Notitie 2 5 3 3 2" xfId="21260" xr:uid="{00000000-0005-0000-0000-000005530000}"/>
    <cellStyle name="Notitie 2 5 3 4" xfId="21261" xr:uid="{00000000-0005-0000-0000-000006530000}"/>
    <cellStyle name="Notitie 2 5 3 5" xfId="21262" xr:uid="{00000000-0005-0000-0000-000007530000}"/>
    <cellStyle name="Notitie 2 5 3 6" xfId="21263" xr:uid="{00000000-0005-0000-0000-000008530000}"/>
    <cellStyle name="Notitie 2 5 4" xfId="21264" xr:uid="{00000000-0005-0000-0000-000009530000}"/>
    <cellStyle name="Notitie 2 5 4 2" xfId="21265" xr:uid="{00000000-0005-0000-0000-00000A530000}"/>
    <cellStyle name="Notitie 2 5 4 2 2" xfId="21266" xr:uid="{00000000-0005-0000-0000-00000B530000}"/>
    <cellStyle name="Notitie 2 5 4 3" xfId="21267" xr:uid="{00000000-0005-0000-0000-00000C530000}"/>
    <cellStyle name="Notitie 2 5 4 4" xfId="21268" xr:uid="{00000000-0005-0000-0000-00000D530000}"/>
    <cellStyle name="Notitie 2 5 5" xfId="21269" xr:uid="{00000000-0005-0000-0000-00000E530000}"/>
    <cellStyle name="Notitie 2 5 5 2" xfId="21270" xr:uid="{00000000-0005-0000-0000-00000F530000}"/>
    <cellStyle name="Notitie 2 5 5 2 2" xfId="21271" xr:uid="{00000000-0005-0000-0000-000010530000}"/>
    <cellStyle name="Notitie 2 5 5 3" xfId="21272" xr:uid="{00000000-0005-0000-0000-000011530000}"/>
    <cellStyle name="Notitie 2 5 6" xfId="21273" xr:uid="{00000000-0005-0000-0000-000012530000}"/>
    <cellStyle name="Notitie 2 5 6 2" xfId="21274" xr:uid="{00000000-0005-0000-0000-000013530000}"/>
    <cellStyle name="Notitie 2 5 7" xfId="21275" xr:uid="{00000000-0005-0000-0000-000014530000}"/>
    <cellStyle name="Notitie 2 5 8" xfId="21276" xr:uid="{00000000-0005-0000-0000-000015530000}"/>
    <cellStyle name="Notitie 2 5 9" xfId="21277" xr:uid="{00000000-0005-0000-0000-000016530000}"/>
    <cellStyle name="Notitie 2 6" xfId="21278" xr:uid="{00000000-0005-0000-0000-000017530000}"/>
    <cellStyle name="Notitie 2 6 2" xfId="21279" xr:uid="{00000000-0005-0000-0000-000018530000}"/>
    <cellStyle name="Notitie 2 6 2 2" xfId="21280" xr:uid="{00000000-0005-0000-0000-000019530000}"/>
    <cellStyle name="Notitie 2 6 2 2 2" xfId="21281" xr:uid="{00000000-0005-0000-0000-00001A530000}"/>
    <cellStyle name="Notitie 2 6 2 2 2 2" xfId="21282" xr:uid="{00000000-0005-0000-0000-00001B530000}"/>
    <cellStyle name="Notitie 2 6 2 2 2 2 2" xfId="21283" xr:uid="{00000000-0005-0000-0000-00001C530000}"/>
    <cellStyle name="Notitie 2 6 2 2 2 3" xfId="21284" xr:uid="{00000000-0005-0000-0000-00001D530000}"/>
    <cellStyle name="Notitie 2 6 2 2 3" xfId="21285" xr:uid="{00000000-0005-0000-0000-00001E530000}"/>
    <cellStyle name="Notitie 2 6 2 2 3 2" xfId="21286" xr:uid="{00000000-0005-0000-0000-00001F530000}"/>
    <cellStyle name="Notitie 2 6 2 2 4" xfId="21287" xr:uid="{00000000-0005-0000-0000-000020530000}"/>
    <cellStyle name="Notitie 2 6 2 2 5" xfId="21288" xr:uid="{00000000-0005-0000-0000-000021530000}"/>
    <cellStyle name="Notitie 2 6 2 2 6" xfId="21289" xr:uid="{00000000-0005-0000-0000-000022530000}"/>
    <cellStyle name="Notitie 2 6 2 3" xfId="21290" xr:uid="{00000000-0005-0000-0000-000023530000}"/>
    <cellStyle name="Notitie 2 6 2 3 2" xfId="21291" xr:uid="{00000000-0005-0000-0000-000024530000}"/>
    <cellStyle name="Notitie 2 6 2 3 2 2" xfId="21292" xr:uid="{00000000-0005-0000-0000-000025530000}"/>
    <cellStyle name="Notitie 2 6 2 3 3" xfId="21293" xr:uid="{00000000-0005-0000-0000-000026530000}"/>
    <cellStyle name="Notitie 2 6 2 4" xfId="21294" xr:uid="{00000000-0005-0000-0000-000027530000}"/>
    <cellStyle name="Notitie 2 6 2 4 2" xfId="21295" xr:uid="{00000000-0005-0000-0000-000028530000}"/>
    <cellStyle name="Notitie 2 6 2 4 2 2" xfId="21296" xr:uid="{00000000-0005-0000-0000-000029530000}"/>
    <cellStyle name="Notitie 2 6 2 4 3" xfId="21297" xr:uid="{00000000-0005-0000-0000-00002A530000}"/>
    <cellStyle name="Notitie 2 6 2 5" xfId="21298" xr:uid="{00000000-0005-0000-0000-00002B530000}"/>
    <cellStyle name="Notitie 2 6 2 5 2" xfId="21299" xr:uid="{00000000-0005-0000-0000-00002C530000}"/>
    <cellStyle name="Notitie 2 6 2 6" xfId="21300" xr:uid="{00000000-0005-0000-0000-00002D530000}"/>
    <cellStyle name="Notitie 2 6 2 7" xfId="21301" xr:uid="{00000000-0005-0000-0000-00002E530000}"/>
    <cellStyle name="Notitie 2 6 2 8" xfId="21302" xr:uid="{00000000-0005-0000-0000-00002F530000}"/>
    <cellStyle name="Notitie 2 6 3" xfId="21303" xr:uid="{00000000-0005-0000-0000-000030530000}"/>
    <cellStyle name="Notitie 2 6 3 2" xfId="21304" xr:uid="{00000000-0005-0000-0000-000031530000}"/>
    <cellStyle name="Notitie 2 6 3 2 2" xfId="21305" xr:uid="{00000000-0005-0000-0000-000032530000}"/>
    <cellStyle name="Notitie 2 6 3 2 2 2" xfId="21306" xr:uid="{00000000-0005-0000-0000-000033530000}"/>
    <cellStyle name="Notitie 2 6 3 2 3" xfId="21307" xr:uid="{00000000-0005-0000-0000-000034530000}"/>
    <cellStyle name="Notitie 2 6 3 2 4" xfId="21308" xr:uid="{00000000-0005-0000-0000-000035530000}"/>
    <cellStyle name="Notitie 2 6 3 3" xfId="21309" xr:uid="{00000000-0005-0000-0000-000036530000}"/>
    <cellStyle name="Notitie 2 6 3 3 2" xfId="21310" xr:uid="{00000000-0005-0000-0000-000037530000}"/>
    <cellStyle name="Notitie 2 6 3 4" xfId="21311" xr:uid="{00000000-0005-0000-0000-000038530000}"/>
    <cellStyle name="Notitie 2 6 3 5" xfId="21312" xr:uid="{00000000-0005-0000-0000-000039530000}"/>
    <cellStyle name="Notitie 2 6 3 6" xfId="21313" xr:uid="{00000000-0005-0000-0000-00003A530000}"/>
    <cellStyle name="Notitie 2 6 4" xfId="21314" xr:uid="{00000000-0005-0000-0000-00003B530000}"/>
    <cellStyle name="Notitie 2 6 4 2" xfId="21315" xr:uid="{00000000-0005-0000-0000-00003C530000}"/>
    <cellStyle name="Notitie 2 6 4 2 2" xfId="21316" xr:uid="{00000000-0005-0000-0000-00003D530000}"/>
    <cellStyle name="Notitie 2 6 4 3" xfId="21317" xr:uid="{00000000-0005-0000-0000-00003E530000}"/>
    <cellStyle name="Notitie 2 6 4 4" xfId="21318" xr:uid="{00000000-0005-0000-0000-00003F530000}"/>
    <cellStyle name="Notitie 2 6 5" xfId="21319" xr:uid="{00000000-0005-0000-0000-000040530000}"/>
    <cellStyle name="Notitie 2 6 5 2" xfId="21320" xr:uid="{00000000-0005-0000-0000-000041530000}"/>
    <cellStyle name="Notitie 2 6 5 2 2" xfId="21321" xr:uid="{00000000-0005-0000-0000-000042530000}"/>
    <cellStyle name="Notitie 2 6 5 3" xfId="21322" xr:uid="{00000000-0005-0000-0000-000043530000}"/>
    <cellStyle name="Notitie 2 6 6" xfId="21323" xr:uid="{00000000-0005-0000-0000-000044530000}"/>
    <cellStyle name="Notitie 2 6 6 2" xfId="21324" xr:uid="{00000000-0005-0000-0000-000045530000}"/>
    <cellStyle name="Notitie 2 6 7" xfId="21325" xr:uid="{00000000-0005-0000-0000-000046530000}"/>
    <cellStyle name="Notitie 2 6 8" xfId="21326" xr:uid="{00000000-0005-0000-0000-000047530000}"/>
    <cellStyle name="Notitie 2 6 9" xfId="21327" xr:uid="{00000000-0005-0000-0000-000048530000}"/>
    <cellStyle name="Notitie 2 7" xfId="21328" xr:uid="{00000000-0005-0000-0000-000049530000}"/>
    <cellStyle name="Notitie 2 7 2" xfId="21329" xr:uid="{00000000-0005-0000-0000-00004A530000}"/>
    <cellStyle name="Notitie 2 7 2 2" xfId="21330" xr:uid="{00000000-0005-0000-0000-00004B530000}"/>
    <cellStyle name="Notitie 2 7 2 2 2" xfId="21331" xr:uid="{00000000-0005-0000-0000-00004C530000}"/>
    <cellStyle name="Notitie 2 7 2 2 2 2" xfId="21332" xr:uid="{00000000-0005-0000-0000-00004D530000}"/>
    <cellStyle name="Notitie 2 7 2 2 3" xfId="21333" xr:uid="{00000000-0005-0000-0000-00004E530000}"/>
    <cellStyle name="Notitie 2 7 2 2 4" xfId="21334" xr:uid="{00000000-0005-0000-0000-00004F530000}"/>
    <cellStyle name="Notitie 2 7 2 3" xfId="21335" xr:uid="{00000000-0005-0000-0000-000050530000}"/>
    <cellStyle name="Notitie 2 7 2 3 2" xfId="21336" xr:uid="{00000000-0005-0000-0000-000051530000}"/>
    <cellStyle name="Notitie 2 7 2 4" xfId="21337" xr:uid="{00000000-0005-0000-0000-000052530000}"/>
    <cellStyle name="Notitie 2 7 2 5" xfId="21338" xr:uid="{00000000-0005-0000-0000-000053530000}"/>
    <cellStyle name="Notitie 2 7 2 6" xfId="21339" xr:uid="{00000000-0005-0000-0000-000054530000}"/>
    <cellStyle name="Notitie 2 7 3" xfId="21340" xr:uid="{00000000-0005-0000-0000-000055530000}"/>
    <cellStyle name="Notitie 2 7 3 2" xfId="21341" xr:uid="{00000000-0005-0000-0000-000056530000}"/>
    <cellStyle name="Notitie 2 7 3 2 2" xfId="21342" xr:uid="{00000000-0005-0000-0000-000057530000}"/>
    <cellStyle name="Notitie 2 7 3 2 2 2" xfId="21343" xr:uid="{00000000-0005-0000-0000-000058530000}"/>
    <cellStyle name="Notitie 2 7 3 2 3" xfId="21344" xr:uid="{00000000-0005-0000-0000-000059530000}"/>
    <cellStyle name="Notitie 2 7 3 2 4" xfId="21345" xr:uid="{00000000-0005-0000-0000-00005A530000}"/>
    <cellStyle name="Notitie 2 7 3 3" xfId="21346" xr:uid="{00000000-0005-0000-0000-00005B530000}"/>
    <cellStyle name="Notitie 2 7 3 3 2" xfId="21347" xr:uid="{00000000-0005-0000-0000-00005C530000}"/>
    <cellStyle name="Notitie 2 7 3 4" xfId="21348" xr:uid="{00000000-0005-0000-0000-00005D530000}"/>
    <cellStyle name="Notitie 2 7 3 5" xfId="21349" xr:uid="{00000000-0005-0000-0000-00005E530000}"/>
    <cellStyle name="Notitie 2 7 4" xfId="21350" xr:uid="{00000000-0005-0000-0000-00005F530000}"/>
    <cellStyle name="Notitie 2 7 4 2" xfId="21351" xr:uid="{00000000-0005-0000-0000-000060530000}"/>
    <cellStyle name="Notitie 2 7 4 2 2" xfId="21352" xr:uid="{00000000-0005-0000-0000-000061530000}"/>
    <cellStyle name="Notitie 2 7 4 3" xfId="21353" xr:uid="{00000000-0005-0000-0000-000062530000}"/>
    <cellStyle name="Notitie 2 7 4 4" xfId="21354" xr:uid="{00000000-0005-0000-0000-000063530000}"/>
    <cellStyle name="Notitie 2 7 5" xfId="21355" xr:uid="{00000000-0005-0000-0000-000064530000}"/>
    <cellStyle name="Notitie 2 7 5 2" xfId="21356" xr:uid="{00000000-0005-0000-0000-000065530000}"/>
    <cellStyle name="Notitie 2 7 6" xfId="21357" xr:uid="{00000000-0005-0000-0000-000066530000}"/>
    <cellStyle name="Notitie 2 7 7" xfId="21358" xr:uid="{00000000-0005-0000-0000-000067530000}"/>
    <cellStyle name="Notitie 2 7 8" xfId="21359" xr:uid="{00000000-0005-0000-0000-000068530000}"/>
    <cellStyle name="Notitie 2 8" xfId="21360" xr:uid="{00000000-0005-0000-0000-000069530000}"/>
    <cellStyle name="Notitie 2 8 2" xfId="21361" xr:uid="{00000000-0005-0000-0000-00006A530000}"/>
    <cellStyle name="Notitie 2 8 2 2" xfId="21362" xr:uid="{00000000-0005-0000-0000-00006B530000}"/>
    <cellStyle name="Notitie 2 8 2 2 2" xfId="21363" xr:uid="{00000000-0005-0000-0000-00006C530000}"/>
    <cellStyle name="Notitie 2 8 2 3" xfId="21364" xr:uid="{00000000-0005-0000-0000-00006D530000}"/>
    <cellStyle name="Notitie 2 8 2 4" xfId="21365" xr:uid="{00000000-0005-0000-0000-00006E530000}"/>
    <cellStyle name="Notitie 2 8 3" xfId="21366" xr:uid="{00000000-0005-0000-0000-00006F530000}"/>
    <cellStyle name="Notitie 2 8 3 2" xfId="21367" xr:uid="{00000000-0005-0000-0000-000070530000}"/>
    <cellStyle name="Notitie 2 8 4" xfId="21368" xr:uid="{00000000-0005-0000-0000-000071530000}"/>
    <cellStyle name="Notitie 2 8 5" xfId="21369" xr:uid="{00000000-0005-0000-0000-000072530000}"/>
    <cellStyle name="Notitie 2 8 6" xfId="21370" xr:uid="{00000000-0005-0000-0000-000073530000}"/>
    <cellStyle name="Notitie 2 9" xfId="21371" xr:uid="{00000000-0005-0000-0000-000074530000}"/>
    <cellStyle name="Notitie 2 9 2" xfId="21372" xr:uid="{00000000-0005-0000-0000-000075530000}"/>
    <cellStyle name="Notitie 2 9 2 2" xfId="21373" xr:uid="{00000000-0005-0000-0000-000076530000}"/>
    <cellStyle name="Notitie 2 9 2 2 2" xfId="21374" xr:uid="{00000000-0005-0000-0000-000077530000}"/>
    <cellStyle name="Notitie 2 9 2 3" xfId="21375" xr:uid="{00000000-0005-0000-0000-000078530000}"/>
    <cellStyle name="Notitie 2 9 2 4" xfId="21376" xr:uid="{00000000-0005-0000-0000-000079530000}"/>
    <cellStyle name="Notitie 2 9 3" xfId="21377" xr:uid="{00000000-0005-0000-0000-00007A530000}"/>
    <cellStyle name="Notitie 2 9 3 2" xfId="21378" xr:uid="{00000000-0005-0000-0000-00007B530000}"/>
    <cellStyle name="Notitie 2 9 4" xfId="21379" xr:uid="{00000000-0005-0000-0000-00007C530000}"/>
    <cellStyle name="Notitie 2 9 5" xfId="21380" xr:uid="{00000000-0005-0000-0000-00007D530000}"/>
    <cellStyle name="Notitie 3" xfId="21381" xr:uid="{00000000-0005-0000-0000-00007E530000}"/>
    <cellStyle name="Notitie 3 10" xfId="21382" xr:uid="{00000000-0005-0000-0000-00007F530000}"/>
    <cellStyle name="Notitie 3 10 2" xfId="21383" xr:uid="{00000000-0005-0000-0000-000080530000}"/>
    <cellStyle name="Notitie 3 10 2 2" xfId="21384" xr:uid="{00000000-0005-0000-0000-000081530000}"/>
    <cellStyle name="Notitie 3 10 3" xfId="21385" xr:uid="{00000000-0005-0000-0000-000082530000}"/>
    <cellStyle name="Notitie 3 10 4" xfId="21386" xr:uid="{00000000-0005-0000-0000-000083530000}"/>
    <cellStyle name="Notitie 3 11" xfId="21387" xr:uid="{00000000-0005-0000-0000-000084530000}"/>
    <cellStyle name="Notitie 3 11 2" xfId="21388" xr:uid="{00000000-0005-0000-0000-000085530000}"/>
    <cellStyle name="Notitie 3 12" xfId="21389" xr:uid="{00000000-0005-0000-0000-000086530000}"/>
    <cellStyle name="Notitie 3 13" xfId="21390" xr:uid="{00000000-0005-0000-0000-000087530000}"/>
    <cellStyle name="Notitie 3 14" xfId="21391" xr:uid="{00000000-0005-0000-0000-000088530000}"/>
    <cellStyle name="Notitie 3 2" xfId="21392" xr:uid="{00000000-0005-0000-0000-000089530000}"/>
    <cellStyle name="Notitie 3 2 10" xfId="21393" xr:uid="{00000000-0005-0000-0000-00008A530000}"/>
    <cellStyle name="Notitie 3 2 10 2" xfId="21394" xr:uid="{00000000-0005-0000-0000-00008B530000}"/>
    <cellStyle name="Notitie 3 2 11" xfId="21395" xr:uid="{00000000-0005-0000-0000-00008C530000}"/>
    <cellStyle name="Notitie 3 2 12" xfId="21396" xr:uid="{00000000-0005-0000-0000-00008D530000}"/>
    <cellStyle name="Notitie 3 2 13" xfId="21397" xr:uid="{00000000-0005-0000-0000-00008E530000}"/>
    <cellStyle name="Notitie 3 2 2" xfId="21398" xr:uid="{00000000-0005-0000-0000-00008F530000}"/>
    <cellStyle name="Notitie 3 2 2 2" xfId="21399" xr:uid="{00000000-0005-0000-0000-000090530000}"/>
    <cellStyle name="Notitie 3 2 2 2 2" xfId="21400" xr:uid="{00000000-0005-0000-0000-000091530000}"/>
    <cellStyle name="Notitie 3 2 2 2 2 2" xfId="21401" xr:uid="{00000000-0005-0000-0000-000092530000}"/>
    <cellStyle name="Notitie 3 2 2 2 2 2 2" xfId="21402" xr:uid="{00000000-0005-0000-0000-000093530000}"/>
    <cellStyle name="Notitie 3 2 2 2 2 2 2 2" xfId="21403" xr:uid="{00000000-0005-0000-0000-000094530000}"/>
    <cellStyle name="Notitie 3 2 2 2 2 2 3" xfId="21404" xr:uid="{00000000-0005-0000-0000-000095530000}"/>
    <cellStyle name="Notitie 3 2 2 2 2 3" xfId="21405" xr:uid="{00000000-0005-0000-0000-000096530000}"/>
    <cellStyle name="Notitie 3 2 2 2 2 3 2" xfId="21406" xr:uid="{00000000-0005-0000-0000-000097530000}"/>
    <cellStyle name="Notitie 3 2 2 2 2 4" xfId="21407" xr:uid="{00000000-0005-0000-0000-000098530000}"/>
    <cellStyle name="Notitie 3 2 2 2 2 5" xfId="21408" xr:uid="{00000000-0005-0000-0000-000099530000}"/>
    <cellStyle name="Notitie 3 2 2 2 2 6" xfId="21409" xr:uid="{00000000-0005-0000-0000-00009A530000}"/>
    <cellStyle name="Notitie 3 2 2 2 3" xfId="21410" xr:uid="{00000000-0005-0000-0000-00009B530000}"/>
    <cellStyle name="Notitie 3 2 2 2 3 2" xfId="21411" xr:uid="{00000000-0005-0000-0000-00009C530000}"/>
    <cellStyle name="Notitie 3 2 2 2 3 2 2" xfId="21412" xr:uid="{00000000-0005-0000-0000-00009D530000}"/>
    <cellStyle name="Notitie 3 2 2 2 3 3" xfId="21413" xr:uid="{00000000-0005-0000-0000-00009E530000}"/>
    <cellStyle name="Notitie 3 2 2 2 4" xfId="21414" xr:uid="{00000000-0005-0000-0000-00009F530000}"/>
    <cellStyle name="Notitie 3 2 2 2 4 2" xfId="21415" xr:uid="{00000000-0005-0000-0000-0000A0530000}"/>
    <cellStyle name="Notitie 3 2 2 2 4 2 2" xfId="21416" xr:uid="{00000000-0005-0000-0000-0000A1530000}"/>
    <cellStyle name="Notitie 3 2 2 2 4 3" xfId="21417" xr:uid="{00000000-0005-0000-0000-0000A2530000}"/>
    <cellStyle name="Notitie 3 2 2 2 5" xfId="21418" xr:uid="{00000000-0005-0000-0000-0000A3530000}"/>
    <cellStyle name="Notitie 3 2 2 2 5 2" xfId="21419" xr:uid="{00000000-0005-0000-0000-0000A4530000}"/>
    <cellStyle name="Notitie 3 2 2 2 6" xfId="21420" xr:uid="{00000000-0005-0000-0000-0000A5530000}"/>
    <cellStyle name="Notitie 3 2 2 2 7" xfId="21421" xr:uid="{00000000-0005-0000-0000-0000A6530000}"/>
    <cellStyle name="Notitie 3 2 2 2 8" xfId="21422" xr:uid="{00000000-0005-0000-0000-0000A7530000}"/>
    <cellStyle name="Notitie 3 2 2 3" xfId="21423" xr:uid="{00000000-0005-0000-0000-0000A8530000}"/>
    <cellStyle name="Notitie 3 2 2 3 2" xfId="21424" xr:uid="{00000000-0005-0000-0000-0000A9530000}"/>
    <cellStyle name="Notitie 3 2 2 3 2 2" xfId="21425" xr:uid="{00000000-0005-0000-0000-0000AA530000}"/>
    <cellStyle name="Notitie 3 2 2 3 2 2 2" xfId="21426" xr:uid="{00000000-0005-0000-0000-0000AB530000}"/>
    <cellStyle name="Notitie 3 2 2 3 2 3" xfId="21427" xr:uid="{00000000-0005-0000-0000-0000AC530000}"/>
    <cellStyle name="Notitie 3 2 2 3 2 4" xfId="21428" xr:uid="{00000000-0005-0000-0000-0000AD530000}"/>
    <cellStyle name="Notitie 3 2 2 3 3" xfId="21429" xr:uid="{00000000-0005-0000-0000-0000AE530000}"/>
    <cellStyle name="Notitie 3 2 2 3 3 2" xfId="21430" xr:uid="{00000000-0005-0000-0000-0000AF530000}"/>
    <cellStyle name="Notitie 3 2 2 3 4" xfId="21431" xr:uid="{00000000-0005-0000-0000-0000B0530000}"/>
    <cellStyle name="Notitie 3 2 2 3 5" xfId="21432" xr:uid="{00000000-0005-0000-0000-0000B1530000}"/>
    <cellStyle name="Notitie 3 2 2 3 6" xfId="21433" xr:uid="{00000000-0005-0000-0000-0000B2530000}"/>
    <cellStyle name="Notitie 3 2 2 4" xfId="21434" xr:uid="{00000000-0005-0000-0000-0000B3530000}"/>
    <cellStyle name="Notitie 3 2 2 4 2" xfId="21435" xr:uid="{00000000-0005-0000-0000-0000B4530000}"/>
    <cellStyle name="Notitie 3 2 2 4 2 2" xfId="21436" xr:uid="{00000000-0005-0000-0000-0000B5530000}"/>
    <cellStyle name="Notitie 3 2 2 4 2 2 2" xfId="21437" xr:uid="{00000000-0005-0000-0000-0000B6530000}"/>
    <cellStyle name="Notitie 3 2 2 4 2 3" xfId="21438" xr:uid="{00000000-0005-0000-0000-0000B7530000}"/>
    <cellStyle name="Notitie 3 2 2 4 2 4" xfId="21439" xr:uid="{00000000-0005-0000-0000-0000B8530000}"/>
    <cellStyle name="Notitie 3 2 2 4 3" xfId="21440" xr:uid="{00000000-0005-0000-0000-0000B9530000}"/>
    <cellStyle name="Notitie 3 2 2 4 3 2" xfId="21441" xr:uid="{00000000-0005-0000-0000-0000BA530000}"/>
    <cellStyle name="Notitie 3 2 2 4 4" xfId="21442" xr:uid="{00000000-0005-0000-0000-0000BB530000}"/>
    <cellStyle name="Notitie 3 2 2 4 5" xfId="21443" xr:uid="{00000000-0005-0000-0000-0000BC530000}"/>
    <cellStyle name="Notitie 3 2 2 5" xfId="21444" xr:uid="{00000000-0005-0000-0000-0000BD530000}"/>
    <cellStyle name="Notitie 3 2 2 5 2" xfId="21445" xr:uid="{00000000-0005-0000-0000-0000BE530000}"/>
    <cellStyle name="Notitie 3 2 2 5 2 2" xfId="21446" xr:uid="{00000000-0005-0000-0000-0000BF530000}"/>
    <cellStyle name="Notitie 3 2 2 5 3" xfId="21447" xr:uid="{00000000-0005-0000-0000-0000C0530000}"/>
    <cellStyle name="Notitie 3 2 2 5 4" xfId="21448" xr:uid="{00000000-0005-0000-0000-0000C1530000}"/>
    <cellStyle name="Notitie 3 2 2 6" xfId="21449" xr:uid="{00000000-0005-0000-0000-0000C2530000}"/>
    <cellStyle name="Notitie 3 2 2 6 2" xfId="21450" xr:uid="{00000000-0005-0000-0000-0000C3530000}"/>
    <cellStyle name="Notitie 3 2 2 7" xfId="21451" xr:uid="{00000000-0005-0000-0000-0000C4530000}"/>
    <cellStyle name="Notitie 3 2 2 8" xfId="21452" xr:uid="{00000000-0005-0000-0000-0000C5530000}"/>
    <cellStyle name="Notitie 3 2 2 9" xfId="21453" xr:uid="{00000000-0005-0000-0000-0000C6530000}"/>
    <cellStyle name="Notitie 3 2 3" xfId="21454" xr:uid="{00000000-0005-0000-0000-0000C7530000}"/>
    <cellStyle name="Notitie 3 2 3 2" xfId="21455" xr:uid="{00000000-0005-0000-0000-0000C8530000}"/>
    <cellStyle name="Notitie 3 2 3 2 2" xfId="21456" xr:uid="{00000000-0005-0000-0000-0000C9530000}"/>
    <cellStyle name="Notitie 3 2 3 2 2 2" xfId="21457" xr:uid="{00000000-0005-0000-0000-0000CA530000}"/>
    <cellStyle name="Notitie 3 2 3 2 2 2 2" xfId="21458" xr:uid="{00000000-0005-0000-0000-0000CB530000}"/>
    <cellStyle name="Notitie 3 2 3 2 2 2 2 2" xfId="21459" xr:uid="{00000000-0005-0000-0000-0000CC530000}"/>
    <cellStyle name="Notitie 3 2 3 2 2 2 3" xfId="21460" xr:uid="{00000000-0005-0000-0000-0000CD530000}"/>
    <cellStyle name="Notitie 3 2 3 2 2 3" xfId="21461" xr:uid="{00000000-0005-0000-0000-0000CE530000}"/>
    <cellStyle name="Notitie 3 2 3 2 2 3 2" xfId="21462" xr:uid="{00000000-0005-0000-0000-0000CF530000}"/>
    <cellStyle name="Notitie 3 2 3 2 2 4" xfId="21463" xr:uid="{00000000-0005-0000-0000-0000D0530000}"/>
    <cellStyle name="Notitie 3 2 3 2 2 5" xfId="21464" xr:uid="{00000000-0005-0000-0000-0000D1530000}"/>
    <cellStyle name="Notitie 3 2 3 2 2 6" xfId="21465" xr:uid="{00000000-0005-0000-0000-0000D2530000}"/>
    <cellStyle name="Notitie 3 2 3 2 3" xfId="21466" xr:uid="{00000000-0005-0000-0000-0000D3530000}"/>
    <cellStyle name="Notitie 3 2 3 2 3 2" xfId="21467" xr:uid="{00000000-0005-0000-0000-0000D4530000}"/>
    <cellStyle name="Notitie 3 2 3 2 3 2 2" xfId="21468" xr:uid="{00000000-0005-0000-0000-0000D5530000}"/>
    <cellStyle name="Notitie 3 2 3 2 3 3" xfId="21469" xr:uid="{00000000-0005-0000-0000-0000D6530000}"/>
    <cellStyle name="Notitie 3 2 3 2 4" xfId="21470" xr:uid="{00000000-0005-0000-0000-0000D7530000}"/>
    <cellStyle name="Notitie 3 2 3 2 4 2" xfId="21471" xr:uid="{00000000-0005-0000-0000-0000D8530000}"/>
    <cellStyle name="Notitie 3 2 3 2 4 2 2" xfId="21472" xr:uid="{00000000-0005-0000-0000-0000D9530000}"/>
    <cellStyle name="Notitie 3 2 3 2 4 3" xfId="21473" xr:uid="{00000000-0005-0000-0000-0000DA530000}"/>
    <cellStyle name="Notitie 3 2 3 2 5" xfId="21474" xr:uid="{00000000-0005-0000-0000-0000DB530000}"/>
    <cellStyle name="Notitie 3 2 3 2 5 2" xfId="21475" xr:uid="{00000000-0005-0000-0000-0000DC530000}"/>
    <cellStyle name="Notitie 3 2 3 2 6" xfId="21476" xr:uid="{00000000-0005-0000-0000-0000DD530000}"/>
    <cellStyle name="Notitie 3 2 3 2 7" xfId="21477" xr:uid="{00000000-0005-0000-0000-0000DE530000}"/>
    <cellStyle name="Notitie 3 2 3 2 8" xfId="21478" xr:uid="{00000000-0005-0000-0000-0000DF530000}"/>
    <cellStyle name="Notitie 3 2 3 3" xfId="21479" xr:uid="{00000000-0005-0000-0000-0000E0530000}"/>
    <cellStyle name="Notitie 3 2 3 3 2" xfId="21480" xr:uid="{00000000-0005-0000-0000-0000E1530000}"/>
    <cellStyle name="Notitie 3 2 3 3 2 2" xfId="21481" xr:uid="{00000000-0005-0000-0000-0000E2530000}"/>
    <cellStyle name="Notitie 3 2 3 3 2 2 2" xfId="21482" xr:uid="{00000000-0005-0000-0000-0000E3530000}"/>
    <cellStyle name="Notitie 3 2 3 3 2 3" xfId="21483" xr:uid="{00000000-0005-0000-0000-0000E4530000}"/>
    <cellStyle name="Notitie 3 2 3 3 2 4" xfId="21484" xr:uid="{00000000-0005-0000-0000-0000E5530000}"/>
    <cellStyle name="Notitie 3 2 3 3 3" xfId="21485" xr:uid="{00000000-0005-0000-0000-0000E6530000}"/>
    <cellStyle name="Notitie 3 2 3 3 3 2" xfId="21486" xr:uid="{00000000-0005-0000-0000-0000E7530000}"/>
    <cellStyle name="Notitie 3 2 3 3 4" xfId="21487" xr:uid="{00000000-0005-0000-0000-0000E8530000}"/>
    <cellStyle name="Notitie 3 2 3 3 5" xfId="21488" xr:uid="{00000000-0005-0000-0000-0000E9530000}"/>
    <cellStyle name="Notitie 3 2 3 3 6" xfId="21489" xr:uid="{00000000-0005-0000-0000-0000EA530000}"/>
    <cellStyle name="Notitie 3 2 3 4" xfId="21490" xr:uid="{00000000-0005-0000-0000-0000EB530000}"/>
    <cellStyle name="Notitie 3 2 3 4 2" xfId="21491" xr:uid="{00000000-0005-0000-0000-0000EC530000}"/>
    <cellStyle name="Notitie 3 2 3 4 2 2" xfId="21492" xr:uid="{00000000-0005-0000-0000-0000ED530000}"/>
    <cellStyle name="Notitie 3 2 3 4 3" xfId="21493" xr:uid="{00000000-0005-0000-0000-0000EE530000}"/>
    <cellStyle name="Notitie 3 2 3 4 4" xfId="21494" xr:uid="{00000000-0005-0000-0000-0000EF530000}"/>
    <cellStyle name="Notitie 3 2 3 5" xfId="21495" xr:uid="{00000000-0005-0000-0000-0000F0530000}"/>
    <cellStyle name="Notitie 3 2 3 5 2" xfId="21496" xr:uid="{00000000-0005-0000-0000-0000F1530000}"/>
    <cellStyle name="Notitie 3 2 3 5 2 2" xfId="21497" xr:uid="{00000000-0005-0000-0000-0000F2530000}"/>
    <cellStyle name="Notitie 3 2 3 5 3" xfId="21498" xr:uid="{00000000-0005-0000-0000-0000F3530000}"/>
    <cellStyle name="Notitie 3 2 3 6" xfId="21499" xr:uid="{00000000-0005-0000-0000-0000F4530000}"/>
    <cellStyle name="Notitie 3 2 3 6 2" xfId="21500" xr:uid="{00000000-0005-0000-0000-0000F5530000}"/>
    <cellStyle name="Notitie 3 2 3 7" xfId="21501" xr:uid="{00000000-0005-0000-0000-0000F6530000}"/>
    <cellStyle name="Notitie 3 2 3 8" xfId="21502" xr:uid="{00000000-0005-0000-0000-0000F7530000}"/>
    <cellStyle name="Notitie 3 2 3 9" xfId="21503" xr:uid="{00000000-0005-0000-0000-0000F8530000}"/>
    <cellStyle name="Notitie 3 2 4" xfId="21504" xr:uid="{00000000-0005-0000-0000-0000F9530000}"/>
    <cellStyle name="Notitie 3 2 4 2" xfId="21505" xr:uid="{00000000-0005-0000-0000-0000FA530000}"/>
    <cellStyle name="Notitie 3 2 4 2 2" xfId="21506" xr:uid="{00000000-0005-0000-0000-0000FB530000}"/>
    <cellStyle name="Notitie 3 2 4 2 2 2" xfId="21507" xr:uid="{00000000-0005-0000-0000-0000FC530000}"/>
    <cellStyle name="Notitie 3 2 4 2 2 2 2" xfId="21508" xr:uid="{00000000-0005-0000-0000-0000FD530000}"/>
    <cellStyle name="Notitie 3 2 4 2 2 2 2 2" xfId="21509" xr:uid="{00000000-0005-0000-0000-0000FE530000}"/>
    <cellStyle name="Notitie 3 2 4 2 2 2 3" xfId="21510" xr:uid="{00000000-0005-0000-0000-0000FF530000}"/>
    <cellStyle name="Notitie 3 2 4 2 2 3" xfId="21511" xr:uid="{00000000-0005-0000-0000-000000540000}"/>
    <cellStyle name="Notitie 3 2 4 2 2 3 2" xfId="21512" xr:uid="{00000000-0005-0000-0000-000001540000}"/>
    <cellStyle name="Notitie 3 2 4 2 2 4" xfId="21513" xr:uid="{00000000-0005-0000-0000-000002540000}"/>
    <cellStyle name="Notitie 3 2 4 2 2 5" xfId="21514" xr:uid="{00000000-0005-0000-0000-000003540000}"/>
    <cellStyle name="Notitie 3 2 4 2 2 6" xfId="21515" xr:uid="{00000000-0005-0000-0000-000004540000}"/>
    <cellStyle name="Notitie 3 2 4 2 3" xfId="21516" xr:uid="{00000000-0005-0000-0000-000005540000}"/>
    <cellStyle name="Notitie 3 2 4 2 3 2" xfId="21517" xr:uid="{00000000-0005-0000-0000-000006540000}"/>
    <cellStyle name="Notitie 3 2 4 2 3 2 2" xfId="21518" xr:uid="{00000000-0005-0000-0000-000007540000}"/>
    <cellStyle name="Notitie 3 2 4 2 3 3" xfId="21519" xr:uid="{00000000-0005-0000-0000-000008540000}"/>
    <cellStyle name="Notitie 3 2 4 2 4" xfId="21520" xr:uid="{00000000-0005-0000-0000-000009540000}"/>
    <cellStyle name="Notitie 3 2 4 2 4 2" xfId="21521" xr:uid="{00000000-0005-0000-0000-00000A540000}"/>
    <cellStyle name="Notitie 3 2 4 2 4 2 2" xfId="21522" xr:uid="{00000000-0005-0000-0000-00000B540000}"/>
    <cellStyle name="Notitie 3 2 4 2 4 3" xfId="21523" xr:uid="{00000000-0005-0000-0000-00000C540000}"/>
    <cellStyle name="Notitie 3 2 4 2 5" xfId="21524" xr:uid="{00000000-0005-0000-0000-00000D540000}"/>
    <cellStyle name="Notitie 3 2 4 2 5 2" xfId="21525" xr:uid="{00000000-0005-0000-0000-00000E540000}"/>
    <cellStyle name="Notitie 3 2 4 2 6" xfId="21526" xr:uid="{00000000-0005-0000-0000-00000F540000}"/>
    <cellStyle name="Notitie 3 2 4 2 7" xfId="21527" xr:uid="{00000000-0005-0000-0000-000010540000}"/>
    <cellStyle name="Notitie 3 2 4 2 8" xfId="21528" xr:uid="{00000000-0005-0000-0000-000011540000}"/>
    <cellStyle name="Notitie 3 2 4 3" xfId="21529" xr:uid="{00000000-0005-0000-0000-000012540000}"/>
    <cellStyle name="Notitie 3 2 4 3 2" xfId="21530" xr:uid="{00000000-0005-0000-0000-000013540000}"/>
    <cellStyle name="Notitie 3 2 4 3 2 2" xfId="21531" xr:uid="{00000000-0005-0000-0000-000014540000}"/>
    <cellStyle name="Notitie 3 2 4 3 2 2 2" xfId="21532" xr:uid="{00000000-0005-0000-0000-000015540000}"/>
    <cellStyle name="Notitie 3 2 4 3 2 3" xfId="21533" xr:uid="{00000000-0005-0000-0000-000016540000}"/>
    <cellStyle name="Notitie 3 2 4 3 2 4" xfId="21534" xr:uid="{00000000-0005-0000-0000-000017540000}"/>
    <cellStyle name="Notitie 3 2 4 3 3" xfId="21535" xr:uid="{00000000-0005-0000-0000-000018540000}"/>
    <cellStyle name="Notitie 3 2 4 3 3 2" xfId="21536" xr:uid="{00000000-0005-0000-0000-000019540000}"/>
    <cellStyle name="Notitie 3 2 4 3 4" xfId="21537" xr:uid="{00000000-0005-0000-0000-00001A540000}"/>
    <cellStyle name="Notitie 3 2 4 3 5" xfId="21538" xr:uid="{00000000-0005-0000-0000-00001B540000}"/>
    <cellStyle name="Notitie 3 2 4 3 6" xfId="21539" xr:uid="{00000000-0005-0000-0000-00001C540000}"/>
    <cellStyle name="Notitie 3 2 4 4" xfId="21540" xr:uid="{00000000-0005-0000-0000-00001D540000}"/>
    <cellStyle name="Notitie 3 2 4 4 2" xfId="21541" xr:uid="{00000000-0005-0000-0000-00001E540000}"/>
    <cellStyle name="Notitie 3 2 4 4 2 2" xfId="21542" xr:uid="{00000000-0005-0000-0000-00001F540000}"/>
    <cellStyle name="Notitie 3 2 4 4 3" xfId="21543" xr:uid="{00000000-0005-0000-0000-000020540000}"/>
    <cellStyle name="Notitie 3 2 4 4 4" xfId="21544" xr:uid="{00000000-0005-0000-0000-000021540000}"/>
    <cellStyle name="Notitie 3 2 4 5" xfId="21545" xr:uid="{00000000-0005-0000-0000-000022540000}"/>
    <cellStyle name="Notitie 3 2 4 5 2" xfId="21546" xr:uid="{00000000-0005-0000-0000-000023540000}"/>
    <cellStyle name="Notitie 3 2 4 5 2 2" xfId="21547" xr:uid="{00000000-0005-0000-0000-000024540000}"/>
    <cellStyle name="Notitie 3 2 4 5 3" xfId="21548" xr:uid="{00000000-0005-0000-0000-000025540000}"/>
    <cellStyle name="Notitie 3 2 4 6" xfId="21549" xr:uid="{00000000-0005-0000-0000-000026540000}"/>
    <cellStyle name="Notitie 3 2 4 6 2" xfId="21550" xr:uid="{00000000-0005-0000-0000-000027540000}"/>
    <cellStyle name="Notitie 3 2 4 7" xfId="21551" xr:uid="{00000000-0005-0000-0000-000028540000}"/>
    <cellStyle name="Notitie 3 2 4 8" xfId="21552" xr:uid="{00000000-0005-0000-0000-000029540000}"/>
    <cellStyle name="Notitie 3 2 4 9" xfId="21553" xr:uid="{00000000-0005-0000-0000-00002A540000}"/>
    <cellStyle name="Notitie 3 2 5" xfId="21554" xr:uid="{00000000-0005-0000-0000-00002B540000}"/>
    <cellStyle name="Notitie 3 2 5 2" xfId="21555" xr:uid="{00000000-0005-0000-0000-00002C540000}"/>
    <cellStyle name="Notitie 3 2 5 2 2" xfId="21556" xr:uid="{00000000-0005-0000-0000-00002D540000}"/>
    <cellStyle name="Notitie 3 2 5 2 2 2" xfId="21557" xr:uid="{00000000-0005-0000-0000-00002E540000}"/>
    <cellStyle name="Notitie 3 2 5 2 2 2 2" xfId="21558" xr:uid="{00000000-0005-0000-0000-00002F540000}"/>
    <cellStyle name="Notitie 3 2 5 2 2 3" xfId="21559" xr:uid="{00000000-0005-0000-0000-000030540000}"/>
    <cellStyle name="Notitie 3 2 5 2 2 4" xfId="21560" xr:uid="{00000000-0005-0000-0000-000031540000}"/>
    <cellStyle name="Notitie 3 2 5 2 3" xfId="21561" xr:uid="{00000000-0005-0000-0000-000032540000}"/>
    <cellStyle name="Notitie 3 2 5 2 3 2" xfId="21562" xr:uid="{00000000-0005-0000-0000-000033540000}"/>
    <cellStyle name="Notitie 3 2 5 2 4" xfId="21563" xr:uid="{00000000-0005-0000-0000-000034540000}"/>
    <cellStyle name="Notitie 3 2 5 2 5" xfId="21564" xr:uid="{00000000-0005-0000-0000-000035540000}"/>
    <cellStyle name="Notitie 3 2 5 2 6" xfId="21565" xr:uid="{00000000-0005-0000-0000-000036540000}"/>
    <cellStyle name="Notitie 3 2 5 3" xfId="21566" xr:uid="{00000000-0005-0000-0000-000037540000}"/>
    <cellStyle name="Notitie 3 2 5 3 2" xfId="21567" xr:uid="{00000000-0005-0000-0000-000038540000}"/>
    <cellStyle name="Notitie 3 2 5 3 2 2" xfId="21568" xr:uid="{00000000-0005-0000-0000-000039540000}"/>
    <cellStyle name="Notitie 3 2 5 3 2 2 2" xfId="21569" xr:uid="{00000000-0005-0000-0000-00003A540000}"/>
    <cellStyle name="Notitie 3 2 5 3 2 3" xfId="21570" xr:uid="{00000000-0005-0000-0000-00003B540000}"/>
    <cellStyle name="Notitie 3 2 5 3 2 4" xfId="21571" xr:uid="{00000000-0005-0000-0000-00003C540000}"/>
    <cellStyle name="Notitie 3 2 5 3 3" xfId="21572" xr:uid="{00000000-0005-0000-0000-00003D540000}"/>
    <cellStyle name="Notitie 3 2 5 3 3 2" xfId="21573" xr:uid="{00000000-0005-0000-0000-00003E540000}"/>
    <cellStyle name="Notitie 3 2 5 3 4" xfId="21574" xr:uid="{00000000-0005-0000-0000-00003F540000}"/>
    <cellStyle name="Notitie 3 2 5 3 5" xfId="21575" xr:uid="{00000000-0005-0000-0000-000040540000}"/>
    <cellStyle name="Notitie 3 2 5 4" xfId="21576" xr:uid="{00000000-0005-0000-0000-000041540000}"/>
    <cellStyle name="Notitie 3 2 5 4 2" xfId="21577" xr:uid="{00000000-0005-0000-0000-000042540000}"/>
    <cellStyle name="Notitie 3 2 5 4 2 2" xfId="21578" xr:uid="{00000000-0005-0000-0000-000043540000}"/>
    <cellStyle name="Notitie 3 2 5 4 3" xfId="21579" xr:uid="{00000000-0005-0000-0000-000044540000}"/>
    <cellStyle name="Notitie 3 2 5 4 4" xfId="21580" xr:uid="{00000000-0005-0000-0000-000045540000}"/>
    <cellStyle name="Notitie 3 2 5 5" xfId="21581" xr:uid="{00000000-0005-0000-0000-000046540000}"/>
    <cellStyle name="Notitie 3 2 5 5 2" xfId="21582" xr:uid="{00000000-0005-0000-0000-000047540000}"/>
    <cellStyle name="Notitie 3 2 5 6" xfId="21583" xr:uid="{00000000-0005-0000-0000-000048540000}"/>
    <cellStyle name="Notitie 3 2 5 7" xfId="21584" xr:uid="{00000000-0005-0000-0000-000049540000}"/>
    <cellStyle name="Notitie 3 2 5 8" xfId="21585" xr:uid="{00000000-0005-0000-0000-00004A540000}"/>
    <cellStyle name="Notitie 3 2 6" xfId="21586" xr:uid="{00000000-0005-0000-0000-00004B540000}"/>
    <cellStyle name="Notitie 3 2 6 2" xfId="21587" xr:uid="{00000000-0005-0000-0000-00004C540000}"/>
    <cellStyle name="Notitie 3 2 6 2 2" xfId="21588" xr:uid="{00000000-0005-0000-0000-00004D540000}"/>
    <cellStyle name="Notitie 3 2 6 2 2 2" xfId="21589" xr:uid="{00000000-0005-0000-0000-00004E540000}"/>
    <cellStyle name="Notitie 3 2 6 2 3" xfId="21590" xr:uid="{00000000-0005-0000-0000-00004F540000}"/>
    <cellStyle name="Notitie 3 2 6 2 4" xfId="21591" xr:uid="{00000000-0005-0000-0000-000050540000}"/>
    <cellStyle name="Notitie 3 2 6 3" xfId="21592" xr:uid="{00000000-0005-0000-0000-000051540000}"/>
    <cellStyle name="Notitie 3 2 6 3 2" xfId="21593" xr:uid="{00000000-0005-0000-0000-000052540000}"/>
    <cellStyle name="Notitie 3 2 6 4" xfId="21594" xr:uid="{00000000-0005-0000-0000-000053540000}"/>
    <cellStyle name="Notitie 3 2 6 5" xfId="21595" xr:uid="{00000000-0005-0000-0000-000054540000}"/>
    <cellStyle name="Notitie 3 2 6 6" xfId="21596" xr:uid="{00000000-0005-0000-0000-000055540000}"/>
    <cellStyle name="Notitie 3 2 7" xfId="21597" xr:uid="{00000000-0005-0000-0000-000056540000}"/>
    <cellStyle name="Notitie 3 2 7 2" xfId="21598" xr:uid="{00000000-0005-0000-0000-000057540000}"/>
    <cellStyle name="Notitie 3 2 7 2 2" xfId="21599" xr:uid="{00000000-0005-0000-0000-000058540000}"/>
    <cellStyle name="Notitie 3 2 7 2 2 2" xfId="21600" xr:uid="{00000000-0005-0000-0000-000059540000}"/>
    <cellStyle name="Notitie 3 2 7 2 3" xfId="21601" xr:uid="{00000000-0005-0000-0000-00005A540000}"/>
    <cellStyle name="Notitie 3 2 7 2 4" xfId="21602" xr:uid="{00000000-0005-0000-0000-00005B540000}"/>
    <cellStyle name="Notitie 3 2 7 3" xfId="21603" xr:uid="{00000000-0005-0000-0000-00005C540000}"/>
    <cellStyle name="Notitie 3 2 7 3 2" xfId="21604" xr:uid="{00000000-0005-0000-0000-00005D540000}"/>
    <cellStyle name="Notitie 3 2 7 4" xfId="21605" xr:uid="{00000000-0005-0000-0000-00005E540000}"/>
    <cellStyle name="Notitie 3 2 7 5" xfId="21606" xr:uid="{00000000-0005-0000-0000-00005F540000}"/>
    <cellStyle name="Notitie 3 2 8" xfId="21607" xr:uid="{00000000-0005-0000-0000-000060540000}"/>
    <cellStyle name="Notitie 3 2 8 2" xfId="21608" xr:uid="{00000000-0005-0000-0000-000061540000}"/>
    <cellStyle name="Notitie 3 2 8 2 2" xfId="21609" xr:uid="{00000000-0005-0000-0000-000062540000}"/>
    <cellStyle name="Notitie 3 2 8 2 3" xfId="21610" xr:uid="{00000000-0005-0000-0000-000063540000}"/>
    <cellStyle name="Notitie 3 2 8 3" xfId="21611" xr:uid="{00000000-0005-0000-0000-000064540000}"/>
    <cellStyle name="Notitie 3 2 8 4" xfId="21612" xr:uid="{00000000-0005-0000-0000-000065540000}"/>
    <cellStyle name="Notitie 3 2 9" xfId="21613" xr:uid="{00000000-0005-0000-0000-000066540000}"/>
    <cellStyle name="Notitie 3 2 9 2" xfId="21614" xr:uid="{00000000-0005-0000-0000-000067540000}"/>
    <cellStyle name="Notitie 3 2 9 2 2" xfId="21615" xr:uid="{00000000-0005-0000-0000-000068540000}"/>
    <cellStyle name="Notitie 3 2 9 3" xfId="21616" xr:uid="{00000000-0005-0000-0000-000069540000}"/>
    <cellStyle name="Notitie 3 2 9 4" xfId="21617" xr:uid="{00000000-0005-0000-0000-00006A540000}"/>
    <cellStyle name="Notitie 3 3" xfId="21618" xr:uid="{00000000-0005-0000-0000-00006B540000}"/>
    <cellStyle name="Notitie 3 3 2" xfId="21619" xr:uid="{00000000-0005-0000-0000-00006C540000}"/>
    <cellStyle name="Notitie 3 3 2 2" xfId="21620" xr:uid="{00000000-0005-0000-0000-00006D540000}"/>
    <cellStyle name="Notitie 3 3 2 2 2" xfId="21621" xr:uid="{00000000-0005-0000-0000-00006E540000}"/>
    <cellStyle name="Notitie 3 3 2 2 2 2" xfId="21622" xr:uid="{00000000-0005-0000-0000-00006F540000}"/>
    <cellStyle name="Notitie 3 3 2 2 2 2 2" xfId="21623" xr:uid="{00000000-0005-0000-0000-000070540000}"/>
    <cellStyle name="Notitie 3 3 2 2 2 3" xfId="21624" xr:uid="{00000000-0005-0000-0000-000071540000}"/>
    <cellStyle name="Notitie 3 3 2 2 3" xfId="21625" xr:uid="{00000000-0005-0000-0000-000072540000}"/>
    <cellStyle name="Notitie 3 3 2 2 3 2" xfId="21626" xr:uid="{00000000-0005-0000-0000-000073540000}"/>
    <cellStyle name="Notitie 3 3 2 2 4" xfId="21627" xr:uid="{00000000-0005-0000-0000-000074540000}"/>
    <cellStyle name="Notitie 3 3 2 2 5" xfId="21628" xr:uid="{00000000-0005-0000-0000-000075540000}"/>
    <cellStyle name="Notitie 3 3 2 2 6" xfId="21629" xr:uid="{00000000-0005-0000-0000-000076540000}"/>
    <cellStyle name="Notitie 3 3 2 3" xfId="21630" xr:uid="{00000000-0005-0000-0000-000077540000}"/>
    <cellStyle name="Notitie 3 3 2 3 2" xfId="21631" xr:uid="{00000000-0005-0000-0000-000078540000}"/>
    <cellStyle name="Notitie 3 3 2 3 2 2" xfId="21632" xr:uid="{00000000-0005-0000-0000-000079540000}"/>
    <cellStyle name="Notitie 3 3 2 3 3" xfId="21633" xr:uid="{00000000-0005-0000-0000-00007A540000}"/>
    <cellStyle name="Notitie 3 3 2 4" xfId="21634" xr:uid="{00000000-0005-0000-0000-00007B540000}"/>
    <cellStyle name="Notitie 3 3 2 4 2" xfId="21635" xr:uid="{00000000-0005-0000-0000-00007C540000}"/>
    <cellStyle name="Notitie 3 3 2 4 2 2" xfId="21636" xr:uid="{00000000-0005-0000-0000-00007D540000}"/>
    <cellStyle name="Notitie 3 3 2 4 3" xfId="21637" xr:uid="{00000000-0005-0000-0000-00007E540000}"/>
    <cellStyle name="Notitie 3 3 2 5" xfId="21638" xr:uid="{00000000-0005-0000-0000-00007F540000}"/>
    <cellStyle name="Notitie 3 3 2 5 2" xfId="21639" xr:uid="{00000000-0005-0000-0000-000080540000}"/>
    <cellStyle name="Notitie 3 3 2 6" xfId="21640" xr:uid="{00000000-0005-0000-0000-000081540000}"/>
    <cellStyle name="Notitie 3 3 2 7" xfId="21641" xr:uid="{00000000-0005-0000-0000-000082540000}"/>
    <cellStyle name="Notitie 3 3 2 8" xfId="21642" xr:uid="{00000000-0005-0000-0000-000083540000}"/>
    <cellStyle name="Notitie 3 3 3" xfId="21643" xr:uid="{00000000-0005-0000-0000-000084540000}"/>
    <cellStyle name="Notitie 3 3 3 2" xfId="21644" xr:uid="{00000000-0005-0000-0000-000085540000}"/>
    <cellStyle name="Notitie 3 3 3 2 2" xfId="21645" xr:uid="{00000000-0005-0000-0000-000086540000}"/>
    <cellStyle name="Notitie 3 3 3 2 2 2" xfId="21646" xr:uid="{00000000-0005-0000-0000-000087540000}"/>
    <cellStyle name="Notitie 3 3 3 2 3" xfId="21647" xr:uid="{00000000-0005-0000-0000-000088540000}"/>
    <cellStyle name="Notitie 3 3 3 2 4" xfId="21648" xr:uid="{00000000-0005-0000-0000-000089540000}"/>
    <cellStyle name="Notitie 3 3 3 3" xfId="21649" xr:uid="{00000000-0005-0000-0000-00008A540000}"/>
    <cellStyle name="Notitie 3 3 3 3 2" xfId="21650" xr:uid="{00000000-0005-0000-0000-00008B540000}"/>
    <cellStyle name="Notitie 3 3 3 4" xfId="21651" xr:uid="{00000000-0005-0000-0000-00008C540000}"/>
    <cellStyle name="Notitie 3 3 3 5" xfId="21652" xr:uid="{00000000-0005-0000-0000-00008D540000}"/>
    <cellStyle name="Notitie 3 3 3 6" xfId="21653" xr:uid="{00000000-0005-0000-0000-00008E540000}"/>
    <cellStyle name="Notitie 3 3 4" xfId="21654" xr:uid="{00000000-0005-0000-0000-00008F540000}"/>
    <cellStyle name="Notitie 3 3 4 2" xfId="21655" xr:uid="{00000000-0005-0000-0000-000090540000}"/>
    <cellStyle name="Notitie 3 3 4 2 2" xfId="21656" xr:uid="{00000000-0005-0000-0000-000091540000}"/>
    <cellStyle name="Notitie 3 3 4 2 2 2" xfId="21657" xr:uid="{00000000-0005-0000-0000-000092540000}"/>
    <cellStyle name="Notitie 3 3 4 2 3" xfId="21658" xr:uid="{00000000-0005-0000-0000-000093540000}"/>
    <cellStyle name="Notitie 3 3 4 2 4" xfId="21659" xr:uid="{00000000-0005-0000-0000-000094540000}"/>
    <cellStyle name="Notitie 3 3 4 3" xfId="21660" xr:uid="{00000000-0005-0000-0000-000095540000}"/>
    <cellStyle name="Notitie 3 3 4 3 2" xfId="21661" xr:uid="{00000000-0005-0000-0000-000096540000}"/>
    <cellStyle name="Notitie 3 3 4 4" xfId="21662" xr:uid="{00000000-0005-0000-0000-000097540000}"/>
    <cellStyle name="Notitie 3 3 4 5" xfId="21663" xr:uid="{00000000-0005-0000-0000-000098540000}"/>
    <cellStyle name="Notitie 3 3 5" xfId="21664" xr:uid="{00000000-0005-0000-0000-000099540000}"/>
    <cellStyle name="Notitie 3 3 5 2" xfId="21665" xr:uid="{00000000-0005-0000-0000-00009A540000}"/>
    <cellStyle name="Notitie 3 3 5 2 2" xfId="21666" xr:uid="{00000000-0005-0000-0000-00009B540000}"/>
    <cellStyle name="Notitie 3 3 5 3" xfId="21667" xr:uid="{00000000-0005-0000-0000-00009C540000}"/>
    <cellStyle name="Notitie 3 3 5 4" xfId="21668" xr:uid="{00000000-0005-0000-0000-00009D540000}"/>
    <cellStyle name="Notitie 3 3 6" xfId="21669" xr:uid="{00000000-0005-0000-0000-00009E540000}"/>
    <cellStyle name="Notitie 3 3 6 2" xfId="21670" xr:uid="{00000000-0005-0000-0000-00009F540000}"/>
    <cellStyle name="Notitie 3 3 7" xfId="21671" xr:uid="{00000000-0005-0000-0000-0000A0540000}"/>
    <cellStyle name="Notitie 3 3 8" xfId="21672" xr:uid="{00000000-0005-0000-0000-0000A1540000}"/>
    <cellStyle name="Notitie 3 3 9" xfId="21673" xr:uid="{00000000-0005-0000-0000-0000A2540000}"/>
    <cellStyle name="Notitie 3 4" xfId="21674" xr:uid="{00000000-0005-0000-0000-0000A3540000}"/>
    <cellStyle name="Notitie 3 4 2" xfId="21675" xr:uid="{00000000-0005-0000-0000-0000A4540000}"/>
    <cellStyle name="Notitie 3 4 2 2" xfId="21676" xr:uid="{00000000-0005-0000-0000-0000A5540000}"/>
    <cellStyle name="Notitie 3 4 2 2 2" xfId="21677" xr:uid="{00000000-0005-0000-0000-0000A6540000}"/>
    <cellStyle name="Notitie 3 4 2 2 2 2" xfId="21678" xr:uid="{00000000-0005-0000-0000-0000A7540000}"/>
    <cellStyle name="Notitie 3 4 2 2 2 2 2" xfId="21679" xr:uid="{00000000-0005-0000-0000-0000A8540000}"/>
    <cellStyle name="Notitie 3 4 2 2 2 3" xfId="21680" xr:uid="{00000000-0005-0000-0000-0000A9540000}"/>
    <cellStyle name="Notitie 3 4 2 2 3" xfId="21681" xr:uid="{00000000-0005-0000-0000-0000AA540000}"/>
    <cellStyle name="Notitie 3 4 2 2 3 2" xfId="21682" xr:uid="{00000000-0005-0000-0000-0000AB540000}"/>
    <cellStyle name="Notitie 3 4 2 2 4" xfId="21683" xr:uid="{00000000-0005-0000-0000-0000AC540000}"/>
    <cellStyle name="Notitie 3 4 2 2 5" xfId="21684" xr:uid="{00000000-0005-0000-0000-0000AD540000}"/>
    <cellStyle name="Notitie 3 4 2 2 6" xfId="21685" xr:uid="{00000000-0005-0000-0000-0000AE540000}"/>
    <cellStyle name="Notitie 3 4 2 3" xfId="21686" xr:uid="{00000000-0005-0000-0000-0000AF540000}"/>
    <cellStyle name="Notitie 3 4 2 3 2" xfId="21687" xr:uid="{00000000-0005-0000-0000-0000B0540000}"/>
    <cellStyle name="Notitie 3 4 2 3 2 2" xfId="21688" xr:uid="{00000000-0005-0000-0000-0000B1540000}"/>
    <cellStyle name="Notitie 3 4 2 3 3" xfId="21689" xr:uid="{00000000-0005-0000-0000-0000B2540000}"/>
    <cellStyle name="Notitie 3 4 2 4" xfId="21690" xr:uid="{00000000-0005-0000-0000-0000B3540000}"/>
    <cellStyle name="Notitie 3 4 2 4 2" xfId="21691" xr:uid="{00000000-0005-0000-0000-0000B4540000}"/>
    <cellStyle name="Notitie 3 4 2 4 2 2" xfId="21692" xr:uid="{00000000-0005-0000-0000-0000B5540000}"/>
    <cellStyle name="Notitie 3 4 2 4 3" xfId="21693" xr:uid="{00000000-0005-0000-0000-0000B6540000}"/>
    <cellStyle name="Notitie 3 4 2 5" xfId="21694" xr:uid="{00000000-0005-0000-0000-0000B7540000}"/>
    <cellStyle name="Notitie 3 4 2 5 2" xfId="21695" xr:uid="{00000000-0005-0000-0000-0000B8540000}"/>
    <cellStyle name="Notitie 3 4 2 6" xfId="21696" xr:uid="{00000000-0005-0000-0000-0000B9540000}"/>
    <cellStyle name="Notitie 3 4 2 7" xfId="21697" xr:uid="{00000000-0005-0000-0000-0000BA540000}"/>
    <cellStyle name="Notitie 3 4 2 8" xfId="21698" xr:uid="{00000000-0005-0000-0000-0000BB540000}"/>
    <cellStyle name="Notitie 3 4 3" xfId="21699" xr:uid="{00000000-0005-0000-0000-0000BC540000}"/>
    <cellStyle name="Notitie 3 4 3 2" xfId="21700" xr:uid="{00000000-0005-0000-0000-0000BD540000}"/>
    <cellStyle name="Notitie 3 4 3 2 2" xfId="21701" xr:uid="{00000000-0005-0000-0000-0000BE540000}"/>
    <cellStyle name="Notitie 3 4 3 2 2 2" xfId="21702" xr:uid="{00000000-0005-0000-0000-0000BF540000}"/>
    <cellStyle name="Notitie 3 4 3 2 3" xfId="21703" xr:uid="{00000000-0005-0000-0000-0000C0540000}"/>
    <cellStyle name="Notitie 3 4 3 2 4" xfId="21704" xr:uid="{00000000-0005-0000-0000-0000C1540000}"/>
    <cellStyle name="Notitie 3 4 3 3" xfId="21705" xr:uid="{00000000-0005-0000-0000-0000C2540000}"/>
    <cellStyle name="Notitie 3 4 3 3 2" xfId="21706" xr:uid="{00000000-0005-0000-0000-0000C3540000}"/>
    <cellStyle name="Notitie 3 4 3 4" xfId="21707" xr:uid="{00000000-0005-0000-0000-0000C4540000}"/>
    <cellStyle name="Notitie 3 4 3 5" xfId="21708" xr:uid="{00000000-0005-0000-0000-0000C5540000}"/>
    <cellStyle name="Notitie 3 4 3 6" xfId="21709" xr:uid="{00000000-0005-0000-0000-0000C6540000}"/>
    <cellStyle name="Notitie 3 4 4" xfId="21710" xr:uid="{00000000-0005-0000-0000-0000C7540000}"/>
    <cellStyle name="Notitie 3 4 4 2" xfId="21711" xr:uid="{00000000-0005-0000-0000-0000C8540000}"/>
    <cellStyle name="Notitie 3 4 4 2 2" xfId="21712" xr:uid="{00000000-0005-0000-0000-0000C9540000}"/>
    <cellStyle name="Notitie 3 4 4 3" xfId="21713" xr:uid="{00000000-0005-0000-0000-0000CA540000}"/>
    <cellStyle name="Notitie 3 4 4 4" xfId="21714" xr:uid="{00000000-0005-0000-0000-0000CB540000}"/>
    <cellStyle name="Notitie 3 4 5" xfId="21715" xr:uid="{00000000-0005-0000-0000-0000CC540000}"/>
    <cellStyle name="Notitie 3 4 5 2" xfId="21716" xr:uid="{00000000-0005-0000-0000-0000CD540000}"/>
    <cellStyle name="Notitie 3 4 5 2 2" xfId="21717" xr:uid="{00000000-0005-0000-0000-0000CE540000}"/>
    <cellStyle name="Notitie 3 4 5 3" xfId="21718" xr:uid="{00000000-0005-0000-0000-0000CF540000}"/>
    <cellStyle name="Notitie 3 4 6" xfId="21719" xr:uid="{00000000-0005-0000-0000-0000D0540000}"/>
    <cellStyle name="Notitie 3 4 6 2" xfId="21720" xr:uid="{00000000-0005-0000-0000-0000D1540000}"/>
    <cellStyle name="Notitie 3 4 7" xfId="21721" xr:uid="{00000000-0005-0000-0000-0000D2540000}"/>
    <cellStyle name="Notitie 3 4 8" xfId="21722" xr:uid="{00000000-0005-0000-0000-0000D3540000}"/>
    <cellStyle name="Notitie 3 4 9" xfId="21723" xr:uid="{00000000-0005-0000-0000-0000D4540000}"/>
    <cellStyle name="Notitie 3 5" xfId="21724" xr:uid="{00000000-0005-0000-0000-0000D5540000}"/>
    <cellStyle name="Notitie 3 5 2" xfId="21725" xr:uid="{00000000-0005-0000-0000-0000D6540000}"/>
    <cellStyle name="Notitie 3 5 2 2" xfId="21726" xr:uid="{00000000-0005-0000-0000-0000D7540000}"/>
    <cellStyle name="Notitie 3 5 2 2 2" xfId="21727" xr:uid="{00000000-0005-0000-0000-0000D8540000}"/>
    <cellStyle name="Notitie 3 5 2 2 2 2" xfId="21728" xr:uid="{00000000-0005-0000-0000-0000D9540000}"/>
    <cellStyle name="Notitie 3 5 2 2 2 2 2" xfId="21729" xr:uid="{00000000-0005-0000-0000-0000DA540000}"/>
    <cellStyle name="Notitie 3 5 2 2 2 3" xfId="21730" xr:uid="{00000000-0005-0000-0000-0000DB540000}"/>
    <cellStyle name="Notitie 3 5 2 2 3" xfId="21731" xr:uid="{00000000-0005-0000-0000-0000DC540000}"/>
    <cellStyle name="Notitie 3 5 2 2 3 2" xfId="21732" xr:uid="{00000000-0005-0000-0000-0000DD540000}"/>
    <cellStyle name="Notitie 3 5 2 2 4" xfId="21733" xr:uid="{00000000-0005-0000-0000-0000DE540000}"/>
    <cellStyle name="Notitie 3 5 2 2 5" xfId="21734" xr:uid="{00000000-0005-0000-0000-0000DF540000}"/>
    <cellStyle name="Notitie 3 5 2 2 6" xfId="21735" xr:uid="{00000000-0005-0000-0000-0000E0540000}"/>
    <cellStyle name="Notitie 3 5 2 3" xfId="21736" xr:uid="{00000000-0005-0000-0000-0000E1540000}"/>
    <cellStyle name="Notitie 3 5 2 3 2" xfId="21737" xr:uid="{00000000-0005-0000-0000-0000E2540000}"/>
    <cellStyle name="Notitie 3 5 2 3 2 2" xfId="21738" xr:uid="{00000000-0005-0000-0000-0000E3540000}"/>
    <cellStyle name="Notitie 3 5 2 3 3" xfId="21739" xr:uid="{00000000-0005-0000-0000-0000E4540000}"/>
    <cellStyle name="Notitie 3 5 2 4" xfId="21740" xr:uid="{00000000-0005-0000-0000-0000E5540000}"/>
    <cellStyle name="Notitie 3 5 2 4 2" xfId="21741" xr:uid="{00000000-0005-0000-0000-0000E6540000}"/>
    <cellStyle name="Notitie 3 5 2 4 2 2" xfId="21742" xr:uid="{00000000-0005-0000-0000-0000E7540000}"/>
    <cellStyle name="Notitie 3 5 2 4 3" xfId="21743" xr:uid="{00000000-0005-0000-0000-0000E8540000}"/>
    <cellStyle name="Notitie 3 5 2 5" xfId="21744" xr:uid="{00000000-0005-0000-0000-0000E9540000}"/>
    <cellStyle name="Notitie 3 5 2 5 2" xfId="21745" xr:uid="{00000000-0005-0000-0000-0000EA540000}"/>
    <cellStyle name="Notitie 3 5 2 6" xfId="21746" xr:uid="{00000000-0005-0000-0000-0000EB540000}"/>
    <cellStyle name="Notitie 3 5 2 7" xfId="21747" xr:uid="{00000000-0005-0000-0000-0000EC540000}"/>
    <cellStyle name="Notitie 3 5 2 8" xfId="21748" xr:uid="{00000000-0005-0000-0000-0000ED540000}"/>
    <cellStyle name="Notitie 3 5 3" xfId="21749" xr:uid="{00000000-0005-0000-0000-0000EE540000}"/>
    <cellStyle name="Notitie 3 5 3 2" xfId="21750" xr:uid="{00000000-0005-0000-0000-0000EF540000}"/>
    <cellStyle name="Notitie 3 5 3 2 2" xfId="21751" xr:uid="{00000000-0005-0000-0000-0000F0540000}"/>
    <cellStyle name="Notitie 3 5 3 2 2 2" xfId="21752" xr:uid="{00000000-0005-0000-0000-0000F1540000}"/>
    <cellStyle name="Notitie 3 5 3 2 3" xfId="21753" xr:uid="{00000000-0005-0000-0000-0000F2540000}"/>
    <cellStyle name="Notitie 3 5 3 2 4" xfId="21754" xr:uid="{00000000-0005-0000-0000-0000F3540000}"/>
    <cellStyle name="Notitie 3 5 3 3" xfId="21755" xr:uid="{00000000-0005-0000-0000-0000F4540000}"/>
    <cellStyle name="Notitie 3 5 3 3 2" xfId="21756" xr:uid="{00000000-0005-0000-0000-0000F5540000}"/>
    <cellStyle name="Notitie 3 5 3 4" xfId="21757" xr:uid="{00000000-0005-0000-0000-0000F6540000}"/>
    <cellStyle name="Notitie 3 5 3 5" xfId="21758" xr:uid="{00000000-0005-0000-0000-0000F7540000}"/>
    <cellStyle name="Notitie 3 5 3 6" xfId="21759" xr:uid="{00000000-0005-0000-0000-0000F8540000}"/>
    <cellStyle name="Notitie 3 5 4" xfId="21760" xr:uid="{00000000-0005-0000-0000-0000F9540000}"/>
    <cellStyle name="Notitie 3 5 4 2" xfId="21761" xr:uid="{00000000-0005-0000-0000-0000FA540000}"/>
    <cellStyle name="Notitie 3 5 4 2 2" xfId="21762" xr:uid="{00000000-0005-0000-0000-0000FB540000}"/>
    <cellStyle name="Notitie 3 5 4 3" xfId="21763" xr:uid="{00000000-0005-0000-0000-0000FC540000}"/>
    <cellStyle name="Notitie 3 5 4 4" xfId="21764" xr:uid="{00000000-0005-0000-0000-0000FD540000}"/>
    <cellStyle name="Notitie 3 5 5" xfId="21765" xr:uid="{00000000-0005-0000-0000-0000FE540000}"/>
    <cellStyle name="Notitie 3 5 5 2" xfId="21766" xr:uid="{00000000-0005-0000-0000-0000FF540000}"/>
    <cellStyle name="Notitie 3 5 5 2 2" xfId="21767" xr:uid="{00000000-0005-0000-0000-000000550000}"/>
    <cellStyle name="Notitie 3 5 5 3" xfId="21768" xr:uid="{00000000-0005-0000-0000-000001550000}"/>
    <cellStyle name="Notitie 3 5 6" xfId="21769" xr:uid="{00000000-0005-0000-0000-000002550000}"/>
    <cellStyle name="Notitie 3 5 6 2" xfId="21770" xr:uid="{00000000-0005-0000-0000-000003550000}"/>
    <cellStyle name="Notitie 3 5 7" xfId="21771" xr:uid="{00000000-0005-0000-0000-000004550000}"/>
    <cellStyle name="Notitie 3 5 8" xfId="21772" xr:uid="{00000000-0005-0000-0000-000005550000}"/>
    <cellStyle name="Notitie 3 5 9" xfId="21773" xr:uid="{00000000-0005-0000-0000-000006550000}"/>
    <cellStyle name="Notitie 3 6" xfId="21774" xr:uid="{00000000-0005-0000-0000-000007550000}"/>
    <cellStyle name="Notitie 3 6 2" xfId="21775" xr:uid="{00000000-0005-0000-0000-000008550000}"/>
    <cellStyle name="Notitie 3 6 2 2" xfId="21776" xr:uid="{00000000-0005-0000-0000-000009550000}"/>
    <cellStyle name="Notitie 3 6 2 2 2" xfId="21777" xr:uid="{00000000-0005-0000-0000-00000A550000}"/>
    <cellStyle name="Notitie 3 6 2 2 2 2" xfId="21778" xr:uid="{00000000-0005-0000-0000-00000B550000}"/>
    <cellStyle name="Notitie 3 6 2 2 3" xfId="21779" xr:uid="{00000000-0005-0000-0000-00000C550000}"/>
    <cellStyle name="Notitie 3 6 2 2 4" xfId="21780" xr:uid="{00000000-0005-0000-0000-00000D550000}"/>
    <cellStyle name="Notitie 3 6 2 3" xfId="21781" xr:uid="{00000000-0005-0000-0000-00000E550000}"/>
    <cellStyle name="Notitie 3 6 2 3 2" xfId="21782" xr:uid="{00000000-0005-0000-0000-00000F550000}"/>
    <cellStyle name="Notitie 3 6 2 4" xfId="21783" xr:uid="{00000000-0005-0000-0000-000010550000}"/>
    <cellStyle name="Notitie 3 6 2 5" xfId="21784" xr:uid="{00000000-0005-0000-0000-000011550000}"/>
    <cellStyle name="Notitie 3 6 2 6" xfId="21785" xr:uid="{00000000-0005-0000-0000-000012550000}"/>
    <cellStyle name="Notitie 3 6 3" xfId="21786" xr:uid="{00000000-0005-0000-0000-000013550000}"/>
    <cellStyle name="Notitie 3 6 3 2" xfId="21787" xr:uid="{00000000-0005-0000-0000-000014550000}"/>
    <cellStyle name="Notitie 3 6 3 2 2" xfId="21788" xr:uid="{00000000-0005-0000-0000-000015550000}"/>
    <cellStyle name="Notitie 3 6 3 2 2 2" xfId="21789" xr:uid="{00000000-0005-0000-0000-000016550000}"/>
    <cellStyle name="Notitie 3 6 3 2 3" xfId="21790" xr:uid="{00000000-0005-0000-0000-000017550000}"/>
    <cellStyle name="Notitie 3 6 3 2 4" xfId="21791" xr:uid="{00000000-0005-0000-0000-000018550000}"/>
    <cellStyle name="Notitie 3 6 3 3" xfId="21792" xr:uid="{00000000-0005-0000-0000-000019550000}"/>
    <cellStyle name="Notitie 3 6 3 3 2" xfId="21793" xr:uid="{00000000-0005-0000-0000-00001A550000}"/>
    <cellStyle name="Notitie 3 6 3 4" xfId="21794" xr:uid="{00000000-0005-0000-0000-00001B550000}"/>
    <cellStyle name="Notitie 3 6 3 5" xfId="21795" xr:uid="{00000000-0005-0000-0000-00001C550000}"/>
    <cellStyle name="Notitie 3 6 4" xfId="21796" xr:uid="{00000000-0005-0000-0000-00001D550000}"/>
    <cellStyle name="Notitie 3 6 4 2" xfId="21797" xr:uid="{00000000-0005-0000-0000-00001E550000}"/>
    <cellStyle name="Notitie 3 6 4 2 2" xfId="21798" xr:uid="{00000000-0005-0000-0000-00001F550000}"/>
    <cellStyle name="Notitie 3 6 4 3" xfId="21799" xr:uid="{00000000-0005-0000-0000-000020550000}"/>
    <cellStyle name="Notitie 3 6 4 4" xfId="21800" xr:uid="{00000000-0005-0000-0000-000021550000}"/>
    <cellStyle name="Notitie 3 6 5" xfId="21801" xr:uid="{00000000-0005-0000-0000-000022550000}"/>
    <cellStyle name="Notitie 3 6 5 2" xfId="21802" xr:uid="{00000000-0005-0000-0000-000023550000}"/>
    <cellStyle name="Notitie 3 6 6" xfId="21803" xr:uid="{00000000-0005-0000-0000-000024550000}"/>
    <cellStyle name="Notitie 3 6 7" xfId="21804" xr:uid="{00000000-0005-0000-0000-000025550000}"/>
    <cellStyle name="Notitie 3 6 8" xfId="21805" xr:uid="{00000000-0005-0000-0000-000026550000}"/>
    <cellStyle name="Notitie 3 7" xfId="21806" xr:uid="{00000000-0005-0000-0000-000027550000}"/>
    <cellStyle name="Notitie 3 7 2" xfId="21807" xr:uid="{00000000-0005-0000-0000-000028550000}"/>
    <cellStyle name="Notitie 3 7 2 2" xfId="21808" xr:uid="{00000000-0005-0000-0000-000029550000}"/>
    <cellStyle name="Notitie 3 7 2 2 2" xfId="21809" xr:uid="{00000000-0005-0000-0000-00002A550000}"/>
    <cellStyle name="Notitie 3 7 2 3" xfId="21810" xr:uid="{00000000-0005-0000-0000-00002B550000}"/>
    <cellStyle name="Notitie 3 7 2 4" xfId="21811" xr:uid="{00000000-0005-0000-0000-00002C550000}"/>
    <cellStyle name="Notitie 3 7 3" xfId="21812" xr:uid="{00000000-0005-0000-0000-00002D550000}"/>
    <cellStyle name="Notitie 3 7 3 2" xfId="21813" xr:uid="{00000000-0005-0000-0000-00002E550000}"/>
    <cellStyle name="Notitie 3 7 4" xfId="21814" xr:uid="{00000000-0005-0000-0000-00002F550000}"/>
    <cellStyle name="Notitie 3 7 5" xfId="21815" xr:uid="{00000000-0005-0000-0000-000030550000}"/>
    <cellStyle name="Notitie 3 7 6" xfId="21816" xr:uid="{00000000-0005-0000-0000-000031550000}"/>
    <cellStyle name="Notitie 3 8" xfId="21817" xr:uid="{00000000-0005-0000-0000-000032550000}"/>
    <cellStyle name="Notitie 3 8 2" xfId="21818" xr:uid="{00000000-0005-0000-0000-000033550000}"/>
    <cellStyle name="Notitie 3 8 2 2" xfId="21819" xr:uid="{00000000-0005-0000-0000-000034550000}"/>
    <cellStyle name="Notitie 3 8 2 2 2" xfId="21820" xr:uid="{00000000-0005-0000-0000-000035550000}"/>
    <cellStyle name="Notitie 3 8 2 3" xfId="21821" xr:uid="{00000000-0005-0000-0000-000036550000}"/>
    <cellStyle name="Notitie 3 8 2 4" xfId="21822" xr:uid="{00000000-0005-0000-0000-000037550000}"/>
    <cellStyle name="Notitie 3 8 3" xfId="21823" xr:uid="{00000000-0005-0000-0000-000038550000}"/>
    <cellStyle name="Notitie 3 8 3 2" xfId="21824" xr:uid="{00000000-0005-0000-0000-000039550000}"/>
    <cellStyle name="Notitie 3 8 4" xfId="21825" xr:uid="{00000000-0005-0000-0000-00003A550000}"/>
    <cellStyle name="Notitie 3 8 5" xfId="21826" xr:uid="{00000000-0005-0000-0000-00003B550000}"/>
    <cellStyle name="Notitie 3 9" xfId="21827" xr:uid="{00000000-0005-0000-0000-00003C550000}"/>
    <cellStyle name="Notitie 3 9 2" xfId="21828" xr:uid="{00000000-0005-0000-0000-00003D550000}"/>
    <cellStyle name="Notitie 3 9 2 2" xfId="21829" xr:uid="{00000000-0005-0000-0000-00003E550000}"/>
    <cellStyle name="Notitie 3 9 2 3" xfId="21830" xr:uid="{00000000-0005-0000-0000-00003F550000}"/>
    <cellStyle name="Notitie 3 9 3" xfId="21831" xr:uid="{00000000-0005-0000-0000-000040550000}"/>
    <cellStyle name="Notitie 3 9 4" xfId="21832" xr:uid="{00000000-0005-0000-0000-000041550000}"/>
    <cellStyle name="Notitie 4" xfId="21833" xr:uid="{00000000-0005-0000-0000-000042550000}"/>
    <cellStyle name="Notitie 4 10" xfId="21834" xr:uid="{00000000-0005-0000-0000-000043550000}"/>
    <cellStyle name="Notitie 4 10 2" xfId="21835" xr:uid="{00000000-0005-0000-0000-000044550000}"/>
    <cellStyle name="Notitie 4 10 2 2" xfId="21836" xr:uid="{00000000-0005-0000-0000-000045550000}"/>
    <cellStyle name="Notitie 4 10 3" xfId="21837" xr:uid="{00000000-0005-0000-0000-000046550000}"/>
    <cellStyle name="Notitie 4 10 4" xfId="21838" xr:uid="{00000000-0005-0000-0000-000047550000}"/>
    <cellStyle name="Notitie 4 11" xfId="21839" xr:uid="{00000000-0005-0000-0000-000048550000}"/>
    <cellStyle name="Notitie 4 11 2" xfId="21840" xr:uid="{00000000-0005-0000-0000-000049550000}"/>
    <cellStyle name="Notitie 4 12" xfId="21841" xr:uid="{00000000-0005-0000-0000-00004A550000}"/>
    <cellStyle name="Notitie 4 13" xfId="21842" xr:uid="{00000000-0005-0000-0000-00004B550000}"/>
    <cellStyle name="Notitie 4 14" xfId="21843" xr:uid="{00000000-0005-0000-0000-00004C550000}"/>
    <cellStyle name="Notitie 4 2" xfId="21844" xr:uid="{00000000-0005-0000-0000-00004D550000}"/>
    <cellStyle name="Notitie 4 2 10" xfId="21845" xr:uid="{00000000-0005-0000-0000-00004E550000}"/>
    <cellStyle name="Notitie 4 2 10 2" xfId="21846" xr:uid="{00000000-0005-0000-0000-00004F550000}"/>
    <cellStyle name="Notitie 4 2 11" xfId="21847" xr:uid="{00000000-0005-0000-0000-000050550000}"/>
    <cellStyle name="Notitie 4 2 12" xfId="21848" xr:uid="{00000000-0005-0000-0000-000051550000}"/>
    <cellStyle name="Notitie 4 2 13" xfId="21849" xr:uid="{00000000-0005-0000-0000-000052550000}"/>
    <cellStyle name="Notitie 4 2 2" xfId="21850" xr:uid="{00000000-0005-0000-0000-000053550000}"/>
    <cellStyle name="Notitie 4 2 2 2" xfId="21851" xr:uid="{00000000-0005-0000-0000-000054550000}"/>
    <cellStyle name="Notitie 4 2 2 2 2" xfId="21852" xr:uid="{00000000-0005-0000-0000-000055550000}"/>
    <cellStyle name="Notitie 4 2 2 2 2 2" xfId="21853" xr:uid="{00000000-0005-0000-0000-000056550000}"/>
    <cellStyle name="Notitie 4 2 2 2 2 2 2" xfId="21854" xr:uid="{00000000-0005-0000-0000-000057550000}"/>
    <cellStyle name="Notitie 4 2 2 2 2 2 2 2" xfId="21855" xr:uid="{00000000-0005-0000-0000-000058550000}"/>
    <cellStyle name="Notitie 4 2 2 2 2 2 3" xfId="21856" xr:uid="{00000000-0005-0000-0000-000059550000}"/>
    <cellStyle name="Notitie 4 2 2 2 2 3" xfId="21857" xr:uid="{00000000-0005-0000-0000-00005A550000}"/>
    <cellStyle name="Notitie 4 2 2 2 2 3 2" xfId="21858" xr:uid="{00000000-0005-0000-0000-00005B550000}"/>
    <cellStyle name="Notitie 4 2 2 2 2 4" xfId="21859" xr:uid="{00000000-0005-0000-0000-00005C550000}"/>
    <cellStyle name="Notitie 4 2 2 2 2 5" xfId="21860" xr:uid="{00000000-0005-0000-0000-00005D550000}"/>
    <cellStyle name="Notitie 4 2 2 2 2 6" xfId="21861" xr:uid="{00000000-0005-0000-0000-00005E550000}"/>
    <cellStyle name="Notitie 4 2 2 2 3" xfId="21862" xr:uid="{00000000-0005-0000-0000-00005F550000}"/>
    <cellStyle name="Notitie 4 2 2 2 3 2" xfId="21863" xr:uid="{00000000-0005-0000-0000-000060550000}"/>
    <cellStyle name="Notitie 4 2 2 2 3 2 2" xfId="21864" xr:uid="{00000000-0005-0000-0000-000061550000}"/>
    <cellStyle name="Notitie 4 2 2 2 3 3" xfId="21865" xr:uid="{00000000-0005-0000-0000-000062550000}"/>
    <cellStyle name="Notitie 4 2 2 2 4" xfId="21866" xr:uid="{00000000-0005-0000-0000-000063550000}"/>
    <cellStyle name="Notitie 4 2 2 2 4 2" xfId="21867" xr:uid="{00000000-0005-0000-0000-000064550000}"/>
    <cellStyle name="Notitie 4 2 2 2 4 2 2" xfId="21868" xr:uid="{00000000-0005-0000-0000-000065550000}"/>
    <cellStyle name="Notitie 4 2 2 2 4 3" xfId="21869" xr:uid="{00000000-0005-0000-0000-000066550000}"/>
    <cellStyle name="Notitie 4 2 2 2 5" xfId="21870" xr:uid="{00000000-0005-0000-0000-000067550000}"/>
    <cellStyle name="Notitie 4 2 2 2 5 2" xfId="21871" xr:uid="{00000000-0005-0000-0000-000068550000}"/>
    <cellStyle name="Notitie 4 2 2 2 6" xfId="21872" xr:uid="{00000000-0005-0000-0000-000069550000}"/>
    <cellStyle name="Notitie 4 2 2 2 7" xfId="21873" xr:uid="{00000000-0005-0000-0000-00006A550000}"/>
    <cellStyle name="Notitie 4 2 2 2 8" xfId="21874" xr:uid="{00000000-0005-0000-0000-00006B550000}"/>
    <cellStyle name="Notitie 4 2 2 3" xfId="21875" xr:uid="{00000000-0005-0000-0000-00006C550000}"/>
    <cellStyle name="Notitie 4 2 2 3 2" xfId="21876" xr:uid="{00000000-0005-0000-0000-00006D550000}"/>
    <cellStyle name="Notitie 4 2 2 3 2 2" xfId="21877" xr:uid="{00000000-0005-0000-0000-00006E550000}"/>
    <cellStyle name="Notitie 4 2 2 3 2 2 2" xfId="21878" xr:uid="{00000000-0005-0000-0000-00006F550000}"/>
    <cellStyle name="Notitie 4 2 2 3 2 3" xfId="21879" xr:uid="{00000000-0005-0000-0000-000070550000}"/>
    <cellStyle name="Notitie 4 2 2 3 2 4" xfId="21880" xr:uid="{00000000-0005-0000-0000-000071550000}"/>
    <cellStyle name="Notitie 4 2 2 3 3" xfId="21881" xr:uid="{00000000-0005-0000-0000-000072550000}"/>
    <cellStyle name="Notitie 4 2 2 3 3 2" xfId="21882" xr:uid="{00000000-0005-0000-0000-000073550000}"/>
    <cellStyle name="Notitie 4 2 2 3 4" xfId="21883" xr:uid="{00000000-0005-0000-0000-000074550000}"/>
    <cellStyle name="Notitie 4 2 2 3 5" xfId="21884" xr:uid="{00000000-0005-0000-0000-000075550000}"/>
    <cellStyle name="Notitie 4 2 2 3 6" xfId="21885" xr:uid="{00000000-0005-0000-0000-000076550000}"/>
    <cellStyle name="Notitie 4 2 2 4" xfId="21886" xr:uid="{00000000-0005-0000-0000-000077550000}"/>
    <cellStyle name="Notitie 4 2 2 4 2" xfId="21887" xr:uid="{00000000-0005-0000-0000-000078550000}"/>
    <cellStyle name="Notitie 4 2 2 4 2 2" xfId="21888" xr:uid="{00000000-0005-0000-0000-000079550000}"/>
    <cellStyle name="Notitie 4 2 2 4 2 2 2" xfId="21889" xr:uid="{00000000-0005-0000-0000-00007A550000}"/>
    <cellStyle name="Notitie 4 2 2 4 2 3" xfId="21890" xr:uid="{00000000-0005-0000-0000-00007B550000}"/>
    <cellStyle name="Notitie 4 2 2 4 2 4" xfId="21891" xr:uid="{00000000-0005-0000-0000-00007C550000}"/>
    <cellStyle name="Notitie 4 2 2 4 3" xfId="21892" xr:uid="{00000000-0005-0000-0000-00007D550000}"/>
    <cellStyle name="Notitie 4 2 2 4 3 2" xfId="21893" xr:uid="{00000000-0005-0000-0000-00007E550000}"/>
    <cellStyle name="Notitie 4 2 2 4 4" xfId="21894" xr:uid="{00000000-0005-0000-0000-00007F550000}"/>
    <cellStyle name="Notitie 4 2 2 4 5" xfId="21895" xr:uid="{00000000-0005-0000-0000-000080550000}"/>
    <cellStyle name="Notitie 4 2 2 5" xfId="21896" xr:uid="{00000000-0005-0000-0000-000081550000}"/>
    <cellStyle name="Notitie 4 2 2 5 2" xfId="21897" xr:uid="{00000000-0005-0000-0000-000082550000}"/>
    <cellStyle name="Notitie 4 2 2 5 2 2" xfId="21898" xr:uid="{00000000-0005-0000-0000-000083550000}"/>
    <cellStyle name="Notitie 4 2 2 5 3" xfId="21899" xr:uid="{00000000-0005-0000-0000-000084550000}"/>
    <cellStyle name="Notitie 4 2 2 5 4" xfId="21900" xr:uid="{00000000-0005-0000-0000-000085550000}"/>
    <cellStyle name="Notitie 4 2 2 6" xfId="21901" xr:uid="{00000000-0005-0000-0000-000086550000}"/>
    <cellStyle name="Notitie 4 2 2 6 2" xfId="21902" xr:uid="{00000000-0005-0000-0000-000087550000}"/>
    <cellStyle name="Notitie 4 2 2 7" xfId="21903" xr:uid="{00000000-0005-0000-0000-000088550000}"/>
    <cellStyle name="Notitie 4 2 2 8" xfId="21904" xr:uid="{00000000-0005-0000-0000-000089550000}"/>
    <cellStyle name="Notitie 4 2 2 9" xfId="21905" xr:uid="{00000000-0005-0000-0000-00008A550000}"/>
    <cellStyle name="Notitie 4 2 3" xfId="21906" xr:uid="{00000000-0005-0000-0000-00008B550000}"/>
    <cellStyle name="Notitie 4 2 3 2" xfId="21907" xr:uid="{00000000-0005-0000-0000-00008C550000}"/>
    <cellStyle name="Notitie 4 2 3 2 2" xfId="21908" xr:uid="{00000000-0005-0000-0000-00008D550000}"/>
    <cellStyle name="Notitie 4 2 3 2 2 2" xfId="21909" xr:uid="{00000000-0005-0000-0000-00008E550000}"/>
    <cellStyle name="Notitie 4 2 3 2 2 2 2" xfId="21910" xr:uid="{00000000-0005-0000-0000-00008F550000}"/>
    <cellStyle name="Notitie 4 2 3 2 2 2 2 2" xfId="21911" xr:uid="{00000000-0005-0000-0000-000090550000}"/>
    <cellStyle name="Notitie 4 2 3 2 2 2 3" xfId="21912" xr:uid="{00000000-0005-0000-0000-000091550000}"/>
    <cellStyle name="Notitie 4 2 3 2 2 3" xfId="21913" xr:uid="{00000000-0005-0000-0000-000092550000}"/>
    <cellStyle name="Notitie 4 2 3 2 2 3 2" xfId="21914" xr:uid="{00000000-0005-0000-0000-000093550000}"/>
    <cellStyle name="Notitie 4 2 3 2 2 4" xfId="21915" xr:uid="{00000000-0005-0000-0000-000094550000}"/>
    <cellStyle name="Notitie 4 2 3 2 2 5" xfId="21916" xr:uid="{00000000-0005-0000-0000-000095550000}"/>
    <cellStyle name="Notitie 4 2 3 2 2 6" xfId="21917" xr:uid="{00000000-0005-0000-0000-000096550000}"/>
    <cellStyle name="Notitie 4 2 3 2 3" xfId="21918" xr:uid="{00000000-0005-0000-0000-000097550000}"/>
    <cellStyle name="Notitie 4 2 3 2 3 2" xfId="21919" xr:uid="{00000000-0005-0000-0000-000098550000}"/>
    <cellStyle name="Notitie 4 2 3 2 3 2 2" xfId="21920" xr:uid="{00000000-0005-0000-0000-000099550000}"/>
    <cellStyle name="Notitie 4 2 3 2 3 3" xfId="21921" xr:uid="{00000000-0005-0000-0000-00009A550000}"/>
    <cellStyle name="Notitie 4 2 3 2 4" xfId="21922" xr:uid="{00000000-0005-0000-0000-00009B550000}"/>
    <cellStyle name="Notitie 4 2 3 2 4 2" xfId="21923" xr:uid="{00000000-0005-0000-0000-00009C550000}"/>
    <cellStyle name="Notitie 4 2 3 2 4 2 2" xfId="21924" xr:uid="{00000000-0005-0000-0000-00009D550000}"/>
    <cellStyle name="Notitie 4 2 3 2 4 3" xfId="21925" xr:uid="{00000000-0005-0000-0000-00009E550000}"/>
    <cellStyle name="Notitie 4 2 3 2 5" xfId="21926" xr:uid="{00000000-0005-0000-0000-00009F550000}"/>
    <cellStyle name="Notitie 4 2 3 2 5 2" xfId="21927" xr:uid="{00000000-0005-0000-0000-0000A0550000}"/>
    <cellStyle name="Notitie 4 2 3 2 6" xfId="21928" xr:uid="{00000000-0005-0000-0000-0000A1550000}"/>
    <cellStyle name="Notitie 4 2 3 2 7" xfId="21929" xr:uid="{00000000-0005-0000-0000-0000A2550000}"/>
    <cellStyle name="Notitie 4 2 3 2 8" xfId="21930" xr:uid="{00000000-0005-0000-0000-0000A3550000}"/>
    <cellStyle name="Notitie 4 2 3 3" xfId="21931" xr:uid="{00000000-0005-0000-0000-0000A4550000}"/>
    <cellStyle name="Notitie 4 2 3 3 2" xfId="21932" xr:uid="{00000000-0005-0000-0000-0000A5550000}"/>
    <cellStyle name="Notitie 4 2 3 3 2 2" xfId="21933" xr:uid="{00000000-0005-0000-0000-0000A6550000}"/>
    <cellStyle name="Notitie 4 2 3 3 2 2 2" xfId="21934" xr:uid="{00000000-0005-0000-0000-0000A7550000}"/>
    <cellStyle name="Notitie 4 2 3 3 2 3" xfId="21935" xr:uid="{00000000-0005-0000-0000-0000A8550000}"/>
    <cellStyle name="Notitie 4 2 3 3 2 4" xfId="21936" xr:uid="{00000000-0005-0000-0000-0000A9550000}"/>
    <cellStyle name="Notitie 4 2 3 3 3" xfId="21937" xr:uid="{00000000-0005-0000-0000-0000AA550000}"/>
    <cellStyle name="Notitie 4 2 3 3 3 2" xfId="21938" xr:uid="{00000000-0005-0000-0000-0000AB550000}"/>
    <cellStyle name="Notitie 4 2 3 3 4" xfId="21939" xr:uid="{00000000-0005-0000-0000-0000AC550000}"/>
    <cellStyle name="Notitie 4 2 3 3 5" xfId="21940" xr:uid="{00000000-0005-0000-0000-0000AD550000}"/>
    <cellStyle name="Notitie 4 2 3 3 6" xfId="21941" xr:uid="{00000000-0005-0000-0000-0000AE550000}"/>
    <cellStyle name="Notitie 4 2 3 4" xfId="21942" xr:uid="{00000000-0005-0000-0000-0000AF550000}"/>
    <cellStyle name="Notitie 4 2 3 4 2" xfId="21943" xr:uid="{00000000-0005-0000-0000-0000B0550000}"/>
    <cellStyle name="Notitie 4 2 3 4 2 2" xfId="21944" xr:uid="{00000000-0005-0000-0000-0000B1550000}"/>
    <cellStyle name="Notitie 4 2 3 4 3" xfId="21945" xr:uid="{00000000-0005-0000-0000-0000B2550000}"/>
    <cellStyle name="Notitie 4 2 3 4 4" xfId="21946" xr:uid="{00000000-0005-0000-0000-0000B3550000}"/>
    <cellStyle name="Notitie 4 2 3 5" xfId="21947" xr:uid="{00000000-0005-0000-0000-0000B4550000}"/>
    <cellStyle name="Notitie 4 2 3 5 2" xfId="21948" xr:uid="{00000000-0005-0000-0000-0000B5550000}"/>
    <cellStyle name="Notitie 4 2 3 5 2 2" xfId="21949" xr:uid="{00000000-0005-0000-0000-0000B6550000}"/>
    <cellStyle name="Notitie 4 2 3 5 3" xfId="21950" xr:uid="{00000000-0005-0000-0000-0000B7550000}"/>
    <cellStyle name="Notitie 4 2 3 6" xfId="21951" xr:uid="{00000000-0005-0000-0000-0000B8550000}"/>
    <cellStyle name="Notitie 4 2 3 6 2" xfId="21952" xr:uid="{00000000-0005-0000-0000-0000B9550000}"/>
    <cellStyle name="Notitie 4 2 3 7" xfId="21953" xr:uid="{00000000-0005-0000-0000-0000BA550000}"/>
    <cellStyle name="Notitie 4 2 3 8" xfId="21954" xr:uid="{00000000-0005-0000-0000-0000BB550000}"/>
    <cellStyle name="Notitie 4 2 3 9" xfId="21955" xr:uid="{00000000-0005-0000-0000-0000BC550000}"/>
    <cellStyle name="Notitie 4 2 4" xfId="21956" xr:uid="{00000000-0005-0000-0000-0000BD550000}"/>
    <cellStyle name="Notitie 4 2 4 2" xfId="21957" xr:uid="{00000000-0005-0000-0000-0000BE550000}"/>
    <cellStyle name="Notitie 4 2 4 2 2" xfId="21958" xr:uid="{00000000-0005-0000-0000-0000BF550000}"/>
    <cellStyle name="Notitie 4 2 4 2 2 2" xfId="21959" xr:uid="{00000000-0005-0000-0000-0000C0550000}"/>
    <cellStyle name="Notitie 4 2 4 2 2 2 2" xfId="21960" xr:uid="{00000000-0005-0000-0000-0000C1550000}"/>
    <cellStyle name="Notitie 4 2 4 2 2 2 2 2" xfId="21961" xr:uid="{00000000-0005-0000-0000-0000C2550000}"/>
    <cellStyle name="Notitie 4 2 4 2 2 2 3" xfId="21962" xr:uid="{00000000-0005-0000-0000-0000C3550000}"/>
    <cellStyle name="Notitie 4 2 4 2 2 3" xfId="21963" xr:uid="{00000000-0005-0000-0000-0000C4550000}"/>
    <cellStyle name="Notitie 4 2 4 2 2 3 2" xfId="21964" xr:uid="{00000000-0005-0000-0000-0000C5550000}"/>
    <cellStyle name="Notitie 4 2 4 2 2 4" xfId="21965" xr:uid="{00000000-0005-0000-0000-0000C6550000}"/>
    <cellStyle name="Notitie 4 2 4 2 2 5" xfId="21966" xr:uid="{00000000-0005-0000-0000-0000C7550000}"/>
    <cellStyle name="Notitie 4 2 4 2 2 6" xfId="21967" xr:uid="{00000000-0005-0000-0000-0000C8550000}"/>
    <cellStyle name="Notitie 4 2 4 2 3" xfId="21968" xr:uid="{00000000-0005-0000-0000-0000C9550000}"/>
    <cellStyle name="Notitie 4 2 4 2 3 2" xfId="21969" xr:uid="{00000000-0005-0000-0000-0000CA550000}"/>
    <cellStyle name="Notitie 4 2 4 2 3 2 2" xfId="21970" xr:uid="{00000000-0005-0000-0000-0000CB550000}"/>
    <cellStyle name="Notitie 4 2 4 2 3 3" xfId="21971" xr:uid="{00000000-0005-0000-0000-0000CC550000}"/>
    <cellStyle name="Notitie 4 2 4 2 4" xfId="21972" xr:uid="{00000000-0005-0000-0000-0000CD550000}"/>
    <cellStyle name="Notitie 4 2 4 2 4 2" xfId="21973" xr:uid="{00000000-0005-0000-0000-0000CE550000}"/>
    <cellStyle name="Notitie 4 2 4 2 4 2 2" xfId="21974" xr:uid="{00000000-0005-0000-0000-0000CF550000}"/>
    <cellStyle name="Notitie 4 2 4 2 4 3" xfId="21975" xr:uid="{00000000-0005-0000-0000-0000D0550000}"/>
    <cellStyle name="Notitie 4 2 4 2 5" xfId="21976" xr:uid="{00000000-0005-0000-0000-0000D1550000}"/>
    <cellStyle name="Notitie 4 2 4 2 5 2" xfId="21977" xr:uid="{00000000-0005-0000-0000-0000D2550000}"/>
    <cellStyle name="Notitie 4 2 4 2 6" xfId="21978" xr:uid="{00000000-0005-0000-0000-0000D3550000}"/>
    <cellStyle name="Notitie 4 2 4 2 7" xfId="21979" xr:uid="{00000000-0005-0000-0000-0000D4550000}"/>
    <cellStyle name="Notitie 4 2 4 2 8" xfId="21980" xr:uid="{00000000-0005-0000-0000-0000D5550000}"/>
    <cellStyle name="Notitie 4 2 4 3" xfId="21981" xr:uid="{00000000-0005-0000-0000-0000D6550000}"/>
    <cellStyle name="Notitie 4 2 4 3 2" xfId="21982" xr:uid="{00000000-0005-0000-0000-0000D7550000}"/>
    <cellStyle name="Notitie 4 2 4 3 2 2" xfId="21983" xr:uid="{00000000-0005-0000-0000-0000D8550000}"/>
    <cellStyle name="Notitie 4 2 4 3 2 2 2" xfId="21984" xr:uid="{00000000-0005-0000-0000-0000D9550000}"/>
    <cellStyle name="Notitie 4 2 4 3 2 3" xfId="21985" xr:uid="{00000000-0005-0000-0000-0000DA550000}"/>
    <cellStyle name="Notitie 4 2 4 3 2 4" xfId="21986" xr:uid="{00000000-0005-0000-0000-0000DB550000}"/>
    <cellStyle name="Notitie 4 2 4 3 3" xfId="21987" xr:uid="{00000000-0005-0000-0000-0000DC550000}"/>
    <cellStyle name="Notitie 4 2 4 3 3 2" xfId="21988" xr:uid="{00000000-0005-0000-0000-0000DD550000}"/>
    <cellStyle name="Notitie 4 2 4 3 4" xfId="21989" xr:uid="{00000000-0005-0000-0000-0000DE550000}"/>
    <cellStyle name="Notitie 4 2 4 3 5" xfId="21990" xr:uid="{00000000-0005-0000-0000-0000DF550000}"/>
    <cellStyle name="Notitie 4 2 4 3 6" xfId="21991" xr:uid="{00000000-0005-0000-0000-0000E0550000}"/>
    <cellStyle name="Notitie 4 2 4 4" xfId="21992" xr:uid="{00000000-0005-0000-0000-0000E1550000}"/>
    <cellStyle name="Notitie 4 2 4 4 2" xfId="21993" xr:uid="{00000000-0005-0000-0000-0000E2550000}"/>
    <cellStyle name="Notitie 4 2 4 4 2 2" xfId="21994" xr:uid="{00000000-0005-0000-0000-0000E3550000}"/>
    <cellStyle name="Notitie 4 2 4 4 3" xfId="21995" xr:uid="{00000000-0005-0000-0000-0000E4550000}"/>
    <cellStyle name="Notitie 4 2 4 4 4" xfId="21996" xr:uid="{00000000-0005-0000-0000-0000E5550000}"/>
    <cellStyle name="Notitie 4 2 4 5" xfId="21997" xr:uid="{00000000-0005-0000-0000-0000E6550000}"/>
    <cellStyle name="Notitie 4 2 4 5 2" xfId="21998" xr:uid="{00000000-0005-0000-0000-0000E7550000}"/>
    <cellStyle name="Notitie 4 2 4 5 2 2" xfId="21999" xr:uid="{00000000-0005-0000-0000-0000E8550000}"/>
    <cellStyle name="Notitie 4 2 4 5 3" xfId="22000" xr:uid="{00000000-0005-0000-0000-0000E9550000}"/>
    <cellStyle name="Notitie 4 2 4 6" xfId="22001" xr:uid="{00000000-0005-0000-0000-0000EA550000}"/>
    <cellStyle name="Notitie 4 2 4 6 2" xfId="22002" xr:uid="{00000000-0005-0000-0000-0000EB550000}"/>
    <cellStyle name="Notitie 4 2 4 7" xfId="22003" xr:uid="{00000000-0005-0000-0000-0000EC550000}"/>
    <cellStyle name="Notitie 4 2 4 8" xfId="22004" xr:uid="{00000000-0005-0000-0000-0000ED550000}"/>
    <cellStyle name="Notitie 4 2 4 9" xfId="22005" xr:uid="{00000000-0005-0000-0000-0000EE550000}"/>
    <cellStyle name="Notitie 4 2 5" xfId="22006" xr:uid="{00000000-0005-0000-0000-0000EF550000}"/>
    <cellStyle name="Notitie 4 2 5 2" xfId="22007" xr:uid="{00000000-0005-0000-0000-0000F0550000}"/>
    <cellStyle name="Notitie 4 2 5 2 2" xfId="22008" xr:uid="{00000000-0005-0000-0000-0000F1550000}"/>
    <cellStyle name="Notitie 4 2 5 2 2 2" xfId="22009" xr:uid="{00000000-0005-0000-0000-0000F2550000}"/>
    <cellStyle name="Notitie 4 2 5 2 2 2 2" xfId="22010" xr:uid="{00000000-0005-0000-0000-0000F3550000}"/>
    <cellStyle name="Notitie 4 2 5 2 2 3" xfId="22011" xr:uid="{00000000-0005-0000-0000-0000F4550000}"/>
    <cellStyle name="Notitie 4 2 5 2 2 4" xfId="22012" xr:uid="{00000000-0005-0000-0000-0000F5550000}"/>
    <cellStyle name="Notitie 4 2 5 2 3" xfId="22013" xr:uid="{00000000-0005-0000-0000-0000F6550000}"/>
    <cellStyle name="Notitie 4 2 5 2 3 2" xfId="22014" xr:uid="{00000000-0005-0000-0000-0000F7550000}"/>
    <cellStyle name="Notitie 4 2 5 2 4" xfId="22015" xr:uid="{00000000-0005-0000-0000-0000F8550000}"/>
    <cellStyle name="Notitie 4 2 5 2 5" xfId="22016" xr:uid="{00000000-0005-0000-0000-0000F9550000}"/>
    <cellStyle name="Notitie 4 2 5 2 6" xfId="22017" xr:uid="{00000000-0005-0000-0000-0000FA550000}"/>
    <cellStyle name="Notitie 4 2 5 3" xfId="22018" xr:uid="{00000000-0005-0000-0000-0000FB550000}"/>
    <cellStyle name="Notitie 4 2 5 3 2" xfId="22019" xr:uid="{00000000-0005-0000-0000-0000FC550000}"/>
    <cellStyle name="Notitie 4 2 5 3 2 2" xfId="22020" xr:uid="{00000000-0005-0000-0000-0000FD550000}"/>
    <cellStyle name="Notitie 4 2 5 3 2 2 2" xfId="22021" xr:uid="{00000000-0005-0000-0000-0000FE550000}"/>
    <cellStyle name="Notitie 4 2 5 3 2 3" xfId="22022" xr:uid="{00000000-0005-0000-0000-0000FF550000}"/>
    <cellStyle name="Notitie 4 2 5 3 2 4" xfId="22023" xr:uid="{00000000-0005-0000-0000-000000560000}"/>
    <cellStyle name="Notitie 4 2 5 3 3" xfId="22024" xr:uid="{00000000-0005-0000-0000-000001560000}"/>
    <cellStyle name="Notitie 4 2 5 3 3 2" xfId="22025" xr:uid="{00000000-0005-0000-0000-000002560000}"/>
    <cellStyle name="Notitie 4 2 5 3 4" xfId="22026" xr:uid="{00000000-0005-0000-0000-000003560000}"/>
    <cellStyle name="Notitie 4 2 5 3 5" xfId="22027" xr:uid="{00000000-0005-0000-0000-000004560000}"/>
    <cellStyle name="Notitie 4 2 5 4" xfId="22028" xr:uid="{00000000-0005-0000-0000-000005560000}"/>
    <cellStyle name="Notitie 4 2 5 4 2" xfId="22029" xr:uid="{00000000-0005-0000-0000-000006560000}"/>
    <cellStyle name="Notitie 4 2 5 4 2 2" xfId="22030" xr:uid="{00000000-0005-0000-0000-000007560000}"/>
    <cellStyle name="Notitie 4 2 5 4 3" xfId="22031" xr:uid="{00000000-0005-0000-0000-000008560000}"/>
    <cellStyle name="Notitie 4 2 5 4 4" xfId="22032" xr:uid="{00000000-0005-0000-0000-000009560000}"/>
    <cellStyle name="Notitie 4 2 5 5" xfId="22033" xr:uid="{00000000-0005-0000-0000-00000A560000}"/>
    <cellStyle name="Notitie 4 2 5 5 2" xfId="22034" xr:uid="{00000000-0005-0000-0000-00000B560000}"/>
    <cellStyle name="Notitie 4 2 5 6" xfId="22035" xr:uid="{00000000-0005-0000-0000-00000C560000}"/>
    <cellStyle name="Notitie 4 2 5 7" xfId="22036" xr:uid="{00000000-0005-0000-0000-00000D560000}"/>
    <cellStyle name="Notitie 4 2 5 8" xfId="22037" xr:uid="{00000000-0005-0000-0000-00000E560000}"/>
    <cellStyle name="Notitie 4 2 6" xfId="22038" xr:uid="{00000000-0005-0000-0000-00000F560000}"/>
    <cellStyle name="Notitie 4 2 6 2" xfId="22039" xr:uid="{00000000-0005-0000-0000-000010560000}"/>
    <cellStyle name="Notitie 4 2 6 2 2" xfId="22040" xr:uid="{00000000-0005-0000-0000-000011560000}"/>
    <cellStyle name="Notitie 4 2 6 2 2 2" xfId="22041" xr:uid="{00000000-0005-0000-0000-000012560000}"/>
    <cellStyle name="Notitie 4 2 6 2 3" xfId="22042" xr:uid="{00000000-0005-0000-0000-000013560000}"/>
    <cellStyle name="Notitie 4 2 6 2 4" xfId="22043" xr:uid="{00000000-0005-0000-0000-000014560000}"/>
    <cellStyle name="Notitie 4 2 6 3" xfId="22044" xr:uid="{00000000-0005-0000-0000-000015560000}"/>
    <cellStyle name="Notitie 4 2 6 3 2" xfId="22045" xr:uid="{00000000-0005-0000-0000-000016560000}"/>
    <cellStyle name="Notitie 4 2 6 4" xfId="22046" xr:uid="{00000000-0005-0000-0000-000017560000}"/>
    <cellStyle name="Notitie 4 2 6 5" xfId="22047" xr:uid="{00000000-0005-0000-0000-000018560000}"/>
    <cellStyle name="Notitie 4 2 6 6" xfId="22048" xr:uid="{00000000-0005-0000-0000-000019560000}"/>
    <cellStyle name="Notitie 4 2 7" xfId="22049" xr:uid="{00000000-0005-0000-0000-00001A560000}"/>
    <cellStyle name="Notitie 4 2 7 2" xfId="22050" xr:uid="{00000000-0005-0000-0000-00001B560000}"/>
    <cellStyle name="Notitie 4 2 7 2 2" xfId="22051" xr:uid="{00000000-0005-0000-0000-00001C560000}"/>
    <cellStyle name="Notitie 4 2 7 2 2 2" xfId="22052" xr:uid="{00000000-0005-0000-0000-00001D560000}"/>
    <cellStyle name="Notitie 4 2 7 2 3" xfId="22053" xr:uid="{00000000-0005-0000-0000-00001E560000}"/>
    <cellStyle name="Notitie 4 2 7 2 4" xfId="22054" xr:uid="{00000000-0005-0000-0000-00001F560000}"/>
    <cellStyle name="Notitie 4 2 7 3" xfId="22055" xr:uid="{00000000-0005-0000-0000-000020560000}"/>
    <cellStyle name="Notitie 4 2 7 3 2" xfId="22056" xr:uid="{00000000-0005-0000-0000-000021560000}"/>
    <cellStyle name="Notitie 4 2 7 4" xfId="22057" xr:uid="{00000000-0005-0000-0000-000022560000}"/>
    <cellStyle name="Notitie 4 2 7 5" xfId="22058" xr:uid="{00000000-0005-0000-0000-000023560000}"/>
    <cellStyle name="Notitie 4 2 8" xfId="22059" xr:uid="{00000000-0005-0000-0000-000024560000}"/>
    <cellStyle name="Notitie 4 2 8 2" xfId="22060" xr:uid="{00000000-0005-0000-0000-000025560000}"/>
    <cellStyle name="Notitie 4 2 8 2 2" xfId="22061" xr:uid="{00000000-0005-0000-0000-000026560000}"/>
    <cellStyle name="Notitie 4 2 8 2 3" xfId="22062" xr:uid="{00000000-0005-0000-0000-000027560000}"/>
    <cellStyle name="Notitie 4 2 8 3" xfId="22063" xr:uid="{00000000-0005-0000-0000-000028560000}"/>
    <cellStyle name="Notitie 4 2 8 4" xfId="22064" xr:uid="{00000000-0005-0000-0000-000029560000}"/>
    <cellStyle name="Notitie 4 2 9" xfId="22065" xr:uid="{00000000-0005-0000-0000-00002A560000}"/>
    <cellStyle name="Notitie 4 2 9 2" xfId="22066" xr:uid="{00000000-0005-0000-0000-00002B560000}"/>
    <cellStyle name="Notitie 4 2 9 2 2" xfId="22067" xr:uid="{00000000-0005-0000-0000-00002C560000}"/>
    <cellStyle name="Notitie 4 2 9 3" xfId="22068" xr:uid="{00000000-0005-0000-0000-00002D560000}"/>
    <cellStyle name="Notitie 4 2 9 4" xfId="22069" xr:uid="{00000000-0005-0000-0000-00002E560000}"/>
    <cellStyle name="Notitie 4 3" xfId="22070" xr:uid="{00000000-0005-0000-0000-00002F560000}"/>
    <cellStyle name="Notitie 4 3 2" xfId="22071" xr:uid="{00000000-0005-0000-0000-000030560000}"/>
    <cellStyle name="Notitie 4 3 2 2" xfId="22072" xr:uid="{00000000-0005-0000-0000-000031560000}"/>
    <cellStyle name="Notitie 4 3 2 2 2" xfId="22073" xr:uid="{00000000-0005-0000-0000-000032560000}"/>
    <cellStyle name="Notitie 4 3 2 2 2 2" xfId="22074" xr:uid="{00000000-0005-0000-0000-000033560000}"/>
    <cellStyle name="Notitie 4 3 2 2 2 2 2" xfId="22075" xr:uid="{00000000-0005-0000-0000-000034560000}"/>
    <cellStyle name="Notitie 4 3 2 2 2 3" xfId="22076" xr:uid="{00000000-0005-0000-0000-000035560000}"/>
    <cellStyle name="Notitie 4 3 2 2 3" xfId="22077" xr:uid="{00000000-0005-0000-0000-000036560000}"/>
    <cellStyle name="Notitie 4 3 2 2 3 2" xfId="22078" xr:uid="{00000000-0005-0000-0000-000037560000}"/>
    <cellStyle name="Notitie 4 3 2 2 4" xfId="22079" xr:uid="{00000000-0005-0000-0000-000038560000}"/>
    <cellStyle name="Notitie 4 3 2 2 5" xfId="22080" xr:uid="{00000000-0005-0000-0000-000039560000}"/>
    <cellStyle name="Notitie 4 3 2 2 6" xfId="22081" xr:uid="{00000000-0005-0000-0000-00003A560000}"/>
    <cellStyle name="Notitie 4 3 2 3" xfId="22082" xr:uid="{00000000-0005-0000-0000-00003B560000}"/>
    <cellStyle name="Notitie 4 3 2 3 2" xfId="22083" xr:uid="{00000000-0005-0000-0000-00003C560000}"/>
    <cellStyle name="Notitie 4 3 2 3 2 2" xfId="22084" xr:uid="{00000000-0005-0000-0000-00003D560000}"/>
    <cellStyle name="Notitie 4 3 2 3 3" xfId="22085" xr:uid="{00000000-0005-0000-0000-00003E560000}"/>
    <cellStyle name="Notitie 4 3 2 4" xfId="22086" xr:uid="{00000000-0005-0000-0000-00003F560000}"/>
    <cellStyle name="Notitie 4 3 2 4 2" xfId="22087" xr:uid="{00000000-0005-0000-0000-000040560000}"/>
    <cellStyle name="Notitie 4 3 2 4 2 2" xfId="22088" xr:uid="{00000000-0005-0000-0000-000041560000}"/>
    <cellStyle name="Notitie 4 3 2 4 3" xfId="22089" xr:uid="{00000000-0005-0000-0000-000042560000}"/>
    <cellStyle name="Notitie 4 3 2 5" xfId="22090" xr:uid="{00000000-0005-0000-0000-000043560000}"/>
    <cellStyle name="Notitie 4 3 2 5 2" xfId="22091" xr:uid="{00000000-0005-0000-0000-000044560000}"/>
    <cellStyle name="Notitie 4 3 2 6" xfId="22092" xr:uid="{00000000-0005-0000-0000-000045560000}"/>
    <cellStyle name="Notitie 4 3 2 7" xfId="22093" xr:uid="{00000000-0005-0000-0000-000046560000}"/>
    <cellStyle name="Notitie 4 3 2 8" xfId="22094" xr:uid="{00000000-0005-0000-0000-000047560000}"/>
    <cellStyle name="Notitie 4 3 3" xfId="22095" xr:uid="{00000000-0005-0000-0000-000048560000}"/>
    <cellStyle name="Notitie 4 3 3 2" xfId="22096" xr:uid="{00000000-0005-0000-0000-000049560000}"/>
    <cellStyle name="Notitie 4 3 3 2 2" xfId="22097" xr:uid="{00000000-0005-0000-0000-00004A560000}"/>
    <cellStyle name="Notitie 4 3 3 2 2 2" xfId="22098" xr:uid="{00000000-0005-0000-0000-00004B560000}"/>
    <cellStyle name="Notitie 4 3 3 2 3" xfId="22099" xr:uid="{00000000-0005-0000-0000-00004C560000}"/>
    <cellStyle name="Notitie 4 3 3 2 4" xfId="22100" xr:uid="{00000000-0005-0000-0000-00004D560000}"/>
    <cellStyle name="Notitie 4 3 3 3" xfId="22101" xr:uid="{00000000-0005-0000-0000-00004E560000}"/>
    <cellStyle name="Notitie 4 3 3 3 2" xfId="22102" xr:uid="{00000000-0005-0000-0000-00004F560000}"/>
    <cellStyle name="Notitie 4 3 3 4" xfId="22103" xr:uid="{00000000-0005-0000-0000-000050560000}"/>
    <cellStyle name="Notitie 4 3 3 5" xfId="22104" xr:uid="{00000000-0005-0000-0000-000051560000}"/>
    <cellStyle name="Notitie 4 3 3 6" xfId="22105" xr:uid="{00000000-0005-0000-0000-000052560000}"/>
    <cellStyle name="Notitie 4 3 4" xfId="22106" xr:uid="{00000000-0005-0000-0000-000053560000}"/>
    <cellStyle name="Notitie 4 3 4 2" xfId="22107" xr:uid="{00000000-0005-0000-0000-000054560000}"/>
    <cellStyle name="Notitie 4 3 4 2 2" xfId="22108" xr:uid="{00000000-0005-0000-0000-000055560000}"/>
    <cellStyle name="Notitie 4 3 4 2 2 2" xfId="22109" xr:uid="{00000000-0005-0000-0000-000056560000}"/>
    <cellStyle name="Notitie 4 3 4 2 3" xfId="22110" xr:uid="{00000000-0005-0000-0000-000057560000}"/>
    <cellStyle name="Notitie 4 3 4 2 4" xfId="22111" xr:uid="{00000000-0005-0000-0000-000058560000}"/>
    <cellStyle name="Notitie 4 3 4 3" xfId="22112" xr:uid="{00000000-0005-0000-0000-000059560000}"/>
    <cellStyle name="Notitie 4 3 4 3 2" xfId="22113" xr:uid="{00000000-0005-0000-0000-00005A560000}"/>
    <cellStyle name="Notitie 4 3 4 4" xfId="22114" xr:uid="{00000000-0005-0000-0000-00005B560000}"/>
    <cellStyle name="Notitie 4 3 4 5" xfId="22115" xr:uid="{00000000-0005-0000-0000-00005C560000}"/>
    <cellStyle name="Notitie 4 3 5" xfId="22116" xr:uid="{00000000-0005-0000-0000-00005D560000}"/>
    <cellStyle name="Notitie 4 3 5 2" xfId="22117" xr:uid="{00000000-0005-0000-0000-00005E560000}"/>
    <cellStyle name="Notitie 4 3 5 2 2" xfId="22118" xr:uid="{00000000-0005-0000-0000-00005F560000}"/>
    <cellStyle name="Notitie 4 3 5 3" xfId="22119" xr:uid="{00000000-0005-0000-0000-000060560000}"/>
    <cellStyle name="Notitie 4 3 5 4" xfId="22120" xr:uid="{00000000-0005-0000-0000-000061560000}"/>
    <cellStyle name="Notitie 4 3 6" xfId="22121" xr:uid="{00000000-0005-0000-0000-000062560000}"/>
    <cellStyle name="Notitie 4 3 6 2" xfId="22122" xr:uid="{00000000-0005-0000-0000-000063560000}"/>
    <cellStyle name="Notitie 4 3 7" xfId="22123" xr:uid="{00000000-0005-0000-0000-000064560000}"/>
    <cellStyle name="Notitie 4 3 8" xfId="22124" xr:uid="{00000000-0005-0000-0000-000065560000}"/>
    <cellStyle name="Notitie 4 3 9" xfId="22125" xr:uid="{00000000-0005-0000-0000-000066560000}"/>
    <cellStyle name="Notitie 4 4" xfId="22126" xr:uid="{00000000-0005-0000-0000-000067560000}"/>
    <cellStyle name="Notitie 4 4 2" xfId="22127" xr:uid="{00000000-0005-0000-0000-000068560000}"/>
    <cellStyle name="Notitie 4 4 2 2" xfId="22128" xr:uid="{00000000-0005-0000-0000-000069560000}"/>
    <cellStyle name="Notitie 4 4 2 2 2" xfId="22129" xr:uid="{00000000-0005-0000-0000-00006A560000}"/>
    <cellStyle name="Notitie 4 4 2 2 2 2" xfId="22130" xr:uid="{00000000-0005-0000-0000-00006B560000}"/>
    <cellStyle name="Notitie 4 4 2 2 2 2 2" xfId="22131" xr:uid="{00000000-0005-0000-0000-00006C560000}"/>
    <cellStyle name="Notitie 4 4 2 2 2 3" xfId="22132" xr:uid="{00000000-0005-0000-0000-00006D560000}"/>
    <cellStyle name="Notitie 4 4 2 2 3" xfId="22133" xr:uid="{00000000-0005-0000-0000-00006E560000}"/>
    <cellStyle name="Notitie 4 4 2 2 3 2" xfId="22134" xr:uid="{00000000-0005-0000-0000-00006F560000}"/>
    <cellStyle name="Notitie 4 4 2 2 4" xfId="22135" xr:uid="{00000000-0005-0000-0000-000070560000}"/>
    <cellStyle name="Notitie 4 4 2 2 5" xfId="22136" xr:uid="{00000000-0005-0000-0000-000071560000}"/>
    <cellStyle name="Notitie 4 4 2 2 6" xfId="22137" xr:uid="{00000000-0005-0000-0000-000072560000}"/>
    <cellStyle name="Notitie 4 4 2 3" xfId="22138" xr:uid="{00000000-0005-0000-0000-000073560000}"/>
    <cellStyle name="Notitie 4 4 2 3 2" xfId="22139" xr:uid="{00000000-0005-0000-0000-000074560000}"/>
    <cellStyle name="Notitie 4 4 2 3 2 2" xfId="22140" xr:uid="{00000000-0005-0000-0000-000075560000}"/>
    <cellStyle name="Notitie 4 4 2 3 3" xfId="22141" xr:uid="{00000000-0005-0000-0000-000076560000}"/>
    <cellStyle name="Notitie 4 4 2 4" xfId="22142" xr:uid="{00000000-0005-0000-0000-000077560000}"/>
    <cellStyle name="Notitie 4 4 2 4 2" xfId="22143" xr:uid="{00000000-0005-0000-0000-000078560000}"/>
    <cellStyle name="Notitie 4 4 2 4 2 2" xfId="22144" xr:uid="{00000000-0005-0000-0000-000079560000}"/>
    <cellStyle name="Notitie 4 4 2 4 3" xfId="22145" xr:uid="{00000000-0005-0000-0000-00007A560000}"/>
    <cellStyle name="Notitie 4 4 2 5" xfId="22146" xr:uid="{00000000-0005-0000-0000-00007B560000}"/>
    <cellStyle name="Notitie 4 4 2 5 2" xfId="22147" xr:uid="{00000000-0005-0000-0000-00007C560000}"/>
    <cellStyle name="Notitie 4 4 2 6" xfId="22148" xr:uid="{00000000-0005-0000-0000-00007D560000}"/>
    <cellStyle name="Notitie 4 4 2 7" xfId="22149" xr:uid="{00000000-0005-0000-0000-00007E560000}"/>
    <cellStyle name="Notitie 4 4 2 8" xfId="22150" xr:uid="{00000000-0005-0000-0000-00007F560000}"/>
    <cellStyle name="Notitie 4 4 3" xfId="22151" xr:uid="{00000000-0005-0000-0000-000080560000}"/>
    <cellStyle name="Notitie 4 4 3 2" xfId="22152" xr:uid="{00000000-0005-0000-0000-000081560000}"/>
    <cellStyle name="Notitie 4 4 3 2 2" xfId="22153" xr:uid="{00000000-0005-0000-0000-000082560000}"/>
    <cellStyle name="Notitie 4 4 3 2 2 2" xfId="22154" xr:uid="{00000000-0005-0000-0000-000083560000}"/>
    <cellStyle name="Notitie 4 4 3 2 3" xfId="22155" xr:uid="{00000000-0005-0000-0000-000084560000}"/>
    <cellStyle name="Notitie 4 4 3 2 4" xfId="22156" xr:uid="{00000000-0005-0000-0000-000085560000}"/>
    <cellStyle name="Notitie 4 4 3 3" xfId="22157" xr:uid="{00000000-0005-0000-0000-000086560000}"/>
    <cellStyle name="Notitie 4 4 3 3 2" xfId="22158" xr:uid="{00000000-0005-0000-0000-000087560000}"/>
    <cellStyle name="Notitie 4 4 3 4" xfId="22159" xr:uid="{00000000-0005-0000-0000-000088560000}"/>
    <cellStyle name="Notitie 4 4 3 5" xfId="22160" xr:uid="{00000000-0005-0000-0000-000089560000}"/>
    <cellStyle name="Notitie 4 4 3 6" xfId="22161" xr:uid="{00000000-0005-0000-0000-00008A560000}"/>
    <cellStyle name="Notitie 4 4 4" xfId="22162" xr:uid="{00000000-0005-0000-0000-00008B560000}"/>
    <cellStyle name="Notitie 4 4 4 2" xfId="22163" xr:uid="{00000000-0005-0000-0000-00008C560000}"/>
    <cellStyle name="Notitie 4 4 4 2 2" xfId="22164" xr:uid="{00000000-0005-0000-0000-00008D560000}"/>
    <cellStyle name="Notitie 4 4 4 3" xfId="22165" xr:uid="{00000000-0005-0000-0000-00008E560000}"/>
    <cellStyle name="Notitie 4 4 4 4" xfId="22166" xr:uid="{00000000-0005-0000-0000-00008F560000}"/>
    <cellStyle name="Notitie 4 4 5" xfId="22167" xr:uid="{00000000-0005-0000-0000-000090560000}"/>
    <cellStyle name="Notitie 4 4 5 2" xfId="22168" xr:uid="{00000000-0005-0000-0000-000091560000}"/>
    <cellStyle name="Notitie 4 4 5 2 2" xfId="22169" xr:uid="{00000000-0005-0000-0000-000092560000}"/>
    <cellStyle name="Notitie 4 4 5 3" xfId="22170" xr:uid="{00000000-0005-0000-0000-000093560000}"/>
    <cellStyle name="Notitie 4 4 6" xfId="22171" xr:uid="{00000000-0005-0000-0000-000094560000}"/>
    <cellStyle name="Notitie 4 4 6 2" xfId="22172" xr:uid="{00000000-0005-0000-0000-000095560000}"/>
    <cellStyle name="Notitie 4 4 7" xfId="22173" xr:uid="{00000000-0005-0000-0000-000096560000}"/>
    <cellStyle name="Notitie 4 4 8" xfId="22174" xr:uid="{00000000-0005-0000-0000-000097560000}"/>
    <cellStyle name="Notitie 4 4 9" xfId="22175" xr:uid="{00000000-0005-0000-0000-000098560000}"/>
    <cellStyle name="Notitie 4 5" xfId="22176" xr:uid="{00000000-0005-0000-0000-000099560000}"/>
    <cellStyle name="Notitie 4 5 2" xfId="22177" xr:uid="{00000000-0005-0000-0000-00009A560000}"/>
    <cellStyle name="Notitie 4 5 2 2" xfId="22178" xr:uid="{00000000-0005-0000-0000-00009B560000}"/>
    <cellStyle name="Notitie 4 5 2 2 2" xfId="22179" xr:uid="{00000000-0005-0000-0000-00009C560000}"/>
    <cellStyle name="Notitie 4 5 2 2 2 2" xfId="22180" xr:uid="{00000000-0005-0000-0000-00009D560000}"/>
    <cellStyle name="Notitie 4 5 2 2 2 2 2" xfId="22181" xr:uid="{00000000-0005-0000-0000-00009E560000}"/>
    <cellStyle name="Notitie 4 5 2 2 2 3" xfId="22182" xr:uid="{00000000-0005-0000-0000-00009F560000}"/>
    <cellStyle name="Notitie 4 5 2 2 3" xfId="22183" xr:uid="{00000000-0005-0000-0000-0000A0560000}"/>
    <cellStyle name="Notitie 4 5 2 2 3 2" xfId="22184" xr:uid="{00000000-0005-0000-0000-0000A1560000}"/>
    <cellStyle name="Notitie 4 5 2 2 4" xfId="22185" xr:uid="{00000000-0005-0000-0000-0000A2560000}"/>
    <cellStyle name="Notitie 4 5 2 2 5" xfId="22186" xr:uid="{00000000-0005-0000-0000-0000A3560000}"/>
    <cellStyle name="Notitie 4 5 2 2 6" xfId="22187" xr:uid="{00000000-0005-0000-0000-0000A4560000}"/>
    <cellStyle name="Notitie 4 5 2 3" xfId="22188" xr:uid="{00000000-0005-0000-0000-0000A5560000}"/>
    <cellStyle name="Notitie 4 5 2 3 2" xfId="22189" xr:uid="{00000000-0005-0000-0000-0000A6560000}"/>
    <cellStyle name="Notitie 4 5 2 3 2 2" xfId="22190" xr:uid="{00000000-0005-0000-0000-0000A7560000}"/>
    <cellStyle name="Notitie 4 5 2 3 3" xfId="22191" xr:uid="{00000000-0005-0000-0000-0000A8560000}"/>
    <cellStyle name="Notitie 4 5 2 4" xfId="22192" xr:uid="{00000000-0005-0000-0000-0000A9560000}"/>
    <cellStyle name="Notitie 4 5 2 4 2" xfId="22193" xr:uid="{00000000-0005-0000-0000-0000AA560000}"/>
    <cellStyle name="Notitie 4 5 2 4 2 2" xfId="22194" xr:uid="{00000000-0005-0000-0000-0000AB560000}"/>
    <cellStyle name="Notitie 4 5 2 4 3" xfId="22195" xr:uid="{00000000-0005-0000-0000-0000AC560000}"/>
    <cellStyle name="Notitie 4 5 2 5" xfId="22196" xr:uid="{00000000-0005-0000-0000-0000AD560000}"/>
    <cellStyle name="Notitie 4 5 2 5 2" xfId="22197" xr:uid="{00000000-0005-0000-0000-0000AE560000}"/>
    <cellStyle name="Notitie 4 5 2 6" xfId="22198" xr:uid="{00000000-0005-0000-0000-0000AF560000}"/>
    <cellStyle name="Notitie 4 5 2 7" xfId="22199" xr:uid="{00000000-0005-0000-0000-0000B0560000}"/>
    <cellStyle name="Notitie 4 5 2 8" xfId="22200" xr:uid="{00000000-0005-0000-0000-0000B1560000}"/>
    <cellStyle name="Notitie 4 5 3" xfId="22201" xr:uid="{00000000-0005-0000-0000-0000B2560000}"/>
    <cellStyle name="Notitie 4 5 3 2" xfId="22202" xr:uid="{00000000-0005-0000-0000-0000B3560000}"/>
    <cellStyle name="Notitie 4 5 3 2 2" xfId="22203" xr:uid="{00000000-0005-0000-0000-0000B4560000}"/>
    <cellStyle name="Notitie 4 5 3 2 2 2" xfId="22204" xr:uid="{00000000-0005-0000-0000-0000B5560000}"/>
    <cellStyle name="Notitie 4 5 3 2 3" xfId="22205" xr:uid="{00000000-0005-0000-0000-0000B6560000}"/>
    <cellStyle name="Notitie 4 5 3 2 4" xfId="22206" xr:uid="{00000000-0005-0000-0000-0000B7560000}"/>
    <cellStyle name="Notitie 4 5 3 3" xfId="22207" xr:uid="{00000000-0005-0000-0000-0000B8560000}"/>
    <cellStyle name="Notitie 4 5 3 3 2" xfId="22208" xr:uid="{00000000-0005-0000-0000-0000B9560000}"/>
    <cellStyle name="Notitie 4 5 3 4" xfId="22209" xr:uid="{00000000-0005-0000-0000-0000BA560000}"/>
    <cellStyle name="Notitie 4 5 3 5" xfId="22210" xr:uid="{00000000-0005-0000-0000-0000BB560000}"/>
    <cellStyle name="Notitie 4 5 3 6" xfId="22211" xr:uid="{00000000-0005-0000-0000-0000BC560000}"/>
    <cellStyle name="Notitie 4 5 4" xfId="22212" xr:uid="{00000000-0005-0000-0000-0000BD560000}"/>
    <cellStyle name="Notitie 4 5 4 2" xfId="22213" xr:uid="{00000000-0005-0000-0000-0000BE560000}"/>
    <cellStyle name="Notitie 4 5 4 2 2" xfId="22214" xr:uid="{00000000-0005-0000-0000-0000BF560000}"/>
    <cellStyle name="Notitie 4 5 4 3" xfId="22215" xr:uid="{00000000-0005-0000-0000-0000C0560000}"/>
    <cellStyle name="Notitie 4 5 4 4" xfId="22216" xr:uid="{00000000-0005-0000-0000-0000C1560000}"/>
    <cellStyle name="Notitie 4 5 5" xfId="22217" xr:uid="{00000000-0005-0000-0000-0000C2560000}"/>
    <cellStyle name="Notitie 4 5 5 2" xfId="22218" xr:uid="{00000000-0005-0000-0000-0000C3560000}"/>
    <cellStyle name="Notitie 4 5 5 2 2" xfId="22219" xr:uid="{00000000-0005-0000-0000-0000C4560000}"/>
    <cellStyle name="Notitie 4 5 5 3" xfId="22220" xr:uid="{00000000-0005-0000-0000-0000C5560000}"/>
    <cellStyle name="Notitie 4 5 6" xfId="22221" xr:uid="{00000000-0005-0000-0000-0000C6560000}"/>
    <cellStyle name="Notitie 4 5 6 2" xfId="22222" xr:uid="{00000000-0005-0000-0000-0000C7560000}"/>
    <cellStyle name="Notitie 4 5 7" xfId="22223" xr:uid="{00000000-0005-0000-0000-0000C8560000}"/>
    <cellStyle name="Notitie 4 5 8" xfId="22224" xr:uid="{00000000-0005-0000-0000-0000C9560000}"/>
    <cellStyle name="Notitie 4 5 9" xfId="22225" xr:uid="{00000000-0005-0000-0000-0000CA560000}"/>
    <cellStyle name="Notitie 4 6" xfId="22226" xr:uid="{00000000-0005-0000-0000-0000CB560000}"/>
    <cellStyle name="Notitie 4 6 2" xfId="22227" xr:uid="{00000000-0005-0000-0000-0000CC560000}"/>
    <cellStyle name="Notitie 4 6 2 2" xfId="22228" xr:uid="{00000000-0005-0000-0000-0000CD560000}"/>
    <cellStyle name="Notitie 4 6 2 2 2" xfId="22229" xr:uid="{00000000-0005-0000-0000-0000CE560000}"/>
    <cellStyle name="Notitie 4 6 2 2 2 2" xfId="22230" xr:uid="{00000000-0005-0000-0000-0000CF560000}"/>
    <cellStyle name="Notitie 4 6 2 2 3" xfId="22231" xr:uid="{00000000-0005-0000-0000-0000D0560000}"/>
    <cellStyle name="Notitie 4 6 2 2 4" xfId="22232" xr:uid="{00000000-0005-0000-0000-0000D1560000}"/>
    <cellStyle name="Notitie 4 6 2 3" xfId="22233" xr:uid="{00000000-0005-0000-0000-0000D2560000}"/>
    <cellStyle name="Notitie 4 6 2 3 2" xfId="22234" xr:uid="{00000000-0005-0000-0000-0000D3560000}"/>
    <cellStyle name="Notitie 4 6 2 4" xfId="22235" xr:uid="{00000000-0005-0000-0000-0000D4560000}"/>
    <cellStyle name="Notitie 4 6 2 5" xfId="22236" xr:uid="{00000000-0005-0000-0000-0000D5560000}"/>
    <cellStyle name="Notitie 4 6 2 6" xfId="22237" xr:uid="{00000000-0005-0000-0000-0000D6560000}"/>
    <cellStyle name="Notitie 4 6 3" xfId="22238" xr:uid="{00000000-0005-0000-0000-0000D7560000}"/>
    <cellStyle name="Notitie 4 6 3 2" xfId="22239" xr:uid="{00000000-0005-0000-0000-0000D8560000}"/>
    <cellStyle name="Notitie 4 6 3 2 2" xfId="22240" xr:uid="{00000000-0005-0000-0000-0000D9560000}"/>
    <cellStyle name="Notitie 4 6 3 2 2 2" xfId="22241" xr:uid="{00000000-0005-0000-0000-0000DA560000}"/>
    <cellStyle name="Notitie 4 6 3 2 3" xfId="22242" xr:uid="{00000000-0005-0000-0000-0000DB560000}"/>
    <cellStyle name="Notitie 4 6 3 2 4" xfId="22243" xr:uid="{00000000-0005-0000-0000-0000DC560000}"/>
    <cellStyle name="Notitie 4 6 3 3" xfId="22244" xr:uid="{00000000-0005-0000-0000-0000DD560000}"/>
    <cellStyle name="Notitie 4 6 3 3 2" xfId="22245" xr:uid="{00000000-0005-0000-0000-0000DE560000}"/>
    <cellStyle name="Notitie 4 6 3 4" xfId="22246" xr:uid="{00000000-0005-0000-0000-0000DF560000}"/>
    <cellStyle name="Notitie 4 6 3 5" xfId="22247" xr:uid="{00000000-0005-0000-0000-0000E0560000}"/>
    <cellStyle name="Notitie 4 6 4" xfId="22248" xr:uid="{00000000-0005-0000-0000-0000E1560000}"/>
    <cellStyle name="Notitie 4 6 4 2" xfId="22249" xr:uid="{00000000-0005-0000-0000-0000E2560000}"/>
    <cellStyle name="Notitie 4 6 4 2 2" xfId="22250" xr:uid="{00000000-0005-0000-0000-0000E3560000}"/>
    <cellStyle name="Notitie 4 6 4 3" xfId="22251" xr:uid="{00000000-0005-0000-0000-0000E4560000}"/>
    <cellStyle name="Notitie 4 6 4 4" xfId="22252" xr:uid="{00000000-0005-0000-0000-0000E5560000}"/>
    <cellStyle name="Notitie 4 6 5" xfId="22253" xr:uid="{00000000-0005-0000-0000-0000E6560000}"/>
    <cellStyle name="Notitie 4 6 5 2" xfId="22254" xr:uid="{00000000-0005-0000-0000-0000E7560000}"/>
    <cellStyle name="Notitie 4 6 6" xfId="22255" xr:uid="{00000000-0005-0000-0000-0000E8560000}"/>
    <cellStyle name="Notitie 4 6 7" xfId="22256" xr:uid="{00000000-0005-0000-0000-0000E9560000}"/>
    <cellStyle name="Notitie 4 6 8" xfId="22257" xr:uid="{00000000-0005-0000-0000-0000EA560000}"/>
    <cellStyle name="Notitie 4 7" xfId="22258" xr:uid="{00000000-0005-0000-0000-0000EB560000}"/>
    <cellStyle name="Notitie 4 7 2" xfId="22259" xr:uid="{00000000-0005-0000-0000-0000EC560000}"/>
    <cellStyle name="Notitie 4 7 2 2" xfId="22260" xr:uid="{00000000-0005-0000-0000-0000ED560000}"/>
    <cellStyle name="Notitie 4 7 2 2 2" xfId="22261" xr:uid="{00000000-0005-0000-0000-0000EE560000}"/>
    <cellStyle name="Notitie 4 7 2 3" xfId="22262" xr:uid="{00000000-0005-0000-0000-0000EF560000}"/>
    <cellStyle name="Notitie 4 7 2 4" xfId="22263" xr:uid="{00000000-0005-0000-0000-0000F0560000}"/>
    <cellStyle name="Notitie 4 7 3" xfId="22264" xr:uid="{00000000-0005-0000-0000-0000F1560000}"/>
    <cellStyle name="Notitie 4 7 3 2" xfId="22265" xr:uid="{00000000-0005-0000-0000-0000F2560000}"/>
    <cellStyle name="Notitie 4 7 4" xfId="22266" xr:uid="{00000000-0005-0000-0000-0000F3560000}"/>
    <cellStyle name="Notitie 4 7 5" xfId="22267" xr:uid="{00000000-0005-0000-0000-0000F4560000}"/>
    <cellStyle name="Notitie 4 7 6" xfId="22268" xr:uid="{00000000-0005-0000-0000-0000F5560000}"/>
    <cellStyle name="Notitie 4 8" xfId="22269" xr:uid="{00000000-0005-0000-0000-0000F6560000}"/>
    <cellStyle name="Notitie 4 8 2" xfId="22270" xr:uid="{00000000-0005-0000-0000-0000F7560000}"/>
    <cellStyle name="Notitie 4 8 2 2" xfId="22271" xr:uid="{00000000-0005-0000-0000-0000F8560000}"/>
    <cellStyle name="Notitie 4 8 2 2 2" xfId="22272" xr:uid="{00000000-0005-0000-0000-0000F9560000}"/>
    <cellStyle name="Notitie 4 8 2 3" xfId="22273" xr:uid="{00000000-0005-0000-0000-0000FA560000}"/>
    <cellStyle name="Notitie 4 8 2 4" xfId="22274" xr:uid="{00000000-0005-0000-0000-0000FB560000}"/>
    <cellStyle name="Notitie 4 8 3" xfId="22275" xr:uid="{00000000-0005-0000-0000-0000FC560000}"/>
    <cellStyle name="Notitie 4 8 3 2" xfId="22276" xr:uid="{00000000-0005-0000-0000-0000FD560000}"/>
    <cellStyle name="Notitie 4 8 4" xfId="22277" xr:uid="{00000000-0005-0000-0000-0000FE560000}"/>
    <cellStyle name="Notitie 4 8 5" xfId="22278" xr:uid="{00000000-0005-0000-0000-0000FF560000}"/>
    <cellStyle name="Notitie 4 9" xfId="22279" xr:uid="{00000000-0005-0000-0000-000000570000}"/>
    <cellStyle name="Notitie 4 9 2" xfId="22280" xr:uid="{00000000-0005-0000-0000-000001570000}"/>
    <cellStyle name="Notitie 4 9 2 2" xfId="22281" xr:uid="{00000000-0005-0000-0000-000002570000}"/>
    <cellStyle name="Notitie 4 9 2 3" xfId="22282" xr:uid="{00000000-0005-0000-0000-000003570000}"/>
    <cellStyle name="Notitie 4 9 3" xfId="22283" xr:uid="{00000000-0005-0000-0000-000004570000}"/>
    <cellStyle name="Notitie 4 9 4" xfId="22284" xr:uid="{00000000-0005-0000-0000-000005570000}"/>
    <cellStyle name="Notitie 5" xfId="22285" xr:uid="{00000000-0005-0000-0000-000006570000}"/>
    <cellStyle name="Notitie 5 10" xfId="22286" xr:uid="{00000000-0005-0000-0000-000007570000}"/>
    <cellStyle name="Notitie 5 10 2" xfId="22287" xr:uid="{00000000-0005-0000-0000-000008570000}"/>
    <cellStyle name="Notitie 5 11" xfId="22288" xr:uid="{00000000-0005-0000-0000-000009570000}"/>
    <cellStyle name="Notitie 5 12" xfId="22289" xr:uid="{00000000-0005-0000-0000-00000A570000}"/>
    <cellStyle name="Notitie 5 13" xfId="22290" xr:uid="{00000000-0005-0000-0000-00000B570000}"/>
    <cellStyle name="Notitie 5 2" xfId="22291" xr:uid="{00000000-0005-0000-0000-00000C570000}"/>
    <cellStyle name="Notitie 5 2 2" xfId="22292" xr:uid="{00000000-0005-0000-0000-00000D570000}"/>
    <cellStyle name="Notitie 5 2 2 2" xfId="22293" xr:uid="{00000000-0005-0000-0000-00000E570000}"/>
    <cellStyle name="Notitie 5 2 2 2 2" xfId="22294" xr:uid="{00000000-0005-0000-0000-00000F570000}"/>
    <cellStyle name="Notitie 5 2 2 2 2 2" xfId="22295" xr:uid="{00000000-0005-0000-0000-000010570000}"/>
    <cellStyle name="Notitie 5 2 2 2 2 2 2" xfId="22296" xr:uid="{00000000-0005-0000-0000-000011570000}"/>
    <cellStyle name="Notitie 5 2 2 2 2 3" xfId="22297" xr:uid="{00000000-0005-0000-0000-000012570000}"/>
    <cellStyle name="Notitie 5 2 2 2 3" xfId="22298" xr:uid="{00000000-0005-0000-0000-000013570000}"/>
    <cellStyle name="Notitie 5 2 2 2 3 2" xfId="22299" xr:uid="{00000000-0005-0000-0000-000014570000}"/>
    <cellStyle name="Notitie 5 2 2 2 4" xfId="22300" xr:uid="{00000000-0005-0000-0000-000015570000}"/>
    <cellStyle name="Notitie 5 2 2 2 5" xfId="22301" xr:uid="{00000000-0005-0000-0000-000016570000}"/>
    <cellStyle name="Notitie 5 2 2 2 6" xfId="22302" xr:uid="{00000000-0005-0000-0000-000017570000}"/>
    <cellStyle name="Notitie 5 2 2 3" xfId="22303" xr:uid="{00000000-0005-0000-0000-000018570000}"/>
    <cellStyle name="Notitie 5 2 2 3 2" xfId="22304" xr:uid="{00000000-0005-0000-0000-000019570000}"/>
    <cellStyle name="Notitie 5 2 2 3 2 2" xfId="22305" xr:uid="{00000000-0005-0000-0000-00001A570000}"/>
    <cellStyle name="Notitie 5 2 2 3 3" xfId="22306" xr:uid="{00000000-0005-0000-0000-00001B570000}"/>
    <cellStyle name="Notitie 5 2 2 4" xfId="22307" xr:uid="{00000000-0005-0000-0000-00001C570000}"/>
    <cellStyle name="Notitie 5 2 2 4 2" xfId="22308" xr:uid="{00000000-0005-0000-0000-00001D570000}"/>
    <cellStyle name="Notitie 5 2 2 4 2 2" xfId="22309" xr:uid="{00000000-0005-0000-0000-00001E570000}"/>
    <cellStyle name="Notitie 5 2 2 4 3" xfId="22310" xr:uid="{00000000-0005-0000-0000-00001F570000}"/>
    <cellStyle name="Notitie 5 2 2 5" xfId="22311" xr:uid="{00000000-0005-0000-0000-000020570000}"/>
    <cellStyle name="Notitie 5 2 2 5 2" xfId="22312" xr:uid="{00000000-0005-0000-0000-000021570000}"/>
    <cellStyle name="Notitie 5 2 2 6" xfId="22313" xr:uid="{00000000-0005-0000-0000-000022570000}"/>
    <cellStyle name="Notitie 5 2 2 7" xfId="22314" xr:uid="{00000000-0005-0000-0000-000023570000}"/>
    <cellStyle name="Notitie 5 2 2 8" xfId="22315" xr:uid="{00000000-0005-0000-0000-000024570000}"/>
    <cellStyle name="Notitie 5 2 3" xfId="22316" xr:uid="{00000000-0005-0000-0000-000025570000}"/>
    <cellStyle name="Notitie 5 2 3 2" xfId="22317" xr:uid="{00000000-0005-0000-0000-000026570000}"/>
    <cellStyle name="Notitie 5 2 3 2 2" xfId="22318" xr:uid="{00000000-0005-0000-0000-000027570000}"/>
    <cellStyle name="Notitie 5 2 3 2 2 2" xfId="22319" xr:uid="{00000000-0005-0000-0000-000028570000}"/>
    <cellStyle name="Notitie 5 2 3 2 3" xfId="22320" xr:uid="{00000000-0005-0000-0000-000029570000}"/>
    <cellStyle name="Notitie 5 2 3 2 4" xfId="22321" xr:uid="{00000000-0005-0000-0000-00002A570000}"/>
    <cellStyle name="Notitie 5 2 3 3" xfId="22322" xr:uid="{00000000-0005-0000-0000-00002B570000}"/>
    <cellStyle name="Notitie 5 2 3 3 2" xfId="22323" xr:uid="{00000000-0005-0000-0000-00002C570000}"/>
    <cellStyle name="Notitie 5 2 3 4" xfId="22324" xr:uid="{00000000-0005-0000-0000-00002D570000}"/>
    <cellStyle name="Notitie 5 2 3 5" xfId="22325" xr:uid="{00000000-0005-0000-0000-00002E570000}"/>
    <cellStyle name="Notitie 5 2 3 6" xfId="22326" xr:uid="{00000000-0005-0000-0000-00002F570000}"/>
    <cellStyle name="Notitie 5 2 4" xfId="22327" xr:uid="{00000000-0005-0000-0000-000030570000}"/>
    <cellStyle name="Notitie 5 2 4 2" xfId="22328" xr:uid="{00000000-0005-0000-0000-000031570000}"/>
    <cellStyle name="Notitie 5 2 4 2 2" xfId="22329" xr:uid="{00000000-0005-0000-0000-000032570000}"/>
    <cellStyle name="Notitie 5 2 4 2 2 2" xfId="22330" xr:uid="{00000000-0005-0000-0000-000033570000}"/>
    <cellStyle name="Notitie 5 2 4 2 3" xfId="22331" xr:uid="{00000000-0005-0000-0000-000034570000}"/>
    <cellStyle name="Notitie 5 2 4 2 4" xfId="22332" xr:uid="{00000000-0005-0000-0000-000035570000}"/>
    <cellStyle name="Notitie 5 2 4 3" xfId="22333" xr:uid="{00000000-0005-0000-0000-000036570000}"/>
    <cellStyle name="Notitie 5 2 4 3 2" xfId="22334" xr:uid="{00000000-0005-0000-0000-000037570000}"/>
    <cellStyle name="Notitie 5 2 4 4" xfId="22335" xr:uid="{00000000-0005-0000-0000-000038570000}"/>
    <cellStyle name="Notitie 5 2 4 5" xfId="22336" xr:uid="{00000000-0005-0000-0000-000039570000}"/>
    <cellStyle name="Notitie 5 2 5" xfId="22337" xr:uid="{00000000-0005-0000-0000-00003A570000}"/>
    <cellStyle name="Notitie 5 2 5 2" xfId="22338" xr:uid="{00000000-0005-0000-0000-00003B570000}"/>
    <cellStyle name="Notitie 5 2 5 2 2" xfId="22339" xr:uid="{00000000-0005-0000-0000-00003C570000}"/>
    <cellStyle name="Notitie 5 2 5 3" xfId="22340" xr:uid="{00000000-0005-0000-0000-00003D570000}"/>
    <cellStyle name="Notitie 5 2 5 4" xfId="22341" xr:uid="{00000000-0005-0000-0000-00003E570000}"/>
    <cellStyle name="Notitie 5 2 6" xfId="22342" xr:uid="{00000000-0005-0000-0000-00003F570000}"/>
    <cellStyle name="Notitie 5 2 6 2" xfId="22343" xr:uid="{00000000-0005-0000-0000-000040570000}"/>
    <cellStyle name="Notitie 5 2 7" xfId="22344" xr:uid="{00000000-0005-0000-0000-000041570000}"/>
    <cellStyle name="Notitie 5 2 8" xfId="22345" xr:uid="{00000000-0005-0000-0000-000042570000}"/>
    <cellStyle name="Notitie 5 2 9" xfId="22346" xr:uid="{00000000-0005-0000-0000-000043570000}"/>
    <cellStyle name="Notitie 5 3" xfId="22347" xr:uid="{00000000-0005-0000-0000-000044570000}"/>
    <cellStyle name="Notitie 5 3 2" xfId="22348" xr:uid="{00000000-0005-0000-0000-000045570000}"/>
    <cellStyle name="Notitie 5 3 2 2" xfId="22349" xr:uid="{00000000-0005-0000-0000-000046570000}"/>
    <cellStyle name="Notitie 5 3 2 2 2" xfId="22350" xr:uid="{00000000-0005-0000-0000-000047570000}"/>
    <cellStyle name="Notitie 5 3 2 2 2 2" xfId="22351" xr:uid="{00000000-0005-0000-0000-000048570000}"/>
    <cellStyle name="Notitie 5 3 2 2 2 2 2" xfId="22352" xr:uid="{00000000-0005-0000-0000-000049570000}"/>
    <cellStyle name="Notitie 5 3 2 2 2 3" xfId="22353" xr:uid="{00000000-0005-0000-0000-00004A570000}"/>
    <cellStyle name="Notitie 5 3 2 2 3" xfId="22354" xr:uid="{00000000-0005-0000-0000-00004B570000}"/>
    <cellStyle name="Notitie 5 3 2 2 3 2" xfId="22355" xr:uid="{00000000-0005-0000-0000-00004C570000}"/>
    <cellStyle name="Notitie 5 3 2 2 4" xfId="22356" xr:uid="{00000000-0005-0000-0000-00004D570000}"/>
    <cellStyle name="Notitie 5 3 2 2 5" xfId="22357" xr:uid="{00000000-0005-0000-0000-00004E570000}"/>
    <cellStyle name="Notitie 5 3 2 2 6" xfId="22358" xr:uid="{00000000-0005-0000-0000-00004F570000}"/>
    <cellStyle name="Notitie 5 3 2 3" xfId="22359" xr:uid="{00000000-0005-0000-0000-000050570000}"/>
    <cellStyle name="Notitie 5 3 2 3 2" xfId="22360" xr:uid="{00000000-0005-0000-0000-000051570000}"/>
    <cellStyle name="Notitie 5 3 2 3 2 2" xfId="22361" xr:uid="{00000000-0005-0000-0000-000052570000}"/>
    <cellStyle name="Notitie 5 3 2 3 3" xfId="22362" xr:uid="{00000000-0005-0000-0000-000053570000}"/>
    <cellStyle name="Notitie 5 3 2 4" xfId="22363" xr:uid="{00000000-0005-0000-0000-000054570000}"/>
    <cellStyle name="Notitie 5 3 2 4 2" xfId="22364" xr:uid="{00000000-0005-0000-0000-000055570000}"/>
    <cellStyle name="Notitie 5 3 2 4 2 2" xfId="22365" xr:uid="{00000000-0005-0000-0000-000056570000}"/>
    <cellStyle name="Notitie 5 3 2 4 3" xfId="22366" xr:uid="{00000000-0005-0000-0000-000057570000}"/>
    <cellStyle name="Notitie 5 3 2 5" xfId="22367" xr:uid="{00000000-0005-0000-0000-000058570000}"/>
    <cellStyle name="Notitie 5 3 2 5 2" xfId="22368" xr:uid="{00000000-0005-0000-0000-000059570000}"/>
    <cellStyle name="Notitie 5 3 2 6" xfId="22369" xr:uid="{00000000-0005-0000-0000-00005A570000}"/>
    <cellStyle name="Notitie 5 3 2 7" xfId="22370" xr:uid="{00000000-0005-0000-0000-00005B570000}"/>
    <cellStyle name="Notitie 5 3 2 8" xfId="22371" xr:uid="{00000000-0005-0000-0000-00005C570000}"/>
    <cellStyle name="Notitie 5 3 3" xfId="22372" xr:uid="{00000000-0005-0000-0000-00005D570000}"/>
    <cellStyle name="Notitie 5 3 3 2" xfId="22373" xr:uid="{00000000-0005-0000-0000-00005E570000}"/>
    <cellStyle name="Notitie 5 3 3 2 2" xfId="22374" xr:uid="{00000000-0005-0000-0000-00005F570000}"/>
    <cellStyle name="Notitie 5 3 3 2 2 2" xfId="22375" xr:uid="{00000000-0005-0000-0000-000060570000}"/>
    <cellStyle name="Notitie 5 3 3 2 3" xfId="22376" xr:uid="{00000000-0005-0000-0000-000061570000}"/>
    <cellStyle name="Notitie 5 3 3 2 4" xfId="22377" xr:uid="{00000000-0005-0000-0000-000062570000}"/>
    <cellStyle name="Notitie 5 3 3 3" xfId="22378" xr:uid="{00000000-0005-0000-0000-000063570000}"/>
    <cellStyle name="Notitie 5 3 3 3 2" xfId="22379" xr:uid="{00000000-0005-0000-0000-000064570000}"/>
    <cellStyle name="Notitie 5 3 3 4" xfId="22380" xr:uid="{00000000-0005-0000-0000-000065570000}"/>
    <cellStyle name="Notitie 5 3 3 5" xfId="22381" xr:uid="{00000000-0005-0000-0000-000066570000}"/>
    <cellStyle name="Notitie 5 3 3 6" xfId="22382" xr:uid="{00000000-0005-0000-0000-000067570000}"/>
    <cellStyle name="Notitie 5 3 4" xfId="22383" xr:uid="{00000000-0005-0000-0000-000068570000}"/>
    <cellStyle name="Notitie 5 3 4 2" xfId="22384" xr:uid="{00000000-0005-0000-0000-000069570000}"/>
    <cellStyle name="Notitie 5 3 4 2 2" xfId="22385" xr:uid="{00000000-0005-0000-0000-00006A570000}"/>
    <cellStyle name="Notitie 5 3 4 3" xfId="22386" xr:uid="{00000000-0005-0000-0000-00006B570000}"/>
    <cellStyle name="Notitie 5 3 4 4" xfId="22387" xr:uid="{00000000-0005-0000-0000-00006C570000}"/>
    <cellStyle name="Notitie 5 3 5" xfId="22388" xr:uid="{00000000-0005-0000-0000-00006D570000}"/>
    <cellStyle name="Notitie 5 3 5 2" xfId="22389" xr:uid="{00000000-0005-0000-0000-00006E570000}"/>
    <cellStyle name="Notitie 5 3 5 2 2" xfId="22390" xr:uid="{00000000-0005-0000-0000-00006F570000}"/>
    <cellStyle name="Notitie 5 3 5 3" xfId="22391" xr:uid="{00000000-0005-0000-0000-000070570000}"/>
    <cellStyle name="Notitie 5 3 6" xfId="22392" xr:uid="{00000000-0005-0000-0000-000071570000}"/>
    <cellStyle name="Notitie 5 3 6 2" xfId="22393" xr:uid="{00000000-0005-0000-0000-000072570000}"/>
    <cellStyle name="Notitie 5 3 7" xfId="22394" xr:uid="{00000000-0005-0000-0000-000073570000}"/>
    <cellStyle name="Notitie 5 3 8" xfId="22395" xr:uid="{00000000-0005-0000-0000-000074570000}"/>
    <cellStyle name="Notitie 5 3 9" xfId="22396" xr:uid="{00000000-0005-0000-0000-000075570000}"/>
    <cellStyle name="Notitie 5 4" xfId="22397" xr:uid="{00000000-0005-0000-0000-000076570000}"/>
    <cellStyle name="Notitie 5 4 2" xfId="22398" xr:uid="{00000000-0005-0000-0000-000077570000}"/>
    <cellStyle name="Notitie 5 4 2 2" xfId="22399" xr:uid="{00000000-0005-0000-0000-000078570000}"/>
    <cellStyle name="Notitie 5 4 2 2 2" xfId="22400" xr:uid="{00000000-0005-0000-0000-000079570000}"/>
    <cellStyle name="Notitie 5 4 2 2 2 2" xfId="22401" xr:uid="{00000000-0005-0000-0000-00007A570000}"/>
    <cellStyle name="Notitie 5 4 2 2 2 2 2" xfId="22402" xr:uid="{00000000-0005-0000-0000-00007B570000}"/>
    <cellStyle name="Notitie 5 4 2 2 2 3" xfId="22403" xr:uid="{00000000-0005-0000-0000-00007C570000}"/>
    <cellStyle name="Notitie 5 4 2 2 3" xfId="22404" xr:uid="{00000000-0005-0000-0000-00007D570000}"/>
    <cellStyle name="Notitie 5 4 2 2 3 2" xfId="22405" xr:uid="{00000000-0005-0000-0000-00007E570000}"/>
    <cellStyle name="Notitie 5 4 2 2 4" xfId="22406" xr:uid="{00000000-0005-0000-0000-00007F570000}"/>
    <cellStyle name="Notitie 5 4 2 2 5" xfId="22407" xr:uid="{00000000-0005-0000-0000-000080570000}"/>
    <cellStyle name="Notitie 5 4 2 2 6" xfId="22408" xr:uid="{00000000-0005-0000-0000-000081570000}"/>
    <cellStyle name="Notitie 5 4 2 3" xfId="22409" xr:uid="{00000000-0005-0000-0000-000082570000}"/>
    <cellStyle name="Notitie 5 4 2 3 2" xfId="22410" xr:uid="{00000000-0005-0000-0000-000083570000}"/>
    <cellStyle name="Notitie 5 4 2 3 2 2" xfId="22411" xr:uid="{00000000-0005-0000-0000-000084570000}"/>
    <cellStyle name="Notitie 5 4 2 3 3" xfId="22412" xr:uid="{00000000-0005-0000-0000-000085570000}"/>
    <cellStyle name="Notitie 5 4 2 4" xfId="22413" xr:uid="{00000000-0005-0000-0000-000086570000}"/>
    <cellStyle name="Notitie 5 4 2 4 2" xfId="22414" xr:uid="{00000000-0005-0000-0000-000087570000}"/>
    <cellStyle name="Notitie 5 4 2 4 2 2" xfId="22415" xr:uid="{00000000-0005-0000-0000-000088570000}"/>
    <cellStyle name="Notitie 5 4 2 4 3" xfId="22416" xr:uid="{00000000-0005-0000-0000-000089570000}"/>
    <cellStyle name="Notitie 5 4 2 5" xfId="22417" xr:uid="{00000000-0005-0000-0000-00008A570000}"/>
    <cellStyle name="Notitie 5 4 2 5 2" xfId="22418" xr:uid="{00000000-0005-0000-0000-00008B570000}"/>
    <cellStyle name="Notitie 5 4 2 6" xfId="22419" xr:uid="{00000000-0005-0000-0000-00008C570000}"/>
    <cellStyle name="Notitie 5 4 2 7" xfId="22420" xr:uid="{00000000-0005-0000-0000-00008D570000}"/>
    <cellStyle name="Notitie 5 4 2 8" xfId="22421" xr:uid="{00000000-0005-0000-0000-00008E570000}"/>
    <cellStyle name="Notitie 5 4 3" xfId="22422" xr:uid="{00000000-0005-0000-0000-00008F570000}"/>
    <cellStyle name="Notitie 5 4 3 2" xfId="22423" xr:uid="{00000000-0005-0000-0000-000090570000}"/>
    <cellStyle name="Notitie 5 4 3 2 2" xfId="22424" xr:uid="{00000000-0005-0000-0000-000091570000}"/>
    <cellStyle name="Notitie 5 4 3 2 2 2" xfId="22425" xr:uid="{00000000-0005-0000-0000-000092570000}"/>
    <cellStyle name="Notitie 5 4 3 2 3" xfId="22426" xr:uid="{00000000-0005-0000-0000-000093570000}"/>
    <cellStyle name="Notitie 5 4 3 2 4" xfId="22427" xr:uid="{00000000-0005-0000-0000-000094570000}"/>
    <cellStyle name="Notitie 5 4 3 3" xfId="22428" xr:uid="{00000000-0005-0000-0000-000095570000}"/>
    <cellStyle name="Notitie 5 4 3 3 2" xfId="22429" xr:uid="{00000000-0005-0000-0000-000096570000}"/>
    <cellStyle name="Notitie 5 4 3 4" xfId="22430" xr:uid="{00000000-0005-0000-0000-000097570000}"/>
    <cellStyle name="Notitie 5 4 3 5" xfId="22431" xr:uid="{00000000-0005-0000-0000-000098570000}"/>
    <cellStyle name="Notitie 5 4 3 6" xfId="22432" xr:uid="{00000000-0005-0000-0000-000099570000}"/>
    <cellStyle name="Notitie 5 4 4" xfId="22433" xr:uid="{00000000-0005-0000-0000-00009A570000}"/>
    <cellStyle name="Notitie 5 4 4 2" xfId="22434" xr:uid="{00000000-0005-0000-0000-00009B570000}"/>
    <cellStyle name="Notitie 5 4 4 2 2" xfId="22435" xr:uid="{00000000-0005-0000-0000-00009C570000}"/>
    <cellStyle name="Notitie 5 4 4 3" xfId="22436" xr:uid="{00000000-0005-0000-0000-00009D570000}"/>
    <cellStyle name="Notitie 5 4 4 4" xfId="22437" xr:uid="{00000000-0005-0000-0000-00009E570000}"/>
    <cellStyle name="Notitie 5 4 5" xfId="22438" xr:uid="{00000000-0005-0000-0000-00009F570000}"/>
    <cellStyle name="Notitie 5 4 5 2" xfId="22439" xr:uid="{00000000-0005-0000-0000-0000A0570000}"/>
    <cellStyle name="Notitie 5 4 5 2 2" xfId="22440" xr:uid="{00000000-0005-0000-0000-0000A1570000}"/>
    <cellStyle name="Notitie 5 4 5 3" xfId="22441" xr:uid="{00000000-0005-0000-0000-0000A2570000}"/>
    <cellStyle name="Notitie 5 4 6" xfId="22442" xr:uid="{00000000-0005-0000-0000-0000A3570000}"/>
    <cellStyle name="Notitie 5 4 6 2" xfId="22443" xr:uid="{00000000-0005-0000-0000-0000A4570000}"/>
    <cellStyle name="Notitie 5 4 7" xfId="22444" xr:uid="{00000000-0005-0000-0000-0000A5570000}"/>
    <cellStyle name="Notitie 5 4 8" xfId="22445" xr:uid="{00000000-0005-0000-0000-0000A6570000}"/>
    <cellStyle name="Notitie 5 4 9" xfId="22446" xr:uid="{00000000-0005-0000-0000-0000A7570000}"/>
    <cellStyle name="Notitie 5 5" xfId="22447" xr:uid="{00000000-0005-0000-0000-0000A8570000}"/>
    <cellStyle name="Notitie 5 5 2" xfId="22448" xr:uid="{00000000-0005-0000-0000-0000A9570000}"/>
    <cellStyle name="Notitie 5 5 2 2" xfId="22449" xr:uid="{00000000-0005-0000-0000-0000AA570000}"/>
    <cellStyle name="Notitie 5 5 2 2 2" xfId="22450" xr:uid="{00000000-0005-0000-0000-0000AB570000}"/>
    <cellStyle name="Notitie 5 5 2 2 2 2" xfId="22451" xr:uid="{00000000-0005-0000-0000-0000AC570000}"/>
    <cellStyle name="Notitie 5 5 2 2 3" xfId="22452" xr:uid="{00000000-0005-0000-0000-0000AD570000}"/>
    <cellStyle name="Notitie 5 5 2 2 4" xfId="22453" xr:uid="{00000000-0005-0000-0000-0000AE570000}"/>
    <cellStyle name="Notitie 5 5 2 3" xfId="22454" xr:uid="{00000000-0005-0000-0000-0000AF570000}"/>
    <cellStyle name="Notitie 5 5 2 3 2" xfId="22455" xr:uid="{00000000-0005-0000-0000-0000B0570000}"/>
    <cellStyle name="Notitie 5 5 2 4" xfId="22456" xr:uid="{00000000-0005-0000-0000-0000B1570000}"/>
    <cellStyle name="Notitie 5 5 2 5" xfId="22457" xr:uid="{00000000-0005-0000-0000-0000B2570000}"/>
    <cellStyle name="Notitie 5 5 2 6" xfId="22458" xr:uid="{00000000-0005-0000-0000-0000B3570000}"/>
    <cellStyle name="Notitie 5 5 3" xfId="22459" xr:uid="{00000000-0005-0000-0000-0000B4570000}"/>
    <cellStyle name="Notitie 5 5 3 2" xfId="22460" xr:uid="{00000000-0005-0000-0000-0000B5570000}"/>
    <cellStyle name="Notitie 5 5 3 2 2" xfId="22461" xr:uid="{00000000-0005-0000-0000-0000B6570000}"/>
    <cellStyle name="Notitie 5 5 3 2 2 2" xfId="22462" xr:uid="{00000000-0005-0000-0000-0000B7570000}"/>
    <cellStyle name="Notitie 5 5 3 2 3" xfId="22463" xr:uid="{00000000-0005-0000-0000-0000B8570000}"/>
    <cellStyle name="Notitie 5 5 3 2 4" xfId="22464" xr:uid="{00000000-0005-0000-0000-0000B9570000}"/>
    <cellStyle name="Notitie 5 5 3 3" xfId="22465" xr:uid="{00000000-0005-0000-0000-0000BA570000}"/>
    <cellStyle name="Notitie 5 5 3 3 2" xfId="22466" xr:uid="{00000000-0005-0000-0000-0000BB570000}"/>
    <cellStyle name="Notitie 5 5 3 4" xfId="22467" xr:uid="{00000000-0005-0000-0000-0000BC570000}"/>
    <cellStyle name="Notitie 5 5 3 5" xfId="22468" xr:uid="{00000000-0005-0000-0000-0000BD570000}"/>
    <cellStyle name="Notitie 5 5 4" xfId="22469" xr:uid="{00000000-0005-0000-0000-0000BE570000}"/>
    <cellStyle name="Notitie 5 5 4 2" xfId="22470" xr:uid="{00000000-0005-0000-0000-0000BF570000}"/>
    <cellStyle name="Notitie 5 5 4 2 2" xfId="22471" xr:uid="{00000000-0005-0000-0000-0000C0570000}"/>
    <cellStyle name="Notitie 5 5 4 3" xfId="22472" xr:uid="{00000000-0005-0000-0000-0000C1570000}"/>
    <cellStyle name="Notitie 5 5 4 4" xfId="22473" xr:uid="{00000000-0005-0000-0000-0000C2570000}"/>
    <cellStyle name="Notitie 5 5 5" xfId="22474" xr:uid="{00000000-0005-0000-0000-0000C3570000}"/>
    <cellStyle name="Notitie 5 5 5 2" xfId="22475" xr:uid="{00000000-0005-0000-0000-0000C4570000}"/>
    <cellStyle name="Notitie 5 5 6" xfId="22476" xr:uid="{00000000-0005-0000-0000-0000C5570000}"/>
    <cellStyle name="Notitie 5 5 7" xfId="22477" xr:uid="{00000000-0005-0000-0000-0000C6570000}"/>
    <cellStyle name="Notitie 5 5 8" xfId="22478" xr:uid="{00000000-0005-0000-0000-0000C7570000}"/>
    <cellStyle name="Notitie 5 6" xfId="22479" xr:uid="{00000000-0005-0000-0000-0000C8570000}"/>
    <cellStyle name="Notitie 5 6 2" xfId="22480" xr:uid="{00000000-0005-0000-0000-0000C9570000}"/>
    <cellStyle name="Notitie 5 6 2 2" xfId="22481" xr:uid="{00000000-0005-0000-0000-0000CA570000}"/>
    <cellStyle name="Notitie 5 6 2 2 2" xfId="22482" xr:uid="{00000000-0005-0000-0000-0000CB570000}"/>
    <cellStyle name="Notitie 5 6 2 3" xfId="22483" xr:uid="{00000000-0005-0000-0000-0000CC570000}"/>
    <cellStyle name="Notitie 5 6 2 4" xfId="22484" xr:uid="{00000000-0005-0000-0000-0000CD570000}"/>
    <cellStyle name="Notitie 5 6 3" xfId="22485" xr:uid="{00000000-0005-0000-0000-0000CE570000}"/>
    <cellStyle name="Notitie 5 6 3 2" xfId="22486" xr:uid="{00000000-0005-0000-0000-0000CF570000}"/>
    <cellStyle name="Notitie 5 6 4" xfId="22487" xr:uid="{00000000-0005-0000-0000-0000D0570000}"/>
    <cellStyle name="Notitie 5 6 5" xfId="22488" xr:uid="{00000000-0005-0000-0000-0000D1570000}"/>
    <cellStyle name="Notitie 5 6 6" xfId="22489" xr:uid="{00000000-0005-0000-0000-0000D2570000}"/>
    <cellStyle name="Notitie 5 7" xfId="22490" xr:uid="{00000000-0005-0000-0000-0000D3570000}"/>
    <cellStyle name="Notitie 5 7 2" xfId="22491" xr:uid="{00000000-0005-0000-0000-0000D4570000}"/>
    <cellStyle name="Notitie 5 7 2 2" xfId="22492" xr:uid="{00000000-0005-0000-0000-0000D5570000}"/>
    <cellStyle name="Notitie 5 7 2 2 2" xfId="22493" xr:uid="{00000000-0005-0000-0000-0000D6570000}"/>
    <cellStyle name="Notitie 5 7 2 3" xfId="22494" xr:uid="{00000000-0005-0000-0000-0000D7570000}"/>
    <cellStyle name="Notitie 5 7 2 4" xfId="22495" xr:uid="{00000000-0005-0000-0000-0000D8570000}"/>
    <cellStyle name="Notitie 5 7 3" xfId="22496" xr:uid="{00000000-0005-0000-0000-0000D9570000}"/>
    <cellStyle name="Notitie 5 7 3 2" xfId="22497" xr:uid="{00000000-0005-0000-0000-0000DA570000}"/>
    <cellStyle name="Notitie 5 7 4" xfId="22498" xr:uid="{00000000-0005-0000-0000-0000DB570000}"/>
    <cellStyle name="Notitie 5 7 5" xfId="22499" xr:uid="{00000000-0005-0000-0000-0000DC570000}"/>
    <cellStyle name="Notitie 5 8" xfId="22500" xr:uid="{00000000-0005-0000-0000-0000DD570000}"/>
    <cellStyle name="Notitie 5 8 2" xfId="22501" xr:uid="{00000000-0005-0000-0000-0000DE570000}"/>
    <cellStyle name="Notitie 5 8 2 2" xfId="22502" xr:uid="{00000000-0005-0000-0000-0000DF570000}"/>
    <cellStyle name="Notitie 5 8 2 3" xfId="22503" xr:uid="{00000000-0005-0000-0000-0000E0570000}"/>
    <cellStyle name="Notitie 5 8 3" xfId="22504" xr:uid="{00000000-0005-0000-0000-0000E1570000}"/>
    <cellStyle name="Notitie 5 8 4" xfId="22505" xr:uid="{00000000-0005-0000-0000-0000E2570000}"/>
    <cellStyle name="Notitie 5 9" xfId="22506" xr:uid="{00000000-0005-0000-0000-0000E3570000}"/>
    <cellStyle name="Notitie 5 9 2" xfId="22507" xr:uid="{00000000-0005-0000-0000-0000E4570000}"/>
    <cellStyle name="Notitie 5 9 2 2" xfId="22508" xr:uid="{00000000-0005-0000-0000-0000E5570000}"/>
    <cellStyle name="Notitie 5 9 3" xfId="22509" xr:uid="{00000000-0005-0000-0000-0000E6570000}"/>
    <cellStyle name="Notitie 5 9 4" xfId="22510" xr:uid="{00000000-0005-0000-0000-0000E7570000}"/>
    <cellStyle name="Notitie 6" xfId="22511" xr:uid="{00000000-0005-0000-0000-0000E8570000}"/>
    <cellStyle name="Notitie 6 2" xfId="22512" xr:uid="{00000000-0005-0000-0000-0000E9570000}"/>
    <cellStyle name="Notitie 6 2 2" xfId="22513" xr:uid="{00000000-0005-0000-0000-0000EA570000}"/>
    <cellStyle name="Notitie 6 2 2 2" xfId="22514" xr:uid="{00000000-0005-0000-0000-0000EB570000}"/>
    <cellStyle name="Notitie 6 2 2 2 2" xfId="22515" xr:uid="{00000000-0005-0000-0000-0000EC570000}"/>
    <cellStyle name="Notitie 6 2 2 2 2 2" xfId="22516" xr:uid="{00000000-0005-0000-0000-0000ED570000}"/>
    <cellStyle name="Notitie 6 2 2 2 3" xfId="22517" xr:uid="{00000000-0005-0000-0000-0000EE570000}"/>
    <cellStyle name="Notitie 6 2 2 3" xfId="22518" xr:uid="{00000000-0005-0000-0000-0000EF570000}"/>
    <cellStyle name="Notitie 6 2 2 3 2" xfId="22519" xr:uid="{00000000-0005-0000-0000-0000F0570000}"/>
    <cellStyle name="Notitie 6 2 2 4" xfId="22520" xr:uid="{00000000-0005-0000-0000-0000F1570000}"/>
    <cellStyle name="Notitie 6 2 2 5" xfId="22521" xr:uid="{00000000-0005-0000-0000-0000F2570000}"/>
    <cellStyle name="Notitie 6 2 2 6" xfId="22522" xr:uid="{00000000-0005-0000-0000-0000F3570000}"/>
    <cellStyle name="Notitie 6 2 3" xfId="22523" xr:uid="{00000000-0005-0000-0000-0000F4570000}"/>
    <cellStyle name="Notitie 6 2 3 2" xfId="22524" xr:uid="{00000000-0005-0000-0000-0000F5570000}"/>
    <cellStyle name="Notitie 6 2 3 2 2" xfId="22525" xr:uid="{00000000-0005-0000-0000-0000F6570000}"/>
    <cellStyle name="Notitie 6 2 3 3" xfId="22526" xr:uid="{00000000-0005-0000-0000-0000F7570000}"/>
    <cellStyle name="Notitie 6 2 4" xfId="22527" xr:uid="{00000000-0005-0000-0000-0000F8570000}"/>
    <cellStyle name="Notitie 6 2 4 2" xfId="22528" xr:uid="{00000000-0005-0000-0000-0000F9570000}"/>
    <cellStyle name="Notitie 6 2 4 2 2" xfId="22529" xr:uid="{00000000-0005-0000-0000-0000FA570000}"/>
    <cellStyle name="Notitie 6 2 4 3" xfId="22530" xr:uid="{00000000-0005-0000-0000-0000FB570000}"/>
    <cellStyle name="Notitie 6 2 5" xfId="22531" xr:uid="{00000000-0005-0000-0000-0000FC570000}"/>
    <cellStyle name="Notitie 6 2 5 2" xfId="22532" xr:uid="{00000000-0005-0000-0000-0000FD570000}"/>
    <cellStyle name="Notitie 6 2 6" xfId="22533" xr:uid="{00000000-0005-0000-0000-0000FE570000}"/>
    <cellStyle name="Notitie 6 2 7" xfId="22534" xr:uid="{00000000-0005-0000-0000-0000FF570000}"/>
    <cellStyle name="Notitie 6 2 8" xfId="22535" xr:uid="{00000000-0005-0000-0000-000000580000}"/>
    <cellStyle name="Notitie 6 3" xfId="22536" xr:uid="{00000000-0005-0000-0000-000001580000}"/>
    <cellStyle name="Notitie 6 3 2" xfId="22537" xr:uid="{00000000-0005-0000-0000-000002580000}"/>
    <cellStyle name="Notitie 6 3 2 2" xfId="22538" xr:uid="{00000000-0005-0000-0000-000003580000}"/>
    <cellStyle name="Notitie 6 3 2 2 2" xfId="22539" xr:uid="{00000000-0005-0000-0000-000004580000}"/>
    <cellStyle name="Notitie 6 3 2 3" xfId="22540" xr:uid="{00000000-0005-0000-0000-000005580000}"/>
    <cellStyle name="Notitie 6 3 2 4" xfId="22541" xr:uid="{00000000-0005-0000-0000-000006580000}"/>
    <cellStyle name="Notitie 6 3 3" xfId="22542" xr:uid="{00000000-0005-0000-0000-000007580000}"/>
    <cellStyle name="Notitie 6 3 3 2" xfId="22543" xr:uid="{00000000-0005-0000-0000-000008580000}"/>
    <cellStyle name="Notitie 6 3 4" xfId="22544" xr:uid="{00000000-0005-0000-0000-000009580000}"/>
    <cellStyle name="Notitie 6 3 5" xfId="22545" xr:uid="{00000000-0005-0000-0000-00000A580000}"/>
    <cellStyle name="Notitie 6 3 6" xfId="22546" xr:uid="{00000000-0005-0000-0000-00000B580000}"/>
    <cellStyle name="Notitie 6 4" xfId="22547" xr:uid="{00000000-0005-0000-0000-00000C580000}"/>
    <cellStyle name="Notitie 6 4 2" xfId="22548" xr:uid="{00000000-0005-0000-0000-00000D580000}"/>
    <cellStyle name="Notitie 6 4 2 2" xfId="22549" xr:uid="{00000000-0005-0000-0000-00000E580000}"/>
    <cellStyle name="Notitie 6 4 2 2 2" xfId="22550" xr:uid="{00000000-0005-0000-0000-00000F580000}"/>
    <cellStyle name="Notitie 6 4 2 3" xfId="22551" xr:uid="{00000000-0005-0000-0000-000010580000}"/>
    <cellStyle name="Notitie 6 4 2 4" xfId="22552" xr:uid="{00000000-0005-0000-0000-000011580000}"/>
    <cellStyle name="Notitie 6 4 3" xfId="22553" xr:uid="{00000000-0005-0000-0000-000012580000}"/>
    <cellStyle name="Notitie 6 4 3 2" xfId="22554" xr:uid="{00000000-0005-0000-0000-000013580000}"/>
    <cellStyle name="Notitie 6 4 4" xfId="22555" xr:uid="{00000000-0005-0000-0000-000014580000}"/>
    <cellStyle name="Notitie 6 4 5" xfId="22556" xr:uid="{00000000-0005-0000-0000-000015580000}"/>
    <cellStyle name="Notitie 6 5" xfId="22557" xr:uid="{00000000-0005-0000-0000-000016580000}"/>
    <cellStyle name="Notitie 6 5 2" xfId="22558" xr:uid="{00000000-0005-0000-0000-000017580000}"/>
    <cellStyle name="Notitie 6 5 2 2" xfId="22559" xr:uid="{00000000-0005-0000-0000-000018580000}"/>
    <cellStyle name="Notitie 6 5 3" xfId="22560" xr:uid="{00000000-0005-0000-0000-000019580000}"/>
    <cellStyle name="Notitie 6 5 4" xfId="22561" xr:uid="{00000000-0005-0000-0000-00001A580000}"/>
    <cellStyle name="Notitie 6 6" xfId="22562" xr:uid="{00000000-0005-0000-0000-00001B580000}"/>
    <cellStyle name="Notitie 6 6 2" xfId="22563" xr:uid="{00000000-0005-0000-0000-00001C580000}"/>
    <cellStyle name="Notitie 6 7" xfId="22564" xr:uid="{00000000-0005-0000-0000-00001D580000}"/>
    <cellStyle name="Notitie 6 8" xfId="22565" xr:uid="{00000000-0005-0000-0000-00001E580000}"/>
    <cellStyle name="Notitie 6 9" xfId="22566" xr:uid="{00000000-0005-0000-0000-00001F580000}"/>
    <cellStyle name="Notitie 7" xfId="22567" xr:uid="{00000000-0005-0000-0000-000020580000}"/>
    <cellStyle name="Notitie 7 2" xfId="22568" xr:uid="{00000000-0005-0000-0000-000021580000}"/>
    <cellStyle name="Notitie 7 2 2" xfId="22569" xr:uid="{00000000-0005-0000-0000-000022580000}"/>
    <cellStyle name="Notitie 7 2 2 2" xfId="22570" xr:uid="{00000000-0005-0000-0000-000023580000}"/>
    <cellStyle name="Notitie 7 2 2 3" xfId="22571" xr:uid="{00000000-0005-0000-0000-000024580000}"/>
    <cellStyle name="Notitie 7 2 3" xfId="22572" xr:uid="{00000000-0005-0000-0000-000025580000}"/>
    <cellStyle name="Notitie 7 2 4" xfId="22573" xr:uid="{00000000-0005-0000-0000-000026580000}"/>
    <cellStyle name="Notitie 7 3" xfId="22574" xr:uid="{00000000-0005-0000-0000-000027580000}"/>
    <cellStyle name="Notitie 7 3 2" xfId="22575" xr:uid="{00000000-0005-0000-0000-000028580000}"/>
    <cellStyle name="Notitie 7 3 3" xfId="22576" xr:uid="{00000000-0005-0000-0000-000029580000}"/>
    <cellStyle name="Notitie 7 4" xfId="22577" xr:uid="{00000000-0005-0000-0000-00002A580000}"/>
    <cellStyle name="Notitie 7 5" xfId="22578" xr:uid="{00000000-0005-0000-0000-00002B580000}"/>
    <cellStyle name="Notitie 8" xfId="22579" xr:uid="{00000000-0005-0000-0000-00002C580000}"/>
    <cellStyle name="Notitie 8 2" xfId="22580" xr:uid="{00000000-0005-0000-0000-00002D580000}"/>
    <cellStyle name="Notitie 8 2 2" xfId="22581" xr:uid="{00000000-0005-0000-0000-00002E580000}"/>
    <cellStyle name="Notitie 8 2 3" xfId="22582" xr:uid="{00000000-0005-0000-0000-00002F580000}"/>
    <cellStyle name="Notitie 8 3" xfId="22583" xr:uid="{00000000-0005-0000-0000-000030580000}"/>
    <cellStyle name="Notitie 8 4" xfId="22584" xr:uid="{00000000-0005-0000-0000-000031580000}"/>
    <cellStyle name="Notitie 9" xfId="22585" xr:uid="{00000000-0005-0000-0000-000032580000}"/>
    <cellStyle name="Notitie 9 2" xfId="22586" xr:uid="{00000000-0005-0000-0000-000033580000}"/>
    <cellStyle name="Notitie 9 2 2" xfId="22587" xr:uid="{00000000-0005-0000-0000-000034580000}"/>
    <cellStyle name="Notitie 9 3" xfId="22588" xr:uid="{00000000-0005-0000-0000-000035580000}"/>
    <cellStyle name="Notitie 9 4" xfId="22589" xr:uid="{00000000-0005-0000-0000-000036580000}"/>
    <cellStyle name="Ongeldig" xfId="9" builtinId="27" customBuiltin="1"/>
    <cellStyle name="Output" xfId="22590" xr:uid="{00000000-0005-0000-0000-000038580000}"/>
    <cellStyle name="Procent" xfId="2" builtinId="5" customBuiltin="1"/>
    <cellStyle name="Procent 10" xfId="22591" xr:uid="{00000000-0005-0000-0000-00003A580000}"/>
    <cellStyle name="Procent 10 2" xfId="22592" xr:uid="{00000000-0005-0000-0000-00003B580000}"/>
    <cellStyle name="Procent 10 3" xfId="22593" xr:uid="{00000000-0005-0000-0000-00003C580000}"/>
    <cellStyle name="Procent 10 3 2" xfId="22594" xr:uid="{00000000-0005-0000-0000-00003D580000}"/>
    <cellStyle name="Procent 10 4" xfId="22595" xr:uid="{00000000-0005-0000-0000-00003E580000}"/>
    <cellStyle name="Procent 10 5" xfId="22596" xr:uid="{00000000-0005-0000-0000-00003F580000}"/>
    <cellStyle name="Procent 11" xfId="22597" xr:uid="{00000000-0005-0000-0000-000040580000}"/>
    <cellStyle name="Procent 11 2" xfId="22598" xr:uid="{00000000-0005-0000-0000-000041580000}"/>
    <cellStyle name="Procent 2" xfId="22599" xr:uid="{00000000-0005-0000-0000-000042580000}"/>
    <cellStyle name="Procent 2 2" xfId="22600" xr:uid="{00000000-0005-0000-0000-000043580000}"/>
    <cellStyle name="Procent 2 2 2" xfId="22601" xr:uid="{00000000-0005-0000-0000-000044580000}"/>
    <cellStyle name="Procent 2 2 3" xfId="22602" xr:uid="{00000000-0005-0000-0000-000045580000}"/>
    <cellStyle name="Procent 2 2 3 2" xfId="22603" xr:uid="{00000000-0005-0000-0000-000046580000}"/>
    <cellStyle name="Procent 2 2 3 3" xfId="22604" xr:uid="{00000000-0005-0000-0000-000047580000}"/>
    <cellStyle name="Procent 2 2 4" xfId="22605" xr:uid="{00000000-0005-0000-0000-000048580000}"/>
    <cellStyle name="Procent 2 2 4 2" xfId="22606" xr:uid="{00000000-0005-0000-0000-000049580000}"/>
    <cellStyle name="Procent 2 2 4 2 2" xfId="22607" xr:uid="{00000000-0005-0000-0000-00004A580000}"/>
    <cellStyle name="Procent 2 2 4 2 3" xfId="22608" xr:uid="{00000000-0005-0000-0000-00004B580000}"/>
    <cellStyle name="Procent 2 2 4 3" xfId="22609" xr:uid="{00000000-0005-0000-0000-00004C580000}"/>
    <cellStyle name="Procent 2 2 4 3 2" xfId="22610" xr:uid="{00000000-0005-0000-0000-00004D580000}"/>
    <cellStyle name="Procent 2 2 4 4" xfId="22611" xr:uid="{00000000-0005-0000-0000-00004E580000}"/>
    <cellStyle name="Procent 2 2 4 5" xfId="22612" xr:uid="{00000000-0005-0000-0000-00004F580000}"/>
    <cellStyle name="Procent 2 2 4 6" xfId="22613" xr:uid="{00000000-0005-0000-0000-000050580000}"/>
    <cellStyle name="Procent 2 2 5" xfId="22614" xr:uid="{00000000-0005-0000-0000-000051580000}"/>
    <cellStyle name="Procent 2 2 5 2" xfId="22615" xr:uid="{00000000-0005-0000-0000-000052580000}"/>
    <cellStyle name="Procent 2 2 5 2 2" xfId="22616" xr:uid="{00000000-0005-0000-0000-000053580000}"/>
    <cellStyle name="Procent 2 2 5 3" xfId="22617" xr:uid="{00000000-0005-0000-0000-000054580000}"/>
    <cellStyle name="Procent 2 2 6" xfId="22618" xr:uid="{00000000-0005-0000-0000-000055580000}"/>
    <cellStyle name="Procent 2 2 7" xfId="22619" xr:uid="{00000000-0005-0000-0000-000056580000}"/>
    <cellStyle name="Procent 2 2 7 2" xfId="22620" xr:uid="{00000000-0005-0000-0000-000057580000}"/>
    <cellStyle name="Procent 2 2 8" xfId="22621" xr:uid="{00000000-0005-0000-0000-000058580000}"/>
    <cellStyle name="Procent 2 3" xfId="22622" xr:uid="{00000000-0005-0000-0000-000059580000}"/>
    <cellStyle name="Procent 2 3 2" xfId="22623" xr:uid="{00000000-0005-0000-0000-00005A580000}"/>
    <cellStyle name="Procent 2 3 3" xfId="22624" xr:uid="{00000000-0005-0000-0000-00005B580000}"/>
    <cellStyle name="Procent 2 3 4" xfId="22625" xr:uid="{00000000-0005-0000-0000-00005C580000}"/>
    <cellStyle name="Procent 2 4" xfId="22626" xr:uid="{00000000-0005-0000-0000-00005D580000}"/>
    <cellStyle name="Procent 2 5" xfId="22627" xr:uid="{00000000-0005-0000-0000-00005E580000}"/>
    <cellStyle name="Procent 2 5 2" xfId="22628" xr:uid="{00000000-0005-0000-0000-00005F580000}"/>
    <cellStyle name="Procent 2 5 3" xfId="22629" xr:uid="{00000000-0005-0000-0000-000060580000}"/>
    <cellStyle name="Procent 2 5 4" xfId="22630" xr:uid="{00000000-0005-0000-0000-000061580000}"/>
    <cellStyle name="Procent 2 6" xfId="22631" xr:uid="{00000000-0005-0000-0000-000062580000}"/>
    <cellStyle name="Procent 2 6 2" xfId="22632" xr:uid="{00000000-0005-0000-0000-000063580000}"/>
    <cellStyle name="Procent 2 6 2 2" xfId="22633" xr:uid="{00000000-0005-0000-0000-000064580000}"/>
    <cellStyle name="Procent 2 6 2 2 2" xfId="22634" xr:uid="{00000000-0005-0000-0000-000065580000}"/>
    <cellStyle name="Procent 2 6 2 3" xfId="22635" xr:uid="{00000000-0005-0000-0000-000066580000}"/>
    <cellStyle name="Procent 2 6 2 4" xfId="22636" xr:uid="{00000000-0005-0000-0000-000067580000}"/>
    <cellStyle name="Procent 2 6 3" xfId="22637" xr:uid="{00000000-0005-0000-0000-000068580000}"/>
    <cellStyle name="Procent 2 6 3 2" xfId="22638" xr:uid="{00000000-0005-0000-0000-000069580000}"/>
    <cellStyle name="Procent 2 6 4" xfId="22639" xr:uid="{00000000-0005-0000-0000-00006A580000}"/>
    <cellStyle name="Procent 2 6 5" xfId="22640" xr:uid="{00000000-0005-0000-0000-00006B580000}"/>
    <cellStyle name="Procent 2 6 6" xfId="22641" xr:uid="{00000000-0005-0000-0000-00006C580000}"/>
    <cellStyle name="Procent 2 7" xfId="22642" xr:uid="{00000000-0005-0000-0000-00006D580000}"/>
    <cellStyle name="Procent 2 8" xfId="22643" xr:uid="{00000000-0005-0000-0000-00006E580000}"/>
    <cellStyle name="Procent 2 8 2" xfId="22644" xr:uid="{00000000-0005-0000-0000-00006F580000}"/>
    <cellStyle name="Procent 2 8 3" xfId="22645" xr:uid="{00000000-0005-0000-0000-000070580000}"/>
    <cellStyle name="Procent 2 9" xfId="22646" xr:uid="{00000000-0005-0000-0000-000071580000}"/>
    <cellStyle name="Procent 3" xfId="22647" xr:uid="{00000000-0005-0000-0000-000072580000}"/>
    <cellStyle name="Procent 3 10" xfId="22648" xr:uid="{00000000-0005-0000-0000-000073580000}"/>
    <cellStyle name="Procent 3 2" xfId="22649" xr:uid="{00000000-0005-0000-0000-000074580000}"/>
    <cellStyle name="Procent 3 2 2" xfId="22650" xr:uid="{00000000-0005-0000-0000-000075580000}"/>
    <cellStyle name="Procent 3 2 2 2" xfId="22651" xr:uid="{00000000-0005-0000-0000-000076580000}"/>
    <cellStyle name="Procent 3 2 2 2 2" xfId="22652" xr:uid="{00000000-0005-0000-0000-000077580000}"/>
    <cellStyle name="Procent 3 2 2 2 2 2" xfId="22653" xr:uid="{00000000-0005-0000-0000-000078580000}"/>
    <cellStyle name="Procent 3 2 2 2 2 2 2" xfId="22654" xr:uid="{00000000-0005-0000-0000-000079580000}"/>
    <cellStyle name="Procent 3 2 2 2 2 3" xfId="22655" xr:uid="{00000000-0005-0000-0000-00007A580000}"/>
    <cellStyle name="Procent 3 2 2 2 3" xfId="22656" xr:uid="{00000000-0005-0000-0000-00007B580000}"/>
    <cellStyle name="Procent 3 2 2 2 3 2" xfId="22657" xr:uid="{00000000-0005-0000-0000-00007C580000}"/>
    <cellStyle name="Procent 3 2 2 2 4" xfId="22658" xr:uid="{00000000-0005-0000-0000-00007D580000}"/>
    <cellStyle name="Procent 3 2 2 2 5" xfId="22659" xr:uid="{00000000-0005-0000-0000-00007E580000}"/>
    <cellStyle name="Procent 3 2 2 3" xfId="22660" xr:uid="{00000000-0005-0000-0000-00007F580000}"/>
    <cellStyle name="Procent 3 2 2 3 2" xfId="22661" xr:uid="{00000000-0005-0000-0000-000080580000}"/>
    <cellStyle name="Procent 3 2 2 3 2 2" xfId="22662" xr:uid="{00000000-0005-0000-0000-000081580000}"/>
    <cellStyle name="Procent 3 2 2 3 3" xfId="22663" xr:uid="{00000000-0005-0000-0000-000082580000}"/>
    <cellStyle name="Procent 3 2 2 4" xfId="22664" xr:uid="{00000000-0005-0000-0000-000083580000}"/>
    <cellStyle name="Procent 3 2 2 4 2" xfId="22665" xr:uid="{00000000-0005-0000-0000-000084580000}"/>
    <cellStyle name="Procent 3 2 2 4 2 2" xfId="22666" xr:uid="{00000000-0005-0000-0000-000085580000}"/>
    <cellStyle name="Procent 3 2 2 4 3" xfId="22667" xr:uid="{00000000-0005-0000-0000-000086580000}"/>
    <cellStyle name="Procent 3 2 2 5" xfId="22668" xr:uid="{00000000-0005-0000-0000-000087580000}"/>
    <cellStyle name="Procent 3 2 2 5 2" xfId="22669" xr:uid="{00000000-0005-0000-0000-000088580000}"/>
    <cellStyle name="Procent 3 2 2 6" xfId="22670" xr:uid="{00000000-0005-0000-0000-000089580000}"/>
    <cellStyle name="Procent 3 2 2 7" xfId="22671" xr:uid="{00000000-0005-0000-0000-00008A580000}"/>
    <cellStyle name="Procent 3 2 2 8" xfId="22672" xr:uid="{00000000-0005-0000-0000-00008B580000}"/>
    <cellStyle name="Procent 3 2 3" xfId="22673" xr:uid="{00000000-0005-0000-0000-00008C580000}"/>
    <cellStyle name="Procent 3 2 3 2" xfId="22674" xr:uid="{00000000-0005-0000-0000-00008D580000}"/>
    <cellStyle name="Procent 3 2 3 2 2" xfId="22675" xr:uid="{00000000-0005-0000-0000-00008E580000}"/>
    <cellStyle name="Procent 3 2 3 2 2 2" xfId="22676" xr:uid="{00000000-0005-0000-0000-00008F580000}"/>
    <cellStyle name="Procent 3 2 3 2 3" xfId="22677" xr:uid="{00000000-0005-0000-0000-000090580000}"/>
    <cellStyle name="Procent 3 2 3 3" xfId="22678" xr:uid="{00000000-0005-0000-0000-000091580000}"/>
    <cellStyle name="Procent 3 2 3 3 2" xfId="22679" xr:uid="{00000000-0005-0000-0000-000092580000}"/>
    <cellStyle name="Procent 3 2 3 4" xfId="22680" xr:uid="{00000000-0005-0000-0000-000093580000}"/>
    <cellStyle name="Procent 3 2 3 5" xfId="22681" xr:uid="{00000000-0005-0000-0000-000094580000}"/>
    <cellStyle name="Procent 3 2 4" xfId="22682" xr:uid="{00000000-0005-0000-0000-000095580000}"/>
    <cellStyle name="Procent 3 2 4 2" xfId="22683" xr:uid="{00000000-0005-0000-0000-000096580000}"/>
    <cellStyle name="Procent 3 2 4 2 2" xfId="22684" xr:uid="{00000000-0005-0000-0000-000097580000}"/>
    <cellStyle name="Procent 3 2 4 3" xfId="22685" xr:uid="{00000000-0005-0000-0000-000098580000}"/>
    <cellStyle name="Procent 3 2 5" xfId="22686" xr:uid="{00000000-0005-0000-0000-000099580000}"/>
    <cellStyle name="Procent 3 2 5 2" xfId="22687" xr:uid="{00000000-0005-0000-0000-00009A580000}"/>
    <cellStyle name="Procent 3 2 5 2 2" xfId="22688" xr:uid="{00000000-0005-0000-0000-00009B580000}"/>
    <cellStyle name="Procent 3 2 5 3" xfId="22689" xr:uid="{00000000-0005-0000-0000-00009C580000}"/>
    <cellStyle name="Procent 3 2 6" xfId="22690" xr:uid="{00000000-0005-0000-0000-00009D580000}"/>
    <cellStyle name="Procent 3 2 6 2" xfId="22691" xr:uid="{00000000-0005-0000-0000-00009E580000}"/>
    <cellStyle name="Procent 3 2 7" xfId="22692" xr:uid="{00000000-0005-0000-0000-00009F580000}"/>
    <cellStyle name="Procent 3 2 8" xfId="22693" xr:uid="{00000000-0005-0000-0000-0000A0580000}"/>
    <cellStyle name="Procent 3 2 9" xfId="22694" xr:uid="{00000000-0005-0000-0000-0000A1580000}"/>
    <cellStyle name="Procent 3 3" xfId="22695" xr:uid="{00000000-0005-0000-0000-0000A2580000}"/>
    <cellStyle name="Procent 3 3 2" xfId="22696" xr:uid="{00000000-0005-0000-0000-0000A3580000}"/>
    <cellStyle name="Procent 3 3 2 2" xfId="22697" xr:uid="{00000000-0005-0000-0000-0000A4580000}"/>
    <cellStyle name="Procent 3 3 2 2 2" xfId="22698" xr:uid="{00000000-0005-0000-0000-0000A5580000}"/>
    <cellStyle name="Procent 3 3 2 2 2 2" xfId="22699" xr:uid="{00000000-0005-0000-0000-0000A6580000}"/>
    <cellStyle name="Procent 3 3 2 2 3" xfId="22700" xr:uid="{00000000-0005-0000-0000-0000A7580000}"/>
    <cellStyle name="Procent 3 3 2 3" xfId="22701" xr:uid="{00000000-0005-0000-0000-0000A8580000}"/>
    <cellStyle name="Procent 3 3 2 3 2" xfId="22702" xr:uid="{00000000-0005-0000-0000-0000A9580000}"/>
    <cellStyle name="Procent 3 3 2 4" xfId="22703" xr:uid="{00000000-0005-0000-0000-0000AA580000}"/>
    <cellStyle name="Procent 3 3 2 5" xfId="22704" xr:uid="{00000000-0005-0000-0000-0000AB580000}"/>
    <cellStyle name="Procent 3 3 2 6" xfId="22705" xr:uid="{00000000-0005-0000-0000-0000AC580000}"/>
    <cellStyle name="Procent 3 3 3" xfId="22706" xr:uid="{00000000-0005-0000-0000-0000AD580000}"/>
    <cellStyle name="Procent 3 3 3 2" xfId="22707" xr:uid="{00000000-0005-0000-0000-0000AE580000}"/>
    <cellStyle name="Procent 3 3 3 2 2" xfId="22708" xr:uid="{00000000-0005-0000-0000-0000AF580000}"/>
    <cellStyle name="Procent 3 3 3 2 2 2" xfId="22709" xr:uid="{00000000-0005-0000-0000-0000B0580000}"/>
    <cellStyle name="Procent 3 3 3 2 3" xfId="22710" xr:uid="{00000000-0005-0000-0000-0000B1580000}"/>
    <cellStyle name="Procent 3 3 3 3" xfId="22711" xr:uid="{00000000-0005-0000-0000-0000B2580000}"/>
    <cellStyle name="Procent 3 3 3 3 2" xfId="22712" xr:uid="{00000000-0005-0000-0000-0000B3580000}"/>
    <cellStyle name="Procent 3 3 3 4" xfId="22713" xr:uid="{00000000-0005-0000-0000-0000B4580000}"/>
    <cellStyle name="Procent 3 3 4" xfId="22714" xr:uid="{00000000-0005-0000-0000-0000B5580000}"/>
    <cellStyle name="Procent 3 3 5" xfId="22715" xr:uid="{00000000-0005-0000-0000-0000B6580000}"/>
    <cellStyle name="Procent 3 3 5 2" xfId="22716" xr:uid="{00000000-0005-0000-0000-0000B7580000}"/>
    <cellStyle name="Procent 3 3 5 2 2" xfId="22717" xr:uid="{00000000-0005-0000-0000-0000B8580000}"/>
    <cellStyle name="Procent 3 3 5 3" xfId="22718" xr:uid="{00000000-0005-0000-0000-0000B9580000}"/>
    <cellStyle name="Procent 3 3 6" xfId="22719" xr:uid="{00000000-0005-0000-0000-0000BA580000}"/>
    <cellStyle name="Procent 3 3 6 2" xfId="22720" xr:uid="{00000000-0005-0000-0000-0000BB580000}"/>
    <cellStyle name="Procent 3 3 7" xfId="22721" xr:uid="{00000000-0005-0000-0000-0000BC580000}"/>
    <cellStyle name="Procent 3 3 8" xfId="22722" xr:uid="{00000000-0005-0000-0000-0000BD580000}"/>
    <cellStyle name="Procent 3 3 9" xfId="22723" xr:uid="{00000000-0005-0000-0000-0000BE580000}"/>
    <cellStyle name="Procent 3 4" xfId="22724" xr:uid="{00000000-0005-0000-0000-0000BF580000}"/>
    <cellStyle name="Procent 3 4 2" xfId="22725" xr:uid="{00000000-0005-0000-0000-0000C0580000}"/>
    <cellStyle name="Procent 3 4 2 2" xfId="22726" xr:uid="{00000000-0005-0000-0000-0000C1580000}"/>
    <cellStyle name="Procent 3 4 2 2 2" xfId="22727" xr:uid="{00000000-0005-0000-0000-0000C2580000}"/>
    <cellStyle name="Procent 3 4 2 3" xfId="22728" xr:uid="{00000000-0005-0000-0000-0000C3580000}"/>
    <cellStyle name="Procent 3 4 3" xfId="22729" xr:uid="{00000000-0005-0000-0000-0000C4580000}"/>
    <cellStyle name="Procent 3 4 4" xfId="22730" xr:uid="{00000000-0005-0000-0000-0000C5580000}"/>
    <cellStyle name="Procent 3 4 5" xfId="22731" xr:uid="{00000000-0005-0000-0000-0000C6580000}"/>
    <cellStyle name="Procent 3 5" xfId="22732" xr:uid="{00000000-0005-0000-0000-0000C7580000}"/>
    <cellStyle name="Procent 3 5 2" xfId="22733" xr:uid="{00000000-0005-0000-0000-0000C8580000}"/>
    <cellStyle name="Procent 3 5 2 2" xfId="22734" xr:uid="{00000000-0005-0000-0000-0000C9580000}"/>
    <cellStyle name="Procent 3 5 2 2 2" xfId="22735" xr:uid="{00000000-0005-0000-0000-0000CA580000}"/>
    <cellStyle name="Procent 3 5 2 3" xfId="22736" xr:uid="{00000000-0005-0000-0000-0000CB580000}"/>
    <cellStyle name="Procent 3 5 2 4" xfId="22737" xr:uid="{00000000-0005-0000-0000-0000CC580000}"/>
    <cellStyle name="Procent 3 5 3" xfId="22738" xr:uid="{00000000-0005-0000-0000-0000CD580000}"/>
    <cellStyle name="Procent 3 5 3 2" xfId="22739" xr:uid="{00000000-0005-0000-0000-0000CE580000}"/>
    <cellStyle name="Procent 3 5 4" xfId="22740" xr:uid="{00000000-0005-0000-0000-0000CF580000}"/>
    <cellStyle name="Procent 3 5 5" xfId="22741" xr:uid="{00000000-0005-0000-0000-0000D0580000}"/>
    <cellStyle name="Procent 3 6" xfId="22742" xr:uid="{00000000-0005-0000-0000-0000D1580000}"/>
    <cellStyle name="Procent 3 6 2" xfId="22743" xr:uid="{00000000-0005-0000-0000-0000D2580000}"/>
    <cellStyle name="Procent 3 6 3" xfId="22744" xr:uid="{00000000-0005-0000-0000-0000D3580000}"/>
    <cellStyle name="Procent 3 7" xfId="22745" xr:uid="{00000000-0005-0000-0000-0000D4580000}"/>
    <cellStyle name="Procent 3 7 2" xfId="22746" xr:uid="{00000000-0005-0000-0000-0000D5580000}"/>
    <cellStyle name="Procent 3 8" xfId="22747" xr:uid="{00000000-0005-0000-0000-0000D6580000}"/>
    <cellStyle name="Procent 3 9" xfId="22748" xr:uid="{00000000-0005-0000-0000-0000D7580000}"/>
    <cellStyle name="Procent 4" xfId="22749" xr:uid="{00000000-0005-0000-0000-0000D8580000}"/>
    <cellStyle name="Procent 4 2" xfId="22750" xr:uid="{00000000-0005-0000-0000-0000D9580000}"/>
    <cellStyle name="Procent 4 2 2" xfId="22751" xr:uid="{00000000-0005-0000-0000-0000DA580000}"/>
    <cellStyle name="Procent 4 3" xfId="22752" xr:uid="{00000000-0005-0000-0000-0000DB580000}"/>
    <cellStyle name="Procent 4 3 2" xfId="22753" xr:uid="{00000000-0005-0000-0000-0000DC580000}"/>
    <cellStyle name="Procent 4 3 2 2" xfId="22754" xr:uid="{00000000-0005-0000-0000-0000DD580000}"/>
    <cellStyle name="Procent 4 3 3" xfId="22755" xr:uid="{00000000-0005-0000-0000-0000DE580000}"/>
    <cellStyle name="Procent 4 3 4" xfId="22756" xr:uid="{00000000-0005-0000-0000-0000DF580000}"/>
    <cellStyle name="Procent 4 4" xfId="22757" xr:uid="{00000000-0005-0000-0000-0000E0580000}"/>
    <cellStyle name="Procent 4 4 2" xfId="22758" xr:uid="{00000000-0005-0000-0000-0000E1580000}"/>
    <cellStyle name="Procent 4 5" xfId="22759" xr:uid="{00000000-0005-0000-0000-0000E2580000}"/>
    <cellStyle name="Procent 4 6" xfId="22760" xr:uid="{00000000-0005-0000-0000-0000E3580000}"/>
    <cellStyle name="Procent 5" xfId="22761" xr:uid="{00000000-0005-0000-0000-0000E4580000}"/>
    <cellStyle name="Procent 5 2" xfId="22762" xr:uid="{00000000-0005-0000-0000-0000E5580000}"/>
    <cellStyle name="Procent 5 2 2" xfId="22763" xr:uid="{00000000-0005-0000-0000-0000E6580000}"/>
    <cellStyle name="Procent 5 2 2 2" xfId="22764" xr:uid="{00000000-0005-0000-0000-0000E7580000}"/>
    <cellStyle name="Procent 5 2 3" xfId="22765" xr:uid="{00000000-0005-0000-0000-0000E8580000}"/>
    <cellStyle name="Procent 5 2 4" xfId="22766" xr:uid="{00000000-0005-0000-0000-0000E9580000}"/>
    <cellStyle name="Procent 5 2 4 2" xfId="22767" xr:uid="{00000000-0005-0000-0000-0000EA580000}"/>
    <cellStyle name="Procent 5 2 5" xfId="22768" xr:uid="{00000000-0005-0000-0000-0000EB580000}"/>
    <cellStyle name="Procent 5 2 6" xfId="22769" xr:uid="{00000000-0005-0000-0000-0000EC580000}"/>
    <cellStyle name="Procent 5 3" xfId="22770" xr:uid="{00000000-0005-0000-0000-0000ED580000}"/>
    <cellStyle name="Procent 5 3 2" xfId="22771" xr:uid="{00000000-0005-0000-0000-0000EE580000}"/>
    <cellStyle name="Procent 5 3 2 2" xfId="22772" xr:uid="{00000000-0005-0000-0000-0000EF580000}"/>
    <cellStyle name="Procent 5 3 3" xfId="22773" xr:uid="{00000000-0005-0000-0000-0000F0580000}"/>
    <cellStyle name="Procent 5 3 4" xfId="22774" xr:uid="{00000000-0005-0000-0000-0000F1580000}"/>
    <cellStyle name="Procent 5 4" xfId="22775" xr:uid="{00000000-0005-0000-0000-0000F2580000}"/>
    <cellStyle name="Procent 5 4 2" xfId="22776" xr:uid="{00000000-0005-0000-0000-0000F3580000}"/>
    <cellStyle name="Procent 5 4 2 2" xfId="22777" xr:uid="{00000000-0005-0000-0000-0000F4580000}"/>
    <cellStyle name="Procent 5 4 3" xfId="22778" xr:uid="{00000000-0005-0000-0000-0000F5580000}"/>
    <cellStyle name="Procent 5 5" xfId="22779" xr:uid="{00000000-0005-0000-0000-0000F6580000}"/>
    <cellStyle name="Procent 5 6" xfId="22780" xr:uid="{00000000-0005-0000-0000-0000F7580000}"/>
    <cellStyle name="Procent 5 6 2" xfId="22781" xr:uid="{00000000-0005-0000-0000-0000F8580000}"/>
    <cellStyle name="Procent 5 6 2 2" xfId="22782" xr:uid="{00000000-0005-0000-0000-0000F9580000}"/>
    <cellStyle name="Procent 5 6 3" xfId="22783" xr:uid="{00000000-0005-0000-0000-0000FA580000}"/>
    <cellStyle name="Procent 5 7" xfId="22784" xr:uid="{00000000-0005-0000-0000-0000FB580000}"/>
    <cellStyle name="Procent 6" xfId="22785" xr:uid="{00000000-0005-0000-0000-0000FC580000}"/>
    <cellStyle name="Procent 6 2" xfId="22786" xr:uid="{00000000-0005-0000-0000-0000FD580000}"/>
    <cellStyle name="Procent 6 3" xfId="22787" xr:uid="{00000000-0005-0000-0000-0000FE580000}"/>
    <cellStyle name="Procent 6 3 2" xfId="22788" xr:uid="{00000000-0005-0000-0000-0000FF580000}"/>
    <cellStyle name="Procent 6 4" xfId="22789" xr:uid="{00000000-0005-0000-0000-000000590000}"/>
    <cellStyle name="Procent 6 5" xfId="22790" xr:uid="{00000000-0005-0000-0000-000001590000}"/>
    <cellStyle name="Procent 7" xfId="22791" xr:uid="{00000000-0005-0000-0000-000002590000}"/>
    <cellStyle name="Procent 8" xfId="22792" xr:uid="{00000000-0005-0000-0000-000003590000}"/>
    <cellStyle name="Procent 9" xfId="22793" xr:uid="{00000000-0005-0000-0000-000004590000}"/>
    <cellStyle name="Procent 9 2" xfId="22794" xr:uid="{00000000-0005-0000-0000-000005590000}"/>
    <cellStyle name="Procent 9 2 2" xfId="22795" xr:uid="{00000000-0005-0000-0000-000006590000}"/>
    <cellStyle name="Procent 9 2 2 2" xfId="22796" xr:uid="{00000000-0005-0000-0000-000007590000}"/>
    <cellStyle name="Procent 9 2 3" xfId="22797" xr:uid="{00000000-0005-0000-0000-000008590000}"/>
    <cellStyle name="Procent 9 3" xfId="22798" xr:uid="{00000000-0005-0000-0000-000009590000}"/>
    <cellStyle name="Standaard" xfId="0" builtinId="0" customBuiltin="1"/>
    <cellStyle name="Standaard 10" xfId="22799" xr:uid="{00000000-0005-0000-0000-00000B590000}"/>
    <cellStyle name="Standaard 10 10" xfId="22800" xr:uid="{00000000-0005-0000-0000-00000C590000}"/>
    <cellStyle name="Standaard 10 10 2" xfId="22801" xr:uid="{00000000-0005-0000-0000-00000D590000}"/>
    <cellStyle name="Standaard 10 10 2 2" xfId="22802" xr:uid="{00000000-0005-0000-0000-00000E590000}"/>
    <cellStyle name="Standaard 10 10 3" xfId="22803" xr:uid="{00000000-0005-0000-0000-00000F590000}"/>
    <cellStyle name="Standaard 10 11" xfId="22804" xr:uid="{00000000-0005-0000-0000-000010590000}"/>
    <cellStyle name="Standaard 10 12" xfId="22805" xr:uid="{00000000-0005-0000-0000-000011590000}"/>
    <cellStyle name="Standaard 10 13" xfId="22806" xr:uid="{00000000-0005-0000-0000-000012590000}"/>
    <cellStyle name="Standaard 10 2" xfId="22807" xr:uid="{00000000-0005-0000-0000-000013590000}"/>
    <cellStyle name="Standaard 10 2 2" xfId="22808" xr:uid="{00000000-0005-0000-0000-000014590000}"/>
    <cellStyle name="Standaard 10 2 2 2" xfId="22809" xr:uid="{00000000-0005-0000-0000-000015590000}"/>
    <cellStyle name="Standaard 10 2 2 2 2" xfId="22810" xr:uid="{00000000-0005-0000-0000-000016590000}"/>
    <cellStyle name="Standaard 10 2 2 2 2 2" xfId="22811" xr:uid="{00000000-0005-0000-0000-000017590000}"/>
    <cellStyle name="Standaard 10 2 2 2 2 2 2" xfId="22812" xr:uid="{00000000-0005-0000-0000-000018590000}"/>
    <cellStyle name="Standaard 10 2 2 2 2 3" xfId="22813" xr:uid="{00000000-0005-0000-0000-000019590000}"/>
    <cellStyle name="Standaard 10 2 2 2 3" xfId="22814" xr:uid="{00000000-0005-0000-0000-00001A590000}"/>
    <cellStyle name="Standaard 10 2 2 2 3 2" xfId="22815" xr:uid="{00000000-0005-0000-0000-00001B590000}"/>
    <cellStyle name="Standaard 10 2 2 2 4" xfId="22816" xr:uid="{00000000-0005-0000-0000-00001C590000}"/>
    <cellStyle name="Standaard 10 2 2 2 5" xfId="22817" xr:uid="{00000000-0005-0000-0000-00001D590000}"/>
    <cellStyle name="Standaard 10 2 2 2 6" xfId="22818" xr:uid="{00000000-0005-0000-0000-00001E590000}"/>
    <cellStyle name="Standaard 10 2 2 3" xfId="22819" xr:uid="{00000000-0005-0000-0000-00001F590000}"/>
    <cellStyle name="Standaard 10 2 2 3 2" xfId="22820" xr:uid="{00000000-0005-0000-0000-000020590000}"/>
    <cellStyle name="Standaard 10 2 2 3 2 2" xfId="22821" xr:uid="{00000000-0005-0000-0000-000021590000}"/>
    <cellStyle name="Standaard 10 2 2 3 3" xfId="22822" xr:uid="{00000000-0005-0000-0000-000022590000}"/>
    <cellStyle name="Standaard 10 2 2 4" xfId="22823" xr:uid="{00000000-0005-0000-0000-000023590000}"/>
    <cellStyle name="Standaard 10 2 2 4 2" xfId="22824" xr:uid="{00000000-0005-0000-0000-000024590000}"/>
    <cellStyle name="Standaard 10 2 2 4 2 2" xfId="22825" xr:uid="{00000000-0005-0000-0000-000025590000}"/>
    <cellStyle name="Standaard 10 2 2 4 3" xfId="22826" xr:uid="{00000000-0005-0000-0000-000026590000}"/>
    <cellStyle name="Standaard 10 2 2 5" xfId="22827" xr:uid="{00000000-0005-0000-0000-000027590000}"/>
    <cellStyle name="Standaard 10 2 2 5 2" xfId="22828" xr:uid="{00000000-0005-0000-0000-000028590000}"/>
    <cellStyle name="Standaard 10 2 2 6" xfId="22829" xr:uid="{00000000-0005-0000-0000-000029590000}"/>
    <cellStyle name="Standaard 10 2 2 7" xfId="22830" xr:uid="{00000000-0005-0000-0000-00002A590000}"/>
    <cellStyle name="Standaard 10 2 2 8" xfId="22831" xr:uid="{00000000-0005-0000-0000-00002B590000}"/>
    <cellStyle name="Standaard 10 2 3" xfId="22832" xr:uid="{00000000-0005-0000-0000-00002C590000}"/>
    <cellStyle name="Standaard 10 2 3 2" xfId="22833" xr:uid="{00000000-0005-0000-0000-00002D590000}"/>
    <cellStyle name="Standaard 10 2 3 2 2" xfId="22834" xr:uid="{00000000-0005-0000-0000-00002E590000}"/>
    <cellStyle name="Standaard 10 2 3 2 2 2" xfId="22835" xr:uid="{00000000-0005-0000-0000-00002F590000}"/>
    <cellStyle name="Standaard 10 2 3 2 3" xfId="22836" xr:uid="{00000000-0005-0000-0000-000030590000}"/>
    <cellStyle name="Standaard 10 2 3 2 4" xfId="22837" xr:uid="{00000000-0005-0000-0000-000031590000}"/>
    <cellStyle name="Standaard 10 2 3 3" xfId="22838" xr:uid="{00000000-0005-0000-0000-000032590000}"/>
    <cellStyle name="Standaard 10 2 3 3 2" xfId="22839" xr:uid="{00000000-0005-0000-0000-000033590000}"/>
    <cellStyle name="Standaard 10 2 3 4" xfId="22840" xr:uid="{00000000-0005-0000-0000-000034590000}"/>
    <cellStyle name="Standaard 10 2 3 5" xfId="22841" xr:uid="{00000000-0005-0000-0000-000035590000}"/>
    <cellStyle name="Standaard 10 2 3 6" xfId="22842" xr:uid="{00000000-0005-0000-0000-000036590000}"/>
    <cellStyle name="Standaard 10 2 4" xfId="22843" xr:uid="{00000000-0005-0000-0000-000037590000}"/>
    <cellStyle name="Standaard 10 2 4 2" xfId="22844" xr:uid="{00000000-0005-0000-0000-000038590000}"/>
    <cellStyle name="Standaard 10 2 4 2 2" xfId="22845" xr:uid="{00000000-0005-0000-0000-000039590000}"/>
    <cellStyle name="Standaard 10 2 4 2 2 2" xfId="22846" xr:uid="{00000000-0005-0000-0000-00003A590000}"/>
    <cellStyle name="Standaard 10 2 4 2 3" xfId="22847" xr:uid="{00000000-0005-0000-0000-00003B590000}"/>
    <cellStyle name="Standaard 10 2 4 3" xfId="22848" xr:uid="{00000000-0005-0000-0000-00003C590000}"/>
    <cellStyle name="Standaard 10 2 4 3 2" xfId="22849" xr:uid="{00000000-0005-0000-0000-00003D590000}"/>
    <cellStyle name="Standaard 10 2 4 4" xfId="22850" xr:uid="{00000000-0005-0000-0000-00003E590000}"/>
    <cellStyle name="Standaard 10 2 4 5" xfId="22851" xr:uid="{00000000-0005-0000-0000-00003F590000}"/>
    <cellStyle name="Standaard 10 2 5" xfId="22852" xr:uid="{00000000-0005-0000-0000-000040590000}"/>
    <cellStyle name="Standaard 10 2 6" xfId="22853" xr:uid="{00000000-0005-0000-0000-000041590000}"/>
    <cellStyle name="Standaard 10 2 6 2" xfId="22854" xr:uid="{00000000-0005-0000-0000-000042590000}"/>
    <cellStyle name="Standaard 10 2 7" xfId="22855" xr:uid="{00000000-0005-0000-0000-000043590000}"/>
    <cellStyle name="Standaard 10 2 8" xfId="22856" xr:uid="{00000000-0005-0000-0000-000044590000}"/>
    <cellStyle name="Standaard 10 2 9" xfId="22857" xr:uid="{00000000-0005-0000-0000-000045590000}"/>
    <cellStyle name="Standaard 10 3" xfId="22858" xr:uid="{00000000-0005-0000-0000-000046590000}"/>
    <cellStyle name="Standaard 10 3 2" xfId="22859" xr:uid="{00000000-0005-0000-0000-000047590000}"/>
    <cellStyle name="Standaard 10 3 2 2" xfId="22860" xr:uid="{00000000-0005-0000-0000-000048590000}"/>
    <cellStyle name="Standaard 10 3 2 2 2" xfId="22861" xr:uid="{00000000-0005-0000-0000-000049590000}"/>
    <cellStyle name="Standaard 10 3 2 2 2 2" xfId="22862" xr:uid="{00000000-0005-0000-0000-00004A590000}"/>
    <cellStyle name="Standaard 10 3 2 2 2 2 2" xfId="22863" xr:uid="{00000000-0005-0000-0000-00004B590000}"/>
    <cellStyle name="Standaard 10 3 2 2 2 3" xfId="22864" xr:uid="{00000000-0005-0000-0000-00004C590000}"/>
    <cellStyle name="Standaard 10 3 2 2 3" xfId="22865" xr:uid="{00000000-0005-0000-0000-00004D590000}"/>
    <cellStyle name="Standaard 10 3 2 2 3 2" xfId="22866" xr:uid="{00000000-0005-0000-0000-00004E590000}"/>
    <cellStyle name="Standaard 10 3 2 2 4" xfId="22867" xr:uid="{00000000-0005-0000-0000-00004F590000}"/>
    <cellStyle name="Standaard 10 3 2 2 5" xfId="22868" xr:uid="{00000000-0005-0000-0000-000050590000}"/>
    <cellStyle name="Standaard 10 3 2 2 6" xfId="22869" xr:uid="{00000000-0005-0000-0000-000051590000}"/>
    <cellStyle name="Standaard 10 3 2 3" xfId="22870" xr:uid="{00000000-0005-0000-0000-000052590000}"/>
    <cellStyle name="Standaard 10 3 2 3 2" xfId="22871" xr:uid="{00000000-0005-0000-0000-000053590000}"/>
    <cellStyle name="Standaard 10 3 2 3 2 2" xfId="22872" xr:uid="{00000000-0005-0000-0000-000054590000}"/>
    <cellStyle name="Standaard 10 3 2 3 3" xfId="22873" xr:uid="{00000000-0005-0000-0000-000055590000}"/>
    <cellStyle name="Standaard 10 3 2 4" xfId="22874" xr:uid="{00000000-0005-0000-0000-000056590000}"/>
    <cellStyle name="Standaard 10 3 2 4 2" xfId="22875" xr:uid="{00000000-0005-0000-0000-000057590000}"/>
    <cellStyle name="Standaard 10 3 2 4 2 2" xfId="22876" xr:uid="{00000000-0005-0000-0000-000058590000}"/>
    <cellStyle name="Standaard 10 3 2 4 3" xfId="22877" xr:uid="{00000000-0005-0000-0000-000059590000}"/>
    <cellStyle name="Standaard 10 3 2 5" xfId="22878" xr:uid="{00000000-0005-0000-0000-00005A590000}"/>
    <cellStyle name="Standaard 10 3 2 5 2" xfId="22879" xr:uid="{00000000-0005-0000-0000-00005B590000}"/>
    <cellStyle name="Standaard 10 3 2 6" xfId="22880" xr:uid="{00000000-0005-0000-0000-00005C590000}"/>
    <cellStyle name="Standaard 10 3 2 7" xfId="22881" xr:uid="{00000000-0005-0000-0000-00005D590000}"/>
    <cellStyle name="Standaard 10 3 2 8" xfId="22882" xr:uid="{00000000-0005-0000-0000-00005E590000}"/>
    <cellStyle name="Standaard 10 3 3" xfId="22883" xr:uid="{00000000-0005-0000-0000-00005F590000}"/>
    <cellStyle name="Standaard 10 3 3 2" xfId="22884" xr:uid="{00000000-0005-0000-0000-000060590000}"/>
    <cellStyle name="Standaard 10 3 3 2 2" xfId="22885" xr:uid="{00000000-0005-0000-0000-000061590000}"/>
    <cellStyle name="Standaard 10 3 3 2 2 2" xfId="22886" xr:uid="{00000000-0005-0000-0000-000062590000}"/>
    <cellStyle name="Standaard 10 3 3 2 3" xfId="22887" xr:uid="{00000000-0005-0000-0000-000063590000}"/>
    <cellStyle name="Standaard 10 3 3 2 4" xfId="22888" xr:uid="{00000000-0005-0000-0000-000064590000}"/>
    <cellStyle name="Standaard 10 3 3 3" xfId="22889" xr:uid="{00000000-0005-0000-0000-000065590000}"/>
    <cellStyle name="Standaard 10 3 3 3 2" xfId="22890" xr:uid="{00000000-0005-0000-0000-000066590000}"/>
    <cellStyle name="Standaard 10 3 3 4" xfId="22891" xr:uid="{00000000-0005-0000-0000-000067590000}"/>
    <cellStyle name="Standaard 10 3 3 5" xfId="22892" xr:uid="{00000000-0005-0000-0000-000068590000}"/>
    <cellStyle name="Standaard 10 3 3 6" xfId="22893" xr:uid="{00000000-0005-0000-0000-000069590000}"/>
    <cellStyle name="Standaard 10 3 4" xfId="22894" xr:uid="{00000000-0005-0000-0000-00006A590000}"/>
    <cellStyle name="Standaard 10 3 4 2" xfId="22895" xr:uid="{00000000-0005-0000-0000-00006B590000}"/>
    <cellStyle name="Standaard 10 3 4 2 2" xfId="22896" xr:uid="{00000000-0005-0000-0000-00006C590000}"/>
    <cellStyle name="Standaard 10 3 4 3" xfId="22897" xr:uid="{00000000-0005-0000-0000-00006D590000}"/>
    <cellStyle name="Standaard 10 3 4 4" xfId="22898" xr:uid="{00000000-0005-0000-0000-00006E590000}"/>
    <cellStyle name="Standaard 10 3 5" xfId="22899" xr:uid="{00000000-0005-0000-0000-00006F590000}"/>
    <cellStyle name="Standaard 10 3 5 2" xfId="22900" xr:uid="{00000000-0005-0000-0000-000070590000}"/>
    <cellStyle name="Standaard 10 3 5 2 2" xfId="22901" xr:uid="{00000000-0005-0000-0000-000071590000}"/>
    <cellStyle name="Standaard 10 3 5 3" xfId="22902" xr:uid="{00000000-0005-0000-0000-000072590000}"/>
    <cellStyle name="Standaard 10 3 6" xfId="22903" xr:uid="{00000000-0005-0000-0000-000073590000}"/>
    <cellStyle name="Standaard 10 3 6 2" xfId="22904" xr:uid="{00000000-0005-0000-0000-000074590000}"/>
    <cellStyle name="Standaard 10 3 7" xfId="22905" xr:uid="{00000000-0005-0000-0000-000075590000}"/>
    <cellStyle name="Standaard 10 3 8" xfId="22906" xr:uid="{00000000-0005-0000-0000-000076590000}"/>
    <cellStyle name="Standaard 10 3 9" xfId="22907" xr:uid="{00000000-0005-0000-0000-000077590000}"/>
    <cellStyle name="Standaard 10 4" xfId="22908" xr:uid="{00000000-0005-0000-0000-000078590000}"/>
    <cellStyle name="Standaard 10 4 2" xfId="22909" xr:uid="{00000000-0005-0000-0000-000079590000}"/>
    <cellStyle name="Standaard 10 4 2 2" xfId="22910" xr:uid="{00000000-0005-0000-0000-00007A590000}"/>
    <cellStyle name="Standaard 10 4 2 2 2" xfId="22911" xr:uid="{00000000-0005-0000-0000-00007B590000}"/>
    <cellStyle name="Standaard 10 4 2 2 2 2" xfId="22912" xr:uid="{00000000-0005-0000-0000-00007C590000}"/>
    <cellStyle name="Standaard 10 4 2 2 2 2 2" xfId="22913" xr:uid="{00000000-0005-0000-0000-00007D590000}"/>
    <cellStyle name="Standaard 10 4 2 2 2 3" xfId="22914" xr:uid="{00000000-0005-0000-0000-00007E590000}"/>
    <cellStyle name="Standaard 10 4 2 2 3" xfId="22915" xr:uid="{00000000-0005-0000-0000-00007F590000}"/>
    <cellStyle name="Standaard 10 4 2 2 3 2" xfId="22916" xr:uid="{00000000-0005-0000-0000-000080590000}"/>
    <cellStyle name="Standaard 10 4 2 2 4" xfId="22917" xr:uid="{00000000-0005-0000-0000-000081590000}"/>
    <cellStyle name="Standaard 10 4 2 2 5" xfId="22918" xr:uid="{00000000-0005-0000-0000-000082590000}"/>
    <cellStyle name="Standaard 10 4 2 2 6" xfId="22919" xr:uid="{00000000-0005-0000-0000-000083590000}"/>
    <cellStyle name="Standaard 10 4 2 3" xfId="22920" xr:uid="{00000000-0005-0000-0000-000084590000}"/>
    <cellStyle name="Standaard 10 4 2 3 2" xfId="22921" xr:uid="{00000000-0005-0000-0000-000085590000}"/>
    <cellStyle name="Standaard 10 4 2 3 2 2" xfId="22922" xr:uid="{00000000-0005-0000-0000-000086590000}"/>
    <cellStyle name="Standaard 10 4 2 3 3" xfId="22923" xr:uid="{00000000-0005-0000-0000-000087590000}"/>
    <cellStyle name="Standaard 10 4 2 4" xfId="22924" xr:uid="{00000000-0005-0000-0000-000088590000}"/>
    <cellStyle name="Standaard 10 4 2 4 2" xfId="22925" xr:uid="{00000000-0005-0000-0000-000089590000}"/>
    <cellStyle name="Standaard 10 4 2 4 2 2" xfId="22926" xr:uid="{00000000-0005-0000-0000-00008A590000}"/>
    <cellStyle name="Standaard 10 4 2 4 3" xfId="22927" xr:uid="{00000000-0005-0000-0000-00008B590000}"/>
    <cellStyle name="Standaard 10 4 2 5" xfId="22928" xr:uid="{00000000-0005-0000-0000-00008C590000}"/>
    <cellStyle name="Standaard 10 4 2 5 2" xfId="22929" xr:uid="{00000000-0005-0000-0000-00008D590000}"/>
    <cellStyle name="Standaard 10 4 2 6" xfId="22930" xr:uid="{00000000-0005-0000-0000-00008E590000}"/>
    <cellStyle name="Standaard 10 4 2 7" xfId="22931" xr:uid="{00000000-0005-0000-0000-00008F590000}"/>
    <cellStyle name="Standaard 10 4 2 8" xfId="22932" xr:uid="{00000000-0005-0000-0000-000090590000}"/>
    <cellStyle name="Standaard 10 4 3" xfId="22933" xr:uid="{00000000-0005-0000-0000-000091590000}"/>
    <cellStyle name="Standaard 10 4 3 2" xfId="22934" xr:uid="{00000000-0005-0000-0000-000092590000}"/>
    <cellStyle name="Standaard 10 4 3 2 2" xfId="22935" xr:uid="{00000000-0005-0000-0000-000093590000}"/>
    <cellStyle name="Standaard 10 4 3 2 2 2" xfId="22936" xr:uid="{00000000-0005-0000-0000-000094590000}"/>
    <cellStyle name="Standaard 10 4 3 2 3" xfId="22937" xr:uid="{00000000-0005-0000-0000-000095590000}"/>
    <cellStyle name="Standaard 10 4 3 2 4" xfId="22938" xr:uid="{00000000-0005-0000-0000-000096590000}"/>
    <cellStyle name="Standaard 10 4 3 3" xfId="22939" xr:uid="{00000000-0005-0000-0000-000097590000}"/>
    <cellStyle name="Standaard 10 4 3 3 2" xfId="22940" xr:uid="{00000000-0005-0000-0000-000098590000}"/>
    <cellStyle name="Standaard 10 4 3 4" xfId="22941" xr:uid="{00000000-0005-0000-0000-000099590000}"/>
    <cellStyle name="Standaard 10 4 3 5" xfId="22942" xr:uid="{00000000-0005-0000-0000-00009A590000}"/>
    <cellStyle name="Standaard 10 4 3 6" xfId="22943" xr:uid="{00000000-0005-0000-0000-00009B590000}"/>
    <cellStyle name="Standaard 10 4 4" xfId="22944" xr:uid="{00000000-0005-0000-0000-00009C590000}"/>
    <cellStyle name="Standaard 10 4 4 2" xfId="22945" xr:uid="{00000000-0005-0000-0000-00009D590000}"/>
    <cellStyle name="Standaard 10 4 4 2 2" xfId="22946" xr:uid="{00000000-0005-0000-0000-00009E590000}"/>
    <cellStyle name="Standaard 10 4 4 3" xfId="22947" xr:uid="{00000000-0005-0000-0000-00009F590000}"/>
    <cellStyle name="Standaard 10 4 4 4" xfId="22948" xr:uid="{00000000-0005-0000-0000-0000A0590000}"/>
    <cellStyle name="Standaard 10 4 5" xfId="22949" xr:uid="{00000000-0005-0000-0000-0000A1590000}"/>
    <cellStyle name="Standaard 10 4 5 2" xfId="22950" xr:uid="{00000000-0005-0000-0000-0000A2590000}"/>
    <cellStyle name="Standaard 10 4 5 2 2" xfId="22951" xr:uid="{00000000-0005-0000-0000-0000A3590000}"/>
    <cellStyle name="Standaard 10 4 5 3" xfId="22952" xr:uid="{00000000-0005-0000-0000-0000A4590000}"/>
    <cellStyle name="Standaard 10 4 6" xfId="22953" xr:uid="{00000000-0005-0000-0000-0000A5590000}"/>
    <cellStyle name="Standaard 10 4 6 2" xfId="22954" xr:uid="{00000000-0005-0000-0000-0000A6590000}"/>
    <cellStyle name="Standaard 10 4 7" xfId="22955" xr:uid="{00000000-0005-0000-0000-0000A7590000}"/>
    <cellStyle name="Standaard 10 4 8" xfId="22956" xr:uid="{00000000-0005-0000-0000-0000A8590000}"/>
    <cellStyle name="Standaard 10 4 9" xfId="22957" xr:uid="{00000000-0005-0000-0000-0000A9590000}"/>
    <cellStyle name="Standaard 10 5" xfId="22958" xr:uid="{00000000-0005-0000-0000-0000AA590000}"/>
    <cellStyle name="Standaard 10 5 2" xfId="22959" xr:uid="{00000000-0005-0000-0000-0000AB590000}"/>
    <cellStyle name="Standaard 10 5 2 2" xfId="22960" xr:uid="{00000000-0005-0000-0000-0000AC590000}"/>
    <cellStyle name="Standaard 10 5 2 2 2" xfId="22961" xr:uid="{00000000-0005-0000-0000-0000AD590000}"/>
    <cellStyle name="Standaard 10 5 2 2 2 2" xfId="22962" xr:uid="{00000000-0005-0000-0000-0000AE590000}"/>
    <cellStyle name="Standaard 10 5 2 2 3" xfId="22963" xr:uid="{00000000-0005-0000-0000-0000AF590000}"/>
    <cellStyle name="Standaard 10 5 2 3" xfId="22964" xr:uid="{00000000-0005-0000-0000-0000B0590000}"/>
    <cellStyle name="Standaard 10 5 2 3 2" xfId="22965" xr:uid="{00000000-0005-0000-0000-0000B1590000}"/>
    <cellStyle name="Standaard 10 5 2 4" xfId="22966" xr:uid="{00000000-0005-0000-0000-0000B2590000}"/>
    <cellStyle name="Standaard 10 5 2 5" xfId="22967" xr:uid="{00000000-0005-0000-0000-0000B3590000}"/>
    <cellStyle name="Standaard 10 5 2 6" xfId="22968" xr:uid="{00000000-0005-0000-0000-0000B4590000}"/>
    <cellStyle name="Standaard 10 5 3" xfId="22969" xr:uid="{00000000-0005-0000-0000-0000B5590000}"/>
    <cellStyle name="Standaard 10 5 3 2" xfId="22970" xr:uid="{00000000-0005-0000-0000-0000B6590000}"/>
    <cellStyle name="Standaard 10 5 3 2 2" xfId="22971" xr:uid="{00000000-0005-0000-0000-0000B7590000}"/>
    <cellStyle name="Standaard 10 5 3 3" xfId="22972" xr:uid="{00000000-0005-0000-0000-0000B8590000}"/>
    <cellStyle name="Standaard 10 5 4" xfId="22973" xr:uid="{00000000-0005-0000-0000-0000B9590000}"/>
    <cellStyle name="Standaard 10 5 4 2" xfId="22974" xr:uid="{00000000-0005-0000-0000-0000BA590000}"/>
    <cellStyle name="Standaard 10 5 4 2 2" xfId="22975" xr:uid="{00000000-0005-0000-0000-0000BB590000}"/>
    <cellStyle name="Standaard 10 5 4 3" xfId="22976" xr:uid="{00000000-0005-0000-0000-0000BC590000}"/>
    <cellStyle name="Standaard 10 5 5" xfId="22977" xr:uid="{00000000-0005-0000-0000-0000BD590000}"/>
    <cellStyle name="Standaard 10 5 5 2" xfId="22978" xr:uid="{00000000-0005-0000-0000-0000BE590000}"/>
    <cellStyle name="Standaard 10 5 6" xfId="22979" xr:uid="{00000000-0005-0000-0000-0000BF590000}"/>
    <cellStyle name="Standaard 10 5 7" xfId="22980" xr:uid="{00000000-0005-0000-0000-0000C0590000}"/>
    <cellStyle name="Standaard 10 5 8" xfId="22981" xr:uid="{00000000-0005-0000-0000-0000C1590000}"/>
    <cellStyle name="Standaard 10 6" xfId="22982" xr:uid="{00000000-0005-0000-0000-0000C2590000}"/>
    <cellStyle name="Standaard 10 6 2" xfId="22983" xr:uid="{00000000-0005-0000-0000-0000C3590000}"/>
    <cellStyle name="Standaard 10 6 2 2" xfId="22984" xr:uid="{00000000-0005-0000-0000-0000C4590000}"/>
    <cellStyle name="Standaard 10 6 2 2 2" xfId="22985" xr:uid="{00000000-0005-0000-0000-0000C5590000}"/>
    <cellStyle name="Standaard 10 6 2 3" xfId="22986" xr:uid="{00000000-0005-0000-0000-0000C6590000}"/>
    <cellStyle name="Standaard 10 6 2 4" xfId="22987" xr:uid="{00000000-0005-0000-0000-0000C7590000}"/>
    <cellStyle name="Standaard 10 6 3" xfId="22988" xr:uid="{00000000-0005-0000-0000-0000C8590000}"/>
    <cellStyle name="Standaard 10 6 3 2" xfId="22989" xr:uid="{00000000-0005-0000-0000-0000C9590000}"/>
    <cellStyle name="Standaard 10 6 4" xfId="22990" xr:uid="{00000000-0005-0000-0000-0000CA590000}"/>
    <cellStyle name="Standaard 10 6 5" xfId="22991" xr:uid="{00000000-0005-0000-0000-0000CB590000}"/>
    <cellStyle name="Standaard 10 6 6" xfId="22992" xr:uid="{00000000-0005-0000-0000-0000CC590000}"/>
    <cellStyle name="Standaard 10 7" xfId="22993" xr:uid="{00000000-0005-0000-0000-0000CD590000}"/>
    <cellStyle name="Standaard 10 7 2" xfId="22994" xr:uid="{00000000-0005-0000-0000-0000CE590000}"/>
    <cellStyle name="Standaard 10 7 2 2" xfId="22995" xr:uid="{00000000-0005-0000-0000-0000CF590000}"/>
    <cellStyle name="Standaard 10 7 2 2 2" xfId="22996" xr:uid="{00000000-0005-0000-0000-0000D0590000}"/>
    <cellStyle name="Standaard 10 7 2 3" xfId="22997" xr:uid="{00000000-0005-0000-0000-0000D1590000}"/>
    <cellStyle name="Standaard 10 7 3" xfId="22998" xr:uid="{00000000-0005-0000-0000-0000D2590000}"/>
    <cellStyle name="Standaard 10 7 3 2" xfId="22999" xr:uid="{00000000-0005-0000-0000-0000D3590000}"/>
    <cellStyle name="Standaard 10 7 4" xfId="23000" xr:uid="{00000000-0005-0000-0000-0000D4590000}"/>
    <cellStyle name="Standaard 10 8" xfId="23001" xr:uid="{00000000-0005-0000-0000-0000D5590000}"/>
    <cellStyle name="Standaard 10 9" xfId="23002" xr:uid="{00000000-0005-0000-0000-0000D6590000}"/>
    <cellStyle name="Standaard 10 9 2" xfId="23003" xr:uid="{00000000-0005-0000-0000-0000D7590000}"/>
    <cellStyle name="Standaard 11" xfId="23004" xr:uid="{00000000-0005-0000-0000-0000D8590000}"/>
    <cellStyle name="Standaard 11 10" xfId="23005" xr:uid="{00000000-0005-0000-0000-0000D9590000}"/>
    <cellStyle name="Standaard 11 10 2" xfId="23006" xr:uid="{00000000-0005-0000-0000-0000DA590000}"/>
    <cellStyle name="Standaard 11 11" xfId="23007" xr:uid="{00000000-0005-0000-0000-0000DB590000}"/>
    <cellStyle name="Standaard 11 12" xfId="23008" xr:uid="{00000000-0005-0000-0000-0000DC590000}"/>
    <cellStyle name="Standaard 11 13" xfId="23009" xr:uid="{00000000-0005-0000-0000-0000DD590000}"/>
    <cellStyle name="Standaard 11 2" xfId="23010" xr:uid="{00000000-0005-0000-0000-0000DE590000}"/>
    <cellStyle name="Standaard 11 2 2" xfId="23011" xr:uid="{00000000-0005-0000-0000-0000DF590000}"/>
    <cellStyle name="Standaard 11 2 2 2" xfId="23012" xr:uid="{00000000-0005-0000-0000-0000E0590000}"/>
    <cellStyle name="Standaard 11 2 2 2 2" xfId="23013" xr:uid="{00000000-0005-0000-0000-0000E1590000}"/>
    <cellStyle name="Standaard 11 2 2 2 2 2" xfId="23014" xr:uid="{00000000-0005-0000-0000-0000E2590000}"/>
    <cellStyle name="Standaard 11 2 2 2 2 2 2" xfId="23015" xr:uid="{00000000-0005-0000-0000-0000E3590000}"/>
    <cellStyle name="Standaard 11 2 2 2 2 3" xfId="23016" xr:uid="{00000000-0005-0000-0000-0000E4590000}"/>
    <cellStyle name="Standaard 11 2 2 2 3" xfId="23017" xr:uid="{00000000-0005-0000-0000-0000E5590000}"/>
    <cellStyle name="Standaard 11 2 2 2 3 2" xfId="23018" xr:uid="{00000000-0005-0000-0000-0000E6590000}"/>
    <cellStyle name="Standaard 11 2 2 2 4" xfId="23019" xr:uid="{00000000-0005-0000-0000-0000E7590000}"/>
    <cellStyle name="Standaard 11 2 2 2 5" xfId="23020" xr:uid="{00000000-0005-0000-0000-0000E8590000}"/>
    <cellStyle name="Standaard 11 2 2 2 6" xfId="23021" xr:uid="{00000000-0005-0000-0000-0000E9590000}"/>
    <cellStyle name="Standaard 11 2 2 3" xfId="23022" xr:uid="{00000000-0005-0000-0000-0000EA590000}"/>
    <cellStyle name="Standaard 11 2 2 3 2" xfId="23023" xr:uid="{00000000-0005-0000-0000-0000EB590000}"/>
    <cellStyle name="Standaard 11 2 2 3 2 2" xfId="23024" xr:uid="{00000000-0005-0000-0000-0000EC590000}"/>
    <cellStyle name="Standaard 11 2 2 3 3" xfId="23025" xr:uid="{00000000-0005-0000-0000-0000ED590000}"/>
    <cellStyle name="Standaard 11 2 2 4" xfId="23026" xr:uid="{00000000-0005-0000-0000-0000EE590000}"/>
    <cellStyle name="Standaard 11 2 2 4 2" xfId="23027" xr:uid="{00000000-0005-0000-0000-0000EF590000}"/>
    <cellStyle name="Standaard 11 2 2 4 2 2" xfId="23028" xr:uid="{00000000-0005-0000-0000-0000F0590000}"/>
    <cellStyle name="Standaard 11 2 2 4 3" xfId="23029" xr:uid="{00000000-0005-0000-0000-0000F1590000}"/>
    <cellStyle name="Standaard 11 2 2 5" xfId="23030" xr:uid="{00000000-0005-0000-0000-0000F2590000}"/>
    <cellStyle name="Standaard 11 2 2 5 2" xfId="23031" xr:uid="{00000000-0005-0000-0000-0000F3590000}"/>
    <cellStyle name="Standaard 11 2 2 6" xfId="23032" xr:uid="{00000000-0005-0000-0000-0000F4590000}"/>
    <cellStyle name="Standaard 11 2 2 7" xfId="23033" xr:uid="{00000000-0005-0000-0000-0000F5590000}"/>
    <cellStyle name="Standaard 11 2 2 8" xfId="23034" xr:uid="{00000000-0005-0000-0000-0000F6590000}"/>
    <cellStyle name="Standaard 11 2 3" xfId="23035" xr:uid="{00000000-0005-0000-0000-0000F7590000}"/>
    <cellStyle name="Standaard 11 2 3 2" xfId="23036" xr:uid="{00000000-0005-0000-0000-0000F8590000}"/>
    <cellStyle name="Standaard 11 2 3 2 2" xfId="23037" xr:uid="{00000000-0005-0000-0000-0000F9590000}"/>
    <cellStyle name="Standaard 11 2 3 2 2 2" xfId="23038" xr:uid="{00000000-0005-0000-0000-0000FA590000}"/>
    <cellStyle name="Standaard 11 2 3 2 3" xfId="23039" xr:uid="{00000000-0005-0000-0000-0000FB590000}"/>
    <cellStyle name="Standaard 11 2 3 2 4" xfId="23040" xr:uid="{00000000-0005-0000-0000-0000FC590000}"/>
    <cellStyle name="Standaard 11 2 3 3" xfId="23041" xr:uid="{00000000-0005-0000-0000-0000FD590000}"/>
    <cellStyle name="Standaard 11 2 3 3 2" xfId="23042" xr:uid="{00000000-0005-0000-0000-0000FE590000}"/>
    <cellStyle name="Standaard 11 2 3 4" xfId="23043" xr:uid="{00000000-0005-0000-0000-0000FF590000}"/>
    <cellStyle name="Standaard 11 2 3 5" xfId="23044" xr:uid="{00000000-0005-0000-0000-0000005A0000}"/>
    <cellStyle name="Standaard 11 2 3 6" xfId="23045" xr:uid="{00000000-0005-0000-0000-0000015A0000}"/>
    <cellStyle name="Standaard 11 2 4" xfId="23046" xr:uid="{00000000-0005-0000-0000-0000025A0000}"/>
    <cellStyle name="Standaard 11 2 4 2" xfId="23047" xr:uid="{00000000-0005-0000-0000-0000035A0000}"/>
    <cellStyle name="Standaard 11 2 4 2 2" xfId="23048" xr:uid="{00000000-0005-0000-0000-0000045A0000}"/>
    <cellStyle name="Standaard 11 2 4 3" xfId="23049" xr:uid="{00000000-0005-0000-0000-0000055A0000}"/>
    <cellStyle name="Standaard 11 2 4 4" xfId="23050" xr:uid="{00000000-0005-0000-0000-0000065A0000}"/>
    <cellStyle name="Standaard 11 2 5" xfId="23051" xr:uid="{00000000-0005-0000-0000-0000075A0000}"/>
    <cellStyle name="Standaard 11 2 5 2" xfId="23052" xr:uid="{00000000-0005-0000-0000-0000085A0000}"/>
    <cellStyle name="Standaard 11 2 5 2 2" xfId="23053" xr:uid="{00000000-0005-0000-0000-0000095A0000}"/>
    <cellStyle name="Standaard 11 2 5 3" xfId="23054" xr:uid="{00000000-0005-0000-0000-00000A5A0000}"/>
    <cellStyle name="Standaard 11 2 6" xfId="23055" xr:uid="{00000000-0005-0000-0000-00000B5A0000}"/>
    <cellStyle name="Standaard 11 2 6 2" xfId="23056" xr:uid="{00000000-0005-0000-0000-00000C5A0000}"/>
    <cellStyle name="Standaard 11 2 7" xfId="23057" xr:uid="{00000000-0005-0000-0000-00000D5A0000}"/>
    <cellStyle name="Standaard 11 2 8" xfId="23058" xr:uid="{00000000-0005-0000-0000-00000E5A0000}"/>
    <cellStyle name="Standaard 11 2 9" xfId="23059" xr:uid="{00000000-0005-0000-0000-00000F5A0000}"/>
    <cellStyle name="Standaard 11 3" xfId="23060" xr:uid="{00000000-0005-0000-0000-0000105A0000}"/>
    <cellStyle name="Standaard 11 3 2" xfId="23061" xr:uid="{00000000-0005-0000-0000-0000115A0000}"/>
    <cellStyle name="Standaard 11 3 2 2" xfId="23062" xr:uid="{00000000-0005-0000-0000-0000125A0000}"/>
    <cellStyle name="Standaard 11 3 2 2 2" xfId="23063" xr:uid="{00000000-0005-0000-0000-0000135A0000}"/>
    <cellStyle name="Standaard 11 3 2 2 2 2" xfId="23064" xr:uid="{00000000-0005-0000-0000-0000145A0000}"/>
    <cellStyle name="Standaard 11 3 2 2 2 2 2" xfId="23065" xr:uid="{00000000-0005-0000-0000-0000155A0000}"/>
    <cellStyle name="Standaard 11 3 2 2 2 3" xfId="23066" xr:uid="{00000000-0005-0000-0000-0000165A0000}"/>
    <cellStyle name="Standaard 11 3 2 2 3" xfId="23067" xr:uid="{00000000-0005-0000-0000-0000175A0000}"/>
    <cellStyle name="Standaard 11 3 2 2 3 2" xfId="23068" xr:uid="{00000000-0005-0000-0000-0000185A0000}"/>
    <cellStyle name="Standaard 11 3 2 2 4" xfId="23069" xr:uid="{00000000-0005-0000-0000-0000195A0000}"/>
    <cellStyle name="Standaard 11 3 2 2 5" xfId="23070" xr:uid="{00000000-0005-0000-0000-00001A5A0000}"/>
    <cellStyle name="Standaard 11 3 2 2 6" xfId="23071" xr:uid="{00000000-0005-0000-0000-00001B5A0000}"/>
    <cellStyle name="Standaard 11 3 2 3" xfId="23072" xr:uid="{00000000-0005-0000-0000-00001C5A0000}"/>
    <cellStyle name="Standaard 11 3 2 3 2" xfId="23073" xr:uid="{00000000-0005-0000-0000-00001D5A0000}"/>
    <cellStyle name="Standaard 11 3 2 3 2 2" xfId="23074" xr:uid="{00000000-0005-0000-0000-00001E5A0000}"/>
    <cellStyle name="Standaard 11 3 2 3 3" xfId="23075" xr:uid="{00000000-0005-0000-0000-00001F5A0000}"/>
    <cellStyle name="Standaard 11 3 2 4" xfId="23076" xr:uid="{00000000-0005-0000-0000-0000205A0000}"/>
    <cellStyle name="Standaard 11 3 2 4 2" xfId="23077" xr:uid="{00000000-0005-0000-0000-0000215A0000}"/>
    <cellStyle name="Standaard 11 3 2 4 2 2" xfId="23078" xr:uid="{00000000-0005-0000-0000-0000225A0000}"/>
    <cellStyle name="Standaard 11 3 2 4 3" xfId="23079" xr:uid="{00000000-0005-0000-0000-0000235A0000}"/>
    <cellStyle name="Standaard 11 3 2 5" xfId="23080" xr:uid="{00000000-0005-0000-0000-0000245A0000}"/>
    <cellStyle name="Standaard 11 3 2 5 2" xfId="23081" xr:uid="{00000000-0005-0000-0000-0000255A0000}"/>
    <cellStyle name="Standaard 11 3 2 6" xfId="23082" xr:uid="{00000000-0005-0000-0000-0000265A0000}"/>
    <cellStyle name="Standaard 11 3 2 7" xfId="23083" xr:uid="{00000000-0005-0000-0000-0000275A0000}"/>
    <cellStyle name="Standaard 11 3 2 8" xfId="23084" xr:uid="{00000000-0005-0000-0000-0000285A0000}"/>
    <cellStyle name="Standaard 11 3 3" xfId="23085" xr:uid="{00000000-0005-0000-0000-0000295A0000}"/>
    <cellStyle name="Standaard 11 3 3 2" xfId="23086" xr:uid="{00000000-0005-0000-0000-00002A5A0000}"/>
    <cellStyle name="Standaard 11 3 3 2 2" xfId="23087" xr:uid="{00000000-0005-0000-0000-00002B5A0000}"/>
    <cellStyle name="Standaard 11 3 3 2 2 2" xfId="23088" xr:uid="{00000000-0005-0000-0000-00002C5A0000}"/>
    <cellStyle name="Standaard 11 3 3 2 3" xfId="23089" xr:uid="{00000000-0005-0000-0000-00002D5A0000}"/>
    <cellStyle name="Standaard 11 3 3 2 4" xfId="23090" xr:uid="{00000000-0005-0000-0000-00002E5A0000}"/>
    <cellStyle name="Standaard 11 3 3 3" xfId="23091" xr:uid="{00000000-0005-0000-0000-00002F5A0000}"/>
    <cellStyle name="Standaard 11 3 3 3 2" xfId="23092" xr:uid="{00000000-0005-0000-0000-0000305A0000}"/>
    <cellStyle name="Standaard 11 3 3 4" xfId="23093" xr:uid="{00000000-0005-0000-0000-0000315A0000}"/>
    <cellStyle name="Standaard 11 3 3 5" xfId="23094" xr:uid="{00000000-0005-0000-0000-0000325A0000}"/>
    <cellStyle name="Standaard 11 3 3 6" xfId="23095" xr:uid="{00000000-0005-0000-0000-0000335A0000}"/>
    <cellStyle name="Standaard 11 3 4" xfId="23096" xr:uid="{00000000-0005-0000-0000-0000345A0000}"/>
    <cellStyle name="Standaard 11 3 4 2" xfId="23097" xr:uid="{00000000-0005-0000-0000-0000355A0000}"/>
    <cellStyle name="Standaard 11 3 4 2 2" xfId="23098" xr:uid="{00000000-0005-0000-0000-0000365A0000}"/>
    <cellStyle name="Standaard 11 3 4 3" xfId="23099" xr:uid="{00000000-0005-0000-0000-0000375A0000}"/>
    <cellStyle name="Standaard 11 3 4 4" xfId="23100" xr:uid="{00000000-0005-0000-0000-0000385A0000}"/>
    <cellStyle name="Standaard 11 3 5" xfId="23101" xr:uid="{00000000-0005-0000-0000-0000395A0000}"/>
    <cellStyle name="Standaard 11 3 5 2" xfId="23102" xr:uid="{00000000-0005-0000-0000-00003A5A0000}"/>
    <cellStyle name="Standaard 11 3 5 2 2" xfId="23103" xr:uid="{00000000-0005-0000-0000-00003B5A0000}"/>
    <cellStyle name="Standaard 11 3 5 3" xfId="23104" xr:uid="{00000000-0005-0000-0000-00003C5A0000}"/>
    <cellStyle name="Standaard 11 3 6" xfId="23105" xr:uid="{00000000-0005-0000-0000-00003D5A0000}"/>
    <cellStyle name="Standaard 11 3 6 2" xfId="23106" xr:uid="{00000000-0005-0000-0000-00003E5A0000}"/>
    <cellStyle name="Standaard 11 3 7" xfId="23107" xr:uid="{00000000-0005-0000-0000-00003F5A0000}"/>
    <cellStyle name="Standaard 11 3 8" xfId="23108" xr:uid="{00000000-0005-0000-0000-0000405A0000}"/>
    <cellStyle name="Standaard 11 3 9" xfId="23109" xr:uid="{00000000-0005-0000-0000-0000415A0000}"/>
    <cellStyle name="Standaard 11 4" xfId="23110" xr:uid="{00000000-0005-0000-0000-0000425A0000}"/>
    <cellStyle name="Standaard 11 4 2" xfId="23111" xr:uid="{00000000-0005-0000-0000-0000435A0000}"/>
    <cellStyle name="Standaard 11 4 2 2" xfId="23112" xr:uid="{00000000-0005-0000-0000-0000445A0000}"/>
    <cellStyle name="Standaard 11 4 2 2 2" xfId="23113" xr:uid="{00000000-0005-0000-0000-0000455A0000}"/>
    <cellStyle name="Standaard 11 4 2 2 2 2" xfId="23114" xr:uid="{00000000-0005-0000-0000-0000465A0000}"/>
    <cellStyle name="Standaard 11 4 2 2 2 2 2" xfId="23115" xr:uid="{00000000-0005-0000-0000-0000475A0000}"/>
    <cellStyle name="Standaard 11 4 2 2 2 3" xfId="23116" xr:uid="{00000000-0005-0000-0000-0000485A0000}"/>
    <cellStyle name="Standaard 11 4 2 2 3" xfId="23117" xr:uid="{00000000-0005-0000-0000-0000495A0000}"/>
    <cellStyle name="Standaard 11 4 2 2 3 2" xfId="23118" xr:uid="{00000000-0005-0000-0000-00004A5A0000}"/>
    <cellStyle name="Standaard 11 4 2 2 4" xfId="23119" xr:uid="{00000000-0005-0000-0000-00004B5A0000}"/>
    <cellStyle name="Standaard 11 4 2 2 5" xfId="23120" xr:uid="{00000000-0005-0000-0000-00004C5A0000}"/>
    <cellStyle name="Standaard 11 4 2 2 6" xfId="23121" xr:uid="{00000000-0005-0000-0000-00004D5A0000}"/>
    <cellStyle name="Standaard 11 4 2 3" xfId="23122" xr:uid="{00000000-0005-0000-0000-00004E5A0000}"/>
    <cellStyle name="Standaard 11 4 2 3 2" xfId="23123" xr:uid="{00000000-0005-0000-0000-00004F5A0000}"/>
    <cellStyle name="Standaard 11 4 2 3 2 2" xfId="23124" xr:uid="{00000000-0005-0000-0000-0000505A0000}"/>
    <cellStyle name="Standaard 11 4 2 3 3" xfId="23125" xr:uid="{00000000-0005-0000-0000-0000515A0000}"/>
    <cellStyle name="Standaard 11 4 2 4" xfId="23126" xr:uid="{00000000-0005-0000-0000-0000525A0000}"/>
    <cellStyle name="Standaard 11 4 2 4 2" xfId="23127" xr:uid="{00000000-0005-0000-0000-0000535A0000}"/>
    <cellStyle name="Standaard 11 4 2 4 2 2" xfId="23128" xr:uid="{00000000-0005-0000-0000-0000545A0000}"/>
    <cellStyle name="Standaard 11 4 2 4 3" xfId="23129" xr:uid="{00000000-0005-0000-0000-0000555A0000}"/>
    <cellStyle name="Standaard 11 4 2 5" xfId="23130" xr:uid="{00000000-0005-0000-0000-0000565A0000}"/>
    <cellStyle name="Standaard 11 4 2 5 2" xfId="23131" xr:uid="{00000000-0005-0000-0000-0000575A0000}"/>
    <cellStyle name="Standaard 11 4 2 6" xfId="23132" xr:uid="{00000000-0005-0000-0000-0000585A0000}"/>
    <cellStyle name="Standaard 11 4 2 7" xfId="23133" xr:uid="{00000000-0005-0000-0000-0000595A0000}"/>
    <cellStyle name="Standaard 11 4 2 8" xfId="23134" xr:uid="{00000000-0005-0000-0000-00005A5A0000}"/>
    <cellStyle name="Standaard 11 4 3" xfId="23135" xr:uid="{00000000-0005-0000-0000-00005B5A0000}"/>
    <cellStyle name="Standaard 11 4 3 2" xfId="23136" xr:uid="{00000000-0005-0000-0000-00005C5A0000}"/>
    <cellStyle name="Standaard 11 4 3 2 2" xfId="23137" xr:uid="{00000000-0005-0000-0000-00005D5A0000}"/>
    <cellStyle name="Standaard 11 4 3 2 2 2" xfId="23138" xr:uid="{00000000-0005-0000-0000-00005E5A0000}"/>
    <cellStyle name="Standaard 11 4 3 2 3" xfId="23139" xr:uid="{00000000-0005-0000-0000-00005F5A0000}"/>
    <cellStyle name="Standaard 11 4 3 2 4" xfId="23140" xr:uid="{00000000-0005-0000-0000-0000605A0000}"/>
    <cellStyle name="Standaard 11 4 3 3" xfId="23141" xr:uid="{00000000-0005-0000-0000-0000615A0000}"/>
    <cellStyle name="Standaard 11 4 3 3 2" xfId="23142" xr:uid="{00000000-0005-0000-0000-0000625A0000}"/>
    <cellStyle name="Standaard 11 4 3 4" xfId="23143" xr:uid="{00000000-0005-0000-0000-0000635A0000}"/>
    <cellStyle name="Standaard 11 4 3 5" xfId="23144" xr:uid="{00000000-0005-0000-0000-0000645A0000}"/>
    <cellStyle name="Standaard 11 4 3 6" xfId="23145" xr:uid="{00000000-0005-0000-0000-0000655A0000}"/>
    <cellStyle name="Standaard 11 4 4" xfId="23146" xr:uid="{00000000-0005-0000-0000-0000665A0000}"/>
    <cellStyle name="Standaard 11 4 4 2" xfId="23147" xr:uid="{00000000-0005-0000-0000-0000675A0000}"/>
    <cellStyle name="Standaard 11 4 4 2 2" xfId="23148" xr:uid="{00000000-0005-0000-0000-0000685A0000}"/>
    <cellStyle name="Standaard 11 4 4 3" xfId="23149" xr:uid="{00000000-0005-0000-0000-0000695A0000}"/>
    <cellStyle name="Standaard 11 4 4 4" xfId="23150" xr:uid="{00000000-0005-0000-0000-00006A5A0000}"/>
    <cellStyle name="Standaard 11 4 5" xfId="23151" xr:uid="{00000000-0005-0000-0000-00006B5A0000}"/>
    <cellStyle name="Standaard 11 4 5 2" xfId="23152" xr:uid="{00000000-0005-0000-0000-00006C5A0000}"/>
    <cellStyle name="Standaard 11 4 5 2 2" xfId="23153" xr:uid="{00000000-0005-0000-0000-00006D5A0000}"/>
    <cellStyle name="Standaard 11 4 5 3" xfId="23154" xr:uid="{00000000-0005-0000-0000-00006E5A0000}"/>
    <cellStyle name="Standaard 11 4 6" xfId="23155" xr:uid="{00000000-0005-0000-0000-00006F5A0000}"/>
    <cellStyle name="Standaard 11 4 6 2" xfId="23156" xr:uid="{00000000-0005-0000-0000-0000705A0000}"/>
    <cellStyle name="Standaard 11 4 7" xfId="23157" xr:uid="{00000000-0005-0000-0000-0000715A0000}"/>
    <cellStyle name="Standaard 11 4 8" xfId="23158" xr:uid="{00000000-0005-0000-0000-0000725A0000}"/>
    <cellStyle name="Standaard 11 4 9" xfId="23159" xr:uid="{00000000-0005-0000-0000-0000735A0000}"/>
    <cellStyle name="Standaard 11 5" xfId="23160" xr:uid="{00000000-0005-0000-0000-0000745A0000}"/>
    <cellStyle name="Standaard 11 5 2" xfId="23161" xr:uid="{00000000-0005-0000-0000-0000755A0000}"/>
    <cellStyle name="Standaard 11 5 2 2" xfId="23162" xr:uid="{00000000-0005-0000-0000-0000765A0000}"/>
    <cellStyle name="Standaard 11 5 2 2 2" xfId="23163" xr:uid="{00000000-0005-0000-0000-0000775A0000}"/>
    <cellStyle name="Standaard 11 5 2 2 2 2" xfId="23164" xr:uid="{00000000-0005-0000-0000-0000785A0000}"/>
    <cellStyle name="Standaard 11 5 2 2 3" xfId="23165" xr:uid="{00000000-0005-0000-0000-0000795A0000}"/>
    <cellStyle name="Standaard 11 5 2 3" xfId="23166" xr:uid="{00000000-0005-0000-0000-00007A5A0000}"/>
    <cellStyle name="Standaard 11 5 2 3 2" xfId="23167" xr:uid="{00000000-0005-0000-0000-00007B5A0000}"/>
    <cellStyle name="Standaard 11 5 2 4" xfId="23168" xr:uid="{00000000-0005-0000-0000-00007C5A0000}"/>
    <cellStyle name="Standaard 11 5 2 5" xfId="23169" xr:uid="{00000000-0005-0000-0000-00007D5A0000}"/>
    <cellStyle name="Standaard 11 5 2 6" xfId="23170" xr:uid="{00000000-0005-0000-0000-00007E5A0000}"/>
    <cellStyle name="Standaard 11 5 3" xfId="23171" xr:uid="{00000000-0005-0000-0000-00007F5A0000}"/>
    <cellStyle name="Standaard 11 5 3 2" xfId="23172" xr:uid="{00000000-0005-0000-0000-0000805A0000}"/>
    <cellStyle name="Standaard 11 5 3 2 2" xfId="23173" xr:uid="{00000000-0005-0000-0000-0000815A0000}"/>
    <cellStyle name="Standaard 11 5 3 3" xfId="23174" xr:uid="{00000000-0005-0000-0000-0000825A0000}"/>
    <cellStyle name="Standaard 11 5 4" xfId="23175" xr:uid="{00000000-0005-0000-0000-0000835A0000}"/>
    <cellStyle name="Standaard 11 5 4 2" xfId="23176" xr:uid="{00000000-0005-0000-0000-0000845A0000}"/>
    <cellStyle name="Standaard 11 5 4 2 2" xfId="23177" xr:uid="{00000000-0005-0000-0000-0000855A0000}"/>
    <cellStyle name="Standaard 11 5 4 3" xfId="23178" xr:uid="{00000000-0005-0000-0000-0000865A0000}"/>
    <cellStyle name="Standaard 11 5 5" xfId="23179" xr:uid="{00000000-0005-0000-0000-0000875A0000}"/>
    <cellStyle name="Standaard 11 5 5 2" xfId="23180" xr:uid="{00000000-0005-0000-0000-0000885A0000}"/>
    <cellStyle name="Standaard 11 5 6" xfId="23181" xr:uid="{00000000-0005-0000-0000-0000895A0000}"/>
    <cellStyle name="Standaard 11 5 7" xfId="23182" xr:uid="{00000000-0005-0000-0000-00008A5A0000}"/>
    <cellStyle name="Standaard 11 5 8" xfId="23183" xr:uid="{00000000-0005-0000-0000-00008B5A0000}"/>
    <cellStyle name="Standaard 11 6" xfId="23184" xr:uid="{00000000-0005-0000-0000-00008C5A0000}"/>
    <cellStyle name="Standaard 11 6 2" xfId="23185" xr:uid="{00000000-0005-0000-0000-00008D5A0000}"/>
    <cellStyle name="Standaard 11 6 2 2" xfId="23186" xr:uid="{00000000-0005-0000-0000-00008E5A0000}"/>
    <cellStyle name="Standaard 11 6 2 2 2" xfId="23187" xr:uid="{00000000-0005-0000-0000-00008F5A0000}"/>
    <cellStyle name="Standaard 11 6 2 3" xfId="23188" xr:uid="{00000000-0005-0000-0000-0000905A0000}"/>
    <cellStyle name="Standaard 11 6 2 4" xfId="23189" xr:uid="{00000000-0005-0000-0000-0000915A0000}"/>
    <cellStyle name="Standaard 11 6 3" xfId="23190" xr:uid="{00000000-0005-0000-0000-0000925A0000}"/>
    <cellStyle name="Standaard 11 6 3 2" xfId="23191" xr:uid="{00000000-0005-0000-0000-0000935A0000}"/>
    <cellStyle name="Standaard 11 6 4" xfId="23192" xr:uid="{00000000-0005-0000-0000-0000945A0000}"/>
    <cellStyle name="Standaard 11 6 5" xfId="23193" xr:uid="{00000000-0005-0000-0000-0000955A0000}"/>
    <cellStyle name="Standaard 11 6 6" xfId="23194" xr:uid="{00000000-0005-0000-0000-0000965A0000}"/>
    <cellStyle name="Standaard 11 7" xfId="23195" xr:uid="{00000000-0005-0000-0000-0000975A0000}"/>
    <cellStyle name="Standaard 11 7 2" xfId="23196" xr:uid="{00000000-0005-0000-0000-0000985A0000}"/>
    <cellStyle name="Standaard 11 7 2 2" xfId="23197" xr:uid="{00000000-0005-0000-0000-0000995A0000}"/>
    <cellStyle name="Standaard 11 7 2 2 2" xfId="23198" xr:uid="{00000000-0005-0000-0000-00009A5A0000}"/>
    <cellStyle name="Standaard 11 7 2 3" xfId="23199" xr:uid="{00000000-0005-0000-0000-00009B5A0000}"/>
    <cellStyle name="Standaard 11 7 3" xfId="23200" xr:uid="{00000000-0005-0000-0000-00009C5A0000}"/>
    <cellStyle name="Standaard 11 7 3 2" xfId="23201" xr:uid="{00000000-0005-0000-0000-00009D5A0000}"/>
    <cellStyle name="Standaard 11 7 4" xfId="23202" xr:uid="{00000000-0005-0000-0000-00009E5A0000}"/>
    <cellStyle name="Standaard 11 7 5" xfId="23203" xr:uid="{00000000-0005-0000-0000-00009F5A0000}"/>
    <cellStyle name="Standaard 11 7 6" xfId="23204" xr:uid="{00000000-0005-0000-0000-0000A05A0000}"/>
    <cellStyle name="Standaard 11 8" xfId="23205" xr:uid="{00000000-0005-0000-0000-0000A15A0000}"/>
    <cellStyle name="Standaard 11 9" xfId="23206" xr:uid="{00000000-0005-0000-0000-0000A25A0000}"/>
    <cellStyle name="Standaard 11 9 2" xfId="23207" xr:uid="{00000000-0005-0000-0000-0000A35A0000}"/>
    <cellStyle name="Standaard 11 9 2 2" xfId="23208" xr:uid="{00000000-0005-0000-0000-0000A45A0000}"/>
    <cellStyle name="Standaard 11 9 3" xfId="23209" xr:uid="{00000000-0005-0000-0000-0000A55A0000}"/>
    <cellStyle name="Standaard 12" xfId="23210" xr:uid="{00000000-0005-0000-0000-0000A65A0000}"/>
    <cellStyle name="Standaard 12 10" xfId="23211" xr:uid="{00000000-0005-0000-0000-0000A75A0000}"/>
    <cellStyle name="Standaard 12 2" xfId="23212" xr:uid="{00000000-0005-0000-0000-0000A85A0000}"/>
    <cellStyle name="Standaard 12 3" xfId="23213" xr:uid="{00000000-0005-0000-0000-0000A95A0000}"/>
    <cellStyle name="Standaard 12 3 2" xfId="23214" xr:uid="{00000000-0005-0000-0000-0000AA5A0000}"/>
    <cellStyle name="Standaard 12 3 3" xfId="23215" xr:uid="{00000000-0005-0000-0000-0000AB5A0000}"/>
    <cellStyle name="Standaard 12 4" xfId="23216" xr:uid="{00000000-0005-0000-0000-0000AC5A0000}"/>
    <cellStyle name="Standaard 12 5" xfId="23217" xr:uid="{00000000-0005-0000-0000-0000AD5A0000}"/>
    <cellStyle name="Standaard 12 5 2" xfId="23218" xr:uid="{00000000-0005-0000-0000-0000AE5A0000}"/>
    <cellStyle name="Standaard 12 5 3" xfId="23219" xr:uid="{00000000-0005-0000-0000-0000AF5A0000}"/>
    <cellStyle name="Standaard 12 5 4" xfId="23220" xr:uid="{00000000-0005-0000-0000-0000B05A0000}"/>
    <cellStyle name="Standaard 12 6" xfId="23221" xr:uid="{00000000-0005-0000-0000-0000B15A0000}"/>
    <cellStyle name="Standaard 12 6 2" xfId="23222" xr:uid="{00000000-0005-0000-0000-0000B25A0000}"/>
    <cellStyle name="Standaard 12 6 2 2" xfId="23223" xr:uid="{00000000-0005-0000-0000-0000B35A0000}"/>
    <cellStyle name="Standaard 12 6 3" xfId="23224" xr:uid="{00000000-0005-0000-0000-0000B45A0000}"/>
    <cellStyle name="Standaard 12 6 4" xfId="23225" xr:uid="{00000000-0005-0000-0000-0000B55A0000}"/>
    <cellStyle name="Standaard 12 7" xfId="23226" xr:uid="{00000000-0005-0000-0000-0000B65A0000}"/>
    <cellStyle name="Standaard 12 8" xfId="23227" xr:uid="{00000000-0005-0000-0000-0000B75A0000}"/>
    <cellStyle name="Standaard 12 8 2" xfId="23228" xr:uid="{00000000-0005-0000-0000-0000B85A0000}"/>
    <cellStyle name="Standaard 12 8 2 2" xfId="23229" xr:uid="{00000000-0005-0000-0000-0000B95A0000}"/>
    <cellStyle name="Standaard 12 8 3" xfId="23230" xr:uid="{00000000-0005-0000-0000-0000BA5A0000}"/>
    <cellStyle name="Standaard 12 9" xfId="23231" xr:uid="{00000000-0005-0000-0000-0000BB5A0000}"/>
    <cellStyle name="Standaard 12 9 2" xfId="23232" xr:uid="{00000000-0005-0000-0000-0000BC5A0000}"/>
    <cellStyle name="Standaard 13" xfId="23233" xr:uid="{00000000-0005-0000-0000-0000BD5A0000}"/>
    <cellStyle name="Standaard 13 2" xfId="23234" xr:uid="{00000000-0005-0000-0000-0000BE5A0000}"/>
    <cellStyle name="Standaard 13 2 2" xfId="23235" xr:uid="{00000000-0005-0000-0000-0000BF5A0000}"/>
    <cellStyle name="Standaard 13 2 3" xfId="23236" xr:uid="{00000000-0005-0000-0000-0000C05A0000}"/>
    <cellStyle name="Standaard 13 2 4" xfId="23237" xr:uid="{00000000-0005-0000-0000-0000C15A0000}"/>
    <cellStyle name="Standaard 13 3" xfId="23238" xr:uid="{00000000-0005-0000-0000-0000C25A0000}"/>
    <cellStyle name="Standaard 13 3 2" xfId="23239" xr:uid="{00000000-0005-0000-0000-0000C35A0000}"/>
    <cellStyle name="Standaard 13 3 2 2" xfId="23240" xr:uid="{00000000-0005-0000-0000-0000C45A0000}"/>
    <cellStyle name="Standaard 13 3 2 3" xfId="23241" xr:uid="{00000000-0005-0000-0000-0000C55A0000}"/>
    <cellStyle name="Standaard 13 3 3" xfId="23242" xr:uid="{00000000-0005-0000-0000-0000C65A0000}"/>
    <cellStyle name="Standaard 13 3 4" xfId="23243" xr:uid="{00000000-0005-0000-0000-0000C75A0000}"/>
    <cellStyle name="Standaard 13 4" xfId="23244" xr:uid="{00000000-0005-0000-0000-0000C85A0000}"/>
    <cellStyle name="Standaard 13 5" xfId="23245" xr:uid="{00000000-0005-0000-0000-0000C95A0000}"/>
    <cellStyle name="Standaard 13 5 2" xfId="23246" xr:uid="{00000000-0005-0000-0000-0000CA5A0000}"/>
    <cellStyle name="Standaard 13 6" xfId="23247" xr:uid="{00000000-0005-0000-0000-0000CB5A0000}"/>
    <cellStyle name="Standaard 13 7" xfId="23248" xr:uid="{00000000-0005-0000-0000-0000CC5A0000}"/>
    <cellStyle name="Standaard 13 8" xfId="23249" xr:uid="{00000000-0005-0000-0000-0000CD5A0000}"/>
    <cellStyle name="Standaard 14" xfId="23250" xr:uid="{00000000-0005-0000-0000-0000CE5A0000}"/>
    <cellStyle name="Standaard 14 2" xfId="23251" xr:uid="{00000000-0005-0000-0000-0000CF5A0000}"/>
    <cellStyle name="Standaard 14 2 2" xfId="23252" xr:uid="{00000000-0005-0000-0000-0000D05A0000}"/>
    <cellStyle name="Standaard 14 2 2 2" xfId="23253" xr:uid="{00000000-0005-0000-0000-0000D15A0000}"/>
    <cellStyle name="Standaard 14 2 2 2 2" xfId="23254" xr:uid="{00000000-0005-0000-0000-0000D25A0000}"/>
    <cellStyle name="Standaard 14 2 2 3" xfId="23255" xr:uid="{00000000-0005-0000-0000-0000D35A0000}"/>
    <cellStyle name="Standaard 14 2 2 4" xfId="23256" xr:uid="{00000000-0005-0000-0000-0000D45A0000}"/>
    <cellStyle name="Standaard 14 2 3" xfId="23257" xr:uid="{00000000-0005-0000-0000-0000D55A0000}"/>
    <cellStyle name="Standaard 14 2 4" xfId="23258" xr:uid="{00000000-0005-0000-0000-0000D65A0000}"/>
    <cellStyle name="Standaard 14 2 4 2" xfId="23259" xr:uid="{00000000-0005-0000-0000-0000D75A0000}"/>
    <cellStyle name="Standaard 14 2 5" xfId="23260" xr:uid="{00000000-0005-0000-0000-0000D85A0000}"/>
    <cellStyle name="Standaard 14 2 6" xfId="23261" xr:uid="{00000000-0005-0000-0000-0000D95A0000}"/>
    <cellStyle name="Standaard 14 3" xfId="23262" xr:uid="{00000000-0005-0000-0000-0000DA5A0000}"/>
    <cellStyle name="Standaard 14 4" xfId="23263" xr:uid="{00000000-0005-0000-0000-0000DB5A0000}"/>
    <cellStyle name="Standaard 14 4 2" xfId="23264" xr:uid="{00000000-0005-0000-0000-0000DC5A0000}"/>
    <cellStyle name="Standaard 14 4 2 2" xfId="23265" xr:uid="{00000000-0005-0000-0000-0000DD5A0000}"/>
    <cellStyle name="Standaard 14 4 3" xfId="23266" xr:uid="{00000000-0005-0000-0000-0000DE5A0000}"/>
    <cellStyle name="Standaard 14 4 4" xfId="23267" xr:uid="{00000000-0005-0000-0000-0000DF5A0000}"/>
    <cellStyle name="Standaard 14 4 5" xfId="23268" xr:uid="{00000000-0005-0000-0000-0000E05A0000}"/>
    <cellStyle name="Standaard 14 5" xfId="23269" xr:uid="{00000000-0005-0000-0000-0000E15A0000}"/>
    <cellStyle name="Standaard 14 6" xfId="23270" xr:uid="{00000000-0005-0000-0000-0000E25A0000}"/>
    <cellStyle name="Standaard 14 6 2" xfId="23271" xr:uid="{00000000-0005-0000-0000-0000E35A0000}"/>
    <cellStyle name="Standaard 14 7" xfId="23272" xr:uid="{00000000-0005-0000-0000-0000E45A0000}"/>
    <cellStyle name="Standaard 15" xfId="23273" xr:uid="{00000000-0005-0000-0000-0000E55A0000}"/>
    <cellStyle name="Standaard 15 2" xfId="23274" xr:uid="{00000000-0005-0000-0000-0000E65A0000}"/>
    <cellStyle name="Standaard 15 2 2" xfId="23275" xr:uid="{00000000-0005-0000-0000-0000E75A0000}"/>
    <cellStyle name="Standaard 15 2 3" xfId="23276" xr:uid="{00000000-0005-0000-0000-0000E85A0000}"/>
    <cellStyle name="Standaard 15 2 4" xfId="23277" xr:uid="{00000000-0005-0000-0000-0000E95A0000}"/>
    <cellStyle name="Standaard 15 2 5" xfId="23278" xr:uid="{00000000-0005-0000-0000-0000EA5A0000}"/>
    <cellStyle name="Standaard 15 3" xfId="23279" xr:uid="{00000000-0005-0000-0000-0000EB5A0000}"/>
    <cellStyle name="Standaard 15 4" xfId="23280" xr:uid="{00000000-0005-0000-0000-0000EC5A0000}"/>
    <cellStyle name="Standaard 15 5" xfId="23281" xr:uid="{00000000-0005-0000-0000-0000ED5A0000}"/>
    <cellStyle name="Standaard 15 5 2" xfId="23282" xr:uid="{00000000-0005-0000-0000-0000EE5A0000}"/>
    <cellStyle name="Standaard 15 5 2 2" xfId="23283" xr:uid="{00000000-0005-0000-0000-0000EF5A0000}"/>
    <cellStyle name="Standaard 15 5 3" xfId="23284" xr:uid="{00000000-0005-0000-0000-0000F05A0000}"/>
    <cellStyle name="Standaard 15 6" xfId="23285" xr:uid="{00000000-0005-0000-0000-0000F15A0000}"/>
    <cellStyle name="Standaard 15 7" xfId="23286" xr:uid="{00000000-0005-0000-0000-0000F25A0000}"/>
    <cellStyle name="Standaard 15 8" xfId="23287" xr:uid="{00000000-0005-0000-0000-0000F35A0000}"/>
    <cellStyle name="Standaard 16" xfId="23288" xr:uid="{00000000-0005-0000-0000-0000F45A0000}"/>
    <cellStyle name="Standaard 16 2" xfId="23289" xr:uid="{00000000-0005-0000-0000-0000F55A0000}"/>
    <cellStyle name="Standaard 16 2 2" xfId="23290" xr:uid="{00000000-0005-0000-0000-0000F65A0000}"/>
    <cellStyle name="Standaard 16 2 2 2" xfId="23291" xr:uid="{00000000-0005-0000-0000-0000F75A0000}"/>
    <cellStyle name="Standaard 16 2 2 2 2" xfId="23292" xr:uid="{00000000-0005-0000-0000-0000F85A0000}"/>
    <cellStyle name="Standaard 16 2 2 3" xfId="23293" xr:uid="{00000000-0005-0000-0000-0000F95A0000}"/>
    <cellStyle name="Standaard 16 2 3" xfId="23294" xr:uid="{00000000-0005-0000-0000-0000FA5A0000}"/>
    <cellStyle name="Standaard 16 2 3 2" xfId="23295" xr:uid="{00000000-0005-0000-0000-0000FB5A0000}"/>
    <cellStyle name="Standaard 16 2 4" xfId="23296" xr:uid="{00000000-0005-0000-0000-0000FC5A0000}"/>
    <cellStyle name="Standaard 16 2 5" xfId="23297" xr:uid="{00000000-0005-0000-0000-0000FD5A0000}"/>
    <cellStyle name="Standaard 16 2 6" xfId="23298" xr:uid="{00000000-0005-0000-0000-0000FE5A0000}"/>
    <cellStyle name="Standaard 16 3" xfId="23299" xr:uid="{00000000-0005-0000-0000-0000FF5A0000}"/>
    <cellStyle name="Standaard 16 3 2" xfId="23300" xr:uid="{00000000-0005-0000-0000-0000005B0000}"/>
    <cellStyle name="Standaard 16 3 2 2" xfId="23301" xr:uid="{00000000-0005-0000-0000-0000015B0000}"/>
    <cellStyle name="Standaard 16 3 2 2 2" xfId="23302" xr:uid="{00000000-0005-0000-0000-0000025B0000}"/>
    <cellStyle name="Standaard 16 3 2 3" xfId="23303" xr:uid="{00000000-0005-0000-0000-0000035B0000}"/>
    <cellStyle name="Standaard 16 3 3" xfId="23304" xr:uid="{00000000-0005-0000-0000-0000045B0000}"/>
    <cellStyle name="Standaard 16 3 3 2" xfId="23305" xr:uid="{00000000-0005-0000-0000-0000055B0000}"/>
    <cellStyle name="Standaard 16 3 4" xfId="23306" xr:uid="{00000000-0005-0000-0000-0000065B0000}"/>
    <cellStyle name="Standaard 16 4" xfId="23307" xr:uid="{00000000-0005-0000-0000-0000075B0000}"/>
    <cellStyle name="Standaard 16 5" xfId="23308" xr:uid="{00000000-0005-0000-0000-0000085B0000}"/>
    <cellStyle name="Standaard 16 5 2" xfId="23309" xr:uid="{00000000-0005-0000-0000-0000095B0000}"/>
    <cellStyle name="Standaard 16 5 2 2" xfId="23310" xr:uid="{00000000-0005-0000-0000-00000A5B0000}"/>
    <cellStyle name="Standaard 16 5 3" xfId="23311" xr:uid="{00000000-0005-0000-0000-00000B5B0000}"/>
    <cellStyle name="Standaard 16 6" xfId="23312" xr:uid="{00000000-0005-0000-0000-00000C5B0000}"/>
    <cellStyle name="Standaard 16 6 2" xfId="23313" xr:uid="{00000000-0005-0000-0000-00000D5B0000}"/>
    <cellStyle name="Standaard 16 7" xfId="23314" xr:uid="{00000000-0005-0000-0000-00000E5B0000}"/>
    <cellStyle name="Standaard 16 8" xfId="23315" xr:uid="{00000000-0005-0000-0000-00000F5B0000}"/>
    <cellStyle name="Standaard 16 9" xfId="23316" xr:uid="{00000000-0005-0000-0000-0000105B0000}"/>
    <cellStyle name="Standaard 17" xfId="23317" xr:uid="{00000000-0005-0000-0000-0000115B0000}"/>
    <cellStyle name="Standaard 17 2" xfId="23318" xr:uid="{00000000-0005-0000-0000-0000125B0000}"/>
    <cellStyle name="Standaard 17 3" xfId="23319" xr:uid="{00000000-0005-0000-0000-0000135B0000}"/>
    <cellStyle name="Standaard 17 3 2" xfId="23320" xr:uid="{00000000-0005-0000-0000-0000145B0000}"/>
    <cellStyle name="Standaard 17 3 3" xfId="23321" xr:uid="{00000000-0005-0000-0000-0000155B0000}"/>
    <cellStyle name="Standaard 17 4" xfId="23322" xr:uid="{00000000-0005-0000-0000-0000165B0000}"/>
    <cellStyle name="Standaard 17 5" xfId="23323" xr:uid="{00000000-0005-0000-0000-0000175B0000}"/>
    <cellStyle name="Standaard 17 5 2" xfId="23324" xr:uid="{00000000-0005-0000-0000-0000185B0000}"/>
    <cellStyle name="Standaard 18" xfId="23325" xr:uid="{00000000-0005-0000-0000-0000195B0000}"/>
    <cellStyle name="Standaard 18 2" xfId="23326" xr:uid="{00000000-0005-0000-0000-00001A5B0000}"/>
    <cellStyle name="Standaard 18 2 2" xfId="23327" xr:uid="{00000000-0005-0000-0000-00001B5B0000}"/>
    <cellStyle name="Standaard 18 2 2 2" xfId="23328" xr:uid="{00000000-0005-0000-0000-00001C5B0000}"/>
    <cellStyle name="Standaard 18 2 3" xfId="23329" xr:uid="{00000000-0005-0000-0000-00001D5B0000}"/>
    <cellStyle name="Standaard 18 2 4" xfId="23330" xr:uid="{00000000-0005-0000-0000-00001E5B0000}"/>
    <cellStyle name="Standaard 18 3" xfId="23331" xr:uid="{00000000-0005-0000-0000-00001F5B0000}"/>
    <cellStyle name="Standaard 18 3 2" xfId="23332" xr:uid="{00000000-0005-0000-0000-0000205B0000}"/>
    <cellStyle name="Standaard 18 4" xfId="23333" xr:uid="{00000000-0005-0000-0000-0000215B0000}"/>
    <cellStyle name="Standaard 18 5" xfId="23334" xr:uid="{00000000-0005-0000-0000-0000225B0000}"/>
    <cellStyle name="Standaard 18 6" xfId="23335" xr:uid="{00000000-0005-0000-0000-0000235B0000}"/>
    <cellStyle name="Standaard 19" xfId="23336" xr:uid="{00000000-0005-0000-0000-0000245B0000}"/>
    <cellStyle name="Standaard 19 2" xfId="23337" xr:uid="{00000000-0005-0000-0000-0000255B0000}"/>
    <cellStyle name="Standaard 19 3" xfId="23338" xr:uid="{00000000-0005-0000-0000-0000265B0000}"/>
    <cellStyle name="Standaard 19 3 2" xfId="23339" xr:uid="{00000000-0005-0000-0000-0000275B0000}"/>
    <cellStyle name="Standaard 19 3 2 2" xfId="23340" xr:uid="{00000000-0005-0000-0000-0000285B0000}"/>
    <cellStyle name="Standaard 19 3 3" xfId="23341" xr:uid="{00000000-0005-0000-0000-0000295B0000}"/>
    <cellStyle name="Standaard 19 4" xfId="23342" xr:uid="{00000000-0005-0000-0000-00002A5B0000}"/>
    <cellStyle name="Standaard 19 5" xfId="23343" xr:uid="{00000000-0005-0000-0000-00002B5B0000}"/>
    <cellStyle name="Standaard 2" xfId="23344" xr:uid="{00000000-0005-0000-0000-00002C5B0000}"/>
    <cellStyle name="Standaard 2 10" xfId="26372" xr:uid="{1A1A0DA2-1EF8-4EC7-B7DE-22AF8BD654BD}"/>
    <cellStyle name="Standaard 2 2" xfId="23345" xr:uid="{00000000-0005-0000-0000-00002D5B0000}"/>
    <cellStyle name="Standaard 2 2 2" xfId="23346" xr:uid="{00000000-0005-0000-0000-00002E5B0000}"/>
    <cellStyle name="Standaard 2 2 2 2" xfId="23347" xr:uid="{00000000-0005-0000-0000-00002F5B0000}"/>
    <cellStyle name="Standaard 2 2 2 3" xfId="23348" xr:uid="{00000000-0005-0000-0000-0000305B0000}"/>
    <cellStyle name="Standaard 2 2 3" xfId="23349" xr:uid="{00000000-0005-0000-0000-0000315B0000}"/>
    <cellStyle name="Standaard 2 2 3 2" xfId="23350" xr:uid="{00000000-0005-0000-0000-0000325B0000}"/>
    <cellStyle name="Standaard 2 2 3 3" xfId="23351" xr:uid="{00000000-0005-0000-0000-0000335B0000}"/>
    <cellStyle name="Standaard 2 2 3 4" xfId="23352" xr:uid="{00000000-0005-0000-0000-0000345B0000}"/>
    <cellStyle name="Standaard 2 2 3 5" xfId="23353" xr:uid="{00000000-0005-0000-0000-0000355B0000}"/>
    <cellStyle name="Standaard 2 2 4" xfId="23354" xr:uid="{00000000-0005-0000-0000-0000365B0000}"/>
    <cellStyle name="Standaard 2 2 5" xfId="23355" xr:uid="{00000000-0005-0000-0000-0000375B0000}"/>
    <cellStyle name="Standaard 2 2 6" xfId="23356" xr:uid="{00000000-0005-0000-0000-0000385B0000}"/>
    <cellStyle name="Standaard 2 2 7" xfId="23357" xr:uid="{00000000-0005-0000-0000-0000395B0000}"/>
    <cellStyle name="Standaard 2 3" xfId="23358" xr:uid="{00000000-0005-0000-0000-00003A5B0000}"/>
    <cellStyle name="Standaard 2 3 2" xfId="23359" xr:uid="{00000000-0005-0000-0000-00003B5B0000}"/>
    <cellStyle name="Standaard 2 3 2 2" xfId="23360" xr:uid="{00000000-0005-0000-0000-00003C5B0000}"/>
    <cellStyle name="Standaard 2 3 3" xfId="23361" xr:uid="{00000000-0005-0000-0000-00003D5B0000}"/>
    <cellStyle name="Standaard 2 4" xfId="23362" xr:uid="{00000000-0005-0000-0000-00003E5B0000}"/>
    <cellStyle name="Standaard 2 5" xfId="23363" xr:uid="{00000000-0005-0000-0000-00003F5B0000}"/>
    <cellStyle name="Standaard 2 6" xfId="23364" xr:uid="{00000000-0005-0000-0000-0000405B0000}"/>
    <cellStyle name="Standaard 2 6 2" xfId="23365" xr:uid="{00000000-0005-0000-0000-0000415B0000}"/>
    <cellStyle name="Standaard 2 6 3" xfId="23366" xr:uid="{00000000-0005-0000-0000-0000425B0000}"/>
    <cellStyle name="Standaard 2 7" xfId="23367" xr:uid="{00000000-0005-0000-0000-0000435B0000}"/>
    <cellStyle name="Standaard 2 7 2" xfId="23368" xr:uid="{00000000-0005-0000-0000-0000445B0000}"/>
    <cellStyle name="Standaard 2 7 2 2" xfId="23369" xr:uid="{00000000-0005-0000-0000-0000455B0000}"/>
    <cellStyle name="Standaard 2 7 2 2 2" xfId="23370" xr:uid="{00000000-0005-0000-0000-0000465B0000}"/>
    <cellStyle name="Standaard 2 7 2 3" xfId="23371" xr:uid="{00000000-0005-0000-0000-0000475B0000}"/>
    <cellStyle name="Standaard 2 7 2 4" xfId="23372" xr:uid="{00000000-0005-0000-0000-0000485B0000}"/>
    <cellStyle name="Standaard 2 7 3" xfId="23373" xr:uid="{00000000-0005-0000-0000-0000495B0000}"/>
    <cellStyle name="Standaard 2 7 3 2" xfId="23374" xr:uid="{00000000-0005-0000-0000-00004A5B0000}"/>
    <cellStyle name="Standaard 2 7 4" xfId="23375" xr:uid="{00000000-0005-0000-0000-00004B5B0000}"/>
    <cellStyle name="Standaard 2 7 5" xfId="23376" xr:uid="{00000000-0005-0000-0000-00004C5B0000}"/>
    <cellStyle name="Standaard 2 7 6" xfId="23377" xr:uid="{00000000-0005-0000-0000-00004D5B0000}"/>
    <cellStyle name="Standaard 2 8" xfId="23378" xr:uid="{00000000-0005-0000-0000-00004E5B0000}"/>
    <cellStyle name="Standaard 2 9" xfId="23379" xr:uid="{00000000-0005-0000-0000-00004F5B0000}"/>
    <cellStyle name="Standaard 2 9 2" xfId="23380" xr:uid="{00000000-0005-0000-0000-0000505B0000}"/>
    <cellStyle name="Standaard 20" xfId="23381" xr:uid="{00000000-0005-0000-0000-0000515B0000}"/>
    <cellStyle name="Standaard 20 2" xfId="23382" xr:uid="{00000000-0005-0000-0000-0000525B0000}"/>
    <cellStyle name="Standaard 20 2 2" xfId="23383" xr:uid="{00000000-0005-0000-0000-0000535B0000}"/>
    <cellStyle name="Standaard 20 3" xfId="23384" xr:uid="{00000000-0005-0000-0000-0000545B0000}"/>
    <cellStyle name="Standaard 20 4" xfId="23385" xr:uid="{00000000-0005-0000-0000-0000555B0000}"/>
    <cellStyle name="Standaard 21" xfId="23386" xr:uid="{00000000-0005-0000-0000-0000565B0000}"/>
    <cellStyle name="Standaard 21 2" xfId="23387" xr:uid="{00000000-0005-0000-0000-0000575B0000}"/>
    <cellStyle name="Standaard 21 3" xfId="23388" xr:uid="{00000000-0005-0000-0000-0000585B0000}"/>
    <cellStyle name="Standaard 21 3 2" xfId="23389" xr:uid="{00000000-0005-0000-0000-0000595B0000}"/>
    <cellStyle name="Standaard 21 4" xfId="23390" xr:uid="{00000000-0005-0000-0000-00005A5B0000}"/>
    <cellStyle name="Standaard 21 5" xfId="23391" xr:uid="{00000000-0005-0000-0000-00005B5B0000}"/>
    <cellStyle name="Standaard 21 6" xfId="23392" xr:uid="{00000000-0005-0000-0000-00005C5B0000}"/>
    <cellStyle name="Standaard 22" xfId="23393" xr:uid="{00000000-0005-0000-0000-00005D5B0000}"/>
    <cellStyle name="Standaard 22 2" xfId="23394" xr:uid="{00000000-0005-0000-0000-00005E5B0000}"/>
    <cellStyle name="Standaard 22 3" xfId="23395" xr:uid="{00000000-0005-0000-0000-00005F5B0000}"/>
    <cellStyle name="Standaard 23" xfId="23396" xr:uid="{00000000-0005-0000-0000-0000605B0000}"/>
    <cellStyle name="Standaard 24" xfId="23397" xr:uid="{00000000-0005-0000-0000-0000615B0000}"/>
    <cellStyle name="Standaard 25" xfId="23398" xr:uid="{00000000-0005-0000-0000-0000625B0000}"/>
    <cellStyle name="Standaard 3" xfId="23399" xr:uid="{00000000-0005-0000-0000-0000635B0000}"/>
    <cellStyle name="Standaard 3 10" xfId="23400" xr:uid="{00000000-0005-0000-0000-0000645B0000}"/>
    <cellStyle name="Standaard 3 10 2" xfId="23401" xr:uid="{00000000-0005-0000-0000-0000655B0000}"/>
    <cellStyle name="Standaard 3 10 2 2" xfId="23402" xr:uid="{00000000-0005-0000-0000-0000665B0000}"/>
    <cellStyle name="Standaard 3 10 3" xfId="23403" xr:uid="{00000000-0005-0000-0000-0000675B0000}"/>
    <cellStyle name="Standaard 3 11" xfId="23404" xr:uid="{00000000-0005-0000-0000-0000685B0000}"/>
    <cellStyle name="Standaard 3 11 2" xfId="23405" xr:uid="{00000000-0005-0000-0000-0000695B0000}"/>
    <cellStyle name="Standaard 3 11 2 2" xfId="23406" xr:uid="{00000000-0005-0000-0000-00006A5B0000}"/>
    <cellStyle name="Standaard 3 11 3" xfId="23407" xr:uid="{00000000-0005-0000-0000-00006B5B0000}"/>
    <cellStyle name="Standaard 3 11 4" xfId="23408" xr:uid="{00000000-0005-0000-0000-00006C5B0000}"/>
    <cellStyle name="Standaard 3 12" xfId="23409" xr:uid="{00000000-0005-0000-0000-00006D5B0000}"/>
    <cellStyle name="Standaard 3 12 2" xfId="23410" xr:uid="{00000000-0005-0000-0000-00006E5B0000}"/>
    <cellStyle name="Standaard 3 2" xfId="23411" xr:uid="{00000000-0005-0000-0000-00006F5B0000}"/>
    <cellStyle name="Standaard 3 2 10" xfId="23412" xr:uid="{00000000-0005-0000-0000-0000705B0000}"/>
    <cellStyle name="Standaard 3 2 10 2" xfId="23413" xr:uid="{00000000-0005-0000-0000-0000715B0000}"/>
    <cellStyle name="Standaard 3 2 10 2 2" xfId="23414" xr:uid="{00000000-0005-0000-0000-0000725B0000}"/>
    <cellStyle name="Standaard 3 2 10 3" xfId="23415" xr:uid="{00000000-0005-0000-0000-0000735B0000}"/>
    <cellStyle name="Standaard 3 2 11" xfId="23416" xr:uid="{00000000-0005-0000-0000-0000745B0000}"/>
    <cellStyle name="Standaard 3 2 11 2" xfId="23417" xr:uid="{00000000-0005-0000-0000-0000755B0000}"/>
    <cellStyle name="Standaard 3 2 11 3" xfId="23418" xr:uid="{00000000-0005-0000-0000-0000765B0000}"/>
    <cellStyle name="Standaard 3 2 12" xfId="23419" xr:uid="{00000000-0005-0000-0000-0000775B0000}"/>
    <cellStyle name="Standaard 3 2 13" xfId="23420" xr:uid="{00000000-0005-0000-0000-0000785B0000}"/>
    <cellStyle name="Standaard 3 2 2" xfId="23421" xr:uid="{00000000-0005-0000-0000-0000795B0000}"/>
    <cellStyle name="Standaard 3 2 2 2" xfId="23422" xr:uid="{00000000-0005-0000-0000-00007A5B0000}"/>
    <cellStyle name="Standaard 3 2 2 2 2" xfId="23423" xr:uid="{00000000-0005-0000-0000-00007B5B0000}"/>
    <cellStyle name="Standaard 3 2 2 2 2 2" xfId="23424" xr:uid="{00000000-0005-0000-0000-00007C5B0000}"/>
    <cellStyle name="Standaard 3 2 2 2 2 2 2" xfId="23425" xr:uid="{00000000-0005-0000-0000-00007D5B0000}"/>
    <cellStyle name="Standaard 3 2 2 2 2 2 3" xfId="23426" xr:uid="{00000000-0005-0000-0000-00007E5B0000}"/>
    <cellStyle name="Standaard 3 2 2 2 2 3" xfId="23427" xr:uid="{00000000-0005-0000-0000-00007F5B0000}"/>
    <cellStyle name="Standaard 3 2 2 2 2 3 2" xfId="23428" xr:uid="{00000000-0005-0000-0000-0000805B0000}"/>
    <cellStyle name="Standaard 3 2 2 2 2 4" xfId="23429" xr:uid="{00000000-0005-0000-0000-0000815B0000}"/>
    <cellStyle name="Standaard 3 2 2 2 2 5" xfId="23430" xr:uid="{00000000-0005-0000-0000-0000825B0000}"/>
    <cellStyle name="Standaard 3 2 2 2 3" xfId="23431" xr:uid="{00000000-0005-0000-0000-0000835B0000}"/>
    <cellStyle name="Standaard 3 2 2 2 3 2" xfId="23432" xr:uid="{00000000-0005-0000-0000-0000845B0000}"/>
    <cellStyle name="Standaard 3 2 2 2 3 2 2" xfId="23433" xr:uid="{00000000-0005-0000-0000-0000855B0000}"/>
    <cellStyle name="Standaard 3 2 2 2 3 3" xfId="23434" xr:uid="{00000000-0005-0000-0000-0000865B0000}"/>
    <cellStyle name="Standaard 3 2 2 2 3 4" xfId="23435" xr:uid="{00000000-0005-0000-0000-0000875B0000}"/>
    <cellStyle name="Standaard 3 2 2 2 4" xfId="23436" xr:uid="{00000000-0005-0000-0000-0000885B0000}"/>
    <cellStyle name="Standaard 3 2 2 2 4 2" xfId="23437" xr:uid="{00000000-0005-0000-0000-0000895B0000}"/>
    <cellStyle name="Standaard 3 2 2 2 4 2 2" xfId="23438" xr:uid="{00000000-0005-0000-0000-00008A5B0000}"/>
    <cellStyle name="Standaard 3 2 2 2 4 3" xfId="23439" xr:uid="{00000000-0005-0000-0000-00008B5B0000}"/>
    <cellStyle name="Standaard 3 2 2 2 5" xfId="23440" xr:uid="{00000000-0005-0000-0000-00008C5B0000}"/>
    <cellStyle name="Standaard 3 2 2 2 5 2" xfId="23441" xr:uid="{00000000-0005-0000-0000-00008D5B0000}"/>
    <cellStyle name="Standaard 3 2 2 2 6" xfId="23442" xr:uid="{00000000-0005-0000-0000-00008E5B0000}"/>
    <cellStyle name="Standaard 3 2 2 2 7" xfId="23443" xr:uid="{00000000-0005-0000-0000-00008F5B0000}"/>
    <cellStyle name="Standaard 3 2 2 3" xfId="23444" xr:uid="{00000000-0005-0000-0000-0000905B0000}"/>
    <cellStyle name="Standaard 3 2 2 3 2" xfId="23445" xr:uid="{00000000-0005-0000-0000-0000915B0000}"/>
    <cellStyle name="Standaard 3 2 2 3 2 2" xfId="23446" xr:uid="{00000000-0005-0000-0000-0000925B0000}"/>
    <cellStyle name="Standaard 3 2 2 3 2 2 2" xfId="23447" xr:uid="{00000000-0005-0000-0000-0000935B0000}"/>
    <cellStyle name="Standaard 3 2 2 3 2 3" xfId="23448" xr:uid="{00000000-0005-0000-0000-0000945B0000}"/>
    <cellStyle name="Standaard 3 2 2 3 3" xfId="23449" xr:uid="{00000000-0005-0000-0000-0000955B0000}"/>
    <cellStyle name="Standaard 3 2 2 3 3 2" xfId="23450" xr:uid="{00000000-0005-0000-0000-0000965B0000}"/>
    <cellStyle name="Standaard 3 2 2 3 4" xfId="23451" xr:uid="{00000000-0005-0000-0000-0000975B0000}"/>
    <cellStyle name="Standaard 3 2 2 4" xfId="23452" xr:uid="{00000000-0005-0000-0000-0000985B0000}"/>
    <cellStyle name="Standaard 3 2 2 4 2" xfId="23453" xr:uid="{00000000-0005-0000-0000-0000995B0000}"/>
    <cellStyle name="Standaard 3 2 2 4 2 2" xfId="23454" xr:uid="{00000000-0005-0000-0000-00009A5B0000}"/>
    <cellStyle name="Standaard 3 2 2 4 2 2 2" xfId="23455" xr:uid="{00000000-0005-0000-0000-00009B5B0000}"/>
    <cellStyle name="Standaard 3 2 2 4 2 3" xfId="23456" xr:uid="{00000000-0005-0000-0000-00009C5B0000}"/>
    <cellStyle name="Standaard 3 2 2 4 3" xfId="23457" xr:uid="{00000000-0005-0000-0000-00009D5B0000}"/>
    <cellStyle name="Standaard 3 2 2 4 4" xfId="23458" xr:uid="{00000000-0005-0000-0000-00009E5B0000}"/>
    <cellStyle name="Standaard 3 2 2 4 4 2" xfId="23459" xr:uid="{00000000-0005-0000-0000-00009F5B0000}"/>
    <cellStyle name="Standaard 3 2 2 4 5" xfId="23460" xr:uid="{00000000-0005-0000-0000-0000A05B0000}"/>
    <cellStyle name="Standaard 3 2 2 4 6" xfId="23461" xr:uid="{00000000-0005-0000-0000-0000A15B0000}"/>
    <cellStyle name="Standaard 3 2 2 5" xfId="23462" xr:uid="{00000000-0005-0000-0000-0000A25B0000}"/>
    <cellStyle name="Standaard 3 2 2 5 2" xfId="23463" xr:uid="{00000000-0005-0000-0000-0000A35B0000}"/>
    <cellStyle name="Standaard 3 2 2 5 2 2" xfId="23464" xr:uid="{00000000-0005-0000-0000-0000A45B0000}"/>
    <cellStyle name="Standaard 3 2 2 5 2 3" xfId="23465" xr:uid="{00000000-0005-0000-0000-0000A55B0000}"/>
    <cellStyle name="Standaard 3 2 2 5 3" xfId="23466" xr:uid="{00000000-0005-0000-0000-0000A65B0000}"/>
    <cellStyle name="Standaard 3 2 2 5 4" xfId="23467" xr:uid="{00000000-0005-0000-0000-0000A75B0000}"/>
    <cellStyle name="Standaard 3 2 2 6" xfId="23468" xr:uid="{00000000-0005-0000-0000-0000A85B0000}"/>
    <cellStyle name="Standaard 3 2 2 6 2" xfId="23469" xr:uid="{00000000-0005-0000-0000-0000A95B0000}"/>
    <cellStyle name="Standaard 3 2 2 6 3" xfId="23470" xr:uid="{00000000-0005-0000-0000-0000AA5B0000}"/>
    <cellStyle name="Standaard 3 2 2 7" xfId="23471" xr:uid="{00000000-0005-0000-0000-0000AB5B0000}"/>
    <cellStyle name="Standaard 3 2 2 8" xfId="23472" xr:uid="{00000000-0005-0000-0000-0000AC5B0000}"/>
    <cellStyle name="Standaard 3 2 3" xfId="23473" xr:uid="{00000000-0005-0000-0000-0000AD5B0000}"/>
    <cellStyle name="Standaard 3 2 3 2" xfId="23474" xr:uid="{00000000-0005-0000-0000-0000AE5B0000}"/>
    <cellStyle name="Standaard 3 2 3 2 2" xfId="23475" xr:uid="{00000000-0005-0000-0000-0000AF5B0000}"/>
    <cellStyle name="Standaard 3 2 3 2 2 2" xfId="23476" xr:uid="{00000000-0005-0000-0000-0000B05B0000}"/>
    <cellStyle name="Standaard 3 2 3 2 2 2 2" xfId="23477" xr:uid="{00000000-0005-0000-0000-0000B15B0000}"/>
    <cellStyle name="Standaard 3 2 3 2 2 2 3" xfId="23478" xr:uid="{00000000-0005-0000-0000-0000B25B0000}"/>
    <cellStyle name="Standaard 3 2 3 2 2 3" xfId="23479" xr:uid="{00000000-0005-0000-0000-0000B35B0000}"/>
    <cellStyle name="Standaard 3 2 3 2 2 4" xfId="23480" xr:uid="{00000000-0005-0000-0000-0000B45B0000}"/>
    <cellStyle name="Standaard 3 2 3 2 3" xfId="23481" xr:uid="{00000000-0005-0000-0000-0000B55B0000}"/>
    <cellStyle name="Standaard 3 2 3 2 3 2" xfId="23482" xr:uid="{00000000-0005-0000-0000-0000B65B0000}"/>
    <cellStyle name="Standaard 3 2 3 2 3 2 2" xfId="23483" xr:uid="{00000000-0005-0000-0000-0000B75B0000}"/>
    <cellStyle name="Standaard 3 2 3 2 3 3" xfId="23484" xr:uid="{00000000-0005-0000-0000-0000B85B0000}"/>
    <cellStyle name="Standaard 3 2 3 2 3 4" xfId="23485" xr:uid="{00000000-0005-0000-0000-0000B95B0000}"/>
    <cellStyle name="Standaard 3 2 3 2 4" xfId="23486" xr:uid="{00000000-0005-0000-0000-0000BA5B0000}"/>
    <cellStyle name="Standaard 3 2 3 2 4 2" xfId="23487" xr:uid="{00000000-0005-0000-0000-0000BB5B0000}"/>
    <cellStyle name="Standaard 3 2 3 2 4 2 2" xfId="23488" xr:uid="{00000000-0005-0000-0000-0000BC5B0000}"/>
    <cellStyle name="Standaard 3 2 3 2 4 3" xfId="23489" xr:uid="{00000000-0005-0000-0000-0000BD5B0000}"/>
    <cellStyle name="Standaard 3 2 3 2 5" xfId="23490" xr:uid="{00000000-0005-0000-0000-0000BE5B0000}"/>
    <cellStyle name="Standaard 3 2 3 2 5 2" xfId="23491" xr:uid="{00000000-0005-0000-0000-0000BF5B0000}"/>
    <cellStyle name="Standaard 3 2 3 2 6" xfId="23492" xr:uid="{00000000-0005-0000-0000-0000C05B0000}"/>
    <cellStyle name="Standaard 3 2 3 2 7" xfId="23493" xr:uid="{00000000-0005-0000-0000-0000C15B0000}"/>
    <cellStyle name="Standaard 3 2 3 3" xfId="23494" xr:uid="{00000000-0005-0000-0000-0000C25B0000}"/>
    <cellStyle name="Standaard 3 2 3 3 2" xfId="23495" xr:uid="{00000000-0005-0000-0000-0000C35B0000}"/>
    <cellStyle name="Standaard 3 2 3 3 2 2" xfId="23496" xr:uid="{00000000-0005-0000-0000-0000C45B0000}"/>
    <cellStyle name="Standaard 3 2 3 3 2 2 2" xfId="23497" xr:uid="{00000000-0005-0000-0000-0000C55B0000}"/>
    <cellStyle name="Standaard 3 2 3 3 2 3" xfId="23498" xr:uid="{00000000-0005-0000-0000-0000C65B0000}"/>
    <cellStyle name="Standaard 3 2 3 3 3" xfId="23499" xr:uid="{00000000-0005-0000-0000-0000C75B0000}"/>
    <cellStyle name="Standaard 3 2 3 3 3 2" xfId="23500" xr:uid="{00000000-0005-0000-0000-0000C85B0000}"/>
    <cellStyle name="Standaard 3 2 3 3 4" xfId="23501" xr:uid="{00000000-0005-0000-0000-0000C95B0000}"/>
    <cellStyle name="Standaard 3 2 3 4" xfId="23502" xr:uid="{00000000-0005-0000-0000-0000CA5B0000}"/>
    <cellStyle name="Standaard 3 2 3 4 2" xfId="23503" xr:uid="{00000000-0005-0000-0000-0000CB5B0000}"/>
    <cellStyle name="Standaard 3 2 3 4 2 2" xfId="23504" xr:uid="{00000000-0005-0000-0000-0000CC5B0000}"/>
    <cellStyle name="Standaard 3 2 3 4 2 3" xfId="23505" xr:uid="{00000000-0005-0000-0000-0000CD5B0000}"/>
    <cellStyle name="Standaard 3 2 3 4 3" xfId="23506" xr:uid="{00000000-0005-0000-0000-0000CE5B0000}"/>
    <cellStyle name="Standaard 3 2 3 4 4" xfId="23507" xr:uid="{00000000-0005-0000-0000-0000CF5B0000}"/>
    <cellStyle name="Standaard 3 2 3 5" xfId="23508" xr:uid="{00000000-0005-0000-0000-0000D05B0000}"/>
    <cellStyle name="Standaard 3 2 3 5 2" xfId="23509" xr:uid="{00000000-0005-0000-0000-0000D15B0000}"/>
    <cellStyle name="Standaard 3 2 3 5 2 2" xfId="23510" xr:uid="{00000000-0005-0000-0000-0000D25B0000}"/>
    <cellStyle name="Standaard 3 2 3 5 3" xfId="23511" xr:uid="{00000000-0005-0000-0000-0000D35B0000}"/>
    <cellStyle name="Standaard 3 2 3 5 4" xfId="23512" xr:uid="{00000000-0005-0000-0000-0000D45B0000}"/>
    <cellStyle name="Standaard 3 2 3 6" xfId="23513" xr:uid="{00000000-0005-0000-0000-0000D55B0000}"/>
    <cellStyle name="Standaard 3 2 3 6 2" xfId="23514" xr:uid="{00000000-0005-0000-0000-0000D65B0000}"/>
    <cellStyle name="Standaard 3 2 3 7" xfId="23515" xr:uid="{00000000-0005-0000-0000-0000D75B0000}"/>
    <cellStyle name="Standaard 3 2 3 8" xfId="23516" xr:uid="{00000000-0005-0000-0000-0000D85B0000}"/>
    <cellStyle name="Standaard 3 2 4" xfId="23517" xr:uid="{00000000-0005-0000-0000-0000D95B0000}"/>
    <cellStyle name="Standaard 3 2 4 2" xfId="23518" xr:uid="{00000000-0005-0000-0000-0000DA5B0000}"/>
    <cellStyle name="Standaard 3 2 4 2 2" xfId="23519" xr:uid="{00000000-0005-0000-0000-0000DB5B0000}"/>
    <cellStyle name="Standaard 3 2 4 2 2 2" xfId="23520" xr:uid="{00000000-0005-0000-0000-0000DC5B0000}"/>
    <cellStyle name="Standaard 3 2 4 2 2 2 2" xfId="23521" xr:uid="{00000000-0005-0000-0000-0000DD5B0000}"/>
    <cellStyle name="Standaard 3 2 4 2 2 3" xfId="23522" xr:uid="{00000000-0005-0000-0000-0000DE5B0000}"/>
    <cellStyle name="Standaard 3 2 4 2 3" xfId="23523" xr:uid="{00000000-0005-0000-0000-0000DF5B0000}"/>
    <cellStyle name="Standaard 3 2 4 2 3 2" xfId="23524" xr:uid="{00000000-0005-0000-0000-0000E05B0000}"/>
    <cellStyle name="Standaard 3 2 4 2 3 2 2" xfId="23525" xr:uid="{00000000-0005-0000-0000-0000E15B0000}"/>
    <cellStyle name="Standaard 3 2 4 2 3 3" xfId="23526" xr:uid="{00000000-0005-0000-0000-0000E25B0000}"/>
    <cellStyle name="Standaard 3 2 4 2 4" xfId="23527" xr:uid="{00000000-0005-0000-0000-0000E35B0000}"/>
    <cellStyle name="Standaard 3 2 4 2 4 2" xfId="23528" xr:uid="{00000000-0005-0000-0000-0000E45B0000}"/>
    <cellStyle name="Standaard 3 2 4 2 4 2 2" xfId="23529" xr:uid="{00000000-0005-0000-0000-0000E55B0000}"/>
    <cellStyle name="Standaard 3 2 4 2 4 3" xfId="23530" xr:uid="{00000000-0005-0000-0000-0000E65B0000}"/>
    <cellStyle name="Standaard 3 2 4 2 5" xfId="23531" xr:uid="{00000000-0005-0000-0000-0000E75B0000}"/>
    <cellStyle name="Standaard 3 2 4 2 5 2" xfId="23532" xr:uid="{00000000-0005-0000-0000-0000E85B0000}"/>
    <cellStyle name="Standaard 3 2 4 2 6" xfId="23533" xr:uid="{00000000-0005-0000-0000-0000E95B0000}"/>
    <cellStyle name="Standaard 3 2 4 3" xfId="23534" xr:uid="{00000000-0005-0000-0000-0000EA5B0000}"/>
    <cellStyle name="Standaard 3 2 4 3 2" xfId="23535" xr:uid="{00000000-0005-0000-0000-0000EB5B0000}"/>
    <cellStyle name="Standaard 3 2 4 3 2 2" xfId="23536" xr:uid="{00000000-0005-0000-0000-0000EC5B0000}"/>
    <cellStyle name="Standaard 3 2 4 3 3" xfId="23537" xr:uid="{00000000-0005-0000-0000-0000ED5B0000}"/>
    <cellStyle name="Standaard 3 2 4 3 4" xfId="23538" xr:uid="{00000000-0005-0000-0000-0000EE5B0000}"/>
    <cellStyle name="Standaard 3 2 4 4" xfId="23539" xr:uid="{00000000-0005-0000-0000-0000EF5B0000}"/>
    <cellStyle name="Standaard 3 2 4 4 2" xfId="23540" xr:uid="{00000000-0005-0000-0000-0000F05B0000}"/>
    <cellStyle name="Standaard 3 2 4 4 2 2" xfId="23541" xr:uid="{00000000-0005-0000-0000-0000F15B0000}"/>
    <cellStyle name="Standaard 3 2 4 4 3" xfId="23542" xr:uid="{00000000-0005-0000-0000-0000F25B0000}"/>
    <cellStyle name="Standaard 3 2 4 5" xfId="23543" xr:uid="{00000000-0005-0000-0000-0000F35B0000}"/>
    <cellStyle name="Standaard 3 2 4 5 2" xfId="23544" xr:uid="{00000000-0005-0000-0000-0000F45B0000}"/>
    <cellStyle name="Standaard 3 2 4 5 2 2" xfId="23545" xr:uid="{00000000-0005-0000-0000-0000F55B0000}"/>
    <cellStyle name="Standaard 3 2 4 5 3" xfId="23546" xr:uid="{00000000-0005-0000-0000-0000F65B0000}"/>
    <cellStyle name="Standaard 3 2 4 6" xfId="23547" xr:uid="{00000000-0005-0000-0000-0000F75B0000}"/>
    <cellStyle name="Standaard 3 2 4 7" xfId="23548" xr:uid="{00000000-0005-0000-0000-0000F85B0000}"/>
    <cellStyle name="Standaard 3 2 4 7 2" xfId="23549" xr:uid="{00000000-0005-0000-0000-0000F95B0000}"/>
    <cellStyle name="Standaard 3 2 4 8" xfId="23550" xr:uid="{00000000-0005-0000-0000-0000FA5B0000}"/>
    <cellStyle name="Standaard 3 2 5" xfId="23551" xr:uid="{00000000-0005-0000-0000-0000FB5B0000}"/>
    <cellStyle name="Standaard 3 2 5 2" xfId="23552" xr:uid="{00000000-0005-0000-0000-0000FC5B0000}"/>
    <cellStyle name="Standaard 3 2 5 2 2" xfId="23553" xr:uid="{00000000-0005-0000-0000-0000FD5B0000}"/>
    <cellStyle name="Standaard 3 2 5 2 2 2" xfId="23554" xr:uid="{00000000-0005-0000-0000-0000FE5B0000}"/>
    <cellStyle name="Standaard 3 2 5 2 2 3" xfId="23555" xr:uid="{00000000-0005-0000-0000-0000FF5B0000}"/>
    <cellStyle name="Standaard 3 2 5 2 3" xfId="23556" xr:uid="{00000000-0005-0000-0000-0000005C0000}"/>
    <cellStyle name="Standaard 3 2 5 2 4" xfId="23557" xr:uid="{00000000-0005-0000-0000-0000015C0000}"/>
    <cellStyle name="Standaard 3 2 5 3" xfId="23558" xr:uid="{00000000-0005-0000-0000-0000025C0000}"/>
    <cellStyle name="Standaard 3 2 5 3 2" xfId="23559" xr:uid="{00000000-0005-0000-0000-0000035C0000}"/>
    <cellStyle name="Standaard 3 2 5 3 2 2" xfId="23560" xr:uid="{00000000-0005-0000-0000-0000045C0000}"/>
    <cellStyle name="Standaard 3 2 5 3 3" xfId="23561" xr:uid="{00000000-0005-0000-0000-0000055C0000}"/>
    <cellStyle name="Standaard 3 2 5 3 4" xfId="23562" xr:uid="{00000000-0005-0000-0000-0000065C0000}"/>
    <cellStyle name="Standaard 3 2 5 4" xfId="23563" xr:uid="{00000000-0005-0000-0000-0000075C0000}"/>
    <cellStyle name="Standaard 3 2 5 4 2" xfId="23564" xr:uid="{00000000-0005-0000-0000-0000085C0000}"/>
    <cellStyle name="Standaard 3 2 5 4 2 2" xfId="23565" xr:uid="{00000000-0005-0000-0000-0000095C0000}"/>
    <cellStyle name="Standaard 3 2 5 4 3" xfId="23566" xr:uid="{00000000-0005-0000-0000-00000A5C0000}"/>
    <cellStyle name="Standaard 3 2 5 5" xfId="23567" xr:uid="{00000000-0005-0000-0000-00000B5C0000}"/>
    <cellStyle name="Standaard 3 2 5 5 2" xfId="23568" xr:uid="{00000000-0005-0000-0000-00000C5C0000}"/>
    <cellStyle name="Standaard 3 2 5 6" xfId="23569" xr:uid="{00000000-0005-0000-0000-00000D5C0000}"/>
    <cellStyle name="Standaard 3 2 5 7" xfId="23570" xr:uid="{00000000-0005-0000-0000-00000E5C0000}"/>
    <cellStyle name="Standaard 3 2 6" xfId="23571" xr:uid="{00000000-0005-0000-0000-00000F5C0000}"/>
    <cellStyle name="Standaard 3 2 6 2" xfId="23572" xr:uid="{00000000-0005-0000-0000-0000105C0000}"/>
    <cellStyle name="Standaard 3 2 6 2 2" xfId="23573" xr:uid="{00000000-0005-0000-0000-0000115C0000}"/>
    <cellStyle name="Standaard 3 2 6 2 2 2" xfId="23574" xr:uid="{00000000-0005-0000-0000-0000125C0000}"/>
    <cellStyle name="Standaard 3 2 6 2 3" xfId="23575" xr:uid="{00000000-0005-0000-0000-0000135C0000}"/>
    <cellStyle name="Standaard 3 2 6 3" xfId="23576" xr:uid="{00000000-0005-0000-0000-0000145C0000}"/>
    <cellStyle name="Standaard 3 2 6 3 2" xfId="23577" xr:uid="{00000000-0005-0000-0000-0000155C0000}"/>
    <cellStyle name="Standaard 3 2 6 4" xfId="23578" xr:uid="{00000000-0005-0000-0000-0000165C0000}"/>
    <cellStyle name="Standaard 3 2 7" xfId="23579" xr:uid="{00000000-0005-0000-0000-0000175C0000}"/>
    <cellStyle name="Standaard 3 2 7 2" xfId="23580" xr:uid="{00000000-0005-0000-0000-0000185C0000}"/>
    <cellStyle name="Standaard 3 2 7 2 2" xfId="23581" xr:uid="{00000000-0005-0000-0000-0000195C0000}"/>
    <cellStyle name="Standaard 3 2 7 2 2 2" xfId="23582" xr:uid="{00000000-0005-0000-0000-00001A5C0000}"/>
    <cellStyle name="Standaard 3 2 7 2 3" xfId="23583" xr:uid="{00000000-0005-0000-0000-00001B5C0000}"/>
    <cellStyle name="Standaard 3 2 7 2 4" xfId="23584" xr:uid="{00000000-0005-0000-0000-00001C5C0000}"/>
    <cellStyle name="Standaard 3 2 7 3" xfId="23585" xr:uid="{00000000-0005-0000-0000-00001D5C0000}"/>
    <cellStyle name="Standaard 3 2 7 4" xfId="23586" xr:uid="{00000000-0005-0000-0000-00001E5C0000}"/>
    <cellStyle name="Standaard 3 2 7 4 2" xfId="23587" xr:uid="{00000000-0005-0000-0000-00001F5C0000}"/>
    <cellStyle name="Standaard 3 2 7 5" xfId="23588" xr:uid="{00000000-0005-0000-0000-0000205C0000}"/>
    <cellStyle name="Standaard 3 2 8" xfId="23589" xr:uid="{00000000-0005-0000-0000-0000215C0000}"/>
    <cellStyle name="Standaard 3 2 8 2" xfId="23590" xr:uid="{00000000-0005-0000-0000-0000225C0000}"/>
    <cellStyle name="Standaard 3 2 8 2 2" xfId="23591" xr:uid="{00000000-0005-0000-0000-0000235C0000}"/>
    <cellStyle name="Standaard 3 2 8 3" xfId="23592" xr:uid="{00000000-0005-0000-0000-0000245C0000}"/>
    <cellStyle name="Standaard 3 2 8 4" xfId="23593" xr:uid="{00000000-0005-0000-0000-0000255C0000}"/>
    <cellStyle name="Standaard 3 2 9" xfId="23594" xr:uid="{00000000-0005-0000-0000-0000265C0000}"/>
    <cellStyle name="Standaard 3 2 9 2" xfId="23595" xr:uid="{00000000-0005-0000-0000-0000275C0000}"/>
    <cellStyle name="Standaard 3 2 9 2 2" xfId="23596" xr:uid="{00000000-0005-0000-0000-0000285C0000}"/>
    <cellStyle name="Standaard 3 2 9 3" xfId="23597" xr:uid="{00000000-0005-0000-0000-0000295C0000}"/>
    <cellStyle name="Standaard 3 2 9 3 2" xfId="23598" xr:uid="{00000000-0005-0000-0000-00002A5C0000}"/>
    <cellStyle name="Standaard 3 2 9 4" xfId="23599" xr:uid="{00000000-0005-0000-0000-00002B5C0000}"/>
    <cellStyle name="Standaard 3 3" xfId="23600" xr:uid="{00000000-0005-0000-0000-00002C5C0000}"/>
    <cellStyle name="Standaard 3 3 10" xfId="23601" xr:uid="{00000000-0005-0000-0000-00002D5C0000}"/>
    <cellStyle name="Standaard 3 3 10 2" xfId="23602" xr:uid="{00000000-0005-0000-0000-00002E5C0000}"/>
    <cellStyle name="Standaard 3 3 11" xfId="23603" xr:uid="{00000000-0005-0000-0000-00002F5C0000}"/>
    <cellStyle name="Standaard 3 3 12" xfId="23604" xr:uid="{00000000-0005-0000-0000-0000305C0000}"/>
    <cellStyle name="Standaard 3 3 2" xfId="23605" xr:uid="{00000000-0005-0000-0000-0000315C0000}"/>
    <cellStyle name="Standaard 3 3 2 2" xfId="23606" xr:uid="{00000000-0005-0000-0000-0000325C0000}"/>
    <cellStyle name="Standaard 3 3 2 2 2" xfId="23607" xr:uid="{00000000-0005-0000-0000-0000335C0000}"/>
    <cellStyle name="Standaard 3 3 2 2 2 2" xfId="23608" xr:uid="{00000000-0005-0000-0000-0000345C0000}"/>
    <cellStyle name="Standaard 3 3 2 2 2 2 2" xfId="23609" xr:uid="{00000000-0005-0000-0000-0000355C0000}"/>
    <cellStyle name="Standaard 3 3 2 2 2 2 3" xfId="23610" xr:uid="{00000000-0005-0000-0000-0000365C0000}"/>
    <cellStyle name="Standaard 3 3 2 2 2 3" xfId="23611" xr:uid="{00000000-0005-0000-0000-0000375C0000}"/>
    <cellStyle name="Standaard 3 3 2 2 2 4" xfId="23612" xr:uid="{00000000-0005-0000-0000-0000385C0000}"/>
    <cellStyle name="Standaard 3 3 2 2 3" xfId="23613" xr:uid="{00000000-0005-0000-0000-0000395C0000}"/>
    <cellStyle name="Standaard 3 3 2 2 3 2" xfId="23614" xr:uid="{00000000-0005-0000-0000-00003A5C0000}"/>
    <cellStyle name="Standaard 3 3 2 2 3 2 2" xfId="23615" xr:uid="{00000000-0005-0000-0000-00003B5C0000}"/>
    <cellStyle name="Standaard 3 3 2 2 3 3" xfId="23616" xr:uid="{00000000-0005-0000-0000-00003C5C0000}"/>
    <cellStyle name="Standaard 3 3 2 2 3 4" xfId="23617" xr:uid="{00000000-0005-0000-0000-00003D5C0000}"/>
    <cellStyle name="Standaard 3 3 2 2 4" xfId="23618" xr:uid="{00000000-0005-0000-0000-00003E5C0000}"/>
    <cellStyle name="Standaard 3 3 2 2 4 2" xfId="23619" xr:uid="{00000000-0005-0000-0000-00003F5C0000}"/>
    <cellStyle name="Standaard 3 3 2 2 4 2 2" xfId="23620" xr:uid="{00000000-0005-0000-0000-0000405C0000}"/>
    <cellStyle name="Standaard 3 3 2 2 4 3" xfId="23621" xr:uid="{00000000-0005-0000-0000-0000415C0000}"/>
    <cellStyle name="Standaard 3 3 2 2 5" xfId="23622" xr:uid="{00000000-0005-0000-0000-0000425C0000}"/>
    <cellStyle name="Standaard 3 3 2 2 5 2" xfId="23623" xr:uid="{00000000-0005-0000-0000-0000435C0000}"/>
    <cellStyle name="Standaard 3 3 2 2 6" xfId="23624" xr:uid="{00000000-0005-0000-0000-0000445C0000}"/>
    <cellStyle name="Standaard 3 3 2 2 7" xfId="23625" xr:uid="{00000000-0005-0000-0000-0000455C0000}"/>
    <cellStyle name="Standaard 3 3 2 3" xfId="23626" xr:uid="{00000000-0005-0000-0000-0000465C0000}"/>
    <cellStyle name="Standaard 3 3 2 3 2" xfId="23627" xr:uid="{00000000-0005-0000-0000-0000475C0000}"/>
    <cellStyle name="Standaard 3 3 2 3 2 2" xfId="23628" xr:uid="{00000000-0005-0000-0000-0000485C0000}"/>
    <cellStyle name="Standaard 3 3 2 3 2 2 2" xfId="23629" xr:uid="{00000000-0005-0000-0000-0000495C0000}"/>
    <cellStyle name="Standaard 3 3 2 3 2 3" xfId="23630" xr:uid="{00000000-0005-0000-0000-00004A5C0000}"/>
    <cellStyle name="Standaard 3 3 2 3 3" xfId="23631" xr:uid="{00000000-0005-0000-0000-00004B5C0000}"/>
    <cellStyle name="Standaard 3 3 2 3 3 2" xfId="23632" xr:uid="{00000000-0005-0000-0000-00004C5C0000}"/>
    <cellStyle name="Standaard 3 3 2 3 4" xfId="23633" xr:uid="{00000000-0005-0000-0000-00004D5C0000}"/>
    <cellStyle name="Standaard 3 3 2 4" xfId="23634" xr:uid="{00000000-0005-0000-0000-00004E5C0000}"/>
    <cellStyle name="Standaard 3 3 2 4 2" xfId="23635" xr:uid="{00000000-0005-0000-0000-00004F5C0000}"/>
    <cellStyle name="Standaard 3 3 2 4 2 2" xfId="23636" xr:uid="{00000000-0005-0000-0000-0000505C0000}"/>
    <cellStyle name="Standaard 3 3 2 4 2 3" xfId="23637" xr:uid="{00000000-0005-0000-0000-0000515C0000}"/>
    <cellStyle name="Standaard 3 3 2 4 3" xfId="23638" xr:uid="{00000000-0005-0000-0000-0000525C0000}"/>
    <cellStyle name="Standaard 3 3 2 4 4" xfId="23639" xr:uid="{00000000-0005-0000-0000-0000535C0000}"/>
    <cellStyle name="Standaard 3 3 2 5" xfId="23640" xr:uid="{00000000-0005-0000-0000-0000545C0000}"/>
    <cellStyle name="Standaard 3 3 2 5 2" xfId="23641" xr:uid="{00000000-0005-0000-0000-0000555C0000}"/>
    <cellStyle name="Standaard 3 3 2 5 2 2" xfId="23642" xr:uid="{00000000-0005-0000-0000-0000565C0000}"/>
    <cellStyle name="Standaard 3 3 2 5 3" xfId="23643" xr:uid="{00000000-0005-0000-0000-0000575C0000}"/>
    <cellStyle name="Standaard 3 3 2 5 4" xfId="23644" xr:uid="{00000000-0005-0000-0000-0000585C0000}"/>
    <cellStyle name="Standaard 3 3 2 6" xfId="23645" xr:uid="{00000000-0005-0000-0000-0000595C0000}"/>
    <cellStyle name="Standaard 3 3 2 6 2" xfId="23646" xr:uid="{00000000-0005-0000-0000-00005A5C0000}"/>
    <cellStyle name="Standaard 3 3 2 7" xfId="23647" xr:uid="{00000000-0005-0000-0000-00005B5C0000}"/>
    <cellStyle name="Standaard 3 3 2 8" xfId="23648" xr:uid="{00000000-0005-0000-0000-00005C5C0000}"/>
    <cellStyle name="Standaard 3 3 3" xfId="23649" xr:uid="{00000000-0005-0000-0000-00005D5C0000}"/>
    <cellStyle name="Standaard 3 3 3 2" xfId="23650" xr:uid="{00000000-0005-0000-0000-00005E5C0000}"/>
    <cellStyle name="Standaard 3 3 3 2 2" xfId="23651" xr:uid="{00000000-0005-0000-0000-00005F5C0000}"/>
    <cellStyle name="Standaard 3 3 3 2 2 2" xfId="23652" xr:uid="{00000000-0005-0000-0000-0000605C0000}"/>
    <cellStyle name="Standaard 3 3 3 2 2 2 2" xfId="23653" xr:uid="{00000000-0005-0000-0000-0000615C0000}"/>
    <cellStyle name="Standaard 3 3 3 2 2 3" xfId="23654" xr:uid="{00000000-0005-0000-0000-0000625C0000}"/>
    <cellStyle name="Standaard 3 3 3 2 2 4" xfId="23655" xr:uid="{00000000-0005-0000-0000-0000635C0000}"/>
    <cellStyle name="Standaard 3 3 3 2 2 5" xfId="23656" xr:uid="{00000000-0005-0000-0000-0000645C0000}"/>
    <cellStyle name="Standaard 3 3 3 2 3" xfId="23657" xr:uid="{00000000-0005-0000-0000-0000655C0000}"/>
    <cellStyle name="Standaard 3 3 3 2 4" xfId="23658" xr:uid="{00000000-0005-0000-0000-0000665C0000}"/>
    <cellStyle name="Standaard 3 3 3 2 4 2" xfId="23659" xr:uid="{00000000-0005-0000-0000-0000675C0000}"/>
    <cellStyle name="Standaard 3 3 3 2 5" xfId="23660" xr:uid="{00000000-0005-0000-0000-0000685C0000}"/>
    <cellStyle name="Standaard 3 3 3 2 6" xfId="23661" xr:uid="{00000000-0005-0000-0000-0000695C0000}"/>
    <cellStyle name="Standaard 3 3 3 3" xfId="23662" xr:uid="{00000000-0005-0000-0000-00006A5C0000}"/>
    <cellStyle name="Standaard 3 3 3 3 2" xfId="23663" xr:uid="{00000000-0005-0000-0000-00006B5C0000}"/>
    <cellStyle name="Standaard 3 3 3 3 3" xfId="23664" xr:uid="{00000000-0005-0000-0000-00006C5C0000}"/>
    <cellStyle name="Standaard 3 3 3 4" xfId="23665" xr:uid="{00000000-0005-0000-0000-00006D5C0000}"/>
    <cellStyle name="Standaard 3 3 3 5" xfId="23666" xr:uid="{00000000-0005-0000-0000-00006E5C0000}"/>
    <cellStyle name="Standaard 3 3 3 6" xfId="23667" xr:uid="{00000000-0005-0000-0000-00006F5C0000}"/>
    <cellStyle name="Standaard 3 3 4" xfId="23668" xr:uid="{00000000-0005-0000-0000-0000705C0000}"/>
    <cellStyle name="Standaard 3 3 4 2" xfId="23669" xr:uid="{00000000-0005-0000-0000-0000715C0000}"/>
    <cellStyle name="Standaard 3 3 4 2 2" xfId="23670" xr:uid="{00000000-0005-0000-0000-0000725C0000}"/>
    <cellStyle name="Standaard 3 3 4 2 2 2" xfId="23671" xr:uid="{00000000-0005-0000-0000-0000735C0000}"/>
    <cellStyle name="Standaard 3 3 4 2 2 3" xfId="23672" xr:uid="{00000000-0005-0000-0000-0000745C0000}"/>
    <cellStyle name="Standaard 3 3 4 2 3" xfId="23673" xr:uid="{00000000-0005-0000-0000-0000755C0000}"/>
    <cellStyle name="Standaard 3 3 4 2 4" xfId="23674" xr:uid="{00000000-0005-0000-0000-0000765C0000}"/>
    <cellStyle name="Standaard 3 3 4 3" xfId="23675" xr:uid="{00000000-0005-0000-0000-0000775C0000}"/>
    <cellStyle name="Standaard 3 3 4 3 2" xfId="23676" xr:uid="{00000000-0005-0000-0000-0000785C0000}"/>
    <cellStyle name="Standaard 3 3 4 3 2 2" xfId="23677" xr:uid="{00000000-0005-0000-0000-0000795C0000}"/>
    <cellStyle name="Standaard 3 3 4 3 3" xfId="23678" xr:uid="{00000000-0005-0000-0000-00007A5C0000}"/>
    <cellStyle name="Standaard 3 3 4 3 4" xfId="23679" xr:uid="{00000000-0005-0000-0000-00007B5C0000}"/>
    <cellStyle name="Standaard 3 3 4 4" xfId="23680" xr:uid="{00000000-0005-0000-0000-00007C5C0000}"/>
    <cellStyle name="Standaard 3 3 4 4 2" xfId="23681" xr:uid="{00000000-0005-0000-0000-00007D5C0000}"/>
    <cellStyle name="Standaard 3 3 4 4 2 2" xfId="23682" xr:uid="{00000000-0005-0000-0000-00007E5C0000}"/>
    <cellStyle name="Standaard 3 3 4 4 3" xfId="23683" xr:uid="{00000000-0005-0000-0000-00007F5C0000}"/>
    <cellStyle name="Standaard 3 3 4 5" xfId="23684" xr:uid="{00000000-0005-0000-0000-0000805C0000}"/>
    <cellStyle name="Standaard 3 3 4 5 2" xfId="23685" xr:uid="{00000000-0005-0000-0000-0000815C0000}"/>
    <cellStyle name="Standaard 3 3 4 6" xfId="23686" xr:uid="{00000000-0005-0000-0000-0000825C0000}"/>
    <cellStyle name="Standaard 3 3 4 7" xfId="23687" xr:uid="{00000000-0005-0000-0000-0000835C0000}"/>
    <cellStyle name="Standaard 3 3 5" xfId="23688" xr:uid="{00000000-0005-0000-0000-0000845C0000}"/>
    <cellStyle name="Standaard 3 3 5 2" xfId="23689" xr:uid="{00000000-0005-0000-0000-0000855C0000}"/>
    <cellStyle name="Standaard 3 3 5 2 2" xfId="23690" xr:uid="{00000000-0005-0000-0000-0000865C0000}"/>
    <cellStyle name="Standaard 3 3 5 2 2 2" xfId="23691" xr:uid="{00000000-0005-0000-0000-0000875C0000}"/>
    <cellStyle name="Standaard 3 3 5 2 3" xfId="23692" xr:uid="{00000000-0005-0000-0000-0000885C0000}"/>
    <cellStyle name="Standaard 3 3 5 3" xfId="23693" xr:uid="{00000000-0005-0000-0000-0000895C0000}"/>
    <cellStyle name="Standaard 3 3 5 4" xfId="23694" xr:uid="{00000000-0005-0000-0000-00008A5C0000}"/>
    <cellStyle name="Standaard 3 3 5 4 2" xfId="23695" xr:uid="{00000000-0005-0000-0000-00008B5C0000}"/>
    <cellStyle name="Standaard 3 3 5 5" xfId="23696" xr:uid="{00000000-0005-0000-0000-00008C5C0000}"/>
    <cellStyle name="Standaard 3 3 5 6" xfId="23697" xr:uid="{00000000-0005-0000-0000-00008D5C0000}"/>
    <cellStyle name="Standaard 3 3 6" xfId="23698" xr:uid="{00000000-0005-0000-0000-00008E5C0000}"/>
    <cellStyle name="Standaard 3 3 6 2" xfId="23699" xr:uid="{00000000-0005-0000-0000-00008F5C0000}"/>
    <cellStyle name="Standaard 3 3 6 2 2" xfId="23700" xr:uid="{00000000-0005-0000-0000-0000905C0000}"/>
    <cellStyle name="Standaard 3 3 6 2 2 2" xfId="23701" xr:uid="{00000000-0005-0000-0000-0000915C0000}"/>
    <cellStyle name="Standaard 3 3 6 2 3" xfId="23702" xr:uid="{00000000-0005-0000-0000-0000925C0000}"/>
    <cellStyle name="Standaard 3 3 6 2 4" xfId="23703" xr:uid="{00000000-0005-0000-0000-0000935C0000}"/>
    <cellStyle name="Standaard 3 3 6 3" xfId="23704" xr:uid="{00000000-0005-0000-0000-0000945C0000}"/>
    <cellStyle name="Standaard 3 3 6 4" xfId="23705" xr:uid="{00000000-0005-0000-0000-0000955C0000}"/>
    <cellStyle name="Standaard 3 3 6 4 2" xfId="23706" xr:uid="{00000000-0005-0000-0000-0000965C0000}"/>
    <cellStyle name="Standaard 3 3 6 5" xfId="23707" xr:uid="{00000000-0005-0000-0000-0000975C0000}"/>
    <cellStyle name="Standaard 3 3 7" xfId="23708" xr:uid="{00000000-0005-0000-0000-0000985C0000}"/>
    <cellStyle name="Standaard 3 3 7 2" xfId="23709" xr:uid="{00000000-0005-0000-0000-0000995C0000}"/>
    <cellStyle name="Standaard 3 3 7 2 2" xfId="23710" xr:uid="{00000000-0005-0000-0000-00009A5C0000}"/>
    <cellStyle name="Standaard 3 3 7 3" xfId="23711" xr:uid="{00000000-0005-0000-0000-00009B5C0000}"/>
    <cellStyle name="Standaard 3 3 7 3 2" xfId="23712" xr:uid="{00000000-0005-0000-0000-00009C5C0000}"/>
    <cellStyle name="Standaard 3 3 7 4" xfId="23713" xr:uid="{00000000-0005-0000-0000-00009D5C0000}"/>
    <cellStyle name="Standaard 3 3 7 5" xfId="23714" xr:uid="{00000000-0005-0000-0000-00009E5C0000}"/>
    <cellStyle name="Standaard 3 3 8" xfId="23715" xr:uid="{00000000-0005-0000-0000-00009F5C0000}"/>
    <cellStyle name="Standaard 3 3 8 2" xfId="23716" xr:uid="{00000000-0005-0000-0000-0000A05C0000}"/>
    <cellStyle name="Standaard 3 3 8 2 2" xfId="23717" xr:uid="{00000000-0005-0000-0000-0000A15C0000}"/>
    <cellStyle name="Standaard 3 3 8 3" xfId="23718" xr:uid="{00000000-0005-0000-0000-0000A25C0000}"/>
    <cellStyle name="Standaard 3 3 9" xfId="23719" xr:uid="{00000000-0005-0000-0000-0000A35C0000}"/>
    <cellStyle name="Standaard 3 3 9 2" xfId="23720" xr:uid="{00000000-0005-0000-0000-0000A45C0000}"/>
    <cellStyle name="Standaard 3 3 9 2 2" xfId="23721" xr:uid="{00000000-0005-0000-0000-0000A55C0000}"/>
    <cellStyle name="Standaard 3 3 9 3" xfId="23722" xr:uid="{00000000-0005-0000-0000-0000A65C0000}"/>
    <cellStyle name="Standaard 3 3 9 4" xfId="23723" xr:uid="{00000000-0005-0000-0000-0000A75C0000}"/>
    <cellStyle name="Standaard 3 4" xfId="23724" xr:uid="{00000000-0005-0000-0000-0000A85C0000}"/>
    <cellStyle name="Standaard 3 4 10" xfId="23725" xr:uid="{00000000-0005-0000-0000-0000A95C0000}"/>
    <cellStyle name="Standaard 3 4 2" xfId="23726" xr:uid="{00000000-0005-0000-0000-0000AA5C0000}"/>
    <cellStyle name="Standaard 3 4 2 2" xfId="23727" xr:uid="{00000000-0005-0000-0000-0000AB5C0000}"/>
    <cellStyle name="Standaard 3 4 2 2 2" xfId="23728" xr:uid="{00000000-0005-0000-0000-0000AC5C0000}"/>
    <cellStyle name="Standaard 3 4 2 2 2 2" xfId="23729" xr:uid="{00000000-0005-0000-0000-0000AD5C0000}"/>
    <cellStyle name="Standaard 3 4 2 2 2 3" xfId="23730" xr:uid="{00000000-0005-0000-0000-0000AE5C0000}"/>
    <cellStyle name="Standaard 3 4 2 2 3" xfId="23731" xr:uid="{00000000-0005-0000-0000-0000AF5C0000}"/>
    <cellStyle name="Standaard 3 4 2 2 3 2" xfId="23732" xr:uid="{00000000-0005-0000-0000-0000B05C0000}"/>
    <cellStyle name="Standaard 3 4 2 2 4" xfId="23733" xr:uid="{00000000-0005-0000-0000-0000B15C0000}"/>
    <cellStyle name="Standaard 3 4 2 2 5" xfId="23734" xr:uid="{00000000-0005-0000-0000-0000B25C0000}"/>
    <cellStyle name="Standaard 3 4 2 3" xfId="23735" xr:uid="{00000000-0005-0000-0000-0000B35C0000}"/>
    <cellStyle name="Standaard 3 4 2 3 2" xfId="23736" xr:uid="{00000000-0005-0000-0000-0000B45C0000}"/>
    <cellStyle name="Standaard 3 4 2 3 2 2" xfId="23737" xr:uid="{00000000-0005-0000-0000-0000B55C0000}"/>
    <cellStyle name="Standaard 3 4 2 3 3" xfId="23738" xr:uid="{00000000-0005-0000-0000-0000B65C0000}"/>
    <cellStyle name="Standaard 3 4 2 3 4" xfId="23739" xr:uid="{00000000-0005-0000-0000-0000B75C0000}"/>
    <cellStyle name="Standaard 3 4 2 4" xfId="23740" xr:uid="{00000000-0005-0000-0000-0000B85C0000}"/>
    <cellStyle name="Standaard 3 4 2 4 2" xfId="23741" xr:uid="{00000000-0005-0000-0000-0000B95C0000}"/>
    <cellStyle name="Standaard 3 4 2 4 2 2" xfId="23742" xr:uid="{00000000-0005-0000-0000-0000BA5C0000}"/>
    <cellStyle name="Standaard 3 4 2 4 3" xfId="23743" xr:uid="{00000000-0005-0000-0000-0000BB5C0000}"/>
    <cellStyle name="Standaard 3 4 2 5" xfId="23744" xr:uid="{00000000-0005-0000-0000-0000BC5C0000}"/>
    <cellStyle name="Standaard 3 4 2 5 2" xfId="23745" xr:uid="{00000000-0005-0000-0000-0000BD5C0000}"/>
    <cellStyle name="Standaard 3 4 2 6" xfId="23746" xr:uid="{00000000-0005-0000-0000-0000BE5C0000}"/>
    <cellStyle name="Standaard 3 4 2 7" xfId="23747" xr:uid="{00000000-0005-0000-0000-0000BF5C0000}"/>
    <cellStyle name="Standaard 3 4 3" xfId="23748" xr:uid="{00000000-0005-0000-0000-0000C05C0000}"/>
    <cellStyle name="Standaard 3 4 3 2" xfId="23749" xr:uid="{00000000-0005-0000-0000-0000C15C0000}"/>
    <cellStyle name="Standaard 3 4 3 2 2" xfId="23750" xr:uid="{00000000-0005-0000-0000-0000C25C0000}"/>
    <cellStyle name="Standaard 3 4 3 2 2 2" xfId="23751" xr:uid="{00000000-0005-0000-0000-0000C35C0000}"/>
    <cellStyle name="Standaard 3 4 3 2 3" xfId="23752" xr:uid="{00000000-0005-0000-0000-0000C45C0000}"/>
    <cellStyle name="Standaard 3 4 3 3" xfId="23753" xr:uid="{00000000-0005-0000-0000-0000C55C0000}"/>
    <cellStyle name="Standaard 3 4 3 3 2" xfId="23754" xr:uid="{00000000-0005-0000-0000-0000C65C0000}"/>
    <cellStyle name="Standaard 3 4 3 4" xfId="23755" xr:uid="{00000000-0005-0000-0000-0000C75C0000}"/>
    <cellStyle name="Standaard 3 4 4" xfId="23756" xr:uid="{00000000-0005-0000-0000-0000C85C0000}"/>
    <cellStyle name="Standaard 3 4 4 2" xfId="23757" xr:uid="{00000000-0005-0000-0000-0000C95C0000}"/>
    <cellStyle name="Standaard 3 4 4 2 2" xfId="23758" xr:uid="{00000000-0005-0000-0000-0000CA5C0000}"/>
    <cellStyle name="Standaard 3 4 4 2 2 2" xfId="23759" xr:uid="{00000000-0005-0000-0000-0000CB5C0000}"/>
    <cellStyle name="Standaard 3 4 4 2 3" xfId="23760" xr:uid="{00000000-0005-0000-0000-0000CC5C0000}"/>
    <cellStyle name="Standaard 3 4 4 3" xfId="23761" xr:uid="{00000000-0005-0000-0000-0000CD5C0000}"/>
    <cellStyle name="Standaard 3 4 4 4" xfId="23762" xr:uid="{00000000-0005-0000-0000-0000CE5C0000}"/>
    <cellStyle name="Standaard 3 4 4 4 2" xfId="23763" xr:uid="{00000000-0005-0000-0000-0000CF5C0000}"/>
    <cellStyle name="Standaard 3 4 4 5" xfId="23764" xr:uid="{00000000-0005-0000-0000-0000D05C0000}"/>
    <cellStyle name="Standaard 3 4 4 6" xfId="23765" xr:uid="{00000000-0005-0000-0000-0000D15C0000}"/>
    <cellStyle name="Standaard 3 4 5" xfId="23766" xr:uid="{00000000-0005-0000-0000-0000D25C0000}"/>
    <cellStyle name="Standaard 3 4 5 2" xfId="23767" xr:uid="{00000000-0005-0000-0000-0000D35C0000}"/>
    <cellStyle name="Standaard 3 4 5 2 2" xfId="23768" xr:uid="{00000000-0005-0000-0000-0000D45C0000}"/>
    <cellStyle name="Standaard 3 4 5 2 3" xfId="23769" xr:uid="{00000000-0005-0000-0000-0000D55C0000}"/>
    <cellStyle name="Standaard 3 4 5 3" xfId="23770" xr:uid="{00000000-0005-0000-0000-0000D65C0000}"/>
    <cellStyle name="Standaard 3 4 5 3 2" xfId="23771" xr:uid="{00000000-0005-0000-0000-0000D75C0000}"/>
    <cellStyle name="Standaard 3 4 5 4" xfId="23772" xr:uid="{00000000-0005-0000-0000-0000D85C0000}"/>
    <cellStyle name="Standaard 3 4 5 5" xfId="23773" xr:uid="{00000000-0005-0000-0000-0000D95C0000}"/>
    <cellStyle name="Standaard 3 4 6" xfId="23774" xr:uid="{00000000-0005-0000-0000-0000DA5C0000}"/>
    <cellStyle name="Standaard 3 4 6 2" xfId="23775" xr:uid="{00000000-0005-0000-0000-0000DB5C0000}"/>
    <cellStyle name="Standaard 3 4 6 2 2" xfId="23776" xr:uid="{00000000-0005-0000-0000-0000DC5C0000}"/>
    <cellStyle name="Standaard 3 4 6 3" xfId="23777" xr:uid="{00000000-0005-0000-0000-0000DD5C0000}"/>
    <cellStyle name="Standaard 3 4 6 4" xfId="23778" xr:uid="{00000000-0005-0000-0000-0000DE5C0000}"/>
    <cellStyle name="Standaard 3 4 7" xfId="23779" xr:uid="{00000000-0005-0000-0000-0000DF5C0000}"/>
    <cellStyle name="Standaard 3 4 7 2" xfId="23780" xr:uid="{00000000-0005-0000-0000-0000E05C0000}"/>
    <cellStyle name="Standaard 3 4 7 2 2" xfId="23781" xr:uid="{00000000-0005-0000-0000-0000E15C0000}"/>
    <cellStyle name="Standaard 3 4 7 3" xfId="23782" xr:uid="{00000000-0005-0000-0000-0000E25C0000}"/>
    <cellStyle name="Standaard 3 4 7 4" xfId="23783" xr:uid="{00000000-0005-0000-0000-0000E35C0000}"/>
    <cellStyle name="Standaard 3 4 8" xfId="23784" xr:uid="{00000000-0005-0000-0000-0000E45C0000}"/>
    <cellStyle name="Standaard 3 4 8 2" xfId="23785" xr:uid="{00000000-0005-0000-0000-0000E55C0000}"/>
    <cellStyle name="Standaard 3 4 9" xfId="23786" xr:uid="{00000000-0005-0000-0000-0000E65C0000}"/>
    <cellStyle name="Standaard 3 5" xfId="23787" xr:uid="{00000000-0005-0000-0000-0000E75C0000}"/>
    <cellStyle name="Standaard 3 5 2" xfId="23788" xr:uid="{00000000-0005-0000-0000-0000E85C0000}"/>
    <cellStyle name="Standaard 3 5 2 2" xfId="23789" xr:uid="{00000000-0005-0000-0000-0000E95C0000}"/>
    <cellStyle name="Standaard 3 5 2 2 2" xfId="23790" xr:uid="{00000000-0005-0000-0000-0000EA5C0000}"/>
    <cellStyle name="Standaard 3 5 2 2 2 2" xfId="23791" xr:uid="{00000000-0005-0000-0000-0000EB5C0000}"/>
    <cellStyle name="Standaard 3 5 2 2 2 3" xfId="23792" xr:uid="{00000000-0005-0000-0000-0000EC5C0000}"/>
    <cellStyle name="Standaard 3 5 2 2 3" xfId="23793" xr:uid="{00000000-0005-0000-0000-0000ED5C0000}"/>
    <cellStyle name="Standaard 3 5 2 2 4" xfId="23794" xr:uid="{00000000-0005-0000-0000-0000EE5C0000}"/>
    <cellStyle name="Standaard 3 5 2 3" xfId="23795" xr:uid="{00000000-0005-0000-0000-0000EF5C0000}"/>
    <cellStyle name="Standaard 3 5 2 3 2" xfId="23796" xr:uid="{00000000-0005-0000-0000-0000F05C0000}"/>
    <cellStyle name="Standaard 3 5 2 3 2 2" xfId="23797" xr:uid="{00000000-0005-0000-0000-0000F15C0000}"/>
    <cellStyle name="Standaard 3 5 2 3 3" xfId="23798" xr:uid="{00000000-0005-0000-0000-0000F25C0000}"/>
    <cellStyle name="Standaard 3 5 2 3 4" xfId="23799" xr:uid="{00000000-0005-0000-0000-0000F35C0000}"/>
    <cellStyle name="Standaard 3 5 2 4" xfId="23800" xr:uid="{00000000-0005-0000-0000-0000F45C0000}"/>
    <cellStyle name="Standaard 3 5 2 4 2" xfId="23801" xr:uid="{00000000-0005-0000-0000-0000F55C0000}"/>
    <cellStyle name="Standaard 3 5 2 4 2 2" xfId="23802" xr:uid="{00000000-0005-0000-0000-0000F65C0000}"/>
    <cellStyle name="Standaard 3 5 2 4 3" xfId="23803" xr:uid="{00000000-0005-0000-0000-0000F75C0000}"/>
    <cellStyle name="Standaard 3 5 2 5" xfId="23804" xr:uid="{00000000-0005-0000-0000-0000F85C0000}"/>
    <cellStyle name="Standaard 3 5 2 5 2" xfId="23805" xr:uid="{00000000-0005-0000-0000-0000F95C0000}"/>
    <cellStyle name="Standaard 3 5 2 6" xfId="23806" xr:uid="{00000000-0005-0000-0000-0000FA5C0000}"/>
    <cellStyle name="Standaard 3 5 2 7" xfId="23807" xr:uid="{00000000-0005-0000-0000-0000FB5C0000}"/>
    <cellStyle name="Standaard 3 5 3" xfId="23808" xr:uid="{00000000-0005-0000-0000-0000FC5C0000}"/>
    <cellStyle name="Standaard 3 5 3 2" xfId="23809" xr:uid="{00000000-0005-0000-0000-0000FD5C0000}"/>
    <cellStyle name="Standaard 3 5 3 2 2" xfId="23810" xr:uid="{00000000-0005-0000-0000-0000FE5C0000}"/>
    <cellStyle name="Standaard 3 5 3 2 2 2" xfId="23811" xr:uid="{00000000-0005-0000-0000-0000FF5C0000}"/>
    <cellStyle name="Standaard 3 5 3 2 3" xfId="23812" xr:uid="{00000000-0005-0000-0000-0000005D0000}"/>
    <cellStyle name="Standaard 3 5 3 3" xfId="23813" xr:uid="{00000000-0005-0000-0000-0000015D0000}"/>
    <cellStyle name="Standaard 3 5 3 3 2" xfId="23814" xr:uid="{00000000-0005-0000-0000-0000025D0000}"/>
    <cellStyle name="Standaard 3 5 3 4" xfId="23815" xr:uid="{00000000-0005-0000-0000-0000035D0000}"/>
    <cellStyle name="Standaard 3 5 4" xfId="23816" xr:uid="{00000000-0005-0000-0000-0000045D0000}"/>
    <cellStyle name="Standaard 3 5 4 2" xfId="23817" xr:uid="{00000000-0005-0000-0000-0000055D0000}"/>
    <cellStyle name="Standaard 3 5 4 2 2" xfId="23818" xr:uid="{00000000-0005-0000-0000-0000065D0000}"/>
    <cellStyle name="Standaard 3 5 4 2 3" xfId="23819" xr:uid="{00000000-0005-0000-0000-0000075D0000}"/>
    <cellStyle name="Standaard 3 5 4 3" xfId="23820" xr:uid="{00000000-0005-0000-0000-0000085D0000}"/>
    <cellStyle name="Standaard 3 5 4 4" xfId="23821" xr:uid="{00000000-0005-0000-0000-0000095D0000}"/>
    <cellStyle name="Standaard 3 5 5" xfId="23822" xr:uid="{00000000-0005-0000-0000-00000A5D0000}"/>
    <cellStyle name="Standaard 3 5 5 2" xfId="23823" xr:uid="{00000000-0005-0000-0000-00000B5D0000}"/>
    <cellStyle name="Standaard 3 5 5 2 2" xfId="23824" xr:uid="{00000000-0005-0000-0000-00000C5D0000}"/>
    <cellStyle name="Standaard 3 5 5 3" xfId="23825" xr:uid="{00000000-0005-0000-0000-00000D5D0000}"/>
    <cellStyle name="Standaard 3 5 5 4" xfId="23826" xr:uid="{00000000-0005-0000-0000-00000E5D0000}"/>
    <cellStyle name="Standaard 3 5 6" xfId="23827" xr:uid="{00000000-0005-0000-0000-00000F5D0000}"/>
    <cellStyle name="Standaard 3 5 6 2" xfId="23828" xr:uid="{00000000-0005-0000-0000-0000105D0000}"/>
    <cellStyle name="Standaard 3 5 7" xfId="23829" xr:uid="{00000000-0005-0000-0000-0000115D0000}"/>
    <cellStyle name="Standaard 3 5 8" xfId="23830" xr:uid="{00000000-0005-0000-0000-0000125D0000}"/>
    <cellStyle name="Standaard 3 6" xfId="23831" xr:uid="{00000000-0005-0000-0000-0000135D0000}"/>
    <cellStyle name="Standaard 3 6 2" xfId="23832" xr:uid="{00000000-0005-0000-0000-0000145D0000}"/>
    <cellStyle name="Standaard 3 6 2 2" xfId="23833" xr:uid="{00000000-0005-0000-0000-0000155D0000}"/>
    <cellStyle name="Standaard 3 6 2 2 2" xfId="23834" xr:uid="{00000000-0005-0000-0000-0000165D0000}"/>
    <cellStyle name="Standaard 3 6 2 2 2 2" xfId="23835" xr:uid="{00000000-0005-0000-0000-0000175D0000}"/>
    <cellStyle name="Standaard 3 6 2 2 3" xfId="23836" xr:uid="{00000000-0005-0000-0000-0000185D0000}"/>
    <cellStyle name="Standaard 3 6 2 3" xfId="23837" xr:uid="{00000000-0005-0000-0000-0000195D0000}"/>
    <cellStyle name="Standaard 3 6 2 3 2" xfId="23838" xr:uid="{00000000-0005-0000-0000-00001A5D0000}"/>
    <cellStyle name="Standaard 3 6 2 3 2 2" xfId="23839" xr:uid="{00000000-0005-0000-0000-00001B5D0000}"/>
    <cellStyle name="Standaard 3 6 2 3 3" xfId="23840" xr:uid="{00000000-0005-0000-0000-00001C5D0000}"/>
    <cellStyle name="Standaard 3 6 2 4" xfId="23841" xr:uid="{00000000-0005-0000-0000-00001D5D0000}"/>
    <cellStyle name="Standaard 3 6 2 4 2" xfId="23842" xr:uid="{00000000-0005-0000-0000-00001E5D0000}"/>
    <cellStyle name="Standaard 3 6 2 4 2 2" xfId="23843" xr:uid="{00000000-0005-0000-0000-00001F5D0000}"/>
    <cellStyle name="Standaard 3 6 2 4 3" xfId="23844" xr:uid="{00000000-0005-0000-0000-0000205D0000}"/>
    <cellStyle name="Standaard 3 6 2 5" xfId="23845" xr:uid="{00000000-0005-0000-0000-0000215D0000}"/>
    <cellStyle name="Standaard 3 6 2 6" xfId="23846" xr:uid="{00000000-0005-0000-0000-0000225D0000}"/>
    <cellStyle name="Standaard 3 6 2 6 2" xfId="23847" xr:uid="{00000000-0005-0000-0000-0000235D0000}"/>
    <cellStyle name="Standaard 3 6 2 7" xfId="23848" xr:uid="{00000000-0005-0000-0000-0000245D0000}"/>
    <cellStyle name="Standaard 3 6 3" xfId="23849" xr:uid="{00000000-0005-0000-0000-0000255D0000}"/>
    <cellStyle name="Standaard 3 6 3 2" xfId="23850" xr:uid="{00000000-0005-0000-0000-0000265D0000}"/>
    <cellStyle name="Standaard 3 6 3 2 2" xfId="23851" xr:uid="{00000000-0005-0000-0000-0000275D0000}"/>
    <cellStyle name="Standaard 3 6 3 3" xfId="23852" xr:uid="{00000000-0005-0000-0000-0000285D0000}"/>
    <cellStyle name="Standaard 3 6 3 4" xfId="23853" xr:uid="{00000000-0005-0000-0000-0000295D0000}"/>
    <cellStyle name="Standaard 3 6 3 5" xfId="23854" xr:uid="{00000000-0005-0000-0000-00002A5D0000}"/>
    <cellStyle name="Standaard 3 6 3 6" xfId="23855" xr:uid="{00000000-0005-0000-0000-00002B5D0000}"/>
    <cellStyle name="Standaard 3 6 4" xfId="23856" xr:uid="{00000000-0005-0000-0000-00002C5D0000}"/>
    <cellStyle name="Standaard 3 6 4 2" xfId="23857" xr:uid="{00000000-0005-0000-0000-00002D5D0000}"/>
    <cellStyle name="Standaard 3 6 4 2 2" xfId="23858" xr:uid="{00000000-0005-0000-0000-00002E5D0000}"/>
    <cellStyle name="Standaard 3 6 4 3" xfId="23859" xr:uid="{00000000-0005-0000-0000-00002F5D0000}"/>
    <cellStyle name="Standaard 3 6 5" xfId="23860" xr:uid="{00000000-0005-0000-0000-0000305D0000}"/>
    <cellStyle name="Standaard 3 6 5 2" xfId="23861" xr:uid="{00000000-0005-0000-0000-0000315D0000}"/>
    <cellStyle name="Standaard 3 6 5 2 2" xfId="23862" xr:uid="{00000000-0005-0000-0000-0000325D0000}"/>
    <cellStyle name="Standaard 3 6 5 3" xfId="23863" xr:uid="{00000000-0005-0000-0000-0000335D0000}"/>
    <cellStyle name="Standaard 3 6 6" xfId="23864" xr:uid="{00000000-0005-0000-0000-0000345D0000}"/>
    <cellStyle name="Standaard 3 6 7" xfId="23865" xr:uid="{00000000-0005-0000-0000-0000355D0000}"/>
    <cellStyle name="Standaard 3 6 7 2" xfId="23866" xr:uid="{00000000-0005-0000-0000-0000365D0000}"/>
    <cellStyle name="Standaard 3 6 8" xfId="23867" xr:uid="{00000000-0005-0000-0000-0000375D0000}"/>
    <cellStyle name="Standaard 3 6 9" xfId="23868" xr:uid="{00000000-0005-0000-0000-0000385D0000}"/>
    <cellStyle name="Standaard 3 7" xfId="23869" xr:uid="{00000000-0005-0000-0000-0000395D0000}"/>
    <cellStyle name="Standaard 3 7 2" xfId="23870" xr:uid="{00000000-0005-0000-0000-00003A5D0000}"/>
    <cellStyle name="Standaard 3 7 2 2" xfId="23871" xr:uid="{00000000-0005-0000-0000-00003B5D0000}"/>
    <cellStyle name="Standaard 3 7 2 2 2" xfId="23872" xr:uid="{00000000-0005-0000-0000-00003C5D0000}"/>
    <cellStyle name="Standaard 3 7 2 3" xfId="23873" xr:uid="{00000000-0005-0000-0000-00003D5D0000}"/>
    <cellStyle name="Standaard 3 7 3" xfId="23874" xr:uid="{00000000-0005-0000-0000-00003E5D0000}"/>
    <cellStyle name="Standaard 3 7 3 2" xfId="23875" xr:uid="{00000000-0005-0000-0000-00003F5D0000}"/>
    <cellStyle name="Standaard 3 7 3 2 2" xfId="23876" xr:uid="{00000000-0005-0000-0000-0000405D0000}"/>
    <cellStyle name="Standaard 3 7 3 3" xfId="23877" xr:uid="{00000000-0005-0000-0000-0000415D0000}"/>
    <cellStyle name="Standaard 3 7 4" xfId="23878" xr:uid="{00000000-0005-0000-0000-0000425D0000}"/>
    <cellStyle name="Standaard 3 7 4 2" xfId="23879" xr:uid="{00000000-0005-0000-0000-0000435D0000}"/>
    <cellStyle name="Standaard 3 7 4 2 2" xfId="23880" xr:uid="{00000000-0005-0000-0000-0000445D0000}"/>
    <cellStyle name="Standaard 3 7 4 3" xfId="23881" xr:uid="{00000000-0005-0000-0000-0000455D0000}"/>
    <cellStyle name="Standaard 3 7 5" xfId="23882" xr:uid="{00000000-0005-0000-0000-0000465D0000}"/>
    <cellStyle name="Standaard 3 7 6" xfId="23883" xr:uid="{00000000-0005-0000-0000-0000475D0000}"/>
    <cellStyle name="Standaard 3 7 6 2" xfId="23884" xr:uid="{00000000-0005-0000-0000-0000485D0000}"/>
    <cellStyle name="Standaard 3 7 7" xfId="23885" xr:uid="{00000000-0005-0000-0000-0000495D0000}"/>
    <cellStyle name="Standaard 3 7 8" xfId="23886" xr:uid="{00000000-0005-0000-0000-00004A5D0000}"/>
    <cellStyle name="Standaard 3 8" xfId="23887" xr:uid="{00000000-0005-0000-0000-00004B5D0000}"/>
    <cellStyle name="Standaard 3 8 2" xfId="23888" xr:uid="{00000000-0005-0000-0000-00004C5D0000}"/>
    <cellStyle name="Standaard 3 8 2 2" xfId="23889" xr:uid="{00000000-0005-0000-0000-00004D5D0000}"/>
    <cellStyle name="Standaard 3 8 2 2 2" xfId="23890" xr:uid="{00000000-0005-0000-0000-00004E5D0000}"/>
    <cellStyle name="Standaard 3 8 2 3" xfId="23891" xr:uid="{00000000-0005-0000-0000-00004F5D0000}"/>
    <cellStyle name="Standaard 3 8 3" xfId="23892" xr:uid="{00000000-0005-0000-0000-0000505D0000}"/>
    <cellStyle name="Standaard 3 8 3 2" xfId="23893" xr:uid="{00000000-0005-0000-0000-0000515D0000}"/>
    <cellStyle name="Standaard 3 8 4" xfId="23894" xr:uid="{00000000-0005-0000-0000-0000525D0000}"/>
    <cellStyle name="Standaard 3 8 5" xfId="23895" xr:uid="{00000000-0005-0000-0000-0000535D0000}"/>
    <cellStyle name="Standaard 3 8 6" xfId="23896" xr:uid="{00000000-0005-0000-0000-0000545D0000}"/>
    <cellStyle name="Standaard 3 9" xfId="23897" xr:uid="{00000000-0005-0000-0000-0000555D0000}"/>
    <cellStyle name="Standaard 3 9 2" xfId="23898" xr:uid="{00000000-0005-0000-0000-0000565D0000}"/>
    <cellStyle name="Standaard 3 9 2 2" xfId="23899" xr:uid="{00000000-0005-0000-0000-0000575D0000}"/>
    <cellStyle name="Standaard 3 9 2 2 2" xfId="23900" xr:uid="{00000000-0005-0000-0000-0000585D0000}"/>
    <cellStyle name="Standaard 3 9 2 3" xfId="23901" xr:uid="{00000000-0005-0000-0000-0000595D0000}"/>
    <cellStyle name="Standaard 3 9 2 4" xfId="23902" xr:uid="{00000000-0005-0000-0000-00005A5D0000}"/>
    <cellStyle name="Standaard 3 9 3" xfId="23903" xr:uid="{00000000-0005-0000-0000-00005B5D0000}"/>
    <cellStyle name="Standaard 3 9 3 2" xfId="23904" xr:uid="{00000000-0005-0000-0000-00005C5D0000}"/>
    <cellStyle name="Standaard 3 9 4" xfId="23905" xr:uid="{00000000-0005-0000-0000-00005D5D0000}"/>
    <cellStyle name="Standaard 3 9 5" xfId="23906" xr:uid="{00000000-0005-0000-0000-00005E5D0000}"/>
    <cellStyle name="Standaard 3 9 5 2" xfId="23907" xr:uid="{00000000-0005-0000-0000-00005F5D0000}"/>
    <cellStyle name="Standaard 3 9 6" xfId="23908" xr:uid="{00000000-0005-0000-0000-0000605D0000}"/>
    <cellStyle name="Standaard 3 9 7" xfId="23909" xr:uid="{00000000-0005-0000-0000-0000615D0000}"/>
    <cellStyle name="Standaard 4" xfId="23910" xr:uid="{00000000-0005-0000-0000-0000625D0000}"/>
    <cellStyle name="Standaard 4 10" xfId="23911" xr:uid="{00000000-0005-0000-0000-0000635D0000}"/>
    <cellStyle name="Standaard 4 11" xfId="23912" xr:uid="{00000000-0005-0000-0000-0000645D0000}"/>
    <cellStyle name="Standaard 4 11 2" xfId="23913" xr:uid="{00000000-0005-0000-0000-0000655D0000}"/>
    <cellStyle name="Standaard 4 11 2 2" xfId="23914" xr:uid="{00000000-0005-0000-0000-0000665D0000}"/>
    <cellStyle name="Standaard 4 12" xfId="23915" xr:uid="{00000000-0005-0000-0000-0000675D0000}"/>
    <cellStyle name="Standaard 4 13" xfId="23916" xr:uid="{00000000-0005-0000-0000-0000685D0000}"/>
    <cellStyle name="Standaard 4 2" xfId="23917" xr:uid="{00000000-0005-0000-0000-0000695D0000}"/>
    <cellStyle name="Standaard 4 2 10" xfId="23918" xr:uid="{00000000-0005-0000-0000-00006A5D0000}"/>
    <cellStyle name="Standaard 4 2 10 2" xfId="23919" xr:uid="{00000000-0005-0000-0000-00006B5D0000}"/>
    <cellStyle name="Standaard 4 2 10 2 2" xfId="23920" xr:uid="{00000000-0005-0000-0000-00006C5D0000}"/>
    <cellStyle name="Standaard 4 2 10 2 3" xfId="23921" xr:uid="{00000000-0005-0000-0000-00006D5D0000}"/>
    <cellStyle name="Standaard 4 2 10 3" xfId="23922" xr:uid="{00000000-0005-0000-0000-00006E5D0000}"/>
    <cellStyle name="Standaard 4 2 10 4" xfId="23923" xr:uid="{00000000-0005-0000-0000-00006F5D0000}"/>
    <cellStyle name="Standaard 4 2 11" xfId="23924" xr:uid="{00000000-0005-0000-0000-0000705D0000}"/>
    <cellStyle name="Standaard 4 2 11 2" xfId="23925" xr:uid="{00000000-0005-0000-0000-0000715D0000}"/>
    <cellStyle name="Standaard 4 2 11 2 2" xfId="23926" xr:uid="{00000000-0005-0000-0000-0000725D0000}"/>
    <cellStyle name="Standaard 4 2 11 3" xfId="23927" xr:uid="{00000000-0005-0000-0000-0000735D0000}"/>
    <cellStyle name="Standaard 4 2 11 4" xfId="23928" xr:uid="{00000000-0005-0000-0000-0000745D0000}"/>
    <cellStyle name="Standaard 4 2 12" xfId="23929" xr:uid="{00000000-0005-0000-0000-0000755D0000}"/>
    <cellStyle name="Standaard 4 2 13" xfId="23930" xr:uid="{00000000-0005-0000-0000-0000765D0000}"/>
    <cellStyle name="Standaard 4 2 13 2" xfId="23931" xr:uid="{00000000-0005-0000-0000-0000775D0000}"/>
    <cellStyle name="Standaard 4 2 14" xfId="23932" xr:uid="{00000000-0005-0000-0000-0000785D0000}"/>
    <cellStyle name="Standaard 4 2 15" xfId="23933" xr:uid="{00000000-0005-0000-0000-0000795D0000}"/>
    <cellStyle name="Standaard 4 2 16" xfId="23934" xr:uid="{00000000-0005-0000-0000-00007A5D0000}"/>
    <cellStyle name="Standaard 4 2 2" xfId="23935" xr:uid="{00000000-0005-0000-0000-00007B5D0000}"/>
    <cellStyle name="Standaard 4 2 2 10" xfId="23936" xr:uid="{00000000-0005-0000-0000-00007C5D0000}"/>
    <cellStyle name="Standaard 4 2 2 10 2" xfId="23937" xr:uid="{00000000-0005-0000-0000-00007D5D0000}"/>
    <cellStyle name="Standaard 4 2 2 11" xfId="23938" xr:uid="{00000000-0005-0000-0000-00007E5D0000}"/>
    <cellStyle name="Standaard 4 2 2 12" xfId="23939" xr:uid="{00000000-0005-0000-0000-00007F5D0000}"/>
    <cellStyle name="Standaard 4 2 2 13" xfId="23940" xr:uid="{00000000-0005-0000-0000-0000805D0000}"/>
    <cellStyle name="Standaard 4 2 2 2" xfId="23941" xr:uid="{00000000-0005-0000-0000-0000815D0000}"/>
    <cellStyle name="Standaard 4 2 2 2 2" xfId="23942" xr:uid="{00000000-0005-0000-0000-0000825D0000}"/>
    <cellStyle name="Standaard 4 2 2 2 2 2" xfId="23943" xr:uid="{00000000-0005-0000-0000-0000835D0000}"/>
    <cellStyle name="Standaard 4 2 2 2 2 2 2" xfId="23944" xr:uid="{00000000-0005-0000-0000-0000845D0000}"/>
    <cellStyle name="Standaard 4 2 2 2 2 2 2 2" xfId="23945" xr:uid="{00000000-0005-0000-0000-0000855D0000}"/>
    <cellStyle name="Standaard 4 2 2 2 2 2 2 2 2" xfId="23946" xr:uid="{00000000-0005-0000-0000-0000865D0000}"/>
    <cellStyle name="Standaard 4 2 2 2 2 2 2 3" xfId="23947" xr:uid="{00000000-0005-0000-0000-0000875D0000}"/>
    <cellStyle name="Standaard 4 2 2 2 2 2 3" xfId="23948" xr:uid="{00000000-0005-0000-0000-0000885D0000}"/>
    <cellStyle name="Standaard 4 2 2 2 2 2 3 2" xfId="23949" xr:uid="{00000000-0005-0000-0000-0000895D0000}"/>
    <cellStyle name="Standaard 4 2 2 2 2 2 4" xfId="23950" xr:uid="{00000000-0005-0000-0000-00008A5D0000}"/>
    <cellStyle name="Standaard 4 2 2 2 2 2 5" xfId="23951" xr:uid="{00000000-0005-0000-0000-00008B5D0000}"/>
    <cellStyle name="Standaard 4 2 2 2 2 2 6" xfId="23952" xr:uid="{00000000-0005-0000-0000-00008C5D0000}"/>
    <cellStyle name="Standaard 4 2 2 2 2 3" xfId="23953" xr:uid="{00000000-0005-0000-0000-00008D5D0000}"/>
    <cellStyle name="Standaard 4 2 2 2 2 3 2" xfId="23954" xr:uid="{00000000-0005-0000-0000-00008E5D0000}"/>
    <cellStyle name="Standaard 4 2 2 2 2 3 2 2" xfId="23955" xr:uid="{00000000-0005-0000-0000-00008F5D0000}"/>
    <cellStyle name="Standaard 4 2 2 2 2 3 3" xfId="23956" xr:uid="{00000000-0005-0000-0000-0000905D0000}"/>
    <cellStyle name="Standaard 4 2 2 2 2 4" xfId="23957" xr:uid="{00000000-0005-0000-0000-0000915D0000}"/>
    <cellStyle name="Standaard 4 2 2 2 2 4 2" xfId="23958" xr:uid="{00000000-0005-0000-0000-0000925D0000}"/>
    <cellStyle name="Standaard 4 2 2 2 2 4 2 2" xfId="23959" xr:uid="{00000000-0005-0000-0000-0000935D0000}"/>
    <cellStyle name="Standaard 4 2 2 2 2 4 3" xfId="23960" xr:uid="{00000000-0005-0000-0000-0000945D0000}"/>
    <cellStyle name="Standaard 4 2 2 2 2 5" xfId="23961" xr:uid="{00000000-0005-0000-0000-0000955D0000}"/>
    <cellStyle name="Standaard 4 2 2 2 2 5 2" xfId="23962" xr:uid="{00000000-0005-0000-0000-0000965D0000}"/>
    <cellStyle name="Standaard 4 2 2 2 2 6" xfId="23963" xr:uid="{00000000-0005-0000-0000-0000975D0000}"/>
    <cellStyle name="Standaard 4 2 2 2 2 7" xfId="23964" xr:uid="{00000000-0005-0000-0000-0000985D0000}"/>
    <cellStyle name="Standaard 4 2 2 2 2 8" xfId="23965" xr:uid="{00000000-0005-0000-0000-0000995D0000}"/>
    <cellStyle name="Standaard 4 2 2 2 3" xfId="23966" xr:uid="{00000000-0005-0000-0000-00009A5D0000}"/>
    <cellStyle name="Standaard 4 2 2 2 3 2" xfId="23967" xr:uid="{00000000-0005-0000-0000-00009B5D0000}"/>
    <cellStyle name="Standaard 4 2 2 2 3 2 2" xfId="23968" xr:uid="{00000000-0005-0000-0000-00009C5D0000}"/>
    <cellStyle name="Standaard 4 2 2 2 3 2 2 2" xfId="23969" xr:uid="{00000000-0005-0000-0000-00009D5D0000}"/>
    <cellStyle name="Standaard 4 2 2 2 3 2 3" xfId="23970" xr:uid="{00000000-0005-0000-0000-00009E5D0000}"/>
    <cellStyle name="Standaard 4 2 2 2 3 2 4" xfId="23971" xr:uid="{00000000-0005-0000-0000-00009F5D0000}"/>
    <cellStyle name="Standaard 4 2 2 2 3 3" xfId="23972" xr:uid="{00000000-0005-0000-0000-0000A05D0000}"/>
    <cellStyle name="Standaard 4 2 2 2 3 3 2" xfId="23973" xr:uid="{00000000-0005-0000-0000-0000A15D0000}"/>
    <cellStyle name="Standaard 4 2 2 2 3 4" xfId="23974" xr:uid="{00000000-0005-0000-0000-0000A25D0000}"/>
    <cellStyle name="Standaard 4 2 2 2 3 5" xfId="23975" xr:uid="{00000000-0005-0000-0000-0000A35D0000}"/>
    <cellStyle name="Standaard 4 2 2 2 3 6" xfId="23976" xr:uid="{00000000-0005-0000-0000-0000A45D0000}"/>
    <cellStyle name="Standaard 4 2 2 2 4" xfId="23977" xr:uid="{00000000-0005-0000-0000-0000A55D0000}"/>
    <cellStyle name="Standaard 4 2 2 2 4 2" xfId="23978" xr:uid="{00000000-0005-0000-0000-0000A65D0000}"/>
    <cellStyle name="Standaard 4 2 2 2 4 2 2" xfId="23979" xr:uid="{00000000-0005-0000-0000-0000A75D0000}"/>
    <cellStyle name="Standaard 4 2 2 2 4 2 2 2" xfId="23980" xr:uid="{00000000-0005-0000-0000-0000A85D0000}"/>
    <cellStyle name="Standaard 4 2 2 2 4 2 3" xfId="23981" xr:uid="{00000000-0005-0000-0000-0000A95D0000}"/>
    <cellStyle name="Standaard 4 2 2 2 4 2 4" xfId="23982" xr:uid="{00000000-0005-0000-0000-0000AA5D0000}"/>
    <cellStyle name="Standaard 4 2 2 2 4 3" xfId="23983" xr:uid="{00000000-0005-0000-0000-0000AB5D0000}"/>
    <cellStyle name="Standaard 4 2 2 2 4 3 2" xfId="23984" xr:uid="{00000000-0005-0000-0000-0000AC5D0000}"/>
    <cellStyle name="Standaard 4 2 2 2 4 4" xfId="23985" xr:uid="{00000000-0005-0000-0000-0000AD5D0000}"/>
    <cellStyle name="Standaard 4 2 2 2 4 5" xfId="23986" xr:uid="{00000000-0005-0000-0000-0000AE5D0000}"/>
    <cellStyle name="Standaard 4 2 2 2 5" xfId="23987" xr:uid="{00000000-0005-0000-0000-0000AF5D0000}"/>
    <cellStyle name="Standaard 4 2 2 2 5 2" xfId="23988" xr:uid="{00000000-0005-0000-0000-0000B05D0000}"/>
    <cellStyle name="Standaard 4 2 2 2 5 2 2" xfId="23989" xr:uid="{00000000-0005-0000-0000-0000B15D0000}"/>
    <cellStyle name="Standaard 4 2 2 2 5 3" xfId="23990" xr:uid="{00000000-0005-0000-0000-0000B25D0000}"/>
    <cellStyle name="Standaard 4 2 2 2 5 4" xfId="23991" xr:uid="{00000000-0005-0000-0000-0000B35D0000}"/>
    <cellStyle name="Standaard 4 2 2 2 6" xfId="23992" xr:uid="{00000000-0005-0000-0000-0000B45D0000}"/>
    <cellStyle name="Standaard 4 2 2 2 6 2" xfId="23993" xr:uid="{00000000-0005-0000-0000-0000B55D0000}"/>
    <cellStyle name="Standaard 4 2 2 2 7" xfId="23994" xr:uid="{00000000-0005-0000-0000-0000B65D0000}"/>
    <cellStyle name="Standaard 4 2 2 2 8" xfId="23995" xr:uid="{00000000-0005-0000-0000-0000B75D0000}"/>
    <cellStyle name="Standaard 4 2 2 2 9" xfId="23996" xr:uid="{00000000-0005-0000-0000-0000B85D0000}"/>
    <cellStyle name="Standaard 4 2 2 3" xfId="23997" xr:uid="{00000000-0005-0000-0000-0000B95D0000}"/>
    <cellStyle name="Standaard 4 2 2 3 2" xfId="23998" xr:uid="{00000000-0005-0000-0000-0000BA5D0000}"/>
    <cellStyle name="Standaard 4 2 2 3 2 2" xfId="23999" xr:uid="{00000000-0005-0000-0000-0000BB5D0000}"/>
    <cellStyle name="Standaard 4 2 2 3 2 2 2" xfId="24000" xr:uid="{00000000-0005-0000-0000-0000BC5D0000}"/>
    <cellStyle name="Standaard 4 2 2 3 2 2 2 2" xfId="24001" xr:uid="{00000000-0005-0000-0000-0000BD5D0000}"/>
    <cellStyle name="Standaard 4 2 2 3 2 2 2 2 2" xfId="24002" xr:uid="{00000000-0005-0000-0000-0000BE5D0000}"/>
    <cellStyle name="Standaard 4 2 2 3 2 2 2 3" xfId="24003" xr:uid="{00000000-0005-0000-0000-0000BF5D0000}"/>
    <cellStyle name="Standaard 4 2 2 3 2 2 3" xfId="24004" xr:uid="{00000000-0005-0000-0000-0000C05D0000}"/>
    <cellStyle name="Standaard 4 2 2 3 2 2 3 2" xfId="24005" xr:uid="{00000000-0005-0000-0000-0000C15D0000}"/>
    <cellStyle name="Standaard 4 2 2 3 2 2 4" xfId="24006" xr:uid="{00000000-0005-0000-0000-0000C25D0000}"/>
    <cellStyle name="Standaard 4 2 2 3 2 2 5" xfId="24007" xr:uid="{00000000-0005-0000-0000-0000C35D0000}"/>
    <cellStyle name="Standaard 4 2 2 3 2 2 6" xfId="24008" xr:uid="{00000000-0005-0000-0000-0000C45D0000}"/>
    <cellStyle name="Standaard 4 2 2 3 2 3" xfId="24009" xr:uid="{00000000-0005-0000-0000-0000C55D0000}"/>
    <cellStyle name="Standaard 4 2 2 3 2 3 2" xfId="24010" xr:uid="{00000000-0005-0000-0000-0000C65D0000}"/>
    <cellStyle name="Standaard 4 2 2 3 2 3 2 2" xfId="24011" xr:uid="{00000000-0005-0000-0000-0000C75D0000}"/>
    <cellStyle name="Standaard 4 2 2 3 2 3 3" xfId="24012" xr:uid="{00000000-0005-0000-0000-0000C85D0000}"/>
    <cellStyle name="Standaard 4 2 2 3 2 4" xfId="24013" xr:uid="{00000000-0005-0000-0000-0000C95D0000}"/>
    <cellStyle name="Standaard 4 2 2 3 2 4 2" xfId="24014" xr:uid="{00000000-0005-0000-0000-0000CA5D0000}"/>
    <cellStyle name="Standaard 4 2 2 3 2 4 2 2" xfId="24015" xr:uid="{00000000-0005-0000-0000-0000CB5D0000}"/>
    <cellStyle name="Standaard 4 2 2 3 2 4 3" xfId="24016" xr:uid="{00000000-0005-0000-0000-0000CC5D0000}"/>
    <cellStyle name="Standaard 4 2 2 3 2 5" xfId="24017" xr:uid="{00000000-0005-0000-0000-0000CD5D0000}"/>
    <cellStyle name="Standaard 4 2 2 3 2 5 2" xfId="24018" xr:uid="{00000000-0005-0000-0000-0000CE5D0000}"/>
    <cellStyle name="Standaard 4 2 2 3 2 6" xfId="24019" xr:uid="{00000000-0005-0000-0000-0000CF5D0000}"/>
    <cellStyle name="Standaard 4 2 2 3 2 7" xfId="24020" xr:uid="{00000000-0005-0000-0000-0000D05D0000}"/>
    <cellStyle name="Standaard 4 2 2 3 2 8" xfId="24021" xr:uid="{00000000-0005-0000-0000-0000D15D0000}"/>
    <cellStyle name="Standaard 4 2 2 3 3" xfId="24022" xr:uid="{00000000-0005-0000-0000-0000D25D0000}"/>
    <cellStyle name="Standaard 4 2 2 3 3 2" xfId="24023" xr:uid="{00000000-0005-0000-0000-0000D35D0000}"/>
    <cellStyle name="Standaard 4 2 2 3 3 2 2" xfId="24024" xr:uid="{00000000-0005-0000-0000-0000D45D0000}"/>
    <cellStyle name="Standaard 4 2 2 3 3 2 2 2" xfId="24025" xr:uid="{00000000-0005-0000-0000-0000D55D0000}"/>
    <cellStyle name="Standaard 4 2 2 3 3 2 3" xfId="24026" xr:uid="{00000000-0005-0000-0000-0000D65D0000}"/>
    <cellStyle name="Standaard 4 2 2 3 3 2 4" xfId="24027" xr:uid="{00000000-0005-0000-0000-0000D75D0000}"/>
    <cellStyle name="Standaard 4 2 2 3 3 3" xfId="24028" xr:uid="{00000000-0005-0000-0000-0000D85D0000}"/>
    <cellStyle name="Standaard 4 2 2 3 3 3 2" xfId="24029" xr:uid="{00000000-0005-0000-0000-0000D95D0000}"/>
    <cellStyle name="Standaard 4 2 2 3 3 4" xfId="24030" xr:uid="{00000000-0005-0000-0000-0000DA5D0000}"/>
    <cellStyle name="Standaard 4 2 2 3 3 5" xfId="24031" xr:uid="{00000000-0005-0000-0000-0000DB5D0000}"/>
    <cellStyle name="Standaard 4 2 2 3 3 6" xfId="24032" xr:uid="{00000000-0005-0000-0000-0000DC5D0000}"/>
    <cellStyle name="Standaard 4 2 2 3 4" xfId="24033" xr:uid="{00000000-0005-0000-0000-0000DD5D0000}"/>
    <cellStyle name="Standaard 4 2 2 3 4 2" xfId="24034" xr:uid="{00000000-0005-0000-0000-0000DE5D0000}"/>
    <cellStyle name="Standaard 4 2 2 3 4 2 2" xfId="24035" xr:uid="{00000000-0005-0000-0000-0000DF5D0000}"/>
    <cellStyle name="Standaard 4 2 2 3 4 3" xfId="24036" xr:uid="{00000000-0005-0000-0000-0000E05D0000}"/>
    <cellStyle name="Standaard 4 2 2 3 4 4" xfId="24037" xr:uid="{00000000-0005-0000-0000-0000E15D0000}"/>
    <cellStyle name="Standaard 4 2 2 3 5" xfId="24038" xr:uid="{00000000-0005-0000-0000-0000E25D0000}"/>
    <cellStyle name="Standaard 4 2 2 3 5 2" xfId="24039" xr:uid="{00000000-0005-0000-0000-0000E35D0000}"/>
    <cellStyle name="Standaard 4 2 2 3 5 2 2" xfId="24040" xr:uid="{00000000-0005-0000-0000-0000E45D0000}"/>
    <cellStyle name="Standaard 4 2 2 3 5 3" xfId="24041" xr:uid="{00000000-0005-0000-0000-0000E55D0000}"/>
    <cellStyle name="Standaard 4 2 2 3 6" xfId="24042" xr:uid="{00000000-0005-0000-0000-0000E65D0000}"/>
    <cellStyle name="Standaard 4 2 2 3 6 2" xfId="24043" xr:uid="{00000000-0005-0000-0000-0000E75D0000}"/>
    <cellStyle name="Standaard 4 2 2 3 7" xfId="24044" xr:uid="{00000000-0005-0000-0000-0000E85D0000}"/>
    <cellStyle name="Standaard 4 2 2 3 8" xfId="24045" xr:uid="{00000000-0005-0000-0000-0000E95D0000}"/>
    <cellStyle name="Standaard 4 2 2 3 9" xfId="24046" xr:uid="{00000000-0005-0000-0000-0000EA5D0000}"/>
    <cellStyle name="Standaard 4 2 2 4" xfId="24047" xr:uid="{00000000-0005-0000-0000-0000EB5D0000}"/>
    <cellStyle name="Standaard 4 2 2 4 2" xfId="24048" xr:uid="{00000000-0005-0000-0000-0000EC5D0000}"/>
    <cellStyle name="Standaard 4 2 2 4 2 2" xfId="24049" xr:uid="{00000000-0005-0000-0000-0000ED5D0000}"/>
    <cellStyle name="Standaard 4 2 2 4 2 2 2" xfId="24050" xr:uid="{00000000-0005-0000-0000-0000EE5D0000}"/>
    <cellStyle name="Standaard 4 2 2 4 2 2 2 2" xfId="24051" xr:uid="{00000000-0005-0000-0000-0000EF5D0000}"/>
    <cellStyle name="Standaard 4 2 2 4 2 2 2 2 2" xfId="24052" xr:uid="{00000000-0005-0000-0000-0000F05D0000}"/>
    <cellStyle name="Standaard 4 2 2 4 2 2 2 3" xfId="24053" xr:uid="{00000000-0005-0000-0000-0000F15D0000}"/>
    <cellStyle name="Standaard 4 2 2 4 2 2 3" xfId="24054" xr:uid="{00000000-0005-0000-0000-0000F25D0000}"/>
    <cellStyle name="Standaard 4 2 2 4 2 2 3 2" xfId="24055" xr:uid="{00000000-0005-0000-0000-0000F35D0000}"/>
    <cellStyle name="Standaard 4 2 2 4 2 2 4" xfId="24056" xr:uid="{00000000-0005-0000-0000-0000F45D0000}"/>
    <cellStyle name="Standaard 4 2 2 4 2 2 5" xfId="24057" xr:uid="{00000000-0005-0000-0000-0000F55D0000}"/>
    <cellStyle name="Standaard 4 2 2 4 2 2 6" xfId="24058" xr:uid="{00000000-0005-0000-0000-0000F65D0000}"/>
    <cellStyle name="Standaard 4 2 2 4 2 3" xfId="24059" xr:uid="{00000000-0005-0000-0000-0000F75D0000}"/>
    <cellStyle name="Standaard 4 2 2 4 2 3 2" xfId="24060" xr:uid="{00000000-0005-0000-0000-0000F85D0000}"/>
    <cellStyle name="Standaard 4 2 2 4 2 3 2 2" xfId="24061" xr:uid="{00000000-0005-0000-0000-0000F95D0000}"/>
    <cellStyle name="Standaard 4 2 2 4 2 3 3" xfId="24062" xr:uid="{00000000-0005-0000-0000-0000FA5D0000}"/>
    <cellStyle name="Standaard 4 2 2 4 2 4" xfId="24063" xr:uid="{00000000-0005-0000-0000-0000FB5D0000}"/>
    <cellStyle name="Standaard 4 2 2 4 2 4 2" xfId="24064" xr:uid="{00000000-0005-0000-0000-0000FC5D0000}"/>
    <cellStyle name="Standaard 4 2 2 4 2 4 2 2" xfId="24065" xr:uid="{00000000-0005-0000-0000-0000FD5D0000}"/>
    <cellStyle name="Standaard 4 2 2 4 2 4 3" xfId="24066" xr:uid="{00000000-0005-0000-0000-0000FE5D0000}"/>
    <cellStyle name="Standaard 4 2 2 4 2 5" xfId="24067" xr:uid="{00000000-0005-0000-0000-0000FF5D0000}"/>
    <cellStyle name="Standaard 4 2 2 4 2 5 2" xfId="24068" xr:uid="{00000000-0005-0000-0000-0000005E0000}"/>
    <cellStyle name="Standaard 4 2 2 4 2 6" xfId="24069" xr:uid="{00000000-0005-0000-0000-0000015E0000}"/>
    <cellStyle name="Standaard 4 2 2 4 2 7" xfId="24070" xr:uid="{00000000-0005-0000-0000-0000025E0000}"/>
    <cellStyle name="Standaard 4 2 2 4 2 8" xfId="24071" xr:uid="{00000000-0005-0000-0000-0000035E0000}"/>
    <cellStyle name="Standaard 4 2 2 4 3" xfId="24072" xr:uid="{00000000-0005-0000-0000-0000045E0000}"/>
    <cellStyle name="Standaard 4 2 2 4 3 2" xfId="24073" xr:uid="{00000000-0005-0000-0000-0000055E0000}"/>
    <cellStyle name="Standaard 4 2 2 4 3 2 2" xfId="24074" xr:uid="{00000000-0005-0000-0000-0000065E0000}"/>
    <cellStyle name="Standaard 4 2 2 4 3 2 2 2" xfId="24075" xr:uid="{00000000-0005-0000-0000-0000075E0000}"/>
    <cellStyle name="Standaard 4 2 2 4 3 2 3" xfId="24076" xr:uid="{00000000-0005-0000-0000-0000085E0000}"/>
    <cellStyle name="Standaard 4 2 2 4 3 2 4" xfId="24077" xr:uid="{00000000-0005-0000-0000-0000095E0000}"/>
    <cellStyle name="Standaard 4 2 2 4 3 3" xfId="24078" xr:uid="{00000000-0005-0000-0000-00000A5E0000}"/>
    <cellStyle name="Standaard 4 2 2 4 3 3 2" xfId="24079" xr:uid="{00000000-0005-0000-0000-00000B5E0000}"/>
    <cellStyle name="Standaard 4 2 2 4 3 4" xfId="24080" xr:uid="{00000000-0005-0000-0000-00000C5E0000}"/>
    <cellStyle name="Standaard 4 2 2 4 3 5" xfId="24081" xr:uid="{00000000-0005-0000-0000-00000D5E0000}"/>
    <cellStyle name="Standaard 4 2 2 4 3 6" xfId="24082" xr:uid="{00000000-0005-0000-0000-00000E5E0000}"/>
    <cellStyle name="Standaard 4 2 2 4 4" xfId="24083" xr:uid="{00000000-0005-0000-0000-00000F5E0000}"/>
    <cellStyle name="Standaard 4 2 2 4 4 2" xfId="24084" xr:uid="{00000000-0005-0000-0000-0000105E0000}"/>
    <cellStyle name="Standaard 4 2 2 4 4 2 2" xfId="24085" xr:uid="{00000000-0005-0000-0000-0000115E0000}"/>
    <cellStyle name="Standaard 4 2 2 4 4 3" xfId="24086" xr:uid="{00000000-0005-0000-0000-0000125E0000}"/>
    <cellStyle name="Standaard 4 2 2 4 4 4" xfId="24087" xr:uid="{00000000-0005-0000-0000-0000135E0000}"/>
    <cellStyle name="Standaard 4 2 2 4 5" xfId="24088" xr:uid="{00000000-0005-0000-0000-0000145E0000}"/>
    <cellStyle name="Standaard 4 2 2 4 5 2" xfId="24089" xr:uid="{00000000-0005-0000-0000-0000155E0000}"/>
    <cellStyle name="Standaard 4 2 2 4 5 2 2" xfId="24090" xr:uid="{00000000-0005-0000-0000-0000165E0000}"/>
    <cellStyle name="Standaard 4 2 2 4 5 3" xfId="24091" xr:uid="{00000000-0005-0000-0000-0000175E0000}"/>
    <cellStyle name="Standaard 4 2 2 4 6" xfId="24092" xr:uid="{00000000-0005-0000-0000-0000185E0000}"/>
    <cellStyle name="Standaard 4 2 2 4 6 2" xfId="24093" xr:uid="{00000000-0005-0000-0000-0000195E0000}"/>
    <cellStyle name="Standaard 4 2 2 4 7" xfId="24094" xr:uid="{00000000-0005-0000-0000-00001A5E0000}"/>
    <cellStyle name="Standaard 4 2 2 4 8" xfId="24095" xr:uid="{00000000-0005-0000-0000-00001B5E0000}"/>
    <cellStyle name="Standaard 4 2 2 4 9" xfId="24096" xr:uid="{00000000-0005-0000-0000-00001C5E0000}"/>
    <cellStyle name="Standaard 4 2 2 5" xfId="24097" xr:uid="{00000000-0005-0000-0000-00001D5E0000}"/>
    <cellStyle name="Standaard 4 2 2 5 2" xfId="24098" xr:uid="{00000000-0005-0000-0000-00001E5E0000}"/>
    <cellStyle name="Standaard 4 2 2 5 2 2" xfId="24099" xr:uid="{00000000-0005-0000-0000-00001F5E0000}"/>
    <cellStyle name="Standaard 4 2 2 5 2 2 2" xfId="24100" xr:uid="{00000000-0005-0000-0000-0000205E0000}"/>
    <cellStyle name="Standaard 4 2 2 5 2 2 2 2" xfId="24101" xr:uid="{00000000-0005-0000-0000-0000215E0000}"/>
    <cellStyle name="Standaard 4 2 2 5 2 2 3" xfId="24102" xr:uid="{00000000-0005-0000-0000-0000225E0000}"/>
    <cellStyle name="Standaard 4 2 2 5 2 2 4" xfId="24103" xr:uid="{00000000-0005-0000-0000-0000235E0000}"/>
    <cellStyle name="Standaard 4 2 2 5 2 3" xfId="24104" xr:uid="{00000000-0005-0000-0000-0000245E0000}"/>
    <cellStyle name="Standaard 4 2 2 5 2 3 2" xfId="24105" xr:uid="{00000000-0005-0000-0000-0000255E0000}"/>
    <cellStyle name="Standaard 4 2 2 5 2 4" xfId="24106" xr:uid="{00000000-0005-0000-0000-0000265E0000}"/>
    <cellStyle name="Standaard 4 2 2 5 2 5" xfId="24107" xr:uid="{00000000-0005-0000-0000-0000275E0000}"/>
    <cellStyle name="Standaard 4 2 2 5 2 6" xfId="24108" xr:uid="{00000000-0005-0000-0000-0000285E0000}"/>
    <cellStyle name="Standaard 4 2 2 5 3" xfId="24109" xr:uid="{00000000-0005-0000-0000-0000295E0000}"/>
    <cellStyle name="Standaard 4 2 2 5 3 2" xfId="24110" xr:uid="{00000000-0005-0000-0000-00002A5E0000}"/>
    <cellStyle name="Standaard 4 2 2 5 3 2 2" xfId="24111" xr:uid="{00000000-0005-0000-0000-00002B5E0000}"/>
    <cellStyle name="Standaard 4 2 2 5 3 2 2 2" xfId="24112" xr:uid="{00000000-0005-0000-0000-00002C5E0000}"/>
    <cellStyle name="Standaard 4 2 2 5 3 2 3" xfId="24113" xr:uid="{00000000-0005-0000-0000-00002D5E0000}"/>
    <cellStyle name="Standaard 4 2 2 5 3 2 4" xfId="24114" xr:uid="{00000000-0005-0000-0000-00002E5E0000}"/>
    <cellStyle name="Standaard 4 2 2 5 3 3" xfId="24115" xr:uid="{00000000-0005-0000-0000-00002F5E0000}"/>
    <cellStyle name="Standaard 4 2 2 5 3 3 2" xfId="24116" xr:uid="{00000000-0005-0000-0000-0000305E0000}"/>
    <cellStyle name="Standaard 4 2 2 5 3 4" xfId="24117" xr:uid="{00000000-0005-0000-0000-0000315E0000}"/>
    <cellStyle name="Standaard 4 2 2 5 3 5" xfId="24118" xr:uid="{00000000-0005-0000-0000-0000325E0000}"/>
    <cellStyle name="Standaard 4 2 2 5 4" xfId="24119" xr:uid="{00000000-0005-0000-0000-0000335E0000}"/>
    <cellStyle name="Standaard 4 2 2 5 4 2" xfId="24120" xr:uid="{00000000-0005-0000-0000-0000345E0000}"/>
    <cellStyle name="Standaard 4 2 2 5 4 2 2" xfId="24121" xr:uid="{00000000-0005-0000-0000-0000355E0000}"/>
    <cellStyle name="Standaard 4 2 2 5 4 3" xfId="24122" xr:uid="{00000000-0005-0000-0000-0000365E0000}"/>
    <cellStyle name="Standaard 4 2 2 5 4 4" xfId="24123" xr:uid="{00000000-0005-0000-0000-0000375E0000}"/>
    <cellStyle name="Standaard 4 2 2 5 5" xfId="24124" xr:uid="{00000000-0005-0000-0000-0000385E0000}"/>
    <cellStyle name="Standaard 4 2 2 5 5 2" xfId="24125" xr:uid="{00000000-0005-0000-0000-0000395E0000}"/>
    <cellStyle name="Standaard 4 2 2 5 6" xfId="24126" xr:uid="{00000000-0005-0000-0000-00003A5E0000}"/>
    <cellStyle name="Standaard 4 2 2 5 7" xfId="24127" xr:uid="{00000000-0005-0000-0000-00003B5E0000}"/>
    <cellStyle name="Standaard 4 2 2 5 8" xfId="24128" xr:uid="{00000000-0005-0000-0000-00003C5E0000}"/>
    <cellStyle name="Standaard 4 2 2 6" xfId="24129" xr:uid="{00000000-0005-0000-0000-00003D5E0000}"/>
    <cellStyle name="Standaard 4 2 2 6 2" xfId="24130" xr:uid="{00000000-0005-0000-0000-00003E5E0000}"/>
    <cellStyle name="Standaard 4 2 2 6 2 2" xfId="24131" xr:uid="{00000000-0005-0000-0000-00003F5E0000}"/>
    <cellStyle name="Standaard 4 2 2 6 2 2 2" xfId="24132" xr:uid="{00000000-0005-0000-0000-0000405E0000}"/>
    <cellStyle name="Standaard 4 2 2 6 2 3" xfId="24133" xr:uid="{00000000-0005-0000-0000-0000415E0000}"/>
    <cellStyle name="Standaard 4 2 2 6 2 4" xfId="24134" xr:uid="{00000000-0005-0000-0000-0000425E0000}"/>
    <cellStyle name="Standaard 4 2 2 6 3" xfId="24135" xr:uid="{00000000-0005-0000-0000-0000435E0000}"/>
    <cellStyle name="Standaard 4 2 2 6 3 2" xfId="24136" xr:uid="{00000000-0005-0000-0000-0000445E0000}"/>
    <cellStyle name="Standaard 4 2 2 6 4" xfId="24137" xr:uid="{00000000-0005-0000-0000-0000455E0000}"/>
    <cellStyle name="Standaard 4 2 2 6 5" xfId="24138" xr:uid="{00000000-0005-0000-0000-0000465E0000}"/>
    <cellStyle name="Standaard 4 2 2 6 6" xfId="24139" xr:uid="{00000000-0005-0000-0000-0000475E0000}"/>
    <cellStyle name="Standaard 4 2 2 7" xfId="24140" xr:uid="{00000000-0005-0000-0000-0000485E0000}"/>
    <cellStyle name="Standaard 4 2 2 7 2" xfId="24141" xr:uid="{00000000-0005-0000-0000-0000495E0000}"/>
    <cellStyle name="Standaard 4 2 2 7 2 2" xfId="24142" xr:uid="{00000000-0005-0000-0000-00004A5E0000}"/>
    <cellStyle name="Standaard 4 2 2 7 2 2 2" xfId="24143" xr:uid="{00000000-0005-0000-0000-00004B5E0000}"/>
    <cellStyle name="Standaard 4 2 2 7 2 3" xfId="24144" xr:uid="{00000000-0005-0000-0000-00004C5E0000}"/>
    <cellStyle name="Standaard 4 2 2 7 2 4" xfId="24145" xr:uid="{00000000-0005-0000-0000-00004D5E0000}"/>
    <cellStyle name="Standaard 4 2 2 7 3" xfId="24146" xr:uid="{00000000-0005-0000-0000-00004E5E0000}"/>
    <cellStyle name="Standaard 4 2 2 7 3 2" xfId="24147" xr:uid="{00000000-0005-0000-0000-00004F5E0000}"/>
    <cellStyle name="Standaard 4 2 2 7 4" xfId="24148" xr:uid="{00000000-0005-0000-0000-0000505E0000}"/>
    <cellStyle name="Standaard 4 2 2 7 5" xfId="24149" xr:uid="{00000000-0005-0000-0000-0000515E0000}"/>
    <cellStyle name="Standaard 4 2 2 8" xfId="24150" xr:uid="{00000000-0005-0000-0000-0000525E0000}"/>
    <cellStyle name="Standaard 4 2 2 8 2" xfId="24151" xr:uid="{00000000-0005-0000-0000-0000535E0000}"/>
    <cellStyle name="Standaard 4 2 2 8 2 2" xfId="24152" xr:uid="{00000000-0005-0000-0000-0000545E0000}"/>
    <cellStyle name="Standaard 4 2 2 8 2 3" xfId="24153" xr:uid="{00000000-0005-0000-0000-0000555E0000}"/>
    <cellStyle name="Standaard 4 2 2 8 3" xfId="24154" xr:uid="{00000000-0005-0000-0000-0000565E0000}"/>
    <cellStyle name="Standaard 4 2 2 8 4" xfId="24155" xr:uid="{00000000-0005-0000-0000-0000575E0000}"/>
    <cellStyle name="Standaard 4 2 2 9" xfId="24156" xr:uid="{00000000-0005-0000-0000-0000585E0000}"/>
    <cellStyle name="Standaard 4 2 2 9 2" xfId="24157" xr:uid="{00000000-0005-0000-0000-0000595E0000}"/>
    <cellStyle name="Standaard 4 2 2 9 2 2" xfId="24158" xr:uid="{00000000-0005-0000-0000-00005A5E0000}"/>
    <cellStyle name="Standaard 4 2 2 9 3" xfId="24159" xr:uid="{00000000-0005-0000-0000-00005B5E0000}"/>
    <cellStyle name="Standaard 4 2 2 9 4" xfId="24160" xr:uid="{00000000-0005-0000-0000-00005C5E0000}"/>
    <cellStyle name="Standaard 4 2 3" xfId="24161" xr:uid="{00000000-0005-0000-0000-00005D5E0000}"/>
    <cellStyle name="Standaard 4 2 3 2" xfId="24162" xr:uid="{00000000-0005-0000-0000-00005E5E0000}"/>
    <cellStyle name="Standaard 4 2 3 2 2" xfId="24163" xr:uid="{00000000-0005-0000-0000-00005F5E0000}"/>
    <cellStyle name="Standaard 4 2 3 2 2 2" xfId="24164" xr:uid="{00000000-0005-0000-0000-0000605E0000}"/>
    <cellStyle name="Standaard 4 2 3 2 2 2 2" xfId="24165" xr:uid="{00000000-0005-0000-0000-0000615E0000}"/>
    <cellStyle name="Standaard 4 2 3 2 2 2 2 2" xfId="24166" xr:uid="{00000000-0005-0000-0000-0000625E0000}"/>
    <cellStyle name="Standaard 4 2 3 2 2 2 3" xfId="24167" xr:uid="{00000000-0005-0000-0000-0000635E0000}"/>
    <cellStyle name="Standaard 4 2 3 2 2 3" xfId="24168" xr:uid="{00000000-0005-0000-0000-0000645E0000}"/>
    <cellStyle name="Standaard 4 2 3 2 2 3 2" xfId="24169" xr:uid="{00000000-0005-0000-0000-0000655E0000}"/>
    <cellStyle name="Standaard 4 2 3 2 2 4" xfId="24170" xr:uid="{00000000-0005-0000-0000-0000665E0000}"/>
    <cellStyle name="Standaard 4 2 3 2 2 5" xfId="24171" xr:uid="{00000000-0005-0000-0000-0000675E0000}"/>
    <cellStyle name="Standaard 4 2 3 2 2 6" xfId="24172" xr:uid="{00000000-0005-0000-0000-0000685E0000}"/>
    <cellStyle name="Standaard 4 2 3 2 3" xfId="24173" xr:uid="{00000000-0005-0000-0000-0000695E0000}"/>
    <cellStyle name="Standaard 4 2 3 2 3 2" xfId="24174" xr:uid="{00000000-0005-0000-0000-00006A5E0000}"/>
    <cellStyle name="Standaard 4 2 3 2 3 2 2" xfId="24175" xr:uid="{00000000-0005-0000-0000-00006B5E0000}"/>
    <cellStyle name="Standaard 4 2 3 2 3 3" xfId="24176" xr:uid="{00000000-0005-0000-0000-00006C5E0000}"/>
    <cellStyle name="Standaard 4 2 3 2 4" xfId="24177" xr:uid="{00000000-0005-0000-0000-00006D5E0000}"/>
    <cellStyle name="Standaard 4 2 3 2 4 2" xfId="24178" xr:uid="{00000000-0005-0000-0000-00006E5E0000}"/>
    <cellStyle name="Standaard 4 2 3 2 4 2 2" xfId="24179" xr:uid="{00000000-0005-0000-0000-00006F5E0000}"/>
    <cellStyle name="Standaard 4 2 3 2 4 3" xfId="24180" xr:uid="{00000000-0005-0000-0000-0000705E0000}"/>
    <cellStyle name="Standaard 4 2 3 2 5" xfId="24181" xr:uid="{00000000-0005-0000-0000-0000715E0000}"/>
    <cellStyle name="Standaard 4 2 3 2 5 2" xfId="24182" xr:uid="{00000000-0005-0000-0000-0000725E0000}"/>
    <cellStyle name="Standaard 4 2 3 2 6" xfId="24183" xr:uid="{00000000-0005-0000-0000-0000735E0000}"/>
    <cellStyle name="Standaard 4 2 3 2 7" xfId="24184" xr:uid="{00000000-0005-0000-0000-0000745E0000}"/>
    <cellStyle name="Standaard 4 2 3 2 8" xfId="24185" xr:uid="{00000000-0005-0000-0000-0000755E0000}"/>
    <cellStyle name="Standaard 4 2 3 3" xfId="24186" xr:uid="{00000000-0005-0000-0000-0000765E0000}"/>
    <cellStyle name="Standaard 4 2 3 3 2" xfId="24187" xr:uid="{00000000-0005-0000-0000-0000775E0000}"/>
    <cellStyle name="Standaard 4 2 3 3 2 2" xfId="24188" xr:uid="{00000000-0005-0000-0000-0000785E0000}"/>
    <cellStyle name="Standaard 4 2 3 3 2 2 2" xfId="24189" xr:uid="{00000000-0005-0000-0000-0000795E0000}"/>
    <cellStyle name="Standaard 4 2 3 3 2 3" xfId="24190" xr:uid="{00000000-0005-0000-0000-00007A5E0000}"/>
    <cellStyle name="Standaard 4 2 3 3 2 4" xfId="24191" xr:uid="{00000000-0005-0000-0000-00007B5E0000}"/>
    <cellStyle name="Standaard 4 2 3 3 3" xfId="24192" xr:uid="{00000000-0005-0000-0000-00007C5E0000}"/>
    <cellStyle name="Standaard 4 2 3 3 3 2" xfId="24193" xr:uid="{00000000-0005-0000-0000-00007D5E0000}"/>
    <cellStyle name="Standaard 4 2 3 3 4" xfId="24194" xr:uid="{00000000-0005-0000-0000-00007E5E0000}"/>
    <cellStyle name="Standaard 4 2 3 3 5" xfId="24195" xr:uid="{00000000-0005-0000-0000-00007F5E0000}"/>
    <cellStyle name="Standaard 4 2 3 3 6" xfId="24196" xr:uid="{00000000-0005-0000-0000-0000805E0000}"/>
    <cellStyle name="Standaard 4 2 3 4" xfId="24197" xr:uid="{00000000-0005-0000-0000-0000815E0000}"/>
    <cellStyle name="Standaard 4 2 3 4 2" xfId="24198" xr:uid="{00000000-0005-0000-0000-0000825E0000}"/>
    <cellStyle name="Standaard 4 2 3 4 2 2" xfId="24199" xr:uid="{00000000-0005-0000-0000-0000835E0000}"/>
    <cellStyle name="Standaard 4 2 3 4 2 2 2" xfId="24200" xr:uid="{00000000-0005-0000-0000-0000845E0000}"/>
    <cellStyle name="Standaard 4 2 3 4 2 3" xfId="24201" xr:uid="{00000000-0005-0000-0000-0000855E0000}"/>
    <cellStyle name="Standaard 4 2 3 4 2 4" xfId="24202" xr:uid="{00000000-0005-0000-0000-0000865E0000}"/>
    <cellStyle name="Standaard 4 2 3 4 3" xfId="24203" xr:uid="{00000000-0005-0000-0000-0000875E0000}"/>
    <cellStyle name="Standaard 4 2 3 4 3 2" xfId="24204" xr:uid="{00000000-0005-0000-0000-0000885E0000}"/>
    <cellStyle name="Standaard 4 2 3 4 4" xfId="24205" xr:uid="{00000000-0005-0000-0000-0000895E0000}"/>
    <cellStyle name="Standaard 4 2 3 4 5" xfId="24206" xr:uid="{00000000-0005-0000-0000-00008A5E0000}"/>
    <cellStyle name="Standaard 4 2 3 5" xfId="24207" xr:uid="{00000000-0005-0000-0000-00008B5E0000}"/>
    <cellStyle name="Standaard 4 2 3 5 2" xfId="24208" xr:uid="{00000000-0005-0000-0000-00008C5E0000}"/>
    <cellStyle name="Standaard 4 2 3 5 2 2" xfId="24209" xr:uid="{00000000-0005-0000-0000-00008D5E0000}"/>
    <cellStyle name="Standaard 4 2 3 5 3" xfId="24210" xr:uid="{00000000-0005-0000-0000-00008E5E0000}"/>
    <cellStyle name="Standaard 4 2 3 5 4" xfId="24211" xr:uid="{00000000-0005-0000-0000-00008F5E0000}"/>
    <cellStyle name="Standaard 4 2 3 6" xfId="24212" xr:uid="{00000000-0005-0000-0000-0000905E0000}"/>
    <cellStyle name="Standaard 4 2 3 6 2" xfId="24213" xr:uid="{00000000-0005-0000-0000-0000915E0000}"/>
    <cellStyle name="Standaard 4 2 3 7" xfId="24214" xr:uid="{00000000-0005-0000-0000-0000925E0000}"/>
    <cellStyle name="Standaard 4 2 3 8" xfId="24215" xr:uid="{00000000-0005-0000-0000-0000935E0000}"/>
    <cellStyle name="Standaard 4 2 3 9" xfId="24216" xr:uid="{00000000-0005-0000-0000-0000945E0000}"/>
    <cellStyle name="Standaard 4 2 4" xfId="24217" xr:uid="{00000000-0005-0000-0000-0000955E0000}"/>
    <cellStyle name="Standaard 4 2 4 2" xfId="24218" xr:uid="{00000000-0005-0000-0000-0000965E0000}"/>
    <cellStyle name="Standaard 4 2 4 2 2" xfId="24219" xr:uid="{00000000-0005-0000-0000-0000975E0000}"/>
    <cellStyle name="Standaard 4 2 4 2 2 2" xfId="24220" xr:uid="{00000000-0005-0000-0000-0000985E0000}"/>
    <cellStyle name="Standaard 4 2 4 2 2 2 2" xfId="24221" xr:uid="{00000000-0005-0000-0000-0000995E0000}"/>
    <cellStyle name="Standaard 4 2 4 2 2 2 2 2" xfId="24222" xr:uid="{00000000-0005-0000-0000-00009A5E0000}"/>
    <cellStyle name="Standaard 4 2 4 2 2 2 3" xfId="24223" xr:uid="{00000000-0005-0000-0000-00009B5E0000}"/>
    <cellStyle name="Standaard 4 2 4 2 2 3" xfId="24224" xr:uid="{00000000-0005-0000-0000-00009C5E0000}"/>
    <cellStyle name="Standaard 4 2 4 2 2 3 2" xfId="24225" xr:uid="{00000000-0005-0000-0000-00009D5E0000}"/>
    <cellStyle name="Standaard 4 2 4 2 2 4" xfId="24226" xr:uid="{00000000-0005-0000-0000-00009E5E0000}"/>
    <cellStyle name="Standaard 4 2 4 2 2 5" xfId="24227" xr:uid="{00000000-0005-0000-0000-00009F5E0000}"/>
    <cellStyle name="Standaard 4 2 4 2 2 6" xfId="24228" xr:uid="{00000000-0005-0000-0000-0000A05E0000}"/>
    <cellStyle name="Standaard 4 2 4 2 3" xfId="24229" xr:uid="{00000000-0005-0000-0000-0000A15E0000}"/>
    <cellStyle name="Standaard 4 2 4 2 3 2" xfId="24230" xr:uid="{00000000-0005-0000-0000-0000A25E0000}"/>
    <cellStyle name="Standaard 4 2 4 2 3 2 2" xfId="24231" xr:uid="{00000000-0005-0000-0000-0000A35E0000}"/>
    <cellStyle name="Standaard 4 2 4 2 3 3" xfId="24232" xr:uid="{00000000-0005-0000-0000-0000A45E0000}"/>
    <cellStyle name="Standaard 4 2 4 2 4" xfId="24233" xr:uid="{00000000-0005-0000-0000-0000A55E0000}"/>
    <cellStyle name="Standaard 4 2 4 2 4 2" xfId="24234" xr:uid="{00000000-0005-0000-0000-0000A65E0000}"/>
    <cellStyle name="Standaard 4 2 4 2 4 2 2" xfId="24235" xr:uid="{00000000-0005-0000-0000-0000A75E0000}"/>
    <cellStyle name="Standaard 4 2 4 2 4 3" xfId="24236" xr:uid="{00000000-0005-0000-0000-0000A85E0000}"/>
    <cellStyle name="Standaard 4 2 4 2 5" xfId="24237" xr:uid="{00000000-0005-0000-0000-0000A95E0000}"/>
    <cellStyle name="Standaard 4 2 4 2 5 2" xfId="24238" xr:uid="{00000000-0005-0000-0000-0000AA5E0000}"/>
    <cellStyle name="Standaard 4 2 4 2 6" xfId="24239" xr:uid="{00000000-0005-0000-0000-0000AB5E0000}"/>
    <cellStyle name="Standaard 4 2 4 2 7" xfId="24240" xr:uid="{00000000-0005-0000-0000-0000AC5E0000}"/>
    <cellStyle name="Standaard 4 2 4 2 8" xfId="24241" xr:uid="{00000000-0005-0000-0000-0000AD5E0000}"/>
    <cellStyle name="Standaard 4 2 4 3" xfId="24242" xr:uid="{00000000-0005-0000-0000-0000AE5E0000}"/>
    <cellStyle name="Standaard 4 2 4 3 2" xfId="24243" xr:uid="{00000000-0005-0000-0000-0000AF5E0000}"/>
    <cellStyle name="Standaard 4 2 4 3 2 2" xfId="24244" xr:uid="{00000000-0005-0000-0000-0000B05E0000}"/>
    <cellStyle name="Standaard 4 2 4 3 2 2 2" xfId="24245" xr:uid="{00000000-0005-0000-0000-0000B15E0000}"/>
    <cellStyle name="Standaard 4 2 4 3 2 3" xfId="24246" xr:uid="{00000000-0005-0000-0000-0000B25E0000}"/>
    <cellStyle name="Standaard 4 2 4 3 2 4" xfId="24247" xr:uid="{00000000-0005-0000-0000-0000B35E0000}"/>
    <cellStyle name="Standaard 4 2 4 3 3" xfId="24248" xr:uid="{00000000-0005-0000-0000-0000B45E0000}"/>
    <cellStyle name="Standaard 4 2 4 3 3 2" xfId="24249" xr:uid="{00000000-0005-0000-0000-0000B55E0000}"/>
    <cellStyle name="Standaard 4 2 4 3 4" xfId="24250" xr:uid="{00000000-0005-0000-0000-0000B65E0000}"/>
    <cellStyle name="Standaard 4 2 4 3 5" xfId="24251" xr:uid="{00000000-0005-0000-0000-0000B75E0000}"/>
    <cellStyle name="Standaard 4 2 4 3 6" xfId="24252" xr:uid="{00000000-0005-0000-0000-0000B85E0000}"/>
    <cellStyle name="Standaard 4 2 4 4" xfId="24253" xr:uid="{00000000-0005-0000-0000-0000B95E0000}"/>
    <cellStyle name="Standaard 4 2 4 4 2" xfId="24254" xr:uid="{00000000-0005-0000-0000-0000BA5E0000}"/>
    <cellStyle name="Standaard 4 2 4 4 2 2" xfId="24255" xr:uid="{00000000-0005-0000-0000-0000BB5E0000}"/>
    <cellStyle name="Standaard 4 2 4 4 3" xfId="24256" xr:uid="{00000000-0005-0000-0000-0000BC5E0000}"/>
    <cellStyle name="Standaard 4 2 4 4 4" xfId="24257" xr:uid="{00000000-0005-0000-0000-0000BD5E0000}"/>
    <cellStyle name="Standaard 4 2 4 5" xfId="24258" xr:uid="{00000000-0005-0000-0000-0000BE5E0000}"/>
    <cellStyle name="Standaard 4 2 4 5 2" xfId="24259" xr:uid="{00000000-0005-0000-0000-0000BF5E0000}"/>
    <cellStyle name="Standaard 4 2 4 5 2 2" xfId="24260" xr:uid="{00000000-0005-0000-0000-0000C05E0000}"/>
    <cellStyle name="Standaard 4 2 4 5 3" xfId="24261" xr:uid="{00000000-0005-0000-0000-0000C15E0000}"/>
    <cellStyle name="Standaard 4 2 4 6" xfId="24262" xr:uid="{00000000-0005-0000-0000-0000C25E0000}"/>
    <cellStyle name="Standaard 4 2 4 6 2" xfId="24263" xr:uid="{00000000-0005-0000-0000-0000C35E0000}"/>
    <cellStyle name="Standaard 4 2 4 7" xfId="24264" xr:uid="{00000000-0005-0000-0000-0000C45E0000}"/>
    <cellStyle name="Standaard 4 2 4 8" xfId="24265" xr:uid="{00000000-0005-0000-0000-0000C55E0000}"/>
    <cellStyle name="Standaard 4 2 4 9" xfId="24266" xr:uid="{00000000-0005-0000-0000-0000C65E0000}"/>
    <cellStyle name="Standaard 4 2 5" xfId="24267" xr:uid="{00000000-0005-0000-0000-0000C75E0000}"/>
    <cellStyle name="Standaard 4 2 5 2" xfId="24268" xr:uid="{00000000-0005-0000-0000-0000C85E0000}"/>
    <cellStyle name="Standaard 4 2 5 2 2" xfId="24269" xr:uid="{00000000-0005-0000-0000-0000C95E0000}"/>
    <cellStyle name="Standaard 4 2 5 2 2 2" xfId="24270" xr:uid="{00000000-0005-0000-0000-0000CA5E0000}"/>
    <cellStyle name="Standaard 4 2 5 2 2 2 2" xfId="24271" xr:uid="{00000000-0005-0000-0000-0000CB5E0000}"/>
    <cellStyle name="Standaard 4 2 5 2 2 2 2 2" xfId="24272" xr:uid="{00000000-0005-0000-0000-0000CC5E0000}"/>
    <cellStyle name="Standaard 4 2 5 2 2 2 3" xfId="24273" xr:uid="{00000000-0005-0000-0000-0000CD5E0000}"/>
    <cellStyle name="Standaard 4 2 5 2 2 3" xfId="24274" xr:uid="{00000000-0005-0000-0000-0000CE5E0000}"/>
    <cellStyle name="Standaard 4 2 5 2 2 3 2" xfId="24275" xr:uid="{00000000-0005-0000-0000-0000CF5E0000}"/>
    <cellStyle name="Standaard 4 2 5 2 2 4" xfId="24276" xr:uid="{00000000-0005-0000-0000-0000D05E0000}"/>
    <cellStyle name="Standaard 4 2 5 2 2 5" xfId="24277" xr:uid="{00000000-0005-0000-0000-0000D15E0000}"/>
    <cellStyle name="Standaard 4 2 5 2 2 6" xfId="24278" xr:uid="{00000000-0005-0000-0000-0000D25E0000}"/>
    <cellStyle name="Standaard 4 2 5 2 3" xfId="24279" xr:uid="{00000000-0005-0000-0000-0000D35E0000}"/>
    <cellStyle name="Standaard 4 2 5 2 3 2" xfId="24280" xr:uid="{00000000-0005-0000-0000-0000D45E0000}"/>
    <cellStyle name="Standaard 4 2 5 2 3 2 2" xfId="24281" xr:uid="{00000000-0005-0000-0000-0000D55E0000}"/>
    <cellStyle name="Standaard 4 2 5 2 3 3" xfId="24282" xr:uid="{00000000-0005-0000-0000-0000D65E0000}"/>
    <cellStyle name="Standaard 4 2 5 2 4" xfId="24283" xr:uid="{00000000-0005-0000-0000-0000D75E0000}"/>
    <cellStyle name="Standaard 4 2 5 2 4 2" xfId="24284" xr:uid="{00000000-0005-0000-0000-0000D85E0000}"/>
    <cellStyle name="Standaard 4 2 5 2 4 2 2" xfId="24285" xr:uid="{00000000-0005-0000-0000-0000D95E0000}"/>
    <cellStyle name="Standaard 4 2 5 2 4 3" xfId="24286" xr:uid="{00000000-0005-0000-0000-0000DA5E0000}"/>
    <cellStyle name="Standaard 4 2 5 2 5" xfId="24287" xr:uid="{00000000-0005-0000-0000-0000DB5E0000}"/>
    <cellStyle name="Standaard 4 2 5 2 5 2" xfId="24288" xr:uid="{00000000-0005-0000-0000-0000DC5E0000}"/>
    <cellStyle name="Standaard 4 2 5 2 6" xfId="24289" xr:uid="{00000000-0005-0000-0000-0000DD5E0000}"/>
    <cellStyle name="Standaard 4 2 5 2 7" xfId="24290" xr:uid="{00000000-0005-0000-0000-0000DE5E0000}"/>
    <cellStyle name="Standaard 4 2 5 2 8" xfId="24291" xr:uid="{00000000-0005-0000-0000-0000DF5E0000}"/>
    <cellStyle name="Standaard 4 2 5 3" xfId="24292" xr:uid="{00000000-0005-0000-0000-0000E05E0000}"/>
    <cellStyle name="Standaard 4 2 5 3 2" xfId="24293" xr:uid="{00000000-0005-0000-0000-0000E15E0000}"/>
    <cellStyle name="Standaard 4 2 5 3 2 2" xfId="24294" xr:uid="{00000000-0005-0000-0000-0000E25E0000}"/>
    <cellStyle name="Standaard 4 2 5 3 2 2 2" xfId="24295" xr:uid="{00000000-0005-0000-0000-0000E35E0000}"/>
    <cellStyle name="Standaard 4 2 5 3 2 3" xfId="24296" xr:uid="{00000000-0005-0000-0000-0000E45E0000}"/>
    <cellStyle name="Standaard 4 2 5 3 2 4" xfId="24297" xr:uid="{00000000-0005-0000-0000-0000E55E0000}"/>
    <cellStyle name="Standaard 4 2 5 3 3" xfId="24298" xr:uid="{00000000-0005-0000-0000-0000E65E0000}"/>
    <cellStyle name="Standaard 4 2 5 3 3 2" xfId="24299" xr:uid="{00000000-0005-0000-0000-0000E75E0000}"/>
    <cellStyle name="Standaard 4 2 5 3 4" xfId="24300" xr:uid="{00000000-0005-0000-0000-0000E85E0000}"/>
    <cellStyle name="Standaard 4 2 5 3 5" xfId="24301" xr:uid="{00000000-0005-0000-0000-0000E95E0000}"/>
    <cellStyle name="Standaard 4 2 5 3 6" xfId="24302" xr:uid="{00000000-0005-0000-0000-0000EA5E0000}"/>
    <cellStyle name="Standaard 4 2 5 4" xfId="24303" xr:uid="{00000000-0005-0000-0000-0000EB5E0000}"/>
    <cellStyle name="Standaard 4 2 5 4 2" xfId="24304" xr:uid="{00000000-0005-0000-0000-0000EC5E0000}"/>
    <cellStyle name="Standaard 4 2 5 4 2 2" xfId="24305" xr:uid="{00000000-0005-0000-0000-0000ED5E0000}"/>
    <cellStyle name="Standaard 4 2 5 4 3" xfId="24306" xr:uid="{00000000-0005-0000-0000-0000EE5E0000}"/>
    <cellStyle name="Standaard 4 2 5 4 4" xfId="24307" xr:uid="{00000000-0005-0000-0000-0000EF5E0000}"/>
    <cellStyle name="Standaard 4 2 5 5" xfId="24308" xr:uid="{00000000-0005-0000-0000-0000F05E0000}"/>
    <cellStyle name="Standaard 4 2 5 5 2" xfId="24309" xr:uid="{00000000-0005-0000-0000-0000F15E0000}"/>
    <cellStyle name="Standaard 4 2 5 5 2 2" xfId="24310" xr:uid="{00000000-0005-0000-0000-0000F25E0000}"/>
    <cellStyle name="Standaard 4 2 5 5 3" xfId="24311" xr:uid="{00000000-0005-0000-0000-0000F35E0000}"/>
    <cellStyle name="Standaard 4 2 5 6" xfId="24312" xr:uid="{00000000-0005-0000-0000-0000F45E0000}"/>
    <cellStyle name="Standaard 4 2 5 6 2" xfId="24313" xr:uid="{00000000-0005-0000-0000-0000F55E0000}"/>
    <cellStyle name="Standaard 4 2 5 7" xfId="24314" xr:uid="{00000000-0005-0000-0000-0000F65E0000}"/>
    <cellStyle name="Standaard 4 2 5 8" xfId="24315" xr:uid="{00000000-0005-0000-0000-0000F75E0000}"/>
    <cellStyle name="Standaard 4 2 5 9" xfId="24316" xr:uid="{00000000-0005-0000-0000-0000F85E0000}"/>
    <cellStyle name="Standaard 4 2 6" xfId="24317" xr:uid="{00000000-0005-0000-0000-0000F95E0000}"/>
    <cellStyle name="Standaard 4 2 6 2" xfId="24318" xr:uid="{00000000-0005-0000-0000-0000FA5E0000}"/>
    <cellStyle name="Standaard 4 2 6 2 2" xfId="24319" xr:uid="{00000000-0005-0000-0000-0000FB5E0000}"/>
    <cellStyle name="Standaard 4 2 6 2 2 2" xfId="24320" xr:uid="{00000000-0005-0000-0000-0000FC5E0000}"/>
    <cellStyle name="Standaard 4 2 6 2 2 2 2" xfId="24321" xr:uid="{00000000-0005-0000-0000-0000FD5E0000}"/>
    <cellStyle name="Standaard 4 2 6 2 2 3" xfId="24322" xr:uid="{00000000-0005-0000-0000-0000FE5E0000}"/>
    <cellStyle name="Standaard 4 2 6 2 2 4" xfId="24323" xr:uid="{00000000-0005-0000-0000-0000FF5E0000}"/>
    <cellStyle name="Standaard 4 2 6 2 3" xfId="24324" xr:uid="{00000000-0005-0000-0000-0000005F0000}"/>
    <cellStyle name="Standaard 4 2 6 2 3 2" xfId="24325" xr:uid="{00000000-0005-0000-0000-0000015F0000}"/>
    <cellStyle name="Standaard 4 2 6 2 4" xfId="24326" xr:uid="{00000000-0005-0000-0000-0000025F0000}"/>
    <cellStyle name="Standaard 4 2 6 2 5" xfId="24327" xr:uid="{00000000-0005-0000-0000-0000035F0000}"/>
    <cellStyle name="Standaard 4 2 6 2 6" xfId="24328" xr:uid="{00000000-0005-0000-0000-0000045F0000}"/>
    <cellStyle name="Standaard 4 2 6 3" xfId="24329" xr:uid="{00000000-0005-0000-0000-0000055F0000}"/>
    <cellStyle name="Standaard 4 2 6 3 2" xfId="24330" xr:uid="{00000000-0005-0000-0000-0000065F0000}"/>
    <cellStyle name="Standaard 4 2 6 3 2 2" xfId="24331" xr:uid="{00000000-0005-0000-0000-0000075F0000}"/>
    <cellStyle name="Standaard 4 2 6 3 2 2 2" xfId="24332" xr:uid="{00000000-0005-0000-0000-0000085F0000}"/>
    <cellStyle name="Standaard 4 2 6 3 2 3" xfId="24333" xr:uid="{00000000-0005-0000-0000-0000095F0000}"/>
    <cellStyle name="Standaard 4 2 6 3 2 4" xfId="24334" xr:uid="{00000000-0005-0000-0000-00000A5F0000}"/>
    <cellStyle name="Standaard 4 2 6 3 3" xfId="24335" xr:uid="{00000000-0005-0000-0000-00000B5F0000}"/>
    <cellStyle name="Standaard 4 2 6 3 3 2" xfId="24336" xr:uid="{00000000-0005-0000-0000-00000C5F0000}"/>
    <cellStyle name="Standaard 4 2 6 3 4" xfId="24337" xr:uid="{00000000-0005-0000-0000-00000D5F0000}"/>
    <cellStyle name="Standaard 4 2 6 3 5" xfId="24338" xr:uid="{00000000-0005-0000-0000-00000E5F0000}"/>
    <cellStyle name="Standaard 4 2 6 4" xfId="24339" xr:uid="{00000000-0005-0000-0000-00000F5F0000}"/>
    <cellStyle name="Standaard 4 2 6 4 2" xfId="24340" xr:uid="{00000000-0005-0000-0000-0000105F0000}"/>
    <cellStyle name="Standaard 4 2 6 4 2 2" xfId="24341" xr:uid="{00000000-0005-0000-0000-0000115F0000}"/>
    <cellStyle name="Standaard 4 2 6 4 3" xfId="24342" xr:uid="{00000000-0005-0000-0000-0000125F0000}"/>
    <cellStyle name="Standaard 4 2 6 4 4" xfId="24343" xr:uid="{00000000-0005-0000-0000-0000135F0000}"/>
    <cellStyle name="Standaard 4 2 6 5" xfId="24344" xr:uid="{00000000-0005-0000-0000-0000145F0000}"/>
    <cellStyle name="Standaard 4 2 6 5 2" xfId="24345" xr:uid="{00000000-0005-0000-0000-0000155F0000}"/>
    <cellStyle name="Standaard 4 2 6 6" xfId="24346" xr:uid="{00000000-0005-0000-0000-0000165F0000}"/>
    <cellStyle name="Standaard 4 2 6 7" xfId="24347" xr:uid="{00000000-0005-0000-0000-0000175F0000}"/>
    <cellStyle name="Standaard 4 2 6 8" xfId="24348" xr:uid="{00000000-0005-0000-0000-0000185F0000}"/>
    <cellStyle name="Standaard 4 2 7" xfId="24349" xr:uid="{00000000-0005-0000-0000-0000195F0000}"/>
    <cellStyle name="Standaard 4 2 7 2" xfId="24350" xr:uid="{00000000-0005-0000-0000-00001A5F0000}"/>
    <cellStyle name="Standaard 4 2 7 2 2" xfId="24351" xr:uid="{00000000-0005-0000-0000-00001B5F0000}"/>
    <cellStyle name="Standaard 4 2 7 2 2 2" xfId="24352" xr:uid="{00000000-0005-0000-0000-00001C5F0000}"/>
    <cellStyle name="Standaard 4 2 7 2 2 3" xfId="24353" xr:uid="{00000000-0005-0000-0000-00001D5F0000}"/>
    <cellStyle name="Standaard 4 2 7 2 3" xfId="24354" xr:uid="{00000000-0005-0000-0000-00001E5F0000}"/>
    <cellStyle name="Standaard 4 2 7 2 4" xfId="24355" xr:uid="{00000000-0005-0000-0000-00001F5F0000}"/>
    <cellStyle name="Standaard 4 2 7 3" xfId="24356" xr:uid="{00000000-0005-0000-0000-0000205F0000}"/>
    <cellStyle name="Standaard 4 2 7 3 2" xfId="24357" xr:uid="{00000000-0005-0000-0000-0000215F0000}"/>
    <cellStyle name="Standaard 4 2 7 3 2 2" xfId="24358" xr:uid="{00000000-0005-0000-0000-0000225F0000}"/>
    <cellStyle name="Standaard 4 2 7 3 3" xfId="24359" xr:uid="{00000000-0005-0000-0000-0000235F0000}"/>
    <cellStyle name="Standaard 4 2 7 3 4" xfId="24360" xr:uid="{00000000-0005-0000-0000-0000245F0000}"/>
    <cellStyle name="Standaard 4 2 7 4" xfId="24361" xr:uid="{00000000-0005-0000-0000-0000255F0000}"/>
    <cellStyle name="Standaard 4 2 7 4 2" xfId="24362" xr:uid="{00000000-0005-0000-0000-0000265F0000}"/>
    <cellStyle name="Standaard 4 2 7 5" xfId="24363" xr:uid="{00000000-0005-0000-0000-0000275F0000}"/>
    <cellStyle name="Standaard 4 2 7 6" xfId="24364" xr:uid="{00000000-0005-0000-0000-0000285F0000}"/>
    <cellStyle name="Standaard 4 2 7 7" xfId="24365" xr:uid="{00000000-0005-0000-0000-0000295F0000}"/>
    <cellStyle name="Standaard 4 2 8" xfId="24366" xr:uid="{00000000-0005-0000-0000-00002A5F0000}"/>
    <cellStyle name="Standaard 4 2 8 2" xfId="24367" xr:uid="{00000000-0005-0000-0000-00002B5F0000}"/>
    <cellStyle name="Standaard 4 2 8 2 2" xfId="24368" xr:uid="{00000000-0005-0000-0000-00002C5F0000}"/>
    <cellStyle name="Standaard 4 2 8 2 2 2" xfId="24369" xr:uid="{00000000-0005-0000-0000-00002D5F0000}"/>
    <cellStyle name="Standaard 4 2 8 2 3" xfId="24370" xr:uid="{00000000-0005-0000-0000-00002E5F0000}"/>
    <cellStyle name="Standaard 4 2 8 2 4" xfId="24371" xr:uid="{00000000-0005-0000-0000-00002F5F0000}"/>
    <cellStyle name="Standaard 4 2 8 3" xfId="24372" xr:uid="{00000000-0005-0000-0000-0000305F0000}"/>
    <cellStyle name="Standaard 4 2 8 3 2" xfId="24373" xr:uid="{00000000-0005-0000-0000-0000315F0000}"/>
    <cellStyle name="Standaard 4 2 8 4" xfId="24374" xr:uid="{00000000-0005-0000-0000-0000325F0000}"/>
    <cellStyle name="Standaard 4 2 8 5" xfId="24375" xr:uid="{00000000-0005-0000-0000-0000335F0000}"/>
    <cellStyle name="Standaard 4 2 9" xfId="24376" xr:uid="{00000000-0005-0000-0000-0000345F0000}"/>
    <cellStyle name="Standaard 4 3" xfId="24377" xr:uid="{00000000-0005-0000-0000-0000355F0000}"/>
    <cellStyle name="Standaard 4 3 10" xfId="24378" xr:uid="{00000000-0005-0000-0000-0000365F0000}"/>
    <cellStyle name="Standaard 4 3 11" xfId="24379" xr:uid="{00000000-0005-0000-0000-0000375F0000}"/>
    <cellStyle name="Standaard 4 3 11 2" xfId="24380" xr:uid="{00000000-0005-0000-0000-0000385F0000}"/>
    <cellStyle name="Standaard 4 3 12" xfId="24381" xr:uid="{00000000-0005-0000-0000-0000395F0000}"/>
    <cellStyle name="Standaard 4 3 13" xfId="24382" xr:uid="{00000000-0005-0000-0000-00003A5F0000}"/>
    <cellStyle name="Standaard 4 3 14" xfId="24383" xr:uid="{00000000-0005-0000-0000-00003B5F0000}"/>
    <cellStyle name="Standaard 4 3 2" xfId="24384" xr:uid="{00000000-0005-0000-0000-00003C5F0000}"/>
    <cellStyle name="Standaard 4 3 2 2" xfId="24385" xr:uid="{00000000-0005-0000-0000-00003D5F0000}"/>
    <cellStyle name="Standaard 4 3 2 2 2" xfId="24386" xr:uid="{00000000-0005-0000-0000-00003E5F0000}"/>
    <cellStyle name="Standaard 4 3 2 2 2 2" xfId="24387" xr:uid="{00000000-0005-0000-0000-00003F5F0000}"/>
    <cellStyle name="Standaard 4 3 2 2 2 2 2" xfId="24388" xr:uid="{00000000-0005-0000-0000-0000405F0000}"/>
    <cellStyle name="Standaard 4 3 2 2 2 2 2 2" xfId="24389" xr:uid="{00000000-0005-0000-0000-0000415F0000}"/>
    <cellStyle name="Standaard 4 3 2 2 2 2 3" xfId="24390" xr:uid="{00000000-0005-0000-0000-0000425F0000}"/>
    <cellStyle name="Standaard 4 3 2 2 2 3" xfId="24391" xr:uid="{00000000-0005-0000-0000-0000435F0000}"/>
    <cellStyle name="Standaard 4 3 2 2 2 3 2" xfId="24392" xr:uid="{00000000-0005-0000-0000-0000445F0000}"/>
    <cellStyle name="Standaard 4 3 2 2 2 4" xfId="24393" xr:uid="{00000000-0005-0000-0000-0000455F0000}"/>
    <cellStyle name="Standaard 4 3 2 2 2 5" xfId="24394" xr:uid="{00000000-0005-0000-0000-0000465F0000}"/>
    <cellStyle name="Standaard 4 3 2 2 2 6" xfId="24395" xr:uid="{00000000-0005-0000-0000-0000475F0000}"/>
    <cellStyle name="Standaard 4 3 2 2 3" xfId="24396" xr:uid="{00000000-0005-0000-0000-0000485F0000}"/>
    <cellStyle name="Standaard 4 3 2 2 3 2" xfId="24397" xr:uid="{00000000-0005-0000-0000-0000495F0000}"/>
    <cellStyle name="Standaard 4 3 2 2 3 2 2" xfId="24398" xr:uid="{00000000-0005-0000-0000-00004A5F0000}"/>
    <cellStyle name="Standaard 4 3 2 2 3 3" xfId="24399" xr:uid="{00000000-0005-0000-0000-00004B5F0000}"/>
    <cellStyle name="Standaard 4 3 2 2 4" xfId="24400" xr:uid="{00000000-0005-0000-0000-00004C5F0000}"/>
    <cellStyle name="Standaard 4 3 2 2 4 2" xfId="24401" xr:uid="{00000000-0005-0000-0000-00004D5F0000}"/>
    <cellStyle name="Standaard 4 3 2 2 4 2 2" xfId="24402" xr:uid="{00000000-0005-0000-0000-00004E5F0000}"/>
    <cellStyle name="Standaard 4 3 2 2 4 3" xfId="24403" xr:uid="{00000000-0005-0000-0000-00004F5F0000}"/>
    <cellStyle name="Standaard 4 3 2 2 5" xfId="24404" xr:uid="{00000000-0005-0000-0000-0000505F0000}"/>
    <cellStyle name="Standaard 4 3 2 2 5 2" xfId="24405" xr:uid="{00000000-0005-0000-0000-0000515F0000}"/>
    <cellStyle name="Standaard 4 3 2 2 6" xfId="24406" xr:uid="{00000000-0005-0000-0000-0000525F0000}"/>
    <cellStyle name="Standaard 4 3 2 2 7" xfId="24407" xr:uid="{00000000-0005-0000-0000-0000535F0000}"/>
    <cellStyle name="Standaard 4 3 2 2 8" xfId="24408" xr:uid="{00000000-0005-0000-0000-0000545F0000}"/>
    <cellStyle name="Standaard 4 3 2 3" xfId="24409" xr:uid="{00000000-0005-0000-0000-0000555F0000}"/>
    <cellStyle name="Standaard 4 3 2 3 2" xfId="24410" xr:uid="{00000000-0005-0000-0000-0000565F0000}"/>
    <cellStyle name="Standaard 4 3 2 3 2 2" xfId="24411" xr:uid="{00000000-0005-0000-0000-0000575F0000}"/>
    <cellStyle name="Standaard 4 3 2 3 2 2 2" xfId="24412" xr:uid="{00000000-0005-0000-0000-0000585F0000}"/>
    <cellStyle name="Standaard 4 3 2 3 2 3" xfId="24413" xr:uid="{00000000-0005-0000-0000-0000595F0000}"/>
    <cellStyle name="Standaard 4 3 2 3 2 4" xfId="24414" xr:uid="{00000000-0005-0000-0000-00005A5F0000}"/>
    <cellStyle name="Standaard 4 3 2 3 3" xfId="24415" xr:uid="{00000000-0005-0000-0000-00005B5F0000}"/>
    <cellStyle name="Standaard 4 3 2 3 3 2" xfId="24416" xr:uid="{00000000-0005-0000-0000-00005C5F0000}"/>
    <cellStyle name="Standaard 4 3 2 3 4" xfId="24417" xr:uid="{00000000-0005-0000-0000-00005D5F0000}"/>
    <cellStyle name="Standaard 4 3 2 3 5" xfId="24418" xr:uid="{00000000-0005-0000-0000-00005E5F0000}"/>
    <cellStyle name="Standaard 4 3 2 3 6" xfId="24419" xr:uid="{00000000-0005-0000-0000-00005F5F0000}"/>
    <cellStyle name="Standaard 4 3 2 4" xfId="24420" xr:uid="{00000000-0005-0000-0000-0000605F0000}"/>
    <cellStyle name="Standaard 4 3 2 4 2" xfId="24421" xr:uid="{00000000-0005-0000-0000-0000615F0000}"/>
    <cellStyle name="Standaard 4 3 2 4 2 2" xfId="24422" xr:uid="{00000000-0005-0000-0000-0000625F0000}"/>
    <cellStyle name="Standaard 4 3 2 4 2 2 2" xfId="24423" xr:uid="{00000000-0005-0000-0000-0000635F0000}"/>
    <cellStyle name="Standaard 4 3 2 4 2 3" xfId="24424" xr:uid="{00000000-0005-0000-0000-0000645F0000}"/>
    <cellStyle name="Standaard 4 3 2 4 2 4" xfId="24425" xr:uid="{00000000-0005-0000-0000-0000655F0000}"/>
    <cellStyle name="Standaard 4 3 2 4 3" xfId="24426" xr:uid="{00000000-0005-0000-0000-0000665F0000}"/>
    <cellStyle name="Standaard 4 3 2 4 3 2" xfId="24427" xr:uid="{00000000-0005-0000-0000-0000675F0000}"/>
    <cellStyle name="Standaard 4 3 2 4 4" xfId="24428" xr:uid="{00000000-0005-0000-0000-0000685F0000}"/>
    <cellStyle name="Standaard 4 3 2 4 5" xfId="24429" xr:uid="{00000000-0005-0000-0000-0000695F0000}"/>
    <cellStyle name="Standaard 4 3 2 5" xfId="24430" xr:uid="{00000000-0005-0000-0000-00006A5F0000}"/>
    <cellStyle name="Standaard 4 3 2 5 2" xfId="24431" xr:uid="{00000000-0005-0000-0000-00006B5F0000}"/>
    <cellStyle name="Standaard 4 3 2 5 2 2" xfId="24432" xr:uid="{00000000-0005-0000-0000-00006C5F0000}"/>
    <cellStyle name="Standaard 4 3 2 5 3" xfId="24433" xr:uid="{00000000-0005-0000-0000-00006D5F0000}"/>
    <cellStyle name="Standaard 4 3 2 5 4" xfId="24434" xr:uid="{00000000-0005-0000-0000-00006E5F0000}"/>
    <cellStyle name="Standaard 4 3 2 6" xfId="24435" xr:uid="{00000000-0005-0000-0000-00006F5F0000}"/>
    <cellStyle name="Standaard 4 3 2 6 2" xfId="24436" xr:uid="{00000000-0005-0000-0000-0000705F0000}"/>
    <cellStyle name="Standaard 4 3 2 7" xfId="24437" xr:uid="{00000000-0005-0000-0000-0000715F0000}"/>
    <cellStyle name="Standaard 4 3 2 8" xfId="24438" xr:uid="{00000000-0005-0000-0000-0000725F0000}"/>
    <cellStyle name="Standaard 4 3 2 9" xfId="24439" xr:uid="{00000000-0005-0000-0000-0000735F0000}"/>
    <cellStyle name="Standaard 4 3 3" xfId="24440" xr:uid="{00000000-0005-0000-0000-0000745F0000}"/>
    <cellStyle name="Standaard 4 3 3 2" xfId="24441" xr:uid="{00000000-0005-0000-0000-0000755F0000}"/>
    <cellStyle name="Standaard 4 3 3 2 2" xfId="24442" xr:uid="{00000000-0005-0000-0000-0000765F0000}"/>
    <cellStyle name="Standaard 4 3 3 2 2 2" xfId="24443" xr:uid="{00000000-0005-0000-0000-0000775F0000}"/>
    <cellStyle name="Standaard 4 3 3 2 2 2 2" xfId="24444" xr:uid="{00000000-0005-0000-0000-0000785F0000}"/>
    <cellStyle name="Standaard 4 3 3 2 2 2 2 2" xfId="24445" xr:uid="{00000000-0005-0000-0000-0000795F0000}"/>
    <cellStyle name="Standaard 4 3 3 2 2 2 3" xfId="24446" xr:uid="{00000000-0005-0000-0000-00007A5F0000}"/>
    <cellStyle name="Standaard 4 3 3 2 2 3" xfId="24447" xr:uid="{00000000-0005-0000-0000-00007B5F0000}"/>
    <cellStyle name="Standaard 4 3 3 2 2 3 2" xfId="24448" xr:uid="{00000000-0005-0000-0000-00007C5F0000}"/>
    <cellStyle name="Standaard 4 3 3 2 2 4" xfId="24449" xr:uid="{00000000-0005-0000-0000-00007D5F0000}"/>
    <cellStyle name="Standaard 4 3 3 2 2 5" xfId="24450" xr:uid="{00000000-0005-0000-0000-00007E5F0000}"/>
    <cellStyle name="Standaard 4 3 3 2 2 6" xfId="24451" xr:uid="{00000000-0005-0000-0000-00007F5F0000}"/>
    <cellStyle name="Standaard 4 3 3 2 3" xfId="24452" xr:uid="{00000000-0005-0000-0000-0000805F0000}"/>
    <cellStyle name="Standaard 4 3 3 2 3 2" xfId="24453" xr:uid="{00000000-0005-0000-0000-0000815F0000}"/>
    <cellStyle name="Standaard 4 3 3 2 3 2 2" xfId="24454" xr:uid="{00000000-0005-0000-0000-0000825F0000}"/>
    <cellStyle name="Standaard 4 3 3 2 3 3" xfId="24455" xr:uid="{00000000-0005-0000-0000-0000835F0000}"/>
    <cellStyle name="Standaard 4 3 3 2 4" xfId="24456" xr:uid="{00000000-0005-0000-0000-0000845F0000}"/>
    <cellStyle name="Standaard 4 3 3 2 4 2" xfId="24457" xr:uid="{00000000-0005-0000-0000-0000855F0000}"/>
    <cellStyle name="Standaard 4 3 3 2 4 2 2" xfId="24458" xr:uid="{00000000-0005-0000-0000-0000865F0000}"/>
    <cellStyle name="Standaard 4 3 3 2 4 3" xfId="24459" xr:uid="{00000000-0005-0000-0000-0000875F0000}"/>
    <cellStyle name="Standaard 4 3 3 2 5" xfId="24460" xr:uid="{00000000-0005-0000-0000-0000885F0000}"/>
    <cellStyle name="Standaard 4 3 3 2 5 2" xfId="24461" xr:uid="{00000000-0005-0000-0000-0000895F0000}"/>
    <cellStyle name="Standaard 4 3 3 2 6" xfId="24462" xr:uid="{00000000-0005-0000-0000-00008A5F0000}"/>
    <cellStyle name="Standaard 4 3 3 2 7" xfId="24463" xr:uid="{00000000-0005-0000-0000-00008B5F0000}"/>
    <cellStyle name="Standaard 4 3 3 2 8" xfId="24464" xr:uid="{00000000-0005-0000-0000-00008C5F0000}"/>
    <cellStyle name="Standaard 4 3 3 3" xfId="24465" xr:uid="{00000000-0005-0000-0000-00008D5F0000}"/>
    <cellStyle name="Standaard 4 3 3 3 2" xfId="24466" xr:uid="{00000000-0005-0000-0000-00008E5F0000}"/>
    <cellStyle name="Standaard 4 3 3 3 2 2" xfId="24467" xr:uid="{00000000-0005-0000-0000-00008F5F0000}"/>
    <cellStyle name="Standaard 4 3 3 3 2 2 2" xfId="24468" xr:uid="{00000000-0005-0000-0000-0000905F0000}"/>
    <cellStyle name="Standaard 4 3 3 3 2 3" xfId="24469" xr:uid="{00000000-0005-0000-0000-0000915F0000}"/>
    <cellStyle name="Standaard 4 3 3 3 2 4" xfId="24470" xr:uid="{00000000-0005-0000-0000-0000925F0000}"/>
    <cellStyle name="Standaard 4 3 3 3 3" xfId="24471" xr:uid="{00000000-0005-0000-0000-0000935F0000}"/>
    <cellStyle name="Standaard 4 3 3 3 3 2" xfId="24472" xr:uid="{00000000-0005-0000-0000-0000945F0000}"/>
    <cellStyle name="Standaard 4 3 3 3 4" xfId="24473" xr:uid="{00000000-0005-0000-0000-0000955F0000}"/>
    <cellStyle name="Standaard 4 3 3 3 5" xfId="24474" xr:uid="{00000000-0005-0000-0000-0000965F0000}"/>
    <cellStyle name="Standaard 4 3 3 3 6" xfId="24475" xr:uid="{00000000-0005-0000-0000-0000975F0000}"/>
    <cellStyle name="Standaard 4 3 3 4" xfId="24476" xr:uid="{00000000-0005-0000-0000-0000985F0000}"/>
    <cellStyle name="Standaard 4 3 3 4 2" xfId="24477" xr:uid="{00000000-0005-0000-0000-0000995F0000}"/>
    <cellStyle name="Standaard 4 3 3 4 2 2" xfId="24478" xr:uid="{00000000-0005-0000-0000-00009A5F0000}"/>
    <cellStyle name="Standaard 4 3 3 4 3" xfId="24479" xr:uid="{00000000-0005-0000-0000-00009B5F0000}"/>
    <cellStyle name="Standaard 4 3 3 4 4" xfId="24480" xr:uid="{00000000-0005-0000-0000-00009C5F0000}"/>
    <cellStyle name="Standaard 4 3 3 5" xfId="24481" xr:uid="{00000000-0005-0000-0000-00009D5F0000}"/>
    <cellStyle name="Standaard 4 3 3 5 2" xfId="24482" xr:uid="{00000000-0005-0000-0000-00009E5F0000}"/>
    <cellStyle name="Standaard 4 3 3 5 2 2" xfId="24483" xr:uid="{00000000-0005-0000-0000-00009F5F0000}"/>
    <cellStyle name="Standaard 4 3 3 5 3" xfId="24484" xr:uid="{00000000-0005-0000-0000-0000A05F0000}"/>
    <cellStyle name="Standaard 4 3 3 6" xfId="24485" xr:uid="{00000000-0005-0000-0000-0000A15F0000}"/>
    <cellStyle name="Standaard 4 3 3 6 2" xfId="24486" xr:uid="{00000000-0005-0000-0000-0000A25F0000}"/>
    <cellStyle name="Standaard 4 3 3 7" xfId="24487" xr:uid="{00000000-0005-0000-0000-0000A35F0000}"/>
    <cellStyle name="Standaard 4 3 3 8" xfId="24488" xr:uid="{00000000-0005-0000-0000-0000A45F0000}"/>
    <cellStyle name="Standaard 4 3 3 9" xfId="24489" xr:uid="{00000000-0005-0000-0000-0000A55F0000}"/>
    <cellStyle name="Standaard 4 3 4" xfId="24490" xr:uid="{00000000-0005-0000-0000-0000A65F0000}"/>
    <cellStyle name="Standaard 4 3 4 2" xfId="24491" xr:uid="{00000000-0005-0000-0000-0000A75F0000}"/>
    <cellStyle name="Standaard 4 3 4 2 2" xfId="24492" xr:uid="{00000000-0005-0000-0000-0000A85F0000}"/>
    <cellStyle name="Standaard 4 3 4 2 2 2" xfId="24493" xr:uid="{00000000-0005-0000-0000-0000A95F0000}"/>
    <cellStyle name="Standaard 4 3 4 2 2 2 2" xfId="24494" xr:uid="{00000000-0005-0000-0000-0000AA5F0000}"/>
    <cellStyle name="Standaard 4 3 4 2 2 2 2 2" xfId="24495" xr:uid="{00000000-0005-0000-0000-0000AB5F0000}"/>
    <cellStyle name="Standaard 4 3 4 2 2 2 3" xfId="24496" xr:uid="{00000000-0005-0000-0000-0000AC5F0000}"/>
    <cellStyle name="Standaard 4 3 4 2 2 3" xfId="24497" xr:uid="{00000000-0005-0000-0000-0000AD5F0000}"/>
    <cellStyle name="Standaard 4 3 4 2 2 3 2" xfId="24498" xr:uid="{00000000-0005-0000-0000-0000AE5F0000}"/>
    <cellStyle name="Standaard 4 3 4 2 2 4" xfId="24499" xr:uid="{00000000-0005-0000-0000-0000AF5F0000}"/>
    <cellStyle name="Standaard 4 3 4 2 2 5" xfId="24500" xr:uid="{00000000-0005-0000-0000-0000B05F0000}"/>
    <cellStyle name="Standaard 4 3 4 2 2 6" xfId="24501" xr:uid="{00000000-0005-0000-0000-0000B15F0000}"/>
    <cellStyle name="Standaard 4 3 4 2 3" xfId="24502" xr:uid="{00000000-0005-0000-0000-0000B25F0000}"/>
    <cellStyle name="Standaard 4 3 4 2 3 2" xfId="24503" xr:uid="{00000000-0005-0000-0000-0000B35F0000}"/>
    <cellStyle name="Standaard 4 3 4 2 3 2 2" xfId="24504" xr:uid="{00000000-0005-0000-0000-0000B45F0000}"/>
    <cellStyle name="Standaard 4 3 4 2 3 3" xfId="24505" xr:uid="{00000000-0005-0000-0000-0000B55F0000}"/>
    <cellStyle name="Standaard 4 3 4 2 4" xfId="24506" xr:uid="{00000000-0005-0000-0000-0000B65F0000}"/>
    <cellStyle name="Standaard 4 3 4 2 4 2" xfId="24507" xr:uid="{00000000-0005-0000-0000-0000B75F0000}"/>
    <cellStyle name="Standaard 4 3 4 2 4 2 2" xfId="24508" xr:uid="{00000000-0005-0000-0000-0000B85F0000}"/>
    <cellStyle name="Standaard 4 3 4 2 4 3" xfId="24509" xr:uid="{00000000-0005-0000-0000-0000B95F0000}"/>
    <cellStyle name="Standaard 4 3 4 2 5" xfId="24510" xr:uid="{00000000-0005-0000-0000-0000BA5F0000}"/>
    <cellStyle name="Standaard 4 3 4 2 5 2" xfId="24511" xr:uid="{00000000-0005-0000-0000-0000BB5F0000}"/>
    <cellStyle name="Standaard 4 3 4 2 6" xfId="24512" xr:uid="{00000000-0005-0000-0000-0000BC5F0000}"/>
    <cellStyle name="Standaard 4 3 4 2 7" xfId="24513" xr:uid="{00000000-0005-0000-0000-0000BD5F0000}"/>
    <cellStyle name="Standaard 4 3 4 2 8" xfId="24514" xr:uid="{00000000-0005-0000-0000-0000BE5F0000}"/>
    <cellStyle name="Standaard 4 3 4 3" xfId="24515" xr:uid="{00000000-0005-0000-0000-0000BF5F0000}"/>
    <cellStyle name="Standaard 4 3 4 3 2" xfId="24516" xr:uid="{00000000-0005-0000-0000-0000C05F0000}"/>
    <cellStyle name="Standaard 4 3 4 3 2 2" xfId="24517" xr:uid="{00000000-0005-0000-0000-0000C15F0000}"/>
    <cellStyle name="Standaard 4 3 4 3 2 2 2" xfId="24518" xr:uid="{00000000-0005-0000-0000-0000C25F0000}"/>
    <cellStyle name="Standaard 4 3 4 3 2 3" xfId="24519" xr:uid="{00000000-0005-0000-0000-0000C35F0000}"/>
    <cellStyle name="Standaard 4 3 4 3 2 4" xfId="24520" xr:uid="{00000000-0005-0000-0000-0000C45F0000}"/>
    <cellStyle name="Standaard 4 3 4 3 3" xfId="24521" xr:uid="{00000000-0005-0000-0000-0000C55F0000}"/>
    <cellStyle name="Standaard 4 3 4 3 3 2" xfId="24522" xr:uid="{00000000-0005-0000-0000-0000C65F0000}"/>
    <cellStyle name="Standaard 4 3 4 3 4" xfId="24523" xr:uid="{00000000-0005-0000-0000-0000C75F0000}"/>
    <cellStyle name="Standaard 4 3 4 3 5" xfId="24524" xr:uid="{00000000-0005-0000-0000-0000C85F0000}"/>
    <cellStyle name="Standaard 4 3 4 3 6" xfId="24525" xr:uid="{00000000-0005-0000-0000-0000C95F0000}"/>
    <cellStyle name="Standaard 4 3 4 4" xfId="24526" xr:uid="{00000000-0005-0000-0000-0000CA5F0000}"/>
    <cellStyle name="Standaard 4 3 4 4 2" xfId="24527" xr:uid="{00000000-0005-0000-0000-0000CB5F0000}"/>
    <cellStyle name="Standaard 4 3 4 4 2 2" xfId="24528" xr:uid="{00000000-0005-0000-0000-0000CC5F0000}"/>
    <cellStyle name="Standaard 4 3 4 4 3" xfId="24529" xr:uid="{00000000-0005-0000-0000-0000CD5F0000}"/>
    <cellStyle name="Standaard 4 3 4 4 4" xfId="24530" xr:uid="{00000000-0005-0000-0000-0000CE5F0000}"/>
    <cellStyle name="Standaard 4 3 4 5" xfId="24531" xr:uid="{00000000-0005-0000-0000-0000CF5F0000}"/>
    <cellStyle name="Standaard 4 3 4 5 2" xfId="24532" xr:uid="{00000000-0005-0000-0000-0000D05F0000}"/>
    <cellStyle name="Standaard 4 3 4 5 2 2" xfId="24533" xr:uid="{00000000-0005-0000-0000-0000D15F0000}"/>
    <cellStyle name="Standaard 4 3 4 5 3" xfId="24534" xr:uid="{00000000-0005-0000-0000-0000D25F0000}"/>
    <cellStyle name="Standaard 4 3 4 6" xfId="24535" xr:uid="{00000000-0005-0000-0000-0000D35F0000}"/>
    <cellStyle name="Standaard 4 3 4 6 2" xfId="24536" xr:uid="{00000000-0005-0000-0000-0000D45F0000}"/>
    <cellStyle name="Standaard 4 3 4 7" xfId="24537" xr:uid="{00000000-0005-0000-0000-0000D55F0000}"/>
    <cellStyle name="Standaard 4 3 4 8" xfId="24538" xr:uid="{00000000-0005-0000-0000-0000D65F0000}"/>
    <cellStyle name="Standaard 4 3 4 9" xfId="24539" xr:uid="{00000000-0005-0000-0000-0000D75F0000}"/>
    <cellStyle name="Standaard 4 3 5" xfId="24540" xr:uid="{00000000-0005-0000-0000-0000D85F0000}"/>
    <cellStyle name="Standaard 4 3 5 2" xfId="24541" xr:uid="{00000000-0005-0000-0000-0000D95F0000}"/>
    <cellStyle name="Standaard 4 3 5 2 2" xfId="24542" xr:uid="{00000000-0005-0000-0000-0000DA5F0000}"/>
    <cellStyle name="Standaard 4 3 5 2 2 2" xfId="24543" xr:uid="{00000000-0005-0000-0000-0000DB5F0000}"/>
    <cellStyle name="Standaard 4 3 5 2 2 2 2" xfId="24544" xr:uid="{00000000-0005-0000-0000-0000DC5F0000}"/>
    <cellStyle name="Standaard 4 3 5 2 2 3" xfId="24545" xr:uid="{00000000-0005-0000-0000-0000DD5F0000}"/>
    <cellStyle name="Standaard 4 3 5 2 2 4" xfId="24546" xr:uid="{00000000-0005-0000-0000-0000DE5F0000}"/>
    <cellStyle name="Standaard 4 3 5 2 3" xfId="24547" xr:uid="{00000000-0005-0000-0000-0000DF5F0000}"/>
    <cellStyle name="Standaard 4 3 5 2 3 2" xfId="24548" xr:uid="{00000000-0005-0000-0000-0000E05F0000}"/>
    <cellStyle name="Standaard 4 3 5 2 4" xfId="24549" xr:uid="{00000000-0005-0000-0000-0000E15F0000}"/>
    <cellStyle name="Standaard 4 3 5 2 5" xfId="24550" xr:uid="{00000000-0005-0000-0000-0000E25F0000}"/>
    <cellStyle name="Standaard 4 3 5 2 6" xfId="24551" xr:uid="{00000000-0005-0000-0000-0000E35F0000}"/>
    <cellStyle name="Standaard 4 3 5 3" xfId="24552" xr:uid="{00000000-0005-0000-0000-0000E45F0000}"/>
    <cellStyle name="Standaard 4 3 5 3 2" xfId="24553" xr:uid="{00000000-0005-0000-0000-0000E55F0000}"/>
    <cellStyle name="Standaard 4 3 5 3 2 2" xfId="24554" xr:uid="{00000000-0005-0000-0000-0000E65F0000}"/>
    <cellStyle name="Standaard 4 3 5 3 2 2 2" xfId="24555" xr:uid="{00000000-0005-0000-0000-0000E75F0000}"/>
    <cellStyle name="Standaard 4 3 5 3 2 3" xfId="24556" xr:uid="{00000000-0005-0000-0000-0000E85F0000}"/>
    <cellStyle name="Standaard 4 3 5 3 2 4" xfId="24557" xr:uid="{00000000-0005-0000-0000-0000E95F0000}"/>
    <cellStyle name="Standaard 4 3 5 3 3" xfId="24558" xr:uid="{00000000-0005-0000-0000-0000EA5F0000}"/>
    <cellStyle name="Standaard 4 3 5 3 3 2" xfId="24559" xr:uid="{00000000-0005-0000-0000-0000EB5F0000}"/>
    <cellStyle name="Standaard 4 3 5 3 4" xfId="24560" xr:uid="{00000000-0005-0000-0000-0000EC5F0000}"/>
    <cellStyle name="Standaard 4 3 5 3 5" xfId="24561" xr:uid="{00000000-0005-0000-0000-0000ED5F0000}"/>
    <cellStyle name="Standaard 4 3 5 4" xfId="24562" xr:uid="{00000000-0005-0000-0000-0000EE5F0000}"/>
    <cellStyle name="Standaard 4 3 5 4 2" xfId="24563" xr:uid="{00000000-0005-0000-0000-0000EF5F0000}"/>
    <cellStyle name="Standaard 4 3 5 4 2 2" xfId="24564" xr:uid="{00000000-0005-0000-0000-0000F05F0000}"/>
    <cellStyle name="Standaard 4 3 5 4 3" xfId="24565" xr:uid="{00000000-0005-0000-0000-0000F15F0000}"/>
    <cellStyle name="Standaard 4 3 5 4 4" xfId="24566" xr:uid="{00000000-0005-0000-0000-0000F25F0000}"/>
    <cellStyle name="Standaard 4 3 5 5" xfId="24567" xr:uid="{00000000-0005-0000-0000-0000F35F0000}"/>
    <cellStyle name="Standaard 4 3 5 5 2" xfId="24568" xr:uid="{00000000-0005-0000-0000-0000F45F0000}"/>
    <cellStyle name="Standaard 4 3 5 6" xfId="24569" xr:uid="{00000000-0005-0000-0000-0000F55F0000}"/>
    <cellStyle name="Standaard 4 3 5 7" xfId="24570" xr:uid="{00000000-0005-0000-0000-0000F65F0000}"/>
    <cellStyle name="Standaard 4 3 5 8" xfId="24571" xr:uid="{00000000-0005-0000-0000-0000F75F0000}"/>
    <cellStyle name="Standaard 4 3 6" xfId="24572" xr:uid="{00000000-0005-0000-0000-0000F85F0000}"/>
    <cellStyle name="Standaard 4 3 6 2" xfId="24573" xr:uid="{00000000-0005-0000-0000-0000F95F0000}"/>
    <cellStyle name="Standaard 4 3 6 2 2" xfId="24574" xr:uid="{00000000-0005-0000-0000-0000FA5F0000}"/>
    <cellStyle name="Standaard 4 3 6 2 2 2" xfId="24575" xr:uid="{00000000-0005-0000-0000-0000FB5F0000}"/>
    <cellStyle name="Standaard 4 3 6 2 3" xfId="24576" xr:uid="{00000000-0005-0000-0000-0000FC5F0000}"/>
    <cellStyle name="Standaard 4 3 6 2 4" xfId="24577" xr:uid="{00000000-0005-0000-0000-0000FD5F0000}"/>
    <cellStyle name="Standaard 4 3 6 3" xfId="24578" xr:uid="{00000000-0005-0000-0000-0000FE5F0000}"/>
    <cellStyle name="Standaard 4 3 6 3 2" xfId="24579" xr:uid="{00000000-0005-0000-0000-0000FF5F0000}"/>
    <cellStyle name="Standaard 4 3 6 4" xfId="24580" xr:uid="{00000000-0005-0000-0000-000000600000}"/>
    <cellStyle name="Standaard 4 3 6 5" xfId="24581" xr:uid="{00000000-0005-0000-0000-000001600000}"/>
    <cellStyle name="Standaard 4 3 6 6" xfId="24582" xr:uid="{00000000-0005-0000-0000-000002600000}"/>
    <cellStyle name="Standaard 4 3 7" xfId="24583" xr:uid="{00000000-0005-0000-0000-000003600000}"/>
    <cellStyle name="Standaard 4 3 7 2" xfId="24584" xr:uid="{00000000-0005-0000-0000-000004600000}"/>
    <cellStyle name="Standaard 4 3 7 2 2" xfId="24585" xr:uid="{00000000-0005-0000-0000-000005600000}"/>
    <cellStyle name="Standaard 4 3 7 2 2 2" xfId="24586" xr:uid="{00000000-0005-0000-0000-000006600000}"/>
    <cellStyle name="Standaard 4 3 7 2 3" xfId="24587" xr:uid="{00000000-0005-0000-0000-000007600000}"/>
    <cellStyle name="Standaard 4 3 7 2 4" xfId="24588" xr:uid="{00000000-0005-0000-0000-000008600000}"/>
    <cellStyle name="Standaard 4 3 7 3" xfId="24589" xr:uid="{00000000-0005-0000-0000-000009600000}"/>
    <cellStyle name="Standaard 4 3 7 3 2" xfId="24590" xr:uid="{00000000-0005-0000-0000-00000A600000}"/>
    <cellStyle name="Standaard 4 3 7 4" xfId="24591" xr:uid="{00000000-0005-0000-0000-00000B600000}"/>
    <cellStyle name="Standaard 4 3 7 5" xfId="24592" xr:uid="{00000000-0005-0000-0000-00000C600000}"/>
    <cellStyle name="Standaard 4 3 8" xfId="24593" xr:uid="{00000000-0005-0000-0000-00000D600000}"/>
    <cellStyle name="Standaard 4 3 8 2" xfId="24594" xr:uid="{00000000-0005-0000-0000-00000E600000}"/>
    <cellStyle name="Standaard 4 3 8 2 2" xfId="24595" xr:uid="{00000000-0005-0000-0000-00000F600000}"/>
    <cellStyle name="Standaard 4 3 8 2 3" xfId="24596" xr:uid="{00000000-0005-0000-0000-000010600000}"/>
    <cellStyle name="Standaard 4 3 8 3" xfId="24597" xr:uid="{00000000-0005-0000-0000-000011600000}"/>
    <cellStyle name="Standaard 4 3 8 4" xfId="24598" xr:uid="{00000000-0005-0000-0000-000012600000}"/>
    <cellStyle name="Standaard 4 3 9" xfId="24599" xr:uid="{00000000-0005-0000-0000-000013600000}"/>
    <cellStyle name="Standaard 4 3 9 2" xfId="24600" xr:uid="{00000000-0005-0000-0000-000014600000}"/>
    <cellStyle name="Standaard 4 3 9 2 2" xfId="24601" xr:uid="{00000000-0005-0000-0000-000015600000}"/>
    <cellStyle name="Standaard 4 3 9 3" xfId="24602" xr:uid="{00000000-0005-0000-0000-000016600000}"/>
    <cellStyle name="Standaard 4 3 9 4" xfId="24603" xr:uid="{00000000-0005-0000-0000-000017600000}"/>
    <cellStyle name="Standaard 4 3 9 5" xfId="24604" xr:uid="{00000000-0005-0000-0000-000018600000}"/>
    <cellStyle name="Standaard 4 4" xfId="24605" xr:uid="{00000000-0005-0000-0000-000019600000}"/>
    <cellStyle name="Standaard 4 4 2" xfId="24606" xr:uid="{00000000-0005-0000-0000-00001A600000}"/>
    <cellStyle name="Standaard 4 4 2 2" xfId="24607" xr:uid="{00000000-0005-0000-0000-00001B600000}"/>
    <cellStyle name="Standaard 4 4 2 2 2" xfId="24608" xr:uid="{00000000-0005-0000-0000-00001C600000}"/>
    <cellStyle name="Standaard 4 4 2 2 2 2" xfId="24609" xr:uid="{00000000-0005-0000-0000-00001D600000}"/>
    <cellStyle name="Standaard 4 4 2 2 2 2 2" xfId="24610" xr:uid="{00000000-0005-0000-0000-00001E600000}"/>
    <cellStyle name="Standaard 4 4 2 2 2 3" xfId="24611" xr:uid="{00000000-0005-0000-0000-00001F600000}"/>
    <cellStyle name="Standaard 4 4 2 2 2 4" xfId="24612" xr:uid="{00000000-0005-0000-0000-000020600000}"/>
    <cellStyle name="Standaard 4 4 2 2 3" xfId="24613" xr:uid="{00000000-0005-0000-0000-000021600000}"/>
    <cellStyle name="Standaard 4 4 2 2 3 2" xfId="24614" xr:uid="{00000000-0005-0000-0000-000022600000}"/>
    <cellStyle name="Standaard 4 4 2 2 4" xfId="24615" xr:uid="{00000000-0005-0000-0000-000023600000}"/>
    <cellStyle name="Standaard 4 4 2 2 5" xfId="24616" xr:uid="{00000000-0005-0000-0000-000024600000}"/>
    <cellStyle name="Standaard 4 4 2 2 6" xfId="24617" xr:uid="{00000000-0005-0000-0000-000025600000}"/>
    <cellStyle name="Standaard 4 4 2 3" xfId="24618" xr:uid="{00000000-0005-0000-0000-000026600000}"/>
    <cellStyle name="Standaard 4 4 2 3 2" xfId="24619" xr:uid="{00000000-0005-0000-0000-000027600000}"/>
    <cellStyle name="Standaard 4 4 2 3 2 2" xfId="24620" xr:uid="{00000000-0005-0000-0000-000028600000}"/>
    <cellStyle name="Standaard 4 4 2 3 3" xfId="24621" xr:uid="{00000000-0005-0000-0000-000029600000}"/>
    <cellStyle name="Standaard 4 4 2 3 4" xfId="24622" xr:uid="{00000000-0005-0000-0000-00002A600000}"/>
    <cellStyle name="Standaard 4 4 2 4" xfId="24623" xr:uid="{00000000-0005-0000-0000-00002B600000}"/>
    <cellStyle name="Standaard 4 4 2 4 2" xfId="24624" xr:uid="{00000000-0005-0000-0000-00002C600000}"/>
    <cellStyle name="Standaard 4 4 2 4 2 2" xfId="24625" xr:uid="{00000000-0005-0000-0000-00002D600000}"/>
    <cellStyle name="Standaard 4 4 2 4 3" xfId="24626" xr:uid="{00000000-0005-0000-0000-00002E600000}"/>
    <cellStyle name="Standaard 4 4 2 5" xfId="24627" xr:uid="{00000000-0005-0000-0000-00002F600000}"/>
    <cellStyle name="Standaard 4 4 2 5 2" xfId="24628" xr:uid="{00000000-0005-0000-0000-000030600000}"/>
    <cellStyle name="Standaard 4 4 2 6" xfId="24629" xr:uid="{00000000-0005-0000-0000-000031600000}"/>
    <cellStyle name="Standaard 4 4 2 7" xfId="24630" xr:uid="{00000000-0005-0000-0000-000032600000}"/>
    <cellStyle name="Standaard 4 4 2 8" xfId="24631" xr:uid="{00000000-0005-0000-0000-000033600000}"/>
    <cellStyle name="Standaard 4 4 3" xfId="24632" xr:uid="{00000000-0005-0000-0000-000034600000}"/>
    <cellStyle name="Standaard 4 4 3 2" xfId="24633" xr:uid="{00000000-0005-0000-0000-000035600000}"/>
    <cellStyle name="Standaard 4 4 3 2 2" xfId="24634" xr:uid="{00000000-0005-0000-0000-000036600000}"/>
    <cellStyle name="Standaard 4 4 3 2 2 2" xfId="24635" xr:uid="{00000000-0005-0000-0000-000037600000}"/>
    <cellStyle name="Standaard 4 4 3 2 3" xfId="24636" xr:uid="{00000000-0005-0000-0000-000038600000}"/>
    <cellStyle name="Standaard 4 4 3 2 4" xfId="24637" xr:uid="{00000000-0005-0000-0000-000039600000}"/>
    <cellStyle name="Standaard 4 4 3 3" xfId="24638" xr:uid="{00000000-0005-0000-0000-00003A600000}"/>
    <cellStyle name="Standaard 4 4 3 3 2" xfId="24639" xr:uid="{00000000-0005-0000-0000-00003B600000}"/>
    <cellStyle name="Standaard 4 4 3 4" xfId="24640" xr:uid="{00000000-0005-0000-0000-00003C600000}"/>
    <cellStyle name="Standaard 4 4 3 5" xfId="24641" xr:uid="{00000000-0005-0000-0000-00003D600000}"/>
    <cellStyle name="Standaard 4 4 3 6" xfId="24642" xr:uid="{00000000-0005-0000-0000-00003E600000}"/>
    <cellStyle name="Standaard 4 4 4" xfId="24643" xr:uid="{00000000-0005-0000-0000-00003F600000}"/>
    <cellStyle name="Standaard 4 4 4 2" xfId="24644" xr:uid="{00000000-0005-0000-0000-000040600000}"/>
    <cellStyle name="Standaard 4 4 4 2 2" xfId="24645" xr:uid="{00000000-0005-0000-0000-000041600000}"/>
    <cellStyle name="Standaard 4 4 4 2 2 2" xfId="24646" xr:uid="{00000000-0005-0000-0000-000042600000}"/>
    <cellStyle name="Standaard 4 4 4 2 3" xfId="24647" xr:uid="{00000000-0005-0000-0000-000043600000}"/>
    <cellStyle name="Standaard 4 4 4 2 4" xfId="24648" xr:uid="{00000000-0005-0000-0000-000044600000}"/>
    <cellStyle name="Standaard 4 4 4 3" xfId="24649" xr:uid="{00000000-0005-0000-0000-000045600000}"/>
    <cellStyle name="Standaard 4 4 4 3 2" xfId="24650" xr:uid="{00000000-0005-0000-0000-000046600000}"/>
    <cellStyle name="Standaard 4 4 4 4" xfId="24651" xr:uid="{00000000-0005-0000-0000-000047600000}"/>
    <cellStyle name="Standaard 4 4 4 5" xfId="24652" xr:uid="{00000000-0005-0000-0000-000048600000}"/>
    <cellStyle name="Standaard 4 4 5" xfId="24653" xr:uid="{00000000-0005-0000-0000-000049600000}"/>
    <cellStyle name="Standaard 4 4 5 2" xfId="24654" xr:uid="{00000000-0005-0000-0000-00004A600000}"/>
    <cellStyle name="Standaard 4 4 5 2 2" xfId="24655" xr:uid="{00000000-0005-0000-0000-00004B600000}"/>
    <cellStyle name="Standaard 4 4 5 3" xfId="24656" xr:uid="{00000000-0005-0000-0000-00004C600000}"/>
    <cellStyle name="Standaard 4 4 5 4" xfId="24657" xr:uid="{00000000-0005-0000-0000-00004D600000}"/>
    <cellStyle name="Standaard 4 4 6" xfId="24658" xr:uid="{00000000-0005-0000-0000-00004E600000}"/>
    <cellStyle name="Standaard 4 4 6 2" xfId="24659" xr:uid="{00000000-0005-0000-0000-00004F600000}"/>
    <cellStyle name="Standaard 4 4 7" xfId="24660" xr:uid="{00000000-0005-0000-0000-000050600000}"/>
    <cellStyle name="Standaard 4 4 8" xfId="24661" xr:uid="{00000000-0005-0000-0000-000051600000}"/>
    <cellStyle name="Standaard 4 4 9" xfId="24662" xr:uid="{00000000-0005-0000-0000-000052600000}"/>
    <cellStyle name="Standaard 4 5" xfId="24663" xr:uid="{00000000-0005-0000-0000-000053600000}"/>
    <cellStyle name="Standaard 4 5 2" xfId="24664" xr:uid="{00000000-0005-0000-0000-000054600000}"/>
    <cellStyle name="Standaard 4 5 2 2" xfId="24665" xr:uid="{00000000-0005-0000-0000-000055600000}"/>
    <cellStyle name="Standaard 4 5 2 2 2" xfId="24666" xr:uid="{00000000-0005-0000-0000-000056600000}"/>
    <cellStyle name="Standaard 4 5 2 2 2 2" xfId="24667" xr:uid="{00000000-0005-0000-0000-000057600000}"/>
    <cellStyle name="Standaard 4 5 2 2 2 2 2" xfId="24668" xr:uid="{00000000-0005-0000-0000-000058600000}"/>
    <cellStyle name="Standaard 4 5 2 2 2 3" xfId="24669" xr:uid="{00000000-0005-0000-0000-000059600000}"/>
    <cellStyle name="Standaard 4 5 2 2 3" xfId="24670" xr:uid="{00000000-0005-0000-0000-00005A600000}"/>
    <cellStyle name="Standaard 4 5 2 2 3 2" xfId="24671" xr:uid="{00000000-0005-0000-0000-00005B600000}"/>
    <cellStyle name="Standaard 4 5 2 2 4" xfId="24672" xr:uid="{00000000-0005-0000-0000-00005C600000}"/>
    <cellStyle name="Standaard 4 5 2 2 5" xfId="24673" xr:uid="{00000000-0005-0000-0000-00005D600000}"/>
    <cellStyle name="Standaard 4 5 2 2 6" xfId="24674" xr:uid="{00000000-0005-0000-0000-00005E600000}"/>
    <cellStyle name="Standaard 4 5 2 3" xfId="24675" xr:uid="{00000000-0005-0000-0000-00005F600000}"/>
    <cellStyle name="Standaard 4 5 2 3 2" xfId="24676" xr:uid="{00000000-0005-0000-0000-000060600000}"/>
    <cellStyle name="Standaard 4 5 2 3 2 2" xfId="24677" xr:uid="{00000000-0005-0000-0000-000061600000}"/>
    <cellStyle name="Standaard 4 5 2 3 3" xfId="24678" xr:uid="{00000000-0005-0000-0000-000062600000}"/>
    <cellStyle name="Standaard 4 5 2 4" xfId="24679" xr:uid="{00000000-0005-0000-0000-000063600000}"/>
    <cellStyle name="Standaard 4 5 2 4 2" xfId="24680" xr:uid="{00000000-0005-0000-0000-000064600000}"/>
    <cellStyle name="Standaard 4 5 2 4 2 2" xfId="24681" xr:uid="{00000000-0005-0000-0000-000065600000}"/>
    <cellStyle name="Standaard 4 5 2 4 3" xfId="24682" xr:uid="{00000000-0005-0000-0000-000066600000}"/>
    <cellStyle name="Standaard 4 5 2 5" xfId="24683" xr:uid="{00000000-0005-0000-0000-000067600000}"/>
    <cellStyle name="Standaard 4 5 2 5 2" xfId="24684" xr:uid="{00000000-0005-0000-0000-000068600000}"/>
    <cellStyle name="Standaard 4 5 2 6" xfId="24685" xr:uid="{00000000-0005-0000-0000-000069600000}"/>
    <cellStyle name="Standaard 4 5 2 7" xfId="24686" xr:uid="{00000000-0005-0000-0000-00006A600000}"/>
    <cellStyle name="Standaard 4 5 2 8" xfId="24687" xr:uid="{00000000-0005-0000-0000-00006B600000}"/>
    <cellStyle name="Standaard 4 5 3" xfId="24688" xr:uid="{00000000-0005-0000-0000-00006C600000}"/>
    <cellStyle name="Standaard 4 5 3 2" xfId="24689" xr:uid="{00000000-0005-0000-0000-00006D600000}"/>
    <cellStyle name="Standaard 4 5 3 2 2" xfId="24690" xr:uid="{00000000-0005-0000-0000-00006E600000}"/>
    <cellStyle name="Standaard 4 5 3 2 2 2" xfId="24691" xr:uid="{00000000-0005-0000-0000-00006F600000}"/>
    <cellStyle name="Standaard 4 5 3 2 3" xfId="24692" xr:uid="{00000000-0005-0000-0000-000070600000}"/>
    <cellStyle name="Standaard 4 5 3 2 4" xfId="24693" xr:uid="{00000000-0005-0000-0000-000071600000}"/>
    <cellStyle name="Standaard 4 5 3 3" xfId="24694" xr:uid="{00000000-0005-0000-0000-000072600000}"/>
    <cellStyle name="Standaard 4 5 3 3 2" xfId="24695" xr:uid="{00000000-0005-0000-0000-000073600000}"/>
    <cellStyle name="Standaard 4 5 3 4" xfId="24696" xr:uid="{00000000-0005-0000-0000-000074600000}"/>
    <cellStyle name="Standaard 4 5 3 5" xfId="24697" xr:uid="{00000000-0005-0000-0000-000075600000}"/>
    <cellStyle name="Standaard 4 5 3 6" xfId="24698" xr:uid="{00000000-0005-0000-0000-000076600000}"/>
    <cellStyle name="Standaard 4 5 4" xfId="24699" xr:uid="{00000000-0005-0000-0000-000077600000}"/>
    <cellStyle name="Standaard 4 5 4 2" xfId="24700" xr:uid="{00000000-0005-0000-0000-000078600000}"/>
    <cellStyle name="Standaard 4 5 4 2 2" xfId="24701" xr:uid="{00000000-0005-0000-0000-000079600000}"/>
    <cellStyle name="Standaard 4 5 4 3" xfId="24702" xr:uid="{00000000-0005-0000-0000-00007A600000}"/>
    <cellStyle name="Standaard 4 5 4 4" xfId="24703" xr:uid="{00000000-0005-0000-0000-00007B600000}"/>
    <cellStyle name="Standaard 4 5 5" xfId="24704" xr:uid="{00000000-0005-0000-0000-00007C600000}"/>
    <cellStyle name="Standaard 4 5 5 2" xfId="24705" xr:uid="{00000000-0005-0000-0000-00007D600000}"/>
    <cellStyle name="Standaard 4 5 6" xfId="24706" xr:uid="{00000000-0005-0000-0000-00007E600000}"/>
    <cellStyle name="Standaard 4 5 6 2" xfId="24707" xr:uid="{00000000-0005-0000-0000-00007F600000}"/>
    <cellStyle name="Standaard 4 5 7" xfId="24708" xr:uid="{00000000-0005-0000-0000-000080600000}"/>
    <cellStyle name="Standaard 4 5 8" xfId="24709" xr:uid="{00000000-0005-0000-0000-000081600000}"/>
    <cellStyle name="Standaard 4 5 9" xfId="24710" xr:uid="{00000000-0005-0000-0000-000082600000}"/>
    <cellStyle name="Standaard 4 6" xfId="24711" xr:uid="{00000000-0005-0000-0000-000083600000}"/>
    <cellStyle name="Standaard 4 6 2" xfId="24712" xr:uid="{00000000-0005-0000-0000-000084600000}"/>
    <cellStyle name="Standaard 4 6 2 2" xfId="24713" xr:uid="{00000000-0005-0000-0000-000085600000}"/>
    <cellStyle name="Standaard 4 6 2 2 2" xfId="24714" xr:uid="{00000000-0005-0000-0000-000086600000}"/>
    <cellStyle name="Standaard 4 6 2 2 2 2" xfId="24715" xr:uid="{00000000-0005-0000-0000-000087600000}"/>
    <cellStyle name="Standaard 4 6 2 2 2 2 2" xfId="24716" xr:uid="{00000000-0005-0000-0000-000088600000}"/>
    <cellStyle name="Standaard 4 6 2 2 2 3" xfId="24717" xr:uid="{00000000-0005-0000-0000-000089600000}"/>
    <cellStyle name="Standaard 4 6 2 2 3" xfId="24718" xr:uid="{00000000-0005-0000-0000-00008A600000}"/>
    <cellStyle name="Standaard 4 6 2 2 3 2" xfId="24719" xr:uid="{00000000-0005-0000-0000-00008B600000}"/>
    <cellStyle name="Standaard 4 6 2 2 4" xfId="24720" xr:uid="{00000000-0005-0000-0000-00008C600000}"/>
    <cellStyle name="Standaard 4 6 2 2 5" xfId="24721" xr:uid="{00000000-0005-0000-0000-00008D600000}"/>
    <cellStyle name="Standaard 4 6 2 2 6" xfId="24722" xr:uid="{00000000-0005-0000-0000-00008E600000}"/>
    <cellStyle name="Standaard 4 6 2 3" xfId="24723" xr:uid="{00000000-0005-0000-0000-00008F600000}"/>
    <cellStyle name="Standaard 4 6 2 3 2" xfId="24724" xr:uid="{00000000-0005-0000-0000-000090600000}"/>
    <cellStyle name="Standaard 4 6 2 3 2 2" xfId="24725" xr:uid="{00000000-0005-0000-0000-000091600000}"/>
    <cellStyle name="Standaard 4 6 2 3 3" xfId="24726" xr:uid="{00000000-0005-0000-0000-000092600000}"/>
    <cellStyle name="Standaard 4 6 2 4" xfId="24727" xr:uid="{00000000-0005-0000-0000-000093600000}"/>
    <cellStyle name="Standaard 4 6 2 4 2" xfId="24728" xr:uid="{00000000-0005-0000-0000-000094600000}"/>
    <cellStyle name="Standaard 4 6 2 4 2 2" xfId="24729" xr:uid="{00000000-0005-0000-0000-000095600000}"/>
    <cellStyle name="Standaard 4 6 2 4 3" xfId="24730" xr:uid="{00000000-0005-0000-0000-000096600000}"/>
    <cellStyle name="Standaard 4 6 2 5" xfId="24731" xr:uid="{00000000-0005-0000-0000-000097600000}"/>
    <cellStyle name="Standaard 4 6 2 5 2" xfId="24732" xr:uid="{00000000-0005-0000-0000-000098600000}"/>
    <cellStyle name="Standaard 4 6 2 6" xfId="24733" xr:uid="{00000000-0005-0000-0000-000099600000}"/>
    <cellStyle name="Standaard 4 6 2 7" xfId="24734" xr:uid="{00000000-0005-0000-0000-00009A600000}"/>
    <cellStyle name="Standaard 4 6 2 8" xfId="24735" xr:uid="{00000000-0005-0000-0000-00009B600000}"/>
    <cellStyle name="Standaard 4 6 3" xfId="24736" xr:uid="{00000000-0005-0000-0000-00009C600000}"/>
    <cellStyle name="Standaard 4 6 3 2" xfId="24737" xr:uid="{00000000-0005-0000-0000-00009D600000}"/>
    <cellStyle name="Standaard 4 6 3 2 2" xfId="24738" xr:uid="{00000000-0005-0000-0000-00009E600000}"/>
    <cellStyle name="Standaard 4 6 3 2 2 2" xfId="24739" xr:uid="{00000000-0005-0000-0000-00009F600000}"/>
    <cellStyle name="Standaard 4 6 3 2 3" xfId="24740" xr:uid="{00000000-0005-0000-0000-0000A0600000}"/>
    <cellStyle name="Standaard 4 6 3 2 4" xfId="24741" xr:uid="{00000000-0005-0000-0000-0000A1600000}"/>
    <cellStyle name="Standaard 4 6 3 3" xfId="24742" xr:uid="{00000000-0005-0000-0000-0000A2600000}"/>
    <cellStyle name="Standaard 4 6 3 3 2" xfId="24743" xr:uid="{00000000-0005-0000-0000-0000A3600000}"/>
    <cellStyle name="Standaard 4 6 3 4" xfId="24744" xr:uid="{00000000-0005-0000-0000-0000A4600000}"/>
    <cellStyle name="Standaard 4 6 3 5" xfId="24745" xr:uid="{00000000-0005-0000-0000-0000A5600000}"/>
    <cellStyle name="Standaard 4 6 3 6" xfId="24746" xr:uid="{00000000-0005-0000-0000-0000A6600000}"/>
    <cellStyle name="Standaard 4 6 4" xfId="24747" xr:uid="{00000000-0005-0000-0000-0000A7600000}"/>
    <cellStyle name="Standaard 4 6 4 2" xfId="24748" xr:uid="{00000000-0005-0000-0000-0000A8600000}"/>
    <cellStyle name="Standaard 4 6 4 2 2" xfId="24749" xr:uid="{00000000-0005-0000-0000-0000A9600000}"/>
    <cellStyle name="Standaard 4 6 4 3" xfId="24750" xr:uid="{00000000-0005-0000-0000-0000AA600000}"/>
    <cellStyle name="Standaard 4 6 4 4" xfId="24751" xr:uid="{00000000-0005-0000-0000-0000AB600000}"/>
    <cellStyle name="Standaard 4 6 5" xfId="24752" xr:uid="{00000000-0005-0000-0000-0000AC600000}"/>
    <cellStyle name="Standaard 4 6 5 2" xfId="24753" xr:uid="{00000000-0005-0000-0000-0000AD600000}"/>
    <cellStyle name="Standaard 4 6 5 2 2" xfId="24754" xr:uid="{00000000-0005-0000-0000-0000AE600000}"/>
    <cellStyle name="Standaard 4 6 5 3" xfId="24755" xr:uid="{00000000-0005-0000-0000-0000AF600000}"/>
    <cellStyle name="Standaard 4 6 6" xfId="24756" xr:uid="{00000000-0005-0000-0000-0000B0600000}"/>
    <cellStyle name="Standaard 4 6 6 2" xfId="24757" xr:uid="{00000000-0005-0000-0000-0000B1600000}"/>
    <cellStyle name="Standaard 4 6 7" xfId="24758" xr:uid="{00000000-0005-0000-0000-0000B2600000}"/>
    <cellStyle name="Standaard 4 6 8" xfId="24759" xr:uid="{00000000-0005-0000-0000-0000B3600000}"/>
    <cellStyle name="Standaard 4 6 9" xfId="24760" xr:uid="{00000000-0005-0000-0000-0000B4600000}"/>
    <cellStyle name="Standaard 4 7" xfId="24761" xr:uid="{00000000-0005-0000-0000-0000B5600000}"/>
    <cellStyle name="Standaard 4 7 2" xfId="24762" xr:uid="{00000000-0005-0000-0000-0000B6600000}"/>
    <cellStyle name="Standaard 4 7 2 2" xfId="24763" xr:uid="{00000000-0005-0000-0000-0000B7600000}"/>
    <cellStyle name="Standaard 4 7 2 2 2" xfId="24764" xr:uid="{00000000-0005-0000-0000-0000B8600000}"/>
    <cellStyle name="Standaard 4 7 2 2 3" xfId="24765" xr:uid="{00000000-0005-0000-0000-0000B9600000}"/>
    <cellStyle name="Standaard 4 7 2 3" xfId="24766" xr:uid="{00000000-0005-0000-0000-0000BA600000}"/>
    <cellStyle name="Standaard 4 7 2 4" xfId="24767" xr:uid="{00000000-0005-0000-0000-0000BB600000}"/>
    <cellStyle name="Standaard 4 7 3" xfId="24768" xr:uid="{00000000-0005-0000-0000-0000BC600000}"/>
    <cellStyle name="Standaard 4 7 3 2" xfId="24769" xr:uid="{00000000-0005-0000-0000-0000BD600000}"/>
    <cellStyle name="Standaard 4 7 3 2 2" xfId="24770" xr:uid="{00000000-0005-0000-0000-0000BE600000}"/>
    <cellStyle name="Standaard 4 7 3 2 3" xfId="24771" xr:uid="{00000000-0005-0000-0000-0000BF600000}"/>
    <cellStyle name="Standaard 4 7 3 3" xfId="24772" xr:uid="{00000000-0005-0000-0000-0000C0600000}"/>
    <cellStyle name="Standaard 4 7 3 4" xfId="24773" xr:uid="{00000000-0005-0000-0000-0000C1600000}"/>
    <cellStyle name="Standaard 4 7 4" xfId="24774" xr:uid="{00000000-0005-0000-0000-0000C2600000}"/>
    <cellStyle name="Standaard 4 7 4 2" xfId="24775" xr:uid="{00000000-0005-0000-0000-0000C3600000}"/>
    <cellStyle name="Standaard 4 7 4 3" xfId="24776" xr:uid="{00000000-0005-0000-0000-0000C4600000}"/>
    <cellStyle name="Standaard 4 7 5" xfId="24777" xr:uid="{00000000-0005-0000-0000-0000C5600000}"/>
    <cellStyle name="Standaard 4 7 5 2" xfId="24778" xr:uid="{00000000-0005-0000-0000-0000C6600000}"/>
    <cellStyle name="Standaard 4 7 5 2 2" xfId="24779" xr:uid="{00000000-0005-0000-0000-0000C7600000}"/>
    <cellStyle name="Standaard 4 7 5 3" xfId="24780" xr:uid="{00000000-0005-0000-0000-0000C8600000}"/>
    <cellStyle name="Standaard 4 7 6" xfId="24781" xr:uid="{00000000-0005-0000-0000-0000C9600000}"/>
    <cellStyle name="Standaard 4 7 6 2" xfId="24782" xr:uid="{00000000-0005-0000-0000-0000CA600000}"/>
    <cellStyle name="Standaard 4 7 7" xfId="24783" xr:uid="{00000000-0005-0000-0000-0000CB600000}"/>
    <cellStyle name="Standaard 4 7 8" xfId="24784" xr:uid="{00000000-0005-0000-0000-0000CC600000}"/>
    <cellStyle name="Standaard 4 8" xfId="24785" xr:uid="{00000000-0005-0000-0000-0000CD600000}"/>
    <cellStyle name="Standaard 4 8 2" xfId="24786" xr:uid="{00000000-0005-0000-0000-0000CE600000}"/>
    <cellStyle name="Standaard 4 8 2 2" xfId="24787" xr:uid="{00000000-0005-0000-0000-0000CF600000}"/>
    <cellStyle name="Standaard 4 8 2 2 2" xfId="24788" xr:uid="{00000000-0005-0000-0000-0000D0600000}"/>
    <cellStyle name="Standaard 4 8 2 2 2 2" xfId="24789" xr:uid="{00000000-0005-0000-0000-0000D1600000}"/>
    <cellStyle name="Standaard 4 8 2 2 2 2 2" xfId="24790" xr:uid="{00000000-0005-0000-0000-0000D2600000}"/>
    <cellStyle name="Standaard 4 8 2 2 2 3" xfId="24791" xr:uid="{00000000-0005-0000-0000-0000D3600000}"/>
    <cellStyle name="Standaard 4 8 2 2 3" xfId="24792" xr:uid="{00000000-0005-0000-0000-0000D4600000}"/>
    <cellStyle name="Standaard 4 8 2 2 3 2" xfId="24793" xr:uid="{00000000-0005-0000-0000-0000D5600000}"/>
    <cellStyle name="Standaard 4 8 2 2 4" xfId="24794" xr:uid="{00000000-0005-0000-0000-0000D6600000}"/>
    <cellStyle name="Standaard 4 8 2 2 5" xfId="24795" xr:uid="{00000000-0005-0000-0000-0000D7600000}"/>
    <cellStyle name="Standaard 4 8 2 2 6" xfId="24796" xr:uid="{00000000-0005-0000-0000-0000D8600000}"/>
    <cellStyle name="Standaard 4 8 2 3" xfId="24797" xr:uid="{00000000-0005-0000-0000-0000D9600000}"/>
    <cellStyle name="Standaard 4 8 2 3 2" xfId="24798" xr:uid="{00000000-0005-0000-0000-0000DA600000}"/>
    <cellStyle name="Standaard 4 8 2 3 2 2" xfId="24799" xr:uid="{00000000-0005-0000-0000-0000DB600000}"/>
    <cellStyle name="Standaard 4 8 2 3 3" xfId="24800" xr:uid="{00000000-0005-0000-0000-0000DC600000}"/>
    <cellStyle name="Standaard 4 8 2 4" xfId="24801" xr:uid="{00000000-0005-0000-0000-0000DD600000}"/>
    <cellStyle name="Standaard 4 8 2 4 2" xfId="24802" xr:uid="{00000000-0005-0000-0000-0000DE600000}"/>
    <cellStyle name="Standaard 4 8 2 4 2 2" xfId="24803" xr:uid="{00000000-0005-0000-0000-0000DF600000}"/>
    <cellStyle name="Standaard 4 8 2 4 3" xfId="24804" xr:uid="{00000000-0005-0000-0000-0000E0600000}"/>
    <cellStyle name="Standaard 4 8 2 5" xfId="24805" xr:uid="{00000000-0005-0000-0000-0000E1600000}"/>
    <cellStyle name="Standaard 4 8 2 5 2" xfId="24806" xr:uid="{00000000-0005-0000-0000-0000E2600000}"/>
    <cellStyle name="Standaard 4 8 2 6" xfId="24807" xr:uid="{00000000-0005-0000-0000-0000E3600000}"/>
    <cellStyle name="Standaard 4 8 2 7" xfId="24808" xr:uid="{00000000-0005-0000-0000-0000E4600000}"/>
    <cellStyle name="Standaard 4 8 2 8" xfId="24809" xr:uid="{00000000-0005-0000-0000-0000E5600000}"/>
    <cellStyle name="Standaard 4 8 3" xfId="24810" xr:uid="{00000000-0005-0000-0000-0000E6600000}"/>
    <cellStyle name="Standaard 4 8 3 2" xfId="24811" xr:uid="{00000000-0005-0000-0000-0000E7600000}"/>
    <cellStyle name="Standaard 4 8 3 2 2" xfId="24812" xr:uid="{00000000-0005-0000-0000-0000E8600000}"/>
    <cellStyle name="Standaard 4 8 3 2 2 2" xfId="24813" xr:uid="{00000000-0005-0000-0000-0000E9600000}"/>
    <cellStyle name="Standaard 4 8 3 2 3" xfId="24814" xr:uid="{00000000-0005-0000-0000-0000EA600000}"/>
    <cellStyle name="Standaard 4 8 3 3" xfId="24815" xr:uid="{00000000-0005-0000-0000-0000EB600000}"/>
    <cellStyle name="Standaard 4 8 3 3 2" xfId="24816" xr:uid="{00000000-0005-0000-0000-0000EC600000}"/>
    <cellStyle name="Standaard 4 8 3 4" xfId="24817" xr:uid="{00000000-0005-0000-0000-0000ED600000}"/>
    <cellStyle name="Standaard 4 8 3 5" xfId="24818" xr:uid="{00000000-0005-0000-0000-0000EE600000}"/>
    <cellStyle name="Standaard 4 8 3 6" xfId="24819" xr:uid="{00000000-0005-0000-0000-0000EF600000}"/>
    <cellStyle name="Standaard 4 8 4" xfId="24820" xr:uid="{00000000-0005-0000-0000-0000F0600000}"/>
    <cellStyle name="Standaard 4 8 4 2" xfId="24821" xr:uid="{00000000-0005-0000-0000-0000F1600000}"/>
    <cellStyle name="Standaard 4 8 4 2 2" xfId="24822" xr:uid="{00000000-0005-0000-0000-0000F2600000}"/>
    <cellStyle name="Standaard 4 8 4 3" xfId="24823" xr:uid="{00000000-0005-0000-0000-0000F3600000}"/>
    <cellStyle name="Standaard 4 8 5" xfId="24824" xr:uid="{00000000-0005-0000-0000-0000F4600000}"/>
    <cellStyle name="Standaard 4 8 5 2" xfId="24825" xr:uid="{00000000-0005-0000-0000-0000F5600000}"/>
    <cellStyle name="Standaard 4 8 5 2 2" xfId="24826" xr:uid="{00000000-0005-0000-0000-0000F6600000}"/>
    <cellStyle name="Standaard 4 8 5 3" xfId="24827" xr:uid="{00000000-0005-0000-0000-0000F7600000}"/>
    <cellStyle name="Standaard 4 8 6" xfId="24828" xr:uid="{00000000-0005-0000-0000-0000F8600000}"/>
    <cellStyle name="Standaard 4 8 6 2" xfId="24829" xr:uid="{00000000-0005-0000-0000-0000F9600000}"/>
    <cellStyle name="Standaard 4 8 7" xfId="24830" xr:uid="{00000000-0005-0000-0000-0000FA600000}"/>
    <cellStyle name="Standaard 4 8 8" xfId="24831" xr:uid="{00000000-0005-0000-0000-0000FB600000}"/>
    <cellStyle name="Standaard 4 8 9" xfId="24832" xr:uid="{00000000-0005-0000-0000-0000FC600000}"/>
    <cellStyle name="Standaard 4 9" xfId="24833" xr:uid="{00000000-0005-0000-0000-0000FD600000}"/>
    <cellStyle name="Standaard 4 9 2" xfId="24834" xr:uid="{00000000-0005-0000-0000-0000FE600000}"/>
    <cellStyle name="Standaard 4 9 2 2" xfId="24835" xr:uid="{00000000-0005-0000-0000-0000FF600000}"/>
    <cellStyle name="Standaard 4 9 2 3" xfId="24836" xr:uid="{00000000-0005-0000-0000-000000610000}"/>
    <cellStyle name="Standaard 4 9 3" xfId="24837" xr:uid="{00000000-0005-0000-0000-000001610000}"/>
    <cellStyle name="Standaard 4 9 4" xfId="24838" xr:uid="{00000000-0005-0000-0000-000002610000}"/>
    <cellStyle name="Standaard 5" xfId="24839" xr:uid="{00000000-0005-0000-0000-000003610000}"/>
    <cellStyle name="Standaard 5 10" xfId="24840" xr:uid="{00000000-0005-0000-0000-000004610000}"/>
    <cellStyle name="Standaard 5 11" xfId="24841" xr:uid="{00000000-0005-0000-0000-000005610000}"/>
    <cellStyle name="Standaard 5 11 2" xfId="24842" xr:uid="{00000000-0005-0000-0000-000006610000}"/>
    <cellStyle name="Standaard 5 12" xfId="24843" xr:uid="{00000000-0005-0000-0000-000007610000}"/>
    <cellStyle name="Standaard 5 13" xfId="24844" xr:uid="{00000000-0005-0000-0000-000008610000}"/>
    <cellStyle name="Standaard 5 2" xfId="24845" xr:uid="{00000000-0005-0000-0000-000009610000}"/>
    <cellStyle name="Standaard 5 2 10" xfId="24846" xr:uid="{00000000-0005-0000-0000-00000A610000}"/>
    <cellStyle name="Standaard 5 2 11" xfId="24847" xr:uid="{00000000-0005-0000-0000-00000B610000}"/>
    <cellStyle name="Standaard 5 2 2" xfId="24848" xr:uid="{00000000-0005-0000-0000-00000C610000}"/>
    <cellStyle name="Standaard 5 2 2 2" xfId="24849" xr:uid="{00000000-0005-0000-0000-00000D610000}"/>
    <cellStyle name="Standaard 5 2 2 2 2" xfId="24850" xr:uid="{00000000-0005-0000-0000-00000E610000}"/>
    <cellStyle name="Standaard 5 2 2 2 2 2" xfId="24851" xr:uid="{00000000-0005-0000-0000-00000F610000}"/>
    <cellStyle name="Standaard 5 2 2 2 2 2 2" xfId="24852" xr:uid="{00000000-0005-0000-0000-000010610000}"/>
    <cellStyle name="Standaard 5 2 2 2 2 2 2 2" xfId="24853" xr:uid="{00000000-0005-0000-0000-000011610000}"/>
    <cellStyle name="Standaard 5 2 2 2 2 2 3" xfId="24854" xr:uid="{00000000-0005-0000-0000-000012610000}"/>
    <cellStyle name="Standaard 5 2 2 2 2 2 4" xfId="24855" xr:uid="{00000000-0005-0000-0000-000013610000}"/>
    <cellStyle name="Standaard 5 2 2 2 2 3" xfId="24856" xr:uid="{00000000-0005-0000-0000-000014610000}"/>
    <cellStyle name="Standaard 5 2 2 2 2 3 2" xfId="24857" xr:uid="{00000000-0005-0000-0000-000015610000}"/>
    <cellStyle name="Standaard 5 2 2 2 2 4" xfId="24858" xr:uid="{00000000-0005-0000-0000-000016610000}"/>
    <cellStyle name="Standaard 5 2 2 2 2 5" xfId="24859" xr:uid="{00000000-0005-0000-0000-000017610000}"/>
    <cellStyle name="Standaard 5 2 2 2 2 6" xfId="24860" xr:uid="{00000000-0005-0000-0000-000018610000}"/>
    <cellStyle name="Standaard 5 2 2 2 3" xfId="24861" xr:uid="{00000000-0005-0000-0000-000019610000}"/>
    <cellStyle name="Standaard 5 2 2 2 3 2" xfId="24862" xr:uid="{00000000-0005-0000-0000-00001A610000}"/>
    <cellStyle name="Standaard 5 2 2 2 3 2 2" xfId="24863" xr:uid="{00000000-0005-0000-0000-00001B610000}"/>
    <cellStyle name="Standaard 5 2 2 2 3 3" xfId="24864" xr:uid="{00000000-0005-0000-0000-00001C610000}"/>
    <cellStyle name="Standaard 5 2 2 2 3 4" xfId="24865" xr:uid="{00000000-0005-0000-0000-00001D610000}"/>
    <cellStyle name="Standaard 5 2 2 2 4" xfId="24866" xr:uid="{00000000-0005-0000-0000-00001E610000}"/>
    <cellStyle name="Standaard 5 2 2 2 4 2" xfId="24867" xr:uid="{00000000-0005-0000-0000-00001F610000}"/>
    <cellStyle name="Standaard 5 2 2 2 4 2 2" xfId="24868" xr:uid="{00000000-0005-0000-0000-000020610000}"/>
    <cellStyle name="Standaard 5 2 2 2 4 3" xfId="24869" xr:uid="{00000000-0005-0000-0000-000021610000}"/>
    <cellStyle name="Standaard 5 2 2 2 5" xfId="24870" xr:uid="{00000000-0005-0000-0000-000022610000}"/>
    <cellStyle name="Standaard 5 2 2 2 5 2" xfId="24871" xr:uid="{00000000-0005-0000-0000-000023610000}"/>
    <cellStyle name="Standaard 5 2 2 2 6" xfId="24872" xr:uid="{00000000-0005-0000-0000-000024610000}"/>
    <cellStyle name="Standaard 5 2 2 2 7" xfId="24873" xr:uid="{00000000-0005-0000-0000-000025610000}"/>
    <cellStyle name="Standaard 5 2 2 2 8" xfId="24874" xr:uid="{00000000-0005-0000-0000-000026610000}"/>
    <cellStyle name="Standaard 5 2 2 3" xfId="24875" xr:uid="{00000000-0005-0000-0000-000027610000}"/>
    <cellStyle name="Standaard 5 2 2 3 2" xfId="24876" xr:uid="{00000000-0005-0000-0000-000028610000}"/>
    <cellStyle name="Standaard 5 2 2 3 2 2" xfId="24877" xr:uid="{00000000-0005-0000-0000-000029610000}"/>
    <cellStyle name="Standaard 5 2 2 3 2 2 2" xfId="24878" xr:uid="{00000000-0005-0000-0000-00002A610000}"/>
    <cellStyle name="Standaard 5 2 2 3 2 3" xfId="24879" xr:uid="{00000000-0005-0000-0000-00002B610000}"/>
    <cellStyle name="Standaard 5 2 2 3 2 4" xfId="24880" xr:uid="{00000000-0005-0000-0000-00002C610000}"/>
    <cellStyle name="Standaard 5 2 2 3 3" xfId="24881" xr:uid="{00000000-0005-0000-0000-00002D610000}"/>
    <cellStyle name="Standaard 5 2 2 3 3 2" xfId="24882" xr:uid="{00000000-0005-0000-0000-00002E610000}"/>
    <cellStyle name="Standaard 5 2 2 3 4" xfId="24883" xr:uid="{00000000-0005-0000-0000-00002F610000}"/>
    <cellStyle name="Standaard 5 2 2 3 5" xfId="24884" xr:uid="{00000000-0005-0000-0000-000030610000}"/>
    <cellStyle name="Standaard 5 2 2 3 6" xfId="24885" xr:uid="{00000000-0005-0000-0000-000031610000}"/>
    <cellStyle name="Standaard 5 2 2 4" xfId="24886" xr:uid="{00000000-0005-0000-0000-000032610000}"/>
    <cellStyle name="Standaard 5 2 2 4 2" xfId="24887" xr:uid="{00000000-0005-0000-0000-000033610000}"/>
    <cellStyle name="Standaard 5 2 2 4 2 2" xfId="24888" xr:uid="{00000000-0005-0000-0000-000034610000}"/>
    <cellStyle name="Standaard 5 2 2 4 2 2 2" xfId="24889" xr:uid="{00000000-0005-0000-0000-000035610000}"/>
    <cellStyle name="Standaard 5 2 2 4 2 3" xfId="24890" xr:uid="{00000000-0005-0000-0000-000036610000}"/>
    <cellStyle name="Standaard 5 2 2 4 2 4" xfId="24891" xr:uid="{00000000-0005-0000-0000-000037610000}"/>
    <cellStyle name="Standaard 5 2 2 4 3" xfId="24892" xr:uid="{00000000-0005-0000-0000-000038610000}"/>
    <cellStyle name="Standaard 5 2 2 4 3 2" xfId="24893" xr:uid="{00000000-0005-0000-0000-000039610000}"/>
    <cellStyle name="Standaard 5 2 2 4 4" xfId="24894" xr:uid="{00000000-0005-0000-0000-00003A610000}"/>
    <cellStyle name="Standaard 5 2 2 4 5" xfId="24895" xr:uid="{00000000-0005-0000-0000-00003B610000}"/>
    <cellStyle name="Standaard 5 2 2 5" xfId="24896" xr:uid="{00000000-0005-0000-0000-00003C610000}"/>
    <cellStyle name="Standaard 5 2 2 5 2" xfId="24897" xr:uid="{00000000-0005-0000-0000-00003D610000}"/>
    <cellStyle name="Standaard 5 2 2 5 2 2" xfId="24898" xr:uid="{00000000-0005-0000-0000-00003E610000}"/>
    <cellStyle name="Standaard 5 2 2 5 3" xfId="24899" xr:uid="{00000000-0005-0000-0000-00003F610000}"/>
    <cellStyle name="Standaard 5 2 2 5 4" xfId="24900" xr:uid="{00000000-0005-0000-0000-000040610000}"/>
    <cellStyle name="Standaard 5 2 2 6" xfId="24901" xr:uid="{00000000-0005-0000-0000-000041610000}"/>
    <cellStyle name="Standaard 5 2 2 6 2" xfId="24902" xr:uid="{00000000-0005-0000-0000-000042610000}"/>
    <cellStyle name="Standaard 5 2 2 7" xfId="24903" xr:uid="{00000000-0005-0000-0000-000043610000}"/>
    <cellStyle name="Standaard 5 2 2 8" xfId="24904" xr:uid="{00000000-0005-0000-0000-000044610000}"/>
    <cellStyle name="Standaard 5 2 2 9" xfId="24905" xr:uid="{00000000-0005-0000-0000-000045610000}"/>
    <cellStyle name="Standaard 5 2 3" xfId="24906" xr:uid="{00000000-0005-0000-0000-000046610000}"/>
    <cellStyle name="Standaard 5 2 3 10" xfId="24907" xr:uid="{00000000-0005-0000-0000-000047610000}"/>
    <cellStyle name="Standaard 5 2 3 2" xfId="24908" xr:uid="{00000000-0005-0000-0000-000048610000}"/>
    <cellStyle name="Standaard 5 2 3 2 2" xfId="24909" xr:uid="{00000000-0005-0000-0000-000049610000}"/>
    <cellStyle name="Standaard 5 2 3 2 2 2" xfId="24910" xr:uid="{00000000-0005-0000-0000-00004A610000}"/>
    <cellStyle name="Standaard 5 2 3 2 2 2 2" xfId="24911" xr:uid="{00000000-0005-0000-0000-00004B610000}"/>
    <cellStyle name="Standaard 5 2 3 2 2 2 2 2" xfId="24912" xr:uid="{00000000-0005-0000-0000-00004C610000}"/>
    <cellStyle name="Standaard 5 2 3 2 2 2 3" xfId="24913" xr:uid="{00000000-0005-0000-0000-00004D610000}"/>
    <cellStyle name="Standaard 5 2 3 2 2 3" xfId="24914" xr:uid="{00000000-0005-0000-0000-00004E610000}"/>
    <cellStyle name="Standaard 5 2 3 2 2 3 2" xfId="24915" xr:uid="{00000000-0005-0000-0000-00004F610000}"/>
    <cellStyle name="Standaard 5 2 3 2 2 4" xfId="24916" xr:uid="{00000000-0005-0000-0000-000050610000}"/>
    <cellStyle name="Standaard 5 2 3 2 2 5" xfId="24917" xr:uid="{00000000-0005-0000-0000-000051610000}"/>
    <cellStyle name="Standaard 5 2 3 2 2 6" xfId="24918" xr:uid="{00000000-0005-0000-0000-000052610000}"/>
    <cellStyle name="Standaard 5 2 3 2 3" xfId="24919" xr:uid="{00000000-0005-0000-0000-000053610000}"/>
    <cellStyle name="Standaard 5 2 3 2 3 2" xfId="24920" xr:uid="{00000000-0005-0000-0000-000054610000}"/>
    <cellStyle name="Standaard 5 2 3 2 3 2 2" xfId="24921" xr:uid="{00000000-0005-0000-0000-000055610000}"/>
    <cellStyle name="Standaard 5 2 3 2 3 3" xfId="24922" xr:uid="{00000000-0005-0000-0000-000056610000}"/>
    <cellStyle name="Standaard 5 2 3 2 4" xfId="24923" xr:uid="{00000000-0005-0000-0000-000057610000}"/>
    <cellStyle name="Standaard 5 2 3 2 4 2" xfId="24924" xr:uid="{00000000-0005-0000-0000-000058610000}"/>
    <cellStyle name="Standaard 5 2 3 2 4 2 2" xfId="24925" xr:uid="{00000000-0005-0000-0000-000059610000}"/>
    <cellStyle name="Standaard 5 2 3 2 4 3" xfId="24926" xr:uid="{00000000-0005-0000-0000-00005A610000}"/>
    <cellStyle name="Standaard 5 2 3 2 5" xfId="24927" xr:uid="{00000000-0005-0000-0000-00005B610000}"/>
    <cellStyle name="Standaard 5 2 3 2 5 2" xfId="24928" xr:uid="{00000000-0005-0000-0000-00005C610000}"/>
    <cellStyle name="Standaard 5 2 3 2 6" xfId="24929" xr:uid="{00000000-0005-0000-0000-00005D610000}"/>
    <cellStyle name="Standaard 5 2 3 2 7" xfId="24930" xr:uid="{00000000-0005-0000-0000-00005E610000}"/>
    <cellStyle name="Standaard 5 2 3 2 8" xfId="24931" xr:uid="{00000000-0005-0000-0000-00005F610000}"/>
    <cellStyle name="Standaard 5 2 3 3" xfId="24932" xr:uid="{00000000-0005-0000-0000-000060610000}"/>
    <cellStyle name="Standaard 5 2 3 3 2" xfId="24933" xr:uid="{00000000-0005-0000-0000-000061610000}"/>
    <cellStyle name="Standaard 5 2 3 3 2 2" xfId="24934" xr:uid="{00000000-0005-0000-0000-000062610000}"/>
    <cellStyle name="Standaard 5 2 3 3 2 2 2" xfId="24935" xr:uid="{00000000-0005-0000-0000-000063610000}"/>
    <cellStyle name="Standaard 5 2 3 3 2 3" xfId="24936" xr:uid="{00000000-0005-0000-0000-000064610000}"/>
    <cellStyle name="Standaard 5 2 3 3 2 4" xfId="24937" xr:uid="{00000000-0005-0000-0000-000065610000}"/>
    <cellStyle name="Standaard 5 2 3 3 3" xfId="24938" xr:uid="{00000000-0005-0000-0000-000066610000}"/>
    <cellStyle name="Standaard 5 2 3 3 3 2" xfId="24939" xr:uid="{00000000-0005-0000-0000-000067610000}"/>
    <cellStyle name="Standaard 5 2 3 3 4" xfId="24940" xr:uid="{00000000-0005-0000-0000-000068610000}"/>
    <cellStyle name="Standaard 5 2 3 3 5" xfId="24941" xr:uid="{00000000-0005-0000-0000-000069610000}"/>
    <cellStyle name="Standaard 5 2 3 3 6" xfId="24942" xr:uid="{00000000-0005-0000-0000-00006A610000}"/>
    <cellStyle name="Standaard 5 2 3 4" xfId="24943" xr:uid="{00000000-0005-0000-0000-00006B610000}"/>
    <cellStyle name="Standaard 5 2 3 4 2" xfId="24944" xr:uid="{00000000-0005-0000-0000-00006C610000}"/>
    <cellStyle name="Standaard 5 2 3 4 3" xfId="24945" xr:uid="{00000000-0005-0000-0000-00006D610000}"/>
    <cellStyle name="Standaard 5 2 3 4 3 2" xfId="24946" xr:uid="{00000000-0005-0000-0000-00006E610000}"/>
    <cellStyle name="Standaard 5 2 3 4 4" xfId="24947" xr:uid="{00000000-0005-0000-0000-00006F610000}"/>
    <cellStyle name="Standaard 5 2 3 5" xfId="24948" xr:uid="{00000000-0005-0000-0000-000070610000}"/>
    <cellStyle name="Standaard 5 2 3 5 2" xfId="24949" xr:uid="{00000000-0005-0000-0000-000071610000}"/>
    <cellStyle name="Standaard 5 2 3 6" xfId="24950" xr:uid="{00000000-0005-0000-0000-000072610000}"/>
    <cellStyle name="Standaard 5 2 3 6 2" xfId="24951" xr:uid="{00000000-0005-0000-0000-000073610000}"/>
    <cellStyle name="Standaard 5 2 3 7" xfId="24952" xr:uid="{00000000-0005-0000-0000-000074610000}"/>
    <cellStyle name="Standaard 5 2 3 8" xfId="24953" xr:uid="{00000000-0005-0000-0000-000075610000}"/>
    <cellStyle name="Standaard 5 2 3 9" xfId="24954" xr:uid="{00000000-0005-0000-0000-000076610000}"/>
    <cellStyle name="Standaard 5 2 4" xfId="24955" xr:uid="{00000000-0005-0000-0000-000077610000}"/>
    <cellStyle name="Standaard 5 2 4 2" xfId="24956" xr:uid="{00000000-0005-0000-0000-000078610000}"/>
    <cellStyle name="Standaard 5 2 4 2 2" xfId="24957" xr:uid="{00000000-0005-0000-0000-000079610000}"/>
    <cellStyle name="Standaard 5 2 4 2 2 2" xfId="24958" xr:uid="{00000000-0005-0000-0000-00007A610000}"/>
    <cellStyle name="Standaard 5 2 4 2 2 2 2" xfId="24959" xr:uid="{00000000-0005-0000-0000-00007B610000}"/>
    <cellStyle name="Standaard 5 2 4 2 2 2 2 2" xfId="24960" xr:uid="{00000000-0005-0000-0000-00007C610000}"/>
    <cellStyle name="Standaard 5 2 4 2 2 2 3" xfId="24961" xr:uid="{00000000-0005-0000-0000-00007D610000}"/>
    <cellStyle name="Standaard 5 2 4 2 2 3" xfId="24962" xr:uid="{00000000-0005-0000-0000-00007E610000}"/>
    <cellStyle name="Standaard 5 2 4 2 2 3 2" xfId="24963" xr:uid="{00000000-0005-0000-0000-00007F610000}"/>
    <cellStyle name="Standaard 5 2 4 2 2 4" xfId="24964" xr:uid="{00000000-0005-0000-0000-000080610000}"/>
    <cellStyle name="Standaard 5 2 4 2 2 5" xfId="24965" xr:uid="{00000000-0005-0000-0000-000081610000}"/>
    <cellStyle name="Standaard 5 2 4 2 2 6" xfId="24966" xr:uid="{00000000-0005-0000-0000-000082610000}"/>
    <cellStyle name="Standaard 5 2 4 2 3" xfId="24967" xr:uid="{00000000-0005-0000-0000-000083610000}"/>
    <cellStyle name="Standaard 5 2 4 2 3 2" xfId="24968" xr:uid="{00000000-0005-0000-0000-000084610000}"/>
    <cellStyle name="Standaard 5 2 4 2 3 2 2" xfId="24969" xr:uid="{00000000-0005-0000-0000-000085610000}"/>
    <cellStyle name="Standaard 5 2 4 2 3 3" xfId="24970" xr:uid="{00000000-0005-0000-0000-000086610000}"/>
    <cellStyle name="Standaard 5 2 4 2 4" xfId="24971" xr:uid="{00000000-0005-0000-0000-000087610000}"/>
    <cellStyle name="Standaard 5 2 4 2 4 2" xfId="24972" xr:uid="{00000000-0005-0000-0000-000088610000}"/>
    <cellStyle name="Standaard 5 2 4 2 4 2 2" xfId="24973" xr:uid="{00000000-0005-0000-0000-000089610000}"/>
    <cellStyle name="Standaard 5 2 4 2 4 3" xfId="24974" xr:uid="{00000000-0005-0000-0000-00008A610000}"/>
    <cellStyle name="Standaard 5 2 4 2 5" xfId="24975" xr:uid="{00000000-0005-0000-0000-00008B610000}"/>
    <cellStyle name="Standaard 5 2 4 2 5 2" xfId="24976" xr:uid="{00000000-0005-0000-0000-00008C610000}"/>
    <cellStyle name="Standaard 5 2 4 2 6" xfId="24977" xr:uid="{00000000-0005-0000-0000-00008D610000}"/>
    <cellStyle name="Standaard 5 2 4 2 7" xfId="24978" xr:uid="{00000000-0005-0000-0000-00008E610000}"/>
    <cellStyle name="Standaard 5 2 4 2 8" xfId="24979" xr:uid="{00000000-0005-0000-0000-00008F610000}"/>
    <cellStyle name="Standaard 5 2 4 3" xfId="24980" xr:uid="{00000000-0005-0000-0000-000090610000}"/>
    <cellStyle name="Standaard 5 2 4 3 2" xfId="24981" xr:uid="{00000000-0005-0000-0000-000091610000}"/>
    <cellStyle name="Standaard 5 2 4 3 2 2" xfId="24982" xr:uid="{00000000-0005-0000-0000-000092610000}"/>
    <cellStyle name="Standaard 5 2 4 3 2 2 2" xfId="24983" xr:uid="{00000000-0005-0000-0000-000093610000}"/>
    <cellStyle name="Standaard 5 2 4 3 2 3" xfId="24984" xr:uid="{00000000-0005-0000-0000-000094610000}"/>
    <cellStyle name="Standaard 5 2 4 3 2 4" xfId="24985" xr:uid="{00000000-0005-0000-0000-000095610000}"/>
    <cellStyle name="Standaard 5 2 4 3 3" xfId="24986" xr:uid="{00000000-0005-0000-0000-000096610000}"/>
    <cellStyle name="Standaard 5 2 4 3 3 2" xfId="24987" xr:uid="{00000000-0005-0000-0000-000097610000}"/>
    <cellStyle name="Standaard 5 2 4 3 4" xfId="24988" xr:uid="{00000000-0005-0000-0000-000098610000}"/>
    <cellStyle name="Standaard 5 2 4 3 5" xfId="24989" xr:uid="{00000000-0005-0000-0000-000099610000}"/>
    <cellStyle name="Standaard 5 2 4 3 6" xfId="24990" xr:uid="{00000000-0005-0000-0000-00009A610000}"/>
    <cellStyle name="Standaard 5 2 4 4" xfId="24991" xr:uid="{00000000-0005-0000-0000-00009B610000}"/>
    <cellStyle name="Standaard 5 2 4 4 2" xfId="24992" xr:uid="{00000000-0005-0000-0000-00009C610000}"/>
    <cellStyle name="Standaard 5 2 4 4 2 2" xfId="24993" xr:uid="{00000000-0005-0000-0000-00009D610000}"/>
    <cellStyle name="Standaard 5 2 4 4 3" xfId="24994" xr:uid="{00000000-0005-0000-0000-00009E610000}"/>
    <cellStyle name="Standaard 5 2 4 4 4" xfId="24995" xr:uid="{00000000-0005-0000-0000-00009F610000}"/>
    <cellStyle name="Standaard 5 2 4 5" xfId="24996" xr:uid="{00000000-0005-0000-0000-0000A0610000}"/>
    <cellStyle name="Standaard 5 2 4 5 2" xfId="24997" xr:uid="{00000000-0005-0000-0000-0000A1610000}"/>
    <cellStyle name="Standaard 5 2 4 5 2 2" xfId="24998" xr:uid="{00000000-0005-0000-0000-0000A2610000}"/>
    <cellStyle name="Standaard 5 2 4 5 3" xfId="24999" xr:uid="{00000000-0005-0000-0000-0000A3610000}"/>
    <cellStyle name="Standaard 5 2 4 6" xfId="25000" xr:uid="{00000000-0005-0000-0000-0000A4610000}"/>
    <cellStyle name="Standaard 5 2 4 6 2" xfId="25001" xr:uid="{00000000-0005-0000-0000-0000A5610000}"/>
    <cellStyle name="Standaard 5 2 4 7" xfId="25002" xr:uid="{00000000-0005-0000-0000-0000A6610000}"/>
    <cellStyle name="Standaard 5 2 4 8" xfId="25003" xr:uid="{00000000-0005-0000-0000-0000A7610000}"/>
    <cellStyle name="Standaard 5 2 4 9" xfId="25004" xr:uid="{00000000-0005-0000-0000-0000A8610000}"/>
    <cellStyle name="Standaard 5 2 5" xfId="25005" xr:uid="{00000000-0005-0000-0000-0000A9610000}"/>
    <cellStyle name="Standaard 5 2 5 2" xfId="25006" xr:uid="{00000000-0005-0000-0000-0000AA610000}"/>
    <cellStyle name="Standaard 5 2 5 2 2" xfId="25007" xr:uid="{00000000-0005-0000-0000-0000AB610000}"/>
    <cellStyle name="Standaard 5 2 5 2 2 2" xfId="25008" xr:uid="{00000000-0005-0000-0000-0000AC610000}"/>
    <cellStyle name="Standaard 5 2 5 2 2 3" xfId="25009" xr:uid="{00000000-0005-0000-0000-0000AD610000}"/>
    <cellStyle name="Standaard 5 2 5 2 3" xfId="25010" xr:uid="{00000000-0005-0000-0000-0000AE610000}"/>
    <cellStyle name="Standaard 5 2 5 2 4" xfId="25011" xr:uid="{00000000-0005-0000-0000-0000AF610000}"/>
    <cellStyle name="Standaard 5 2 5 3" xfId="25012" xr:uid="{00000000-0005-0000-0000-0000B0610000}"/>
    <cellStyle name="Standaard 5 2 5 3 2" xfId="25013" xr:uid="{00000000-0005-0000-0000-0000B1610000}"/>
    <cellStyle name="Standaard 5 2 5 3 2 2" xfId="25014" xr:uid="{00000000-0005-0000-0000-0000B2610000}"/>
    <cellStyle name="Standaard 5 2 5 3 2 3" xfId="25015" xr:uid="{00000000-0005-0000-0000-0000B3610000}"/>
    <cellStyle name="Standaard 5 2 5 3 3" xfId="25016" xr:uid="{00000000-0005-0000-0000-0000B4610000}"/>
    <cellStyle name="Standaard 5 2 5 3 4" xfId="25017" xr:uid="{00000000-0005-0000-0000-0000B5610000}"/>
    <cellStyle name="Standaard 5 2 5 4" xfId="25018" xr:uid="{00000000-0005-0000-0000-0000B6610000}"/>
    <cellStyle name="Standaard 5 2 5 4 2" xfId="25019" xr:uid="{00000000-0005-0000-0000-0000B7610000}"/>
    <cellStyle name="Standaard 5 2 5 4 3" xfId="25020" xr:uid="{00000000-0005-0000-0000-0000B8610000}"/>
    <cellStyle name="Standaard 5 2 5 5" xfId="25021" xr:uid="{00000000-0005-0000-0000-0000B9610000}"/>
    <cellStyle name="Standaard 5 2 5 5 2" xfId="25022" xr:uid="{00000000-0005-0000-0000-0000BA610000}"/>
    <cellStyle name="Standaard 5 2 5 5 2 2" xfId="25023" xr:uid="{00000000-0005-0000-0000-0000BB610000}"/>
    <cellStyle name="Standaard 5 2 5 5 3" xfId="25024" xr:uid="{00000000-0005-0000-0000-0000BC610000}"/>
    <cellStyle name="Standaard 5 2 5 6" xfId="25025" xr:uid="{00000000-0005-0000-0000-0000BD610000}"/>
    <cellStyle name="Standaard 5 2 5 6 2" xfId="25026" xr:uid="{00000000-0005-0000-0000-0000BE610000}"/>
    <cellStyle name="Standaard 5 2 5 7" xfId="25027" xr:uid="{00000000-0005-0000-0000-0000BF610000}"/>
    <cellStyle name="Standaard 5 2 5 8" xfId="25028" xr:uid="{00000000-0005-0000-0000-0000C0610000}"/>
    <cellStyle name="Standaard 5 2 6" xfId="25029" xr:uid="{00000000-0005-0000-0000-0000C1610000}"/>
    <cellStyle name="Standaard 5 2 6 2" xfId="25030" xr:uid="{00000000-0005-0000-0000-0000C2610000}"/>
    <cellStyle name="Standaard 5 2 6 2 2" xfId="25031" xr:uid="{00000000-0005-0000-0000-0000C3610000}"/>
    <cellStyle name="Standaard 5 2 6 2 2 2" xfId="25032" xr:uid="{00000000-0005-0000-0000-0000C4610000}"/>
    <cellStyle name="Standaard 5 2 6 2 2 2 2" xfId="25033" xr:uid="{00000000-0005-0000-0000-0000C5610000}"/>
    <cellStyle name="Standaard 5 2 6 2 2 3" xfId="25034" xr:uid="{00000000-0005-0000-0000-0000C6610000}"/>
    <cellStyle name="Standaard 5 2 6 2 3" xfId="25035" xr:uid="{00000000-0005-0000-0000-0000C7610000}"/>
    <cellStyle name="Standaard 5 2 6 2 3 2" xfId="25036" xr:uid="{00000000-0005-0000-0000-0000C8610000}"/>
    <cellStyle name="Standaard 5 2 6 2 4" xfId="25037" xr:uid="{00000000-0005-0000-0000-0000C9610000}"/>
    <cellStyle name="Standaard 5 2 6 2 5" xfId="25038" xr:uid="{00000000-0005-0000-0000-0000CA610000}"/>
    <cellStyle name="Standaard 5 2 6 3" xfId="25039" xr:uid="{00000000-0005-0000-0000-0000CB610000}"/>
    <cellStyle name="Standaard 5 2 6 3 2" xfId="25040" xr:uid="{00000000-0005-0000-0000-0000CC610000}"/>
    <cellStyle name="Standaard 5 2 6 3 2 2" xfId="25041" xr:uid="{00000000-0005-0000-0000-0000CD610000}"/>
    <cellStyle name="Standaard 5 2 6 3 2 2 2" xfId="25042" xr:uid="{00000000-0005-0000-0000-0000CE610000}"/>
    <cellStyle name="Standaard 5 2 6 3 2 3" xfId="25043" xr:uid="{00000000-0005-0000-0000-0000CF610000}"/>
    <cellStyle name="Standaard 5 2 6 3 3" xfId="25044" xr:uid="{00000000-0005-0000-0000-0000D0610000}"/>
    <cellStyle name="Standaard 5 2 6 3 3 2" xfId="25045" xr:uid="{00000000-0005-0000-0000-0000D1610000}"/>
    <cellStyle name="Standaard 5 2 6 3 4" xfId="25046" xr:uid="{00000000-0005-0000-0000-0000D2610000}"/>
    <cellStyle name="Standaard 5 2 6 4" xfId="25047" xr:uid="{00000000-0005-0000-0000-0000D3610000}"/>
    <cellStyle name="Standaard 5 2 6 5" xfId="25048" xr:uid="{00000000-0005-0000-0000-0000D4610000}"/>
    <cellStyle name="Standaard 5 2 6 6" xfId="25049" xr:uid="{00000000-0005-0000-0000-0000D5610000}"/>
    <cellStyle name="Standaard 5 2 7" xfId="25050" xr:uid="{00000000-0005-0000-0000-0000D6610000}"/>
    <cellStyle name="Standaard 5 2 7 2" xfId="25051" xr:uid="{00000000-0005-0000-0000-0000D7610000}"/>
    <cellStyle name="Standaard 5 2 7 2 2" xfId="25052" xr:uid="{00000000-0005-0000-0000-0000D8610000}"/>
    <cellStyle name="Standaard 5 2 7 2 2 2" xfId="25053" xr:uid="{00000000-0005-0000-0000-0000D9610000}"/>
    <cellStyle name="Standaard 5 2 7 2 3" xfId="25054" xr:uid="{00000000-0005-0000-0000-0000DA610000}"/>
    <cellStyle name="Standaard 5 2 7 2 4" xfId="25055" xr:uid="{00000000-0005-0000-0000-0000DB610000}"/>
    <cellStyle name="Standaard 5 2 7 3" xfId="25056" xr:uid="{00000000-0005-0000-0000-0000DC610000}"/>
    <cellStyle name="Standaard 5 2 7 3 2" xfId="25057" xr:uid="{00000000-0005-0000-0000-0000DD610000}"/>
    <cellStyle name="Standaard 5 2 7 4" xfId="25058" xr:uid="{00000000-0005-0000-0000-0000DE610000}"/>
    <cellStyle name="Standaard 5 2 7 5" xfId="25059" xr:uid="{00000000-0005-0000-0000-0000DF610000}"/>
    <cellStyle name="Standaard 5 2 7 6" xfId="25060" xr:uid="{00000000-0005-0000-0000-0000E0610000}"/>
    <cellStyle name="Standaard 5 2 8" xfId="25061" xr:uid="{00000000-0005-0000-0000-0000E1610000}"/>
    <cellStyle name="Standaard 5 2 8 2" xfId="25062" xr:uid="{00000000-0005-0000-0000-0000E2610000}"/>
    <cellStyle name="Standaard 5 2 8 2 2" xfId="25063" xr:uid="{00000000-0005-0000-0000-0000E3610000}"/>
    <cellStyle name="Standaard 5 2 8 2 2 2" xfId="25064" xr:uid="{00000000-0005-0000-0000-0000E4610000}"/>
    <cellStyle name="Standaard 5 2 8 2 3" xfId="25065" xr:uid="{00000000-0005-0000-0000-0000E5610000}"/>
    <cellStyle name="Standaard 5 2 8 2 4" xfId="25066" xr:uid="{00000000-0005-0000-0000-0000E6610000}"/>
    <cellStyle name="Standaard 5 2 8 3" xfId="25067" xr:uid="{00000000-0005-0000-0000-0000E7610000}"/>
    <cellStyle name="Standaard 5 2 8 3 2" xfId="25068" xr:uid="{00000000-0005-0000-0000-0000E8610000}"/>
    <cellStyle name="Standaard 5 2 8 4" xfId="25069" xr:uid="{00000000-0005-0000-0000-0000E9610000}"/>
    <cellStyle name="Standaard 5 2 8 5" xfId="25070" xr:uid="{00000000-0005-0000-0000-0000EA610000}"/>
    <cellStyle name="Standaard 5 2 9" xfId="25071" xr:uid="{00000000-0005-0000-0000-0000EB610000}"/>
    <cellStyle name="Standaard 5 3" xfId="25072" xr:uid="{00000000-0005-0000-0000-0000EC610000}"/>
    <cellStyle name="Standaard 5 3 2" xfId="25073" xr:uid="{00000000-0005-0000-0000-0000ED610000}"/>
    <cellStyle name="Standaard 5 3 2 2" xfId="25074" xr:uid="{00000000-0005-0000-0000-0000EE610000}"/>
    <cellStyle name="Standaard 5 3 2 2 2" xfId="25075" xr:uid="{00000000-0005-0000-0000-0000EF610000}"/>
    <cellStyle name="Standaard 5 3 2 2 2 2" xfId="25076" xr:uid="{00000000-0005-0000-0000-0000F0610000}"/>
    <cellStyle name="Standaard 5 3 2 2 2 2 2" xfId="25077" xr:uid="{00000000-0005-0000-0000-0000F1610000}"/>
    <cellStyle name="Standaard 5 3 2 2 2 3" xfId="25078" xr:uid="{00000000-0005-0000-0000-0000F2610000}"/>
    <cellStyle name="Standaard 5 3 2 2 2 4" xfId="25079" xr:uid="{00000000-0005-0000-0000-0000F3610000}"/>
    <cellStyle name="Standaard 5 3 2 2 3" xfId="25080" xr:uid="{00000000-0005-0000-0000-0000F4610000}"/>
    <cellStyle name="Standaard 5 3 2 2 3 2" xfId="25081" xr:uid="{00000000-0005-0000-0000-0000F5610000}"/>
    <cellStyle name="Standaard 5 3 2 2 4" xfId="25082" xr:uid="{00000000-0005-0000-0000-0000F6610000}"/>
    <cellStyle name="Standaard 5 3 2 2 5" xfId="25083" xr:uid="{00000000-0005-0000-0000-0000F7610000}"/>
    <cellStyle name="Standaard 5 3 2 2 6" xfId="25084" xr:uid="{00000000-0005-0000-0000-0000F8610000}"/>
    <cellStyle name="Standaard 5 3 2 3" xfId="25085" xr:uid="{00000000-0005-0000-0000-0000F9610000}"/>
    <cellStyle name="Standaard 5 3 2 3 2" xfId="25086" xr:uid="{00000000-0005-0000-0000-0000FA610000}"/>
    <cellStyle name="Standaard 5 3 2 3 2 2" xfId="25087" xr:uid="{00000000-0005-0000-0000-0000FB610000}"/>
    <cellStyle name="Standaard 5 3 2 3 3" xfId="25088" xr:uid="{00000000-0005-0000-0000-0000FC610000}"/>
    <cellStyle name="Standaard 5 3 2 3 4" xfId="25089" xr:uid="{00000000-0005-0000-0000-0000FD610000}"/>
    <cellStyle name="Standaard 5 3 2 4" xfId="25090" xr:uid="{00000000-0005-0000-0000-0000FE610000}"/>
    <cellStyle name="Standaard 5 3 2 4 2" xfId="25091" xr:uid="{00000000-0005-0000-0000-0000FF610000}"/>
    <cellStyle name="Standaard 5 3 2 4 2 2" xfId="25092" xr:uid="{00000000-0005-0000-0000-000000620000}"/>
    <cellStyle name="Standaard 5 3 2 4 3" xfId="25093" xr:uid="{00000000-0005-0000-0000-000001620000}"/>
    <cellStyle name="Standaard 5 3 2 5" xfId="25094" xr:uid="{00000000-0005-0000-0000-000002620000}"/>
    <cellStyle name="Standaard 5 3 2 5 2" xfId="25095" xr:uid="{00000000-0005-0000-0000-000003620000}"/>
    <cellStyle name="Standaard 5 3 2 6" xfId="25096" xr:uid="{00000000-0005-0000-0000-000004620000}"/>
    <cellStyle name="Standaard 5 3 2 7" xfId="25097" xr:uid="{00000000-0005-0000-0000-000005620000}"/>
    <cellStyle name="Standaard 5 3 2 8" xfId="25098" xr:uid="{00000000-0005-0000-0000-000006620000}"/>
    <cellStyle name="Standaard 5 3 3" xfId="25099" xr:uid="{00000000-0005-0000-0000-000007620000}"/>
    <cellStyle name="Standaard 5 3 3 2" xfId="25100" xr:uid="{00000000-0005-0000-0000-000008620000}"/>
    <cellStyle name="Standaard 5 3 3 2 2" xfId="25101" xr:uid="{00000000-0005-0000-0000-000009620000}"/>
    <cellStyle name="Standaard 5 3 3 2 2 2" xfId="25102" xr:uid="{00000000-0005-0000-0000-00000A620000}"/>
    <cellStyle name="Standaard 5 3 3 2 3" xfId="25103" xr:uid="{00000000-0005-0000-0000-00000B620000}"/>
    <cellStyle name="Standaard 5 3 3 2 4" xfId="25104" xr:uid="{00000000-0005-0000-0000-00000C620000}"/>
    <cellStyle name="Standaard 5 3 3 3" xfId="25105" xr:uid="{00000000-0005-0000-0000-00000D620000}"/>
    <cellStyle name="Standaard 5 3 3 3 2" xfId="25106" xr:uid="{00000000-0005-0000-0000-00000E620000}"/>
    <cellStyle name="Standaard 5 3 3 4" xfId="25107" xr:uid="{00000000-0005-0000-0000-00000F620000}"/>
    <cellStyle name="Standaard 5 3 3 5" xfId="25108" xr:uid="{00000000-0005-0000-0000-000010620000}"/>
    <cellStyle name="Standaard 5 3 3 6" xfId="25109" xr:uid="{00000000-0005-0000-0000-000011620000}"/>
    <cellStyle name="Standaard 5 3 4" xfId="25110" xr:uid="{00000000-0005-0000-0000-000012620000}"/>
    <cellStyle name="Standaard 5 3 4 2" xfId="25111" xr:uid="{00000000-0005-0000-0000-000013620000}"/>
    <cellStyle name="Standaard 5 3 4 2 2" xfId="25112" xr:uid="{00000000-0005-0000-0000-000014620000}"/>
    <cellStyle name="Standaard 5 3 4 2 2 2" xfId="25113" xr:uid="{00000000-0005-0000-0000-000015620000}"/>
    <cellStyle name="Standaard 5 3 4 2 3" xfId="25114" xr:uid="{00000000-0005-0000-0000-000016620000}"/>
    <cellStyle name="Standaard 5 3 4 2 4" xfId="25115" xr:uid="{00000000-0005-0000-0000-000017620000}"/>
    <cellStyle name="Standaard 5 3 4 3" xfId="25116" xr:uid="{00000000-0005-0000-0000-000018620000}"/>
    <cellStyle name="Standaard 5 3 4 3 2" xfId="25117" xr:uid="{00000000-0005-0000-0000-000019620000}"/>
    <cellStyle name="Standaard 5 3 4 4" xfId="25118" xr:uid="{00000000-0005-0000-0000-00001A620000}"/>
    <cellStyle name="Standaard 5 3 4 5" xfId="25119" xr:uid="{00000000-0005-0000-0000-00001B620000}"/>
    <cellStyle name="Standaard 5 3 5" xfId="25120" xr:uid="{00000000-0005-0000-0000-00001C620000}"/>
    <cellStyle name="Standaard 5 3 5 2" xfId="25121" xr:uid="{00000000-0005-0000-0000-00001D620000}"/>
    <cellStyle name="Standaard 5 3 5 2 2" xfId="25122" xr:uid="{00000000-0005-0000-0000-00001E620000}"/>
    <cellStyle name="Standaard 5 3 5 3" xfId="25123" xr:uid="{00000000-0005-0000-0000-00001F620000}"/>
    <cellStyle name="Standaard 5 3 6" xfId="25124" xr:uid="{00000000-0005-0000-0000-000020620000}"/>
    <cellStyle name="Standaard 5 3 6 2" xfId="25125" xr:uid="{00000000-0005-0000-0000-000021620000}"/>
    <cellStyle name="Standaard 5 3 6 3" xfId="25126" xr:uid="{00000000-0005-0000-0000-000022620000}"/>
    <cellStyle name="Standaard 5 3 7" xfId="25127" xr:uid="{00000000-0005-0000-0000-000023620000}"/>
    <cellStyle name="Standaard 5 3 8" xfId="25128" xr:uid="{00000000-0005-0000-0000-000024620000}"/>
    <cellStyle name="Standaard 5 3 9" xfId="25129" xr:uid="{00000000-0005-0000-0000-000025620000}"/>
    <cellStyle name="Standaard 5 4" xfId="25130" xr:uid="{00000000-0005-0000-0000-000026620000}"/>
    <cellStyle name="Standaard 5 4 10" xfId="25131" xr:uid="{00000000-0005-0000-0000-000027620000}"/>
    <cellStyle name="Standaard 5 4 2" xfId="25132" xr:uid="{00000000-0005-0000-0000-000028620000}"/>
    <cellStyle name="Standaard 5 4 2 2" xfId="25133" xr:uid="{00000000-0005-0000-0000-000029620000}"/>
    <cellStyle name="Standaard 5 4 2 2 2" xfId="25134" xr:uid="{00000000-0005-0000-0000-00002A620000}"/>
    <cellStyle name="Standaard 5 4 2 2 2 2" xfId="25135" xr:uid="{00000000-0005-0000-0000-00002B620000}"/>
    <cellStyle name="Standaard 5 4 2 2 2 2 2" xfId="25136" xr:uid="{00000000-0005-0000-0000-00002C620000}"/>
    <cellStyle name="Standaard 5 4 2 2 2 3" xfId="25137" xr:uid="{00000000-0005-0000-0000-00002D620000}"/>
    <cellStyle name="Standaard 5 4 2 2 3" xfId="25138" xr:uid="{00000000-0005-0000-0000-00002E620000}"/>
    <cellStyle name="Standaard 5 4 2 2 3 2" xfId="25139" xr:uid="{00000000-0005-0000-0000-00002F620000}"/>
    <cellStyle name="Standaard 5 4 2 2 4" xfId="25140" xr:uid="{00000000-0005-0000-0000-000030620000}"/>
    <cellStyle name="Standaard 5 4 2 2 5" xfId="25141" xr:uid="{00000000-0005-0000-0000-000031620000}"/>
    <cellStyle name="Standaard 5 4 2 2 6" xfId="25142" xr:uid="{00000000-0005-0000-0000-000032620000}"/>
    <cellStyle name="Standaard 5 4 2 3" xfId="25143" xr:uid="{00000000-0005-0000-0000-000033620000}"/>
    <cellStyle name="Standaard 5 4 2 3 2" xfId="25144" xr:uid="{00000000-0005-0000-0000-000034620000}"/>
    <cellStyle name="Standaard 5 4 2 3 2 2" xfId="25145" xr:uid="{00000000-0005-0000-0000-000035620000}"/>
    <cellStyle name="Standaard 5 4 2 3 3" xfId="25146" xr:uid="{00000000-0005-0000-0000-000036620000}"/>
    <cellStyle name="Standaard 5 4 2 4" xfId="25147" xr:uid="{00000000-0005-0000-0000-000037620000}"/>
    <cellStyle name="Standaard 5 4 2 4 2" xfId="25148" xr:uid="{00000000-0005-0000-0000-000038620000}"/>
    <cellStyle name="Standaard 5 4 2 4 2 2" xfId="25149" xr:uid="{00000000-0005-0000-0000-000039620000}"/>
    <cellStyle name="Standaard 5 4 2 4 3" xfId="25150" xr:uid="{00000000-0005-0000-0000-00003A620000}"/>
    <cellStyle name="Standaard 5 4 2 5" xfId="25151" xr:uid="{00000000-0005-0000-0000-00003B620000}"/>
    <cellStyle name="Standaard 5 4 2 5 2" xfId="25152" xr:uid="{00000000-0005-0000-0000-00003C620000}"/>
    <cellStyle name="Standaard 5 4 2 6" xfId="25153" xr:uid="{00000000-0005-0000-0000-00003D620000}"/>
    <cellStyle name="Standaard 5 4 2 7" xfId="25154" xr:uid="{00000000-0005-0000-0000-00003E620000}"/>
    <cellStyle name="Standaard 5 4 2 8" xfId="25155" xr:uid="{00000000-0005-0000-0000-00003F620000}"/>
    <cellStyle name="Standaard 5 4 3" xfId="25156" xr:uid="{00000000-0005-0000-0000-000040620000}"/>
    <cellStyle name="Standaard 5 4 3 2" xfId="25157" xr:uid="{00000000-0005-0000-0000-000041620000}"/>
    <cellStyle name="Standaard 5 4 3 2 2" xfId="25158" xr:uid="{00000000-0005-0000-0000-000042620000}"/>
    <cellStyle name="Standaard 5 4 3 2 2 2" xfId="25159" xr:uid="{00000000-0005-0000-0000-000043620000}"/>
    <cellStyle name="Standaard 5 4 3 2 3" xfId="25160" xr:uid="{00000000-0005-0000-0000-000044620000}"/>
    <cellStyle name="Standaard 5 4 3 2 4" xfId="25161" xr:uid="{00000000-0005-0000-0000-000045620000}"/>
    <cellStyle name="Standaard 5 4 3 3" xfId="25162" xr:uid="{00000000-0005-0000-0000-000046620000}"/>
    <cellStyle name="Standaard 5 4 3 3 2" xfId="25163" xr:uid="{00000000-0005-0000-0000-000047620000}"/>
    <cellStyle name="Standaard 5 4 3 4" xfId="25164" xr:uid="{00000000-0005-0000-0000-000048620000}"/>
    <cellStyle name="Standaard 5 4 3 5" xfId="25165" xr:uid="{00000000-0005-0000-0000-000049620000}"/>
    <cellStyle name="Standaard 5 4 3 6" xfId="25166" xr:uid="{00000000-0005-0000-0000-00004A620000}"/>
    <cellStyle name="Standaard 5 4 4" xfId="25167" xr:uid="{00000000-0005-0000-0000-00004B620000}"/>
    <cellStyle name="Standaard 5 4 4 2" xfId="25168" xr:uid="{00000000-0005-0000-0000-00004C620000}"/>
    <cellStyle name="Standaard 5 4 4 3" xfId="25169" xr:uid="{00000000-0005-0000-0000-00004D620000}"/>
    <cellStyle name="Standaard 5 4 4 3 2" xfId="25170" xr:uid="{00000000-0005-0000-0000-00004E620000}"/>
    <cellStyle name="Standaard 5 4 4 4" xfId="25171" xr:uid="{00000000-0005-0000-0000-00004F620000}"/>
    <cellStyle name="Standaard 5 4 5" xfId="25172" xr:uid="{00000000-0005-0000-0000-000050620000}"/>
    <cellStyle name="Standaard 5 4 5 2" xfId="25173" xr:uid="{00000000-0005-0000-0000-000051620000}"/>
    <cellStyle name="Standaard 5 4 6" xfId="25174" xr:uid="{00000000-0005-0000-0000-000052620000}"/>
    <cellStyle name="Standaard 5 4 6 2" xfId="25175" xr:uid="{00000000-0005-0000-0000-000053620000}"/>
    <cellStyle name="Standaard 5 4 7" xfId="25176" xr:uid="{00000000-0005-0000-0000-000054620000}"/>
    <cellStyle name="Standaard 5 4 8" xfId="25177" xr:uid="{00000000-0005-0000-0000-000055620000}"/>
    <cellStyle name="Standaard 5 4 9" xfId="25178" xr:uid="{00000000-0005-0000-0000-000056620000}"/>
    <cellStyle name="Standaard 5 5" xfId="25179" xr:uid="{00000000-0005-0000-0000-000057620000}"/>
    <cellStyle name="Standaard 5 5 10" xfId="25180" xr:uid="{00000000-0005-0000-0000-000058620000}"/>
    <cellStyle name="Standaard 5 5 2" xfId="25181" xr:uid="{00000000-0005-0000-0000-000059620000}"/>
    <cellStyle name="Standaard 5 5 2 2" xfId="25182" xr:uid="{00000000-0005-0000-0000-00005A620000}"/>
    <cellStyle name="Standaard 5 5 2 2 2" xfId="25183" xr:uid="{00000000-0005-0000-0000-00005B620000}"/>
    <cellStyle name="Standaard 5 5 2 2 2 2" xfId="25184" xr:uid="{00000000-0005-0000-0000-00005C620000}"/>
    <cellStyle name="Standaard 5 5 2 2 2 2 2" xfId="25185" xr:uid="{00000000-0005-0000-0000-00005D620000}"/>
    <cellStyle name="Standaard 5 5 2 2 2 3" xfId="25186" xr:uid="{00000000-0005-0000-0000-00005E620000}"/>
    <cellStyle name="Standaard 5 5 2 2 3" xfId="25187" xr:uid="{00000000-0005-0000-0000-00005F620000}"/>
    <cellStyle name="Standaard 5 5 2 2 3 2" xfId="25188" xr:uid="{00000000-0005-0000-0000-000060620000}"/>
    <cellStyle name="Standaard 5 5 2 2 4" xfId="25189" xr:uid="{00000000-0005-0000-0000-000061620000}"/>
    <cellStyle name="Standaard 5 5 2 2 5" xfId="25190" xr:uid="{00000000-0005-0000-0000-000062620000}"/>
    <cellStyle name="Standaard 5 5 2 2 6" xfId="25191" xr:uid="{00000000-0005-0000-0000-000063620000}"/>
    <cellStyle name="Standaard 5 5 2 3" xfId="25192" xr:uid="{00000000-0005-0000-0000-000064620000}"/>
    <cellStyle name="Standaard 5 5 2 3 2" xfId="25193" xr:uid="{00000000-0005-0000-0000-000065620000}"/>
    <cellStyle name="Standaard 5 5 2 3 2 2" xfId="25194" xr:uid="{00000000-0005-0000-0000-000066620000}"/>
    <cellStyle name="Standaard 5 5 2 3 3" xfId="25195" xr:uid="{00000000-0005-0000-0000-000067620000}"/>
    <cellStyle name="Standaard 5 5 2 4" xfId="25196" xr:uid="{00000000-0005-0000-0000-000068620000}"/>
    <cellStyle name="Standaard 5 5 2 4 2" xfId="25197" xr:uid="{00000000-0005-0000-0000-000069620000}"/>
    <cellStyle name="Standaard 5 5 2 4 2 2" xfId="25198" xr:uid="{00000000-0005-0000-0000-00006A620000}"/>
    <cellStyle name="Standaard 5 5 2 4 3" xfId="25199" xr:uid="{00000000-0005-0000-0000-00006B620000}"/>
    <cellStyle name="Standaard 5 5 2 5" xfId="25200" xr:uid="{00000000-0005-0000-0000-00006C620000}"/>
    <cellStyle name="Standaard 5 5 2 5 2" xfId="25201" xr:uid="{00000000-0005-0000-0000-00006D620000}"/>
    <cellStyle name="Standaard 5 5 2 6" xfId="25202" xr:uid="{00000000-0005-0000-0000-00006E620000}"/>
    <cellStyle name="Standaard 5 5 2 7" xfId="25203" xr:uid="{00000000-0005-0000-0000-00006F620000}"/>
    <cellStyle name="Standaard 5 5 2 8" xfId="25204" xr:uid="{00000000-0005-0000-0000-000070620000}"/>
    <cellStyle name="Standaard 5 5 3" xfId="25205" xr:uid="{00000000-0005-0000-0000-000071620000}"/>
    <cellStyle name="Standaard 5 5 3 2" xfId="25206" xr:uid="{00000000-0005-0000-0000-000072620000}"/>
    <cellStyle name="Standaard 5 5 3 2 2" xfId="25207" xr:uid="{00000000-0005-0000-0000-000073620000}"/>
    <cellStyle name="Standaard 5 5 3 2 2 2" xfId="25208" xr:uid="{00000000-0005-0000-0000-000074620000}"/>
    <cellStyle name="Standaard 5 5 3 2 3" xfId="25209" xr:uid="{00000000-0005-0000-0000-000075620000}"/>
    <cellStyle name="Standaard 5 5 3 2 4" xfId="25210" xr:uid="{00000000-0005-0000-0000-000076620000}"/>
    <cellStyle name="Standaard 5 5 3 3" xfId="25211" xr:uid="{00000000-0005-0000-0000-000077620000}"/>
    <cellStyle name="Standaard 5 5 3 3 2" xfId="25212" xr:uid="{00000000-0005-0000-0000-000078620000}"/>
    <cellStyle name="Standaard 5 5 3 4" xfId="25213" xr:uid="{00000000-0005-0000-0000-000079620000}"/>
    <cellStyle name="Standaard 5 5 3 5" xfId="25214" xr:uid="{00000000-0005-0000-0000-00007A620000}"/>
    <cellStyle name="Standaard 5 5 3 6" xfId="25215" xr:uid="{00000000-0005-0000-0000-00007B620000}"/>
    <cellStyle name="Standaard 5 5 4" xfId="25216" xr:uid="{00000000-0005-0000-0000-00007C620000}"/>
    <cellStyle name="Standaard 5 5 4 2" xfId="25217" xr:uid="{00000000-0005-0000-0000-00007D620000}"/>
    <cellStyle name="Standaard 5 5 4 2 2" xfId="25218" xr:uid="{00000000-0005-0000-0000-00007E620000}"/>
    <cellStyle name="Standaard 5 5 4 2 2 2" xfId="25219" xr:uid="{00000000-0005-0000-0000-00007F620000}"/>
    <cellStyle name="Standaard 5 5 4 2 3" xfId="25220" xr:uid="{00000000-0005-0000-0000-000080620000}"/>
    <cellStyle name="Standaard 5 5 4 3" xfId="25221" xr:uid="{00000000-0005-0000-0000-000081620000}"/>
    <cellStyle name="Standaard 5 5 4 3 2" xfId="25222" xr:uid="{00000000-0005-0000-0000-000082620000}"/>
    <cellStyle name="Standaard 5 5 4 4" xfId="25223" xr:uid="{00000000-0005-0000-0000-000083620000}"/>
    <cellStyle name="Standaard 5 5 4 5" xfId="25224" xr:uid="{00000000-0005-0000-0000-000084620000}"/>
    <cellStyle name="Standaard 5 5 5" xfId="25225" xr:uid="{00000000-0005-0000-0000-000085620000}"/>
    <cellStyle name="Standaard 5 5 5 2" xfId="25226" xr:uid="{00000000-0005-0000-0000-000086620000}"/>
    <cellStyle name="Standaard 5 5 6" xfId="25227" xr:uid="{00000000-0005-0000-0000-000087620000}"/>
    <cellStyle name="Standaard 5 5 6 2" xfId="25228" xr:uid="{00000000-0005-0000-0000-000088620000}"/>
    <cellStyle name="Standaard 5 5 7" xfId="25229" xr:uid="{00000000-0005-0000-0000-000089620000}"/>
    <cellStyle name="Standaard 5 5 8" xfId="25230" xr:uid="{00000000-0005-0000-0000-00008A620000}"/>
    <cellStyle name="Standaard 5 5 9" xfId="25231" xr:uid="{00000000-0005-0000-0000-00008B620000}"/>
    <cellStyle name="Standaard 5 6" xfId="25232" xr:uid="{00000000-0005-0000-0000-00008C620000}"/>
    <cellStyle name="Standaard 5 6 2" xfId="25233" xr:uid="{00000000-0005-0000-0000-00008D620000}"/>
    <cellStyle name="Standaard 5 6 2 2" xfId="25234" xr:uid="{00000000-0005-0000-0000-00008E620000}"/>
    <cellStyle name="Standaard 5 6 2 2 2" xfId="25235" xr:uid="{00000000-0005-0000-0000-00008F620000}"/>
    <cellStyle name="Standaard 5 6 2 2 3" xfId="25236" xr:uid="{00000000-0005-0000-0000-000090620000}"/>
    <cellStyle name="Standaard 5 6 2 3" xfId="25237" xr:uid="{00000000-0005-0000-0000-000091620000}"/>
    <cellStyle name="Standaard 5 6 2 4" xfId="25238" xr:uid="{00000000-0005-0000-0000-000092620000}"/>
    <cellStyle name="Standaard 5 6 3" xfId="25239" xr:uid="{00000000-0005-0000-0000-000093620000}"/>
    <cellStyle name="Standaard 5 6 3 2" xfId="25240" xr:uid="{00000000-0005-0000-0000-000094620000}"/>
    <cellStyle name="Standaard 5 6 3 2 2" xfId="25241" xr:uid="{00000000-0005-0000-0000-000095620000}"/>
    <cellStyle name="Standaard 5 6 3 2 3" xfId="25242" xr:uid="{00000000-0005-0000-0000-000096620000}"/>
    <cellStyle name="Standaard 5 6 3 3" xfId="25243" xr:uid="{00000000-0005-0000-0000-000097620000}"/>
    <cellStyle name="Standaard 5 6 3 4" xfId="25244" xr:uid="{00000000-0005-0000-0000-000098620000}"/>
    <cellStyle name="Standaard 5 6 4" xfId="25245" xr:uid="{00000000-0005-0000-0000-000099620000}"/>
    <cellStyle name="Standaard 5 6 4 2" xfId="25246" xr:uid="{00000000-0005-0000-0000-00009A620000}"/>
    <cellStyle name="Standaard 5 6 4 3" xfId="25247" xr:uid="{00000000-0005-0000-0000-00009B620000}"/>
    <cellStyle name="Standaard 5 6 5" xfId="25248" xr:uid="{00000000-0005-0000-0000-00009C620000}"/>
    <cellStyle name="Standaard 5 6 5 2" xfId="25249" xr:uid="{00000000-0005-0000-0000-00009D620000}"/>
    <cellStyle name="Standaard 5 6 5 2 2" xfId="25250" xr:uid="{00000000-0005-0000-0000-00009E620000}"/>
    <cellStyle name="Standaard 5 6 5 3" xfId="25251" xr:uid="{00000000-0005-0000-0000-00009F620000}"/>
    <cellStyle name="Standaard 5 6 6" xfId="25252" xr:uid="{00000000-0005-0000-0000-0000A0620000}"/>
    <cellStyle name="Standaard 5 6 6 2" xfId="25253" xr:uid="{00000000-0005-0000-0000-0000A1620000}"/>
    <cellStyle name="Standaard 5 6 7" xfId="25254" xr:uid="{00000000-0005-0000-0000-0000A2620000}"/>
    <cellStyle name="Standaard 5 6 8" xfId="25255" xr:uid="{00000000-0005-0000-0000-0000A3620000}"/>
    <cellStyle name="Standaard 5 7" xfId="25256" xr:uid="{00000000-0005-0000-0000-0000A4620000}"/>
    <cellStyle name="Standaard 5 7 2" xfId="25257" xr:uid="{00000000-0005-0000-0000-0000A5620000}"/>
    <cellStyle name="Standaard 5 7 2 2" xfId="25258" xr:uid="{00000000-0005-0000-0000-0000A6620000}"/>
    <cellStyle name="Standaard 5 7 2 2 2" xfId="25259" xr:uid="{00000000-0005-0000-0000-0000A7620000}"/>
    <cellStyle name="Standaard 5 7 2 2 2 2" xfId="25260" xr:uid="{00000000-0005-0000-0000-0000A8620000}"/>
    <cellStyle name="Standaard 5 7 2 2 2 2 2" xfId="25261" xr:uid="{00000000-0005-0000-0000-0000A9620000}"/>
    <cellStyle name="Standaard 5 7 2 2 2 3" xfId="25262" xr:uid="{00000000-0005-0000-0000-0000AA620000}"/>
    <cellStyle name="Standaard 5 7 2 2 3" xfId="25263" xr:uid="{00000000-0005-0000-0000-0000AB620000}"/>
    <cellStyle name="Standaard 5 7 2 2 3 2" xfId="25264" xr:uid="{00000000-0005-0000-0000-0000AC620000}"/>
    <cellStyle name="Standaard 5 7 2 2 4" xfId="25265" xr:uid="{00000000-0005-0000-0000-0000AD620000}"/>
    <cellStyle name="Standaard 5 7 2 2 5" xfId="25266" xr:uid="{00000000-0005-0000-0000-0000AE620000}"/>
    <cellStyle name="Standaard 5 7 2 3" xfId="25267" xr:uid="{00000000-0005-0000-0000-0000AF620000}"/>
    <cellStyle name="Standaard 5 7 2 3 2" xfId="25268" xr:uid="{00000000-0005-0000-0000-0000B0620000}"/>
    <cellStyle name="Standaard 5 7 2 3 2 2" xfId="25269" xr:uid="{00000000-0005-0000-0000-0000B1620000}"/>
    <cellStyle name="Standaard 5 7 2 3 3" xfId="25270" xr:uid="{00000000-0005-0000-0000-0000B2620000}"/>
    <cellStyle name="Standaard 5 7 2 4" xfId="25271" xr:uid="{00000000-0005-0000-0000-0000B3620000}"/>
    <cellStyle name="Standaard 5 7 2 4 2" xfId="25272" xr:uid="{00000000-0005-0000-0000-0000B4620000}"/>
    <cellStyle name="Standaard 5 7 2 4 2 2" xfId="25273" xr:uid="{00000000-0005-0000-0000-0000B5620000}"/>
    <cellStyle name="Standaard 5 7 2 4 3" xfId="25274" xr:uid="{00000000-0005-0000-0000-0000B6620000}"/>
    <cellStyle name="Standaard 5 7 2 5" xfId="25275" xr:uid="{00000000-0005-0000-0000-0000B7620000}"/>
    <cellStyle name="Standaard 5 7 2 5 2" xfId="25276" xr:uid="{00000000-0005-0000-0000-0000B8620000}"/>
    <cellStyle name="Standaard 5 7 2 6" xfId="25277" xr:uid="{00000000-0005-0000-0000-0000B9620000}"/>
    <cellStyle name="Standaard 5 7 2 7" xfId="25278" xr:uid="{00000000-0005-0000-0000-0000BA620000}"/>
    <cellStyle name="Standaard 5 7 3" xfId="25279" xr:uid="{00000000-0005-0000-0000-0000BB620000}"/>
    <cellStyle name="Standaard 5 7 3 2" xfId="25280" xr:uid="{00000000-0005-0000-0000-0000BC620000}"/>
    <cellStyle name="Standaard 5 7 3 2 2" xfId="25281" xr:uid="{00000000-0005-0000-0000-0000BD620000}"/>
    <cellStyle name="Standaard 5 7 3 2 2 2" xfId="25282" xr:uid="{00000000-0005-0000-0000-0000BE620000}"/>
    <cellStyle name="Standaard 5 7 3 2 3" xfId="25283" xr:uid="{00000000-0005-0000-0000-0000BF620000}"/>
    <cellStyle name="Standaard 5 7 3 3" xfId="25284" xr:uid="{00000000-0005-0000-0000-0000C0620000}"/>
    <cellStyle name="Standaard 5 7 3 3 2" xfId="25285" xr:uid="{00000000-0005-0000-0000-0000C1620000}"/>
    <cellStyle name="Standaard 5 7 3 4" xfId="25286" xr:uid="{00000000-0005-0000-0000-0000C2620000}"/>
    <cellStyle name="Standaard 5 7 3 5" xfId="25287" xr:uid="{00000000-0005-0000-0000-0000C3620000}"/>
    <cellStyle name="Standaard 5 7 4" xfId="25288" xr:uid="{00000000-0005-0000-0000-0000C4620000}"/>
    <cellStyle name="Standaard 5 7 4 2" xfId="25289" xr:uid="{00000000-0005-0000-0000-0000C5620000}"/>
    <cellStyle name="Standaard 5 7 4 2 2" xfId="25290" xr:uid="{00000000-0005-0000-0000-0000C6620000}"/>
    <cellStyle name="Standaard 5 7 4 2 2 2" xfId="25291" xr:uid="{00000000-0005-0000-0000-0000C7620000}"/>
    <cellStyle name="Standaard 5 7 4 2 3" xfId="25292" xr:uid="{00000000-0005-0000-0000-0000C8620000}"/>
    <cellStyle name="Standaard 5 7 4 3" xfId="25293" xr:uid="{00000000-0005-0000-0000-0000C9620000}"/>
    <cellStyle name="Standaard 5 7 4 3 2" xfId="25294" xr:uid="{00000000-0005-0000-0000-0000CA620000}"/>
    <cellStyle name="Standaard 5 7 4 4" xfId="25295" xr:uid="{00000000-0005-0000-0000-0000CB620000}"/>
    <cellStyle name="Standaard 5 7 5" xfId="25296" xr:uid="{00000000-0005-0000-0000-0000CC620000}"/>
    <cellStyle name="Standaard 5 7 6" xfId="25297" xr:uid="{00000000-0005-0000-0000-0000CD620000}"/>
    <cellStyle name="Standaard 5 7 7" xfId="25298" xr:uid="{00000000-0005-0000-0000-0000CE620000}"/>
    <cellStyle name="Standaard 5 8" xfId="25299" xr:uid="{00000000-0005-0000-0000-0000CF620000}"/>
    <cellStyle name="Standaard 5 8 2" xfId="25300" xr:uid="{00000000-0005-0000-0000-0000D0620000}"/>
    <cellStyle name="Standaard 5 8 2 2" xfId="25301" xr:uid="{00000000-0005-0000-0000-0000D1620000}"/>
    <cellStyle name="Standaard 5 8 2 2 2" xfId="25302" xr:uid="{00000000-0005-0000-0000-0000D2620000}"/>
    <cellStyle name="Standaard 5 8 2 2 3" xfId="25303" xr:uid="{00000000-0005-0000-0000-0000D3620000}"/>
    <cellStyle name="Standaard 5 8 2 3" xfId="25304" xr:uid="{00000000-0005-0000-0000-0000D4620000}"/>
    <cellStyle name="Standaard 5 8 2 4" xfId="25305" xr:uid="{00000000-0005-0000-0000-0000D5620000}"/>
    <cellStyle name="Standaard 5 8 3" xfId="25306" xr:uid="{00000000-0005-0000-0000-0000D6620000}"/>
    <cellStyle name="Standaard 5 8 3 2" xfId="25307" xr:uid="{00000000-0005-0000-0000-0000D7620000}"/>
    <cellStyle name="Standaard 5 8 3 3" xfId="25308" xr:uid="{00000000-0005-0000-0000-0000D8620000}"/>
    <cellStyle name="Standaard 5 8 4" xfId="25309" xr:uid="{00000000-0005-0000-0000-0000D9620000}"/>
    <cellStyle name="Standaard 5 8 4 2" xfId="25310" xr:uid="{00000000-0005-0000-0000-0000DA620000}"/>
    <cellStyle name="Standaard 5 8 4 2 2" xfId="25311" xr:uid="{00000000-0005-0000-0000-0000DB620000}"/>
    <cellStyle name="Standaard 5 8 4 3" xfId="25312" xr:uid="{00000000-0005-0000-0000-0000DC620000}"/>
    <cellStyle name="Standaard 5 8 5" xfId="25313" xr:uid="{00000000-0005-0000-0000-0000DD620000}"/>
    <cellStyle name="Standaard 5 8 5 2" xfId="25314" xr:uid="{00000000-0005-0000-0000-0000DE620000}"/>
    <cellStyle name="Standaard 5 8 6" xfId="25315" xr:uid="{00000000-0005-0000-0000-0000DF620000}"/>
    <cellStyle name="Standaard 5 8 7" xfId="25316" xr:uid="{00000000-0005-0000-0000-0000E0620000}"/>
    <cellStyle name="Standaard 5 9" xfId="25317" xr:uid="{00000000-0005-0000-0000-0000E1620000}"/>
    <cellStyle name="Standaard 5 9 2" xfId="25318" xr:uid="{00000000-0005-0000-0000-0000E2620000}"/>
    <cellStyle name="Standaard 5 9 2 2" xfId="25319" xr:uid="{00000000-0005-0000-0000-0000E3620000}"/>
    <cellStyle name="Standaard 5 9 2 3" xfId="25320" xr:uid="{00000000-0005-0000-0000-0000E4620000}"/>
    <cellStyle name="Standaard 5 9 3" xfId="25321" xr:uid="{00000000-0005-0000-0000-0000E5620000}"/>
    <cellStyle name="Standaard 5 9 4" xfId="25322" xr:uid="{00000000-0005-0000-0000-0000E6620000}"/>
    <cellStyle name="Standaard 6" xfId="25323" xr:uid="{00000000-0005-0000-0000-0000E7620000}"/>
    <cellStyle name="Standaard 6 10" xfId="25324" xr:uid="{00000000-0005-0000-0000-0000E8620000}"/>
    <cellStyle name="Standaard 6 11" xfId="25325" xr:uid="{00000000-0005-0000-0000-0000E9620000}"/>
    <cellStyle name="Standaard 6 12" xfId="25326" xr:uid="{00000000-0005-0000-0000-0000EA620000}"/>
    <cellStyle name="Standaard 6 2" xfId="25327" xr:uid="{00000000-0005-0000-0000-0000EB620000}"/>
    <cellStyle name="Standaard 6 2 2" xfId="25328" xr:uid="{00000000-0005-0000-0000-0000EC620000}"/>
    <cellStyle name="Standaard 6 2 2 2" xfId="25329" xr:uid="{00000000-0005-0000-0000-0000ED620000}"/>
    <cellStyle name="Standaard 6 2 2 2 2" xfId="25330" xr:uid="{00000000-0005-0000-0000-0000EE620000}"/>
    <cellStyle name="Standaard 6 2 2 2 2 2" xfId="25331" xr:uid="{00000000-0005-0000-0000-0000EF620000}"/>
    <cellStyle name="Standaard 6 2 2 2 2 2 2" xfId="25332" xr:uid="{00000000-0005-0000-0000-0000F0620000}"/>
    <cellStyle name="Standaard 6 2 2 2 2 3" xfId="25333" xr:uid="{00000000-0005-0000-0000-0000F1620000}"/>
    <cellStyle name="Standaard 6 2 2 2 3" xfId="25334" xr:uid="{00000000-0005-0000-0000-0000F2620000}"/>
    <cellStyle name="Standaard 6 2 2 2 3 2" xfId="25335" xr:uid="{00000000-0005-0000-0000-0000F3620000}"/>
    <cellStyle name="Standaard 6 2 2 2 4" xfId="25336" xr:uid="{00000000-0005-0000-0000-0000F4620000}"/>
    <cellStyle name="Standaard 6 2 2 2 5" xfId="25337" xr:uid="{00000000-0005-0000-0000-0000F5620000}"/>
    <cellStyle name="Standaard 6 2 2 3" xfId="25338" xr:uid="{00000000-0005-0000-0000-0000F6620000}"/>
    <cellStyle name="Standaard 6 2 2 3 2" xfId="25339" xr:uid="{00000000-0005-0000-0000-0000F7620000}"/>
    <cellStyle name="Standaard 6 2 2 3 2 2" xfId="25340" xr:uid="{00000000-0005-0000-0000-0000F8620000}"/>
    <cellStyle name="Standaard 6 2 2 3 2 2 2" xfId="25341" xr:uid="{00000000-0005-0000-0000-0000F9620000}"/>
    <cellStyle name="Standaard 6 2 2 3 2 3" xfId="25342" xr:uid="{00000000-0005-0000-0000-0000FA620000}"/>
    <cellStyle name="Standaard 6 2 2 3 3" xfId="25343" xr:uid="{00000000-0005-0000-0000-0000FB620000}"/>
    <cellStyle name="Standaard 6 2 2 3 3 2" xfId="25344" xr:uid="{00000000-0005-0000-0000-0000FC620000}"/>
    <cellStyle name="Standaard 6 2 2 3 4" xfId="25345" xr:uid="{00000000-0005-0000-0000-0000FD620000}"/>
    <cellStyle name="Standaard 6 2 2 4" xfId="25346" xr:uid="{00000000-0005-0000-0000-0000FE620000}"/>
    <cellStyle name="Standaard 6 2 2 5" xfId="25347" xr:uid="{00000000-0005-0000-0000-0000FF620000}"/>
    <cellStyle name="Standaard 6 2 2 5 2" xfId="25348" xr:uid="{00000000-0005-0000-0000-000000630000}"/>
    <cellStyle name="Standaard 6 2 2 6" xfId="25349" xr:uid="{00000000-0005-0000-0000-000001630000}"/>
    <cellStyle name="Standaard 6 2 2 7" xfId="25350" xr:uid="{00000000-0005-0000-0000-000002630000}"/>
    <cellStyle name="Standaard 6 2 3" xfId="25351" xr:uid="{00000000-0005-0000-0000-000003630000}"/>
    <cellStyle name="Standaard 6 2 3 2" xfId="25352" xr:uid="{00000000-0005-0000-0000-000004630000}"/>
    <cellStyle name="Standaard 6 2 3 2 2" xfId="25353" xr:uid="{00000000-0005-0000-0000-000005630000}"/>
    <cellStyle name="Standaard 6 2 3 2 2 2" xfId="25354" xr:uid="{00000000-0005-0000-0000-000006630000}"/>
    <cellStyle name="Standaard 6 2 3 2 3" xfId="25355" xr:uid="{00000000-0005-0000-0000-000007630000}"/>
    <cellStyle name="Standaard 6 2 3 3" xfId="25356" xr:uid="{00000000-0005-0000-0000-000008630000}"/>
    <cellStyle name="Standaard 6 2 3 3 2" xfId="25357" xr:uid="{00000000-0005-0000-0000-000009630000}"/>
    <cellStyle name="Standaard 6 2 3 4" xfId="25358" xr:uid="{00000000-0005-0000-0000-00000A630000}"/>
    <cellStyle name="Standaard 6 2 3 5" xfId="25359" xr:uid="{00000000-0005-0000-0000-00000B630000}"/>
    <cellStyle name="Standaard 6 2 4" xfId="25360" xr:uid="{00000000-0005-0000-0000-00000C630000}"/>
    <cellStyle name="Standaard 6 2 4 2" xfId="25361" xr:uid="{00000000-0005-0000-0000-00000D630000}"/>
    <cellStyle name="Standaard 6 2 4 2 2" xfId="25362" xr:uid="{00000000-0005-0000-0000-00000E630000}"/>
    <cellStyle name="Standaard 6 2 4 2 2 2" xfId="25363" xr:uid="{00000000-0005-0000-0000-00000F630000}"/>
    <cellStyle name="Standaard 6 2 4 2 3" xfId="25364" xr:uid="{00000000-0005-0000-0000-000010630000}"/>
    <cellStyle name="Standaard 6 2 4 3" xfId="25365" xr:uid="{00000000-0005-0000-0000-000011630000}"/>
    <cellStyle name="Standaard 6 2 4 3 2" xfId="25366" xr:uid="{00000000-0005-0000-0000-000012630000}"/>
    <cellStyle name="Standaard 6 2 4 4" xfId="25367" xr:uid="{00000000-0005-0000-0000-000013630000}"/>
    <cellStyle name="Standaard 6 2 5" xfId="25368" xr:uid="{00000000-0005-0000-0000-000014630000}"/>
    <cellStyle name="Standaard 6 2 6" xfId="25369" xr:uid="{00000000-0005-0000-0000-000015630000}"/>
    <cellStyle name="Standaard 6 2 7" xfId="25370" xr:uid="{00000000-0005-0000-0000-000016630000}"/>
    <cellStyle name="Standaard 6 2 8" xfId="25371" xr:uid="{00000000-0005-0000-0000-000017630000}"/>
    <cellStyle name="Standaard 6 3" xfId="25372" xr:uid="{00000000-0005-0000-0000-000018630000}"/>
    <cellStyle name="Standaard 6 3 2" xfId="25373" xr:uid="{00000000-0005-0000-0000-000019630000}"/>
    <cellStyle name="Standaard 6 3 2 2" xfId="25374" xr:uid="{00000000-0005-0000-0000-00001A630000}"/>
    <cellStyle name="Standaard 6 3 2 3" xfId="25375" xr:uid="{00000000-0005-0000-0000-00001B630000}"/>
    <cellStyle name="Standaard 6 3 2 4" xfId="25376" xr:uid="{00000000-0005-0000-0000-00001C630000}"/>
    <cellStyle name="Standaard 6 3 3" xfId="25377" xr:uid="{00000000-0005-0000-0000-00001D630000}"/>
    <cellStyle name="Standaard 6 3 3 2" xfId="25378" xr:uid="{00000000-0005-0000-0000-00001E630000}"/>
    <cellStyle name="Standaard 6 3 3 3" xfId="25379" xr:uid="{00000000-0005-0000-0000-00001F630000}"/>
    <cellStyle name="Standaard 6 3 4" xfId="25380" xr:uid="{00000000-0005-0000-0000-000020630000}"/>
    <cellStyle name="Standaard 6 3 4 2" xfId="25381" xr:uid="{00000000-0005-0000-0000-000021630000}"/>
    <cellStyle name="Standaard 6 3 4 2 2" xfId="25382" xr:uid="{00000000-0005-0000-0000-000022630000}"/>
    <cellStyle name="Standaard 6 3 4 3" xfId="25383" xr:uid="{00000000-0005-0000-0000-000023630000}"/>
    <cellStyle name="Standaard 6 3 5" xfId="25384" xr:uid="{00000000-0005-0000-0000-000024630000}"/>
    <cellStyle name="Standaard 6 3 6" xfId="25385" xr:uid="{00000000-0005-0000-0000-000025630000}"/>
    <cellStyle name="Standaard 6 3 6 2" xfId="25386" xr:uid="{00000000-0005-0000-0000-000026630000}"/>
    <cellStyle name="Standaard 6 3 7" xfId="25387" xr:uid="{00000000-0005-0000-0000-000027630000}"/>
    <cellStyle name="Standaard 6 3 8" xfId="25388" xr:uid="{00000000-0005-0000-0000-000028630000}"/>
    <cellStyle name="Standaard 6 4" xfId="25389" xr:uid="{00000000-0005-0000-0000-000029630000}"/>
    <cellStyle name="Standaard 6 4 2" xfId="25390" xr:uid="{00000000-0005-0000-0000-00002A630000}"/>
    <cellStyle name="Standaard 6 4 2 2" xfId="25391" xr:uid="{00000000-0005-0000-0000-00002B630000}"/>
    <cellStyle name="Standaard 6 4 2 2 2" xfId="25392" xr:uid="{00000000-0005-0000-0000-00002C630000}"/>
    <cellStyle name="Standaard 6 4 2 2 2 2" xfId="25393" xr:uid="{00000000-0005-0000-0000-00002D630000}"/>
    <cellStyle name="Standaard 6 4 2 2 3" xfId="25394" xr:uid="{00000000-0005-0000-0000-00002E630000}"/>
    <cellStyle name="Standaard 6 4 2 2 4" xfId="25395" xr:uid="{00000000-0005-0000-0000-00002F630000}"/>
    <cellStyle name="Standaard 6 4 2 3" xfId="25396" xr:uid="{00000000-0005-0000-0000-000030630000}"/>
    <cellStyle name="Standaard 6 4 2 3 2" xfId="25397" xr:uid="{00000000-0005-0000-0000-000031630000}"/>
    <cellStyle name="Standaard 6 4 2 4" xfId="25398" xr:uid="{00000000-0005-0000-0000-000032630000}"/>
    <cellStyle name="Standaard 6 4 2 5" xfId="25399" xr:uid="{00000000-0005-0000-0000-000033630000}"/>
    <cellStyle name="Standaard 6 4 2 6" xfId="25400" xr:uid="{00000000-0005-0000-0000-000034630000}"/>
    <cellStyle name="Standaard 6 4 3" xfId="25401" xr:uid="{00000000-0005-0000-0000-000035630000}"/>
    <cellStyle name="Standaard 6 4 3 2" xfId="25402" xr:uid="{00000000-0005-0000-0000-000036630000}"/>
    <cellStyle name="Standaard 6 4 3 2 2" xfId="25403" xr:uid="{00000000-0005-0000-0000-000037630000}"/>
    <cellStyle name="Standaard 6 4 3 2 2 2" xfId="25404" xr:uid="{00000000-0005-0000-0000-000038630000}"/>
    <cellStyle name="Standaard 6 4 3 2 3" xfId="25405" xr:uid="{00000000-0005-0000-0000-000039630000}"/>
    <cellStyle name="Standaard 6 4 3 3" xfId="25406" xr:uid="{00000000-0005-0000-0000-00003A630000}"/>
    <cellStyle name="Standaard 6 4 3 3 2" xfId="25407" xr:uid="{00000000-0005-0000-0000-00003B630000}"/>
    <cellStyle name="Standaard 6 4 3 4" xfId="25408" xr:uid="{00000000-0005-0000-0000-00003C630000}"/>
    <cellStyle name="Standaard 6 4 3 5" xfId="25409" xr:uid="{00000000-0005-0000-0000-00003D630000}"/>
    <cellStyle name="Standaard 6 4 4" xfId="25410" xr:uid="{00000000-0005-0000-0000-00003E630000}"/>
    <cellStyle name="Standaard 6 4 4 2" xfId="25411" xr:uid="{00000000-0005-0000-0000-00003F630000}"/>
    <cellStyle name="Standaard 6 4 4 2 2" xfId="25412" xr:uid="{00000000-0005-0000-0000-000040630000}"/>
    <cellStyle name="Standaard 6 4 4 3" xfId="25413" xr:uid="{00000000-0005-0000-0000-000041630000}"/>
    <cellStyle name="Standaard 6 4 5" xfId="25414" xr:uid="{00000000-0005-0000-0000-000042630000}"/>
    <cellStyle name="Standaard 6 4 5 2" xfId="25415" xr:uid="{00000000-0005-0000-0000-000043630000}"/>
    <cellStyle name="Standaard 6 4 5 2 2" xfId="25416" xr:uid="{00000000-0005-0000-0000-000044630000}"/>
    <cellStyle name="Standaard 6 4 5 3" xfId="25417" xr:uid="{00000000-0005-0000-0000-000045630000}"/>
    <cellStyle name="Standaard 6 4 6" xfId="25418" xr:uid="{00000000-0005-0000-0000-000046630000}"/>
    <cellStyle name="Standaard 6 4 6 2" xfId="25419" xr:uid="{00000000-0005-0000-0000-000047630000}"/>
    <cellStyle name="Standaard 6 4 7" xfId="25420" xr:uid="{00000000-0005-0000-0000-000048630000}"/>
    <cellStyle name="Standaard 6 4 8" xfId="25421" xr:uid="{00000000-0005-0000-0000-000049630000}"/>
    <cellStyle name="Standaard 6 4 9" xfId="25422" xr:uid="{00000000-0005-0000-0000-00004A630000}"/>
    <cellStyle name="Standaard 6 5" xfId="25423" xr:uid="{00000000-0005-0000-0000-00004B630000}"/>
    <cellStyle name="Standaard 6 5 2" xfId="25424" xr:uid="{00000000-0005-0000-0000-00004C630000}"/>
    <cellStyle name="Standaard 6 5 2 2" xfId="25425" xr:uid="{00000000-0005-0000-0000-00004D630000}"/>
    <cellStyle name="Standaard 6 5 2 2 2" xfId="25426" xr:uid="{00000000-0005-0000-0000-00004E630000}"/>
    <cellStyle name="Standaard 6 5 2 3" xfId="25427" xr:uid="{00000000-0005-0000-0000-00004F630000}"/>
    <cellStyle name="Standaard 6 5 2 4" xfId="25428" xr:uid="{00000000-0005-0000-0000-000050630000}"/>
    <cellStyle name="Standaard 6 5 3" xfId="25429" xr:uid="{00000000-0005-0000-0000-000051630000}"/>
    <cellStyle name="Standaard 6 5 3 2" xfId="25430" xr:uid="{00000000-0005-0000-0000-000052630000}"/>
    <cellStyle name="Standaard 6 5 4" xfId="25431" xr:uid="{00000000-0005-0000-0000-000053630000}"/>
    <cellStyle name="Standaard 6 5 5" xfId="25432" xr:uid="{00000000-0005-0000-0000-000054630000}"/>
    <cellStyle name="Standaard 6 5 6" xfId="25433" xr:uid="{00000000-0005-0000-0000-000055630000}"/>
    <cellStyle name="Standaard 6 6" xfId="25434" xr:uid="{00000000-0005-0000-0000-000056630000}"/>
    <cellStyle name="Standaard 6 6 2" xfId="25435" xr:uid="{00000000-0005-0000-0000-000057630000}"/>
    <cellStyle name="Standaard 6 6 2 2" xfId="25436" xr:uid="{00000000-0005-0000-0000-000058630000}"/>
    <cellStyle name="Standaard 6 6 2 2 2" xfId="25437" xr:uid="{00000000-0005-0000-0000-000059630000}"/>
    <cellStyle name="Standaard 6 6 2 3" xfId="25438" xr:uid="{00000000-0005-0000-0000-00005A630000}"/>
    <cellStyle name="Standaard 6 6 3" xfId="25439" xr:uid="{00000000-0005-0000-0000-00005B630000}"/>
    <cellStyle name="Standaard 6 6 3 2" xfId="25440" xr:uid="{00000000-0005-0000-0000-00005C630000}"/>
    <cellStyle name="Standaard 6 6 4" xfId="25441" xr:uid="{00000000-0005-0000-0000-00005D630000}"/>
    <cellStyle name="Standaard 6 6 5" xfId="25442" xr:uid="{00000000-0005-0000-0000-00005E630000}"/>
    <cellStyle name="Standaard 6 7" xfId="25443" xr:uid="{00000000-0005-0000-0000-00005F630000}"/>
    <cellStyle name="Standaard 6 7 2" xfId="25444" xr:uid="{00000000-0005-0000-0000-000060630000}"/>
    <cellStyle name="Standaard 6 7 2 2" xfId="25445" xr:uid="{00000000-0005-0000-0000-000061630000}"/>
    <cellStyle name="Standaard 6 7 3" xfId="25446" xr:uid="{00000000-0005-0000-0000-000062630000}"/>
    <cellStyle name="Standaard 6 7 4" xfId="25447" xr:uid="{00000000-0005-0000-0000-000063630000}"/>
    <cellStyle name="Standaard 6 8" xfId="25448" xr:uid="{00000000-0005-0000-0000-000064630000}"/>
    <cellStyle name="Standaard 6 8 2" xfId="25449" xr:uid="{00000000-0005-0000-0000-000065630000}"/>
    <cellStyle name="Standaard 6 8 2 2" xfId="25450" xr:uid="{00000000-0005-0000-0000-000066630000}"/>
    <cellStyle name="Standaard 6 8 3" xfId="25451" xr:uid="{00000000-0005-0000-0000-000067630000}"/>
    <cellStyle name="Standaard 6 9" xfId="25452" xr:uid="{00000000-0005-0000-0000-000068630000}"/>
    <cellStyle name="Standaard 6 9 2" xfId="25453" xr:uid="{00000000-0005-0000-0000-000069630000}"/>
    <cellStyle name="Standaard 7" xfId="25454" xr:uid="{00000000-0005-0000-0000-00006A630000}"/>
    <cellStyle name="Standaard 7 10" xfId="25455" xr:uid="{00000000-0005-0000-0000-00006B630000}"/>
    <cellStyle name="Standaard 7 11" xfId="25456" xr:uid="{00000000-0005-0000-0000-00006C630000}"/>
    <cellStyle name="Standaard 7 12" xfId="25457" xr:uid="{00000000-0005-0000-0000-00006D630000}"/>
    <cellStyle name="Standaard 7 12 2" xfId="25458" xr:uid="{00000000-0005-0000-0000-00006E630000}"/>
    <cellStyle name="Standaard 7 12 2 2" xfId="25459" xr:uid="{00000000-0005-0000-0000-00006F630000}"/>
    <cellStyle name="Standaard 7 12 3" xfId="25460" xr:uid="{00000000-0005-0000-0000-000070630000}"/>
    <cellStyle name="Standaard 7 13" xfId="25461" xr:uid="{00000000-0005-0000-0000-000071630000}"/>
    <cellStyle name="Standaard 7 2" xfId="25462" xr:uid="{00000000-0005-0000-0000-000072630000}"/>
    <cellStyle name="Standaard 7 2 10" xfId="25463" xr:uid="{00000000-0005-0000-0000-000073630000}"/>
    <cellStyle name="Standaard 7 2 10 2" xfId="25464" xr:uid="{00000000-0005-0000-0000-000074630000}"/>
    <cellStyle name="Standaard 7 2 10 2 2" xfId="25465" xr:uid="{00000000-0005-0000-0000-000075630000}"/>
    <cellStyle name="Standaard 7 2 10 3" xfId="25466" xr:uid="{00000000-0005-0000-0000-000076630000}"/>
    <cellStyle name="Standaard 7 2 11" xfId="25467" xr:uid="{00000000-0005-0000-0000-000077630000}"/>
    <cellStyle name="Standaard 7 2 12" xfId="25468" xr:uid="{00000000-0005-0000-0000-000078630000}"/>
    <cellStyle name="Standaard 7 2 2" xfId="25469" xr:uid="{00000000-0005-0000-0000-000079630000}"/>
    <cellStyle name="Standaard 7 2 2 2" xfId="25470" xr:uid="{00000000-0005-0000-0000-00007A630000}"/>
    <cellStyle name="Standaard 7 2 2 2 2" xfId="25471" xr:uid="{00000000-0005-0000-0000-00007B630000}"/>
    <cellStyle name="Standaard 7 2 2 2 2 2" xfId="25472" xr:uid="{00000000-0005-0000-0000-00007C630000}"/>
    <cellStyle name="Standaard 7 2 2 2 2 2 2" xfId="25473" xr:uid="{00000000-0005-0000-0000-00007D630000}"/>
    <cellStyle name="Standaard 7 2 2 2 2 2 2 2" xfId="25474" xr:uid="{00000000-0005-0000-0000-00007E630000}"/>
    <cellStyle name="Standaard 7 2 2 2 2 2 3" xfId="25475" xr:uid="{00000000-0005-0000-0000-00007F630000}"/>
    <cellStyle name="Standaard 7 2 2 2 2 2 4" xfId="25476" xr:uid="{00000000-0005-0000-0000-000080630000}"/>
    <cellStyle name="Standaard 7 2 2 2 2 3" xfId="25477" xr:uid="{00000000-0005-0000-0000-000081630000}"/>
    <cellStyle name="Standaard 7 2 2 2 2 3 2" xfId="25478" xr:uid="{00000000-0005-0000-0000-000082630000}"/>
    <cellStyle name="Standaard 7 2 2 2 2 4" xfId="25479" xr:uid="{00000000-0005-0000-0000-000083630000}"/>
    <cellStyle name="Standaard 7 2 2 2 2 5" xfId="25480" xr:uid="{00000000-0005-0000-0000-000084630000}"/>
    <cellStyle name="Standaard 7 2 2 2 2 6" xfId="25481" xr:uid="{00000000-0005-0000-0000-000085630000}"/>
    <cellStyle name="Standaard 7 2 2 2 3" xfId="25482" xr:uid="{00000000-0005-0000-0000-000086630000}"/>
    <cellStyle name="Standaard 7 2 2 2 3 2" xfId="25483" xr:uid="{00000000-0005-0000-0000-000087630000}"/>
    <cellStyle name="Standaard 7 2 2 2 3 2 2" xfId="25484" xr:uid="{00000000-0005-0000-0000-000088630000}"/>
    <cellStyle name="Standaard 7 2 2 2 3 3" xfId="25485" xr:uid="{00000000-0005-0000-0000-000089630000}"/>
    <cellStyle name="Standaard 7 2 2 2 3 4" xfId="25486" xr:uid="{00000000-0005-0000-0000-00008A630000}"/>
    <cellStyle name="Standaard 7 2 2 2 4" xfId="25487" xr:uid="{00000000-0005-0000-0000-00008B630000}"/>
    <cellStyle name="Standaard 7 2 2 2 4 2" xfId="25488" xr:uid="{00000000-0005-0000-0000-00008C630000}"/>
    <cellStyle name="Standaard 7 2 2 2 4 2 2" xfId="25489" xr:uid="{00000000-0005-0000-0000-00008D630000}"/>
    <cellStyle name="Standaard 7 2 2 2 4 3" xfId="25490" xr:uid="{00000000-0005-0000-0000-00008E630000}"/>
    <cellStyle name="Standaard 7 2 2 2 5" xfId="25491" xr:uid="{00000000-0005-0000-0000-00008F630000}"/>
    <cellStyle name="Standaard 7 2 2 2 5 2" xfId="25492" xr:uid="{00000000-0005-0000-0000-000090630000}"/>
    <cellStyle name="Standaard 7 2 2 2 6" xfId="25493" xr:uid="{00000000-0005-0000-0000-000091630000}"/>
    <cellStyle name="Standaard 7 2 2 2 7" xfId="25494" xr:uid="{00000000-0005-0000-0000-000092630000}"/>
    <cellStyle name="Standaard 7 2 2 2 8" xfId="25495" xr:uid="{00000000-0005-0000-0000-000093630000}"/>
    <cellStyle name="Standaard 7 2 2 3" xfId="25496" xr:uid="{00000000-0005-0000-0000-000094630000}"/>
    <cellStyle name="Standaard 7 2 2 3 2" xfId="25497" xr:uid="{00000000-0005-0000-0000-000095630000}"/>
    <cellStyle name="Standaard 7 2 2 3 2 2" xfId="25498" xr:uid="{00000000-0005-0000-0000-000096630000}"/>
    <cellStyle name="Standaard 7 2 2 3 2 2 2" xfId="25499" xr:uid="{00000000-0005-0000-0000-000097630000}"/>
    <cellStyle name="Standaard 7 2 2 3 2 3" xfId="25500" xr:uid="{00000000-0005-0000-0000-000098630000}"/>
    <cellStyle name="Standaard 7 2 2 3 2 4" xfId="25501" xr:uid="{00000000-0005-0000-0000-000099630000}"/>
    <cellStyle name="Standaard 7 2 2 3 3" xfId="25502" xr:uid="{00000000-0005-0000-0000-00009A630000}"/>
    <cellStyle name="Standaard 7 2 2 3 3 2" xfId="25503" xr:uid="{00000000-0005-0000-0000-00009B630000}"/>
    <cellStyle name="Standaard 7 2 2 3 4" xfId="25504" xr:uid="{00000000-0005-0000-0000-00009C630000}"/>
    <cellStyle name="Standaard 7 2 2 3 5" xfId="25505" xr:uid="{00000000-0005-0000-0000-00009D630000}"/>
    <cellStyle name="Standaard 7 2 2 3 6" xfId="25506" xr:uid="{00000000-0005-0000-0000-00009E630000}"/>
    <cellStyle name="Standaard 7 2 2 4" xfId="25507" xr:uid="{00000000-0005-0000-0000-00009F630000}"/>
    <cellStyle name="Standaard 7 2 2 4 2" xfId="25508" xr:uid="{00000000-0005-0000-0000-0000A0630000}"/>
    <cellStyle name="Standaard 7 2 2 4 2 2" xfId="25509" xr:uid="{00000000-0005-0000-0000-0000A1630000}"/>
    <cellStyle name="Standaard 7 2 2 4 2 2 2" xfId="25510" xr:uid="{00000000-0005-0000-0000-0000A2630000}"/>
    <cellStyle name="Standaard 7 2 2 4 2 3" xfId="25511" xr:uid="{00000000-0005-0000-0000-0000A3630000}"/>
    <cellStyle name="Standaard 7 2 2 4 2 4" xfId="25512" xr:uid="{00000000-0005-0000-0000-0000A4630000}"/>
    <cellStyle name="Standaard 7 2 2 4 3" xfId="25513" xr:uid="{00000000-0005-0000-0000-0000A5630000}"/>
    <cellStyle name="Standaard 7 2 2 4 3 2" xfId="25514" xr:uid="{00000000-0005-0000-0000-0000A6630000}"/>
    <cellStyle name="Standaard 7 2 2 4 4" xfId="25515" xr:uid="{00000000-0005-0000-0000-0000A7630000}"/>
    <cellStyle name="Standaard 7 2 2 4 5" xfId="25516" xr:uid="{00000000-0005-0000-0000-0000A8630000}"/>
    <cellStyle name="Standaard 7 2 2 5" xfId="25517" xr:uid="{00000000-0005-0000-0000-0000A9630000}"/>
    <cellStyle name="Standaard 7 2 2 5 2" xfId="25518" xr:uid="{00000000-0005-0000-0000-0000AA630000}"/>
    <cellStyle name="Standaard 7 2 2 5 2 2" xfId="25519" xr:uid="{00000000-0005-0000-0000-0000AB630000}"/>
    <cellStyle name="Standaard 7 2 2 5 3" xfId="25520" xr:uid="{00000000-0005-0000-0000-0000AC630000}"/>
    <cellStyle name="Standaard 7 2 2 5 4" xfId="25521" xr:uid="{00000000-0005-0000-0000-0000AD630000}"/>
    <cellStyle name="Standaard 7 2 2 6" xfId="25522" xr:uid="{00000000-0005-0000-0000-0000AE630000}"/>
    <cellStyle name="Standaard 7 2 2 6 2" xfId="25523" xr:uid="{00000000-0005-0000-0000-0000AF630000}"/>
    <cellStyle name="Standaard 7 2 2 7" xfId="25524" xr:uid="{00000000-0005-0000-0000-0000B0630000}"/>
    <cellStyle name="Standaard 7 2 2 8" xfId="25525" xr:uid="{00000000-0005-0000-0000-0000B1630000}"/>
    <cellStyle name="Standaard 7 2 2 9" xfId="25526" xr:uid="{00000000-0005-0000-0000-0000B2630000}"/>
    <cellStyle name="Standaard 7 2 3" xfId="25527" xr:uid="{00000000-0005-0000-0000-0000B3630000}"/>
    <cellStyle name="Standaard 7 2 3 2" xfId="25528" xr:uid="{00000000-0005-0000-0000-0000B4630000}"/>
    <cellStyle name="Standaard 7 2 3 2 2" xfId="25529" xr:uid="{00000000-0005-0000-0000-0000B5630000}"/>
    <cellStyle name="Standaard 7 2 3 2 2 2" xfId="25530" xr:uid="{00000000-0005-0000-0000-0000B6630000}"/>
    <cellStyle name="Standaard 7 2 3 2 2 2 2" xfId="25531" xr:uid="{00000000-0005-0000-0000-0000B7630000}"/>
    <cellStyle name="Standaard 7 2 3 2 2 2 2 2" xfId="25532" xr:uid="{00000000-0005-0000-0000-0000B8630000}"/>
    <cellStyle name="Standaard 7 2 3 2 2 2 3" xfId="25533" xr:uid="{00000000-0005-0000-0000-0000B9630000}"/>
    <cellStyle name="Standaard 7 2 3 2 2 3" xfId="25534" xr:uid="{00000000-0005-0000-0000-0000BA630000}"/>
    <cellStyle name="Standaard 7 2 3 2 2 3 2" xfId="25535" xr:uid="{00000000-0005-0000-0000-0000BB630000}"/>
    <cellStyle name="Standaard 7 2 3 2 2 4" xfId="25536" xr:uid="{00000000-0005-0000-0000-0000BC630000}"/>
    <cellStyle name="Standaard 7 2 3 2 2 5" xfId="25537" xr:uid="{00000000-0005-0000-0000-0000BD630000}"/>
    <cellStyle name="Standaard 7 2 3 2 2 6" xfId="25538" xr:uid="{00000000-0005-0000-0000-0000BE630000}"/>
    <cellStyle name="Standaard 7 2 3 2 3" xfId="25539" xr:uid="{00000000-0005-0000-0000-0000BF630000}"/>
    <cellStyle name="Standaard 7 2 3 2 3 2" xfId="25540" xr:uid="{00000000-0005-0000-0000-0000C0630000}"/>
    <cellStyle name="Standaard 7 2 3 2 3 2 2" xfId="25541" xr:uid="{00000000-0005-0000-0000-0000C1630000}"/>
    <cellStyle name="Standaard 7 2 3 2 3 3" xfId="25542" xr:uid="{00000000-0005-0000-0000-0000C2630000}"/>
    <cellStyle name="Standaard 7 2 3 2 4" xfId="25543" xr:uid="{00000000-0005-0000-0000-0000C3630000}"/>
    <cellStyle name="Standaard 7 2 3 2 4 2" xfId="25544" xr:uid="{00000000-0005-0000-0000-0000C4630000}"/>
    <cellStyle name="Standaard 7 2 3 2 4 2 2" xfId="25545" xr:uid="{00000000-0005-0000-0000-0000C5630000}"/>
    <cellStyle name="Standaard 7 2 3 2 4 3" xfId="25546" xr:uid="{00000000-0005-0000-0000-0000C6630000}"/>
    <cellStyle name="Standaard 7 2 3 2 5" xfId="25547" xr:uid="{00000000-0005-0000-0000-0000C7630000}"/>
    <cellStyle name="Standaard 7 2 3 2 5 2" xfId="25548" xr:uid="{00000000-0005-0000-0000-0000C8630000}"/>
    <cellStyle name="Standaard 7 2 3 2 6" xfId="25549" xr:uid="{00000000-0005-0000-0000-0000C9630000}"/>
    <cellStyle name="Standaard 7 2 3 2 7" xfId="25550" xr:uid="{00000000-0005-0000-0000-0000CA630000}"/>
    <cellStyle name="Standaard 7 2 3 2 8" xfId="25551" xr:uid="{00000000-0005-0000-0000-0000CB630000}"/>
    <cellStyle name="Standaard 7 2 3 3" xfId="25552" xr:uid="{00000000-0005-0000-0000-0000CC630000}"/>
    <cellStyle name="Standaard 7 2 3 3 2" xfId="25553" xr:uid="{00000000-0005-0000-0000-0000CD630000}"/>
    <cellStyle name="Standaard 7 2 3 3 2 2" xfId="25554" xr:uid="{00000000-0005-0000-0000-0000CE630000}"/>
    <cellStyle name="Standaard 7 2 3 3 2 2 2" xfId="25555" xr:uid="{00000000-0005-0000-0000-0000CF630000}"/>
    <cellStyle name="Standaard 7 2 3 3 2 3" xfId="25556" xr:uid="{00000000-0005-0000-0000-0000D0630000}"/>
    <cellStyle name="Standaard 7 2 3 3 2 4" xfId="25557" xr:uid="{00000000-0005-0000-0000-0000D1630000}"/>
    <cellStyle name="Standaard 7 2 3 3 3" xfId="25558" xr:uid="{00000000-0005-0000-0000-0000D2630000}"/>
    <cellStyle name="Standaard 7 2 3 3 3 2" xfId="25559" xr:uid="{00000000-0005-0000-0000-0000D3630000}"/>
    <cellStyle name="Standaard 7 2 3 3 4" xfId="25560" xr:uid="{00000000-0005-0000-0000-0000D4630000}"/>
    <cellStyle name="Standaard 7 2 3 3 5" xfId="25561" xr:uid="{00000000-0005-0000-0000-0000D5630000}"/>
    <cellStyle name="Standaard 7 2 3 3 6" xfId="25562" xr:uid="{00000000-0005-0000-0000-0000D6630000}"/>
    <cellStyle name="Standaard 7 2 3 4" xfId="25563" xr:uid="{00000000-0005-0000-0000-0000D7630000}"/>
    <cellStyle name="Standaard 7 2 3 4 2" xfId="25564" xr:uid="{00000000-0005-0000-0000-0000D8630000}"/>
    <cellStyle name="Standaard 7 2 3 4 2 2" xfId="25565" xr:uid="{00000000-0005-0000-0000-0000D9630000}"/>
    <cellStyle name="Standaard 7 2 3 4 3" xfId="25566" xr:uid="{00000000-0005-0000-0000-0000DA630000}"/>
    <cellStyle name="Standaard 7 2 3 4 4" xfId="25567" xr:uid="{00000000-0005-0000-0000-0000DB630000}"/>
    <cellStyle name="Standaard 7 2 3 5" xfId="25568" xr:uid="{00000000-0005-0000-0000-0000DC630000}"/>
    <cellStyle name="Standaard 7 2 3 5 2" xfId="25569" xr:uid="{00000000-0005-0000-0000-0000DD630000}"/>
    <cellStyle name="Standaard 7 2 3 5 2 2" xfId="25570" xr:uid="{00000000-0005-0000-0000-0000DE630000}"/>
    <cellStyle name="Standaard 7 2 3 5 3" xfId="25571" xr:uid="{00000000-0005-0000-0000-0000DF630000}"/>
    <cellStyle name="Standaard 7 2 3 6" xfId="25572" xr:uid="{00000000-0005-0000-0000-0000E0630000}"/>
    <cellStyle name="Standaard 7 2 3 6 2" xfId="25573" xr:uid="{00000000-0005-0000-0000-0000E1630000}"/>
    <cellStyle name="Standaard 7 2 3 7" xfId="25574" xr:uid="{00000000-0005-0000-0000-0000E2630000}"/>
    <cellStyle name="Standaard 7 2 3 8" xfId="25575" xr:uid="{00000000-0005-0000-0000-0000E3630000}"/>
    <cellStyle name="Standaard 7 2 3 9" xfId="25576" xr:uid="{00000000-0005-0000-0000-0000E4630000}"/>
    <cellStyle name="Standaard 7 2 4" xfId="25577" xr:uid="{00000000-0005-0000-0000-0000E5630000}"/>
    <cellStyle name="Standaard 7 2 4 2" xfId="25578" xr:uid="{00000000-0005-0000-0000-0000E6630000}"/>
    <cellStyle name="Standaard 7 2 4 2 2" xfId="25579" xr:uid="{00000000-0005-0000-0000-0000E7630000}"/>
    <cellStyle name="Standaard 7 2 4 2 2 2" xfId="25580" xr:uid="{00000000-0005-0000-0000-0000E8630000}"/>
    <cellStyle name="Standaard 7 2 4 2 2 2 2" xfId="25581" xr:uid="{00000000-0005-0000-0000-0000E9630000}"/>
    <cellStyle name="Standaard 7 2 4 2 2 2 2 2" xfId="25582" xr:uid="{00000000-0005-0000-0000-0000EA630000}"/>
    <cellStyle name="Standaard 7 2 4 2 2 2 3" xfId="25583" xr:uid="{00000000-0005-0000-0000-0000EB630000}"/>
    <cellStyle name="Standaard 7 2 4 2 2 3" xfId="25584" xr:uid="{00000000-0005-0000-0000-0000EC630000}"/>
    <cellStyle name="Standaard 7 2 4 2 2 3 2" xfId="25585" xr:uid="{00000000-0005-0000-0000-0000ED630000}"/>
    <cellStyle name="Standaard 7 2 4 2 2 4" xfId="25586" xr:uid="{00000000-0005-0000-0000-0000EE630000}"/>
    <cellStyle name="Standaard 7 2 4 2 2 5" xfId="25587" xr:uid="{00000000-0005-0000-0000-0000EF630000}"/>
    <cellStyle name="Standaard 7 2 4 2 2 6" xfId="25588" xr:uid="{00000000-0005-0000-0000-0000F0630000}"/>
    <cellStyle name="Standaard 7 2 4 2 3" xfId="25589" xr:uid="{00000000-0005-0000-0000-0000F1630000}"/>
    <cellStyle name="Standaard 7 2 4 2 3 2" xfId="25590" xr:uid="{00000000-0005-0000-0000-0000F2630000}"/>
    <cellStyle name="Standaard 7 2 4 2 3 2 2" xfId="25591" xr:uid="{00000000-0005-0000-0000-0000F3630000}"/>
    <cellStyle name="Standaard 7 2 4 2 3 3" xfId="25592" xr:uid="{00000000-0005-0000-0000-0000F4630000}"/>
    <cellStyle name="Standaard 7 2 4 2 4" xfId="25593" xr:uid="{00000000-0005-0000-0000-0000F5630000}"/>
    <cellStyle name="Standaard 7 2 4 2 4 2" xfId="25594" xr:uid="{00000000-0005-0000-0000-0000F6630000}"/>
    <cellStyle name="Standaard 7 2 4 2 4 2 2" xfId="25595" xr:uid="{00000000-0005-0000-0000-0000F7630000}"/>
    <cellStyle name="Standaard 7 2 4 2 4 3" xfId="25596" xr:uid="{00000000-0005-0000-0000-0000F8630000}"/>
    <cellStyle name="Standaard 7 2 4 2 5" xfId="25597" xr:uid="{00000000-0005-0000-0000-0000F9630000}"/>
    <cellStyle name="Standaard 7 2 4 2 5 2" xfId="25598" xr:uid="{00000000-0005-0000-0000-0000FA630000}"/>
    <cellStyle name="Standaard 7 2 4 2 6" xfId="25599" xr:uid="{00000000-0005-0000-0000-0000FB630000}"/>
    <cellStyle name="Standaard 7 2 4 2 7" xfId="25600" xr:uid="{00000000-0005-0000-0000-0000FC630000}"/>
    <cellStyle name="Standaard 7 2 4 2 8" xfId="25601" xr:uid="{00000000-0005-0000-0000-0000FD630000}"/>
    <cellStyle name="Standaard 7 2 4 3" xfId="25602" xr:uid="{00000000-0005-0000-0000-0000FE630000}"/>
    <cellStyle name="Standaard 7 2 4 3 2" xfId="25603" xr:uid="{00000000-0005-0000-0000-0000FF630000}"/>
    <cellStyle name="Standaard 7 2 4 3 2 2" xfId="25604" xr:uid="{00000000-0005-0000-0000-000000640000}"/>
    <cellStyle name="Standaard 7 2 4 3 2 2 2" xfId="25605" xr:uid="{00000000-0005-0000-0000-000001640000}"/>
    <cellStyle name="Standaard 7 2 4 3 2 3" xfId="25606" xr:uid="{00000000-0005-0000-0000-000002640000}"/>
    <cellStyle name="Standaard 7 2 4 3 2 4" xfId="25607" xr:uid="{00000000-0005-0000-0000-000003640000}"/>
    <cellStyle name="Standaard 7 2 4 3 3" xfId="25608" xr:uid="{00000000-0005-0000-0000-000004640000}"/>
    <cellStyle name="Standaard 7 2 4 3 3 2" xfId="25609" xr:uid="{00000000-0005-0000-0000-000005640000}"/>
    <cellStyle name="Standaard 7 2 4 3 4" xfId="25610" xr:uid="{00000000-0005-0000-0000-000006640000}"/>
    <cellStyle name="Standaard 7 2 4 3 5" xfId="25611" xr:uid="{00000000-0005-0000-0000-000007640000}"/>
    <cellStyle name="Standaard 7 2 4 3 6" xfId="25612" xr:uid="{00000000-0005-0000-0000-000008640000}"/>
    <cellStyle name="Standaard 7 2 4 4" xfId="25613" xr:uid="{00000000-0005-0000-0000-000009640000}"/>
    <cellStyle name="Standaard 7 2 4 4 2" xfId="25614" xr:uid="{00000000-0005-0000-0000-00000A640000}"/>
    <cellStyle name="Standaard 7 2 4 4 2 2" xfId="25615" xr:uid="{00000000-0005-0000-0000-00000B640000}"/>
    <cellStyle name="Standaard 7 2 4 4 3" xfId="25616" xr:uid="{00000000-0005-0000-0000-00000C640000}"/>
    <cellStyle name="Standaard 7 2 4 4 4" xfId="25617" xr:uid="{00000000-0005-0000-0000-00000D640000}"/>
    <cellStyle name="Standaard 7 2 4 5" xfId="25618" xr:uid="{00000000-0005-0000-0000-00000E640000}"/>
    <cellStyle name="Standaard 7 2 4 5 2" xfId="25619" xr:uid="{00000000-0005-0000-0000-00000F640000}"/>
    <cellStyle name="Standaard 7 2 4 5 2 2" xfId="25620" xr:uid="{00000000-0005-0000-0000-000010640000}"/>
    <cellStyle name="Standaard 7 2 4 5 3" xfId="25621" xr:uid="{00000000-0005-0000-0000-000011640000}"/>
    <cellStyle name="Standaard 7 2 4 6" xfId="25622" xr:uid="{00000000-0005-0000-0000-000012640000}"/>
    <cellStyle name="Standaard 7 2 4 6 2" xfId="25623" xr:uid="{00000000-0005-0000-0000-000013640000}"/>
    <cellStyle name="Standaard 7 2 4 7" xfId="25624" xr:uid="{00000000-0005-0000-0000-000014640000}"/>
    <cellStyle name="Standaard 7 2 4 8" xfId="25625" xr:uid="{00000000-0005-0000-0000-000015640000}"/>
    <cellStyle name="Standaard 7 2 4 9" xfId="25626" xr:uid="{00000000-0005-0000-0000-000016640000}"/>
    <cellStyle name="Standaard 7 2 5" xfId="25627" xr:uid="{00000000-0005-0000-0000-000017640000}"/>
    <cellStyle name="Standaard 7 2 5 2" xfId="25628" xr:uid="{00000000-0005-0000-0000-000018640000}"/>
    <cellStyle name="Standaard 7 2 5 2 2" xfId="25629" xr:uid="{00000000-0005-0000-0000-000019640000}"/>
    <cellStyle name="Standaard 7 2 5 2 2 2" xfId="25630" xr:uid="{00000000-0005-0000-0000-00001A640000}"/>
    <cellStyle name="Standaard 7 2 5 2 2 2 2" xfId="25631" xr:uid="{00000000-0005-0000-0000-00001B640000}"/>
    <cellStyle name="Standaard 7 2 5 2 2 3" xfId="25632" xr:uid="{00000000-0005-0000-0000-00001C640000}"/>
    <cellStyle name="Standaard 7 2 5 2 2 4" xfId="25633" xr:uid="{00000000-0005-0000-0000-00001D640000}"/>
    <cellStyle name="Standaard 7 2 5 2 3" xfId="25634" xr:uid="{00000000-0005-0000-0000-00001E640000}"/>
    <cellStyle name="Standaard 7 2 5 2 3 2" xfId="25635" xr:uid="{00000000-0005-0000-0000-00001F640000}"/>
    <cellStyle name="Standaard 7 2 5 2 4" xfId="25636" xr:uid="{00000000-0005-0000-0000-000020640000}"/>
    <cellStyle name="Standaard 7 2 5 2 5" xfId="25637" xr:uid="{00000000-0005-0000-0000-000021640000}"/>
    <cellStyle name="Standaard 7 2 5 2 6" xfId="25638" xr:uid="{00000000-0005-0000-0000-000022640000}"/>
    <cellStyle name="Standaard 7 2 5 3" xfId="25639" xr:uid="{00000000-0005-0000-0000-000023640000}"/>
    <cellStyle name="Standaard 7 2 5 3 2" xfId="25640" xr:uid="{00000000-0005-0000-0000-000024640000}"/>
    <cellStyle name="Standaard 7 2 5 3 2 2" xfId="25641" xr:uid="{00000000-0005-0000-0000-000025640000}"/>
    <cellStyle name="Standaard 7 2 5 3 2 2 2" xfId="25642" xr:uid="{00000000-0005-0000-0000-000026640000}"/>
    <cellStyle name="Standaard 7 2 5 3 2 3" xfId="25643" xr:uid="{00000000-0005-0000-0000-000027640000}"/>
    <cellStyle name="Standaard 7 2 5 3 2 4" xfId="25644" xr:uid="{00000000-0005-0000-0000-000028640000}"/>
    <cellStyle name="Standaard 7 2 5 3 3" xfId="25645" xr:uid="{00000000-0005-0000-0000-000029640000}"/>
    <cellStyle name="Standaard 7 2 5 3 3 2" xfId="25646" xr:uid="{00000000-0005-0000-0000-00002A640000}"/>
    <cellStyle name="Standaard 7 2 5 3 4" xfId="25647" xr:uid="{00000000-0005-0000-0000-00002B640000}"/>
    <cellStyle name="Standaard 7 2 5 3 5" xfId="25648" xr:uid="{00000000-0005-0000-0000-00002C640000}"/>
    <cellStyle name="Standaard 7 2 5 4" xfId="25649" xr:uid="{00000000-0005-0000-0000-00002D640000}"/>
    <cellStyle name="Standaard 7 2 5 4 2" xfId="25650" xr:uid="{00000000-0005-0000-0000-00002E640000}"/>
    <cellStyle name="Standaard 7 2 5 4 2 2" xfId="25651" xr:uid="{00000000-0005-0000-0000-00002F640000}"/>
    <cellStyle name="Standaard 7 2 5 4 3" xfId="25652" xr:uid="{00000000-0005-0000-0000-000030640000}"/>
    <cellStyle name="Standaard 7 2 5 4 4" xfId="25653" xr:uid="{00000000-0005-0000-0000-000031640000}"/>
    <cellStyle name="Standaard 7 2 5 5" xfId="25654" xr:uid="{00000000-0005-0000-0000-000032640000}"/>
    <cellStyle name="Standaard 7 2 5 5 2" xfId="25655" xr:uid="{00000000-0005-0000-0000-000033640000}"/>
    <cellStyle name="Standaard 7 2 5 6" xfId="25656" xr:uid="{00000000-0005-0000-0000-000034640000}"/>
    <cellStyle name="Standaard 7 2 5 7" xfId="25657" xr:uid="{00000000-0005-0000-0000-000035640000}"/>
    <cellStyle name="Standaard 7 2 5 8" xfId="25658" xr:uid="{00000000-0005-0000-0000-000036640000}"/>
    <cellStyle name="Standaard 7 2 6" xfId="25659" xr:uid="{00000000-0005-0000-0000-000037640000}"/>
    <cellStyle name="Standaard 7 2 6 2" xfId="25660" xr:uid="{00000000-0005-0000-0000-000038640000}"/>
    <cellStyle name="Standaard 7 2 6 2 2" xfId="25661" xr:uid="{00000000-0005-0000-0000-000039640000}"/>
    <cellStyle name="Standaard 7 2 6 2 2 2" xfId="25662" xr:uid="{00000000-0005-0000-0000-00003A640000}"/>
    <cellStyle name="Standaard 7 2 6 2 3" xfId="25663" xr:uid="{00000000-0005-0000-0000-00003B640000}"/>
    <cellStyle name="Standaard 7 2 6 2 4" xfId="25664" xr:uid="{00000000-0005-0000-0000-00003C640000}"/>
    <cellStyle name="Standaard 7 2 6 3" xfId="25665" xr:uid="{00000000-0005-0000-0000-00003D640000}"/>
    <cellStyle name="Standaard 7 2 6 3 2" xfId="25666" xr:uid="{00000000-0005-0000-0000-00003E640000}"/>
    <cellStyle name="Standaard 7 2 6 4" xfId="25667" xr:uid="{00000000-0005-0000-0000-00003F640000}"/>
    <cellStyle name="Standaard 7 2 6 5" xfId="25668" xr:uid="{00000000-0005-0000-0000-000040640000}"/>
    <cellStyle name="Standaard 7 2 6 6" xfId="25669" xr:uid="{00000000-0005-0000-0000-000041640000}"/>
    <cellStyle name="Standaard 7 2 7" xfId="25670" xr:uid="{00000000-0005-0000-0000-000042640000}"/>
    <cellStyle name="Standaard 7 2 7 2" xfId="25671" xr:uid="{00000000-0005-0000-0000-000043640000}"/>
    <cellStyle name="Standaard 7 2 7 2 2" xfId="25672" xr:uid="{00000000-0005-0000-0000-000044640000}"/>
    <cellStyle name="Standaard 7 2 7 2 2 2" xfId="25673" xr:uid="{00000000-0005-0000-0000-000045640000}"/>
    <cellStyle name="Standaard 7 2 7 2 3" xfId="25674" xr:uid="{00000000-0005-0000-0000-000046640000}"/>
    <cellStyle name="Standaard 7 2 7 2 4" xfId="25675" xr:uid="{00000000-0005-0000-0000-000047640000}"/>
    <cellStyle name="Standaard 7 2 7 3" xfId="25676" xr:uid="{00000000-0005-0000-0000-000048640000}"/>
    <cellStyle name="Standaard 7 2 7 3 2" xfId="25677" xr:uid="{00000000-0005-0000-0000-000049640000}"/>
    <cellStyle name="Standaard 7 2 7 4" xfId="25678" xr:uid="{00000000-0005-0000-0000-00004A640000}"/>
    <cellStyle name="Standaard 7 2 7 5" xfId="25679" xr:uid="{00000000-0005-0000-0000-00004B640000}"/>
    <cellStyle name="Standaard 7 2 8" xfId="25680" xr:uid="{00000000-0005-0000-0000-00004C640000}"/>
    <cellStyle name="Standaard 7 2 9" xfId="25681" xr:uid="{00000000-0005-0000-0000-00004D640000}"/>
    <cellStyle name="Standaard 7 2 9 2" xfId="25682" xr:uid="{00000000-0005-0000-0000-00004E640000}"/>
    <cellStyle name="Standaard 7 3" xfId="25683" xr:uid="{00000000-0005-0000-0000-00004F640000}"/>
    <cellStyle name="Standaard 7 3 2" xfId="25684" xr:uid="{00000000-0005-0000-0000-000050640000}"/>
    <cellStyle name="Standaard 7 3 2 2" xfId="25685" xr:uid="{00000000-0005-0000-0000-000051640000}"/>
    <cellStyle name="Standaard 7 3 2 2 2" xfId="25686" xr:uid="{00000000-0005-0000-0000-000052640000}"/>
    <cellStyle name="Standaard 7 3 2 2 2 2" xfId="25687" xr:uid="{00000000-0005-0000-0000-000053640000}"/>
    <cellStyle name="Standaard 7 3 2 2 2 2 2" xfId="25688" xr:uid="{00000000-0005-0000-0000-000054640000}"/>
    <cellStyle name="Standaard 7 3 2 2 2 3" xfId="25689" xr:uid="{00000000-0005-0000-0000-000055640000}"/>
    <cellStyle name="Standaard 7 3 2 2 2 4" xfId="25690" xr:uid="{00000000-0005-0000-0000-000056640000}"/>
    <cellStyle name="Standaard 7 3 2 2 3" xfId="25691" xr:uid="{00000000-0005-0000-0000-000057640000}"/>
    <cellStyle name="Standaard 7 3 2 2 3 2" xfId="25692" xr:uid="{00000000-0005-0000-0000-000058640000}"/>
    <cellStyle name="Standaard 7 3 2 2 4" xfId="25693" xr:uid="{00000000-0005-0000-0000-000059640000}"/>
    <cellStyle name="Standaard 7 3 2 2 5" xfId="25694" xr:uid="{00000000-0005-0000-0000-00005A640000}"/>
    <cellStyle name="Standaard 7 3 2 2 6" xfId="25695" xr:uid="{00000000-0005-0000-0000-00005B640000}"/>
    <cellStyle name="Standaard 7 3 2 3" xfId="25696" xr:uid="{00000000-0005-0000-0000-00005C640000}"/>
    <cellStyle name="Standaard 7 3 2 3 2" xfId="25697" xr:uid="{00000000-0005-0000-0000-00005D640000}"/>
    <cellStyle name="Standaard 7 3 2 3 2 2" xfId="25698" xr:uid="{00000000-0005-0000-0000-00005E640000}"/>
    <cellStyle name="Standaard 7 3 2 3 3" xfId="25699" xr:uid="{00000000-0005-0000-0000-00005F640000}"/>
    <cellStyle name="Standaard 7 3 2 3 4" xfId="25700" xr:uid="{00000000-0005-0000-0000-000060640000}"/>
    <cellStyle name="Standaard 7 3 2 4" xfId="25701" xr:uid="{00000000-0005-0000-0000-000061640000}"/>
    <cellStyle name="Standaard 7 3 2 4 2" xfId="25702" xr:uid="{00000000-0005-0000-0000-000062640000}"/>
    <cellStyle name="Standaard 7 3 2 4 2 2" xfId="25703" xr:uid="{00000000-0005-0000-0000-000063640000}"/>
    <cellStyle name="Standaard 7 3 2 4 3" xfId="25704" xr:uid="{00000000-0005-0000-0000-000064640000}"/>
    <cellStyle name="Standaard 7 3 2 5" xfId="25705" xr:uid="{00000000-0005-0000-0000-000065640000}"/>
    <cellStyle name="Standaard 7 3 2 5 2" xfId="25706" xr:uid="{00000000-0005-0000-0000-000066640000}"/>
    <cellStyle name="Standaard 7 3 2 6" xfId="25707" xr:uid="{00000000-0005-0000-0000-000067640000}"/>
    <cellStyle name="Standaard 7 3 2 7" xfId="25708" xr:uid="{00000000-0005-0000-0000-000068640000}"/>
    <cellStyle name="Standaard 7 3 2 8" xfId="25709" xr:uid="{00000000-0005-0000-0000-000069640000}"/>
    <cellStyle name="Standaard 7 3 3" xfId="25710" xr:uid="{00000000-0005-0000-0000-00006A640000}"/>
    <cellStyle name="Standaard 7 3 3 2" xfId="25711" xr:uid="{00000000-0005-0000-0000-00006B640000}"/>
    <cellStyle name="Standaard 7 3 3 2 2" xfId="25712" xr:uid="{00000000-0005-0000-0000-00006C640000}"/>
    <cellStyle name="Standaard 7 3 3 2 2 2" xfId="25713" xr:uid="{00000000-0005-0000-0000-00006D640000}"/>
    <cellStyle name="Standaard 7 3 3 2 3" xfId="25714" xr:uid="{00000000-0005-0000-0000-00006E640000}"/>
    <cellStyle name="Standaard 7 3 3 2 4" xfId="25715" xr:uid="{00000000-0005-0000-0000-00006F640000}"/>
    <cellStyle name="Standaard 7 3 3 3" xfId="25716" xr:uid="{00000000-0005-0000-0000-000070640000}"/>
    <cellStyle name="Standaard 7 3 3 3 2" xfId="25717" xr:uid="{00000000-0005-0000-0000-000071640000}"/>
    <cellStyle name="Standaard 7 3 3 4" xfId="25718" xr:uid="{00000000-0005-0000-0000-000072640000}"/>
    <cellStyle name="Standaard 7 3 3 5" xfId="25719" xr:uid="{00000000-0005-0000-0000-000073640000}"/>
    <cellStyle name="Standaard 7 3 3 6" xfId="25720" xr:uid="{00000000-0005-0000-0000-000074640000}"/>
    <cellStyle name="Standaard 7 3 4" xfId="25721" xr:uid="{00000000-0005-0000-0000-000075640000}"/>
    <cellStyle name="Standaard 7 3 4 2" xfId="25722" xr:uid="{00000000-0005-0000-0000-000076640000}"/>
    <cellStyle name="Standaard 7 3 4 2 2" xfId="25723" xr:uid="{00000000-0005-0000-0000-000077640000}"/>
    <cellStyle name="Standaard 7 3 4 2 2 2" xfId="25724" xr:uid="{00000000-0005-0000-0000-000078640000}"/>
    <cellStyle name="Standaard 7 3 4 2 3" xfId="25725" xr:uid="{00000000-0005-0000-0000-000079640000}"/>
    <cellStyle name="Standaard 7 3 4 2 4" xfId="25726" xr:uid="{00000000-0005-0000-0000-00007A640000}"/>
    <cellStyle name="Standaard 7 3 4 3" xfId="25727" xr:uid="{00000000-0005-0000-0000-00007B640000}"/>
    <cellStyle name="Standaard 7 3 4 3 2" xfId="25728" xr:uid="{00000000-0005-0000-0000-00007C640000}"/>
    <cellStyle name="Standaard 7 3 4 4" xfId="25729" xr:uid="{00000000-0005-0000-0000-00007D640000}"/>
    <cellStyle name="Standaard 7 3 4 5" xfId="25730" xr:uid="{00000000-0005-0000-0000-00007E640000}"/>
    <cellStyle name="Standaard 7 3 5" xfId="25731" xr:uid="{00000000-0005-0000-0000-00007F640000}"/>
    <cellStyle name="Standaard 7 3 5 2" xfId="25732" xr:uid="{00000000-0005-0000-0000-000080640000}"/>
    <cellStyle name="Standaard 7 3 5 2 2" xfId="25733" xr:uid="{00000000-0005-0000-0000-000081640000}"/>
    <cellStyle name="Standaard 7 3 5 3" xfId="25734" xr:uid="{00000000-0005-0000-0000-000082640000}"/>
    <cellStyle name="Standaard 7 3 5 4" xfId="25735" xr:uid="{00000000-0005-0000-0000-000083640000}"/>
    <cellStyle name="Standaard 7 3 6" xfId="25736" xr:uid="{00000000-0005-0000-0000-000084640000}"/>
    <cellStyle name="Standaard 7 3 6 2" xfId="25737" xr:uid="{00000000-0005-0000-0000-000085640000}"/>
    <cellStyle name="Standaard 7 3 7" xfId="25738" xr:uid="{00000000-0005-0000-0000-000086640000}"/>
    <cellStyle name="Standaard 7 3 8" xfId="25739" xr:uid="{00000000-0005-0000-0000-000087640000}"/>
    <cellStyle name="Standaard 7 3 9" xfId="25740" xr:uid="{00000000-0005-0000-0000-000088640000}"/>
    <cellStyle name="Standaard 7 4" xfId="25741" xr:uid="{00000000-0005-0000-0000-000089640000}"/>
    <cellStyle name="Standaard 7 4 2" xfId="25742" xr:uid="{00000000-0005-0000-0000-00008A640000}"/>
    <cellStyle name="Standaard 7 4 2 2" xfId="25743" xr:uid="{00000000-0005-0000-0000-00008B640000}"/>
    <cellStyle name="Standaard 7 4 2 2 2" xfId="25744" xr:uid="{00000000-0005-0000-0000-00008C640000}"/>
    <cellStyle name="Standaard 7 4 2 2 2 2" xfId="25745" xr:uid="{00000000-0005-0000-0000-00008D640000}"/>
    <cellStyle name="Standaard 7 4 2 2 2 2 2" xfId="25746" xr:uid="{00000000-0005-0000-0000-00008E640000}"/>
    <cellStyle name="Standaard 7 4 2 2 2 3" xfId="25747" xr:uid="{00000000-0005-0000-0000-00008F640000}"/>
    <cellStyle name="Standaard 7 4 2 2 3" xfId="25748" xr:uid="{00000000-0005-0000-0000-000090640000}"/>
    <cellStyle name="Standaard 7 4 2 2 3 2" xfId="25749" xr:uid="{00000000-0005-0000-0000-000091640000}"/>
    <cellStyle name="Standaard 7 4 2 2 4" xfId="25750" xr:uid="{00000000-0005-0000-0000-000092640000}"/>
    <cellStyle name="Standaard 7 4 2 2 5" xfId="25751" xr:uid="{00000000-0005-0000-0000-000093640000}"/>
    <cellStyle name="Standaard 7 4 2 2 6" xfId="25752" xr:uid="{00000000-0005-0000-0000-000094640000}"/>
    <cellStyle name="Standaard 7 4 2 3" xfId="25753" xr:uid="{00000000-0005-0000-0000-000095640000}"/>
    <cellStyle name="Standaard 7 4 2 3 2" xfId="25754" xr:uid="{00000000-0005-0000-0000-000096640000}"/>
    <cellStyle name="Standaard 7 4 2 3 2 2" xfId="25755" xr:uid="{00000000-0005-0000-0000-000097640000}"/>
    <cellStyle name="Standaard 7 4 2 3 3" xfId="25756" xr:uid="{00000000-0005-0000-0000-000098640000}"/>
    <cellStyle name="Standaard 7 4 2 4" xfId="25757" xr:uid="{00000000-0005-0000-0000-000099640000}"/>
    <cellStyle name="Standaard 7 4 2 4 2" xfId="25758" xr:uid="{00000000-0005-0000-0000-00009A640000}"/>
    <cellStyle name="Standaard 7 4 2 4 2 2" xfId="25759" xr:uid="{00000000-0005-0000-0000-00009B640000}"/>
    <cellStyle name="Standaard 7 4 2 4 3" xfId="25760" xr:uid="{00000000-0005-0000-0000-00009C640000}"/>
    <cellStyle name="Standaard 7 4 2 5" xfId="25761" xr:uid="{00000000-0005-0000-0000-00009D640000}"/>
    <cellStyle name="Standaard 7 4 2 5 2" xfId="25762" xr:uid="{00000000-0005-0000-0000-00009E640000}"/>
    <cellStyle name="Standaard 7 4 2 6" xfId="25763" xr:uid="{00000000-0005-0000-0000-00009F640000}"/>
    <cellStyle name="Standaard 7 4 2 7" xfId="25764" xr:uid="{00000000-0005-0000-0000-0000A0640000}"/>
    <cellStyle name="Standaard 7 4 2 8" xfId="25765" xr:uid="{00000000-0005-0000-0000-0000A1640000}"/>
    <cellStyle name="Standaard 7 4 3" xfId="25766" xr:uid="{00000000-0005-0000-0000-0000A2640000}"/>
    <cellStyle name="Standaard 7 4 3 2" xfId="25767" xr:uid="{00000000-0005-0000-0000-0000A3640000}"/>
    <cellStyle name="Standaard 7 4 3 2 2" xfId="25768" xr:uid="{00000000-0005-0000-0000-0000A4640000}"/>
    <cellStyle name="Standaard 7 4 3 2 2 2" xfId="25769" xr:uid="{00000000-0005-0000-0000-0000A5640000}"/>
    <cellStyle name="Standaard 7 4 3 2 3" xfId="25770" xr:uid="{00000000-0005-0000-0000-0000A6640000}"/>
    <cellStyle name="Standaard 7 4 3 2 4" xfId="25771" xr:uid="{00000000-0005-0000-0000-0000A7640000}"/>
    <cellStyle name="Standaard 7 4 3 3" xfId="25772" xr:uid="{00000000-0005-0000-0000-0000A8640000}"/>
    <cellStyle name="Standaard 7 4 3 3 2" xfId="25773" xr:uid="{00000000-0005-0000-0000-0000A9640000}"/>
    <cellStyle name="Standaard 7 4 3 4" xfId="25774" xr:uid="{00000000-0005-0000-0000-0000AA640000}"/>
    <cellStyle name="Standaard 7 4 3 5" xfId="25775" xr:uid="{00000000-0005-0000-0000-0000AB640000}"/>
    <cellStyle name="Standaard 7 4 3 6" xfId="25776" xr:uid="{00000000-0005-0000-0000-0000AC640000}"/>
    <cellStyle name="Standaard 7 4 4" xfId="25777" xr:uid="{00000000-0005-0000-0000-0000AD640000}"/>
    <cellStyle name="Standaard 7 4 4 2" xfId="25778" xr:uid="{00000000-0005-0000-0000-0000AE640000}"/>
    <cellStyle name="Standaard 7 4 4 3" xfId="25779" xr:uid="{00000000-0005-0000-0000-0000AF640000}"/>
    <cellStyle name="Standaard 7 4 4 3 2" xfId="25780" xr:uid="{00000000-0005-0000-0000-0000B0640000}"/>
    <cellStyle name="Standaard 7 4 4 4" xfId="25781" xr:uid="{00000000-0005-0000-0000-0000B1640000}"/>
    <cellStyle name="Standaard 7 4 5" xfId="25782" xr:uid="{00000000-0005-0000-0000-0000B2640000}"/>
    <cellStyle name="Standaard 7 4 5 2" xfId="25783" xr:uid="{00000000-0005-0000-0000-0000B3640000}"/>
    <cellStyle name="Standaard 7 4 5 2 2" xfId="25784" xr:uid="{00000000-0005-0000-0000-0000B4640000}"/>
    <cellStyle name="Standaard 7 4 5 3" xfId="25785" xr:uid="{00000000-0005-0000-0000-0000B5640000}"/>
    <cellStyle name="Standaard 7 4 6" xfId="25786" xr:uid="{00000000-0005-0000-0000-0000B6640000}"/>
    <cellStyle name="Standaard 7 4 6 2" xfId="25787" xr:uid="{00000000-0005-0000-0000-0000B7640000}"/>
    <cellStyle name="Standaard 7 4 7" xfId="25788" xr:uid="{00000000-0005-0000-0000-0000B8640000}"/>
    <cellStyle name="Standaard 7 4 8" xfId="25789" xr:uid="{00000000-0005-0000-0000-0000B9640000}"/>
    <cellStyle name="Standaard 7 4 9" xfId="25790" xr:uid="{00000000-0005-0000-0000-0000BA640000}"/>
    <cellStyle name="Standaard 7 5" xfId="25791" xr:uid="{00000000-0005-0000-0000-0000BB640000}"/>
    <cellStyle name="Standaard 7 5 2" xfId="25792" xr:uid="{00000000-0005-0000-0000-0000BC640000}"/>
    <cellStyle name="Standaard 7 5 2 2" xfId="25793" xr:uid="{00000000-0005-0000-0000-0000BD640000}"/>
    <cellStyle name="Standaard 7 5 2 2 2" xfId="25794" xr:uid="{00000000-0005-0000-0000-0000BE640000}"/>
    <cellStyle name="Standaard 7 5 2 2 2 2" xfId="25795" xr:uid="{00000000-0005-0000-0000-0000BF640000}"/>
    <cellStyle name="Standaard 7 5 2 2 2 2 2" xfId="25796" xr:uid="{00000000-0005-0000-0000-0000C0640000}"/>
    <cellStyle name="Standaard 7 5 2 2 2 3" xfId="25797" xr:uid="{00000000-0005-0000-0000-0000C1640000}"/>
    <cellStyle name="Standaard 7 5 2 2 3" xfId="25798" xr:uid="{00000000-0005-0000-0000-0000C2640000}"/>
    <cellStyle name="Standaard 7 5 2 2 3 2" xfId="25799" xr:uid="{00000000-0005-0000-0000-0000C3640000}"/>
    <cellStyle name="Standaard 7 5 2 2 4" xfId="25800" xr:uid="{00000000-0005-0000-0000-0000C4640000}"/>
    <cellStyle name="Standaard 7 5 2 2 5" xfId="25801" xr:uid="{00000000-0005-0000-0000-0000C5640000}"/>
    <cellStyle name="Standaard 7 5 2 2 6" xfId="25802" xr:uid="{00000000-0005-0000-0000-0000C6640000}"/>
    <cellStyle name="Standaard 7 5 2 3" xfId="25803" xr:uid="{00000000-0005-0000-0000-0000C7640000}"/>
    <cellStyle name="Standaard 7 5 2 3 2" xfId="25804" xr:uid="{00000000-0005-0000-0000-0000C8640000}"/>
    <cellStyle name="Standaard 7 5 2 3 2 2" xfId="25805" xr:uid="{00000000-0005-0000-0000-0000C9640000}"/>
    <cellStyle name="Standaard 7 5 2 3 3" xfId="25806" xr:uid="{00000000-0005-0000-0000-0000CA640000}"/>
    <cellStyle name="Standaard 7 5 2 4" xfId="25807" xr:uid="{00000000-0005-0000-0000-0000CB640000}"/>
    <cellStyle name="Standaard 7 5 2 4 2" xfId="25808" xr:uid="{00000000-0005-0000-0000-0000CC640000}"/>
    <cellStyle name="Standaard 7 5 2 4 2 2" xfId="25809" xr:uid="{00000000-0005-0000-0000-0000CD640000}"/>
    <cellStyle name="Standaard 7 5 2 4 3" xfId="25810" xr:uid="{00000000-0005-0000-0000-0000CE640000}"/>
    <cellStyle name="Standaard 7 5 2 5" xfId="25811" xr:uid="{00000000-0005-0000-0000-0000CF640000}"/>
    <cellStyle name="Standaard 7 5 2 5 2" xfId="25812" xr:uid="{00000000-0005-0000-0000-0000D0640000}"/>
    <cellStyle name="Standaard 7 5 2 6" xfId="25813" xr:uid="{00000000-0005-0000-0000-0000D1640000}"/>
    <cellStyle name="Standaard 7 5 2 7" xfId="25814" xr:uid="{00000000-0005-0000-0000-0000D2640000}"/>
    <cellStyle name="Standaard 7 5 2 8" xfId="25815" xr:uid="{00000000-0005-0000-0000-0000D3640000}"/>
    <cellStyle name="Standaard 7 5 3" xfId="25816" xr:uid="{00000000-0005-0000-0000-0000D4640000}"/>
    <cellStyle name="Standaard 7 5 3 2" xfId="25817" xr:uid="{00000000-0005-0000-0000-0000D5640000}"/>
    <cellStyle name="Standaard 7 5 3 2 2" xfId="25818" xr:uid="{00000000-0005-0000-0000-0000D6640000}"/>
    <cellStyle name="Standaard 7 5 3 2 2 2" xfId="25819" xr:uid="{00000000-0005-0000-0000-0000D7640000}"/>
    <cellStyle name="Standaard 7 5 3 2 3" xfId="25820" xr:uid="{00000000-0005-0000-0000-0000D8640000}"/>
    <cellStyle name="Standaard 7 5 3 2 4" xfId="25821" xr:uid="{00000000-0005-0000-0000-0000D9640000}"/>
    <cellStyle name="Standaard 7 5 3 3" xfId="25822" xr:uid="{00000000-0005-0000-0000-0000DA640000}"/>
    <cellStyle name="Standaard 7 5 3 3 2" xfId="25823" xr:uid="{00000000-0005-0000-0000-0000DB640000}"/>
    <cellStyle name="Standaard 7 5 3 4" xfId="25824" xr:uid="{00000000-0005-0000-0000-0000DC640000}"/>
    <cellStyle name="Standaard 7 5 3 5" xfId="25825" xr:uid="{00000000-0005-0000-0000-0000DD640000}"/>
    <cellStyle name="Standaard 7 5 3 6" xfId="25826" xr:uid="{00000000-0005-0000-0000-0000DE640000}"/>
    <cellStyle name="Standaard 7 5 4" xfId="25827" xr:uid="{00000000-0005-0000-0000-0000DF640000}"/>
    <cellStyle name="Standaard 7 5 4 2" xfId="25828" xr:uid="{00000000-0005-0000-0000-0000E0640000}"/>
    <cellStyle name="Standaard 7 5 4 2 2" xfId="25829" xr:uid="{00000000-0005-0000-0000-0000E1640000}"/>
    <cellStyle name="Standaard 7 5 4 3" xfId="25830" xr:uid="{00000000-0005-0000-0000-0000E2640000}"/>
    <cellStyle name="Standaard 7 5 4 4" xfId="25831" xr:uid="{00000000-0005-0000-0000-0000E3640000}"/>
    <cellStyle name="Standaard 7 5 5" xfId="25832" xr:uid="{00000000-0005-0000-0000-0000E4640000}"/>
    <cellStyle name="Standaard 7 5 5 2" xfId="25833" xr:uid="{00000000-0005-0000-0000-0000E5640000}"/>
    <cellStyle name="Standaard 7 5 5 2 2" xfId="25834" xr:uid="{00000000-0005-0000-0000-0000E6640000}"/>
    <cellStyle name="Standaard 7 5 5 3" xfId="25835" xr:uid="{00000000-0005-0000-0000-0000E7640000}"/>
    <cellStyle name="Standaard 7 5 6" xfId="25836" xr:uid="{00000000-0005-0000-0000-0000E8640000}"/>
    <cellStyle name="Standaard 7 5 6 2" xfId="25837" xr:uid="{00000000-0005-0000-0000-0000E9640000}"/>
    <cellStyle name="Standaard 7 5 7" xfId="25838" xr:uid="{00000000-0005-0000-0000-0000EA640000}"/>
    <cellStyle name="Standaard 7 5 8" xfId="25839" xr:uid="{00000000-0005-0000-0000-0000EB640000}"/>
    <cellStyle name="Standaard 7 5 9" xfId="25840" xr:uid="{00000000-0005-0000-0000-0000EC640000}"/>
    <cellStyle name="Standaard 7 6" xfId="25841" xr:uid="{00000000-0005-0000-0000-0000ED640000}"/>
    <cellStyle name="Standaard 7 6 2" xfId="25842" xr:uid="{00000000-0005-0000-0000-0000EE640000}"/>
    <cellStyle name="Standaard 7 6 2 2" xfId="25843" xr:uid="{00000000-0005-0000-0000-0000EF640000}"/>
    <cellStyle name="Standaard 7 6 2 2 2" xfId="25844" xr:uid="{00000000-0005-0000-0000-0000F0640000}"/>
    <cellStyle name="Standaard 7 6 2 2 3" xfId="25845" xr:uid="{00000000-0005-0000-0000-0000F1640000}"/>
    <cellStyle name="Standaard 7 6 2 3" xfId="25846" xr:uid="{00000000-0005-0000-0000-0000F2640000}"/>
    <cellStyle name="Standaard 7 6 2 4" xfId="25847" xr:uid="{00000000-0005-0000-0000-0000F3640000}"/>
    <cellStyle name="Standaard 7 6 3" xfId="25848" xr:uid="{00000000-0005-0000-0000-0000F4640000}"/>
    <cellStyle name="Standaard 7 6 3 2" xfId="25849" xr:uid="{00000000-0005-0000-0000-0000F5640000}"/>
    <cellStyle name="Standaard 7 6 3 2 2" xfId="25850" xr:uid="{00000000-0005-0000-0000-0000F6640000}"/>
    <cellStyle name="Standaard 7 6 3 2 3" xfId="25851" xr:uid="{00000000-0005-0000-0000-0000F7640000}"/>
    <cellStyle name="Standaard 7 6 3 3" xfId="25852" xr:uid="{00000000-0005-0000-0000-0000F8640000}"/>
    <cellStyle name="Standaard 7 6 3 4" xfId="25853" xr:uid="{00000000-0005-0000-0000-0000F9640000}"/>
    <cellStyle name="Standaard 7 6 4" xfId="25854" xr:uid="{00000000-0005-0000-0000-0000FA640000}"/>
    <cellStyle name="Standaard 7 6 4 2" xfId="25855" xr:uid="{00000000-0005-0000-0000-0000FB640000}"/>
    <cellStyle name="Standaard 7 6 4 3" xfId="25856" xr:uid="{00000000-0005-0000-0000-0000FC640000}"/>
    <cellStyle name="Standaard 7 6 5" xfId="25857" xr:uid="{00000000-0005-0000-0000-0000FD640000}"/>
    <cellStyle name="Standaard 7 6 5 2" xfId="25858" xr:uid="{00000000-0005-0000-0000-0000FE640000}"/>
    <cellStyle name="Standaard 7 6 5 2 2" xfId="25859" xr:uid="{00000000-0005-0000-0000-0000FF640000}"/>
    <cellStyle name="Standaard 7 6 5 3" xfId="25860" xr:uid="{00000000-0005-0000-0000-000000650000}"/>
    <cellStyle name="Standaard 7 6 6" xfId="25861" xr:uid="{00000000-0005-0000-0000-000001650000}"/>
    <cellStyle name="Standaard 7 6 6 2" xfId="25862" xr:uid="{00000000-0005-0000-0000-000002650000}"/>
    <cellStyle name="Standaard 7 6 7" xfId="25863" xr:uid="{00000000-0005-0000-0000-000003650000}"/>
    <cellStyle name="Standaard 7 6 8" xfId="25864" xr:uid="{00000000-0005-0000-0000-000004650000}"/>
    <cellStyle name="Standaard 7 7" xfId="25865" xr:uid="{00000000-0005-0000-0000-000005650000}"/>
    <cellStyle name="Standaard 7 7 2" xfId="25866" xr:uid="{00000000-0005-0000-0000-000006650000}"/>
    <cellStyle name="Standaard 7 7 2 2" xfId="25867" xr:uid="{00000000-0005-0000-0000-000007650000}"/>
    <cellStyle name="Standaard 7 7 2 2 2" xfId="25868" xr:uid="{00000000-0005-0000-0000-000008650000}"/>
    <cellStyle name="Standaard 7 7 2 2 2 2" xfId="25869" xr:uid="{00000000-0005-0000-0000-000009650000}"/>
    <cellStyle name="Standaard 7 7 2 2 2 2 2" xfId="25870" xr:uid="{00000000-0005-0000-0000-00000A650000}"/>
    <cellStyle name="Standaard 7 7 2 2 2 3" xfId="25871" xr:uid="{00000000-0005-0000-0000-00000B650000}"/>
    <cellStyle name="Standaard 7 7 2 2 3" xfId="25872" xr:uid="{00000000-0005-0000-0000-00000C650000}"/>
    <cellStyle name="Standaard 7 7 2 2 3 2" xfId="25873" xr:uid="{00000000-0005-0000-0000-00000D650000}"/>
    <cellStyle name="Standaard 7 7 2 2 4" xfId="25874" xr:uid="{00000000-0005-0000-0000-00000E650000}"/>
    <cellStyle name="Standaard 7 7 2 2 5" xfId="25875" xr:uid="{00000000-0005-0000-0000-00000F650000}"/>
    <cellStyle name="Standaard 7 7 2 3" xfId="25876" xr:uid="{00000000-0005-0000-0000-000010650000}"/>
    <cellStyle name="Standaard 7 7 2 3 2" xfId="25877" xr:uid="{00000000-0005-0000-0000-000011650000}"/>
    <cellStyle name="Standaard 7 7 2 3 2 2" xfId="25878" xr:uid="{00000000-0005-0000-0000-000012650000}"/>
    <cellStyle name="Standaard 7 7 2 3 3" xfId="25879" xr:uid="{00000000-0005-0000-0000-000013650000}"/>
    <cellStyle name="Standaard 7 7 2 4" xfId="25880" xr:uid="{00000000-0005-0000-0000-000014650000}"/>
    <cellStyle name="Standaard 7 7 2 4 2" xfId="25881" xr:uid="{00000000-0005-0000-0000-000015650000}"/>
    <cellStyle name="Standaard 7 7 2 4 2 2" xfId="25882" xr:uid="{00000000-0005-0000-0000-000016650000}"/>
    <cellStyle name="Standaard 7 7 2 4 3" xfId="25883" xr:uid="{00000000-0005-0000-0000-000017650000}"/>
    <cellStyle name="Standaard 7 7 2 5" xfId="25884" xr:uid="{00000000-0005-0000-0000-000018650000}"/>
    <cellStyle name="Standaard 7 7 2 5 2" xfId="25885" xr:uid="{00000000-0005-0000-0000-000019650000}"/>
    <cellStyle name="Standaard 7 7 2 6" xfId="25886" xr:uid="{00000000-0005-0000-0000-00001A650000}"/>
    <cellStyle name="Standaard 7 7 2 7" xfId="25887" xr:uid="{00000000-0005-0000-0000-00001B650000}"/>
    <cellStyle name="Standaard 7 7 2 8" xfId="25888" xr:uid="{00000000-0005-0000-0000-00001C650000}"/>
    <cellStyle name="Standaard 7 7 3" xfId="25889" xr:uid="{00000000-0005-0000-0000-00001D650000}"/>
    <cellStyle name="Standaard 7 7 3 2" xfId="25890" xr:uid="{00000000-0005-0000-0000-00001E650000}"/>
    <cellStyle name="Standaard 7 7 3 2 2" xfId="25891" xr:uid="{00000000-0005-0000-0000-00001F650000}"/>
    <cellStyle name="Standaard 7 7 3 2 2 2" xfId="25892" xr:uid="{00000000-0005-0000-0000-000020650000}"/>
    <cellStyle name="Standaard 7 7 3 2 3" xfId="25893" xr:uid="{00000000-0005-0000-0000-000021650000}"/>
    <cellStyle name="Standaard 7 7 3 3" xfId="25894" xr:uid="{00000000-0005-0000-0000-000022650000}"/>
    <cellStyle name="Standaard 7 7 3 3 2" xfId="25895" xr:uid="{00000000-0005-0000-0000-000023650000}"/>
    <cellStyle name="Standaard 7 7 3 4" xfId="25896" xr:uid="{00000000-0005-0000-0000-000024650000}"/>
    <cellStyle name="Standaard 7 7 3 5" xfId="25897" xr:uid="{00000000-0005-0000-0000-000025650000}"/>
    <cellStyle name="Standaard 7 7 4" xfId="25898" xr:uid="{00000000-0005-0000-0000-000026650000}"/>
    <cellStyle name="Standaard 7 7 4 2" xfId="25899" xr:uid="{00000000-0005-0000-0000-000027650000}"/>
    <cellStyle name="Standaard 7 7 4 2 2" xfId="25900" xr:uid="{00000000-0005-0000-0000-000028650000}"/>
    <cellStyle name="Standaard 7 7 4 3" xfId="25901" xr:uid="{00000000-0005-0000-0000-000029650000}"/>
    <cellStyle name="Standaard 7 7 5" xfId="25902" xr:uid="{00000000-0005-0000-0000-00002A650000}"/>
    <cellStyle name="Standaard 7 7 5 2" xfId="25903" xr:uid="{00000000-0005-0000-0000-00002B650000}"/>
    <cellStyle name="Standaard 7 7 5 2 2" xfId="25904" xr:uid="{00000000-0005-0000-0000-00002C650000}"/>
    <cellStyle name="Standaard 7 7 5 3" xfId="25905" xr:uid="{00000000-0005-0000-0000-00002D650000}"/>
    <cellStyle name="Standaard 7 7 6" xfId="25906" xr:uid="{00000000-0005-0000-0000-00002E650000}"/>
    <cellStyle name="Standaard 7 7 6 2" xfId="25907" xr:uid="{00000000-0005-0000-0000-00002F650000}"/>
    <cellStyle name="Standaard 7 7 7" xfId="25908" xr:uid="{00000000-0005-0000-0000-000030650000}"/>
    <cellStyle name="Standaard 7 7 8" xfId="25909" xr:uid="{00000000-0005-0000-0000-000031650000}"/>
    <cellStyle name="Standaard 7 7 9" xfId="25910" xr:uid="{00000000-0005-0000-0000-000032650000}"/>
    <cellStyle name="Standaard 7 8" xfId="25911" xr:uid="{00000000-0005-0000-0000-000033650000}"/>
    <cellStyle name="Standaard 7 8 2" xfId="25912" xr:uid="{00000000-0005-0000-0000-000034650000}"/>
    <cellStyle name="Standaard 7 8 2 2" xfId="25913" xr:uid="{00000000-0005-0000-0000-000035650000}"/>
    <cellStyle name="Standaard 7 8 2 3" xfId="25914" xr:uid="{00000000-0005-0000-0000-000036650000}"/>
    <cellStyle name="Standaard 7 8 3" xfId="25915" xr:uid="{00000000-0005-0000-0000-000037650000}"/>
    <cellStyle name="Standaard 7 8 4" xfId="25916" xr:uid="{00000000-0005-0000-0000-000038650000}"/>
    <cellStyle name="Standaard 7 9" xfId="25917" xr:uid="{00000000-0005-0000-0000-000039650000}"/>
    <cellStyle name="Standaard 8" xfId="25918" xr:uid="{00000000-0005-0000-0000-00003A650000}"/>
    <cellStyle name="Standaard 8 10" xfId="25919" xr:uid="{00000000-0005-0000-0000-00003B650000}"/>
    <cellStyle name="Standaard 8 10 2" xfId="25920" xr:uid="{00000000-0005-0000-0000-00003C650000}"/>
    <cellStyle name="Standaard 8 10 2 2" xfId="25921" xr:uid="{00000000-0005-0000-0000-00003D650000}"/>
    <cellStyle name="Standaard 8 10 3" xfId="25922" xr:uid="{00000000-0005-0000-0000-00003E650000}"/>
    <cellStyle name="Standaard 8 10 4" xfId="25923" xr:uid="{00000000-0005-0000-0000-00003F650000}"/>
    <cellStyle name="Standaard 8 11" xfId="25924" xr:uid="{00000000-0005-0000-0000-000040650000}"/>
    <cellStyle name="Standaard 8 12" xfId="25925" xr:uid="{00000000-0005-0000-0000-000041650000}"/>
    <cellStyle name="Standaard 8 12 2" xfId="25926" xr:uid="{00000000-0005-0000-0000-000042650000}"/>
    <cellStyle name="Standaard 8 13" xfId="25927" xr:uid="{00000000-0005-0000-0000-000043650000}"/>
    <cellStyle name="Standaard 8 14" xfId="25928" xr:uid="{00000000-0005-0000-0000-000044650000}"/>
    <cellStyle name="Standaard 8 15" xfId="25929" xr:uid="{00000000-0005-0000-0000-000045650000}"/>
    <cellStyle name="Standaard 8 2" xfId="25930" xr:uid="{00000000-0005-0000-0000-000046650000}"/>
    <cellStyle name="Standaard 8 2 10" xfId="25931" xr:uid="{00000000-0005-0000-0000-000047650000}"/>
    <cellStyle name="Standaard 8 2 11" xfId="25932" xr:uid="{00000000-0005-0000-0000-000048650000}"/>
    <cellStyle name="Standaard 8 2 12" xfId="25933" xr:uid="{00000000-0005-0000-0000-000049650000}"/>
    <cellStyle name="Standaard 8 2 2" xfId="25934" xr:uid="{00000000-0005-0000-0000-00004A650000}"/>
    <cellStyle name="Standaard 8 2 2 2" xfId="25935" xr:uid="{00000000-0005-0000-0000-00004B650000}"/>
    <cellStyle name="Standaard 8 2 2 2 2" xfId="25936" xr:uid="{00000000-0005-0000-0000-00004C650000}"/>
    <cellStyle name="Standaard 8 2 2 2 2 2" xfId="25937" xr:uid="{00000000-0005-0000-0000-00004D650000}"/>
    <cellStyle name="Standaard 8 2 2 2 2 2 2" xfId="25938" xr:uid="{00000000-0005-0000-0000-00004E650000}"/>
    <cellStyle name="Standaard 8 2 2 2 2 2 2 2" xfId="25939" xr:uid="{00000000-0005-0000-0000-00004F650000}"/>
    <cellStyle name="Standaard 8 2 2 2 2 2 3" xfId="25940" xr:uid="{00000000-0005-0000-0000-000050650000}"/>
    <cellStyle name="Standaard 8 2 2 2 2 3" xfId="25941" xr:uid="{00000000-0005-0000-0000-000051650000}"/>
    <cellStyle name="Standaard 8 2 2 2 2 3 2" xfId="25942" xr:uid="{00000000-0005-0000-0000-000052650000}"/>
    <cellStyle name="Standaard 8 2 2 2 2 4" xfId="25943" xr:uid="{00000000-0005-0000-0000-000053650000}"/>
    <cellStyle name="Standaard 8 2 2 2 2 5" xfId="25944" xr:uid="{00000000-0005-0000-0000-000054650000}"/>
    <cellStyle name="Standaard 8 2 2 2 2 6" xfId="25945" xr:uid="{00000000-0005-0000-0000-000055650000}"/>
    <cellStyle name="Standaard 8 2 2 2 3" xfId="25946" xr:uid="{00000000-0005-0000-0000-000056650000}"/>
    <cellStyle name="Standaard 8 2 2 2 3 2" xfId="25947" xr:uid="{00000000-0005-0000-0000-000057650000}"/>
    <cellStyle name="Standaard 8 2 2 2 3 2 2" xfId="25948" xr:uid="{00000000-0005-0000-0000-000058650000}"/>
    <cellStyle name="Standaard 8 2 2 2 3 3" xfId="25949" xr:uid="{00000000-0005-0000-0000-000059650000}"/>
    <cellStyle name="Standaard 8 2 2 2 4" xfId="25950" xr:uid="{00000000-0005-0000-0000-00005A650000}"/>
    <cellStyle name="Standaard 8 2 2 2 4 2" xfId="25951" xr:uid="{00000000-0005-0000-0000-00005B650000}"/>
    <cellStyle name="Standaard 8 2 2 2 4 2 2" xfId="25952" xr:uid="{00000000-0005-0000-0000-00005C650000}"/>
    <cellStyle name="Standaard 8 2 2 2 4 3" xfId="25953" xr:uid="{00000000-0005-0000-0000-00005D650000}"/>
    <cellStyle name="Standaard 8 2 2 2 5" xfId="25954" xr:uid="{00000000-0005-0000-0000-00005E650000}"/>
    <cellStyle name="Standaard 8 2 2 2 5 2" xfId="25955" xr:uid="{00000000-0005-0000-0000-00005F650000}"/>
    <cellStyle name="Standaard 8 2 2 2 6" xfId="25956" xr:uid="{00000000-0005-0000-0000-000060650000}"/>
    <cellStyle name="Standaard 8 2 2 2 7" xfId="25957" xr:uid="{00000000-0005-0000-0000-000061650000}"/>
    <cellStyle name="Standaard 8 2 2 2 8" xfId="25958" xr:uid="{00000000-0005-0000-0000-000062650000}"/>
    <cellStyle name="Standaard 8 2 2 3" xfId="25959" xr:uid="{00000000-0005-0000-0000-000063650000}"/>
    <cellStyle name="Standaard 8 2 2 3 2" xfId="25960" xr:uid="{00000000-0005-0000-0000-000064650000}"/>
    <cellStyle name="Standaard 8 2 2 3 2 2" xfId="25961" xr:uid="{00000000-0005-0000-0000-000065650000}"/>
    <cellStyle name="Standaard 8 2 2 3 2 2 2" xfId="25962" xr:uid="{00000000-0005-0000-0000-000066650000}"/>
    <cellStyle name="Standaard 8 2 2 3 2 3" xfId="25963" xr:uid="{00000000-0005-0000-0000-000067650000}"/>
    <cellStyle name="Standaard 8 2 2 3 2 4" xfId="25964" xr:uid="{00000000-0005-0000-0000-000068650000}"/>
    <cellStyle name="Standaard 8 2 2 3 3" xfId="25965" xr:uid="{00000000-0005-0000-0000-000069650000}"/>
    <cellStyle name="Standaard 8 2 2 3 3 2" xfId="25966" xr:uid="{00000000-0005-0000-0000-00006A650000}"/>
    <cellStyle name="Standaard 8 2 2 3 4" xfId="25967" xr:uid="{00000000-0005-0000-0000-00006B650000}"/>
    <cellStyle name="Standaard 8 2 2 3 5" xfId="25968" xr:uid="{00000000-0005-0000-0000-00006C650000}"/>
    <cellStyle name="Standaard 8 2 2 3 6" xfId="25969" xr:uid="{00000000-0005-0000-0000-00006D650000}"/>
    <cellStyle name="Standaard 8 2 2 4" xfId="25970" xr:uid="{00000000-0005-0000-0000-00006E650000}"/>
    <cellStyle name="Standaard 8 2 2 4 2" xfId="25971" xr:uid="{00000000-0005-0000-0000-00006F650000}"/>
    <cellStyle name="Standaard 8 2 2 4 2 2" xfId="25972" xr:uid="{00000000-0005-0000-0000-000070650000}"/>
    <cellStyle name="Standaard 8 2 2 4 3" xfId="25973" xr:uid="{00000000-0005-0000-0000-000071650000}"/>
    <cellStyle name="Standaard 8 2 2 4 4" xfId="25974" xr:uid="{00000000-0005-0000-0000-000072650000}"/>
    <cellStyle name="Standaard 8 2 2 5" xfId="25975" xr:uid="{00000000-0005-0000-0000-000073650000}"/>
    <cellStyle name="Standaard 8 2 2 5 2" xfId="25976" xr:uid="{00000000-0005-0000-0000-000074650000}"/>
    <cellStyle name="Standaard 8 2 2 5 2 2" xfId="25977" xr:uid="{00000000-0005-0000-0000-000075650000}"/>
    <cellStyle name="Standaard 8 2 2 5 3" xfId="25978" xr:uid="{00000000-0005-0000-0000-000076650000}"/>
    <cellStyle name="Standaard 8 2 2 6" xfId="25979" xr:uid="{00000000-0005-0000-0000-000077650000}"/>
    <cellStyle name="Standaard 8 2 2 6 2" xfId="25980" xr:uid="{00000000-0005-0000-0000-000078650000}"/>
    <cellStyle name="Standaard 8 2 2 7" xfId="25981" xr:uid="{00000000-0005-0000-0000-000079650000}"/>
    <cellStyle name="Standaard 8 2 2 8" xfId="25982" xr:uid="{00000000-0005-0000-0000-00007A650000}"/>
    <cellStyle name="Standaard 8 2 2 9" xfId="25983" xr:uid="{00000000-0005-0000-0000-00007B650000}"/>
    <cellStyle name="Standaard 8 2 3" xfId="25984" xr:uid="{00000000-0005-0000-0000-00007C650000}"/>
    <cellStyle name="Standaard 8 2 3 2" xfId="25985" xr:uid="{00000000-0005-0000-0000-00007D650000}"/>
    <cellStyle name="Standaard 8 2 3 2 2" xfId="25986" xr:uid="{00000000-0005-0000-0000-00007E650000}"/>
    <cellStyle name="Standaard 8 2 3 2 2 2" xfId="25987" xr:uid="{00000000-0005-0000-0000-00007F650000}"/>
    <cellStyle name="Standaard 8 2 3 2 2 2 2" xfId="25988" xr:uid="{00000000-0005-0000-0000-000080650000}"/>
    <cellStyle name="Standaard 8 2 3 2 2 2 2 2" xfId="25989" xr:uid="{00000000-0005-0000-0000-000081650000}"/>
    <cellStyle name="Standaard 8 2 3 2 2 2 3" xfId="25990" xr:uid="{00000000-0005-0000-0000-000082650000}"/>
    <cellStyle name="Standaard 8 2 3 2 2 3" xfId="25991" xr:uid="{00000000-0005-0000-0000-000083650000}"/>
    <cellStyle name="Standaard 8 2 3 2 2 3 2" xfId="25992" xr:uid="{00000000-0005-0000-0000-000084650000}"/>
    <cellStyle name="Standaard 8 2 3 2 2 4" xfId="25993" xr:uid="{00000000-0005-0000-0000-000085650000}"/>
    <cellStyle name="Standaard 8 2 3 2 2 5" xfId="25994" xr:uid="{00000000-0005-0000-0000-000086650000}"/>
    <cellStyle name="Standaard 8 2 3 2 2 6" xfId="25995" xr:uid="{00000000-0005-0000-0000-000087650000}"/>
    <cellStyle name="Standaard 8 2 3 2 3" xfId="25996" xr:uid="{00000000-0005-0000-0000-000088650000}"/>
    <cellStyle name="Standaard 8 2 3 2 3 2" xfId="25997" xr:uid="{00000000-0005-0000-0000-000089650000}"/>
    <cellStyle name="Standaard 8 2 3 2 3 2 2" xfId="25998" xr:uid="{00000000-0005-0000-0000-00008A650000}"/>
    <cellStyle name="Standaard 8 2 3 2 3 3" xfId="25999" xr:uid="{00000000-0005-0000-0000-00008B650000}"/>
    <cellStyle name="Standaard 8 2 3 2 4" xfId="26000" xr:uid="{00000000-0005-0000-0000-00008C650000}"/>
    <cellStyle name="Standaard 8 2 3 2 4 2" xfId="26001" xr:uid="{00000000-0005-0000-0000-00008D650000}"/>
    <cellStyle name="Standaard 8 2 3 2 4 2 2" xfId="26002" xr:uid="{00000000-0005-0000-0000-00008E650000}"/>
    <cellStyle name="Standaard 8 2 3 2 4 3" xfId="26003" xr:uid="{00000000-0005-0000-0000-00008F650000}"/>
    <cellStyle name="Standaard 8 2 3 2 5" xfId="26004" xr:uid="{00000000-0005-0000-0000-000090650000}"/>
    <cellStyle name="Standaard 8 2 3 2 5 2" xfId="26005" xr:uid="{00000000-0005-0000-0000-000091650000}"/>
    <cellStyle name="Standaard 8 2 3 2 6" xfId="26006" xr:uid="{00000000-0005-0000-0000-000092650000}"/>
    <cellStyle name="Standaard 8 2 3 2 7" xfId="26007" xr:uid="{00000000-0005-0000-0000-000093650000}"/>
    <cellStyle name="Standaard 8 2 3 2 8" xfId="26008" xr:uid="{00000000-0005-0000-0000-000094650000}"/>
    <cellStyle name="Standaard 8 2 3 3" xfId="26009" xr:uid="{00000000-0005-0000-0000-000095650000}"/>
    <cellStyle name="Standaard 8 2 3 3 2" xfId="26010" xr:uid="{00000000-0005-0000-0000-000096650000}"/>
    <cellStyle name="Standaard 8 2 3 3 2 2" xfId="26011" xr:uid="{00000000-0005-0000-0000-000097650000}"/>
    <cellStyle name="Standaard 8 2 3 3 2 2 2" xfId="26012" xr:uid="{00000000-0005-0000-0000-000098650000}"/>
    <cellStyle name="Standaard 8 2 3 3 2 3" xfId="26013" xr:uid="{00000000-0005-0000-0000-000099650000}"/>
    <cellStyle name="Standaard 8 2 3 3 2 4" xfId="26014" xr:uid="{00000000-0005-0000-0000-00009A650000}"/>
    <cellStyle name="Standaard 8 2 3 3 3" xfId="26015" xr:uid="{00000000-0005-0000-0000-00009B650000}"/>
    <cellStyle name="Standaard 8 2 3 3 3 2" xfId="26016" xr:uid="{00000000-0005-0000-0000-00009C650000}"/>
    <cellStyle name="Standaard 8 2 3 3 4" xfId="26017" xr:uid="{00000000-0005-0000-0000-00009D650000}"/>
    <cellStyle name="Standaard 8 2 3 3 5" xfId="26018" xr:uid="{00000000-0005-0000-0000-00009E650000}"/>
    <cellStyle name="Standaard 8 2 3 3 6" xfId="26019" xr:uid="{00000000-0005-0000-0000-00009F650000}"/>
    <cellStyle name="Standaard 8 2 3 4" xfId="26020" xr:uid="{00000000-0005-0000-0000-0000A0650000}"/>
    <cellStyle name="Standaard 8 2 3 4 2" xfId="26021" xr:uid="{00000000-0005-0000-0000-0000A1650000}"/>
    <cellStyle name="Standaard 8 2 3 4 2 2" xfId="26022" xr:uid="{00000000-0005-0000-0000-0000A2650000}"/>
    <cellStyle name="Standaard 8 2 3 4 3" xfId="26023" xr:uid="{00000000-0005-0000-0000-0000A3650000}"/>
    <cellStyle name="Standaard 8 2 3 4 4" xfId="26024" xr:uid="{00000000-0005-0000-0000-0000A4650000}"/>
    <cellStyle name="Standaard 8 2 3 5" xfId="26025" xr:uid="{00000000-0005-0000-0000-0000A5650000}"/>
    <cellStyle name="Standaard 8 2 3 5 2" xfId="26026" xr:uid="{00000000-0005-0000-0000-0000A6650000}"/>
    <cellStyle name="Standaard 8 2 3 5 2 2" xfId="26027" xr:uid="{00000000-0005-0000-0000-0000A7650000}"/>
    <cellStyle name="Standaard 8 2 3 5 3" xfId="26028" xr:uid="{00000000-0005-0000-0000-0000A8650000}"/>
    <cellStyle name="Standaard 8 2 3 6" xfId="26029" xr:uid="{00000000-0005-0000-0000-0000A9650000}"/>
    <cellStyle name="Standaard 8 2 3 6 2" xfId="26030" xr:uid="{00000000-0005-0000-0000-0000AA650000}"/>
    <cellStyle name="Standaard 8 2 3 7" xfId="26031" xr:uid="{00000000-0005-0000-0000-0000AB650000}"/>
    <cellStyle name="Standaard 8 2 3 8" xfId="26032" xr:uid="{00000000-0005-0000-0000-0000AC650000}"/>
    <cellStyle name="Standaard 8 2 3 9" xfId="26033" xr:uid="{00000000-0005-0000-0000-0000AD650000}"/>
    <cellStyle name="Standaard 8 2 4" xfId="26034" xr:uid="{00000000-0005-0000-0000-0000AE650000}"/>
    <cellStyle name="Standaard 8 2 4 2" xfId="26035" xr:uid="{00000000-0005-0000-0000-0000AF650000}"/>
    <cellStyle name="Standaard 8 2 4 2 2" xfId="26036" xr:uid="{00000000-0005-0000-0000-0000B0650000}"/>
    <cellStyle name="Standaard 8 2 4 2 2 2" xfId="26037" xr:uid="{00000000-0005-0000-0000-0000B1650000}"/>
    <cellStyle name="Standaard 8 2 4 2 2 2 2" xfId="26038" xr:uid="{00000000-0005-0000-0000-0000B2650000}"/>
    <cellStyle name="Standaard 8 2 4 2 2 2 2 2" xfId="26039" xr:uid="{00000000-0005-0000-0000-0000B3650000}"/>
    <cellStyle name="Standaard 8 2 4 2 2 2 3" xfId="26040" xr:uid="{00000000-0005-0000-0000-0000B4650000}"/>
    <cellStyle name="Standaard 8 2 4 2 2 3" xfId="26041" xr:uid="{00000000-0005-0000-0000-0000B5650000}"/>
    <cellStyle name="Standaard 8 2 4 2 2 3 2" xfId="26042" xr:uid="{00000000-0005-0000-0000-0000B6650000}"/>
    <cellStyle name="Standaard 8 2 4 2 2 4" xfId="26043" xr:uid="{00000000-0005-0000-0000-0000B7650000}"/>
    <cellStyle name="Standaard 8 2 4 2 2 5" xfId="26044" xr:uid="{00000000-0005-0000-0000-0000B8650000}"/>
    <cellStyle name="Standaard 8 2 4 2 2 6" xfId="26045" xr:uid="{00000000-0005-0000-0000-0000B9650000}"/>
    <cellStyle name="Standaard 8 2 4 2 3" xfId="26046" xr:uid="{00000000-0005-0000-0000-0000BA650000}"/>
    <cellStyle name="Standaard 8 2 4 2 3 2" xfId="26047" xr:uid="{00000000-0005-0000-0000-0000BB650000}"/>
    <cellStyle name="Standaard 8 2 4 2 3 2 2" xfId="26048" xr:uid="{00000000-0005-0000-0000-0000BC650000}"/>
    <cellStyle name="Standaard 8 2 4 2 3 3" xfId="26049" xr:uid="{00000000-0005-0000-0000-0000BD650000}"/>
    <cellStyle name="Standaard 8 2 4 2 4" xfId="26050" xr:uid="{00000000-0005-0000-0000-0000BE650000}"/>
    <cellStyle name="Standaard 8 2 4 2 4 2" xfId="26051" xr:uid="{00000000-0005-0000-0000-0000BF650000}"/>
    <cellStyle name="Standaard 8 2 4 2 4 2 2" xfId="26052" xr:uid="{00000000-0005-0000-0000-0000C0650000}"/>
    <cellStyle name="Standaard 8 2 4 2 4 3" xfId="26053" xr:uid="{00000000-0005-0000-0000-0000C1650000}"/>
    <cellStyle name="Standaard 8 2 4 2 5" xfId="26054" xr:uid="{00000000-0005-0000-0000-0000C2650000}"/>
    <cellStyle name="Standaard 8 2 4 2 5 2" xfId="26055" xr:uid="{00000000-0005-0000-0000-0000C3650000}"/>
    <cellStyle name="Standaard 8 2 4 2 6" xfId="26056" xr:uid="{00000000-0005-0000-0000-0000C4650000}"/>
    <cellStyle name="Standaard 8 2 4 2 7" xfId="26057" xr:uid="{00000000-0005-0000-0000-0000C5650000}"/>
    <cellStyle name="Standaard 8 2 4 2 8" xfId="26058" xr:uid="{00000000-0005-0000-0000-0000C6650000}"/>
    <cellStyle name="Standaard 8 2 4 3" xfId="26059" xr:uid="{00000000-0005-0000-0000-0000C7650000}"/>
    <cellStyle name="Standaard 8 2 4 3 2" xfId="26060" xr:uid="{00000000-0005-0000-0000-0000C8650000}"/>
    <cellStyle name="Standaard 8 2 4 3 2 2" xfId="26061" xr:uid="{00000000-0005-0000-0000-0000C9650000}"/>
    <cellStyle name="Standaard 8 2 4 3 2 2 2" xfId="26062" xr:uid="{00000000-0005-0000-0000-0000CA650000}"/>
    <cellStyle name="Standaard 8 2 4 3 2 3" xfId="26063" xr:uid="{00000000-0005-0000-0000-0000CB650000}"/>
    <cellStyle name="Standaard 8 2 4 3 2 4" xfId="26064" xr:uid="{00000000-0005-0000-0000-0000CC650000}"/>
    <cellStyle name="Standaard 8 2 4 3 3" xfId="26065" xr:uid="{00000000-0005-0000-0000-0000CD650000}"/>
    <cellStyle name="Standaard 8 2 4 3 3 2" xfId="26066" xr:uid="{00000000-0005-0000-0000-0000CE650000}"/>
    <cellStyle name="Standaard 8 2 4 3 4" xfId="26067" xr:uid="{00000000-0005-0000-0000-0000CF650000}"/>
    <cellStyle name="Standaard 8 2 4 3 5" xfId="26068" xr:uid="{00000000-0005-0000-0000-0000D0650000}"/>
    <cellStyle name="Standaard 8 2 4 3 6" xfId="26069" xr:uid="{00000000-0005-0000-0000-0000D1650000}"/>
    <cellStyle name="Standaard 8 2 4 4" xfId="26070" xr:uid="{00000000-0005-0000-0000-0000D2650000}"/>
    <cellStyle name="Standaard 8 2 4 4 2" xfId="26071" xr:uid="{00000000-0005-0000-0000-0000D3650000}"/>
    <cellStyle name="Standaard 8 2 4 4 2 2" xfId="26072" xr:uid="{00000000-0005-0000-0000-0000D4650000}"/>
    <cellStyle name="Standaard 8 2 4 4 3" xfId="26073" xr:uid="{00000000-0005-0000-0000-0000D5650000}"/>
    <cellStyle name="Standaard 8 2 4 4 4" xfId="26074" xr:uid="{00000000-0005-0000-0000-0000D6650000}"/>
    <cellStyle name="Standaard 8 2 4 5" xfId="26075" xr:uid="{00000000-0005-0000-0000-0000D7650000}"/>
    <cellStyle name="Standaard 8 2 4 5 2" xfId="26076" xr:uid="{00000000-0005-0000-0000-0000D8650000}"/>
    <cellStyle name="Standaard 8 2 4 5 2 2" xfId="26077" xr:uid="{00000000-0005-0000-0000-0000D9650000}"/>
    <cellStyle name="Standaard 8 2 4 5 3" xfId="26078" xr:uid="{00000000-0005-0000-0000-0000DA650000}"/>
    <cellStyle name="Standaard 8 2 4 6" xfId="26079" xr:uid="{00000000-0005-0000-0000-0000DB650000}"/>
    <cellStyle name="Standaard 8 2 4 6 2" xfId="26080" xr:uid="{00000000-0005-0000-0000-0000DC650000}"/>
    <cellStyle name="Standaard 8 2 4 7" xfId="26081" xr:uid="{00000000-0005-0000-0000-0000DD650000}"/>
    <cellStyle name="Standaard 8 2 4 8" xfId="26082" xr:uid="{00000000-0005-0000-0000-0000DE650000}"/>
    <cellStyle name="Standaard 8 2 4 9" xfId="26083" xr:uid="{00000000-0005-0000-0000-0000DF650000}"/>
    <cellStyle name="Standaard 8 2 5" xfId="26084" xr:uid="{00000000-0005-0000-0000-0000E0650000}"/>
    <cellStyle name="Standaard 8 2 5 2" xfId="26085" xr:uid="{00000000-0005-0000-0000-0000E1650000}"/>
    <cellStyle name="Standaard 8 2 5 2 2" xfId="26086" xr:uid="{00000000-0005-0000-0000-0000E2650000}"/>
    <cellStyle name="Standaard 8 2 5 2 2 2" xfId="26087" xr:uid="{00000000-0005-0000-0000-0000E3650000}"/>
    <cellStyle name="Standaard 8 2 5 2 2 2 2" xfId="26088" xr:uid="{00000000-0005-0000-0000-0000E4650000}"/>
    <cellStyle name="Standaard 8 2 5 2 2 3" xfId="26089" xr:uid="{00000000-0005-0000-0000-0000E5650000}"/>
    <cellStyle name="Standaard 8 2 5 2 3" xfId="26090" xr:uid="{00000000-0005-0000-0000-0000E6650000}"/>
    <cellStyle name="Standaard 8 2 5 2 3 2" xfId="26091" xr:uid="{00000000-0005-0000-0000-0000E7650000}"/>
    <cellStyle name="Standaard 8 2 5 2 4" xfId="26092" xr:uid="{00000000-0005-0000-0000-0000E8650000}"/>
    <cellStyle name="Standaard 8 2 5 2 5" xfId="26093" xr:uid="{00000000-0005-0000-0000-0000E9650000}"/>
    <cellStyle name="Standaard 8 2 5 2 6" xfId="26094" xr:uid="{00000000-0005-0000-0000-0000EA650000}"/>
    <cellStyle name="Standaard 8 2 5 3" xfId="26095" xr:uid="{00000000-0005-0000-0000-0000EB650000}"/>
    <cellStyle name="Standaard 8 2 5 3 2" xfId="26096" xr:uid="{00000000-0005-0000-0000-0000EC650000}"/>
    <cellStyle name="Standaard 8 2 5 3 2 2" xfId="26097" xr:uid="{00000000-0005-0000-0000-0000ED650000}"/>
    <cellStyle name="Standaard 8 2 5 3 3" xfId="26098" xr:uid="{00000000-0005-0000-0000-0000EE650000}"/>
    <cellStyle name="Standaard 8 2 5 4" xfId="26099" xr:uid="{00000000-0005-0000-0000-0000EF650000}"/>
    <cellStyle name="Standaard 8 2 5 4 2" xfId="26100" xr:uid="{00000000-0005-0000-0000-0000F0650000}"/>
    <cellStyle name="Standaard 8 2 5 4 2 2" xfId="26101" xr:uid="{00000000-0005-0000-0000-0000F1650000}"/>
    <cellStyle name="Standaard 8 2 5 4 3" xfId="26102" xr:uid="{00000000-0005-0000-0000-0000F2650000}"/>
    <cellStyle name="Standaard 8 2 5 5" xfId="26103" xr:uid="{00000000-0005-0000-0000-0000F3650000}"/>
    <cellStyle name="Standaard 8 2 5 5 2" xfId="26104" xr:uid="{00000000-0005-0000-0000-0000F4650000}"/>
    <cellStyle name="Standaard 8 2 5 6" xfId="26105" xr:uid="{00000000-0005-0000-0000-0000F5650000}"/>
    <cellStyle name="Standaard 8 2 5 7" xfId="26106" xr:uid="{00000000-0005-0000-0000-0000F6650000}"/>
    <cellStyle name="Standaard 8 2 5 8" xfId="26107" xr:uid="{00000000-0005-0000-0000-0000F7650000}"/>
    <cellStyle name="Standaard 8 2 6" xfId="26108" xr:uid="{00000000-0005-0000-0000-0000F8650000}"/>
    <cellStyle name="Standaard 8 2 6 2" xfId="26109" xr:uid="{00000000-0005-0000-0000-0000F9650000}"/>
    <cellStyle name="Standaard 8 2 6 2 2" xfId="26110" xr:uid="{00000000-0005-0000-0000-0000FA650000}"/>
    <cellStyle name="Standaard 8 2 6 2 2 2" xfId="26111" xr:uid="{00000000-0005-0000-0000-0000FB650000}"/>
    <cellStyle name="Standaard 8 2 6 2 3" xfId="26112" xr:uid="{00000000-0005-0000-0000-0000FC650000}"/>
    <cellStyle name="Standaard 8 2 6 2 4" xfId="26113" xr:uid="{00000000-0005-0000-0000-0000FD650000}"/>
    <cellStyle name="Standaard 8 2 6 3" xfId="26114" xr:uid="{00000000-0005-0000-0000-0000FE650000}"/>
    <cellStyle name="Standaard 8 2 6 3 2" xfId="26115" xr:uid="{00000000-0005-0000-0000-0000FF650000}"/>
    <cellStyle name="Standaard 8 2 6 4" xfId="26116" xr:uid="{00000000-0005-0000-0000-000000660000}"/>
    <cellStyle name="Standaard 8 2 6 5" xfId="26117" xr:uid="{00000000-0005-0000-0000-000001660000}"/>
    <cellStyle name="Standaard 8 2 6 6" xfId="26118" xr:uid="{00000000-0005-0000-0000-000002660000}"/>
    <cellStyle name="Standaard 8 2 7" xfId="26119" xr:uid="{00000000-0005-0000-0000-000003660000}"/>
    <cellStyle name="Standaard 8 2 7 2" xfId="26120" xr:uid="{00000000-0005-0000-0000-000004660000}"/>
    <cellStyle name="Standaard 8 2 7 2 2" xfId="26121" xr:uid="{00000000-0005-0000-0000-000005660000}"/>
    <cellStyle name="Standaard 8 2 7 2 2 2" xfId="26122" xr:uid="{00000000-0005-0000-0000-000006660000}"/>
    <cellStyle name="Standaard 8 2 7 2 3" xfId="26123" xr:uid="{00000000-0005-0000-0000-000007660000}"/>
    <cellStyle name="Standaard 8 2 7 2 4" xfId="26124" xr:uid="{00000000-0005-0000-0000-000008660000}"/>
    <cellStyle name="Standaard 8 2 7 3" xfId="26125" xr:uid="{00000000-0005-0000-0000-000009660000}"/>
    <cellStyle name="Standaard 8 2 7 3 2" xfId="26126" xr:uid="{00000000-0005-0000-0000-00000A660000}"/>
    <cellStyle name="Standaard 8 2 7 4" xfId="26127" xr:uid="{00000000-0005-0000-0000-00000B660000}"/>
    <cellStyle name="Standaard 8 2 7 5" xfId="26128" xr:uid="{00000000-0005-0000-0000-00000C660000}"/>
    <cellStyle name="Standaard 8 2 8" xfId="26129" xr:uid="{00000000-0005-0000-0000-00000D660000}"/>
    <cellStyle name="Standaard 8 2 8 2" xfId="26130" xr:uid="{00000000-0005-0000-0000-00000E660000}"/>
    <cellStyle name="Standaard 8 2 8 2 2" xfId="26131" xr:uid="{00000000-0005-0000-0000-00000F660000}"/>
    <cellStyle name="Standaard 8 2 8 3" xfId="26132" xr:uid="{00000000-0005-0000-0000-000010660000}"/>
    <cellStyle name="Standaard 8 2 8 4" xfId="26133" xr:uid="{00000000-0005-0000-0000-000011660000}"/>
    <cellStyle name="Standaard 8 2 9" xfId="26134" xr:uid="{00000000-0005-0000-0000-000012660000}"/>
    <cellStyle name="Standaard 8 2 9 2" xfId="26135" xr:uid="{00000000-0005-0000-0000-000013660000}"/>
    <cellStyle name="Standaard 8 3" xfId="26136" xr:uid="{00000000-0005-0000-0000-000014660000}"/>
    <cellStyle name="Standaard 8 3 2" xfId="26137" xr:uid="{00000000-0005-0000-0000-000015660000}"/>
    <cellStyle name="Standaard 8 3 2 2" xfId="26138" xr:uid="{00000000-0005-0000-0000-000016660000}"/>
    <cellStyle name="Standaard 8 3 2 2 2" xfId="26139" xr:uid="{00000000-0005-0000-0000-000017660000}"/>
    <cellStyle name="Standaard 8 3 2 2 2 2" xfId="26140" xr:uid="{00000000-0005-0000-0000-000018660000}"/>
    <cellStyle name="Standaard 8 3 2 2 2 2 2" xfId="26141" xr:uid="{00000000-0005-0000-0000-000019660000}"/>
    <cellStyle name="Standaard 8 3 2 2 2 3" xfId="26142" xr:uid="{00000000-0005-0000-0000-00001A660000}"/>
    <cellStyle name="Standaard 8 3 2 2 3" xfId="26143" xr:uid="{00000000-0005-0000-0000-00001B660000}"/>
    <cellStyle name="Standaard 8 3 2 2 3 2" xfId="26144" xr:uid="{00000000-0005-0000-0000-00001C660000}"/>
    <cellStyle name="Standaard 8 3 2 2 4" xfId="26145" xr:uid="{00000000-0005-0000-0000-00001D660000}"/>
    <cellStyle name="Standaard 8 3 2 2 5" xfId="26146" xr:uid="{00000000-0005-0000-0000-00001E660000}"/>
    <cellStyle name="Standaard 8 3 2 2 6" xfId="26147" xr:uid="{00000000-0005-0000-0000-00001F660000}"/>
    <cellStyle name="Standaard 8 3 2 3" xfId="26148" xr:uid="{00000000-0005-0000-0000-000020660000}"/>
    <cellStyle name="Standaard 8 3 2 3 2" xfId="26149" xr:uid="{00000000-0005-0000-0000-000021660000}"/>
    <cellStyle name="Standaard 8 3 2 3 2 2" xfId="26150" xr:uid="{00000000-0005-0000-0000-000022660000}"/>
    <cellStyle name="Standaard 8 3 2 3 3" xfId="26151" xr:uid="{00000000-0005-0000-0000-000023660000}"/>
    <cellStyle name="Standaard 8 3 2 4" xfId="26152" xr:uid="{00000000-0005-0000-0000-000024660000}"/>
    <cellStyle name="Standaard 8 3 2 4 2" xfId="26153" xr:uid="{00000000-0005-0000-0000-000025660000}"/>
    <cellStyle name="Standaard 8 3 2 4 2 2" xfId="26154" xr:uid="{00000000-0005-0000-0000-000026660000}"/>
    <cellStyle name="Standaard 8 3 2 4 3" xfId="26155" xr:uid="{00000000-0005-0000-0000-000027660000}"/>
    <cellStyle name="Standaard 8 3 2 5" xfId="26156" xr:uid="{00000000-0005-0000-0000-000028660000}"/>
    <cellStyle name="Standaard 8 3 2 5 2" xfId="26157" xr:uid="{00000000-0005-0000-0000-000029660000}"/>
    <cellStyle name="Standaard 8 3 2 6" xfId="26158" xr:uid="{00000000-0005-0000-0000-00002A660000}"/>
    <cellStyle name="Standaard 8 3 2 7" xfId="26159" xr:uid="{00000000-0005-0000-0000-00002B660000}"/>
    <cellStyle name="Standaard 8 3 2 8" xfId="26160" xr:uid="{00000000-0005-0000-0000-00002C660000}"/>
    <cellStyle name="Standaard 8 3 3" xfId="26161" xr:uid="{00000000-0005-0000-0000-00002D660000}"/>
    <cellStyle name="Standaard 8 3 3 2" xfId="26162" xr:uid="{00000000-0005-0000-0000-00002E660000}"/>
    <cellStyle name="Standaard 8 3 3 2 2" xfId="26163" xr:uid="{00000000-0005-0000-0000-00002F660000}"/>
    <cellStyle name="Standaard 8 3 3 2 2 2" xfId="26164" xr:uid="{00000000-0005-0000-0000-000030660000}"/>
    <cellStyle name="Standaard 8 3 3 2 3" xfId="26165" xr:uid="{00000000-0005-0000-0000-000031660000}"/>
    <cellStyle name="Standaard 8 3 3 2 4" xfId="26166" xr:uid="{00000000-0005-0000-0000-000032660000}"/>
    <cellStyle name="Standaard 8 3 3 3" xfId="26167" xr:uid="{00000000-0005-0000-0000-000033660000}"/>
    <cellStyle name="Standaard 8 3 3 3 2" xfId="26168" xr:uid="{00000000-0005-0000-0000-000034660000}"/>
    <cellStyle name="Standaard 8 3 3 4" xfId="26169" xr:uid="{00000000-0005-0000-0000-000035660000}"/>
    <cellStyle name="Standaard 8 3 3 5" xfId="26170" xr:uid="{00000000-0005-0000-0000-000036660000}"/>
    <cellStyle name="Standaard 8 3 3 6" xfId="26171" xr:uid="{00000000-0005-0000-0000-000037660000}"/>
    <cellStyle name="Standaard 8 3 4" xfId="26172" xr:uid="{00000000-0005-0000-0000-000038660000}"/>
    <cellStyle name="Standaard 8 3 4 2" xfId="26173" xr:uid="{00000000-0005-0000-0000-000039660000}"/>
    <cellStyle name="Standaard 8 3 4 2 2" xfId="26174" xr:uid="{00000000-0005-0000-0000-00003A660000}"/>
    <cellStyle name="Standaard 8 3 4 3" xfId="26175" xr:uid="{00000000-0005-0000-0000-00003B660000}"/>
    <cellStyle name="Standaard 8 3 4 4" xfId="26176" xr:uid="{00000000-0005-0000-0000-00003C660000}"/>
    <cellStyle name="Standaard 8 3 5" xfId="26177" xr:uid="{00000000-0005-0000-0000-00003D660000}"/>
    <cellStyle name="Standaard 8 3 5 2" xfId="26178" xr:uid="{00000000-0005-0000-0000-00003E660000}"/>
    <cellStyle name="Standaard 8 3 5 2 2" xfId="26179" xr:uid="{00000000-0005-0000-0000-00003F660000}"/>
    <cellStyle name="Standaard 8 3 5 3" xfId="26180" xr:uid="{00000000-0005-0000-0000-000040660000}"/>
    <cellStyle name="Standaard 8 3 6" xfId="26181" xr:uid="{00000000-0005-0000-0000-000041660000}"/>
    <cellStyle name="Standaard 8 3 6 2" xfId="26182" xr:uid="{00000000-0005-0000-0000-000042660000}"/>
    <cellStyle name="Standaard 8 3 7" xfId="26183" xr:uid="{00000000-0005-0000-0000-000043660000}"/>
    <cellStyle name="Standaard 8 3 8" xfId="26184" xr:uid="{00000000-0005-0000-0000-000044660000}"/>
    <cellStyle name="Standaard 8 3 9" xfId="26185" xr:uid="{00000000-0005-0000-0000-000045660000}"/>
    <cellStyle name="Standaard 8 4" xfId="26186" xr:uid="{00000000-0005-0000-0000-000046660000}"/>
    <cellStyle name="Standaard 8 4 2" xfId="26187" xr:uid="{00000000-0005-0000-0000-000047660000}"/>
    <cellStyle name="Standaard 8 4 2 2" xfId="26188" xr:uid="{00000000-0005-0000-0000-000048660000}"/>
    <cellStyle name="Standaard 8 4 2 2 2" xfId="26189" xr:uid="{00000000-0005-0000-0000-000049660000}"/>
    <cellStyle name="Standaard 8 4 2 2 2 2" xfId="26190" xr:uid="{00000000-0005-0000-0000-00004A660000}"/>
    <cellStyle name="Standaard 8 4 2 2 2 2 2" xfId="26191" xr:uid="{00000000-0005-0000-0000-00004B660000}"/>
    <cellStyle name="Standaard 8 4 2 2 2 3" xfId="26192" xr:uid="{00000000-0005-0000-0000-00004C660000}"/>
    <cellStyle name="Standaard 8 4 2 2 3" xfId="26193" xr:uid="{00000000-0005-0000-0000-00004D660000}"/>
    <cellStyle name="Standaard 8 4 2 2 3 2" xfId="26194" xr:uid="{00000000-0005-0000-0000-00004E660000}"/>
    <cellStyle name="Standaard 8 4 2 2 4" xfId="26195" xr:uid="{00000000-0005-0000-0000-00004F660000}"/>
    <cellStyle name="Standaard 8 4 2 2 5" xfId="26196" xr:uid="{00000000-0005-0000-0000-000050660000}"/>
    <cellStyle name="Standaard 8 4 2 2 6" xfId="26197" xr:uid="{00000000-0005-0000-0000-000051660000}"/>
    <cellStyle name="Standaard 8 4 2 3" xfId="26198" xr:uid="{00000000-0005-0000-0000-000052660000}"/>
    <cellStyle name="Standaard 8 4 2 3 2" xfId="26199" xr:uid="{00000000-0005-0000-0000-000053660000}"/>
    <cellStyle name="Standaard 8 4 2 3 2 2" xfId="26200" xr:uid="{00000000-0005-0000-0000-000054660000}"/>
    <cellStyle name="Standaard 8 4 2 3 3" xfId="26201" xr:uid="{00000000-0005-0000-0000-000055660000}"/>
    <cellStyle name="Standaard 8 4 2 4" xfId="26202" xr:uid="{00000000-0005-0000-0000-000056660000}"/>
    <cellStyle name="Standaard 8 4 2 4 2" xfId="26203" xr:uid="{00000000-0005-0000-0000-000057660000}"/>
    <cellStyle name="Standaard 8 4 2 4 2 2" xfId="26204" xr:uid="{00000000-0005-0000-0000-000058660000}"/>
    <cellStyle name="Standaard 8 4 2 4 3" xfId="26205" xr:uid="{00000000-0005-0000-0000-000059660000}"/>
    <cellStyle name="Standaard 8 4 2 5" xfId="26206" xr:uid="{00000000-0005-0000-0000-00005A660000}"/>
    <cellStyle name="Standaard 8 4 2 5 2" xfId="26207" xr:uid="{00000000-0005-0000-0000-00005B660000}"/>
    <cellStyle name="Standaard 8 4 2 6" xfId="26208" xr:uid="{00000000-0005-0000-0000-00005C660000}"/>
    <cellStyle name="Standaard 8 4 2 7" xfId="26209" xr:uid="{00000000-0005-0000-0000-00005D660000}"/>
    <cellStyle name="Standaard 8 4 2 8" xfId="26210" xr:uid="{00000000-0005-0000-0000-00005E660000}"/>
    <cellStyle name="Standaard 8 4 3" xfId="26211" xr:uid="{00000000-0005-0000-0000-00005F660000}"/>
    <cellStyle name="Standaard 8 4 3 2" xfId="26212" xr:uid="{00000000-0005-0000-0000-000060660000}"/>
    <cellStyle name="Standaard 8 4 3 2 2" xfId="26213" xr:uid="{00000000-0005-0000-0000-000061660000}"/>
    <cellStyle name="Standaard 8 4 3 2 2 2" xfId="26214" xr:uid="{00000000-0005-0000-0000-000062660000}"/>
    <cellStyle name="Standaard 8 4 3 2 3" xfId="26215" xr:uid="{00000000-0005-0000-0000-000063660000}"/>
    <cellStyle name="Standaard 8 4 3 2 4" xfId="26216" xr:uid="{00000000-0005-0000-0000-000064660000}"/>
    <cellStyle name="Standaard 8 4 3 3" xfId="26217" xr:uid="{00000000-0005-0000-0000-000065660000}"/>
    <cellStyle name="Standaard 8 4 3 3 2" xfId="26218" xr:uid="{00000000-0005-0000-0000-000066660000}"/>
    <cellStyle name="Standaard 8 4 3 4" xfId="26219" xr:uid="{00000000-0005-0000-0000-000067660000}"/>
    <cellStyle name="Standaard 8 4 3 5" xfId="26220" xr:uid="{00000000-0005-0000-0000-000068660000}"/>
    <cellStyle name="Standaard 8 4 3 6" xfId="26221" xr:uid="{00000000-0005-0000-0000-000069660000}"/>
    <cellStyle name="Standaard 8 4 4" xfId="26222" xr:uid="{00000000-0005-0000-0000-00006A660000}"/>
    <cellStyle name="Standaard 8 4 4 2" xfId="26223" xr:uid="{00000000-0005-0000-0000-00006B660000}"/>
    <cellStyle name="Standaard 8 4 4 2 2" xfId="26224" xr:uid="{00000000-0005-0000-0000-00006C660000}"/>
    <cellStyle name="Standaard 8 4 4 3" xfId="26225" xr:uid="{00000000-0005-0000-0000-00006D660000}"/>
    <cellStyle name="Standaard 8 4 4 4" xfId="26226" xr:uid="{00000000-0005-0000-0000-00006E660000}"/>
    <cellStyle name="Standaard 8 4 5" xfId="26227" xr:uid="{00000000-0005-0000-0000-00006F660000}"/>
    <cellStyle name="Standaard 8 4 5 2" xfId="26228" xr:uid="{00000000-0005-0000-0000-000070660000}"/>
    <cellStyle name="Standaard 8 4 5 2 2" xfId="26229" xr:uid="{00000000-0005-0000-0000-000071660000}"/>
    <cellStyle name="Standaard 8 4 5 3" xfId="26230" xr:uid="{00000000-0005-0000-0000-000072660000}"/>
    <cellStyle name="Standaard 8 4 6" xfId="26231" xr:uid="{00000000-0005-0000-0000-000073660000}"/>
    <cellStyle name="Standaard 8 4 6 2" xfId="26232" xr:uid="{00000000-0005-0000-0000-000074660000}"/>
    <cellStyle name="Standaard 8 4 7" xfId="26233" xr:uid="{00000000-0005-0000-0000-000075660000}"/>
    <cellStyle name="Standaard 8 4 8" xfId="26234" xr:uid="{00000000-0005-0000-0000-000076660000}"/>
    <cellStyle name="Standaard 8 4 9" xfId="26235" xr:uid="{00000000-0005-0000-0000-000077660000}"/>
    <cellStyle name="Standaard 8 5" xfId="26236" xr:uid="{00000000-0005-0000-0000-000078660000}"/>
    <cellStyle name="Standaard 8 5 2" xfId="26237" xr:uid="{00000000-0005-0000-0000-000079660000}"/>
    <cellStyle name="Standaard 8 5 2 2" xfId="26238" xr:uid="{00000000-0005-0000-0000-00007A660000}"/>
    <cellStyle name="Standaard 8 5 2 2 2" xfId="26239" xr:uid="{00000000-0005-0000-0000-00007B660000}"/>
    <cellStyle name="Standaard 8 5 2 2 2 2" xfId="26240" xr:uid="{00000000-0005-0000-0000-00007C660000}"/>
    <cellStyle name="Standaard 8 5 2 2 2 2 2" xfId="26241" xr:uid="{00000000-0005-0000-0000-00007D660000}"/>
    <cellStyle name="Standaard 8 5 2 2 2 3" xfId="26242" xr:uid="{00000000-0005-0000-0000-00007E660000}"/>
    <cellStyle name="Standaard 8 5 2 2 3" xfId="26243" xr:uid="{00000000-0005-0000-0000-00007F660000}"/>
    <cellStyle name="Standaard 8 5 2 2 3 2" xfId="26244" xr:uid="{00000000-0005-0000-0000-000080660000}"/>
    <cellStyle name="Standaard 8 5 2 2 4" xfId="26245" xr:uid="{00000000-0005-0000-0000-000081660000}"/>
    <cellStyle name="Standaard 8 5 2 2 5" xfId="26246" xr:uid="{00000000-0005-0000-0000-000082660000}"/>
    <cellStyle name="Standaard 8 5 2 2 6" xfId="26247" xr:uid="{00000000-0005-0000-0000-000083660000}"/>
    <cellStyle name="Standaard 8 5 2 3" xfId="26248" xr:uid="{00000000-0005-0000-0000-000084660000}"/>
    <cellStyle name="Standaard 8 5 2 3 2" xfId="26249" xr:uid="{00000000-0005-0000-0000-000085660000}"/>
    <cellStyle name="Standaard 8 5 2 3 2 2" xfId="26250" xr:uid="{00000000-0005-0000-0000-000086660000}"/>
    <cellStyle name="Standaard 8 5 2 3 3" xfId="26251" xr:uid="{00000000-0005-0000-0000-000087660000}"/>
    <cellStyle name="Standaard 8 5 2 4" xfId="26252" xr:uid="{00000000-0005-0000-0000-000088660000}"/>
    <cellStyle name="Standaard 8 5 2 4 2" xfId="26253" xr:uid="{00000000-0005-0000-0000-000089660000}"/>
    <cellStyle name="Standaard 8 5 2 4 2 2" xfId="26254" xr:uid="{00000000-0005-0000-0000-00008A660000}"/>
    <cellStyle name="Standaard 8 5 2 4 3" xfId="26255" xr:uid="{00000000-0005-0000-0000-00008B660000}"/>
    <cellStyle name="Standaard 8 5 2 5" xfId="26256" xr:uid="{00000000-0005-0000-0000-00008C660000}"/>
    <cellStyle name="Standaard 8 5 2 5 2" xfId="26257" xr:uid="{00000000-0005-0000-0000-00008D660000}"/>
    <cellStyle name="Standaard 8 5 2 6" xfId="26258" xr:uid="{00000000-0005-0000-0000-00008E660000}"/>
    <cellStyle name="Standaard 8 5 2 7" xfId="26259" xr:uid="{00000000-0005-0000-0000-00008F660000}"/>
    <cellStyle name="Standaard 8 5 2 8" xfId="26260" xr:uid="{00000000-0005-0000-0000-000090660000}"/>
    <cellStyle name="Standaard 8 5 3" xfId="26261" xr:uid="{00000000-0005-0000-0000-000091660000}"/>
    <cellStyle name="Standaard 8 5 3 2" xfId="26262" xr:uid="{00000000-0005-0000-0000-000092660000}"/>
    <cellStyle name="Standaard 8 5 3 2 2" xfId="26263" xr:uid="{00000000-0005-0000-0000-000093660000}"/>
    <cellStyle name="Standaard 8 5 3 2 2 2" xfId="26264" xr:uid="{00000000-0005-0000-0000-000094660000}"/>
    <cellStyle name="Standaard 8 5 3 2 3" xfId="26265" xr:uid="{00000000-0005-0000-0000-000095660000}"/>
    <cellStyle name="Standaard 8 5 3 2 4" xfId="26266" xr:uid="{00000000-0005-0000-0000-000096660000}"/>
    <cellStyle name="Standaard 8 5 3 3" xfId="26267" xr:uid="{00000000-0005-0000-0000-000097660000}"/>
    <cellStyle name="Standaard 8 5 3 3 2" xfId="26268" xr:uid="{00000000-0005-0000-0000-000098660000}"/>
    <cellStyle name="Standaard 8 5 3 4" xfId="26269" xr:uid="{00000000-0005-0000-0000-000099660000}"/>
    <cellStyle name="Standaard 8 5 3 5" xfId="26270" xr:uid="{00000000-0005-0000-0000-00009A660000}"/>
    <cellStyle name="Standaard 8 5 3 6" xfId="26271" xr:uid="{00000000-0005-0000-0000-00009B660000}"/>
    <cellStyle name="Standaard 8 5 4" xfId="26272" xr:uid="{00000000-0005-0000-0000-00009C660000}"/>
    <cellStyle name="Standaard 8 5 4 2" xfId="26273" xr:uid="{00000000-0005-0000-0000-00009D660000}"/>
    <cellStyle name="Standaard 8 5 4 2 2" xfId="26274" xr:uid="{00000000-0005-0000-0000-00009E660000}"/>
    <cellStyle name="Standaard 8 5 4 3" xfId="26275" xr:uid="{00000000-0005-0000-0000-00009F660000}"/>
    <cellStyle name="Standaard 8 5 4 4" xfId="26276" xr:uid="{00000000-0005-0000-0000-0000A0660000}"/>
    <cellStyle name="Standaard 8 5 5" xfId="26277" xr:uid="{00000000-0005-0000-0000-0000A1660000}"/>
    <cellStyle name="Standaard 8 5 5 2" xfId="26278" xr:uid="{00000000-0005-0000-0000-0000A2660000}"/>
    <cellStyle name="Standaard 8 5 5 2 2" xfId="26279" xr:uid="{00000000-0005-0000-0000-0000A3660000}"/>
    <cellStyle name="Standaard 8 5 5 3" xfId="26280" xr:uid="{00000000-0005-0000-0000-0000A4660000}"/>
    <cellStyle name="Standaard 8 5 6" xfId="26281" xr:uid="{00000000-0005-0000-0000-0000A5660000}"/>
    <cellStyle name="Standaard 8 5 6 2" xfId="26282" xr:uid="{00000000-0005-0000-0000-0000A6660000}"/>
    <cellStyle name="Standaard 8 5 7" xfId="26283" xr:uid="{00000000-0005-0000-0000-0000A7660000}"/>
    <cellStyle name="Standaard 8 5 8" xfId="26284" xr:uid="{00000000-0005-0000-0000-0000A8660000}"/>
    <cellStyle name="Standaard 8 5 9" xfId="26285" xr:uid="{00000000-0005-0000-0000-0000A9660000}"/>
    <cellStyle name="Standaard 8 6" xfId="26286" xr:uid="{00000000-0005-0000-0000-0000AA660000}"/>
    <cellStyle name="Standaard 8 6 2" xfId="26287" xr:uid="{00000000-0005-0000-0000-0000AB660000}"/>
    <cellStyle name="Standaard 8 6 2 2" xfId="26288" xr:uid="{00000000-0005-0000-0000-0000AC660000}"/>
    <cellStyle name="Standaard 8 6 2 2 2" xfId="26289" xr:uid="{00000000-0005-0000-0000-0000AD660000}"/>
    <cellStyle name="Standaard 8 6 2 2 2 2" xfId="26290" xr:uid="{00000000-0005-0000-0000-0000AE660000}"/>
    <cellStyle name="Standaard 8 6 2 2 3" xfId="26291" xr:uid="{00000000-0005-0000-0000-0000AF660000}"/>
    <cellStyle name="Standaard 8 6 2 2 4" xfId="26292" xr:uid="{00000000-0005-0000-0000-0000B0660000}"/>
    <cellStyle name="Standaard 8 6 2 3" xfId="26293" xr:uid="{00000000-0005-0000-0000-0000B1660000}"/>
    <cellStyle name="Standaard 8 6 2 3 2" xfId="26294" xr:uid="{00000000-0005-0000-0000-0000B2660000}"/>
    <cellStyle name="Standaard 8 6 2 4" xfId="26295" xr:uid="{00000000-0005-0000-0000-0000B3660000}"/>
    <cellStyle name="Standaard 8 6 2 5" xfId="26296" xr:uid="{00000000-0005-0000-0000-0000B4660000}"/>
    <cellStyle name="Standaard 8 6 2 6" xfId="26297" xr:uid="{00000000-0005-0000-0000-0000B5660000}"/>
    <cellStyle name="Standaard 8 6 3" xfId="26298" xr:uid="{00000000-0005-0000-0000-0000B6660000}"/>
    <cellStyle name="Standaard 8 6 3 2" xfId="26299" xr:uid="{00000000-0005-0000-0000-0000B7660000}"/>
    <cellStyle name="Standaard 8 6 3 2 2" xfId="26300" xr:uid="{00000000-0005-0000-0000-0000B8660000}"/>
    <cellStyle name="Standaard 8 6 3 2 2 2" xfId="26301" xr:uid="{00000000-0005-0000-0000-0000B9660000}"/>
    <cellStyle name="Standaard 8 6 3 2 3" xfId="26302" xr:uid="{00000000-0005-0000-0000-0000BA660000}"/>
    <cellStyle name="Standaard 8 6 3 2 4" xfId="26303" xr:uid="{00000000-0005-0000-0000-0000BB660000}"/>
    <cellStyle name="Standaard 8 6 3 3" xfId="26304" xr:uid="{00000000-0005-0000-0000-0000BC660000}"/>
    <cellStyle name="Standaard 8 6 3 3 2" xfId="26305" xr:uid="{00000000-0005-0000-0000-0000BD660000}"/>
    <cellStyle name="Standaard 8 6 3 4" xfId="26306" xr:uid="{00000000-0005-0000-0000-0000BE660000}"/>
    <cellStyle name="Standaard 8 6 3 5" xfId="26307" xr:uid="{00000000-0005-0000-0000-0000BF660000}"/>
    <cellStyle name="Standaard 8 6 4" xfId="26308" xr:uid="{00000000-0005-0000-0000-0000C0660000}"/>
    <cellStyle name="Standaard 8 6 4 2" xfId="26309" xr:uid="{00000000-0005-0000-0000-0000C1660000}"/>
    <cellStyle name="Standaard 8 6 4 2 2" xfId="26310" xr:uid="{00000000-0005-0000-0000-0000C2660000}"/>
    <cellStyle name="Standaard 8 6 4 3" xfId="26311" xr:uid="{00000000-0005-0000-0000-0000C3660000}"/>
    <cellStyle name="Standaard 8 6 4 4" xfId="26312" xr:uid="{00000000-0005-0000-0000-0000C4660000}"/>
    <cellStyle name="Standaard 8 6 5" xfId="26313" xr:uid="{00000000-0005-0000-0000-0000C5660000}"/>
    <cellStyle name="Standaard 8 6 5 2" xfId="26314" xr:uid="{00000000-0005-0000-0000-0000C6660000}"/>
    <cellStyle name="Standaard 8 6 6" xfId="26315" xr:uid="{00000000-0005-0000-0000-0000C7660000}"/>
    <cellStyle name="Standaard 8 6 7" xfId="26316" xr:uid="{00000000-0005-0000-0000-0000C8660000}"/>
    <cellStyle name="Standaard 8 6 8" xfId="26317" xr:uid="{00000000-0005-0000-0000-0000C9660000}"/>
    <cellStyle name="Standaard 8 7" xfId="26318" xr:uid="{00000000-0005-0000-0000-0000CA660000}"/>
    <cellStyle name="Standaard 8 7 2" xfId="26319" xr:uid="{00000000-0005-0000-0000-0000CB660000}"/>
    <cellStyle name="Standaard 8 7 2 2" xfId="26320" xr:uid="{00000000-0005-0000-0000-0000CC660000}"/>
    <cellStyle name="Standaard 8 7 2 2 2" xfId="26321" xr:uid="{00000000-0005-0000-0000-0000CD660000}"/>
    <cellStyle name="Standaard 8 7 2 3" xfId="26322" xr:uid="{00000000-0005-0000-0000-0000CE660000}"/>
    <cellStyle name="Standaard 8 7 2 4" xfId="26323" xr:uid="{00000000-0005-0000-0000-0000CF660000}"/>
    <cellStyle name="Standaard 8 7 3" xfId="26324" xr:uid="{00000000-0005-0000-0000-0000D0660000}"/>
    <cellStyle name="Standaard 8 7 3 2" xfId="26325" xr:uid="{00000000-0005-0000-0000-0000D1660000}"/>
    <cellStyle name="Standaard 8 7 4" xfId="26326" xr:uid="{00000000-0005-0000-0000-0000D2660000}"/>
    <cellStyle name="Standaard 8 7 5" xfId="26327" xr:uid="{00000000-0005-0000-0000-0000D3660000}"/>
    <cellStyle name="Standaard 8 7 6" xfId="26328" xr:uid="{00000000-0005-0000-0000-0000D4660000}"/>
    <cellStyle name="Standaard 8 8" xfId="26329" xr:uid="{00000000-0005-0000-0000-0000D5660000}"/>
    <cellStyle name="Standaard 8 8 2" xfId="26330" xr:uid="{00000000-0005-0000-0000-0000D6660000}"/>
    <cellStyle name="Standaard 8 8 2 2" xfId="26331" xr:uid="{00000000-0005-0000-0000-0000D7660000}"/>
    <cellStyle name="Standaard 8 8 2 2 2" xfId="26332" xr:uid="{00000000-0005-0000-0000-0000D8660000}"/>
    <cellStyle name="Standaard 8 8 2 3" xfId="26333" xr:uid="{00000000-0005-0000-0000-0000D9660000}"/>
    <cellStyle name="Standaard 8 8 2 4" xfId="26334" xr:uid="{00000000-0005-0000-0000-0000DA660000}"/>
    <cellStyle name="Standaard 8 8 3" xfId="26335" xr:uid="{00000000-0005-0000-0000-0000DB660000}"/>
    <cellStyle name="Standaard 8 8 3 2" xfId="26336" xr:uid="{00000000-0005-0000-0000-0000DC660000}"/>
    <cellStyle name="Standaard 8 8 4" xfId="26337" xr:uid="{00000000-0005-0000-0000-0000DD660000}"/>
    <cellStyle name="Standaard 8 8 5" xfId="26338" xr:uid="{00000000-0005-0000-0000-0000DE660000}"/>
    <cellStyle name="Standaard 8 9" xfId="26339" xr:uid="{00000000-0005-0000-0000-0000DF660000}"/>
    <cellStyle name="Standaard 8 9 2" xfId="26340" xr:uid="{00000000-0005-0000-0000-0000E0660000}"/>
    <cellStyle name="Standaard 8 9 2 2" xfId="26341" xr:uid="{00000000-0005-0000-0000-0000E1660000}"/>
    <cellStyle name="Standaard 8 9 2 3" xfId="26342" xr:uid="{00000000-0005-0000-0000-0000E2660000}"/>
    <cellStyle name="Standaard 8 9 3" xfId="26343" xr:uid="{00000000-0005-0000-0000-0000E3660000}"/>
    <cellStyle name="Standaard 8 9 4" xfId="26344" xr:uid="{00000000-0005-0000-0000-0000E4660000}"/>
    <cellStyle name="Standaard 9" xfId="26345" xr:uid="{00000000-0005-0000-0000-0000E5660000}"/>
    <cellStyle name="Standaard 9 2" xfId="26346" xr:uid="{00000000-0005-0000-0000-0000E6660000}"/>
    <cellStyle name="Standaard 9 2 2" xfId="26347" xr:uid="{00000000-0005-0000-0000-0000E7660000}"/>
    <cellStyle name="Standaard 9 2 2 2" xfId="26348" xr:uid="{00000000-0005-0000-0000-0000E8660000}"/>
    <cellStyle name="Standaard 9 2 3" xfId="26349" xr:uid="{00000000-0005-0000-0000-0000E9660000}"/>
    <cellStyle name="Standaard 9 2 3 2" xfId="26350" xr:uid="{00000000-0005-0000-0000-0000EA660000}"/>
    <cellStyle name="Standaard 9 2 3 2 2" xfId="26351" xr:uid="{00000000-0005-0000-0000-0000EB660000}"/>
    <cellStyle name="Standaard 9 2 3 3" xfId="26352" xr:uid="{00000000-0005-0000-0000-0000EC660000}"/>
    <cellStyle name="Standaard 9 3" xfId="26353" xr:uid="{00000000-0005-0000-0000-0000ED660000}"/>
    <cellStyle name="Standaard 9 4" xfId="26354" xr:uid="{00000000-0005-0000-0000-0000EE660000}"/>
    <cellStyle name="Standaard 9 4 2" xfId="26355" xr:uid="{00000000-0005-0000-0000-0000EF660000}"/>
    <cellStyle name="Standaard 9 4 2 2" xfId="26356" xr:uid="{00000000-0005-0000-0000-0000F0660000}"/>
    <cellStyle name="Standaard 9 4 3" xfId="26357" xr:uid="{00000000-0005-0000-0000-0000F1660000}"/>
    <cellStyle name="Standaard_cijfers" xfId="26358" xr:uid="{00000000-0005-0000-0000-0000F2660000}"/>
    <cellStyle name="Standaard_Samenwerkingsverbanden 2004 - 2006" xfId="26359" xr:uid="{00000000-0005-0000-0000-0000F3660000}"/>
    <cellStyle name="Titel" xfId="3" builtinId="15" customBuiltin="1"/>
    <cellStyle name="Title" xfId="26360" xr:uid="{00000000-0005-0000-0000-0000F5660000}"/>
    <cellStyle name="Title 2" xfId="26361" xr:uid="{00000000-0005-0000-0000-0000F6660000}"/>
    <cellStyle name="Totaal" xfId="19" builtinId="25" customBuiltin="1"/>
    <cellStyle name="Total" xfId="26362" xr:uid="{00000000-0005-0000-0000-0000F8660000}"/>
    <cellStyle name="Uitvoer" xfId="12" builtinId="21" customBuiltin="1"/>
    <cellStyle name="Valuta 2" xfId="26363" xr:uid="{00000000-0005-0000-0000-0000FA660000}"/>
    <cellStyle name="Valuta 2 2" xfId="26364" xr:uid="{00000000-0005-0000-0000-0000FB660000}"/>
    <cellStyle name="Valuta 2 2 2" xfId="26365" xr:uid="{00000000-0005-0000-0000-0000FC660000}"/>
    <cellStyle name="Valuta 2 3" xfId="26366" xr:uid="{00000000-0005-0000-0000-0000FD660000}"/>
    <cellStyle name="Valuta 3" xfId="26367" xr:uid="{00000000-0005-0000-0000-0000FE660000}"/>
    <cellStyle name="Valuta 3 2" xfId="26368" xr:uid="{00000000-0005-0000-0000-0000FF660000}"/>
    <cellStyle name="Verklarende tekst" xfId="18" builtinId="53" customBuiltin="1"/>
    <cellStyle name="Waarschuwingstekst" xfId="16" builtinId="11" customBuiltin="1"/>
    <cellStyle name="Warning Text" xfId="26369" xr:uid="{00000000-0005-0000-0000-00000267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'uitgaven en budgetten'!$B$19</c:f>
              <c:strCache>
                <c:ptCount val="1"/>
                <c:pt idx="0">
                  <c:v>Bijstandsbudget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'uitgaven en budgetten'!$C$18:$U$18</c:f>
              <c:numCache>
                <c:formatCode>0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'uitgaven en budgetten'!$C$19:$U$19</c:f>
              <c:numCache>
                <c:formatCode>#,##0</c:formatCode>
                <c:ptCount val="19"/>
                <c:pt idx="0">
                  <c:v>6008.125</c:v>
                </c:pt>
                <c:pt idx="1">
                  <c:v>6310.0456621938365</c:v>
                </c:pt>
                <c:pt idx="2">
                  <c:v>6055.7958934339977</c:v>
                </c:pt>
                <c:pt idx="3">
                  <c:v>5738.2032964299997</c:v>
                </c:pt>
                <c:pt idx="4">
                  <c:v>5927.7897805430675</c:v>
                </c:pt>
                <c:pt idx="5">
                  <c:v>5621.0069999999996</c:v>
                </c:pt>
                <c:pt idx="6">
                  <c:v>6613.036429871413</c:v>
                </c:pt>
                <c:pt idx="7">
                  <c:v>6860.0125644455857</c:v>
                </c:pt>
                <c:pt idx="8">
                  <c:v>8739.3259999999991</c:v>
                </c:pt>
                <c:pt idx="9">
                  <c:v>9587.4120000000003</c:v>
                </c:pt>
                <c:pt idx="10">
                  <c:v>9892.3080000000009</c:v>
                </c:pt>
                <c:pt idx="11">
                  <c:v>9749.2790000000005</c:v>
                </c:pt>
                <c:pt idx="12">
                  <c:v>9843.16</c:v>
                </c:pt>
                <c:pt idx="13">
                  <c:v>10278.476000000001</c:v>
                </c:pt>
                <c:pt idx="14">
                  <c:v>11784.445</c:v>
                </c:pt>
                <c:pt idx="15">
                  <c:v>10795.082477574802</c:v>
                </c:pt>
                <c:pt idx="16">
                  <c:v>11350.262000000001</c:v>
                </c:pt>
                <c:pt idx="17">
                  <c:v>11006.994210848576</c:v>
                </c:pt>
                <c:pt idx="18">
                  <c:v>11268.315850848678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8-44C7-ABA1-53BF4D839882}"/>
            </c:ext>
          </c:extLst>
        </c:ser>
        <c:ser>
          <c:idx val="1"/>
          <c:order val="1"/>
          <c:tx>
            <c:strRef>
              <c:f>'uitgaven en budgetten'!$B$20</c:f>
              <c:strCache>
                <c:ptCount val="1"/>
                <c:pt idx="0">
                  <c:v>Netto bijstandsuitgaven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'uitgaven en budgetten'!$C$18:$U$18</c:f>
              <c:numCache>
                <c:formatCode>0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'uitgaven en budgetten'!$C$20:$U$20</c:f>
              <c:numCache>
                <c:formatCode>#,##0</c:formatCode>
                <c:ptCount val="19"/>
                <c:pt idx="0">
                  <c:v>6202.5259999999998</c:v>
                </c:pt>
                <c:pt idx="1">
                  <c:v>6452.7579999999998</c:v>
                </c:pt>
                <c:pt idx="2">
                  <c:v>6066.4120000000003</c:v>
                </c:pt>
                <c:pt idx="3">
                  <c:v>5815.741</c:v>
                </c:pt>
                <c:pt idx="4">
                  <c:v>5704.9759999999997</c:v>
                </c:pt>
                <c:pt idx="5">
                  <c:v>6306.5</c:v>
                </c:pt>
                <c:pt idx="6">
                  <c:v>7884.7280000000001</c:v>
                </c:pt>
                <c:pt idx="7">
                  <c:v>8201.7649999999994</c:v>
                </c:pt>
                <c:pt idx="8">
                  <c:v>8071.6959999999999</c:v>
                </c:pt>
                <c:pt idx="9">
                  <c:v>9255.2360000000008</c:v>
                </c:pt>
                <c:pt idx="10">
                  <c:v>9851.3420000000006</c:v>
                </c:pt>
                <c:pt idx="11">
                  <c:v>9178.2150000000001</c:v>
                </c:pt>
                <c:pt idx="12">
                  <c:v>9854.857</c:v>
                </c:pt>
                <c:pt idx="13">
                  <c:v>10414.268</c:v>
                </c:pt>
                <c:pt idx="14">
                  <c:v>10074.364</c:v>
                </c:pt>
                <c:pt idx="15">
                  <c:v>9958.625</c:v>
                </c:pt>
                <c:pt idx="16">
                  <c:v>10341.269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58-44C7-ABA1-53BF4D839882}"/>
            </c:ext>
          </c:extLst>
        </c:ser>
        <c:ser>
          <c:idx val="2"/>
          <c:order val="2"/>
          <c:tx>
            <c:strRef>
              <c:f>'uitgaven en budgetten'!$B$21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'uitgaven en budgetten'!$C$18:$U$18</c:f>
              <c:numCache>
                <c:formatCode>0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'uitgaven en budgetten'!$C$21:$U$21</c:f>
              <c:numCache>
                <c:formatCode>#,##0</c:formatCode>
                <c:ptCount val="19"/>
                <c:pt idx="0">
                  <c:v>-194.40100000000001</c:v>
                </c:pt>
                <c:pt idx="1">
                  <c:v>-142.71233780616336</c:v>
                </c:pt>
                <c:pt idx="2">
                  <c:v>-10.616106566002593</c:v>
                </c:pt>
                <c:pt idx="3">
                  <c:v>-77.537703569999891</c:v>
                </c:pt>
                <c:pt idx="4">
                  <c:v>222.81378054306748</c:v>
                </c:pt>
                <c:pt idx="5">
                  <c:v>-685.49300000000005</c:v>
                </c:pt>
                <c:pt idx="6">
                  <c:v>-1271.691570128587</c:v>
                </c:pt>
                <c:pt idx="7">
                  <c:v>-1341.752435554414</c:v>
                </c:pt>
                <c:pt idx="8">
                  <c:v>667.63</c:v>
                </c:pt>
                <c:pt idx="9">
                  <c:v>332.17599999999999</c:v>
                </c:pt>
                <c:pt idx="10">
                  <c:v>40.966000000000001</c:v>
                </c:pt>
                <c:pt idx="11">
                  <c:v>571.06399999999996</c:v>
                </c:pt>
                <c:pt idx="12">
                  <c:v>-11.696999999999999</c:v>
                </c:pt>
                <c:pt idx="13">
                  <c:v>-135.792</c:v>
                </c:pt>
                <c:pt idx="14">
                  <c:v>1710.0809999999999</c:v>
                </c:pt>
                <c:pt idx="15">
                  <c:v>836.45747757480297</c:v>
                </c:pt>
                <c:pt idx="16">
                  <c:v>1008.9930000000001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58-44C7-ABA1-53BF4D839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4384640"/>
        <c:axId val="604546944"/>
      </c:barChart>
      <c:catAx>
        <c:axId val="6043846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4546944"/>
        <c:crosses val="autoZero"/>
        <c:auto val="1"/>
        <c:lblAlgn val="ctr"/>
        <c:lblOffset val="100"/>
        <c:noMultiLvlLbl val="0"/>
      </c:catAx>
      <c:valAx>
        <c:axId val="60454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43846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'uitgaven en budgetten'!$B$14</c:f>
              <c:strCache>
                <c:ptCount val="1"/>
                <c:pt idx="0">
                  <c:v>Budgetaandeel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'uitgaven en budgetten'!$C$3:$U$3</c:f>
              <c:numCache>
                <c:formatCode>0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'uitgaven en budgetten'!$C$14:$U$14</c:f>
              <c:numCache>
                <c:formatCode>0.0%</c:formatCode>
                <c:ptCount val="19"/>
                <c:pt idx="0">
                  <c:v>1.3015442881875816E-3</c:v>
                </c:pt>
                <c:pt idx="1">
                  <c:v>1.3823965153768776E-3</c:v>
                </c:pt>
                <c:pt idx="2">
                  <c:v>1.4452652095364126E-3</c:v>
                </c:pt>
                <c:pt idx="3">
                  <c:v>1.4550702362202037E-3</c:v>
                </c:pt>
                <c:pt idx="4">
                  <c:v>1.5375661470977678E-3</c:v>
                </c:pt>
                <c:pt idx="5">
                  <c:v>1.4551616104976537E-3</c:v>
                </c:pt>
                <c:pt idx="6">
                  <c:v>1.6303699274962179E-3</c:v>
                </c:pt>
                <c:pt idx="7">
                  <c:v>1.6974818294062831E-3</c:v>
                </c:pt>
                <c:pt idx="8">
                  <c:v>1.8000435865355728E-3</c:v>
                </c:pt>
                <c:pt idx="9">
                  <c:v>1.7446817178827457E-3</c:v>
                </c:pt>
                <c:pt idx="10">
                  <c:v>1.7325929099792732E-3</c:v>
                </c:pt>
                <c:pt idx="11">
                  <c:v>1.7411976520933254E-3</c:v>
                </c:pt>
                <c:pt idx="12">
                  <c:v>1.7482698805796825E-3</c:v>
                </c:pt>
                <c:pt idx="13">
                  <c:v>1.7663464676344457E-3</c:v>
                </c:pt>
                <c:pt idx="14">
                  <c:v>1.9388315432496942E-3</c:v>
                </c:pt>
                <c:pt idx="15">
                  <c:v>1.8098015646047017E-3</c:v>
                </c:pt>
                <c:pt idx="16">
                  <c:v>1.7920171661669772E-3</c:v>
                </c:pt>
                <c:pt idx="17">
                  <c:v>1.724298378594905E-3</c:v>
                </c:pt>
                <c:pt idx="18">
                  <c:v>1.7486032318460069E-3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D1-4025-8CCC-2EA55A5ABB8B}"/>
            </c:ext>
          </c:extLst>
        </c:ser>
        <c:ser>
          <c:idx val="1"/>
          <c:order val="1"/>
          <c:tx>
            <c:strRef>
              <c:f>'uitgaven en budgetten'!$B$15</c:f>
              <c:strCache>
                <c:ptCount val="1"/>
                <c:pt idx="0">
                  <c:v>Uitgavenaandeel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'uitgaven en budgetten'!$C$3:$U$3</c:f>
              <c:numCache>
                <c:formatCode>0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'uitgaven en budgetten'!$C$15:$U$15</c:f>
              <c:numCache>
                <c:formatCode>0.0%</c:formatCode>
                <c:ptCount val="19"/>
                <c:pt idx="0">
                  <c:v>1.4384917775950574E-3</c:v>
                </c:pt>
                <c:pt idx="1">
                  <c:v>1.4898539281600898E-3</c:v>
                </c:pt>
                <c:pt idx="2">
                  <c:v>1.4514856464433394E-3</c:v>
                </c:pt>
                <c:pt idx="3">
                  <c:v>1.4859508580784479E-3</c:v>
                </c:pt>
                <c:pt idx="4">
                  <c:v>1.5070112157196788E-3</c:v>
                </c:pt>
                <c:pt idx="5">
                  <c:v>1.5918142026642226E-3</c:v>
                </c:pt>
                <c:pt idx="6">
                  <c:v>1.7819120192519367E-3</c:v>
                </c:pt>
                <c:pt idx="7">
                  <c:v>1.737245406425846E-3</c:v>
                </c:pt>
                <c:pt idx="8">
                  <c:v>1.6505864825603618E-3</c:v>
                </c:pt>
                <c:pt idx="9">
                  <c:v>1.7250752934879728E-3</c:v>
                </c:pt>
                <c:pt idx="10">
                  <c:v>1.7052116753375995E-3</c:v>
                </c:pt>
                <c:pt idx="11">
                  <c:v>1.6089950749479636E-3</c:v>
                </c:pt>
                <c:pt idx="12">
                  <c:v>1.6511447500805309E-3</c:v>
                </c:pt>
                <c:pt idx="13">
                  <c:v>1.6891083642724492E-3</c:v>
                </c:pt>
                <c:pt idx="14">
                  <c:v>1.6651603240168021E-3</c:v>
                </c:pt>
                <c:pt idx="15">
                  <c:v>1.6832130551382664E-3</c:v>
                </c:pt>
                <c:pt idx="16">
                  <c:v>1.7085575510200014E-3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D1-4025-8CCC-2EA55A5AB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254032"/>
        <c:axId val="944257968"/>
      </c:lineChart>
      <c:catAx>
        <c:axId val="9442540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944257968"/>
        <c:crosses val="autoZero"/>
        <c:auto val="1"/>
        <c:lblAlgn val="ctr"/>
        <c:lblOffset val="100"/>
        <c:noMultiLvlLbl val="0"/>
      </c:catAx>
      <c:valAx>
        <c:axId val="944257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9442540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590550</xdr:colOff>
      <xdr:row>2</xdr:row>
      <xdr:rowOff>0</xdr:rowOff>
    </xdr:from>
    <xdr:ext cx="3624903" cy="3838574"/>
    <xdr:sp macro="" textlink="">
      <xdr:nvSpPr>
        <xdr:cNvPr id="7" name="Tekstva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9839325" y="438150"/>
          <a:ext cx="3624903" cy="3838574"/>
        </a:xfrm>
        <a:prstGeom prst="rect">
          <a:avLst/>
        </a:prstGeom>
      </xdr:spPr>
      <xdr:style>
        <a:lnRef idx="1">
          <a:schemeClr val="dk1"/>
        </a:lnRef>
        <a:fillRef idx="1001">
          <a:schemeClr val="lt2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1400"/>
            </a:lnSpc>
            <a:spcAft>
              <a:spcPts val="700"/>
            </a:spcAft>
          </a:pPr>
          <a:r>
            <a:rPr lang="nl-NL" sz="800" u="sng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Toelichting op de tabel en de grafiek: </a:t>
          </a:r>
          <a:endParaRPr lang="nl-NL" sz="800">
            <a:solidFill>
              <a:srgbClr val="000000"/>
            </a:solidFill>
            <a:effectLst/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Het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bijstandsbudget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betreft het budget dat gemeenten krijgen voor het betalen van hun bijstandsuitgaven. Vanaf 2010 zijn daar ook de IOAW en IOAZ-budgetten in opgenomen. Met de invoering van de Participatiebudget zijn in het bijstandsbudget eveneens de middelen opgenomen voor het betalen van de loonkostensubsidies.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De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netto bijstandsuitgaven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zijn de totale bijstands- en loonkostensubsidielasten minus de terugontvangsten.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het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saldo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is het bijstandsbudget minus de netto bijstandsuitgaven.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het saldo kan worden uitgesplitst in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een deel dat veroorzaakt wordt door het macrobudget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en een deel dat veroorzaakt wordt door de verdeling. Als het macrobudget ontoereikend is, dan leidt dat tot een negatief saldo als gevolg van het macrobudget en vice versa.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Als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het deel dat kan  worden toegerekend aan de verdeling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negatief is, betekent dat het aandeel in het budget lager is dan het aandeel in de werkelijke uitgaven. en vice versa.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Tevens laten we in de tabel het saldo, uitgesplitst in een macrodeel en een verdelingsdeel,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als percentage van het budget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zien.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Tot slot presenteren we meerjarig  de budgetten, de netto bijstandsuitgaven en de saldi in een grafiek.  </a:t>
          </a:r>
        </a:p>
        <a:p>
          <a:pPr>
            <a:lnSpc>
              <a:spcPts val="1400"/>
            </a:lnSpc>
            <a:spcAft>
              <a:spcPts val="700"/>
            </a:spcAft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 </a:t>
          </a:r>
        </a:p>
        <a:p>
          <a:endParaRPr lang="nl-NL" sz="800" baseline="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endParaRPr lang="nl-NL" sz="800" baseline="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endParaRPr lang="nl-NL" sz="80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oneCellAnchor>
    <xdr:from>
      <xdr:col>0</xdr:col>
      <xdr:colOff>28575</xdr:colOff>
      <xdr:row>61</xdr:row>
      <xdr:rowOff>9525</xdr:rowOff>
    </xdr:from>
    <xdr:ext cx="10905678" cy="228845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8575" y="8924925"/>
          <a:ext cx="10905678" cy="228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Disclaimer:</a:t>
          </a:r>
          <a:r>
            <a:rPr lang="nl-NL" sz="8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deze rekentool is met de grootst mogelijke zorg ontwikkeld en uitgewerkt. Komt u desondanks fouten tegen, dan stellen we het op prijs als u ons daarover informeert. Er kunnen geen rechten aan deze cijfers worden ontleend. </a:t>
          </a:r>
          <a:endParaRPr lang="nl-NL" sz="80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twoCellAnchor>
    <xdr:from>
      <xdr:col>1</xdr:col>
      <xdr:colOff>0</xdr:colOff>
      <xdr:row>28</xdr:row>
      <xdr:rowOff>8572</xdr:rowOff>
    </xdr:from>
    <xdr:to>
      <xdr:col>19</xdr:col>
      <xdr:colOff>0</xdr:colOff>
      <xdr:row>45</xdr:row>
      <xdr:rowOff>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85724</xdr:colOff>
      <xdr:row>45</xdr:row>
      <xdr:rowOff>0</xdr:rowOff>
    </xdr:from>
    <xdr:to>
      <xdr:col>19</xdr:col>
      <xdr:colOff>0</xdr:colOff>
      <xdr:row>61</xdr:row>
      <xdr:rowOff>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C2CDCF44-45EA-4C35-8CC8-C757A63F07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0.24548</cdr:x>
      <cdr:y>0.07795</cdr:y>
    </cdr:from>
    <cdr:to>
      <cdr:x>0.43558</cdr:x>
      <cdr:y>0.249</cdr:y>
    </cdr:to>
    <cdr:sp macro="" textlink="">
      <cdr:nvSpPr>
        <cdr:cNvPr id="2" name="Tekstvak 1">
          <a:extLst xmlns:a="http://schemas.openxmlformats.org/drawingml/2006/main">
            <a:ext uri="{FF2B5EF4-FFF2-40B4-BE49-F238E27FC236}">
              <a16:creationId xmlns:a16="http://schemas.microsoft.com/office/drawing/2014/main" id="{C4218177-1E25-44D4-A996-7E12B5456B96}"/>
            </a:ext>
          </a:extLst>
        </cdr:cNvPr>
        <cdr:cNvSpPr txBox="1"/>
      </cdr:nvSpPr>
      <cdr:spPr>
        <a:xfrm xmlns:a="http://schemas.openxmlformats.org/drawingml/2006/main">
          <a:off x="2145031" y="166688"/>
          <a:ext cx="1661160" cy="3657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0.10464</cdr:x>
      <cdr:y>0.13541</cdr:y>
    </cdr:to>
    <cdr:sp macro="" textlink="'uitgaven en budgetten'!$B$2">
      <cdr:nvSpPr>
        <cdr:cNvPr id="3" name="Tekstvak 2">
          <a:extLst xmlns:a="http://schemas.openxmlformats.org/drawingml/2006/main">
            <a:ext uri="{FF2B5EF4-FFF2-40B4-BE49-F238E27FC236}">
              <a16:creationId xmlns:a16="http://schemas.microsoft.com/office/drawing/2014/main" id="{60204635-1BD9-422D-A17B-753289434AF3}"/>
            </a:ext>
          </a:extLst>
        </cdr:cNvPr>
        <cdr:cNvSpPr txBox="1"/>
      </cdr:nvSpPr>
      <cdr:spPr>
        <a:xfrm xmlns:a="http://schemas.openxmlformats.org/drawingml/2006/main">
          <a:off x="0" y="0"/>
          <a:ext cx="914400" cy="289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8CBB1B4C-5EBD-406C-8CA0-DE74F3C7CBC4}" type="TxLink">
            <a:rPr lang="en-US" sz="800" b="0" i="0" u="none" strike="noStrike">
              <a:solidFill>
                <a:srgbClr val="000000"/>
              </a:solidFill>
              <a:latin typeface="Segoe UI "/>
            </a:rPr>
            <a:pPr/>
            <a:t>Meppel</a:t>
          </a:fld>
          <a:endParaRPr lang="nl-NL" sz="1100"/>
        </a:p>
      </cdr:txBody>
    </cdr:sp>
  </cdr:relSizeAnchor>
  <cdr:relSizeAnchor xmlns:cdr="http://schemas.openxmlformats.org/drawingml/2006/chartDrawing">
    <cdr:from>
      <cdr:x>0</cdr:x>
      <cdr:y>0.06726</cdr:y>
    </cdr:from>
    <cdr:to>
      <cdr:x>0.10464</cdr:x>
      <cdr:y>0.17417</cdr:y>
    </cdr:to>
    <cdr:sp macro="" textlink="">
      <cdr:nvSpPr>
        <cdr:cNvPr id="4" name="Tekstvak 3">
          <a:extLst xmlns:a="http://schemas.openxmlformats.org/drawingml/2006/main">
            <a:ext uri="{FF2B5EF4-FFF2-40B4-BE49-F238E27FC236}">
              <a16:creationId xmlns:a16="http://schemas.microsoft.com/office/drawing/2014/main" id="{1E9F9255-6D7B-4A75-BA8B-FA0D8EBF7600}"/>
            </a:ext>
          </a:extLst>
        </cdr:cNvPr>
        <cdr:cNvSpPr txBox="1"/>
      </cdr:nvSpPr>
      <cdr:spPr>
        <a:xfrm xmlns:a="http://schemas.openxmlformats.org/drawingml/2006/main">
          <a:off x="0" y="143828"/>
          <a:ext cx="9144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/>
            <a:t>x €1.000,-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nH\AppData\Local\Temp\Temp1_Specificatie+definitieve+budgetten+2021+Participatiewet%20(1).zip\Specificatie%20definitieve%20budgetten%202021%20Participatiew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Algemene toelichting"/>
      <sheetName val="Specificatie"/>
      <sheetName val="Data"/>
    </sheetNames>
    <sheetDataSet>
      <sheetData sheetId="0"/>
      <sheetData sheetId="1"/>
      <sheetData sheetId="2"/>
      <sheetData sheetId="3">
        <row r="1">
          <cell r="A1" t="str">
            <v>ZP_nr</v>
          </cell>
          <cell r="B1" t="str">
            <v>Zakenpartner</v>
          </cell>
          <cell r="C1" t="str">
            <v>oorspr_budgetaandeel</v>
          </cell>
          <cell r="D1" t="str">
            <v>voorl_2021</v>
          </cell>
          <cell r="E1" t="str">
            <v>def_2021_ongecorr</v>
          </cell>
          <cell r="F1" t="str">
            <v>gecorr_budgetaandeel</v>
          </cell>
          <cell r="G1" t="str">
            <v>Comp_correctie</v>
          </cell>
          <cell r="H1" t="str">
            <v>def_2021</v>
          </cell>
        </row>
        <row r="2">
          <cell r="A2">
            <v>14</v>
          </cell>
          <cell r="B2" t="str">
            <v>Groningen</v>
          </cell>
          <cell r="C2">
            <v>2.446989921778913E-2</v>
          </cell>
          <cell r="D2">
            <v>159158217.45999289</v>
          </cell>
          <cell r="E2">
            <v>155911161.81363553</v>
          </cell>
          <cell r="F2">
            <v>2.4521358920521954E-2</v>
          </cell>
          <cell r="G2">
            <v>0</v>
          </cell>
          <cell r="H2">
            <v>156239039.83096004</v>
          </cell>
        </row>
        <row r="3">
          <cell r="A3">
            <v>34</v>
          </cell>
          <cell r="B3" t="str">
            <v>Almere</v>
          </cell>
          <cell r="C3">
            <v>1.3459522244781958E-2</v>
          </cell>
          <cell r="D3">
            <v>87544029.065116599</v>
          </cell>
          <cell r="E3">
            <v>85758005.456551552</v>
          </cell>
          <cell r="F3">
            <v>1.3487482787115914E-2</v>
          </cell>
          <cell r="G3">
            <v>0</v>
          </cell>
          <cell r="H3">
            <v>85936157.422010303</v>
          </cell>
        </row>
        <row r="4">
          <cell r="A4">
            <v>37</v>
          </cell>
          <cell r="B4" t="str">
            <v>Stadskanaal</v>
          </cell>
          <cell r="C4">
            <v>2.3059650168523863E-3</v>
          </cell>
          <cell r="D4">
            <v>14998561.225806557</v>
          </cell>
          <cell r="E4">
            <v>14692569.089850897</v>
          </cell>
          <cell r="F4">
            <v>2.3092391216419234E-3</v>
          </cell>
          <cell r="G4">
            <v>0</v>
          </cell>
          <cell r="H4">
            <v>14713430.208938187</v>
          </cell>
        </row>
        <row r="5">
          <cell r="A5">
            <v>47</v>
          </cell>
          <cell r="B5" t="str">
            <v>Veendam</v>
          </cell>
          <cell r="C5">
            <v>2.1536577951797283E-3</v>
          </cell>
          <cell r="D5">
            <v>14007917.754333491</v>
          </cell>
          <cell r="E5">
            <v>13722136.164392507</v>
          </cell>
          <cell r="F5">
            <v>2.1558373162985337E-3</v>
          </cell>
          <cell r="G5">
            <v>0</v>
          </cell>
          <cell r="H5">
            <v>13736023.089990601</v>
          </cell>
        </row>
        <row r="6">
          <cell r="A6">
            <v>50</v>
          </cell>
          <cell r="B6" t="str">
            <v>Zeewolde</v>
          </cell>
          <cell r="C6">
            <v>7.6808836865252777E-4</v>
          </cell>
          <cell r="D6">
            <v>4995834.8630065732</v>
          </cell>
          <cell r="E6">
            <v>4893912.6747648045</v>
          </cell>
          <cell r="F6">
            <v>7.6871220966268235E-4</v>
          </cell>
          <cell r="G6">
            <v>0</v>
          </cell>
          <cell r="H6">
            <v>4897887.5083272364</v>
          </cell>
        </row>
        <row r="7">
          <cell r="A7">
            <v>59</v>
          </cell>
          <cell r="B7" t="str">
            <v>Achtkarspelen</v>
          </cell>
          <cell r="C7">
            <v>1.625725705725032E-3</v>
          </cell>
          <cell r="D7">
            <v>10574118.148144059</v>
          </cell>
          <cell r="E7">
            <v>10358390.989433071</v>
          </cell>
          <cell r="F7">
            <v>1.6275952908235392E-3</v>
          </cell>
          <cell r="G7">
            <v>0</v>
          </cell>
          <cell r="H7">
            <v>10370303.142491953</v>
          </cell>
        </row>
        <row r="8">
          <cell r="A8">
            <v>60</v>
          </cell>
          <cell r="B8" t="str">
            <v>Ameland</v>
          </cell>
          <cell r="C8">
            <v>2.9388625983494648E-5</v>
          </cell>
          <cell r="D8">
            <v>191150.82099442763</v>
          </cell>
          <cell r="E8">
            <v>187251.0704033474</v>
          </cell>
          <cell r="F8">
            <v>2.9388625983494716E-5</v>
          </cell>
          <cell r="G8">
            <v>0</v>
          </cell>
          <cell r="H8">
            <v>187251.07040334781</v>
          </cell>
        </row>
        <row r="9">
          <cell r="A9">
            <v>72</v>
          </cell>
          <cell r="B9" t="str">
            <v>Harlingen</v>
          </cell>
          <cell r="C9">
            <v>1.2337224205490828E-3</v>
          </cell>
          <cell r="D9">
            <v>8024432.7754429877</v>
          </cell>
          <cell r="E9">
            <v>7860722.851016188</v>
          </cell>
          <cell r="F9">
            <v>1.2337958291234192E-3</v>
          </cell>
          <cell r="G9">
            <v>0</v>
          </cell>
          <cell r="H9">
            <v>7861190.5773443598</v>
          </cell>
        </row>
        <row r="10">
          <cell r="A10">
            <v>74</v>
          </cell>
          <cell r="B10" t="str">
            <v>Heerenveen</v>
          </cell>
          <cell r="C10">
            <v>3.2782630887801829E-3</v>
          </cell>
          <cell r="D10">
            <v>21322626.012118448</v>
          </cell>
          <cell r="E10">
            <v>20887613.89466219</v>
          </cell>
          <cell r="F10">
            <v>3.2852479361713269E-3</v>
          </cell>
          <cell r="G10">
            <v>0</v>
          </cell>
          <cell r="H10">
            <v>20932118.192050245</v>
          </cell>
        </row>
        <row r="11">
          <cell r="A11">
            <v>80</v>
          </cell>
          <cell r="B11" t="str">
            <v>Leeuwarden</v>
          </cell>
          <cell r="C11">
            <v>1.3072707337772958E-2</v>
          </cell>
          <cell r="D11">
            <v>85028090.174704552</v>
          </cell>
          <cell r="E11">
            <v>83293395.323839471</v>
          </cell>
          <cell r="F11">
            <v>1.3100020073258256E-2</v>
          </cell>
          <cell r="G11">
            <v>0</v>
          </cell>
          <cell r="H11">
            <v>83467419.756221503</v>
          </cell>
        </row>
        <row r="12">
          <cell r="A12">
            <v>85</v>
          </cell>
          <cell r="B12" t="str">
            <v>Ooststellingwerf</v>
          </cell>
          <cell r="C12">
            <v>1.3914728220427348E-3</v>
          </cell>
          <cell r="D12">
            <v>9050480.021566404</v>
          </cell>
          <cell r="E12">
            <v>8865837.2634025961</v>
          </cell>
          <cell r="F12">
            <v>1.3928152778818334E-3</v>
          </cell>
          <cell r="G12">
            <v>0</v>
          </cell>
          <cell r="H12">
            <v>8874390.7865574937</v>
          </cell>
        </row>
        <row r="13">
          <cell r="A13">
            <v>86</v>
          </cell>
          <cell r="B13" t="str">
            <v>Opsterland</v>
          </cell>
          <cell r="C13">
            <v>1.3400389458742496E-3</v>
          </cell>
          <cell r="D13">
            <v>8715941.4942445718</v>
          </cell>
          <cell r="E13">
            <v>8538123.8012982048</v>
          </cell>
          <cell r="F13">
            <v>1.3417073536594502E-3</v>
          </cell>
          <cell r="G13">
            <v>0</v>
          </cell>
          <cell r="H13">
            <v>8548754.1432483029</v>
          </cell>
        </row>
        <row r="14">
          <cell r="A14">
            <v>88</v>
          </cell>
          <cell r="B14" t="str">
            <v>Schiermonnikoog</v>
          </cell>
          <cell r="C14">
            <v>2.3098419774750545E-5</v>
          </cell>
          <cell r="D14">
            <v>150237.77927206311</v>
          </cell>
          <cell r="E14">
            <v>147172.71334417007</v>
          </cell>
          <cell r="F14">
            <v>2.3098419774750592E-5</v>
          </cell>
          <cell r="G14">
            <v>0</v>
          </cell>
          <cell r="H14">
            <v>147172.71334417036</v>
          </cell>
        </row>
        <row r="15">
          <cell r="A15">
            <v>90</v>
          </cell>
          <cell r="B15" t="str">
            <v>Smallingerland</v>
          </cell>
          <cell r="C15">
            <v>4.3524125650524718E-3</v>
          </cell>
          <cell r="D15">
            <v>28309157.276816033</v>
          </cell>
          <cell r="E15">
            <v>27731609.912650362</v>
          </cell>
          <cell r="F15">
            <v>4.361665230883E-3</v>
          </cell>
          <cell r="G15">
            <v>0</v>
          </cell>
          <cell r="H15">
            <v>27790563.726340886</v>
          </cell>
        </row>
        <row r="16">
          <cell r="A16">
            <v>93</v>
          </cell>
          <cell r="B16" t="str">
            <v>Terschelling</v>
          </cell>
          <cell r="C16">
            <v>5.4828498788121833E-5</v>
          </cell>
          <cell r="D16">
            <v>356617.9842204114</v>
          </cell>
          <cell r="E16">
            <v>349342.46645115252</v>
          </cell>
          <cell r="F16">
            <v>5.4828498788121948E-5</v>
          </cell>
          <cell r="G16">
            <v>0</v>
          </cell>
          <cell r="H16">
            <v>349342.46645115328</v>
          </cell>
        </row>
        <row r="17">
          <cell r="A17">
            <v>96</v>
          </cell>
          <cell r="B17" t="str">
            <v>Vlieland</v>
          </cell>
          <cell r="C17">
            <v>1.7264823965136554E-5</v>
          </cell>
          <cell r="D17">
            <v>112294.64341455036</v>
          </cell>
          <cell r="E17">
            <v>110003.67181551235</v>
          </cell>
          <cell r="F17">
            <v>1.7264823965136592E-5</v>
          </cell>
          <cell r="G17">
            <v>0</v>
          </cell>
          <cell r="H17">
            <v>110003.67181551259</v>
          </cell>
        </row>
        <row r="18">
          <cell r="A18">
            <v>98</v>
          </cell>
          <cell r="B18" t="str">
            <v>Weststellingwerf</v>
          </cell>
          <cell r="C18">
            <v>1.1526589652675276E-3</v>
          </cell>
          <cell r="D18">
            <v>7497176.2089599594</v>
          </cell>
          <cell r="E18">
            <v>7344223.0738374209</v>
          </cell>
          <cell r="F18">
            <v>1.1537689207208562E-3</v>
          </cell>
          <cell r="G18">
            <v>0</v>
          </cell>
          <cell r="H18">
            <v>7351295.2093926035</v>
          </cell>
        </row>
        <row r="19">
          <cell r="A19">
            <v>106</v>
          </cell>
          <cell r="B19" t="str">
            <v>Assen</v>
          </cell>
          <cell r="C19">
            <v>4.7751369430481128E-3</v>
          </cell>
          <cell r="D19">
            <v>31058660.161149532</v>
          </cell>
          <cell r="E19">
            <v>30425018.999204077</v>
          </cell>
          <cell r="F19">
            <v>4.7850202405885977E-3</v>
          </cell>
          <cell r="G19">
            <v>0</v>
          </cell>
          <cell r="H19">
            <v>30487990.913733523</v>
          </cell>
        </row>
        <row r="20">
          <cell r="A20">
            <v>109</v>
          </cell>
          <cell r="B20" t="str">
            <v>Coevorden</v>
          </cell>
          <cell r="C20">
            <v>1.8141511361651891E-3</v>
          </cell>
          <cell r="D20">
            <v>11799683.295187632</v>
          </cell>
          <cell r="E20">
            <v>11558952.851731315</v>
          </cell>
          <cell r="F20">
            <v>1.8172716040014893E-3</v>
          </cell>
          <cell r="G20">
            <v>0</v>
          </cell>
          <cell r="H20">
            <v>11578835.065443333</v>
          </cell>
        </row>
        <row r="21">
          <cell r="A21">
            <v>114</v>
          </cell>
          <cell r="B21" t="str">
            <v>Emmen</v>
          </cell>
          <cell r="C21">
            <v>8.264481882573586E-3</v>
          </cell>
          <cell r="D21">
            <v>53754214.226782441</v>
          </cell>
          <cell r="E21">
            <v>52657551.248231441</v>
          </cell>
          <cell r="F21">
            <v>8.2817283706493865E-3</v>
          </cell>
          <cell r="G21">
            <v>0</v>
          </cell>
          <cell r="H21">
            <v>52767438.092029646</v>
          </cell>
        </row>
        <row r="22">
          <cell r="A22">
            <v>118</v>
          </cell>
          <cell r="B22" t="str">
            <v>Hoogeveen</v>
          </cell>
          <cell r="C22">
            <v>3.0221545883412485E-3</v>
          </cell>
          <cell r="D22">
            <v>19656833.601474568</v>
          </cell>
          <cell r="E22">
            <v>19255806.035610862</v>
          </cell>
          <cell r="F22">
            <v>3.0285678230498945E-3</v>
          </cell>
          <cell r="G22">
            <v>0</v>
          </cell>
          <cell r="H22">
            <v>19296668.274785172</v>
          </cell>
        </row>
        <row r="23">
          <cell r="A23">
            <v>119</v>
          </cell>
          <cell r="B23" t="str">
            <v>Meppel</v>
          </cell>
          <cell r="C23">
            <v>1.7247225449417804E-3</v>
          </cell>
          <cell r="D23">
            <v>11218017.835824866</v>
          </cell>
          <cell r="E23">
            <v>10989154.201033885</v>
          </cell>
          <cell r="F23">
            <v>1.7275224935608001E-3</v>
          </cell>
          <cell r="G23">
            <v>0</v>
          </cell>
          <cell r="H23">
            <v>11006994.210848575</v>
          </cell>
        </row>
        <row r="24">
          <cell r="A24">
            <v>141</v>
          </cell>
          <cell r="B24" t="str">
            <v>Almelo</v>
          </cell>
          <cell r="C24">
            <v>6.5615919328367456E-3</v>
          </cell>
          <cell r="D24">
            <v>42678200.937213488</v>
          </cell>
          <cell r="E24">
            <v>41807504.497273788</v>
          </cell>
          <cell r="F24">
            <v>5.9704703933346351E-3</v>
          </cell>
          <cell r="G24">
            <v>3766359.8520192802</v>
          </cell>
          <cell r="H24">
            <v>41807504.497273788</v>
          </cell>
        </row>
        <row r="25">
          <cell r="A25">
            <v>147</v>
          </cell>
          <cell r="B25" t="str">
            <v>Borne</v>
          </cell>
          <cell r="C25">
            <v>7.0754449561054355E-4</v>
          </cell>
          <cell r="D25">
            <v>4602042.6848809998</v>
          </cell>
          <cell r="E25">
            <v>4508154.4212199468</v>
          </cell>
          <cell r="F25">
            <v>7.0804302782209423E-4</v>
          </cell>
          <cell r="G25">
            <v>0</v>
          </cell>
          <cell r="H25">
            <v>4511330.8436323404</v>
          </cell>
        </row>
        <row r="26">
          <cell r="A26">
            <v>148</v>
          </cell>
          <cell r="B26" t="str">
            <v>Dalfsen</v>
          </cell>
          <cell r="C26">
            <v>6.1496120031536046E-4</v>
          </cell>
          <cell r="D26">
            <v>3999858.2576137222</v>
          </cell>
          <cell r="E26">
            <v>3918255.4189587077</v>
          </cell>
          <cell r="F26">
            <v>5.8284352243795682E-4</v>
          </cell>
          <cell r="G26">
            <v>204639.35826028045</v>
          </cell>
          <cell r="H26">
            <v>3918255.4189587077</v>
          </cell>
        </row>
        <row r="27">
          <cell r="A27">
            <v>150</v>
          </cell>
          <cell r="B27" t="str">
            <v>Deventer</v>
          </cell>
          <cell r="C27">
            <v>6.770106691567147E-3</v>
          </cell>
          <cell r="D27">
            <v>44034431.995553866</v>
          </cell>
          <cell r="E27">
            <v>43136066.499086723</v>
          </cell>
          <cell r="F27">
            <v>6.2680295423263007E-3</v>
          </cell>
          <cell r="G27">
            <v>3199009.156576775</v>
          </cell>
          <cell r="H27">
            <v>43136066.499086723</v>
          </cell>
        </row>
        <row r="28">
          <cell r="A28">
            <v>153</v>
          </cell>
          <cell r="B28" t="str">
            <v>Enschede</v>
          </cell>
          <cell r="C28">
            <v>1.5057667227679799E-2</v>
          </cell>
          <cell r="D28">
            <v>97938755.437171042</v>
          </cell>
          <cell r="E28">
            <v>95940664.519123182</v>
          </cell>
          <cell r="F28">
            <v>1.5089436482092967E-2</v>
          </cell>
          <cell r="G28">
            <v>0</v>
          </cell>
          <cell r="H28">
            <v>96143083.880209446</v>
          </cell>
        </row>
        <row r="29">
          <cell r="A29">
            <v>158</v>
          </cell>
          <cell r="B29" t="str">
            <v>Haaksbergen</v>
          </cell>
          <cell r="C29">
            <v>7.9894754486956705E-4</v>
          </cell>
          <cell r="D29">
            <v>5196550.5028738882</v>
          </cell>
          <cell r="E29">
            <v>5090533.4280334814</v>
          </cell>
          <cell r="F29">
            <v>7.9953310630219378E-4</v>
          </cell>
          <cell r="G29">
            <v>0</v>
          </cell>
          <cell r="H29">
            <v>5094264.3613921162</v>
          </cell>
        </row>
        <row r="30">
          <cell r="A30">
            <v>160</v>
          </cell>
          <cell r="B30" t="str">
            <v>Hardenberg</v>
          </cell>
          <cell r="C30">
            <v>1.9816246859873723E-3</v>
          </cell>
          <cell r="D30">
            <v>12888972.279345712</v>
          </cell>
          <cell r="E30">
            <v>12626018.780096406</v>
          </cell>
          <cell r="F30">
            <v>1.9857682377877398E-3</v>
          </cell>
          <cell r="G30">
            <v>0</v>
          </cell>
          <cell r="H30">
            <v>12652419.62341335</v>
          </cell>
        </row>
        <row r="31">
          <cell r="A31">
            <v>163</v>
          </cell>
          <cell r="B31" t="str">
            <v>Hellendoorn</v>
          </cell>
          <cell r="C31">
            <v>9.7075624769122487E-4</v>
          </cell>
          <cell r="D31">
            <v>6314036.3838672377</v>
          </cell>
          <cell r="E31">
            <v>6185220.9961434789</v>
          </cell>
          <cell r="F31">
            <v>9.7242261439827392E-4</v>
          </cell>
          <cell r="G31">
            <v>0</v>
          </cell>
          <cell r="H31">
            <v>6195838.3332641283</v>
          </cell>
        </row>
        <row r="32">
          <cell r="A32">
            <v>164</v>
          </cell>
          <cell r="B32" t="str">
            <v>Hengelo</v>
          </cell>
          <cell r="C32">
            <v>5.4970338732235405E-3</v>
          </cell>
          <cell r="D32">
            <v>35754054.595510162</v>
          </cell>
          <cell r="E32">
            <v>35024620.660477981</v>
          </cell>
          <cell r="F32">
            <v>5.5087380913655982E-3</v>
          </cell>
          <cell r="G32">
            <v>0</v>
          </cell>
          <cell r="H32">
            <v>35099194.659839682</v>
          </cell>
        </row>
        <row r="33">
          <cell r="A33">
            <v>166</v>
          </cell>
          <cell r="B33" t="str">
            <v>Kampen</v>
          </cell>
          <cell r="C33">
            <v>1.8990535682693892E-3</v>
          </cell>
          <cell r="D33">
            <v>12351909.507132966</v>
          </cell>
          <cell r="E33">
            <v>12099912.857833259</v>
          </cell>
          <cell r="F33">
            <v>1.9030554981061421E-3</v>
          </cell>
          <cell r="G33">
            <v>0</v>
          </cell>
          <cell r="H33">
            <v>12125411.349870006</v>
          </cell>
        </row>
        <row r="34">
          <cell r="A34">
            <v>168</v>
          </cell>
          <cell r="B34" t="str">
            <v>Losser</v>
          </cell>
          <cell r="C34">
            <v>7.4138252598701649E-4</v>
          </cell>
          <cell r="D34">
            <v>4822133.5217554234</v>
          </cell>
          <cell r="E34">
            <v>4723755.0897198664</v>
          </cell>
          <cell r="F34">
            <v>7.4185213912482872E-4</v>
          </cell>
          <cell r="G34">
            <v>0</v>
          </cell>
          <cell r="H34">
            <v>4726747.252836992</v>
          </cell>
        </row>
        <row r="35">
          <cell r="A35">
            <v>171</v>
          </cell>
          <cell r="B35" t="str">
            <v>Noordoostpolder</v>
          </cell>
          <cell r="C35">
            <v>2.1526570903215234E-3</v>
          </cell>
          <cell r="D35">
            <v>14001408.924852353</v>
          </cell>
          <cell r="E35">
            <v>13715760.124357089</v>
          </cell>
          <cell r="F35">
            <v>2.1572380834232307E-3</v>
          </cell>
          <cell r="G35">
            <v>0</v>
          </cell>
          <cell r="H35">
            <v>13744948.146358756</v>
          </cell>
        </row>
        <row r="36">
          <cell r="A36">
            <v>173</v>
          </cell>
          <cell r="B36" t="str">
            <v>Oldenzaal</v>
          </cell>
          <cell r="C36">
            <v>1.3563095794827936E-3</v>
          </cell>
          <cell r="D36">
            <v>8821769.6800917499</v>
          </cell>
          <cell r="E36">
            <v>8641792.9405445121</v>
          </cell>
          <cell r="F36">
            <v>1.358293362887431E-3</v>
          </cell>
          <cell r="G36">
            <v>0</v>
          </cell>
          <cell r="H36">
            <v>8654432.7137062587</v>
          </cell>
        </row>
        <row r="37">
          <cell r="A37">
            <v>175</v>
          </cell>
          <cell r="B37" t="str">
            <v>Ommen</v>
          </cell>
          <cell r="C37">
            <v>5.994675121646345E-4</v>
          </cell>
          <cell r="D37">
            <v>3899083.5153066725</v>
          </cell>
          <cell r="E37">
            <v>3819536.6257647527</v>
          </cell>
          <cell r="F37">
            <v>5.9959774691928207E-4</v>
          </cell>
          <cell r="G37">
            <v>0</v>
          </cell>
          <cell r="H37">
            <v>3820366.4228850799</v>
          </cell>
        </row>
        <row r="38">
          <cell r="A38">
            <v>177</v>
          </cell>
          <cell r="B38" t="str">
            <v>Raalte</v>
          </cell>
          <cell r="C38">
            <v>9.5104622208188846E-4</v>
          </cell>
          <cell r="D38">
            <v>6185837.5501020923</v>
          </cell>
          <cell r="E38">
            <v>6059637.6022448177</v>
          </cell>
          <cell r="F38">
            <v>9.5288223567227841E-4</v>
          </cell>
          <cell r="G38">
            <v>0</v>
          </cell>
          <cell r="H38">
            <v>6071335.8527948335</v>
          </cell>
        </row>
        <row r="39">
          <cell r="A39">
            <v>180</v>
          </cell>
          <cell r="B39" t="str">
            <v>Staphorst</v>
          </cell>
          <cell r="C39">
            <v>2.9685294117141024E-4</v>
          </cell>
          <cell r="D39">
            <v>1930804.231929535</v>
          </cell>
          <cell r="E39">
            <v>1891413.0595267338</v>
          </cell>
          <cell r="F39">
            <v>2.9690585214022479E-4</v>
          </cell>
          <cell r="G39">
            <v>0</v>
          </cell>
          <cell r="H39">
            <v>1891750.1843570056</v>
          </cell>
        </row>
        <row r="40">
          <cell r="A40">
            <v>183</v>
          </cell>
          <cell r="B40" t="str">
            <v>Tubbergen</v>
          </cell>
          <cell r="C40">
            <v>3.6273318165230351E-4</v>
          </cell>
          <cell r="D40">
            <v>2359305.4508128539</v>
          </cell>
          <cell r="E40">
            <v>2311172.2396736885</v>
          </cell>
          <cell r="F40">
            <v>3.6291098392898086E-4</v>
          </cell>
          <cell r="G40">
            <v>0</v>
          </cell>
          <cell r="H40">
            <v>2312305.1155912862</v>
          </cell>
        </row>
        <row r="41">
          <cell r="A41">
            <v>184</v>
          </cell>
          <cell r="B41" t="str">
            <v>Urk</v>
          </cell>
          <cell r="C41">
            <v>3.0065402806977786E-4</v>
          </cell>
          <cell r="D41">
            <v>1955527.4320445242</v>
          </cell>
          <cell r="E41">
            <v>1915631.8709408918</v>
          </cell>
          <cell r="F41">
            <v>3.0081407240074517E-4</v>
          </cell>
          <cell r="G41">
            <v>0</v>
          </cell>
          <cell r="H41">
            <v>1916651.6012373148</v>
          </cell>
        </row>
        <row r="42">
          <cell r="A42">
            <v>189</v>
          </cell>
          <cell r="B42" t="str">
            <v>Wierden</v>
          </cell>
          <cell r="C42">
            <v>4.8274305450557545E-4</v>
          </cell>
          <cell r="D42">
            <v>3139879.0555885308</v>
          </cell>
          <cell r="E42">
            <v>3075821.024661649</v>
          </cell>
          <cell r="F42">
            <v>4.8310529040789083E-4</v>
          </cell>
          <cell r="G42">
            <v>0</v>
          </cell>
          <cell r="H42">
            <v>3078129.0284616626</v>
          </cell>
        </row>
        <row r="43">
          <cell r="A43">
            <v>193</v>
          </cell>
          <cell r="B43" t="str">
            <v>Zwolle</v>
          </cell>
          <cell r="C43">
            <v>7.786509851446609E-3</v>
          </cell>
          <cell r="D43">
            <v>50645367.075723931</v>
          </cell>
          <cell r="E43">
            <v>49612129.032791555</v>
          </cell>
          <cell r="F43">
            <v>7.8024488337735207E-3</v>
          </cell>
          <cell r="G43">
            <v>0</v>
          </cell>
          <cell r="H43">
            <v>49713685.03964708</v>
          </cell>
        </row>
        <row r="44">
          <cell r="A44">
            <v>197</v>
          </cell>
          <cell r="B44" t="str">
            <v>Aalten</v>
          </cell>
          <cell r="C44">
            <v>6.9683662706418784E-4</v>
          </cell>
          <cell r="D44">
            <v>4532396.0853807293</v>
          </cell>
          <cell r="E44">
            <v>4439928.7121252269</v>
          </cell>
          <cell r="F44">
            <v>6.9754114544328457E-4</v>
          </cell>
          <cell r="G44">
            <v>0</v>
          </cell>
          <cell r="H44">
            <v>4444417.5854968084</v>
          </cell>
        </row>
        <row r="45">
          <cell r="A45">
            <v>200</v>
          </cell>
          <cell r="B45" t="str">
            <v>Apeldoorn</v>
          </cell>
          <cell r="C45">
            <v>8.0726632747367411E-3</v>
          </cell>
          <cell r="D45">
            <v>52506579.022924304</v>
          </cell>
          <cell r="E45">
            <v>51435369.589895263</v>
          </cell>
          <cell r="F45">
            <v>8.0893636079884534E-3</v>
          </cell>
          <cell r="G45">
            <v>0</v>
          </cell>
          <cell r="H45">
            <v>51541776.581471942</v>
          </cell>
        </row>
        <row r="46">
          <cell r="A46">
            <v>202</v>
          </cell>
          <cell r="B46" t="str">
            <v>Arnhem</v>
          </cell>
          <cell r="C46">
            <v>1.7536595945155803E-2</v>
          </cell>
          <cell r="D46">
            <v>114062314.93254617</v>
          </cell>
          <cell r="E46">
            <v>111735280.3021705</v>
          </cell>
          <cell r="F46">
            <v>1.7573269780305777E-2</v>
          </cell>
          <cell r="G46">
            <v>0</v>
          </cell>
          <cell r="H46">
            <v>111968949.43973023</v>
          </cell>
        </row>
        <row r="47">
          <cell r="A47">
            <v>203</v>
          </cell>
          <cell r="B47" t="str">
            <v>Barneveld</v>
          </cell>
          <cell r="C47">
            <v>1.1484349874896402E-3</v>
          </cell>
          <cell r="D47">
            <v>7469702.4229941191</v>
          </cell>
          <cell r="E47">
            <v>7317309.7924640905</v>
          </cell>
          <cell r="F47">
            <v>1.1508799237262457E-3</v>
          </cell>
          <cell r="G47">
            <v>0</v>
          </cell>
          <cell r="H47">
            <v>7332887.8234897479</v>
          </cell>
        </row>
        <row r="48">
          <cell r="A48">
            <v>209</v>
          </cell>
          <cell r="B48" t="str">
            <v>Beuningen</v>
          </cell>
          <cell r="C48">
            <v>9.4042202272658277E-4</v>
          </cell>
          <cell r="D48">
            <v>6116735.155511816</v>
          </cell>
          <cell r="E48">
            <v>5991944.9955003979</v>
          </cell>
          <cell r="F48">
            <v>9.413329209491105E-4</v>
          </cell>
          <cell r="G48">
            <v>0</v>
          </cell>
          <cell r="H48">
            <v>5997748.8281563586</v>
          </cell>
        </row>
        <row r="49">
          <cell r="A49">
            <v>213</v>
          </cell>
          <cell r="B49" t="str">
            <v>Brummen</v>
          </cell>
          <cell r="C49">
            <v>7.2540254187271845E-4</v>
          </cell>
          <cell r="D49">
            <v>4718195.7914021341</v>
          </cell>
          <cell r="E49">
            <v>4621937.8379670512</v>
          </cell>
          <cell r="F49">
            <v>7.2576165235137854E-4</v>
          </cell>
          <cell r="G49">
            <v>0</v>
          </cell>
          <cell r="H49">
            <v>4624225.9279771093</v>
          </cell>
        </row>
        <row r="50">
          <cell r="A50">
            <v>214</v>
          </cell>
          <cell r="B50" t="str">
            <v>Buren</v>
          </cell>
          <cell r="C50">
            <v>5.8365868535997399E-4</v>
          </cell>
          <cell r="D50">
            <v>3796259.0340136383</v>
          </cell>
          <cell r="E50">
            <v>3718809.9111964586</v>
          </cell>
          <cell r="F50">
            <v>5.843034903758391E-4</v>
          </cell>
          <cell r="G50">
            <v>0</v>
          </cell>
          <cell r="H50">
            <v>3722918.3179484452</v>
          </cell>
        </row>
        <row r="51">
          <cell r="A51">
            <v>216</v>
          </cell>
          <cell r="B51" t="str">
            <v>Culemborg</v>
          </cell>
          <cell r="C51">
            <v>1.2210255527393135E-3</v>
          </cell>
          <cell r="D51">
            <v>7941849.2376058102</v>
          </cell>
          <cell r="E51">
            <v>7779824.1356599685</v>
          </cell>
          <cell r="F51">
            <v>1.2224366306901086E-3</v>
          </cell>
          <cell r="G51">
            <v>0</v>
          </cell>
          <cell r="H51">
            <v>7788814.8879618067</v>
          </cell>
        </row>
        <row r="52">
          <cell r="A52">
            <v>221</v>
          </cell>
          <cell r="B52" t="str">
            <v>Doesburg</v>
          </cell>
          <cell r="C52">
            <v>6.2687876247426622E-4</v>
          </cell>
          <cell r="D52">
            <v>4077373.0006372267</v>
          </cell>
          <cell r="E52">
            <v>3994188.7501769429</v>
          </cell>
          <cell r="F52">
            <v>6.2687876247426752E-4</v>
          </cell>
          <cell r="G52">
            <v>0</v>
          </cell>
          <cell r="H52">
            <v>3994188.7501769508</v>
          </cell>
        </row>
        <row r="53">
          <cell r="A53">
            <v>222</v>
          </cell>
          <cell r="B53" t="str">
            <v>Doetinchem</v>
          </cell>
          <cell r="C53">
            <v>2.9426147836202473E-3</v>
          </cell>
          <cell r="D53">
            <v>19139487.231395923</v>
          </cell>
          <cell r="E53">
            <v>18749014.272632714</v>
          </cell>
          <cell r="F53">
            <v>2.9487750135852959E-3</v>
          </cell>
          <cell r="G53">
            <v>0</v>
          </cell>
          <cell r="H53">
            <v>18788264.479686763</v>
          </cell>
        </row>
        <row r="54">
          <cell r="A54">
            <v>225</v>
          </cell>
          <cell r="B54" t="str">
            <v>Druten</v>
          </cell>
          <cell r="C54">
            <v>6.1010642857862671E-4</v>
          </cell>
          <cell r="D54">
            <v>3968281.6332509439</v>
          </cell>
          <cell r="E54">
            <v>3887323.0029696831</v>
          </cell>
          <cell r="F54">
            <v>6.1032540922173332E-4</v>
          </cell>
          <cell r="G54">
            <v>0</v>
          </cell>
          <cell r="H54">
            <v>3888718.2488665939</v>
          </cell>
        </row>
        <row r="55">
          <cell r="A55">
            <v>226</v>
          </cell>
          <cell r="B55" t="str">
            <v>Duiven</v>
          </cell>
          <cell r="C55">
            <v>1.006754499046142E-3</v>
          </cell>
          <cell r="D55">
            <v>6548177.8270473229</v>
          </cell>
          <cell r="E55">
            <v>6414585.6184515348</v>
          </cell>
          <cell r="F55">
            <v>1.0075712077920118E-3</v>
          </cell>
          <cell r="G55">
            <v>0</v>
          </cell>
          <cell r="H55">
            <v>6419789.3182419837</v>
          </cell>
        </row>
        <row r="56">
          <cell r="A56">
            <v>228</v>
          </cell>
          <cell r="B56" t="str">
            <v>Ede</v>
          </cell>
          <cell r="C56">
            <v>3.8592281811955925E-3</v>
          </cell>
          <cell r="D56">
            <v>25101365.257929638</v>
          </cell>
          <cell r="E56">
            <v>24589261.446434844</v>
          </cell>
          <cell r="F56">
            <v>3.8670903959323053E-3</v>
          </cell>
          <cell r="G56">
            <v>0</v>
          </cell>
          <cell r="H56">
            <v>24639355.932853408</v>
          </cell>
        </row>
        <row r="57">
          <cell r="A57">
            <v>230</v>
          </cell>
          <cell r="B57" t="str">
            <v>Elburg</v>
          </cell>
          <cell r="C57">
            <v>5.5995367222142216E-4</v>
          </cell>
          <cell r="D57">
            <v>3642075.8229419817</v>
          </cell>
          <cell r="E57">
            <v>3567772.2585136769</v>
          </cell>
          <cell r="F57">
            <v>5.6036626329210662E-4</v>
          </cell>
          <cell r="G57">
            <v>0</v>
          </cell>
          <cell r="H57">
            <v>3570401.1027361974</v>
          </cell>
        </row>
        <row r="58">
          <cell r="A58">
            <v>232</v>
          </cell>
          <cell r="B58" t="str">
            <v>Epe</v>
          </cell>
          <cell r="C58">
            <v>1.0637772127209798E-3</v>
          </cell>
          <cell r="D58">
            <v>6919067.5222783703</v>
          </cell>
          <cell r="E58">
            <v>6777908.6325629726</v>
          </cell>
          <cell r="F58">
            <v>1.0654202735850902E-3</v>
          </cell>
          <cell r="G58">
            <v>0</v>
          </cell>
          <cell r="H58">
            <v>6788377.4753634259</v>
          </cell>
        </row>
        <row r="59">
          <cell r="A59">
            <v>233</v>
          </cell>
          <cell r="B59" t="str">
            <v>Ermelo</v>
          </cell>
          <cell r="C59">
            <v>8.2771517121808162E-4</v>
          </cell>
          <cell r="D59">
            <v>5383662.1901527476</v>
          </cell>
          <cell r="E59">
            <v>5273827.7688355399</v>
          </cell>
          <cell r="F59">
            <v>8.2848952683415938E-4</v>
          </cell>
          <cell r="G59">
            <v>0</v>
          </cell>
          <cell r="H59">
            <v>5278761.6135843499</v>
          </cell>
        </row>
        <row r="60">
          <cell r="A60">
            <v>243</v>
          </cell>
          <cell r="B60" t="str">
            <v>Harderwijk</v>
          </cell>
          <cell r="C60">
            <v>1.9933456414680862E-3</v>
          </cell>
          <cell r="D60">
            <v>12965208.244383303</v>
          </cell>
          <cell r="E60">
            <v>12700699.422231438</v>
          </cell>
          <cell r="F60">
            <v>1.9975828987830757E-3</v>
          </cell>
          <cell r="G60">
            <v>0</v>
          </cell>
          <cell r="H60">
            <v>12727697.314826069</v>
          </cell>
        </row>
        <row r="61">
          <cell r="A61">
            <v>244</v>
          </cell>
          <cell r="B61" t="str">
            <v>Hattem</v>
          </cell>
          <cell r="C61">
            <v>2.5353902537313626E-4</v>
          </cell>
          <cell r="D61">
            <v>1649079.9155231228</v>
          </cell>
          <cell r="E61">
            <v>1615436.3227734622</v>
          </cell>
          <cell r="F61">
            <v>2.5353902537313681E-4</v>
          </cell>
          <cell r="G61">
            <v>0</v>
          </cell>
          <cell r="H61">
            <v>1615436.3227734657</v>
          </cell>
        </row>
        <row r="62">
          <cell r="A62">
            <v>246</v>
          </cell>
          <cell r="B62" t="str">
            <v>Heerde</v>
          </cell>
          <cell r="C62">
            <v>4.1518778403879051E-4</v>
          </cell>
          <cell r="D62">
            <v>2700483.0314436862</v>
          </cell>
          <cell r="E62">
            <v>2645389.3088884265</v>
          </cell>
          <cell r="F62">
            <v>4.1530224223120833E-4</v>
          </cell>
          <cell r="G62">
            <v>0</v>
          </cell>
          <cell r="H62">
            <v>2646118.5848695049</v>
          </cell>
        </row>
        <row r="63">
          <cell r="A63">
            <v>252</v>
          </cell>
          <cell r="B63" t="str">
            <v>Heumen</v>
          </cell>
          <cell r="C63">
            <v>5.9521922528945866E-4</v>
          </cell>
          <cell r="D63">
            <v>3871451.6170183336</v>
          </cell>
          <cell r="E63">
            <v>3792468.4577869801</v>
          </cell>
          <cell r="F63">
            <v>5.9528357545447015E-4</v>
          </cell>
          <cell r="G63">
            <v>0</v>
          </cell>
          <cell r="H63">
            <v>3792878.468016305</v>
          </cell>
        </row>
        <row r="64">
          <cell r="A64">
            <v>262</v>
          </cell>
          <cell r="B64" t="str">
            <v>Lochem</v>
          </cell>
          <cell r="C64">
            <v>1.0270361112469501E-3</v>
          </cell>
          <cell r="D64">
            <v>6680094.3999913167</v>
          </cell>
          <cell r="E64">
            <v>6543810.9043236887</v>
          </cell>
          <cell r="F64">
            <v>1.0285983260921439E-3</v>
          </cell>
          <cell r="G64">
            <v>0</v>
          </cell>
          <cell r="H64">
            <v>6553764.6327534169</v>
          </cell>
        </row>
        <row r="65">
          <cell r="A65">
            <v>263</v>
          </cell>
          <cell r="B65" t="str">
            <v>Maasdriel</v>
          </cell>
          <cell r="C65">
            <v>6.2726419914438413E-4</v>
          </cell>
          <cell r="D65">
            <v>4079879.9751374205</v>
          </cell>
          <cell r="E65">
            <v>3996644.578805774</v>
          </cell>
          <cell r="F65">
            <v>6.2785800514532754E-4</v>
          </cell>
          <cell r="G65">
            <v>0</v>
          </cell>
          <cell r="H65">
            <v>4000428.0428353967</v>
          </cell>
        </row>
        <row r="66">
          <cell r="A66">
            <v>267</v>
          </cell>
          <cell r="B66" t="str">
            <v>Nijkerk</v>
          </cell>
          <cell r="C66">
            <v>1.0637702879952966E-3</v>
          </cell>
          <cell r="D66">
            <v>6919022.4821666628</v>
          </cell>
          <cell r="E66">
            <v>6777864.5113339918</v>
          </cell>
          <cell r="F66">
            <v>1.0660301446092501E-3</v>
          </cell>
          <cell r="G66">
            <v>0</v>
          </cell>
          <cell r="H66">
            <v>6792263.2984756073</v>
          </cell>
        </row>
        <row r="67">
          <cell r="A67">
            <v>268</v>
          </cell>
          <cell r="B67" t="str">
            <v>Nijmegen</v>
          </cell>
          <cell r="C67">
            <v>1.7251634257282607E-2</v>
          </cell>
          <cell r="D67">
            <v>112208854.32436647</v>
          </cell>
          <cell r="E67">
            <v>109919632.94566706</v>
          </cell>
          <cell r="F67">
            <v>1.7287418587988875E-2</v>
          </cell>
          <cell r="G67">
            <v>0</v>
          </cell>
          <cell r="H67">
            <v>110147634.56208082</v>
          </cell>
        </row>
        <row r="68">
          <cell r="A68">
            <v>269</v>
          </cell>
          <cell r="B68" t="str">
            <v>Oldebroek</v>
          </cell>
          <cell r="C68">
            <v>6.5165628090278857E-4</v>
          </cell>
          <cell r="D68">
            <v>4238532.0487831831</v>
          </cell>
          <cell r="E68">
            <v>4152059.9228641312</v>
          </cell>
          <cell r="F68">
            <v>6.5207057471820644E-4</v>
          </cell>
          <cell r="G68">
            <v>0</v>
          </cell>
          <cell r="H68">
            <v>4154699.6162081496</v>
          </cell>
        </row>
        <row r="69">
          <cell r="A69">
            <v>273</v>
          </cell>
          <cell r="B69" t="str">
            <v>Putten</v>
          </cell>
          <cell r="C69">
            <v>4.7663024349778402E-4</v>
          </cell>
          <cell r="D69">
            <v>3100119.8356991922</v>
          </cell>
          <cell r="E69">
            <v>3036872.9498171443</v>
          </cell>
          <cell r="F69">
            <v>4.7702194777084471E-4</v>
          </cell>
          <cell r="G69">
            <v>0</v>
          </cell>
          <cell r="H69">
            <v>3039368.7127852184</v>
          </cell>
        </row>
        <row r="70">
          <cell r="A70">
            <v>274</v>
          </cell>
          <cell r="B70" t="str">
            <v>Renkum</v>
          </cell>
          <cell r="C70">
            <v>1.3776337979006477E-3</v>
          </cell>
          <cell r="D70">
            <v>8960467.6192169599</v>
          </cell>
          <cell r="E70">
            <v>8777661.2430129759</v>
          </cell>
          <cell r="F70">
            <v>1.379397741306624E-3</v>
          </cell>
          <cell r="G70">
            <v>0</v>
          </cell>
          <cell r="H70">
            <v>8788900.2948517874</v>
          </cell>
        </row>
        <row r="71">
          <cell r="A71">
            <v>275</v>
          </cell>
          <cell r="B71" t="str">
            <v>Rheden</v>
          </cell>
          <cell r="C71">
            <v>2.2933849439536616E-3</v>
          </cell>
          <cell r="D71">
            <v>14916737.350675177</v>
          </cell>
          <cell r="E71">
            <v>14612414.538992979</v>
          </cell>
          <cell r="F71">
            <v>2.2982653671833747E-3</v>
          </cell>
          <cell r="G71">
            <v>0</v>
          </cell>
          <cell r="H71">
            <v>14643510.394726362</v>
          </cell>
        </row>
        <row r="72">
          <cell r="A72">
            <v>277</v>
          </cell>
          <cell r="B72" t="str">
            <v>Rozendaal</v>
          </cell>
          <cell r="C72">
            <v>8.9596354119934718E-6</v>
          </cell>
          <cell r="D72">
            <v>58275.66303287397</v>
          </cell>
          <cell r="E72">
            <v>57086.756021249545</v>
          </cell>
          <cell r="F72">
            <v>8.9596354119934904E-6</v>
          </cell>
          <cell r="G72">
            <v>0</v>
          </cell>
          <cell r="H72">
            <v>57086.756021249668</v>
          </cell>
        </row>
        <row r="73">
          <cell r="A73">
            <v>279</v>
          </cell>
          <cell r="B73" t="str">
            <v>Scherpenzeel</v>
          </cell>
          <cell r="C73">
            <v>1.5601358421789724E-4</v>
          </cell>
          <cell r="D73">
            <v>1014750.5611961287</v>
          </cell>
          <cell r="E73">
            <v>994048.19601539592</v>
          </cell>
          <cell r="F73">
            <v>1.5601358421789754E-4</v>
          </cell>
          <cell r="G73">
            <v>0</v>
          </cell>
          <cell r="H73">
            <v>994048.19601539779</v>
          </cell>
        </row>
        <row r="74">
          <cell r="A74">
            <v>281</v>
          </cell>
          <cell r="B74" t="str">
            <v>Tiel</v>
          </cell>
          <cell r="C74">
            <v>2.8067325520081472E-3</v>
          </cell>
          <cell r="D74">
            <v>18255675.917937744</v>
          </cell>
          <cell r="E74">
            <v>17883233.976117615</v>
          </cell>
          <cell r="F74">
            <v>2.8127285380546412E-3</v>
          </cell>
          <cell r="G74">
            <v>0</v>
          </cell>
          <cell r="H74">
            <v>17921437.694997162</v>
          </cell>
        </row>
        <row r="75">
          <cell r="A75">
            <v>285</v>
          </cell>
          <cell r="B75" t="str">
            <v>Voorst</v>
          </cell>
          <cell r="C75">
            <v>5.6481542725514715E-4</v>
          </cell>
          <cell r="D75">
            <v>3673697.8683786299</v>
          </cell>
          <cell r="E75">
            <v>3598749.1689216406</v>
          </cell>
          <cell r="F75">
            <v>5.6522226794744666E-4</v>
          </cell>
          <cell r="G75">
            <v>0</v>
          </cell>
          <cell r="H75">
            <v>3601341.3743265313</v>
          </cell>
        </row>
        <row r="76">
          <cell r="A76">
            <v>289</v>
          </cell>
          <cell r="B76" t="str">
            <v>Wageningen</v>
          </cell>
          <cell r="C76">
            <v>2.185758138909759E-3</v>
          </cell>
          <cell r="D76">
            <v>14216706.251681168</v>
          </cell>
          <cell r="E76">
            <v>13926665.077283483</v>
          </cell>
          <cell r="F76">
            <v>2.1903693577066019E-3</v>
          </cell>
          <cell r="G76">
            <v>0</v>
          </cell>
          <cell r="H76">
            <v>13956045.683782671</v>
          </cell>
        </row>
        <row r="77">
          <cell r="A77">
            <v>293</v>
          </cell>
          <cell r="B77" t="str">
            <v>Westervoort</v>
          </cell>
          <cell r="C77">
            <v>8.1189710791575252E-4</v>
          </cell>
          <cell r="D77">
            <v>5280777.6324166572</v>
          </cell>
          <cell r="E77">
            <v>5173042.2034697914</v>
          </cell>
          <cell r="F77">
            <v>8.1189710791575447E-4</v>
          </cell>
          <cell r="G77">
            <v>0</v>
          </cell>
          <cell r="H77">
            <v>5173042.2034698036</v>
          </cell>
        </row>
        <row r="78">
          <cell r="A78">
            <v>294</v>
          </cell>
          <cell r="B78" t="str">
            <v>Winterswijk</v>
          </cell>
          <cell r="C78">
            <v>1.3419900412450926E-3</v>
          </cell>
          <cell r="D78">
            <v>8728631.8963812515</v>
          </cell>
          <cell r="E78">
            <v>8550555.3010510206</v>
          </cell>
          <cell r="F78">
            <v>1.3435651382097309E-3</v>
          </cell>
          <cell r="G78">
            <v>0</v>
          </cell>
          <cell r="H78">
            <v>8560591.1085359715</v>
          </cell>
        </row>
        <row r="79">
          <cell r="A79">
            <v>296</v>
          </cell>
          <cell r="B79" t="str">
            <v>Wijchen</v>
          </cell>
          <cell r="C79">
            <v>1.6816720900960196E-3</v>
          </cell>
          <cell r="D79">
            <v>10938007.13397814</v>
          </cell>
          <cell r="E79">
            <v>10714856.118648302</v>
          </cell>
          <cell r="F79">
            <v>1.6852283987437444E-3</v>
          </cell>
          <cell r="G79">
            <v>0</v>
          </cell>
          <cell r="H79">
            <v>10737515.313445132</v>
          </cell>
        </row>
        <row r="80">
          <cell r="A80">
            <v>297</v>
          </cell>
          <cell r="B80" t="str">
            <v>Zaltbommel</v>
          </cell>
          <cell r="C80">
            <v>7.6220241933565237E-4</v>
          </cell>
          <cell r="D80">
            <v>4957551.2071159147</v>
          </cell>
          <cell r="E80">
            <v>4856410.0602994747</v>
          </cell>
          <cell r="F80">
            <v>7.631388907058627E-4</v>
          </cell>
          <cell r="G80">
            <v>0</v>
          </cell>
          <cell r="H80">
            <v>4862376.8335188981</v>
          </cell>
        </row>
        <row r="81">
          <cell r="A81">
            <v>299</v>
          </cell>
          <cell r="B81" t="str">
            <v>Zevenaar</v>
          </cell>
          <cell r="C81">
            <v>1.7721186563865383E-3</v>
          </cell>
          <cell r="D81">
            <v>11526293.752490753</v>
          </cell>
          <cell r="E81">
            <v>11291140.847363375</v>
          </cell>
          <cell r="F81">
            <v>1.7759074686425653E-3</v>
          </cell>
          <cell r="G81">
            <v>0</v>
          </cell>
          <cell r="H81">
            <v>11315281.450292442</v>
          </cell>
        </row>
        <row r="82">
          <cell r="A82">
            <v>301</v>
          </cell>
          <cell r="B82" t="str">
            <v>Zutphen</v>
          </cell>
          <cell r="C82">
            <v>3.0883337756588613E-3</v>
          </cell>
          <cell r="D82">
            <v>20087279.243799083</v>
          </cell>
          <cell r="E82">
            <v>19677469.970175423</v>
          </cell>
          <cell r="F82">
            <v>3.0947469264973751E-3</v>
          </cell>
          <cell r="G82">
            <v>0</v>
          </cell>
          <cell r="H82">
            <v>19718331.674967077</v>
          </cell>
        </row>
        <row r="83">
          <cell r="A83">
            <v>302</v>
          </cell>
          <cell r="B83" t="str">
            <v>Nunspeet</v>
          </cell>
          <cell r="C83">
            <v>6.4123014569152895E-4</v>
          </cell>
          <cell r="D83">
            <v>4170717.9118939876</v>
          </cell>
          <cell r="E83">
            <v>4085629.2915180158</v>
          </cell>
          <cell r="F83">
            <v>6.4193678205375527E-4</v>
          </cell>
          <cell r="G83">
            <v>0</v>
          </cell>
          <cell r="H83">
            <v>4090131.6597228828</v>
          </cell>
        </row>
        <row r="84">
          <cell r="A84">
            <v>303</v>
          </cell>
          <cell r="B84" t="str">
            <v>Dronten</v>
          </cell>
          <cell r="C84">
            <v>1.6307229238209254E-3</v>
          </cell>
          <cell r="D84">
            <v>10606621.278513689</v>
          </cell>
          <cell r="E84">
            <v>10390231.009378901</v>
          </cell>
          <cell r="F84">
            <v>1.6341926230941497E-3</v>
          </cell>
          <cell r="G84">
            <v>0</v>
          </cell>
          <cell r="H84">
            <v>10412338.368302515</v>
          </cell>
        </row>
        <row r="85">
          <cell r="A85">
            <v>307</v>
          </cell>
          <cell r="B85" t="str">
            <v>Amersfoort</v>
          </cell>
          <cell r="C85">
            <v>7.4977298073699199E-3</v>
          </cell>
          <cell r="D85">
            <v>48767070.943639807</v>
          </cell>
          <cell r="E85">
            <v>47772152.8326502</v>
          </cell>
          <cell r="F85">
            <v>7.5131222848062659E-3</v>
          </cell>
          <cell r="G85">
            <v>0</v>
          </cell>
          <cell r="H85">
            <v>47870226.756818481</v>
          </cell>
        </row>
        <row r="86">
          <cell r="A86">
            <v>308</v>
          </cell>
          <cell r="B86" t="str">
            <v>Baarn</v>
          </cell>
          <cell r="C86">
            <v>8.7257578211989489E-4</v>
          </cell>
          <cell r="D86">
            <v>5675446.5903152451</v>
          </cell>
          <cell r="E86">
            <v>5559659.3492241688</v>
          </cell>
          <cell r="F86">
            <v>8.7331407351363933E-4</v>
          </cell>
          <cell r="G86">
            <v>0</v>
          </cell>
          <cell r="H86">
            <v>5564363.4090133496</v>
          </cell>
        </row>
        <row r="87">
          <cell r="A87">
            <v>310</v>
          </cell>
          <cell r="B87" t="str">
            <v>De Bilt</v>
          </cell>
          <cell r="C87">
            <v>1.4587560650483338E-3</v>
          </cell>
          <cell r="D87">
            <v>9488106.7124813758</v>
          </cell>
          <cell r="E87">
            <v>9294535.7428783886</v>
          </cell>
          <cell r="F87">
            <v>1.4618691836460918E-3</v>
          </cell>
          <cell r="G87">
            <v>0</v>
          </cell>
          <cell r="H87">
            <v>9314371.1305569466</v>
          </cell>
        </row>
        <row r="88">
          <cell r="A88">
            <v>312</v>
          </cell>
          <cell r="B88" t="str">
            <v>Bunnik</v>
          </cell>
          <cell r="C88">
            <v>3.0009387713005037E-4</v>
          </cell>
          <cell r="D88">
            <v>1951884.0731453914</v>
          </cell>
          <cell r="E88">
            <v>1912062.8417827976</v>
          </cell>
          <cell r="F88">
            <v>3.0009827674587188E-4</v>
          </cell>
          <cell r="G88">
            <v>0</v>
          </cell>
          <cell r="H88">
            <v>1912090.8741505716</v>
          </cell>
        </row>
        <row r="89">
          <cell r="A89">
            <v>313</v>
          </cell>
          <cell r="B89" t="str">
            <v>Bunschoten</v>
          </cell>
          <cell r="C89">
            <v>4.2600815735909409E-4</v>
          </cell>
          <cell r="D89">
            <v>2770861.3895474011</v>
          </cell>
          <cell r="E89">
            <v>2714331.8476627325</v>
          </cell>
          <cell r="F89">
            <v>4.2623918911003874E-4</v>
          </cell>
          <cell r="G89">
            <v>0</v>
          </cell>
          <cell r="H89">
            <v>2715803.8777836999</v>
          </cell>
        </row>
        <row r="90">
          <cell r="A90">
            <v>317</v>
          </cell>
          <cell r="B90" t="str">
            <v>Eemnes</v>
          </cell>
          <cell r="C90">
            <v>1.8630189763938065E-4</v>
          </cell>
          <cell r="D90">
            <v>1211753.1696305855</v>
          </cell>
          <cell r="E90">
            <v>1187031.6690117212</v>
          </cell>
          <cell r="F90">
            <v>1.8630189763938106E-4</v>
          </cell>
          <cell r="G90">
            <v>0</v>
          </cell>
          <cell r="H90">
            <v>1187031.6690117237</v>
          </cell>
        </row>
        <row r="91">
          <cell r="A91">
            <v>321</v>
          </cell>
          <cell r="B91" t="str">
            <v>Houten</v>
          </cell>
          <cell r="C91">
            <v>1.2418579950914247E-3</v>
          </cell>
          <cell r="D91">
            <v>8077348.5447583664</v>
          </cell>
          <cell r="E91">
            <v>7912559.0628300821</v>
          </cell>
          <cell r="F91">
            <v>1.2445048267242036E-3</v>
          </cell>
          <cell r="G91">
            <v>0</v>
          </cell>
          <cell r="H91">
            <v>7929423.4802646926</v>
          </cell>
        </row>
        <row r="92">
          <cell r="A92">
            <v>327</v>
          </cell>
          <cell r="B92" t="str">
            <v>Leusden</v>
          </cell>
          <cell r="C92">
            <v>7.1676847114213052E-4</v>
          </cell>
          <cell r="D92">
            <v>4662037.6807915587</v>
          </cell>
          <cell r="E92">
            <v>4566925.4332650146</v>
          </cell>
          <cell r="F92">
            <v>7.1771663442694942E-4</v>
          </cell>
          <cell r="G92">
            <v>0</v>
          </cell>
          <cell r="H92">
            <v>4572966.7020912338</v>
          </cell>
        </row>
        <row r="93">
          <cell r="A93">
            <v>331</v>
          </cell>
          <cell r="B93" t="str">
            <v>Lopik</v>
          </cell>
          <cell r="C93">
            <v>3.2345954976844117E-4</v>
          </cell>
          <cell r="D93">
            <v>2103860.1304957364</v>
          </cell>
          <cell r="E93">
            <v>2060938.3698421947</v>
          </cell>
          <cell r="F93">
            <v>3.2345954976844188E-4</v>
          </cell>
          <cell r="G93">
            <v>0</v>
          </cell>
          <cell r="H93">
            <v>2060938.3698421994</v>
          </cell>
        </row>
        <row r="94">
          <cell r="A94">
            <v>335</v>
          </cell>
          <cell r="B94" t="str">
            <v>Montfoort</v>
          </cell>
          <cell r="C94">
            <v>2.3500282171535277E-4</v>
          </cell>
          <cell r="D94">
            <v>1528515.9072127247</v>
          </cell>
          <cell r="E94">
            <v>1497331.9929526753</v>
          </cell>
          <cell r="F94">
            <v>2.3500282171535326E-4</v>
          </cell>
          <cell r="G94">
            <v>0</v>
          </cell>
          <cell r="H94">
            <v>1497331.9929526784</v>
          </cell>
        </row>
        <row r="95">
          <cell r="A95">
            <v>339</v>
          </cell>
          <cell r="B95" t="str">
            <v>Renswoude</v>
          </cell>
          <cell r="C95">
            <v>7.029249670583858E-5</v>
          </cell>
          <cell r="D95">
            <v>457199.61398043518</v>
          </cell>
          <cell r="E95">
            <v>447872.08687076188</v>
          </cell>
          <cell r="F95">
            <v>7.0292496705838729E-5</v>
          </cell>
          <cell r="G95">
            <v>0</v>
          </cell>
          <cell r="H95">
            <v>447872.08687076281</v>
          </cell>
        </row>
        <row r="96">
          <cell r="A96">
            <v>340</v>
          </cell>
          <cell r="B96" t="str">
            <v>Rhenen</v>
          </cell>
          <cell r="C96">
            <v>5.9665039164895361E-4</v>
          </cell>
          <cell r="D96">
            <v>3880760.2735289028</v>
          </cell>
          <cell r="E96">
            <v>3801587.204369117</v>
          </cell>
          <cell r="F96">
            <v>5.9696140028379018E-4</v>
          </cell>
          <cell r="G96">
            <v>0</v>
          </cell>
          <cell r="H96">
            <v>3803568.8111244156</v>
          </cell>
        </row>
        <row r="97">
          <cell r="A97">
            <v>342</v>
          </cell>
          <cell r="B97" t="str">
            <v>Soest</v>
          </cell>
          <cell r="C97">
            <v>1.7903751689999359E-3</v>
          </cell>
          <cell r="D97">
            <v>11645038.581749042</v>
          </cell>
          <cell r="E97">
            <v>11407463.111990882</v>
          </cell>
          <cell r="F97">
            <v>1.7941947608548165E-3</v>
          </cell>
          <cell r="G97">
            <v>0</v>
          </cell>
          <cell r="H97">
            <v>11431799.828642147</v>
          </cell>
        </row>
        <row r="98">
          <cell r="A98">
            <v>344</v>
          </cell>
          <cell r="B98" t="str">
            <v>Utrecht</v>
          </cell>
          <cell r="C98">
            <v>2.2761933388007107E-2</v>
          </cell>
          <cell r="D98">
            <v>148049189.40346965</v>
          </cell>
          <cell r="E98">
            <v>145028773.84426796</v>
          </cell>
          <cell r="F98">
            <v>2.2808947776857831E-2</v>
          </cell>
          <cell r="G98">
            <v>0</v>
          </cell>
          <cell r="H98">
            <v>145328328.32638636</v>
          </cell>
        </row>
        <row r="99">
          <cell r="A99">
            <v>345</v>
          </cell>
          <cell r="B99" t="str">
            <v>Veenendaal</v>
          </cell>
          <cell r="C99">
            <v>3.0453345420477455E-3</v>
          </cell>
          <cell r="D99">
            <v>19807601.697407346</v>
          </cell>
          <cell r="E99">
            <v>19403498.246396061</v>
          </cell>
          <cell r="F99">
            <v>3.0518483078388631E-3</v>
          </cell>
          <cell r="G99">
            <v>0</v>
          </cell>
          <cell r="H99">
            <v>19445001.02428804</v>
          </cell>
        </row>
        <row r="100">
          <cell r="A100">
            <v>351</v>
          </cell>
          <cell r="B100" t="str">
            <v>Woudenberg</v>
          </cell>
          <cell r="C100">
            <v>2.4736672352750451E-4</v>
          </cell>
          <cell r="D100">
            <v>1608933.7526545164</v>
          </cell>
          <cell r="E100">
            <v>1576109.1991407953</v>
          </cell>
          <cell r="F100">
            <v>2.47366723527505E-4</v>
          </cell>
          <cell r="G100">
            <v>0</v>
          </cell>
          <cell r="H100">
            <v>1576109.1991407985</v>
          </cell>
        </row>
        <row r="101">
          <cell r="A101">
            <v>352</v>
          </cell>
          <cell r="B101" t="str">
            <v>Wijk bij Duurstede</v>
          </cell>
          <cell r="C101">
            <v>6.3280979880905581E-4</v>
          </cell>
          <cell r="D101">
            <v>4115949.913534794</v>
          </cell>
          <cell r="E101">
            <v>4031978.6387860337</v>
          </cell>
          <cell r="F101">
            <v>6.3330857128640725E-4</v>
          </cell>
          <cell r="G101">
            <v>0</v>
          </cell>
          <cell r="H101">
            <v>4035156.5920637487</v>
          </cell>
        </row>
        <row r="102">
          <cell r="A102">
            <v>353</v>
          </cell>
          <cell r="B102" t="str">
            <v>IJsselstein</v>
          </cell>
          <cell r="C102">
            <v>1.1994183823738627E-3</v>
          </cell>
          <cell r="D102">
            <v>7801310.9097152157</v>
          </cell>
          <cell r="E102">
            <v>7642152.990993646</v>
          </cell>
          <cell r="F102">
            <v>1.2013448790834046E-3</v>
          </cell>
          <cell r="G102">
            <v>0</v>
          </cell>
          <cell r="H102">
            <v>7654427.7591707241</v>
          </cell>
        </row>
        <row r="103">
          <cell r="A103">
            <v>355</v>
          </cell>
          <cell r="B103" t="str">
            <v>Zeist</v>
          </cell>
          <cell r="C103">
            <v>3.0522649830205142E-3</v>
          </cell>
          <cell r="D103">
            <v>19852678.982835259</v>
          </cell>
          <cell r="E103">
            <v>19447655.890623692</v>
          </cell>
          <cell r="F103">
            <v>3.0586500818618255E-3</v>
          </cell>
          <cell r="G103">
            <v>0</v>
          </cell>
          <cell r="H103">
            <v>19488338.86074071</v>
          </cell>
        </row>
        <row r="104">
          <cell r="A104">
            <v>356</v>
          </cell>
          <cell r="B104" t="str">
            <v>Nieuwegein</v>
          </cell>
          <cell r="C104">
            <v>2.9859034332656077E-3</v>
          </cell>
          <cell r="D104">
            <v>19421047.210555971</v>
          </cell>
          <cell r="E104">
            <v>19024830.024854735</v>
          </cell>
          <cell r="F104">
            <v>2.9922536975708833E-3</v>
          </cell>
          <cell r="G104">
            <v>0</v>
          </cell>
          <cell r="H104">
            <v>19065291.045018621</v>
          </cell>
        </row>
        <row r="105">
          <cell r="A105">
            <v>358</v>
          </cell>
          <cell r="B105" t="str">
            <v>Aalsmeer</v>
          </cell>
          <cell r="C105">
            <v>6.3878081360701686E-4</v>
          </cell>
          <cell r="D105">
            <v>4154786.8561479924</v>
          </cell>
          <cell r="E105">
            <v>4070023.2521320395</v>
          </cell>
          <cell r="F105">
            <v>6.3976529573018647E-4</v>
          </cell>
          <cell r="G105">
            <v>0</v>
          </cell>
          <cell r="H105">
            <v>4076295.9282163177</v>
          </cell>
        </row>
        <row r="106">
          <cell r="A106">
            <v>361</v>
          </cell>
          <cell r="B106" t="str">
            <v>Alkmaar</v>
          </cell>
          <cell r="C106">
            <v>6.4329742722610385E-3</v>
          </cell>
          <cell r="D106">
            <v>41841640.172948882</v>
          </cell>
          <cell r="E106">
            <v>40988010.771058016</v>
          </cell>
          <cell r="F106">
            <v>6.4463449900984057E-3</v>
          </cell>
          <cell r="G106">
            <v>0</v>
          </cell>
          <cell r="H106">
            <v>41073202.954881594</v>
          </cell>
        </row>
        <row r="107">
          <cell r="A107">
            <v>362</v>
          </cell>
          <cell r="B107" t="str">
            <v>Amstelveen</v>
          </cell>
          <cell r="C107">
            <v>3.6348785409134657E-3</v>
          </cell>
          <cell r="D107">
            <v>23642140.251840465</v>
          </cell>
          <cell r="E107">
            <v>23159806.720956087</v>
          </cell>
          <cell r="F107">
            <v>3.6426629446143152E-3</v>
          </cell>
          <cell r="G107">
            <v>0</v>
          </cell>
          <cell r="H107">
            <v>23209405.430547155</v>
          </cell>
        </row>
        <row r="108">
          <cell r="A108">
            <v>363</v>
          </cell>
          <cell r="B108" t="str">
            <v>Amsterdam</v>
          </cell>
          <cell r="C108">
            <v>9.7516276784724826E-2</v>
          </cell>
          <cell r="D108">
            <v>634269747.01671946</v>
          </cell>
          <cell r="E108">
            <v>621329735.52231002</v>
          </cell>
          <cell r="F108">
            <v>9.7711429838439626E-2</v>
          </cell>
          <cell r="G108">
            <v>0</v>
          </cell>
          <cell r="H108">
            <v>622573162.76593494</v>
          </cell>
        </row>
        <row r="109">
          <cell r="A109">
            <v>370</v>
          </cell>
          <cell r="B109" t="str">
            <v>Beemster</v>
          </cell>
          <cell r="C109">
            <v>1.6551267152195641E-4</v>
          </cell>
          <cell r="D109">
            <v>1076534.9514527007</v>
          </cell>
          <cell r="E109">
            <v>1054572.0961983746</v>
          </cell>
          <cell r="F109">
            <v>1.6551267152195679E-4</v>
          </cell>
          <cell r="G109">
            <v>0</v>
          </cell>
          <cell r="H109">
            <v>1054572.096198377</v>
          </cell>
        </row>
        <row r="110">
          <cell r="A110">
            <v>373</v>
          </cell>
          <cell r="B110" t="str">
            <v>Bergen (NH.)</v>
          </cell>
          <cell r="C110">
            <v>7.8563035455491478E-4</v>
          </cell>
          <cell r="D110">
            <v>5109932.2355410364</v>
          </cell>
          <cell r="E110">
            <v>5005682.297443564</v>
          </cell>
          <cell r="F110">
            <v>7.8668593912079293E-4</v>
          </cell>
          <cell r="G110">
            <v>0</v>
          </cell>
          <cell r="H110">
            <v>5012408.006225355</v>
          </cell>
        </row>
        <row r="111">
          <cell r="A111">
            <v>375</v>
          </cell>
          <cell r="B111" t="str">
            <v>Beverwijk</v>
          </cell>
          <cell r="C111">
            <v>2.4750336775072961E-3</v>
          </cell>
          <cell r="D111">
            <v>16098225.201481054</v>
          </cell>
          <cell r="E111">
            <v>15769798.345042078</v>
          </cell>
          <cell r="F111">
            <v>2.4803087150460229E-3</v>
          </cell>
          <cell r="G111">
            <v>0</v>
          </cell>
          <cell r="H111">
            <v>15803408.505180193</v>
          </cell>
        </row>
        <row r="112">
          <cell r="A112">
            <v>376</v>
          </cell>
          <cell r="B112" t="str">
            <v>Blaricum</v>
          </cell>
          <cell r="C112">
            <v>2.5615352369995364E-4</v>
          </cell>
          <cell r="D112">
            <v>1666085.2529601431</v>
          </cell>
          <cell r="E112">
            <v>1632094.7269649091</v>
          </cell>
          <cell r="F112">
            <v>2.5615352369995424E-4</v>
          </cell>
          <cell r="G112">
            <v>0</v>
          </cell>
          <cell r="H112">
            <v>1632094.7269649131</v>
          </cell>
        </row>
        <row r="113">
          <cell r="A113">
            <v>377</v>
          </cell>
          <cell r="B113" t="str">
            <v>Bloemendaal</v>
          </cell>
          <cell r="C113">
            <v>4.4088581561908363E-4</v>
          </cell>
          <cell r="D113">
            <v>2867629.3225725284</v>
          </cell>
          <cell r="E113">
            <v>2809125.5762243485</v>
          </cell>
          <cell r="F113">
            <v>4.4122733844278257E-4</v>
          </cell>
          <cell r="G113">
            <v>0</v>
          </cell>
          <cell r="H113">
            <v>2811301.6056290823</v>
          </cell>
        </row>
        <row r="114">
          <cell r="A114">
            <v>383</v>
          </cell>
          <cell r="B114" t="str">
            <v>Castricum</v>
          </cell>
          <cell r="C114">
            <v>7.9007265895639374E-4</v>
          </cell>
          <cell r="D114">
            <v>5138826.0713374913</v>
          </cell>
          <cell r="E114">
            <v>5033986.6575964214</v>
          </cell>
          <cell r="F114">
            <v>7.9145126214472616E-4</v>
          </cell>
          <cell r="G114">
            <v>0</v>
          </cell>
          <cell r="H114">
            <v>5042770.4953580676</v>
          </cell>
        </row>
        <row r="115">
          <cell r="A115">
            <v>384</v>
          </cell>
          <cell r="B115" t="str">
            <v>Diemen</v>
          </cell>
          <cell r="C115">
            <v>1.2358549118896879E-3</v>
          </cell>
          <cell r="D115">
            <v>8038303.0213930514</v>
          </cell>
          <cell r="E115">
            <v>7874310.1240781685</v>
          </cell>
          <cell r="F115">
            <v>1.2376271207123492E-3</v>
          </cell>
          <cell r="G115">
            <v>0</v>
          </cell>
          <cell r="H115">
            <v>7885601.8394243699</v>
          </cell>
        </row>
        <row r="116">
          <cell r="A116">
            <v>385</v>
          </cell>
          <cell r="B116" t="str">
            <v>Edam-Volendam</v>
          </cell>
          <cell r="C116">
            <v>6.9266957264899304E-4</v>
          </cell>
          <cell r="D116">
            <v>4505292.5429069065</v>
          </cell>
          <cell r="E116">
            <v>4413378.1207463564</v>
          </cell>
          <cell r="F116">
            <v>6.9392445068321628E-4</v>
          </cell>
          <cell r="G116">
            <v>0</v>
          </cell>
          <cell r="H116">
            <v>4421373.6376264552</v>
          </cell>
        </row>
        <row r="117">
          <cell r="A117">
            <v>388</v>
          </cell>
          <cell r="B117" t="str">
            <v>Enkhuizen</v>
          </cell>
          <cell r="C117">
            <v>8.0063743022824169E-4</v>
          </cell>
          <cell r="D117">
            <v>5207541.9311181931</v>
          </cell>
          <cell r="E117">
            <v>5101300.615395302</v>
          </cell>
          <cell r="F117">
            <v>8.0092608541173355E-4</v>
          </cell>
          <cell r="G117">
            <v>0</v>
          </cell>
          <cell r="H117">
            <v>5103139.7960401094</v>
          </cell>
        </row>
        <row r="118">
          <cell r="A118">
            <v>392</v>
          </cell>
          <cell r="B118" t="str">
            <v>Haarlem</v>
          </cell>
          <cell r="C118">
            <v>9.1865653400581369E-3</v>
          </cell>
          <cell r="D118">
            <v>59751670.862643093</v>
          </cell>
          <cell r="E118">
            <v>58532651.176760666</v>
          </cell>
          <cell r="F118">
            <v>9.2052577151783919E-3</v>
          </cell>
          <cell r="G118">
            <v>0</v>
          </cell>
          <cell r="H118">
            <v>58651750.560706496</v>
          </cell>
        </row>
        <row r="119">
          <cell r="A119">
            <v>394</v>
          </cell>
          <cell r="B119" t="str">
            <v>Haarlemmermeer</v>
          </cell>
          <cell r="C119">
            <v>4.6621684294915894E-3</v>
          </cell>
          <cell r="D119">
            <v>30323885.281746678</v>
          </cell>
          <cell r="E119">
            <v>29705234.579979632</v>
          </cell>
          <cell r="F119">
            <v>4.6721038490198843E-3</v>
          </cell>
          <cell r="G119">
            <v>0</v>
          </cell>
          <cell r="H119">
            <v>29768538.592308223</v>
          </cell>
        </row>
        <row r="120">
          <cell r="A120">
            <v>396</v>
          </cell>
          <cell r="B120" t="str">
            <v>Heemskerk</v>
          </cell>
          <cell r="C120">
            <v>1.8777505260953651E-3</v>
          </cell>
          <cell r="D120">
            <v>12213349.303483769</v>
          </cell>
          <cell r="E120">
            <v>11964179.480839929</v>
          </cell>
          <cell r="F120">
            <v>1.881604236856598E-3</v>
          </cell>
          <cell r="G120">
            <v>0</v>
          </cell>
          <cell r="H120">
            <v>11988733.587774735</v>
          </cell>
        </row>
        <row r="121">
          <cell r="A121">
            <v>397</v>
          </cell>
          <cell r="B121" t="str">
            <v>Heemstede</v>
          </cell>
          <cell r="C121">
            <v>5.7445549521586341E-4</v>
          </cell>
          <cell r="D121">
            <v>3736399.2313538343</v>
          </cell>
          <cell r="E121">
            <v>3660171.3342661154</v>
          </cell>
          <cell r="F121">
            <v>5.7507451380836463E-4</v>
          </cell>
          <cell r="G121">
            <v>0</v>
          </cell>
          <cell r="H121">
            <v>3664115.4415581855</v>
          </cell>
        </row>
        <row r="122">
          <cell r="A122">
            <v>398</v>
          </cell>
          <cell r="B122" t="str">
            <v>Heerhugowaard</v>
          </cell>
          <cell r="C122">
            <v>2.1813582943839512E-3</v>
          </cell>
          <cell r="D122">
            <v>14188088.58531495</v>
          </cell>
          <cell r="E122">
            <v>13898631.252308864</v>
          </cell>
          <cell r="F122">
            <v>2.1859786626762094E-3</v>
          </cell>
          <cell r="G122">
            <v>0</v>
          </cell>
          <cell r="H122">
            <v>13928070.155266387</v>
          </cell>
        </row>
        <row r="123">
          <cell r="A123">
            <v>399</v>
          </cell>
          <cell r="B123" t="str">
            <v>Heiloo</v>
          </cell>
          <cell r="C123">
            <v>5.9527763820847474E-4</v>
          </cell>
          <cell r="D123">
            <v>3871831.5489496347</v>
          </cell>
          <cell r="E123">
            <v>3792840.6385625387</v>
          </cell>
          <cell r="F123">
            <v>5.9577384504805406E-4</v>
          </cell>
          <cell r="G123">
            <v>0</v>
          </cell>
          <cell r="H123">
            <v>3796002.2447534809</v>
          </cell>
        </row>
        <row r="124">
          <cell r="A124">
            <v>400</v>
          </cell>
          <cell r="B124" t="str">
            <v>Den Helder</v>
          </cell>
          <cell r="C124">
            <v>4.2970626673595799E-3</v>
          </cell>
          <cell r="D124">
            <v>27949147.986422557</v>
          </cell>
          <cell r="E124">
            <v>27378945.327530574</v>
          </cell>
          <cell r="F124">
            <v>4.3061240867445592E-3</v>
          </cell>
          <cell r="G124">
            <v>0</v>
          </cell>
          <cell r="H124">
            <v>27436680.605122797</v>
          </cell>
        </row>
        <row r="125">
          <cell r="A125">
            <v>402</v>
          </cell>
          <cell r="B125" t="str">
            <v>Hilversum</v>
          </cell>
          <cell r="C125">
            <v>4.9677769364217927E-3</v>
          </cell>
          <cell r="D125">
            <v>32311637.85770515</v>
          </cell>
          <cell r="E125">
            <v>31652434.155733485</v>
          </cell>
          <cell r="F125">
            <v>4.97789148717668E-3</v>
          </cell>
          <cell r="G125">
            <v>0</v>
          </cell>
          <cell r="H125">
            <v>31716879.511449173</v>
          </cell>
        </row>
        <row r="126">
          <cell r="A126">
            <v>405</v>
          </cell>
          <cell r="B126" t="str">
            <v>Hoorn</v>
          </cell>
          <cell r="C126">
            <v>4.1107159378030852E-3</v>
          </cell>
          <cell r="D126">
            <v>26737103.219023012</v>
          </cell>
          <cell r="E126">
            <v>26191628.009762339</v>
          </cell>
          <cell r="F126">
            <v>4.1192666166977119E-3</v>
          </cell>
          <cell r="G126">
            <v>0</v>
          </cell>
          <cell r="H126">
            <v>26246109.079295613</v>
          </cell>
        </row>
        <row r="127">
          <cell r="A127">
            <v>406</v>
          </cell>
          <cell r="B127" t="str">
            <v>Huizen</v>
          </cell>
          <cell r="C127">
            <v>1.7134899860040257E-3</v>
          </cell>
          <cell r="D127">
            <v>11144958.521516567</v>
          </cell>
          <cell r="E127">
            <v>10917585.401402202</v>
          </cell>
          <cell r="F127">
            <v>1.7171416804856647E-3</v>
          </cell>
          <cell r="G127">
            <v>0</v>
          </cell>
          <cell r="H127">
            <v>10940852.351713417</v>
          </cell>
        </row>
        <row r="128">
          <cell r="A128">
            <v>415</v>
          </cell>
          <cell r="B128" t="str">
            <v>Landsmeer</v>
          </cell>
          <cell r="C128">
            <v>2.921324572027634E-4</v>
          </cell>
          <cell r="D128">
            <v>1900101.0480990005</v>
          </cell>
          <cell r="E128">
            <v>1861336.2646317501</v>
          </cell>
          <cell r="F128">
            <v>2.92132457202764E-4</v>
          </cell>
          <cell r="G128">
            <v>0</v>
          </cell>
          <cell r="H128">
            <v>1861336.2646317538</v>
          </cell>
        </row>
        <row r="129">
          <cell r="A129">
            <v>416</v>
          </cell>
          <cell r="B129" t="str">
            <v>Langedijk</v>
          </cell>
          <cell r="C129">
            <v>7.656746251947839E-4</v>
          </cell>
          <cell r="D129">
            <v>4980135.2844051188</v>
          </cell>
          <cell r="E129">
            <v>4878533.3900580117</v>
          </cell>
          <cell r="F129">
            <v>7.6659623354948241E-4</v>
          </cell>
          <cell r="G129">
            <v>0</v>
          </cell>
          <cell r="H129">
            <v>4884405.462845861</v>
          </cell>
        </row>
        <row r="130">
          <cell r="A130">
            <v>417</v>
          </cell>
          <cell r="B130" t="str">
            <v>Laren</v>
          </cell>
          <cell r="C130">
            <v>2.7421593256553084E-4</v>
          </cell>
          <cell r="D130">
            <v>1783567.5839044743</v>
          </cell>
          <cell r="E130">
            <v>1747180.250052711</v>
          </cell>
          <cell r="F130">
            <v>2.7421593256553138E-4</v>
          </cell>
          <cell r="G130">
            <v>0</v>
          </cell>
          <cell r="H130">
            <v>1747180.2500527143</v>
          </cell>
        </row>
        <row r="131">
          <cell r="A131">
            <v>420</v>
          </cell>
          <cell r="B131" t="str">
            <v>Medemblik</v>
          </cell>
          <cell r="C131">
            <v>1.4148097349212553E-3</v>
          </cell>
          <cell r="D131">
            <v>9202269.0183951072</v>
          </cell>
          <cell r="E131">
            <v>9014529.5472428426</v>
          </cell>
          <cell r="F131">
            <v>1.4177743206588126E-3</v>
          </cell>
          <cell r="G131">
            <v>0</v>
          </cell>
          <cell r="H131">
            <v>9033418.550524991</v>
          </cell>
        </row>
        <row r="132">
          <cell r="A132">
            <v>431</v>
          </cell>
          <cell r="B132" t="str">
            <v>Oostzaan</v>
          </cell>
          <cell r="C132">
            <v>2.3134550176507325E-4</v>
          </cell>
          <cell r="D132">
            <v>1504727.8025382203</v>
          </cell>
          <cell r="E132">
            <v>1474029.1996923855</v>
          </cell>
          <cell r="F132">
            <v>2.3134550176507373E-4</v>
          </cell>
          <cell r="G132">
            <v>0</v>
          </cell>
          <cell r="H132">
            <v>1474029.1996923885</v>
          </cell>
        </row>
        <row r="133">
          <cell r="A133">
            <v>432</v>
          </cell>
          <cell r="B133" t="str">
            <v>Opmeer</v>
          </cell>
          <cell r="C133">
            <v>2.0846549828354847E-4</v>
          </cell>
          <cell r="D133">
            <v>1355910.6563298504</v>
          </cell>
          <cell r="E133">
            <v>1328248.1364622093</v>
          </cell>
          <cell r="F133">
            <v>2.0846549828354891E-4</v>
          </cell>
          <cell r="G133">
            <v>0</v>
          </cell>
          <cell r="H133">
            <v>1328248.1364622121</v>
          </cell>
        </row>
        <row r="134">
          <cell r="A134">
            <v>437</v>
          </cell>
          <cell r="B134" t="str">
            <v>Ouder-Amstel</v>
          </cell>
          <cell r="C134">
            <v>4.2022923675036404E-4</v>
          </cell>
          <cell r="D134">
            <v>2733273.8745869715</v>
          </cell>
          <cell r="E134">
            <v>2677511.1718554185</v>
          </cell>
          <cell r="F134">
            <v>4.2022923675036491E-4</v>
          </cell>
          <cell r="G134">
            <v>0</v>
          </cell>
          <cell r="H134">
            <v>2677511.1718554241</v>
          </cell>
        </row>
        <row r="135">
          <cell r="A135">
            <v>439</v>
          </cell>
          <cell r="B135" t="str">
            <v>Purmerend</v>
          </cell>
          <cell r="C135">
            <v>3.6521968445320627E-3</v>
          </cell>
          <cell r="D135">
            <v>23754782.740018688</v>
          </cell>
          <cell r="E135">
            <v>23270151.141003955</v>
          </cell>
          <cell r="F135">
            <v>3.6598842375068757E-3</v>
          </cell>
          <cell r="G135">
            <v>0</v>
          </cell>
          <cell r="H135">
            <v>23319131.742000863</v>
          </cell>
        </row>
        <row r="136">
          <cell r="A136">
            <v>441</v>
          </cell>
          <cell r="B136" t="str">
            <v>Schagen</v>
          </cell>
          <cell r="C136">
            <v>1.4484022590056692E-3</v>
          </cell>
          <cell r="D136">
            <v>9420763.0222188774</v>
          </cell>
          <cell r="E136">
            <v>9228565.9603738766</v>
          </cell>
          <cell r="F136">
            <v>1.4514842876851854E-3</v>
          </cell>
          <cell r="G136">
            <v>0</v>
          </cell>
          <cell r="H136">
            <v>9248203.2571150493</v>
          </cell>
        </row>
        <row r="137">
          <cell r="A137">
            <v>448</v>
          </cell>
          <cell r="B137" t="str">
            <v>Texel</v>
          </cell>
          <cell r="C137">
            <v>2.4985651866471498E-4</v>
          </cell>
          <cell r="D137">
            <v>1625127.99000515</v>
          </cell>
          <cell r="E137">
            <v>1591973.0508496009</v>
          </cell>
          <cell r="F137">
            <v>2.4985651866471547E-4</v>
          </cell>
          <cell r="G137">
            <v>0</v>
          </cell>
          <cell r="H137">
            <v>1591973.050849604</v>
          </cell>
        </row>
        <row r="138">
          <cell r="A138">
            <v>450</v>
          </cell>
          <cell r="B138" t="str">
            <v>Uitgeest</v>
          </cell>
          <cell r="C138">
            <v>3.4840582739843187E-4</v>
          </cell>
          <cell r="D138">
            <v>2266116.8298189966</v>
          </cell>
          <cell r="E138">
            <v>2219884.8000502046</v>
          </cell>
          <cell r="F138">
            <v>3.4840582739843257E-4</v>
          </cell>
          <cell r="G138">
            <v>0</v>
          </cell>
          <cell r="H138">
            <v>2219884.8000502093</v>
          </cell>
        </row>
        <row r="139">
          <cell r="A139">
            <v>451</v>
          </cell>
          <cell r="B139" t="str">
            <v>Uithoorn</v>
          </cell>
          <cell r="C139">
            <v>8.177360350033545E-4</v>
          </cell>
          <cell r="D139">
            <v>5318755.4442120176</v>
          </cell>
          <cell r="E139">
            <v>5210245.2134973649</v>
          </cell>
          <cell r="F139">
            <v>8.1882518731933227E-4</v>
          </cell>
          <cell r="G139">
            <v>0</v>
          </cell>
          <cell r="H139">
            <v>5217184.8008436281</v>
          </cell>
        </row>
        <row r="140">
          <cell r="A140">
            <v>453</v>
          </cell>
          <cell r="B140" t="str">
            <v>Velsen</v>
          </cell>
          <cell r="C140">
            <v>3.3877362988692953E-3</v>
          </cell>
          <cell r="D140">
            <v>22034666.581731454</v>
          </cell>
          <cell r="E140">
            <v>21585127.816585235</v>
          </cell>
          <cell r="F140">
            <v>3.3949786829068594E-3</v>
          </cell>
          <cell r="G140">
            <v>0</v>
          </cell>
          <cell r="H140">
            <v>21631273.021334436</v>
          </cell>
        </row>
        <row r="141">
          <cell r="A141">
            <v>457</v>
          </cell>
          <cell r="B141" t="str">
            <v>Weesp</v>
          </cell>
          <cell r="C141">
            <v>8.9453654271066322E-4</v>
          </cell>
          <cell r="D141">
            <v>5818284.7556294147</v>
          </cell>
          <cell r="E141">
            <v>5699583.4113359023</v>
          </cell>
          <cell r="F141">
            <v>8.94897341650064E-4</v>
          </cell>
          <cell r="G141">
            <v>0</v>
          </cell>
          <cell r="H141">
            <v>5701882.2594562992</v>
          </cell>
        </row>
        <row r="142">
          <cell r="A142">
            <v>473</v>
          </cell>
          <cell r="B142" t="str">
            <v>Zandvoort</v>
          </cell>
          <cell r="C142">
            <v>9.0445334671035178E-4</v>
          </cell>
          <cell r="D142">
            <v>5882786.0775777427</v>
          </cell>
          <cell r="E142">
            <v>5762768.8139118776</v>
          </cell>
          <cell r="F142">
            <v>9.0462537345826826E-4</v>
          </cell>
          <cell r="G142">
            <v>0</v>
          </cell>
          <cell r="H142">
            <v>5763864.8907649936</v>
          </cell>
        </row>
        <row r="143">
          <cell r="A143">
            <v>479</v>
          </cell>
          <cell r="B143" t="str">
            <v>Zaanstad</v>
          </cell>
          <cell r="C143">
            <v>9.4272508481854905E-3</v>
          </cell>
          <cell r="D143">
            <v>61317148.354032949</v>
          </cell>
          <cell r="E143">
            <v>60066190.684621029</v>
          </cell>
          <cell r="F143">
            <v>9.4471540435988495E-3</v>
          </cell>
          <cell r="G143">
            <v>0</v>
          </cell>
          <cell r="H143">
            <v>60193004.869390726</v>
          </cell>
        </row>
        <row r="144">
          <cell r="A144">
            <v>482</v>
          </cell>
          <cell r="B144" t="str">
            <v>Alblasserdam</v>
          </cell>
          <cell r="C144">
            <v>8.5284585386097744E-4</v>
          </cell>
          <cell r="D144">
            <v>5547118.3048427571</v>
          </cell>
          <cell r="E144">
            <v>5433949.1446185354</v>
          </cell>
          <cell r="F144">
            <v>8.5319306474576108E-4</v>
          </cell>
          <cell r="G144">
            <v>0</v>
          </cell>
          <cell r="H144">
            <v>5436161.4157831669</v>
          </cell>
        </row>
        <row r="145">
          <cell r="A145">
            <v>484</v>
          </cell>
          <cell r="B145" t="str">
            <v>Alphen aan den Rijn</v>
          </cell>
          <cell r="C145">
            <v>3.9523428123838193E-3</v>
          </cell>
          <cell r="D145">
            <v>25707005.623975877</v>
          </cell>
          <cell r="E145">
            <v>25182545.881372385</v>
          </cell>
          <cell r="F145">
            <v>3.960777181676904E-3</v>
          </cell>
          <cell r="G145">
            <v>0</v>
          </cell>
          <cell r="H145">
            <v>25236285.878580634</v>
          </cell>
        </row>
        <row r="146">
          <cell r="A146">
            <v>489</v>
          </cell>
          <cell r="B146" t="str">
            <v>Barendrecht</v>
          </cell>
          <cell r="C146">
            <v>1.2564816942939392E-3</v>
          </cell>
          <cell r="D146">
            <v>8172464.6658762973</v>
          </cell>
          <cell r="E146">
            <v>8005734.6788138067</v>
          </cell>
          <cell r="F146">
            <v>1.2591441135501921E-3</v>
          </cell>
          <cell r="G146">
            <v>0</v>
          </cell>
          <cell r="H146">
            <v>8022698.4135551257</v>
          </cell>
        </row>
        <row r="147">
          <cell r="A147">
            <v>498</v>
          </cell>
          <cell r="B147" t="str">
            <v>Drechterland</v>
          </cell>
          <cell r="C147">
            <v>4.3776481601501602E-4</v>
          </cell>
          <cell r="D147">
            <v>2847329.5767805409</v>
          </cell>
          <cell r="E147">
            <v>2789239.9743279447</v>
          </cell>
          <cell r="F147">
            <v>4.3794736413616138E-4</v>
          </cell>
          <cell r="G147">
            <v>0</v>
          </cell>
          <cell r="H147">
            <v>2790403.0886261016</v>
          </cell>
        </row>
        <row r="148">
          <cell r="A148">
            <v>501</v>
          </cell>
          <cell r="B148" t="str">
            <v>Brielle</v>
          </cell>
          <cell r="C148">
            <v>5.0179215705284809E-4</v>
          </cell>
          <cell r="D148">
            <v>3263779.0838907124</v>
          </cell>
          <cell r="E148">
            <v>3197193.3148872359</v>
          </cell>
          <cell r="F148">
            <v>5.018911752724119E-4</v>
          </cell>
          <cell r="G148">
            <v>0</v>
          </cell>
          <cell r="H148">
            <v>3197824.2143247658</v>
          </cell>
        </row>
        <row r="149">
          <cell r="A149">
            <v>502</v>
          </cell>
          <cell r="B149" t="str">
            <v>Capelle aan den IJssel</v>
          </cell>
          <cell r="C149">
            <v>5.1820137813420068E-3</v>
          </cell>
          <cell r="D149">
            <v>33705086.766026944</v>
          </cell>
          <cell r="E149">
            <v>33017454.710068896</v>
          </cell>
          <cell r="F149">
            <v>5.1930984327933491E-3</v>
          </cell>
          <cell r="G149">
            <v>0</v>
          </cell>
          <cell r="H149">
            <v>33088081.109903909</v>
          </cell>
        </row>
        <row r="150">
          <cell r="A150">
            <v>503</v>
          </cell>
          <cell r="B150" t="str">
            <v>Delft</v>
          </cell>
          <cell r="C150">
            <v>8.9542269005830847E-3</v>
          </cell>
          <cell r="D150">
            <v>58240484.750058301</v>
          </cell>
          <cell r="E150">
            <v>57052295.425798349</v>
          </cell>
          <cell r="F150">
            <v>8.2097305909767018E-3</v>
          </cell>
          <cell r="G150">
            <v>4743594.7146161795</v>
          </cell>
          <cell r="H150">
            <v>57052295.425798349</v>
          </cell>
        </row>
        <row r="151">
          <cell r="A151">
            <v>505</v>
          </cell>
          <cell r="B151" t="str">
            <v>Dordrecht</v>
          </cell>
          <cell r="C151">
            <v>8.8034048355644795E-3</v>
          </cell>
          <cell r="D151">
            <v>57259501.101194464</v>
          </cell>
          <cell r="E151">
            <v>56091325.248729229</v>
          </cell>
          <cell r="F151">
            <v>8.8216446767759478E-3</v>
          </cell>
          <cell r="G151">
            <v>0</v>
          </cell>
          <cell r="H151">
            <v>56207541.290702499</v>
          </cell>
        </row>
        <row r="152">
          <cell r="A152">
            <v>512</v>
          </cell>
          <cell r="B152" t="str">
            <v>Gorinchem</v>
          </cell>
          <cell r="C152">
            <v>2.1533911203092697E-3</v>
          </cell>
          <cell r="D152">
            <v>14006183.235664599</v>
          </cell>
          <cell r="E152">
            <v>13720437.032389157</v>
          </cell>
          <cell r="F152">
            <v>2.1574581859873277E-3</v>
          </cell>
          <cell r="G152">
            <v>0</v>
          </cell>
          <cell r="H152">
            <v>13746350.540630229</v>
          </cell>
        </row>
        <row r="153">
          <cell r="A153">
            <v>513</v>
          </cell>
          <cell r="B153" t="str">
            <v>Gouda</v>
          </cell>
          <cell r="C153">
            <v>4.0889874278470647E-3</v>
          </cell>
          <cell r="D153">
            <v>26595775.668717977</v>
          </cell>
          <cell r="E153">
            <v>26053183.743949447</v>
          </cell>
          <cell r="F153">
            <v>4.0975057977897271E-3</v>
          </cell>
          <cell r="G153">
            <v>0</v>
          </cell>
          <cell r="H153">
            <v>26107458.955412243</v>
          </cell>
        </row>
        <row r="154">
          <cell r="A154">
            <v>518</v>
          </cell>
          <cell r="B154" t="str">
            <v>'s-Gravenhage</v>
          </cell>
          <cell r="C154">
            <v>5.8090960702279773E-2</v>
          </cell>
          <cell r="D154">
            <v>377837835.52290958</v>
          </cell>
          <cell r="E154">
            <v>370129402.38750166</v>
          </cell>
          <cell r="F154">
            <v>5.820860679949915E-2</v>
          </cell>
          <cell r="G154">
            <v>0</v>
          </cell>
          <cell r="H154">
            <v>370878990.26022071</v>
          </cell>
        </row>
        <row r="155">
          <cell r="A155">
            <v>523</v>
          </cell>
          <cell r="B155" t="str">
            <v>Hardinxveld-Giessendam</v>
          </cell>
          <cell r="C155">
            <v>3.6370520008041949E-4</v>
          </cell>
          <cell r="D155">
            <v>2365627.6967273196</v>
          </cell>
          <cell r="E155">
            <v>2317365.5027142512</v>
          </cell>
          <cell r="F155">
            <v>3.6380917470605934E-4</v>
          </cell>
          <cell r="G155">
            <v>0</v>
          </cell>
          <cell r="H155">
            <v>2318027.9821359427</v>
          </cell>
        </row>
        <row r="156">
          <cell r="A156">
            <v>530</v>
          </cell>
          <cell r="B156" t="str">
            <v>Hellevoetsluis</v>
          </cell>
          <cell r="C156">
            <v>2.0054723707756349E-3</v>
          </cell>
          <cell r="D156">
            <v>13044083.461768964</v>
          </cell>
          <cell r="E156">
            <v>12777965.472185778</v>
          </cell>
          <cell r="F156">
            <v>2.0097085144414983E-3</v>
          </cell>
          <cell r="G156">
            <v>0</v>
          </cell>
          <cell r="H156">
            <v>12804956.269110437</v>
          </cell>
        </row>
        <row r="157">
          <cell r="A157">
            <v>531</v>
          </cell>
          <cell r="B157" t="str">
            <v>Hendrik-Ido-Ambacht</v>
          </cell>
          <cell r="C157">
            <v>7.7029310633849153E-4</v>
          </cell>
          <cell r="D157">
            <v>5010175.0168806249</v>
          </cell>
          <cell r="E157">
            <v>4907960.2689560801</v>
          </cell>
          <cell r="F157">
            <v>7.7133639594724598E-4</v>
          </cell>
          <cell r="G157">
            <v>0</v>
          </cell>
          <cell r="H157">
            <v>4914607.6398161426</v>
          </cell>
        </row>
        <row r="158">
          <cell r="A158">
            <v>532</v>
          </cell>
          <cell r="B158" t="str">
            <v>Stede Broec</v>
          </cell>
          <cell r="C158">
            <v>6.0937355505031124E-4</v>
          </cell>
          <cell r="D158">
            <v>3963514.8443340054</v>
          </cell>
          <cell r="E158">
            <v>3882653.4633755414</v>
          </cell>
          <cell r="F158">
            <v>6.0973896776177216E-4</v>
          </cell>
          <cell r="G158">
            <v>0</v>
          </cell>
          <cell r="H158">
            <v>3884981.7083706791</v>
          </cell>
        </row>
        <row r="159">
          <cell r="A159">
            <v>534</v>
          </cell>
          <cell r="B159" t="str">
            <v>Hillegom</v>
          </cell>
          <cell r="C159">
            <v>6.2897911557547735E-4</v>
          </cell>
          <cell r="D159">
            <v>4091034.2116071321</v>
          </cell>
          <cell r="E159">
            <v>4007571.2528719534</v>
          </cell>
          <cell r="F159">
            <v>6.2941323403717809E-4</v>
          </cell>
          <cell r="G159">
            <v>0</v>
          </cell>
          <cell r="H159">
            <v>4010337.2599211079</v>
          </cell>
        </row>
        <row r="160">
          <cell r="A160">
            <v>537</v>
          </cell>
          <cell r="B160" t="str">
            <v>Katwijk</v>
          </cell>
          <cell r="C160">
            <v>2.093828670145857E-3</v>
          </cell>
          <cell r="D160">
            <v>13618774.472302504</v>
          </cell>
          <cell r="E160">
            <v>13340931.962801728</v>
          </cell>
          <cell r="F160">
            <v>2.0982232856438785E-3</v>
          </cell>
          <cell r="G160">
            <v>0</v>
          </cell>
          <cell r="H160">
            <v>13368932.470769601</v>
          </cell>
        </row>
        <row r="161">
          <cell r="A161">
            <v>542</v>
          </cell>
          <cell r="B161" t="str">
            <v>Krimpen aan den IJssel</v>
          </cell>
          <cell r="C161">
            <v>1.1473188790762593E-3</v>
          </cell>
          <cell r="D161">
            <v>7462442.9805261567</v>
          </cell>
          <cell r="E161">
            <v>7310198.4530224595</v>
          </cell>
          <cell r="F161">
            <v>1.1486919087351543E-3</v>
          </cell>
          <cell r="G161">
            <v>0</v>
          </cell>
          <cell r="H161">
            <v>7318946.7787682097</v>
          </cell>
        </row>
        <row r="162">
          <cell r="A162">
            <v>546</v>
          </cell>
          <cell r="B162" t="str">
            <v>Leiden</v>
          </cell>
          <cell r="C162">
            <v>8.4275352878506772E-3</v>
          </cell>
          <cell r="D162">
            <v>54814753.508277006</v>
          </cell>
          <cell r="E162">
            <v>53696454.009054407</v>
          </cell>
          <cell r="F162">
            <v>8.4449707680894492E-3</v>
          </cell>
          <cell r="G162">
            <v>0</v>
          </cell>
          <cell r="H162">
            <v>53807545.025679007</v>
          </cell>
        </row>
        <row r="163">
          <cell r="A163">
            <v>547</v>
          </cell>
          <cell r="B163" t="str">
            <v>Leiderdorp</v>
          </cell>
          <cell r="C163">
            <v>8.4143617412785882E-4</v>
          </cell>
          <cell r="D163">
            <v>5472906.9535025414</v>
          </cell>
          <cell r="E163">
            <v>5361251.8111608317</v>
          </cell>
          <cell r="F163">
            <v>8.4228651091742288E-4</v>
          </cell>
          <cell r="G163">
            <v>0</v>
          </cell>
          <cell r="H163">
            <v>5366669.7736793468</v>
          </cell>
        </row>
        <row r="164">
          <cell r="A164">
            <v>553</v>
          </cell>
          <cell r="B164" t="str">
            <v>Lisse</v>
          </cell>
          <cell r="C164">
            <v>5.7767079638436434E-4</v>
          </cell>
          <cell r="D164">
            <v>3757312.3376163784</v>
          </cell>
          <cell r="E164">
            <v>3680657.7832007837</v>
          </cell>
          <cell r="F164">
            <v>5.7813762170991862E-4</v>
          </cell>
          <cell r="G164">
            <v>0</v>
          </cell>
          <cell r="H164">
            <v>3683632.1836355142</v>
          </cell>
        </row>
        <row r="165">
          <cell r="A165">
            <v>556</v>
          </cell>
          <cell r="B165" t="str">
            <v>Maassluis</v>
          </cell>
          <cell r="C165">
            <v>1.9697265473294858E-3</v>
          </cell>
          <cell r="D165">
            <v>12811583.871529747</v>
          </cell>
          <cell r="E165">
            <v>12550209.206666604</v>
          </cell>
          <cell r="F165">
            <v>1.9727839741768981E-3</v>
          </cell>
          <cell r="G165">
            <v>0</v>
          </cell>
          <cell r="H165">
            <v>12569689.751629116</v>
          </cell>
        </row>
        <row r="166">
          <cell r="A166">
            <v>569</v>
          </cell>
          <cell r="B166" t="str">
            <v>Nieuwkoop</v>
          </cell>
          <cell r="C166">
            <v>5.6229362272980094E-4</v>
          </cell>
          <cell r="D166">
            <v>3657295.4341281359</v>
          </cell>
          <cell r="E166">
            <v>3582681.3678279696</v>
          </cell>
          <cell r="F166">
            <v>5.62971197234209E-4</v>
          </cell>
          <cell r="G166">
            <v>0</v>
          </cell>
          <cell r="H166">
            <v>3586998.5669818083</v>
          </cell>
        </row>
        <row r="167">
          <cell r="A167">
            <v>575</v>
          </cell>
          <cell r="B167" t="str">
            <v>Noordwijk</v>
          </cell>
          <cell r="C167">
            <v>1.2625222567002915E-3</v>
          </cell>
          <cell r="D167">
            <v>8211753.9631673871</v>
          </cell>
          <cell r="E167">
            <v>8044222.4181542899</v>
          </cell>
          <cell r="F167">
            <v>1.2651922087681649E-3</v>
          </cell>
          <cell r="G167">
            <v>0</v>
          </cell>
          <cell r="H167">
            <v>8061234.1485739332</v>
          </cell>
        </row>
        <row r="168">
          <cell r="A168">
            <v>579</v>
          </cell>
          <cell r="B168" t="str">
            <v>Oegstgeest</v>
          </cell>
          <cell r="C168">
            <v>7.349655146318318E-4</v>
          </cell>
          <cell r="D168">
            <v>4780395.7083046278</v>
          </cell>
          <cell r="E168">
            <v>4682868.7874570927</v>
          </cell>
          <cell r="F168">
            <v>7.3551717211360872E-4</v>
          </cell>
          <cell r="G168">
            <v>0</v>
          </cell>
          <cell r="H168">
            <v>4686383.7001317022</v>
          </cell>
        </row>
        <row r="169">
          <cell r="A169">
            <v>589</v>
          </cell>
          <cell r="B169" t="str">
            <v>Oudewater</v>
          </cell>
          <cell r="C169">
            <v>1.8952453785777727E-4</v>
          </cell>
          <cell r="D169">
            <v>1232714.0108710756</v>
          </cell>
          <cell r="E169">
            <v>1207564.8790623902</v>
          </cell>
          <cell r="F169">
            <v>1.8952453785777765E-4</v>
          </cell>
          <cell r="G169">
            <v>0</v>
          </cell>
          <cell r="H169">
            <v>1207564.8790623925</v>
          </cell>
        </row>
        <row r="170">
          <cell r="A170">
            <v>590</v>
          </cell>
          <cell r="B170" t="str">
            <v>Papendrecht</v>
          </cell>
          <cell r="C170">
            <v>1.2066510634816039E-3</v>
          </cell>
          <cell r="D170">
            <v>7848354.0390031729</v>
          </cell>
          <cell r="E170">
            <v>7688236.3730500657</v>
          </cell>
          <cell r="F170">
            <v>1.2084163409169649E-3</v>
          </cell>
          <cell r="G170">
            <v>0</v>
          </cell>
          <cell r="H170">
            <v>7699483.9247224675</v>
          </cell>
        </row>
        <row r="171">
          <cell r="A171">
            <v>597</v>
          </cell>
          <cell r="B171" t="str">
            <v>Ridderkerk</v>
          </cell>
          <cell r="C171">
            <v>2.1072811826503505E-3</v>
          </cell>
          <cell r="D171">
            <v>13706272.908300158</v>
          </cell>
          <cell r="E171">
            <v>13426645.305354577</v>
          </cell>
          <cell r="F171">
            <v>2.1117978805657014E-3</v>
          </cell>
          <cell r="G171">
            <v>0</v>
          </cell>
          <cell r="H171">
            <v>13455423.667426115</v>
          </cell>
        </row>
        <row r="172">
          <cell r="A172">
            <v>599</v>
          </cell>
          <cell r="B172" t="str">
            <v>Rotterdam</v>
          </cell>
          <cell r="C172">
            <v>8.8924776338311098E-2</v>
          </cell>
          <cell r="D172">
            <v>578388523.96028996</v>
          </cell>
          <cell r="E172">
            <v>566588569.47169816</v>
          </cell>
          <cell r="F172">
            <v>8.9110801092433967E-2</v>
          </cell>
          <cell r="G172">
            <v>0</v>
          </cell>
          <cell r="H172">
            <v>567773835.30721533</v>
          </cell>
        </row>
        <row r="173">
          <cell r="A173">
            <v>603</v>
          </cell>
          <cell r="B173" t="str">
            <v>Rijswijk</v>
          </cell>
          <cell r="C173">
            <v>3.461315534599373E-3</v>
          </cell>
          <cell r="D173">
            <v>22513243.951284088</v>
          </cell>
          <cell r="E173">
            <v>22053941.522188731</v>
          </cell>
          <cell r="F173">
            <v>3.4687063927880523E-3</v>
          </cell>
          <cell r="G173">
            <v>0</v>
          </cell>
          <cell r="H173">
            <v>22101032.737266522</v>
          </cell>
        </row>
        <row r="174">
          <cell r="A174">
            <v>606</v>
          </cell>
          <cell r="B174" t="str">
            <v>Schiedam</v>
          </cell>
          <cell r="C174">
            <v>6.2391773183998649E-3</v>
          </cell>
          <cell r="D174">
            <v>40581137.322030447</v>
          </cell>
          <cell r="E174">
            <v>39753223.984095149</v>
          </cell>
          <cell r="F174">
            <v>6.2524430381601659E-3</v>
          </cell>
          <cell r="G174">
            <v>0</v>
          </cell>
          <cell r="H174">
            <v>39837747.167526118</v>
          </cell>
        </row>
        <row r="175">
          <cell r="A175">
            <v>610</v>
          </cell>
          <cell r="B175" t="str">
            <v>Sliedrecht</v>
          </cell>
          <cell r="C175">
            <v>1.1146666749174794E-3</v>
          </cell>
          <cell r="D175">
            <v>7250065.0477934079</v>
          </cell>
          <cell r="E175">
            <v>7102153.3343702974</v>
          </cell>
          <cell r="F175">
            <v>1.1155888486553815E-3</v>
          </cell>
          <cell r="G175">
            <v>0</v>
          </cell>
          <cell r="H175">
            <v>7108029.0095249303</v>
          </cell>
        </row>
        <row r="176">
          <cell r="A176">
            <v>613</v>
          </cell>
          <cell r="B176" t="str">
            <v>Albrandswaard</v>
          </cell>
          <cell r="C176">
            <v>8.0984228442791749E-4</v>
          </cell>
          <cell r="D176">
            <v>5267412.5572029557</v>
          </cell>
          <cell r="E176">
            <v>5159949.794937213</v>
          </cell>
          <cell r="F176">
            <v>8.1054673939000277E-4</v>
          </cell>
          <cell r="G176">
            <v>0</v>
          </cell>
          <cell r="H176">
            <v>5164438.2642441997</v>
          </cell>
        </row>
        <row r="177">
          <cell r="A177">
            <v>614</v>
          </cell>
          <cell r="B177" t="str">
            <v>Westvoorne</v>
          </cell>
          <cell r="C177">
            <v>2.7983890554780387E-4</v>
          </cell>
          <cell r="D177">
            <v>1820140.7773091141</v>
          </cell>
          <cell r="E177">
            <v>1783007.2979171148</v>
          </cell>
          <cell r="F177">
            <v>2.7983890554780441E-4</v>
          </cell>
          <cell r="G177">
            <v>0</v>
          </cell>
          <cell r="H177">
            <v>1783007.2979171183</v>
          </cell>
        </row>
        <row r="178">
          <cell r="A178">
            <v>622</v>
          </cell>
          <cell r="B178" t="str">
            <v>Vlaardingen</v>
          </cell>
          <cell r="C178">
            <v>6.0766063348181697E-3</v>
          </cell>
          <cell r="D178">
            <v>39523735.829392441</v>
          </cell>
          <cell r="E178">
            <v>38717394.996741533</v>
          </cell>
          <cell r="F178">
            <v>6.0892115680286005E-3</v>
          </cell>
          <cell r="G178">
            <v>0</v>
          </cell>
          <cell r="H178">
            <v>38797709.857758261</v>
          </cell>
        </row>
        <row r="179">
          <cell r="A179">
            <v>626</v>
          </cell>
          <cell r="B179" t="str">
            <v>Voorschoten</v>
          </cell>
          <cell r="C179">
            <v>7.5117766604978337E-4</v>
          </cell>
          <cell r="D179">
            <v>4885843.5116612483</v>
          </cell>
          <cell r="E179">
            <v>4786165.304560598</v>
          </cell>
          <cell r="F179">
            <v>7.5187794602266968E-4</v>
          </cell>
          <cell r="G179">
            <v>0</v>
          </cell>
          <cell r="H179">
            <v>4790627.1727193417</v>
          </cell>
        </row>
        <row r="180">
          <cell r="A180">
            <v>627</v>
          </cell>
          <cell r="B180" t="str">
            <v>Waddinxveen</v>
          </cell>
          <cell r="C180">
            <v>8.33510329684677E-4</v>
          </cell>
          <cell r="D180">
            <v>5421355.3201176208</v>
          </cell>
          <cell r="E180">
            <v>5310751.9049498467</v>
          </cell>
          <cell r="F180">
            <v>8.3460629301484221E-4</v>
          </cell>
          <cell r="G180">
            <v>0</v>
          </cell>
          <cell r="H180">
            <v>5317734.8890067227</v>
          </cell>
        </row>
        <row r="181">
          <cell r="A181">
            <v>629</v>
          </cell>
          <cell r="B181" t="str">
            <v>Wassenaar</v>
          </cell>
          <cell r="C181">
            <v>9.6354035104517051E-4</v>
          </cell>
          <cell r="D181">
            <v>6267102.4248288302</v>
          </cell>
          <cell r="E181">
            <v>6139244.5571070826</v>
          </cell>
          <cell r="F181">
            <v>9.6454570504687963E-4</v>
          </cell>
          <cell r="G181">
            <v>0</v>
          </cell>
          <cell r="H181">
            <v>6145650.2193881311</v>
          </cell>
        </row>
        <row r="182">
          <cell r="A182">
            <v>632</v>
          </cell>
          <cell r="B182" t="str">
            <v>Woerden</v>
          </cell>
          <cell r="C182">
            <v>1.4064279767908665E-3</v>
          </cell>
          <cell r="D182">
            <v>9147752.0107303075</v>
          </cell>
          <cell r="E182">
            <v>8961124.7646354921</v>
          </cell>
          <cell r="F182">
            <v>1.4093859262152854E-3</v>
          </cell>
          <cell r="G182">
            <v>0</v>
          </cell>
          <cell r="H182">
            <v>8979971.4843233228</v>
          </cell>
        </row>
        <row r="183">
          <cell r="A183">
            <v>637</v>
          </cell>
          <cell r="B183" t="str">
            <v>Zoetermeer</v>
          </cell>
          <cell r="C183">
            <v>7.2100228135623312E-3</v>
          </cell>
          <cell r="D183">
            <v>46895754.193308577</v>
          </cell>
          <cell r="E183">
            <v>45939013.624874488</v>
          </cell>
          <cell r="F183">
            <v>7.2254698882485884E-3</v>
          </cell>
          <cell r="G183">
            <v>0</v>
          </cell>
          <cell r="H183">
            <v>46037435.418095663</v>
          </cell>
        </row>
        <row r="184">
          <cell r="A184">
            <v>638</v>
          </cell>
          <cell r="B184" t="str">
            <v>Zoeterwoude</v>
          </cell>
          <cell r="C184">
            <v>1.1650174836825535E-4</v>
          </cell>
          <cell r="D184">
            <v>757755.90394682798</v>
          </cell>
          <cell r="E184">
            <v>742296.59794469841</v>
          </cell>
          <cell r="F184">
            <v>1.1650174836825559E-4</v>
          </cell>
          <cell r="G184">
            <v>0</v>
          </cell>
          <cell r="H184">
            <v>742296.59794470004</v>
          </cell>
        </row>
        <row r="185">
          <cell r="A185">
            <v>642</v>
          </cell>
          <cell r="B185" t="str">
            <v>Zwijndrecht</v>
          </cell>
          <cell r="C185">
            <v>2.7083893269929955E-3</v>
          </cell>
          <cell r="D185">
            <v>17616027.497101601</v>
          </cell>
          <cell r="E185">
            <v>17256635.299427301</v>
          </cell>
          <cell r="F185">
            <v>2.714181740970544E-3</v>
          </cell>
          <cell r="G185">
            <v>0</v>
          </cell>
          <cell r="H185">
            <v>17293541.948895171</v>
          </cell>
        </row>
        <row r="186">
          <cell r="A186">
            <v>654</v>
          </cell>
          <cell r="B186" t="str">
            <v>Borsele</v>
          </cell>
          <cell r="C186">
            <v>5.3195615849823069E-4</v>
          </cell>
          <cell r="D186">
            <v>3459973.136787273</v>
          </cell>
          <cell r="E186">
            <v>3389384.7280369424</v>
          </cell>
          <cell r="F186">
            <v>5.3231793898358059E-4</v>
          </cell>
          <cell r="G186">
            <v>0</v>
          </cell>
          <cell r="H186">
            <v>3391689.830125446</v>
          </cell>
        </row>
        <row r="187">
          <cell r="A187">
            <v>664</v>
          </cell>
          <cell r="B187" t="str">
            <v>Goes</v>
          </cell>
          <cell r="C187">
            <v>1.8682309496229359E-3</v>
          </cell>
          <cell r="D187">
            <v>12151431.646658082</v>
          </cell>
          <cell r="E187">
            <v>11903525.032916775</v>
          </cell>
          <cell r="F187">
            <v>1.8719024604677353E-3</v>
          </cell>
          <cell r="G187">
            <v>0</v>
          </cell>
          <cell r="H187">
            <v>11926918.244156808</v>
          </cell>
        </row>
        <row r="188">
          <cell r="A188">
            <v>668</v>
          </cell>
          <cell r="B188" t="str">
            <v>West Maas en Waal</v>
          </cell>
          <cell r="C188">
            <v>4.9930214034542687E-4</v>
          </cell>
          <cell r="D188">
            <v>3247583.4053931721</v>
          </cell>
          <cell r="E188">
            <v>3181328.0514329765</v>
          </cell>
          <cell r="F188">
            <v>4.994720219346101E-4</v>
          </cell>
          <cell r="G188">
            <v>0</v>
          </cell>
          <cell r="H188">
            <v>3182410.4603021168</v>
          </cell>
        </row>
        <row r="189">
          <cell r="A189">
            <v>677</v>
          </cell>
          <cell r="B189" t="str">
            <v>Hulst</v>
          </cell>
          <cell r="C189">
            <v>8.1849162179969904E-4</v>
          </cell>
          <cell r="D189">
            <v>5323669.9657869302</v>
          </cell>
          <cell r="E189">
            <v>5215059.4717916325</v>
          </cell>
          <cell r="F189">
            <v>8.1946718626972007E-4</v>
          </cell>
          <cell r="G189">
            <v>0</v>
          </cell>
          <cell r="H189">
            <v>5221275.3286119374</v>
          </cell>
        </row>
        <row r="190">
          <cell r="A190">
            <v>678</v>
          </cell>
          <cell r="B190" t="str">
            <v>Kapelle</v>
          </cell>
          <cell r="C190">
            <v>2.0188684174987008E-4</v>
          </cell>
          <cell r="D190">
            <v>1313121.4630494558</v>
          </cell>
          <cell r="E190">
            <v>1286331.9040245616</v>
          </cell>
          <cell r="F190">
            <v>2.0188684174987049E-4</v>
          </cell>
          <cell r="G190">
            <v>0</v>
          </cell>
          <cell r="H190">
            <v>1286331.9040245642</v>
          </cell>
        </row>
        <row r="191">
          <cell r="A191">
            <v>687</v>
          </cell>
          <cell r="B191" t="str">
            <v>Middelburg</v>
          </cell>
          <cell r="C191">
            <v>3.0389247717348671E-3</v>
          </cell>
          <cell r="D191">
            <v>19765910.981469128</v>
          </cell>
          <cell r="E191">
            <v>19362658.08078913</v>
          </cell>
          <cell r="F191">
            <v>3.0454252802151146E-3</v>
          </cell>
          <cell r="G191">
            <v>0</v>
          </cell>
          <cell r="H191">
            <v>19404076.389075335</v>
          </cell>
        </row>
        <row r="192">
          <cell r="A192">
            <v>703</v>
          </cell>
          <cell r="B192" t="str">
            <v>Reimerswaal</v>
          </cell>
          <cell r="C192">
            <v>6.0790240720597999E-4</v>
          </cell>
          <cell r="D192">
            <v>3953946.1384542035</v>
          </cell>
          <cell r="E192">
            <v>3873279.9728038041</v>
          </cell>
          <cell r="F192">
            <v>6.083567696542056E-4</v>
          </cell>
          <cell r="G192">
            <v>0</v>
          </cell>
          <cell r="H192">
            <v>3876174.9654049929</v>
          </cell>
        </row>
        <row r="193">
          <cell r="A193">
            <v>715</v>
          </cell>
          <cell r="B193" t="str">
            <v>Terneuzen</v>
          </cell>
          <cell r="C193">
            <v>2.54476830559294E-3</v>
          </cell>
          <cell r="D193">
            <v>16551796.301327594</v>
          </cell>
          <cell r="E193">
            <v>16214115.944665477</v>
          </cell>
          <cell r="F193">
            <v>2.550188008850757E-3</v>
          </cell>
          <cell r="G193">
            <v>0</v>
          </cell>
          <cell r="H193">
            <v>16248647.849520937</v>
          </cell>
        </row>
        <row r="194">
          <cell r="A194">
            <v>716</v>
          </cell>
          <cell r="B194" t="str">
            <v>Tholen</v>
          </cell>
          <cell r="C194">
            <v>7.7522751158217134E-4</v>
          </cell>
          <cell r="D194">
            <v>5042269.5970756272</v>
          </cell>
          <cell r="E194">
            <v>4939400.0737364013</v>
          </cell>
          <cell r="F194">
            <v>7.7598647967260632E-4</v>
          </cell>
          <cell r="G194">
            <v>0</v>
          </cell>
          <cell r="H194">
            <v>4944235.8761116378</v>
          </cell>
        </row>
        <row r="195">
          <cell r="A195">
            <v>717</v>
          </cell>
          <cell r="B195" t="str">
            <v>Veere</v>
          </cell>
          <cell r="C195">
            <v>4.0187037868914398E-4</v>
          </cell>
          <cell r="D195">
            <v>2613863.3654705361</v>
          </cell>
          <cell r="E195">
            <v>2560536.8081925074</v>
          </cell>
          <cell r="F195">
            <v>4.0212316026998451E-4</v>
          </cell>
          <cell r="G195">
            <v>0</v>
          </cell>
          <cell r="H195">
            <v>2562147.4184203292</v>
          </cell>
        </row>
        <row r="196">
          <cell r="A196">
            <v>718</v>
          </cell>
          <cell r="B196" t="str">
            <v>Vlissingen</v>
          </cell>
          <cell r="C196">
            <v>3.986224186055781E-3</v>
          </cell>
          <cell r="D196">
            <v>25927378.376259137</v>
          </cell>
          <cell r="E196">
            <v>25398422.713803194</v>
          </cell>
          <cell r="F196">
            <v>3.9945309816276182E-3</v>
          </cell>
          <cell r="G196">
            <v>0</v>
          </cell>
          <cell r="H196">
            <v>25451349.868795805</v>
          </cell>
        </row>
        <row r="197">
          <cell r="A197">
            <v>736</v>
          </cell>
          <cell r="B197" t="str">
            <v>De Ronde Venen</v>
          </cell>
          <cell r="C197">
            <v>1.162951343295486E-3</v>
          </cell>
          <cell r="D197">
            <v>7564120.3563705608</v>
          </cell>
          <cell r="E197">
            <v>7409801.4647364542</v>
          </cell>
          <cell r="F197">
            <v>1.1654269274913487E-3</v>
          </cell>
          <cell r="G197">
            <v>0</v>
          </cell>
          <cell r="H197">
            <v>7425574.7707361719</v>
          </cell>
        </row>
        <row r="198">
          <cell r="A198">
            <v>737</v>
          </cell>
          <cell r="B198" t="str">
            <v>Tytsjerksteradiel</v>
          </cell>
          <cell r="C198">
            <v>1.3888293789522017E-3</v>
          </cell>
          <cell r="D198">
            <v>9033286.4202971905</v>
          </cell>
          <cell r="E198">
            <v>8848994.4362309333</v>
          </cell>
          <cell r="F198">
            <v>1.3907504597194939E-3</v>
          </cell>
          <cell r="G198">
            <v>0</v>
          </cell>
          <cell r="H198">
            <v>8861234.6964666024</v>
          </cell>
        </row>
        <row r="199">
          <cell r="A199">
            <v>743</v>
          </cell>
          <cell r="B199" t="str">
            <v>Asten</v>
          </cell>
          <cell r="C199">
            <v>4.8561834076797688E-4</v>
          </cell>
          <cell r="D199">
            <v>3158580.6216283883</v>
          </cell>
          <cell r="E199">
            <v>3094141.051962452</v>
          </cell>
          <cell r="F199">
            <v>4.8568951042446E-4</v>
          </cell>
          <cell r="G199">
            <v>0</v>
          </cell>
          <cell r="H199">
            <v>3094594.5129158217</v>
          </cell>
        </row>
        <row r="200">
          <cell r="A200">
            <v>744</v>
          </cell>
          <cell r="B200" t="str">
            <v>Baarle-Nassau</v>
          </cell>
          <cell r="C200">
            <v>1.5727526791256574E-4</v>
          </cell>
          <cell r="D200">
            <v>1022956.8609464678</v>
          </cell>
          <cell r="E200">
            <v>1002087.0754944776</v>
          </cell>
          <cell r="F200">
            <v>1.5727526791256603E-4</v>
          </cell>
          <cell r="G200">
            <v>0</v>
          </cell>
          <cell r="H200">
            <v>1002087.0754944796</v>
          </cell>
        </row>
        <row r="201">
          <cell r="A201">
            <v>748</v>
          </cell>
          <cell r="B201" t="str">
            <v>Bergen op Zoom</v>
          </cell>
          <cell r="C201">
            <v>4.8312355388632428E-3</v>
          </cell>
          <cell r="D201">
            <v>31423539.167494237</v>
          </cell>
          <cell r="E201">
            <v>30782453.95109354</v>
          </cell>
          <cell r="F201">
            <v>4.8411568098695717E-3</v>
          </cell>
          <cell r="G201">
            <v>0</v>
          </cell>
          <cell r="H201">
            <v>30845667.815421194</v>
          </cell>
        </row>
        <row r="202">
          <cell r="A202">
            <v>753</v>
          </cell>
          <cell r="B202" t="str">
            <v>Best</v>
          </cell>
          <cell r="C202">
            <v>9.7867331354597087E-4</v>
          </cell>
          <cell r="D202">
            <v>6365530.919163039</v>
          </cell>
          <cell r="E202">
            <v>6235664.9691481227</v>
          </cell>
          <cell r="F202">
            <v>9.7986313866859406E-4</v>
          </cell>
          <cell r="G202">
            <v>0</v>
          </cell>
          <cell r="H202">
            <v>6243245.9982145755</v>
          </cell>
        </row>
        <row r="203">
          <cell r="A203">
            <v>755</v>
          </cell>
          <cell r="B203" t="str">
            <v>Boekel</v>
          </cell>
          <cell r="C203">
            <v>2.030981708699549E-4</v>
          </cell>
          <cell r="D203">
            <v>1321000.2443143139</v>
          </cell>
          <cell r="E203">
            <v>1294049.946864469</v>
          </cell>
          <cell r="F203">
            <v>2.0309817086995536E-4</v>
          </cell>
          <cell r="G203">
            <v>0</v>
          </cell>
          <cell r="H203">
            <v>1294049.946864472</v>
          </cell>
        </row>
        <row r="204">
          <cell r="A204">
            <v>756</v>
          </cell>
          <cell r="B204" t="str">
            <v>Boxmeer</v>
          </cell>
          <cell r="C204">
            <v>8.0083413935223672E-4</v>
          </cell>
          <cell r="D204">
            <v>5208821.3754369756</v>
          </cell>
          <cell r="E204">
            <v>5102553.9572169604</v>
          </cell>
          <cell r="F204">
            <v>8.0189216664267808E-4</v>
          </cell>
          <cell r="G204">
            <v>0</v>
          </cell>
          <cell r="H204">
            <v>5109295.2299379902</v>
          </cell>
        </row>
        <row r="205">
          <cell r="A205">
            <v>757</v>
          </cell>
          <cell r="B205" t="str">
            <v>Boxtel</v>
          </cell>
          <cell r="C205">
            <v>1.1290060472022355E-3</v>
          </cell>
          <cell r="D205">
            <v>7343331.8370688204</v>
          </cell>
          <cell r="E205">
            <v>7193517.3474664073</v>
          </cell>
          <cell r="F205">
            <v>1.1307461104419253E-3</v>
          </cell>
          <cell r="G205">
            <v>0</v>
          </cell>
          <cell r="H205">
            <v>7204604.2456556736</v>
          </cell>
        </row>
        <row r="206">
          <cell r="A206">
            <v>758</v>
          </cell>
          <cell r="B206" t="str">
            <v>Breda</v>
          </cell>
          <cell r="C206">
            <v>1.1130647364347688E-2</v>
          </cell>
          <cell r="D206">
            <v>72396456.475696176</v>
          </cell>
          <cell r="E206">
            <v>70919465.048377991</v>
          </cell>
          <cell r="F206">
            <v>1.1153977877282775E-2</v>
          </cell>
          <cell r="G206">
            <v>0</v>
          </cell>
          <cell r="H206">
            <v>71068116.554665074</v>
          </cell>
        </row>
        <row r="207">
          <cell r="A207">
            <v>762</v>
          </cell>
          <cell r="B207" t="str">
            <v>Deurne</v>
          </cell>
          <cell r="C207">
            <v>9.9146074211036773E-4</v>
          </cell>
          <cell r="D207">
            <v>6448703.4863278139</v>
          </cell>
          <cell r="E207">
            <v>6317140.6967896409</v>
          </cell>
          <cell r="F207">
            <v>9.9294425693438257E-4</v>
          </cell>
          <cell r="G207">
            <v>0</v>
          </cell>
          <cell r="H207">
            <v>6326592.9841783745</v>
          </cell>
        </row>
        <row r="208">
          <cell r="A208">
            <v>765</v>
          </cell>
          <cell r="B208" t="str">
            <v>Pekela</v>
          </cell>
          <cell r="C208">
            <v>1.0822399826748751E-3</v>
          </cell>
          <cell r="D208">
            <v>7039153.8997937897</v>
          </cell>
          <cell r="E208">
            <v>6895545.0759414174</v>
          </cell>
          <cell r="F208">
            <v>1.0822399826748773E-3</v>
          </cell>
          <cell r="G208">
            <v>0</v>
          </cell>
          <cell r="H208">
            <v>6895545.0759414304</v>
          </cell>
        </row>
        <row r="209">
          <cell r="A209">
            <v>766</v>
          </cell>
          <cell r="B209" t="str">
            <v>Dongen</v>
          </cell>
          <cell r="C209">
            <v>7.3149274181909664E-4</v>
          </cell>
          <cell r="D209">
            <v>4757807.9434103472</v>
          </cell>
          <cell r="E209">
            <v>4660741.8453258909</v>
          </cell>
          <cell r="F209">
            <v>7.3217119602821915E-4</v>
          </cell>
          <cell r="G209">
            <v>0</v>
          </cell>
          <cell r="H209">
            <v>4665064.649561421</v>
          </cell>
        </row>
        <row r="210">
          <cell r="A210">
            <v>770</v>
          </cell>
          <cell r="B210" t="str">
            <v>Eersel</v>
          </cell>
          <cell r="C210">
            <v>3.4253900380484565E-4</v>
          </cell>
          <cell r="D210">
            <v>2227957.572316695</v>
          </cell>
          <cell r="E210">
            <v>2182504.0460679117</v>
          </cell>
          <cell r="F210">
            <v>3.4267723206288583E-4</v>
          </cell>
          <cell r="G210">
            <v>0</v>
          </cell>
          <cell r="H210">
            <v>2183384.7741867611</v>
          </cell>
        </row>
        <row r="211">
          <cell r="A211">
            <v>772</v>
          </cell>
          <cell r="B211" t="str">
            <v>Eindhoven</v>
          </cell>
          <cell r="C211">
            <v>1.7966915882559015E-2</v>
          </cell>
          <cell r="D211">
            <v>116861221.19550286</v>
          </cell>
          <cell r="E211">
            <v>114477084.86764789</v>
          </cell>
          <cell r="F211">
            <v>1.800445021914136E-2</v>
          </cell>
          <cell r="G211">
            <v>0</v>
          </cell>
          <cell r="H211">
            <v>114716236.7322458</v>
          </cell>
        </row>
        <row r="212">
          <cell r="A212">
            <v>777</v>
          </cell>
          <cell r="B212" t="str">
            <v>Etten-Leur</v>
          </cell>
          <cell r="C212">
            <v>1.7388876716797226E-3</v>
          </cell>
          <cell r="D212">
            <v>11310151.289323892</v>
          </cell>
          <cell r="E212">
            <v>11079408.00009099</v>
          </cell>
          <cell r="F212">
            <v>1.7425889180774021E-3</v>
          </cell>
          <cell r="G212">
            <v>0</v>
          </cell>
          <cell r="H212">
            <v>11102990.672863146</v>
          </cell>
        </row>
        <row r="213">
          <cell r="A213">
            <v>779</v>
          </cell>
          <cell r="B213" t="str">
            <v>Geertruidenberg</v>
          </cell>
          <cell r="C213">
            <v>7.6491231325009933E-4</v>
          </cell>
          <cell r="D213">
            <v>4975177.0208182409</v>
          </cell>
          <cell r="E213">
            <v>4873676.2821515854</v>
          </cell>
          <cell r="F213">
            <v>7.6532591077539051E-4</v>
          </cell>
          <cell r="G213">
            <v>0</v>
          </cell>
          <cell r="H213">
            <v>4876311.5390489455</v>
          </cell>
        </row>
        <row r="214">
          <cell r="A214">
            <v>784</v>
          </cell>
          <cell r="B214" t="str">
            <v>Gilze en Rijen</v>
          </cell>
          <cell r="C214">
            <v>9.9419805793836131E-4</v>
          </cell>
          <cell r="D214">
            <v>6466507.6588717774</v>
          </cell>
          <cell r="E214">
            <v>6334581.6387075</v>
          </cell>
          <cell r="F214">
            <v>9.9512358532264397E-4</v>
          </cell>
          <cell r="G214">
            <v>0</v>
          </cell>
          <cell r="H214">
            <v>6340478.6817843653</v>
          </cell>
        </row>
        <row r="215">
          <cell r="A215">
            <v>785</v>
          </cell>
          <cell r="B215" t="str">
            <v>Goirle</v>
          </cell>
          <cell r="C215">
            <v>6.6274445084222276E-4</v>
          </cell>
          <cell r="D215">
            <v>4310652.2216840647</v>
          </cell>
          <cell r="E215">
            <v>4222708.7409184137</v>
          </cell>
          <cell r="F215">
            <v>6.632183472151564E-4</v>
          </cell>
          <cell r="G215">
            <v>0</v>
          </cell>
          <cell r="H215">
            <v>4225728.1948779803</v>
          </cell>
        </row>
        <row r="216">
          <cell r="A216">
            <v>786</v>
          </cell>
          <cell r="B216" t="str">
            <v>Grave</v>
          </cell>
          <cell r="C216">
            <v>3.5163683760954044E-4</v>
          </cell>
          <cell r="D216">
            <v>2287132.1115419879</v>
          </cell>
          <cell r="E216">
            <v>2240471.339919541</v>
          </cell>
          <cell r="F216">
            <v>3.5163683760954109E-4</v>
          </cell>
          <cell r="G216">
            <v>0</v>
          </cell>
          <cell r="H216">
            <v>2240471.3399195452</v>
          </cell>
        </row>
        <row r="217">
          <cell r="A217">
            <v>794</v>
          </cell>
          <cell r="B217" t="str">
            <v>Helmond</v>
          </cell>
          <cell r="C217">
            <v>6.3662165219852927E-3</v>
          </cell>
          <cell r="D217">
            <v>41407431.415448427</v>
          </cell>
          <cell r="E217">
            <v>40562660.494257964</v>
          </cell>
          <cell r="F217">
            <v>6.3797158061283674E-3</v>
          </cell>
          <cell r="G217">
            <v>0</v>
          </cell>
          <cell r="H217">
            <v>40648671.844597697</v>
          </cell>
        </row>
        <row r="218">
          <cell r="A218">
            <v>796</v>
          </cell>
          <cell r="B218" t="str">
            <v>'s-Hertogenbosch</v>
          </cell>
          <cell r="C218">
            <v>9.3404213403508619E-3</v>
          </cell>
          <cell r="D218">
            <v>60752387.969574608</v>
          </cell>
          <cell r="E218">
            <v>59512952.221082054</v>
          </cell>
          <cell r="F218">
            <v>9.3599345543667802E-3</v>
          </cell>
          <cell r="G218">
            <v>0</v>
          </cell>
          <cell r="H218">
            <v>59637281.620270111</v>
          </cell>
        </row>
        <row r="219">
          <cell r="A219">
            <v>797</v>
          </cell>
          <cell r="B219" t="str">
            <v>Heusden</v>
          </cell>
          <cell r="C219">
            <v>1.3900391461347283E-3</v>
          </cell>
          <cell r="D219">
            <v>9041155.0423379336</v>
          </cell>
          <cell r="E219">
            <v>8856702.5271091573</v>
          </cell>
          <cell r="F219">
            <v>1.3930023835692109E-3</v>
          </cell>
          <cell r="G219">
            <v>0</v>
          </cell>
          <cell r="H219">
            <v>8875582.9396122042</v>
          </cell>
        </row>
        <row r="220">
          <cell r="A220">
            <v>798</v>
          </cell>
          <cell r="B220" t="str">
            <v>Hilvarenbeek</v>
          </cell>
          <cell r="C220">
            <v>2.6230559494153099E-4</v>
          </cell>
          <cell r="D220">
            <v>1706099.8310252829</v>
          </cell>
          <cell r="E220">
            <v>1671292.9503126082</v>
          </cell>
          <cell r="F220">
            <v>2.6231736631130798E-4</v>
          </cell>
          <cell r="G220">
            <v>0</v>
          </cell>
          <cell r="H220">
            <v>1671367.9521719019</v>
          </cell>
        </row>
        <row r="221">
          <cell r="A221">
            <v>809</v>
          </cell>
          <cell r="B221" t="str">
            <v>Loon op Zand</v>
          </cell>
          <cell r="C221">
            <v>5.6438929557999949E-4</v>
          </cell>
          <cell r="D221">
            <v>3670926.2035991433</v>
          </cell>
          <cell r="E221">
            <v>3596034.0500743361</v>
          </cell>
          <cell r="F221">
            <v>5.6484321775443318E-4</v>
          </cell>
          <cell r="G221">
            <v>0</v>
          </cell>
          <cell r="H221">
            <v>3598926.2374494881</v>
          </cell>
        </row>
        <row r="222">
          <cell r="A222">
            <v>815</v>
          </cell>
          <cell r="B222" t="str">
            <v>Mill en Sint Hubert</v>
          </cell>
          <cell r="C222">
            <v>2.3964583690565564E-4</v>
          </cell>
          <cell r="D222">
            <v>1558715.2151359473</v>
          </cell>
          <cell r="E222">
            <v>1526915.191730716</v>
          </cell>
          <cell r="F222">
            <v>2.3964583690565605E-4</v>
          </cell>
          <cell r="G222">
            <v>0</v>
          </cell>
          <cell r="H222">
            <v>1526915.1917307186</v>
          </cell>
        </row>
        <row r="223">
          <cell r="A223">
            <v>820</v>
          </cell>
          <cell r="B223" t="str">
            <v>Nuenen, Gerwen en Nederwetten</v>
          </cell>
          <cell r="C223">
            <v>7.4316683333074487E-4</v>
          </cell>
          <cell r="D223">
            <v>4833739.0937155383</v>
          </cell>
          <cell r="E223">
            <v>4735123.8913858356</v>
          </cell>
          <cell r="F223">
            <v>7.4359924159236076E-4</v>
          </cell>
          <cell r="G223">
            <v>0</v>
          </cell>
          <cell r="H223">
            <v>4737879.0018113554</v>
          </cell>
        </row>
        <row r="224">
          <cell r="A224">
            <v>823</v>
          </cell>
          <cell r="B224" t="str">
            <v>Oirschot</v>
          </cell>
          <cell r="C224">
            <v>3.2612493076475217E-4</v>
          </cell>
          <cell r="D224">
            <v>2121196.4212768804</v>
          </cell>
          <cell r="E224">
            <v>2077920.9754554098</v>
          </cell>
          <cell r="F224">
            <v>3.2623233901467563E-4</v>
          </cell>
          <cell r="G224">
            <v>0</v>
          </cell>
          <cell r="H224">
            <v>2078605.3323824611</v>
          </cell>
        </row>
        <row r="225">
          <cell r="A225">
            <v>824</v>
          </cell>
          <cell r="B225" t="str">
            <v>Oisterwijk</v>
          </cell>
          <cell r="C225">
            <v>8.0202428608622505E-4</v>
          </cell>
          <cell r="D225">
            <v>5216562.380867661</v>
          </cell>
          <cell r="E225">
            <v>5110137.0354459845</v>
          </cell>
          <cell r="F225">
            <v>8.0330539915492323E-4</v>
          </cell>
          <cell r="G225">
            <v>0</v>
          </cell>
          <cell r="H225">
            <v>5118299.7101336736</v>
          </cell>
        </row>
        <row r="226">
          <cell r="A226">
            <v>826</v>
          </cell>
          <cell r="B226" t="str">
            <v>Oosterhout</v>
          </cell>
          <cell r="C226">
            <v>2.6388582436168389E-3</v>
          </cell>
          <cell r="D226">
            <v>17163780.301895875</v>
          </cell>
          <cell r="E226">
            <v>16813614.594893444</v>
          </cell>
          <cell r="F226">
            <v>2.6444862054591537E-3</v>
          </cell>
          <cell r="G226">
            <v>0</v>
          </cell>
          <cell r="H226">
            <v>16849473.429524045</v>
          </cell>
        </row>
        <row r="227">
          <cell r="A227">
            <v>828</v>
          </cell>
          <cell r="B227" t="str">
            <v>Oss</v>
          </cell>
          <cell r="C227">
            <v>4.0610235921556504E-3</v>
          </cell>
          <cell r="D227">
            <v>26413892.032730121</v>
          </cell>
          <cell r="E227">
            <v>25875010.794702299</v>
          </cell>
          <cell r="F227">
            <v>4.0695332702383284E-3</v>
          </cell>
          <cell r="G227">
            <v>0</v>
          </cell>
          <cell r="H227">
            <v>25929230.625553332</v>
          </cell>
        </row>
        <row r="228">
          <cell r="A228">
            <v>840</v>
          </cell>
          <cell r="B228" t="str">
            <v>Rucphen</v>
          </cell>
          <cell r="C228">
            <v>7.6847807652103437E-4</v>
          </cell>
          <cell r="D228">
            <v>4998369.6184270754</v>
          </cell>
          <cell r="E228">
            <v>4896395.7175434446</v>
          </cell>
          <cell r="F228">
            <v>7.6903490900521413E-4</v>
          </cell>
          <cell r="G228">
            <v>0</v>
          </cell>
          <cell r="H228">
            <v>4899943.6029994227</v>
          </cell>
        </row>
        <row r="229">
          <cell r="A229">
            <v>845</v>
          </cell>
          <cell r="B229" t="str">
            <v>Sint-Michielsgestel</v>
          </cell>
          <cell r="C229">
            <v>5.8140673255929938E-4</v>
          </cell>
          <cell r="D229">
            <v>3781611.7814700478</v>
          </cell>
          <cell r="E229">
            <v>3704461.4835884119</v>
          </cell>
          <cell r="F229">
            <v>5.8209265268342313E-4</v>
          </cell>
          <cell r="G229">
            <v>0</v>
          </cell>
          <cell r="H229">
            <v>3708831.8572671781</v>
          </cell>
        </row>
        <row r="230">
          <cell r="A230">
            <v>847</v>
          </cell>
          <cell r="B230" t="str">
            <v>Someren</v>
          </cell>
          <cell r="C230">
            <v>4.5734784100118057E-4</v>
          </cell>
          <cell r="D230">
            <v>2974702.3673887858</v>
          </cell>
          <cell r="E230">
            <v>2914014.1775334384</v>
          </cell>
          <cell r="F230">
            <v>4.5751708179600368E-4</v>
          </cell>
          <cell r="G230">
            <v>0</v>
          </cell>
          <cell r="H230">
            <v>2915092.5035499162</v>
          </cell>
        </row>
        <row r="231">
          <cell r="A231">
            <v>848</v>
          </cell>
          <cell r="B231" t="str">
            <v>Son en Breugel</v>
          </cell>
          <cell r="C231">
            <v>5.0633236339845615E-4</v>
          </cell>
          <cell r="D231">
            <v>3293309.6979090227</v>
          </cell>
          <cell r="E231">
            <v>3226121.4620739962</v>
          </cell>
          <cell r="F231">
            <v>5.0641227198770669E-4</v>
          </cell>
          <cell r="G231">
            <v>0</v>
          </cell>
          <cell r="H231">
            <v>3226630.6035656738</v>
          </cell>
        </row>
        <row r="232">
          <cell r="A232">
            <v>851</v>
          </cell>
          <cell r="B232" t="str">
            <v>Steenbergen</v>
          </cell>
          <cell r="C232">
            <v>7.8499440487323434E-4</v>
          </cell>
          <cell r="D232">
            <v>5105795.8630602919</v>
          </cell>
          <cell r="E232">
            <v>5001630.3128872188</v>
          </cell>
          <cell r="F232">
            <v>7.8572393042985068E-4</v>
          </cell>
          <cell r="G232">
            <v>0</v>
          </cell>
          <cell r="H232">
            <v>5006278.5207156399</v>
          </cell>
        </row>
        <row r="233">
          <cell r="A233">
            <v>852</v>
          </cell>
          <cell r="B233" t="str">
            <v>Waterland</v>
          </cell>
          <cell r="C233">
            <v>4.0180736727360742E-4</v>
          </cell>
          <cell r="D233">
            <v>2613453.523791681</v>
          </cell>
          <cell r="E233">
            <v>2560135.3278710567</v>
          </cell>
          <cell r="F233">
            <v>4.0189271596157447E-4</v>
          </cell>
          <cell r="G233">
            <v>0</v>
          </cell>
          <cell r="H233">
            <v>2560679.1312182541</v>
          </cell>
        </row>
        <row r="234">
          <cell r="A234">
            <v>855</v>
          </cell>
          <cell r="B234" t="str">
            <v>Tilburg</v>
          </cell>
          <cell r="C234">
            <v>1.6959172729367908E-2</v>
          </cell>
          <cell r="D234">
            <v>110306612.91978011</v>
          </cell>
          <cell r="E234">
            <v>108056199.99087079</v>
          </cell>
          <cell r="F234">
            <v>1.6994653194690793E-2</v>
          </cell>
          <cell r="G234">
            <v>0</v>
          </cell>
          <cell r="H234">
            <v>108282265.51410587</v>
          </cell>
        </row>
        <row r="235">
          <cell r="A235">
            <v>856</v>
          </cell>
          <cell r="B235" t="str">
            <v>Uden</v>
          </cell>
          <cell r="C235">
            <v>1.614998290379142E-3</v>
          </cell>
          <cell r="D235">
            <v>10504344.411472648</v>
          </cell>
          <cell r="E235">
            <v>10290040.736947387</v>
          </cell>
          <cell r="F235">
            <v>1.6184510267415134E-3</v>
          </cell>
          <cell r="G235">
            <v>0</v>
          </cell>
          <cell r="H235">
            <v>10312040.015853373</v>
          </cell>
        </row>
        <row r="236">
          <cell r="A236">
            <v>858</v>
          </cell>
          <cell r="B236" t="str">
            <v>Valkenswaard</v>
          </cell>
          <cell r="C236">
            <v>1.2137170666560795E-3</v>
          </cell>
          <cell r="D236">
            <v>7894313.0541918427</v>
          </cell>
          <cell r="E236">
            <v>7733257.7584879939</v>
          </cell>
          <cell r="F236">
            <v>1.2153479898602962E-3</v>
          </cell>
          <cell r="G236">
            <v>0</v>
          </cell>
          <cell r="H236">
            <v>7743649.2655937271</v>
          </cell>
        </row>
        <row r="237">
          <cell r="A237">
            <v>861</v>
          </cell>
          <cell r="B237" t="str">
            <v>Veldhoven</v>
          </cell>
          <cell r="C237">
            <v>1.2825837527928911E-3</v>
          </cell>
          <cell r="D237">
            <v>8342238.8470347635</v>
          </cell>
          <cell r="E237">
            <v>8172045.2234580014</v>
          </cell>
          <cell r="F237">
            <v>1.28531992431904E-3</v>
          </cell>
          <cell r="G237">
            <v>0</v>
          </cell>
          <cell r="H237">
            <v>8189478.8744005905</v>
          </cell>
        </row>
        <row r="238">
          <cell r="A238">
            <v>865</v>
          </cell>
          <cell r="B238" t="str">
            <v>Vught</v>
          </cell>
          <cell r="C238">
            <v>7.8873783285620161E-4</v>
          </cell>
          <cell r="D238">
            <v>5130144.0356331291</v>
          </cell>
          <cell r="E238">
            <v>5025481.7476967992</v>
          </cell>
          <cell r="F238">
            <v>7.8982845188875603E-4</v>
          </cell>
          <cell r="G238">
            <v>0</v>
          </cell>
          <cell r="H238">
            <v>5032430.680299595</v>
          </cell>
        </row>
        <row r="239">
          <cell r="A239">
            <v>866</v>
          </cell>
          <cell r="B239" t="str">
            <v>Waalre</v>
          </cell>
          <cell r="C239">
            <v>4.7240124261298272E-4</v>
          </cell>
          <cell r="D239">
            <v>3072613.3782155821</v>
          </cell>
          <cell r="E239">
            <v>3009927.6634719954</v>
          </cell>
          <cell r="F239">
            <v>4.7249499234884026E-4</v>
          </cell>
          <cell r="G239">
            <v>0</v>
          </cell>
          <cell r="H239">
            <v>3010524.9945074515</v>
          </cell>
        </row>
        <row r="240">
          <cell r="A240">
            <v>867</v>
          </cell>
          <cell r="B240" t="str">
            <v>Waalwijk</v>
          </cell>
          <cell r="C240">
            <v>2.0716105911477854E-3</v>
          </cell>
          <cell r="D240">
            <v>13474262.645047223</v>
          </cell>
          <cell r="E240">
            <v>13199368.383850075</v>
          </cell>
          <cell r="F240">
            <v>2.0760453410431476E-3</v>
          </cell>
          <cell r="G240">
            <v>0</v>
          </cell>
          <cell r="H240">
            <v>13227624.610097062</v>
          </cell>
        </row>
        <row r="241">
          <cell r="A241">
            <v>873</v>
          </cell>
          <cell r="B241" t="str">
            <v>Woensdrecht</v>
          </cell>
          <cell r="C241">
            <v>6.546237149513915E-4</v>
          </cell>
          <cell r="D241">
            <v>4257832.9665925493</v>
          </cell>
          <cell r="E241">
            <v>4170967.0742996666</v>
          </cell>
          <cell r="F241">
            <v>6.5504266271484068E-4</v>
          </cell>
          <cell r="G241">
            <v>0</v>
          </cell>
          <cell r="H241">
            <v>4173636.4205015954</v>
          </cell>
        </row>
        <row r="242">
          <cell r="A242">
            <v>879</v>
          </cell>
          <cell r="B242" t="str">
            <v>Zundert</v>
          </cell>
          <cell r="C242">
            <v>4.9722674858414207E-4</v>
          </cell>
          <cell r="D242">
            <v>3234084.5490915198</v>
          </cell>
          <cell r="E242">
            <v>3168104.5911383331</v>
          </cell>
          <cell r="F242">
            <v>4.9753907702298691E-4</v>
          </cell>
          <cell r="G242">
            <v>0</v>
          </cell>
          <cell r="H242">
            <v>3170094.6070895363</v>
          </cell>
        </row>
        <row r="243">
          <cell r="A243">
            <v>880</v>
          </cell>
          <cell r="B243" t="str">
            <v>Wormerland</v>
          </cell>
          <cell r="C243">
            <v>4.9913312976606098E-4</v>
          </cell>
          <cell r="D243">
            <v>3246484.1191924126</v>
          </cell>
          <cell r="E243">
            <v>3180251.192245564</v>
          </cell>
          <cell r="F243">
            <v>4.9918871545524173E-4</v>
          </cell>
          <cell r="G243">
            <v>0</v>
          </cell>
          <cell r="H243">
            <v>3180605.3591877017</v>
          </cell>
        </row>
        <row r="244">
          <cell r="A244">
            <v>882</v>
          </cell>
          <cell r="B244" t="str">
            <v>Landgraaf</v>
          </cell>
          <cell r="C244">
            <v>2.4002972749599919E-3</v>
          </cell>
          <cell r="D244">
            <v>15612121.335546143</v>
          </cell>
          <cell r="E244">
            <v>15293611.69436512</v>
          </cell>
          <cell r="F244">
            <v>2.404817663770549E-3</v>
          </cell>
          <cell r="G244">
            <v>0</v>
          </cell>
          <cell r="H244">
            <v>15322413.573156305</v>
          </cell>
        </row>
        <row r="245">
          <cell r="A245">
            <v>888</v>
          </cell>
          <cell r="B245" t="str">
            <v>Beek</v>
          </cell>
          <cell r="C245">
            <v>5.6258417365416199E-4</v>
          </cell>
          <cell r="D245">
            <v>3659185.2484992323</v>
          </cell>
          <cell r="E245">
            <v>3584532.6272786101</v>
          </cell>
          <cell r="F245">
            <v>5.6262993150724269E-4</v>
          </cell>
          <cell r="G245">
            <v>0</v>
          </cell>
          <cell r="H245">
            <v>3584824.1756815035</v>
          </cell>
        </row>
        <row r="246">
          <cell r="A246">
            <v>889</v>
          </cell>
          <cell r="B246" t="str">
            <v>Beesel</v>
          </cell>
          <cell r="C246">
            <v>4.3724405038598151E-4</v>
          </cell>
          <cell r="D246">
            <v>2843942.3895880501</v>
          </cell>
          <cell r="E246">
            <v>2785921.8906066865</v>
          </cell>
          <cell r="F246">
            <v>4.3724405038598243E-4</v>
          </cell>
          <cell r="G246">
            <v>0</v>
          </cell>
          <cell r="H246">
            <v>2785921.8906066925</v>
          </cell>
        </row>
        <row r="247">
          <cell r="A247">
            <v>893</v>
          </cell>
          <cell r="B247" t="str">
            <v>Bergen (L.)</v>
          </cell>
          <cell r="C247">
            <v>3.7739562679926087E-4</v>
          </cell>
          <cell r="D247">
            <v>2454673.5850427495</v>
          </cell>
          <cell r="E247">
            <v>2404594.7273408598</v>
          </cell>
          <cell r="F247">
            <v>3.7739562679926162E-4</v>
          </cell>
          <cell r="G247">
            <v>0</v>
          </cell>
          <cell r="H247">
            <v>2404594.7273408645</v>
          </cell>
        </row>
        <row r="248">
          <cell r="A248">
            <v>899</v>
          </cell>
          <cell r="B248" t="str">
            <v>Brunssum</v>
          </cell>
          <cell r="C248">
            <v>1.8696525784996638E-3</v>
          </cell>
          <cell r="D248">
            <v>12160678.26904472</v>
          </cell>
          <cell r="E248">
            <v>11912583.010960156</v>
          </cell>
          <cell r="F248">
            <v>1.8717272115633525E-3</v>
          </cell>
          <cell r="G248">
            <v>0</v>
          </cell>
          <cell r="H248">
            <v>11925801.637175892</v>
          </cell>
        </row>
        <row r="249">
          <cell r="A249">
            <v>907</v>
          </cell>
          <cell r="B249" t="str">
            <v>Gennep</v>
          </cell>
          <cell r="C249">
            <v>6.0519091573579668E-4</v>
          </cell>
          <cell r="D249">
            <v>3936309.9338579993</v>
          </cell>
          <cell r="E249">
            <v>3856003.5720470445</v>
          </cell>
          <cell r="F249">
            <v>6.0528848416490321E-4</v>
          </cell>
          <cell r="G249">
            <v>0</v>
          </cell>
          <cell r="H249">
            <v>3856625.2340736403</v>
          </cell>
        </row>
        <row r="250">
          <cell r="A250">
            <v>917</v>
          </cell>
          <cell r="B250" t="str">
            <v>Heerlen</v>
          </cell>
          <cell r="C250">
            <v>1.0462205825097805E-2</v>
          </cell>
          <cell r="D250">
            <v>68048748.995729282</v>
          </cell>
          <cell r="E250">
            <v>66660457.029530898</v>
          </cell>
          <cell r="F250">
            <v>1.0484345534251923E-2</v>
          </cell>
          <cell r="G250">
            <v>0</v>
          </cell>
          <cell r="H250">
            <v>66801521.271181926</v>
          </cell>
        </row>
        <row r="251">
          <cell r="A251">
            <v>928</v>
          </cell>
          <cell r="B251" t="str">
            <v>Kerkrade</v>
          </cell>
          <cell r="C251">
            <v>4.6804244376930622E-3</v>
          </cell>
          <cell r="D251">
            <v>30442626.830186266</v>
          </cell>
          <cell r="E251">
            <v>29821553.630721848</v>
          </cell>
          <cell r="F251">
            <v>4.690383730299473E-3</v>
          </cell>
          <cell r="G251">
            <v>0</v>
          </cell>
          <cell r="H251">
            <v>29885009.75153736</v>
          </cell>
        </row>
        <row r="252">
          <cell r="A252">
            <v>935</v>
          </cell>
          <cell r="B252" t="str">
            <v>Maastricht</v>
          </cell>
          <cell r="C252">
            <v>1.0482075538831261E-2</v>
          </cell>
          <cell r="D252">
            <v>68177986.480163068</v>
          </cell>
          <cell r="E252">
            <v>66787057.884136602</v>
          </cell>
          <cell r="F252">
            <v>1.0504198684004484E-2</v>
          </cell>
          <cell r="G252">
            <v>0</v>
          </cell>
          <cell r="H252">
            <v>66928016.587571777</v>
          </cell>
        </row>
        <row r="253">
          <cell r="A253">
            <v>938</v>
          </cell>
          <cell r="B253" t="str">
            <v>Meerssen</v>
          </cell>
          <cell r="C253">
            <v>5.1931776501840977E-4</v>
          </cell>
          <cell r="D253">
            <v>3377769.9303129078</v>
          </cell>
          <cell r="E253">
            <v>3308858.5847390466</v>
          </cell>
          <cell r="F253">
            <v>5.1949876871153829E-4</v>
          </cell>
          <cell r="G253">
            <v>0</v>
          </cell>
          <cell r="H253">
            <v>3310011.8586384221</v>
          </cell>
        </row>
        <row r="254">
          <cell r="A254">
            <v>944</v>
          </cell>
          <cell r="B254" t="str">
            <v>Mook en Middelaar</v>
          </cell>
          <cell r="C254">
            <v>2.282118758897477E-4</v>
          </cell>
          <cell r="D254">
            <v>1484345.9323856561</v>
          </cell>
          <cell r="E254">
            <v>1454063.1488900143</v>
          </cell>
          <cell r="F254">
            <v>2.2821187588974816E-4</v>
          </cell>
          <cell r="G254">
            <v>0</v>
          </cell>
          <cell r="H254">
            <v>1454063.1488900173</v>
          </cell>
        </row>
        <row r="255">
          <cell r="A255">
            <v>946</v>
          </cell>
          <cell r="B255" t="str">
            <v>Nederweert</v>
          </cell>
          <cell r="C255">
            <v>3.1613568544203781E-4</v>
          </cell>
          <cell r="D255">
            <v>2056223.9232218794</v>
          </cell>
          <cell r="E255">
            <v>2014274.0094403804</v>
          </cell>
          <cell r="F255">
            <v>3.1619368631565685E-4</v>
          </cell>
          <cell r="G255">
            <v>0</v>
          </cell>
          <cell r="H255">
            <v>2014643.5648485031</v>
          </cell>
        </row>
        <row r="256">
          <cell r="A256">
            <v>957</v>
          </cell>
          <cell r="B256" t="str">
            <v>Roermond</v>
          </cell>
          <cell r="C256">
            <v>4.3695276362623083E-3</v>
          </cell>
          <cell r="D256">
            <v>28420477.891633905</v>
          </cell>
          <cell r="E256">
            <v>27840659.427448072</v>
          </cell>
          <cell r="F256">
            <v>4.3787376056461502E-3</v>
          </cell>
          <cell r="G256">
            <v>0</v>
          </cell>
          <cell r="H256">
            <v>27899341.198636524</v>
          </cell>
        </row>
        <row r="257">
          <cell r="A257">
            <v>965</v>
          </cell>
          <cell r="B257" t="str">
            <v>Simpelveld</v>
          </cell>
          <cell r="C257">
            <v>2.8130612779444223E-4</v>
          </cell>
          <cell r="D257">
            <v>1829683.9501401177</v>
          </cell>
          <cell r="E257">
            <v>1792355.7763508102</v>
          </cell>
          <cell r="F257">
            <v>2.8130612779444277E-4</v>
          </cell>
          <cell r="G257">
            <v>0</v>
          </cell>
          <cell r="H257">
            <v>1792355.7763508137</v>
          </cell>
        </row>
        <row r="258">
          <cell r="A258">
            <v>971</v>
          </cell>
          <cell r="B258" t="str">
            <v>Stein</v>
          </cell>
          <cell r="C258">
            <v>7.2646258774967563E-4</v>
          </cell>
          <cell r="D258">
            <v>4725090.5894028079</v>
          </cell>
          <cell r="E258">
            <v>4628691.9722109716</v>
          </cell>
          <cell r="F258">
            <v>7.271612087811312E-4</v>
          </cell>
          <cell r="G258">
            <v>0</v>
          </cell>
          <cell r="H258">
            <v>4633143.2703431062</v>
          </cell>
        </row>
        <row r="259">
          <cell r="A259">
            <v>981</v>
          </cell>
          <cell r="B259" t="str">
            <v>Vaals</v>
          </cell>
          <cell r="C259">
            <v>6.7706916642990488E-4</v>
          </cell>
          <cell r="D259">
            <v>4403823.680146724</v>
          </cell>
          <cell r="E259">
            <v>4313979.3681509849</v>
          </cell>
          <cell r="F259">
            <v>6.7706916642990629E-4</v>
          </cell>
          <cell r="G259">
            <v>0</v>
          </cell>
          <cell r="H259">
            <v>4313979.3681509933</v>
          </cell>
        </row>
        <row r="260">
          <cell r="A260">
            <v>983</v>
          </cell>
          <cell r="B260" t="str">
            <v>Venlo</v>
          </cell>
          <cell r="C260">
            <v>7.2444579213999157E-3</v>
          </cell>
          <cell r="D260">
            <v>47119728.568220563</v>
          </cell>
          <cell r="E260">
            <v>46158418.601672776</v>
          </cell>
          <cell r="F260">
            <v>7.2597238599992923E-3</v>
          </cell>
          <cell r="G260">
            <v>0</v>
          </cell>
          <cell r="H260">
            <v>46255686.277441308</v>
          </cell>
        </row>
        <row r="261">
          <cell r="A261">
            <v>984</v>
          </cell>
          <cell r="B261" t="str">
            <v>Venray</v>
          </cell>
          <cell r="C261">
            <v>2.2148455572132985E-3</v>
          </cell>
          <cell r="D261">
            <v>14405897.944155894</v>
          </cell>
          <cell r="E261">
            <v>14111996.988195775</v>
          </cell>
          <cell r="F261">
            <v>2.2194243175469495E-3</v>
          </cell>
          <cell r="G261">
            <v>0</v>
          </cell>
          <cell r="H261">
            <v>14141170.784006374</v>
          </cell>
        </row>
        <row r="262">
          <cell r="A262">
            <v>986</v>
          </cell>
          <cell r="B262" t="str">
            <v>Voerendaal</v>
          </cell>
          <cell r="C262">
            <v>2.7277243488250713E-4</v>
          </cell>
          <cell r="D262">
            <v>1774178.721445627</v>
          </cell>
          <cell r="E262">
            <v>1737982.9338385148</v>
          </cell>
          <cell r="F262">
            <v>2.7277243488250767E-4</v>
          </cell>
          <cell r="G262">
            <v>0</v>
          </cell>
          <cell r="H262">
            <v>1737982.9338385183</v>
          </cell>
        </row>
        <row r="263">
          <cell r="A263">
            <v>988</v>
          </cell>
          <cell r="B263" t="str">
            <v>Weert</v>
          </cell>
          <cell r="C263">
            <v>2.1759432555362316E-3</v>
          </cell>
          <cell r="D263">
            <v>14152867.846446801</v>
          </cell>
          <cell r="E263">
            <v>13864129.066970881</v>
          </cell>
          <cell r="F263">
            <v>2.180552500464786E-3</v>
          </cell>
          <cell r="G263">
            <v>0</v>
          </cell>
          <cell r="H263">
            <v>13893497.096871555</v>
          </cell>
        </row>
        <row r="264">
          <cell r="A264">
            <v>994</v>
          </cell>
          <cell r="B264" t="str">
            <v>Valkenburg aan de Geul</v>
          </cell>
          <cell r="C264">
            <v>7.1164561571408237E-4</v>
          </cell>
          <cell r="D264">
            <v>4628717.3744437955</v>
          </cell>
          <cell r="E264">
            <v>4534284.9089015294</v>
          </cell>
          <cell r="F264">
            <v>7.1172844493872249E-4</v>
          </cell>
          <cell r="G264">
            <v>0</v>
          </cell>
          <cell r="H264">
            <v>4534812.6593646929</v>
          </cell>
        </row>
        <row r="265">
          <cell r="A265">
            <v>995</v>
          </cell>
          <cell r="B265" t="str">
            <v>Lelystad</v>
          </cell>
          <cell r="C265">
            <v>5.2840146742185439E-3</v>
          </cell>
          <cell r="D265">
            <v>34368525.554436341</v>
          </cell>
          <cell r="E265">
            <v>33667358.396752164</v>
          </cell>
          <cell r="F265">
            <v>5.2951050609263452E-3</v>
          </cell>
          <cell r="G265">
            <v>0</v>
          </cell>
          <cell r="H265">
            <v>33738021.339054711</v>
          </cell>
        </row>
        <row r="266">
          <cell r="A266">
            <v>1507</v>
          </cell>
          <cell r="B266" t="str">
            <v>Horst aan de Maas</v>
          </cell>
          <cell r="C266">
            <v>9.6098521730948142E-4</v>
          </cell>
          <cell r="D266">
            <v>6250483.209231657</v>
          </cell>
          <cell r="E266">
            <v>6122964.3973166859</v>
          </cell>
          <cell r="F266">
            <v>9.6303147974171612E-4</v>
          </cell>
          <cell r="G266">
            <v>0</v>
          </cell>
          <cell r="H266">
            <v>6136002.2586640418</v>
          </cell>
        </row>
        <row r="267">
          <cell r="A267">
            <v>1509</v>
          </cell>
          <cell r="B267" t="str">
            <v>Oude IJsselstreek</v>
          </cell>
          <cell r="C267">
            <v>1.3496643015332222E-3</v>
          </cell>
          <cell r="D267">
            <v>8778547.1648061331</v>
          </cell>
          <cell r="E267">
            <v>8599452.226491265</v>
          </cell>
          <cell r="F267">
            <v>1.3524495553466729E-3</v>
          </cell>
          <cell r="G267">
            <v>0</v>
          </cell>
          <cell r="H267">
            <v>8617198.6076322738</v>
          </cell>
        </row>
        <row r="268">
          <cell r="A268">
            <v>1525</v>
          </cell>
          <cell r="B268" t="str">
            <v>Teylingen</v>
          </cell>
          <cell r="C268">
            <v>8.7638891575976161E-4</v>
          </cell>
          <cell r="D268">
            <v>5700248.1453874195</v>
          </cell>
          <cell r="E268">
            <v>5583954.9170420403</v>
          </cell>
          <cell r="F268">
            <v>8.7808504560123266E-4</v>
          </cell>
          <cell r="G268">
            <v>0</v>
          </cell>
          <cell r="H268">
            <v>5594761.8914319584</v>
          </cell>
        </row>
        <row r="269">
          <cell r="A269">
            <v>1581</v>
          </cell>
          <cell r="B269" t="str">
            <v>Utrechtse Heuvelrug</v>
          </cell>
          <cell r="C269">
            <v>1.4920867966534191E-3</v>
          </cell>
          <cell r="D269">
            <v>9704897.9539035503</v>
          </cell>
          <cell r="E269">
            <v>9506904.1324003804</v>
          </cell>
          <cell r="F269">
            <v>1.4951915121960474E-3</v>
          </cell>
          <cell r="G269">
            <v>0</v>
          </cell>
          <cell r="H269">
            <v>9526685.9796014559</v>
          </cell>
        </row>
        <row r="270">
          <cell r="A270">
            <v>1586</v>
          </cell>
          <cell r="B270" t="str">
            <v>Oost Gelre</v>
          </cell>
          <cell r="C270">
            <v>6.5870747333987188E-4</v>
          </cell>
          <cell r="D270">
            <v>4284394.731308613</v>
          </cell>
          <cell r="E270">
            <v>4196986.9409630848</v>
          </cell>
          <cell r="F270">
            <v>6.5947536248244464E-4</v>
          </cell>
          <cell r="G270">
            <v>0</v>
          </cell>
          <cell r="H270">
            <v>4201879.5842591207</v>
          </cell>
        </row>
        <row r="271">
          <cell r="A271">
            <v>1598</v>
          </cell>
          <cell r="B271" t="str">
            <v>Koggenland</v>
          </cell>
          <cell r="C271">
            <v>4.2783567150237481E-4</v>
          </cell>
          <cell r="D271">
            <v>2782747.9891136093</v>
          </cell>
          <cell r="E271">
            <v>2725975.9435690455</v>
          </cell>
          <cell r="F271">
            <v>4.2807859089309143E-4</v>
          </cell>
          <cell r="G271">
            <v>0</v>
          </cell>
          <cell r="H271">
            <v>2727523.7163692769</v>
          </cell>
        </row>
        <row r="272">
          <cell r="A272">
            <v>1621</v>
          </cell>
          <cell r="B272" t="str">
            <v>Lansingerland</v>
          </cell>
          <cell r="C272">
            <v>1.3985300049137279E-3</v>
          </cell>
          <cell r="D272">
            <v>9096381.6673412547</v>
          </cell>
          <cell r="E272">
            <v>8910802.449844718</v>
          </cell>
          <cell r="F272">
            <v>1.4015040586744017E-3</v>
          </cell>
          <cell r="G272">
            <v>0</v>
          </cell>
          <cell r="H272">
            <v>8929751.7791000586</v>
          </cell>
        </row>
        <row r="273">
          <cell r="A273">
            <v>1640</v>
          </cell>
          <cell r="B273" t="str">
            <v>Leudal</v>
          </cell>
          <cell r="C273">
            <v>8.5630855259474998E-4</v>
          </cell>
          <cell r="D273">
            <v>5569640.5454603489</v>
          </cell>
          <cell r="E273">
            <v>5456011.8992620287</v>
          </cell>
          <cell r="F273">
            <v>8.5785216344077425E-4</v>
          </cell>
          <cell r="G273">
            <v>0</v>
          </cell>
          <cell r="H273">
            <v>5465847.0913995104</v>
          </cell>
        </row>
        <row r="274">
          <cell r="A274">
            <v>1641</v>
          </cell>
          <cell r="B274" t="str">
            <v>Maasgouw</v>
          </cell>
          <cell r="C274">
            <v>6.2448557529955358E-4</v>
          </cell>
          <cell r="D274">
            <v>4061807.1251350772</v>
          </cell>
          <cell r="E274">
            <v>3978940.4408346759</v>
          </cell>
          <cell r="F274">
            <v>6.2495078202442946E-4</v>
          </cell>
          <cell r="G274">
            <v>0</v>
          </cell>
          <cell r="H274">
            <v>3981904.5282758777</v>
          </cell>
        </row>
        <row r="275">
          <cell r="A275">
            <v>1652</v>
          </cell>
          <cell r="B275" t="str">
            <v>Gemert-Bakel</v>
          </cell>
          <cell r="C275">
            <v>9.0654600138891876E-4</v>
          </cell>
          <cell r="D275">
            <v>5896397.2161214082</v>
          </cell>
          <cell r="E275">
            <v>5776102.2657298129</v>
          </cell>
          <cell r="F275">
            <v>9.0774435154486704E-4</v>
          </cell>
          <cell r="G275">
            <v>0</v>
          </cell>
          <cell r="H275">
            <v>5783737.6124637965</v>
          </cell>
        </row>
        <row r="276">
          <cell r="A276">
            <v>1655</v>
          </cell>
          <cell r="B276" t="str">
            <v>Halderberge</v>
          </cell>
          <cell r="C276">
            <v>1.0893410983853519E-3</v>
          </cell>
          <cell r="D276">
            <v>7085341.2955162609</v>
          </cell>
          <cell r="E276">
            <v>6940790.1826228788</v>
          </cell>
          <cell r="F276">
            <v>1.0908340953831354E-3</v>
          </cell>
          <cell r="G276">
            <v>0</v>
          </cell>
          <cell r="H276">
            <v>6950302.8861463768</v>
          </cell>
        </row>
        <row r="277">
          <cell r="A277">
            <v>1658</v>
          </cell>
          <cell r="B277" t="str">
            <v>Heeze-Leende</v>
          </cell>
          <cell r="C277">
            <v>3.1176462436845783E-4</v>
          </cell>
          <cell r="D277">
            <v>2027793.4714783733</v>
          </cell>
          <cell r="E277">
            <v>1986423.5796419294</v>
          </cell>
          <cell r="F277">
            <v>3.1179580053807145E-4</v>
          </cell>
          <cell r="G277">
            <v>0</v>
          </cell>
          <cell r="H277">
            <v>1986622.2201341558</v>
          </cell>
        </row>
        <row r="278">
          <cell r="A278">
            <v>1659</v>
          </cell>
          <cell r="B278" t="str">
            <v>Laarbeek</v>
          </cell>
          <cell r="C278">
            <v>5.4557755770547934E-4</v>
          </cell>
          <cell r="D278">
            <v>3548570.0532617196</v>
          </cell>
          <cell r="E278">
            <v>3476174.1404913082</v>
          </cell>
          <cell r="F278">
            <v>5.4595048655304169E-4</v>
          </cell>
          <cell r="G278">
            <v>0</v>
          </cell>
          <cell r="H278">
            <v>3478550.2749158833</v>
          </cell>
        </row>
        <row r="279">
          <cell r="A279">
            <v>1667</v>
          </cell>
          <cell r="B279" t="str">
            <v>Reusel-De Mierden</v>
          </cell>
          <cell r="C279">
            <v>2.2866975833192517E-4</v>
          </cell>
          <cell r="D279">
            <v>1487324.1119300253</v>
          </cell>
          <cell r="E279">
            <v>1456980.5693051363</v>
          </cell>
          <cell r="F279">
            <v>2.2866975833192566E-4</v>
          </cell>
          <cell r="G279">
            <v>0</v>
          </cell>
          <cell r="H279">
            <v>1456980.5693051394</v>
          </cell>
        </row>
        <row r="280">
          <cell r="A280">
            <v>1669</v>
          </cell>
          <cell r="B280" t="str">
            <v>Roerdalen</v>
          </cell>
          <cell r="C280">
            <v>6.0717596822507179E-4</v>
          </cell>
          <cell r="D280">
            <v>3949221.2014094526</v>
          </cell>
          <cell r="E280">
            <v>3868651.43124374</v>
          </cell>
          <cell r="F280">
            <v>6.0745110372745876E-4</v>
          </cell>
          <cell r="G280">
            <v>0</v>
          </cell>
          <cell r="H280">
            <v>3870404.470577966</v>
          </cell>
        </row>
        <row r="281">
          <cell r="A281">
            <v>1674</v>
          </cell>
          <cell r="B281" t="str">
            <v>Roosendaal</v>
          </cell>
          <cell r="C281">
            <v>5.0452881685829308E-3</v>
          </cell>
          <cell r="D281">
            <v>32815789.895035312</v>
          </cell>
          <cell r="E281">
            <v>32146300.76925284</v>
          </cell>
          <cell r="F281">
            <v>5.056062739132363E-3</v>
          </cell>
          <cell r="G281">
            <v>0</v>
          </cell>
          <cell r="H281">
            <v>32214951.47342835</v>
          </cell>
        </row>
        <row r="282">
          <cell r="A282">
            <v>1676</v>
          </cell>
          <cell r="B282" t="str">
            <v>Schouwen-Duiveland</v>
          </cell>
          <cell r="C282">
            <v>1.101093505544297E-3</v>
          </cell>
          <cell r="D282">
            <v>7161781.8299718536</v>
          </cell>
          <cell r="E282">
            <v>7015671.2206667932</v>
          </cell>
          <cell r="F282">
            <v>1.102897911450402E-3</v>
          </cell>
          <cell r="G282">
            <v>0</v>
          </cell>
          <cell r="H282">
            <v>7027168.0813077111</v>
          </cell>
        </row>
        <row r="283">
          <cell r="A283">
            <v>1680</v>
          </cell>
          <cell r="B283" t="str">
            <v>Aa en Hunze</v>
          </cell>
          <cell r="C283">
            <v>8.6371428564857393E-4</v>
          </cell>
          <cell r="D283">
            <v>5617809.2469878308</v>
          </cell>
          <cell r="E283">
            <v>5503197.8902719114</v>
          </cell>
          <cell r="F283">
            <v>8.6451097195452866E-4</v>
          </cell>
          <cell r="G283">
            <v>0</v>
          </cell>
          <cell r="H283">
            <v>5508274.0161054051</v>
          </cell>
        </row>
        <row r="284">
          <cell r="A284">
            <v>1681</v>
          </cell>
          <cell r="B284" t="str">
            <v>Borger-Odoorn</v>
          </cell>
          <cell r="C284">
            <v>1.169536165547679E-3</v>
          </cell>
          <cell r="D284">
            <v>7606949.6529940628</v>
          </cell>
          <cell r="E284">
            <v>7451756.9823517185</v>
          </cell>
          <cell r="F284">
            <v>1.1705937287773372E-3</v>
          </cell>
          <cell r="G284">
            <v>0</v>
          </cell>
          <cell r="H284">
            <v>7458495.2982867323</v>
          </cell>
        </row>
        <row r="285">
          <cell r="A285">
            <v>1684</v>
          </cell>
          <cell r="B285" t="str">
            <v>Cuijk</v>
          </cell>
          <cell r="C285">
            <v>9.8608388014737448E-4</v>
          </cell>
          <cell r="D285">
            <v>6413731.059267804</v>
          </cell>
          <cell r="E285">
            <v>6282881.7573432382</v>
          </cell>
          <cell r="F285">
            <v>9.87006729118015E-4</v>
          </cell>
          <cell r="G285">
            <v>0</v>
          </cell>
          <cell r="H285">
            <v>6288761.7347763479</v>
          </cell>
        </row>
        <row r="286">
          <cell r="A286">
            <v>1685</v>
          </cell>
          <cell r="B286" t="str">
            <v>Landerd</v>
          </cell>
          <cell r="C286">
            <v>3.456777397956983E-4</v>
          </cell>
          <cell r="D286">
            <v>2248372.6799121569</v>
          </cell>
          <cell r="E286">
            <v>2202502.6562217432</v>
          </cell>
          <cell r="F286">
            <v>3.4570130165778866E-4</v>
          </cell>
          <cell r="G286">
            <v>0</v>
          </cell>
          <cell r="H286">
            <v>2202652.7817805083</v>
          </cell>
        </row>
        <row r="287">
          <cell r="A287">
            <v>1690</v>
          </cell>
          <cell r="B287" t="str">
            <v>De Wolden</v>
          </cell>
          <cell r="C287">
            <v>5.6857343522964557E-4</v>
          </cell>
          <cell r="D287">
            <v>3698140.872622258</v>
          </cell>
          <cell r="E287">
            <v>3622693.500861635</v>
          </cell>
          <cell r="F287">
            <v>5.6903214305939205E-4</v>
          </cell>
          <cell r="G287">
            <v>0</v>
          </cell>
          <cell r="H287">
            <v>3625616.1802740945</v>
          </cell>
        </row>
        <row r="288">
          <cell r="A288">
            <v>1695</v>
          </cell>
          <cell r="B288" t="str">
            <v>Noord-Beveland</v>
          </cell>
          <cell r="C288">
            <v>2.2666319449423996E-4</v>
          </cell>
          <cell r="D288">
            <v>1474272.9293001646</v>
          </cell>
          <cell r="E288">
            <v>1444195.6494980578</v>
          </cell>
          <cell r="F288">
            <v>2.2666319449424042E-4</v>
          </cell>
          <cell r="G288">
            <v>0</v>
          </cell>
          <cell r="H288">
            <v>1444195.6494980608</v>
          </cell>
        </row>
        <row r="289">
          <cell r="A289">
            <v>1696</v>
          </cell>
          <cell r="B289" t="str">
            <v>Wijdemeren</v>
          </cell>
          <cell r="C289">
            <v>5.1749669580903224E-4</v>
          </cell>
          <cell r="D289">
            <v>3365925.2501752647</v>
          </cell>
          <cell r="E289">
            <v>3297255.5530448789</v>
          </cell>
          <cell r="F289">
            <v>5.1793134878978678E-4</v>
          </cell>
          <cell r="G289">
            <v>0</v>
          </cell>
          <cell r="H289">
            <v>3300024.9658083748</v>
          </cell>
        </row>
        <row r="290">
          <cell r="A290">
            <v>1699</v>
          </cell>
          <cell r="B290" t="str">
            <v>Noordenveld</v>
          </cell>
          <cell r="C290">
            <v>1.2675794318344048E-3</v>
          </cell>
          <cell r="D290">
            <v>8244647.0687973965</v>
          </cell>
          <cell r="E290">
            <v>8076444.4573068433</v>
          </cell>
          <cell r="F290">
            <v>1.2693193177257464E-3</v>
          </cell>
          <cell r="G290">
            <v>0</v>
          </cell>
          <cell r="H290">
            <v>8087530.2255124198</v>
          </cell>
        </row>
        <row r="291">
          <cell r="A291">
            <v>1700</v>
          </cell>
          <cell r="B291" t="str">
            <v>Twenterand</v>
          </cell>
          <cell r="C291">
            <v>1.1386516870466705E-3</v>
          </cell>
          <cell r="D291">
            <v>7406069.4408750655</v>
          </cell>
          <cell r="E291">
            <v>7254975.0143410005</v>
          </cell>
          <cell r="F291">
            <v>1.1404497069582211E-3</v>
          </cell>
          <cell r="G291">
            <v>0</v>
          </cell>
          <cell r="H291">
            <v>7266431.186304721</v>
          </cell>
        </row>
        <row r="292">
          <cell r="A292">
            <v>1701</v>
          </cell>
          <cell r="B292" t="str">
            <v>Westerveld</v>
          </cell>
          <cell r="C292">
            <v>6.1006434890630457E-4</v>
          </cell>
          <cell r="D292">
            <v>3968007.9367563687</v>
          </cell>
          <cell r="E292">
            <v>3887054.8902757121</v>
          </cell>
          <cell r="F292">
            <v>6.1027168159212737E-4</v>
          </cell>
          <cell r="G292">
            <v>0</v>
          </cell>
          <cell r="H292">
            <v>3888375.9206420761</v>
          </cell>
        </row>
        <row r="293">
          <cell r="A293">
            <v>1702</v>
          </cell>
          <cell r="B293" t="str">
            <v>Sint Anthonis</v>
          </cell>
          <cell r="C293">
            <v>1.7367264587239177E-4</v>
          </cell>
          <cell r="D293">
            <v>1129609.4230954102</v>
          </cell>
          <cell r="E293">
            <v>1106563.7725850495</v>
          </cell>
          <cell r="F293">
            <v>1.7367264587239215E-4</v>
          </cell>
          <cell r="G293">
            <v>0</v>
          </cell>
          <cell r="H293">
            <v>1106563.7725850521</v>
          </cell>
        </row>
        <row r="294">
          <cell r="A294">
            <v>1705</v>
          </cell>
          <cell r="B294" t="str">
            <v>Lingewaard</v>
          </cell>
          <cell r="C294">
            <v>1.2697572786706573E-3</v>
          </cell>
          <cell r="D294">
            <v>8258812.3179991283</v>
          </cell>
          <cell r="E294">
            <v>8090320.7151316172</v>
          </cell>
          <cell r="F294">
            <v>1.2724526165780704E-3</v>
          </cell>
          <cell r="G294">
            <v>0</v>
          </cell>
          <cell r="H294">
            <v>8107494.1926717125</v>
          </cell>
        </row>
        <row r="295">
          <cell r="A295">
            <v>1706</v>
          </cell>
          <cell r="B295" t="str">
            <v>Cranendonck</v>
          </cell>
          <cell r="C295">
            <v>5.9716003249596188E-4</v>
          </cell>
          <cell r="D295">
            <v>3884075.1024144897</v>
          </cell>
          <cell r="E295">
            <v>3804834.405996616</v>
          </cell>
          <cell r="F295">
            <v>5.9744596945882078E-4</v>
          </cell>
          <cell r="G295">
            <v>0</v>
          </cell>
          <cell r="H295">
            <v>3806656.2673654761</v>
          </cell>
        </row>
        <row r="296">
          <cell r="A296">
            <v>1708</v>
          </cell>
          <cell r="B296" t="str">
            <v>Steenwijkerland</v>
          </cell>
          <cell r="C296">
            <v>2.0048543234170101E-3</v>
          </cell>
          <cell r="D296">
            <v>13040063.530381927</v>
          </cell>
          <cell r="E296">
            <v>12774027.553157939</v>
          </cell>
          <cell r="F296">
            <v>2.0091281076208951E-3</v>
          </cell>
          <cell r="G296">
            <v>0</v>
          </cell>
          <cell r="H296">
            <v>12801258.17861487</v>
          </cell>
        </row>
        <row r="297">
          <cell r="A297">
            <v>1709</v>
          </cell>
          <cell r="B297" t="str">
            <v>Moerdijk</v>
          </cell>
          <cell r="C297">
            <v>1.2318717037278701E-3</v>
          </cell>
          <cell r="D297">
            <v>8012395.259977174</v>
          </cell>
          <cell r="E297">
            <v>7848930.9181105737</v>
          </cell>
          <cell r="F297">
            <v>1.2342254325275531E-3</v>
          </cell>
          <cell r="G297">
            <v>0</v>
          </cell>
          <cell r="H297">
            <v>7863927.816483004</v>
          </cell>
        </row>
        <row r="298">
          <cell r="A298">
            <v>1711</v>
          </cell>
          <cell r="B298" t="str">
            <v>Echt-Susteren</v>
          </cell>
          <cell r="C298">
            <v>1.0729319163559525E-3</v>
          </cell>
          <cell r="D298">
            <v>6978611.9568078611</v>
          </cell>
          <cell r="E298">
            <v>6836238.2753246585</v>
          </cell>
          <cell r="F298">
            <v>1.0744411020277903E-3</v>
          </cell>
          <cell r="G298">
            <v>0</v>
          </cell>
          <cell r="H298">
            <v>6845854.1257780865</v>
          </cell>
        </row>
        <row r="299">
          <cell r="A299">
            <v>1714</v>
          </cell>
          <cell r="B299" t="str">
            <v>Sluis</v>
          </cell>
          <cell r="C299">
            <v>6.9285380117563669E-4</v>
          </cell>
          <cell r="D299">
            <v>4506490.8103637137</v>
          </cell>
          <cell r="E299">
            <v>4414551.9418304805</v>
          </cell>
          <cell r="F299">
            <v>6.9344150618819091E-4</v>
          </cell>
          <cell r="G299">
            <v>0</v>
          </cell>
          <cell r="H299">
            <v>4418296.5331136519</v>
          </cell>
        </row>
        <row r="300">
          <cell r="A300">
            <v>1719</v>
          </cell>
          <cell r="B300" t="str">
            <v>Drimmelen</v>
          </cell>
          <cell r="C300">
            <v>4.9572763692050609E-4</v>
          </cell>
          <cell r="D300">
            <v>3224333.959682324</v>
          </cell>
          <cell r="E300">
            <v>3158552.927721757</v>
          </cell>
          <cell r="F300">
            <v>4.9632274970000021E-4</v>
          </cell>
          <cell r="G300">
            <v>0</v>
          </cell>
          <cell r="H300">
            <v>3162344.7179549434</v>
          </cell>
        </row>
        <row r="301">
          <cell r="A301">
            <v>1721</v>
          </cell>
          <cell r="B301" t="str">
            <v>Bernheze</v>
          </cell>
          <cell r="C301">
            <v>6.8108785705640602E-4</v>
          </cell>
          <cell r="D301">
            <v>4429962.2282030955</v>
          </cell>
          <cell r="E301">
            <v>4339584.6523808381</v>
          </cell>
          <cell r="F301">
            <v>6.8198327425894655E-4</v>
          </cell>
          <cell r="G301">
            <v>0</v>
          </cell>
          <cell r="H301">
            <v>4345289.8469594298</v>
          </cell>
        </row>
        <row r="302">
          <cell r="A302">
            <v>1723</v>
          </cell>
          <cell r="B302" t="str">
            <v>Alphen-Chaam</v>
          </cell>
          <cell r="C302">
            <v>1.9827681193510758E-4</v>
          </cell>
          <cell r="D302">
            <v>1289640.944998228</v>
          </cell>
          <cell r="E302">
            <v>1263330.4221797853</v>
          </cell>
          <cell r="F302">
            <v>1.982768119351079E-4</v>
          </cell>
          <cell r="G302">
            <v>0</v>
          </cell>
          <cell r="H302">
            <v>1263330.4221797874</v>
          </cell>
        </row>
        <row r="303">
          <cell r="A303">
            <v>1724</v>
          </cell>
          <cell r="B303" t="str">
            <v>Bergeijk</v>
          </cell>
          <cell r="C303">
            <v>3.2304583987417552E-4</v>
          </cell>
          <cell r="D303">
            <v>2101169.2600213406</v>
          </cell>
          <cell r="E303">
            <v>2058302.3969804079</v>
          </cell>
          <cell r="F303">
            <v>3.2315028766494007E-4</v>
          </cell>
          <cell r="G303">
            <v>0</v>
          </cell>
          <cell r="H303">
            <v>2058967.8911968747</v>
          </cell>
        </row>
        <row r="304">
          <cell r="A304">
            <v>1728</v>
          </cell>
          <cell r="B304" t="str">
            <v>Bladel</v>
          </cell>
          <cell r="C304">
            <v>3.5875508328616187E-4</v>
          </cell>
          <cell r="D304">
            <v>2333430.9247594224</v>
          </cell>
          <cell r="E304">
            <v>2285825.5910196076</v>
          </cell>
          <cell r="F304">
            <v>3.5894183693884092E-4</v>
          </cell>
          <cell r="G304">
            <v>0</v>
          </cell>
          <cell r="H304">
            <v>2287015.5010679895</v>
          </cell>
        </row>
        <row r="305">
          <cell r="A305">
            <v>1729</v>
          </cell>
          <cell r="B305" t="str">
            <v>Gulpen-Wittem</v>
          </cell>
          <cell r="C305">
            <v>3.6949687829230539E-4</v>
          </cell>
          <cell r="D305">
            <v>2403298.1902631153</v>
          </cell>
          <cell r="E305">
            <v>2354267.4642151552</v>
          </cell>
          <cell r="F305">
            <v>3.6949687829230615E-4</v>
          </cell>
          <cell r="G305">
            <v>0</v>
          </cell>
          <cell r="H305">
            <v>2354267.4642151599</v>
          </cell>
        </row>
        <row r="306">
          <cell r="A306">
            <v>1730</v>
          </cell>
          <cell r="B306" t="str">
            <v>Tynaarlo</v>
          </cell>
          <cell r="C306">
            <v>1.1054892606290891E-3</v>
          </cell>
          <cell r="D306">
            <v>7190372.897611957</v>
          </cell>
          <cell r="E306">
            <v>7043678.9895676114</v>
          </cell>
          <cell r="F306">
            <v>1.1071877692923969E-3</v>
          </cell>
          <cell r="G306">
            <v>0</v>
          </cell>
          <cell r="H306">
            <v>7054501.1207374167</v>
          </cell>
        </row>
        <row r="307">
          <cell r="A307">
            <v>1731</v>
          </cell>
          <cell r="B307" t="str">
            <v>Midden-Drenthe</v>
          </cell>
          <cell r="C307">
            <v>1.1420451361554129E-3</v>
          </cell>
          <cell r="D307">
            <v>7428141.2649711957</v>
          </cell>
          <cell r="E307">
            <v>7276596.5416056011</v>
          </cell>
          <cell r="F307">
            <v>1.1437362203219254E-3</v>
          </cell>
          <cell r="G307">
            <v>0</v>
          </cell>
          <cell r="H307">
            <v>7287371.3672302999</v>
          </cell>
        </row>
        <row r="308">
          <cell r="A308">
            <v>1734</v>
          </cell>
          <cell r="B308" t="str">
            <v>Overbetuwe</v>
          </cell>
          <cell r="C308">
            <v>1.4269141412251907E-3</v>
          </cell>
          <cell r="D308">
            <v>9280999.0414982419</v>
          </cell>
          <cell r="E308">
            <v>9091653.3650859036</v>
          </cell>
          <cell r="F308">
            <v>1.4299619104258441E-3</v>
          </cell>
          <cell r="G308">
            <v>0</v>
          </cell>
          <cell r="H308">
            <v>9111072.3758788966</v>
          </cell>
        </row>
        <row r="309">
          <cell r="A309">
            <v>1735</v>
          </cell>
          <cell r="B309" t="str">
            <v>Hof van Twente</v>
          </cell>
          <cell r="C309">
            <v>9.3455633777815756E-4</v>
          </cell>
          <cell r="D309">
            <v>6078583.3040365614</v>
          </cell>
          <cell r="E309">
            <v>5954571.4964515381</v>
          </cell>
          <cell r="F309">
            <v>9.361079394019006E-4</v>
          </cell>
          <cell r="G309">
            <v>0</v>
          </cell>
          <cell r="H309">
            <v>5964457.6022207784</v>
          </cell>
        </row>
        <row r="310">
          <cell r="A310">
            <v>1740</v>
          </cell>
          <cell r="B310" t="str">
            <v>Neder-Betuwe</v>
          </cell>
          <cell r="C310">
            <v>6.4598914656268237E-4</v>
          </cell>
          <cell r="D310">
            <v>4201671.6190916291</v>
          </cell>
          <cell r="E310">
            <v>4115951.4987445269</v>
          </cell>
          <cell r="F310">
            <v>6.4654984054272229E-4</v>
          </cell>
          <cell r="G310">
            <v>0</v>
          </cell>
          <cell r="H310">
            <v>4119523.9879105785</v>
          </cell>
        </row>
        <row r="311">
          <cell r="A311">
            <v>1742</v>
          </cell>
          <cell r="B311" t="str">
            <v>Rijssen-Holten</v>
          </cell>
          <cell r="C311">
            <v>9.5720902885982749E-4</v>
          </cell>
          <cell r="D311">
            <v>6225921.9547249982</v>
          </cell>
          <cell r="E311">
            <v>6098904.2275884524</v>
          </cell>
          <cell r="F311">
            <v>9.5910409831254572E-4</v>
          </cell>
          <cell r="G311">
            <v>0</v>
          </cell>
          <cell r="H311">
            <v>6110978.755458842</v>
          </cell>
        </row>
        <row r="312">
          <cell r="A312">
            <v>1771</v>
          </cell>
          <cell r="B312" t="str">
            <v>Geldrop-Mierlo</v>
          </cell>
          <cell r="C312">
            <v>1.6805006846731779E-3</v>
          </cell>
          <cell r="D312">
            <v>10930388.026217975</v>
          </cell>
          <cell r="E312">
            <v>10707392.451601515</v>
          </cell>
          <cell r="F312">
            <v>1.6840622690340659E-3</v>
          </cell>
          <cell r="G312">
            <v>0</v>
          </cell>
          <cell r="H312">
            <v>10730085.260863256</v>
          </cell>
        </row>
        <row r="313">
          <cell r="A313">
            <v>1773</v>
          </cell>
          <cell r="B313" t="str">
            <v>Olst-Wijhe</v>
          </cell>
          <cell r="C313">
            <v>4.6077588925705468E-4</v>
          </cell>
          <cell r="D313">
            <v>2996999.2328117145</v>
          </cell>
          <cell r="E313">
            <v>2935856.1549592377</v>
          </cell>
          <cell r="F313">
            <v>4.6090463661339372E-4</v>
          </cell>
          <cell r="G313">
            <v>0</v>
          </cell>
          <cell r="H313">
            <v>2936676.4750483646</v>
          </cell>
        </row>
        <row r="314">
          <cell r="A314">
            <v>1774</v>
          </cell>
          <cell r="B314" t="str">
            <v>Dinkelland</v>
          </cell>
          <cell r="C314">
            <v>5.0603961693428037E-4</v>
          </cell>
          <cell r="D314">
            <v>3291405.6032092385</v>
          </cell>
          <cell r="E314">
            <v>3224256.2136338516</v>
          </cell>
          <cell r="F314">
            <v>5.0650853135865198E-4</v>
          </cell>
          <cell r="G314">
            <v>0</v>
          </cell>
          <cell r="H314">
            <v>3227243.9248640556</v>
          </cell>
        </row>
        <row r="315">
          <cell r="A315">
            <v>1783</v>
          </cell>
          <cell r="B315" t="str">
            <v>Westland</v>
          </cell>
          <cell r="C315">
            <v>2.9546794303170931E-3</v>
          </cell>
          <cell r="D315">
            <v>19217958.648277063</v>
          </cell>
          <cell r="E315">
            <v>18825884.760191109</v>
          </cell>
          <cell r="F315">
            <v>2.9609784952057665E-3</v>
          </cell>
          <cell r="G315">
            <v>0</v>
          </cell>
          <cell r="H315">
            <v>18866019.560763504</v>
          </cell>
        </row>
        <row r="316">
          <cell r="A316">
            <v>1842</v>
          </cell>
          <cell r="B316" t="str">
            <v>Midden-Delfland</v>
          </cell>
          <cell r="C316">
            <v>3.3492767440462275E-4</v>
          </cell>
          <cell r="D316">
            <v>2178451.6217993493</v>
          </cell>
          <cell r="E316">
            <v>2134008.0878633792</v>
          </cell>
          <cell r="F316">
            <v>3.3505829330069163E-4</v>
          </cell>
          <cell r="G316">
            <v>0</v>
          </cell>
          <cell r="H316">
            <v>2134840.3325595935</v>
          </cell>
        </row>
        <row r="317">
          <cell r="A317">
            <v>1859</v>
          </cell>
          <cell r="B317" t="str">
            <v>Berkelland</v>
          </cell>
          <cell r="C317">
            <v>1.1850384181713925E-3</v>
          </cell>
          <cell r="D317">
            <v>7707780.1007310357</v>
          </cell>
          <cell r="E317">
            <v>7550530.3445049459</v>
          </cell>
          <cell r="F317">
            <v>1.1875456007935791E-3</v>
          </cell>
          <cell r="G317">
            <v>0</v>
          </cell>
          <cell r="H317">
            <v>7566504.9814262083</v>
          </cell>
        </row>
        <row r="318">
          <cell r="A318">
            <v>1876</v>
          </cell>
          <cell r="B318" t="str">
            <v>Bronckhorst</v>
          </cell>
          <cell r="C318">
            <v>7.3136100112586051E-4</v>
          </cell>
          <cell r="D318">
            <v>4756951.0696768481</v>
          </cell>
          <cell r="E318">
            <v>4659902.4530440606</v>
          </cell>
          <cell r="F318">
            <v>7.3264002474982318E-4</v>
          </cell>
          <cell r="G318">
            <v>0</v>
          </cell>
          <cell r="H318">
            <v>4668051.8147322424</v>
          </cell>
        </row>
        <row r="319">
          <cell r="A319">
            <v>1883</v>
          </cell>
          <cell r="B319" t="str">
            <v>Sittard-Geleen</v>
          </cell>
          <cell r="C319">
            <v>6.631656291638463E-3</v>
          </cell>
          <cell r="D319">
            <v>43133916.686392121</v>
          </cell>
          <cell r="E319">
            <v>42253922.992310405</v>
          </cell>
          <cell r="F319">
            <v>6.6457121859256896E-3</v>
          </cell>
          <cell r="G319">
            <v>0</v>
          </cell>
          <cell r="H319">
            <v>42343480.811455734</v>
          </cell>
        </row>
        <row r="320">
          <cell r="A320">
            <v>1884</v>
          </cell>
          <cell r="B320" t="str">
            <v>Kaag en Braassem</v>
          </cell>
          <cell r="C320">
            <v>6.172765044556315E-4</v>
          </cell>
          <cell r="D320">
            <v>4014917.562785496</v>
          </cell>
          <cell r="E320">
            <v>3933007.4927310077</v>
          </cell>
          <cell r="F320">
            <v>6.1798650024641618E-4</v>
          </cell>
          <cell r="G320">
            <v>0</v>
          </cell>
          <cell r="H320">
            <v>3937531.2656995356</v>
          </cell>
        </row>
        <row r="321">
          <cell r="A321">
            <v>1891</v>
          </cell>
          <cell r="B321" t="str">
            <v>Dantumadiel</v>
          </cell>
          <cell r="C321">
            <v>1.1352209687026768E-3</v>
          </cell>
          <cell r="D321">
            <v>7383755.2085449258</v>
          </cell>
          <cell r="E321">
            <v>7233116.0243179211</v>
          </cell>
          <cell r="F321">
            <v>1.1355967954668447E-3</v>
          </cell>
          <cell r="G321">
            <v>0</v>
          </cell>
          <cell r="H321">
            <v>7235510.6229601372</v>
          </cell>
        </row>
        <row r="322">
          <cell r="A322">
            <v>1892</v>
          </cell>
          <cell r="B322" t="str">
            <v>Zuidplas</v>
          </cell>
          <cell r="C322">
            <v>1.286516665693492E-3</v>
          </cell>
          <cell r="D322">
            <v>8367819.4757539202</v>
          </cell>
          <cell r="E322">
            <v>8197103.9707044456</v>
          </cell>
          <cell r="F322">
            <v>1.2892721257026214E-3</v>
          </cell>
          <cell r="G322">
            <v>0</v>
          </cell>
          <cell r="H322">
            <v>8214660.519161419</v>
          </cell>
        </row>
        <row r="323">
          <cell r="A323">
            <v>1894</v>
          </cell>
          <cell r="B323" t="str">
            <v>Peel en Maas</v>
          </cell>
          <cell r="C323">
            <v>9.8125917671429592E-4</v>
          </cell>
          <cell r="D323">
            <v>6382350.0065162415</v>
          </cell>
          <cell r="E323">
            <v>6252140.9230242036</v>
          </cell>
          <cell r="F323">
            <v>9.8334350614578915E-4</v>
          </cell>
          <cell r="G323">
            <v>0</v>
          </cell>
          <cell r="H323">
            <v>6265421.3301224979</v>
          </cell>
        </row>
        <row r="324">
          <cell r="A324">
            <v>1895</v>
          </cell>
          <cell r="B324" t="str">
            <v>Oldambt</v>
          </cell>
          <cell r="C324">
            <v>3.0103582276232747E-3</v>
          </cell>
          <cell r="D324">
            <v>19580107.182306226</v>
          </cell>
          <cell r="E324">
            <v>19180644.945312012</v>
          </cell>
          <cell r="F324">
            <v>3.0161705828491759E-3</v>
          </cell>
          <cell r="G324">
            <v>0</v>
          </cell>
          <cell r="H324">
            <v>19217678.651420824</v>
          </cell>
        </row>
        <row r="325">
          <cell r="A325">
            <v>1896</v>
          </cell>
          <cell r="B325" t="str">
            <v>Zwartewaterland</v>
          </cell>
          <cell r="C325">
            <v>5.0723490663730762E-4</v>
          </cell>
          <cell r="D325">
            <v>3299180.0601773066</v>
          </cell>
          <cell r="E325">
            <v>3231872.0605420959</v>
          </cell>
          <cell r="F325">
            <v>5.0755425871855007E-4</v>
          </cell>
          <cell r="G325">
            <v>0</v>
          </cell>
          <cell r="H325">
            <v>3233906.8279749718</v>
          </cell>
        </row>
        <row r="326">
          <cell r="A326">
            <v>1900</v>
          </cell>
          <cell r="B326" t="str">
            <v>Súdwest-Fryslân</v>
          </cell>
          <cell r="C326">
            <v>5.3442473929696133E-3</v>
          </cell>
          <cell r="D326">
            <v>34760293.908848882</v>
          </cell>
          <cell r="E326">
            <v>34051134.115486883</v>
          </cell>
          <cell r="F326">
            <v>5.3555917850278264E-3</v>
          </cell>
          <cell r="G326">
            <v>0</v>
          </cell>
          <cell r="H326">
            <v>34123415.465325035</v>
          </cell>
        </row>
        <row r="327">
          <cell r="A327">
            <v>1901</v>
          </cell>
          <cell r="B327" t="str">
            <v>Bodegraven-Reeuwijk</v>
          </cell>
          <cell r="C327">
            <v>7.8685697509953427E-4</v>
          </cell>
          <cell r="D327">
            <v>5117910.47597617</v>
          </cell>
          <cell r="E327">
            <v>5013497.770344126</v>
          </cell>
          <cell r="F327">
            <v>7.8822850179879921E-4</v>
          </cell>
          <cell r="G327">
            <v>0</v>
          </cell>
          <cell r="H327">
            <v>5022236.5199089525</v>
          </cell>
        </row>
        <row r="328">
          <cell r="A328">
            <v>1903</v>
          </cell>
          <cell r="B328" t="str">
            <v>Eijsden-Margraten</v>
          </cell>
          <cell r="C328">
            <v>5.2470548143802973E-4</v>
          </cell>
          <cell r="D328">
            <v>3412812.9574171659</v>
          </cell>
          <cell r="E328">
            <v>3343186.6838876805</v>
          </cell>
          <cell r="F328">
            <v>5.2518125294009595E-4</v>
          </cell>
          <cell r="G328">
            <v>0</v>
          </cell>
          <cell r="H328">
            <v>3346218.0853243908</v>
          </cell>
        </row>
        <row r="329">
          <cell r="A329">
            <v>1904</v>
          </cell>
          <cell r="B329" t="str">
            <v>Stichtse Vecht</v>
          </cell>
          <cell r="C329">
            <v>1.8054252829489681E-3</v>
          </cell>
          <cell r="D329">
            <v>11742928.208812026</v>
          </cell>
          <cell r="E329">
            <v>11503355.650425017</v>
          </cell>
          <cell r="F329">
            <v>1.8092865327198446E-3</v>
          </cell>
          <cell r="G329">
            <v>0</v>
          </cell>
          <cell r="H329">
            <v>11527957.792529155</v>
          </cell>
        </row>
        <row r="330">
          <cell r="A330">
            <v>1911</v>
          </cell>
          <cell r="B330" t="str">
            <v>Hollands Kroon</v>
          </cell>
          <cell r="C330">
            <v>1.5697292026557721E-3</v>
          </cell>
          <cell r="D330">
            <v>10209903.178022277</v>
          </cell>
          <cell r="E330">
            <v>10001606.526476141</v>
          </cell>
          <cell r="F330">
            <v>1.573073974127246E-3</v>
          </cell>
          <cell r="G330">
            <v>0</v>
          </cell>
          <cell r="H330">
            <v>10022917.901789835</v>
          </cell>
        </row>
        <row r="331">
          <cell r="A331">
            <v>1916</v>
          </cell>
          <cell r="B331" t="str">
            <v>Leidschendam-Voorburg</v>
          </cell>
          <cell r="C331">
            <v>4.2389235700274943E-3</v>
          </cell>
          <cell r="D331">
            <v>27570997.058470361</v>
          </cell>
          <cell r="E331">
            <v>27008509.220247723</v>
          </cell>
          <cell r="F331">
            <v>4.2479825914568297E-3</v>
          </cell>
          <cell r="G331">
            <v>0</v>
          </cell>
          <cell r="H331">
            <v>27066229.219148066</v>
          </cell>
        </row>
        <row r="332">
          <cell r="A332">
            <v>1924</v>
          </cell>
          <cell r="B332" t="str">
            <v>Goeree-Overflakkee</v>
          </cell>
          <cell r="C332">
            <v>1.3256557318450024E-3</v>
          </cell>
          <cell r="D332">
            <v>8622389.54759112</v>
          </cell>
          <cell r="E332">
            <v>8446480.4483789634</v>
          </cell>
          <cell r="F332">
            <v>1.3284512560558148E-3</v>
          </cell>
          <cell r="G332">
            <v>0</v>
          </cell>
          <cell r="H332">
            <v>8464292.2678599805</v>
          </cell>
        </row>
        <row r="333">
          <cell r="A333">
            <v>1926</v>
          </cell>
          <cell r="B333" t="str">
            <v>Pijnacker-Nootdorp</v>
          </cell>
          <cell r="C333">
            <v>1.1640821586362999E-3</v>
          </cell>
          <cell r="D333">
            <v>7571475.4562963294</v>
          </cell>
          <cell r="E333">
            <v>7417006.5100868177</v>
          </cell>
          <cell r="F333">
            <v>1.166558195730724E-3</v>
          </cell>
          <cell r="G333">
            <v>0</v>
          </cell>
          <cell r="H333">
            <v>7432782.7017519092</v>
          </cell>
        </row>
        <row r="334">
          <cell r="A334">
            <v>1930</v>
          </cell>
          <cell r="B334" t="str">
            <v>Nissewaard</v>
          </cell>
          <cell r="C334">
            <v>5.5132621363355875E-3</v>
          </cell>
          <cell r="D334">
            <v>35859607.193270639</v>
          </cell>
          <cell r="E334">
            <v>35128019.834029831</v>
          </cell>
          <cell r="F334">
            <v>5.5246978220958847E-3</v>
          </cell>
          <cell r="G334">
            <v>0</v>
          </cell>
          <cell r="H334">
            <v>35200882.866163917</v>
          </cell>
        </row>
        <row r="335">
          <cell r="A335">
            <v>1931</v>
          </cell>
          <cell r="B335" t="str">
            <v>Krimpenerwaard</v>
          </cell>
          <cell r="C335">
            <v>1.5313134051487445E-3</v>
          </cell>
          <cell r="D335">
            <v>9960037.4225851782</v>
          </cell>
          <cell r="E335">
            <v>9756838.3904078137</v>
          </cell>
          <cell r="F335">
            <v>1.5345772448870996E-3</v>
          </cell>
          <cell r="G335">
            <v>0</v>
          </cell>
          <cell r="H335">
            <v>9777634.1052185446</v>
          </cell>
        </row>
        <row r="336">
          <cell r="A336">
            <v>1940</v>
          </cell>
          <cell r="B336" t="str">
            <v>De Fryske Marren</v>
          </cell>
          <cell r="C336">
            <v>2.1177690603445486E-3</v>
          </cell>
          <cell r="D336">
            <v>13774488.633419823</v>
          </cell>
          <cell r="E336">
            <v>13493469.331955921</v>
          </cell>
          <cell r="F336">
            <v>2.1222959262337205E-3</v>
          </cell>
          <cell r="G336">
            <v>0</v>
          </cell>
          <cell r="H336">
            <v>13522312.479770858</v>
          </cell>
        </row>
        <row r="337">
          <cell r="A337">
            <v>1942</v>
          </cell>
          <cell r="B337" t="str">
            <v>Gooise Meren</v>
          </cell>
          <cell r="C337">
            <v>2.008273955515982E-3</v>
          </cell>
          <cell r="D337">
            <v>13062305.655059151</v>
          </cell>
          <cell r="E337">
            <v>12795815.90662767</v>
          </cell>
          <cell r="F337">
            <v>2.0125476769996139E-3</v>
          </cell>
          <cell r="G337">
            <v>0</v>
          </cell>
          <cell r="H337">
            <v>12823046.132459436</v>
          </cell>
        </row>
        <row r="338">
          <cell r="A338">
            <v>1945</v>
          </cell>
          <cell r="B338" t="str">
            <v>Berg en Dal</v>
          </cell>
          <cell r="C338">
            <v>1.683060940359337E-3</v>
          </cell>
          <cell r="D338">
            <v>10947040.556235362</v>
          </cell>
          <cell r="E338">
            <v>10723705.246150291</v>
          </cell>
          <cell r="F338">
            <v>1.6858355355271414E-3</v>
          </cell>
          <cell r="G338">
            <v>0</v>
          </cell>
          <cell r="H338">
            <v>10741383.715208324</v>
          </cell>
        </row>
        <row r="339">
          <cell r="A339">
            <v>1948</v>
          </cell>
          <cell r="B339" t="str">
            <v>Meierijstad</v>
          </cell>
          <cell r="C339">
            <v>2.0490151267496537E-3</v>
          </cell>
          <cell r="D339">
            <v>13327296.210723942</v>
          </cell>
          <cell r="E339">
            <v>13055400.275331251</v>
          </cell>
          <cell r="F339">
            <v>2.0533708225082617E-3</v>
          </cell>
          <cell r="G339">
            <v>0</v>
          </cell>
          <cell r="H339">
            <v>13083152.804272506</v>
          </cell>
        </row>
        <row r="340">
          <cell r="A340">
            <v>1949</v>
          </cell>
          <cell r="B340" t="str">
            <v>Waadhoeke</v>
          </cell>
          <cell r="C340">
            <v>2.4797803659865098E-3</v>
          </cell>
          <cell r="D340">
            <v>16129098.825866029</v>
          </cell>
          <cell r="E340">
            <v>15800042.103260076</v>
          </cell>
          <cell r="F340">
            <v>2.4850290861805585E-3</v>
          </cell>
          <cell r="G340">
            <v>0</v>
          </cell>
          <cell r="H340">
            <v>15833484.581147108</v>
          </cell>
        </row>
        <row r="341">
          <cell r="A341">
            <v>1950</v>
          </cell>
          <cell r="B341" t="str">
            <v>Westerwolde</v>
          </cell>
          <cell r="C341">
            <v>1.250024168805931E-3</v>
          </cell>
          <cell r="D341">
            <v>8130463.3385831136</v>
          </cell>
          <cell r="E341">
            <v>7964590.2387686837</v>
          </cell>
          <cell r="F341">
            <v>1.2511738150263252E-3</v>
          </cell>
          <cell r="G341">
            <v>0</v>
          </cell>
          <cell r="H341">
            <v>7971915.2659909464</v>
          </cell>
        </row>
        <row r="342">
          <cell r="A342">
            <v>1952</v>
          </cell>
          <cell r="B342" t="str">
            <v>Midden-Groningen</v>
          </cell>
          <cell r="C342">
            <v>4.5457193119191781E-3</v>
          </cell>
          <cell r="D342">
            <v>29566471.701385863</v>
          </cell>
          <cell r="E342">
            <v>28963273.321729396</v>
          </cell>
          <cell r="F342">
            <v>4.5554152771954759E-3</v>
          </cell>
          <cell r="G342">
            <v>0</v>
          </cell>
          <cell r="H342">
            <v>29025051.639558889</v>
          </cell>
        </row>
        <row r="343">
          <cell r="A343">
            <v>1954</v>
          </cell>
          <cell r="B343" t="str">
            <v>Beekdaelen</v>
          </cell>
          <cell r="C343">
            <v>1.1754623465467001E-3</v>
          </cell>
          <cell r="D343">
            <v>7645494.9855987551</v>
          </cell>
          <cell r="E343">
            <v>7489515.9349510651</v>
          </cell>
          <cell r="F343">
            <v>1.1776083381322654E-3</v>
          </cell>
          <cell r="G343">
            <v>0</v>
          </cell>
          <cell r="H343">
            <v>7503189.2254852792</v>
          </cell>
        </row>
        <row r="344">
          <cell r="A344">
            <v>1955</v>
          </cell>
          <cell r="B344" t="str">
            <v>Montferland</v>
          </cell>
          <cell r="C344">
            <v>9.8967715935411454E-4</v>
          </cell>
          <cell r="D344">
            <v>6437102.6272621416</v>
          </cell>
          <cell r="E344">
            <v>6305776.5118682729</v>
          </cell>
          <cell r="F344">
            <v>9.9147739437714264E-4</v>
          </cell>
          <cell r="G344">
            <v>0</v>
          </cell>
          <cell r="H344">
            <v>6317246.7975233058</v>
          </cell>
        </row>
        <row r="345">
          <cell r="A345">
            <v>1959</v>
          </cell>
          <cell r="B345" t="str">
            <v>Altena</v>
          </cell>
          <cell r="C345">
            <v>1.2387790963481816E-3</v>
          </cell>
          <cell r="D345">
            <v>8057322.6332761431</v>
          </cell>
          <cell r="E345">
            <v>7892941.7086312305</v>
          </cell>
          <cell r="F345">
            <v>1.2414198162206222E-3</v>
          </cell>
          <cell r="G345">
            <v>0</v>
          </cell>
          <cell r="H345">
            <v>7909767.1846853886</v>
          </cell>
        </row>
        <row r="346">
          <cell r="A346">
            <v>1960</v>
          </cell>
          <cell r="B346" t="str">
            <v>West-Betuwe</v>
          </cell>
          <cell r="C346">
            <v>1.2007706922622012E-3</v>
          </cell>
          <cell r="D346">
            <v>7810106.6644246727</v>
          </cell>
          <cell r="E346">
            <v>7650769.299706093</v>
          </cell>
          <cell r="F346">
            <v>1.2033357935726113E-3</v>
          </cell>
          <cell r="G346">
            <v>0</v>
          </cell>
          <cell r="H346">
            <v>7667112.9683872033</v>
          </cell>
        </row>
        <row r="347">
          <cell r="A347">
            <v>1961</v>
          </cell>
          <cell r="B347" t="str">
            <v>Vijfheerenlanden</v>
          </cell>
          <cell r="C347">
            <v>1.6998430194872754E-3</v>
          </cell>
          <cell r="D347">
            <v>11056195.308999412</v>
          </cell>
          <cell r="E347">
            <v>10830633.085582627</v>
          </cell>
          <cell r="F347">
            <v>1.7034723432596164E-3</v>
          </cell>
          <cell r="G347">
            <v>0</v>
          </cell>
          <cell r="H347">
            <v>10853757.499823458</v>
          </cell>
        </row>
        <row r="348">
          <cell r="A348">
            <v>1963</v>
          </cell>
          <cell r="B348" t="str">
            <v>Hoeksche Waard</v>
          </cell>
          <cell r="C348">
            <v>2.1236243844599905E-3</v>
          </cell>
          <cell r="D348">
            <v>13812573.09549986</v>
          </cell>
          <cell r="E348">
            <v>13530776.816449778</v>
          </cell>
          <cell r="F348">
            <v>2.1281065949885713E-3</v>
          </cell>
          <cell r="G348">
            <v>0</v>
          </cell>
          <cell r="H348">
            <v>13559335.440446738</v>
          </cell>
        </row>
        <row r="349">
          <cell r="A349">
            <v>1966</v>
          </cell>
          <cell r="B349" t="str">
            <v>Het Hogeland</v>
          </cell>
          <cell r="C349">
            <v>2.6083402505539914E-3</v>
          </cell>
          <cell r="D349">
            <v>16965283.800822902</v>
          </cell>
          <cell r="E349">
            <v>16619167.706808595</v>
          </cell>
          <cell r="F349">
            <v>2.6138983044767228E-3</v>
          </cell>
          <cell r="G349">
            <v>0</v>
          </cell>
          <cell r="H349">
            <v>16654581.119704301</v>
          </cell>
        </row>
        <row r="350">
          <cell r="A350">
            <v>1969</v>
          </cell>
          <cell r="B350" t="str">
            <v>Westerkwartier</v>
          </cell>
          <cell r="C350">
            <v>2.3996327344883842E-3</v>
          </cell>
          <cell r="D350">
            <v>15607799.001565609</v>
          </cell>
          <cell r="E350">
            <v>15289377.542189894</v>
          </cell>
          <cell r="F350">
            <v>2.404699653104561E-3</v>
          </cell>
          <cell r="G350">
            <v>0</v>
          </cell>
          <cell r="H350">
            <v>15321661.662415816</v>
          </cell>
        </row>
        <row r="351">
          <cell r="A351">
            <v>1970</v>
          </cell>
          <cell r="B351" t="str">
            <v>Noardeast-Fryslân</v>
          </cell>
          <cell r="C351">
            <v>2.6051205878038267E-3</v>
          </cell>
          <cell r="D351">
            <v>16944342.325765043</v>
          </cell>
          <cell r="E351">
            <v>16598653.467842652</v>
          </cell>
          <cell r="F351">
            <v>2.6106963970275753E-3</v>
          </cell>
          <cell r="G351">
            <v>0</v>
          </cell>
          <cell r="H351">
            <v>16634180.009508742</v>
          </cell>
        </row>
        <row r="352">
          <cell r="A352">
            <v>1978</v>
          </cell>
          <cell r="B352" t="str">
            <v>Molenlanden</v>
          </cell>
          <cell r="C352">
            <v>8.2969573194549356E-4</v>
          </cell>
          <cell r="D352">
            <v>5396544.2421850944</v>
          </cell>
          <cell r="E352">
            <v>5286447.0085514421</v>
          </cell>
          <cell r="F352">
            <v>8.3145985243072019E-4</v>
          </cell>
          <cell r="G352">
            <v>0</v>
          </cell>
          <cell r="H352">
            <v>5297687.1886593746</v>
          </cell>
        </row>
        <row r="353">
          <cell r="A353">
            <v>1979</v>
          </cell>
          <cell r="B353" t="str">
            <v>Eemsdelta</v>
          </cell>
          <cell r="C353">
            <v>3.7558901006830001E-3</v>
          </cell>
          <cell r="D353">
            <v>24429229.073643602</v>
          </cell>
          <cell r="E353">
            <v>23930837.803210497</v>
          </cell>
          <cell r="F353">
            <v>3.7639005636686015E-3</v>
          </cell>
          <cell r="G353">
            <v>0</v>
          </cell>
          <cell r="H353">
            <v>23981876.860610548</v>
          </cell>
        </row>
        <row r="354">
          <cell r="B354" t="str">
            <v>Totaal</v>
          </cell>
          <cell r="C354">
            <v>0.99999999999999978</v>
          </cell>
          <cell r="D354">
            <v>6504244911</v>
          </cell>
          <cell r="E354">
            <v>6371548996.8299885</v>
          </cell>
          <cell r="F354">
            <v>1.0000000000000013</v>
          </cell>
          <cell r="G354">
            <v>11913603.081472516</v>
          </cell>
          <cell r="H354">
            <v>6383462599.9114761</v>
          </cell>
        </row>
      </sheetData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U98"/>
  <sheetViews>
    <sheetView showGridLines="0" tabSelected="1" zoomScaleNormal="100" workbookViewId="0">
      <selection activeCell="F7" sqref="F7"/>
    </sheetView>
  </sheetViews>
  <sheetFormatPr defaultColWidth="9.140625" defaultRowHeight="11.25"/>
  <cols>
    <col min="1" max="1" width="1.28515625" style="47" customWidth="1"/>
    <col min="2" max="2" width="24.28515625" style="47" bestFit="1" customWidth="1"/>
    <col min="3" max="18" width="10.7109375" style="48" customWidth="1"/>
    <col min="19" max="21" width="10.7109375" style="47" customWidth="1"/>
    <col min="22" max="16384" width="9.140625" style="47"/>
  </cols>
  <sheetData>
    <row r="1" spans="2:21">
      <c r="P1" s="70"/>
    </row>
    <row r="2" spans="2:21" ht="12" customHeight="1" thickBot="1">
      <c r="B2" s="88" t="s">
        <v>41</v>
      </c>
      <c r="C2" s="143" t="s">
        <v>1017</v>
      </c>
      <c r="D2" s="87"/>
    </row>
    <row r="3" spans="2:21" ht="12" thickBot="1">
      <c r="B3" s="67"/>
      <c r="C3" s="68">
        <v>2004</v>
      </c>
      <c r="D3" s="68">
        <f t="shared" ref="D3:P3" si="0">1+C3</f>
        <v>2005</v>
      </c>
      <c r="E3" s="68">
        <f t="shared" si="0"/>
        <v>2006</v>
      </c>
      <c r="F3" s="68">
        <f t="shared" si="0"/>
        <v>2007</v>
      </c>
      <c r="G3" s="68">
        <f t="shared" si="0"/>
        <v>2008</v>
      </c>
      <c r="H3" s="68">
        <f t="shared" si="0"/>
        <v>2009</v>
      </c>
      <c r="I3" s="68">
        <f t="shared" si="0"/>
        <v>2010</v>
      </c>
      <c r="J3" s="68">
        <f t="shared" si="0"/>
        <v>2011</v>
      </c>
      <c r="K3" s="68">
        <f t="shared" si="0"/>
        <v>2012</v>
      </c>
      <c r="L3" s="68">
        <f t="shared" si="0"/>
        <v>2013</v>
      </c>
      <c r="M3" s="68">
        <f t="shared" si="0"/>
        <v>2014</v>
      </c>
      <c r="N3" s="68">
        <f t="shared" si="0"/>
        <v>2015</v>
      </c>
      <c r="O3" s="68">
        <f t="shared" si="0"/>
        <v>2016</v>
      </c>
      <c r="P3" s="68">
        <f t="shared" si="0"/>
        <v>2017</v>
      </c>
      <c r="Q3" s="68">
        <f>1+P3</f>
        <v>2018</v>
      </c>
      <c r="R3" s="68">
        <f>1+Q3</f>
        <v>2019</v>
      </c>
      <c r="S3" s="68">
        <f>1+R3</f>
        <v>2020</v>
      </c>
      <c r="T3" s="68">
        <v>2021</v>
      </c>
      <c r="U3" s="69">
        <v>2022</v>
      </c>
    </row>
    <row r="4" spans="2:21">
      <c r="B4" s="51" t="s">
        <v>582</v>
      </c>
      <c r="C4" s="52">
        <f>VLOOKUP(VLOOKUP($B$2,Lijst!$A:$B,2,0),'2004'!$A:$C,3,0)</f>
        <v>6008125</v>
      </c>
      <c r="D4" s="52">
        <f>VLOOKUP(VLOOKUP($B$2,Lijst!$A:$B,2,0),'2005'!$A:$C,3,0)</f>
        <v>6310045.6621938366</v>
      </c>
      <c r="E4" s="52">
        <f>VLOOKUP(VLOOKUP($B$2,Lijst!$A:$B,2,0),'2006'!$A:$C,3,0)</f>
        <v>6055795.8934339974</v>
      </c>
      <c r="F4" s="52">
        <f>VLOOKUP(VLOOKUP($B$2,Lijst!$A:$B,2,0),'2007'!$A:$C,3,0)</f>
        <v>5738203.2964300001</v>
      </c>
      <c r="G4" s="52">
        <f>VLOOKUP(VLOOKUP($B$2,Lijst!$A:$B,2,0),'2008'!$A:$C,3,0)</f>
        <v>5927789.7805430675</v>
      </c>
      <c r="H4" s="52">
        <f>VLOOKUP(VLOOKUP($B$2,Lijst!$A:$B,2,0),'2009'!$A:$C,3,0)</f>
        <v>5621007</v>
      </c>
      <c r="I4" s="52">
        <f>VLOOKUP(VLOOKUP($B$2,Lijst!$A:$B,2,0),'2010'!$A:$C,3,0)</f>
        <v>6613036.4298714129</v>
      </c>
      <c r="J4" s="52">
        <f>VLOOKUP(VLOOKUP($B$2,Lijst!$A:$B,2,0),'2011'!$A:$C,3,0)</f>
        <v>6860012.5644455859</v>
      </c>
      <c r="K4" s="52">
        <f>VLOOKUP(VLOOKUP($B$2,Lijst!$A:$B,2,0),'2012'!$A:$C,3,0)</f>
        <v>8739326</v>
      </c>
      <c r="L4" s="52">
        <f>VLOOKUP(VLOOKUP($B$2,Lijst!$A:$B,2,0),'2013'!$A:$C,3,0)</f>
        <v>9587412</v>
      </c>
      <c r="M4" s="52">
        <f>VLOOKUP(VLOOKUP($B$2,Lijst!$A:$B,2,0),'2014'!$A:$C,3,0)</f>
        <v>9892308</v>
      </c>
      <c r="N4" s="52">
        <f>VLOOKUP(VLOOKUP($B$2,Lijst!$A:$B,2,0),'2015'!$A:$C,3,0)</f>
        <v>9749279</v>
      </c>
      <c r="O4" s="52">
        <f>VLOOKUP(VLOOKUP($B$2,Lijst!$A:$B,2,0),'2016'!$A:$C,3,0)</f>
        <v>9843160</v>
      </c>
      <c r="P4" s="52">
        <f>VLOOKUP(VLOOKUP($B$2,Lijst!$A:$B,2,0),'2017'!$A:$C,3,0)</f>
        <v>10278476</v>
      </c>
      <c r="Q4" s="52">
        <f>VLOOKUP(VLOOKUP($B$2,Lijst!$A:$B,2,0),'2018'!$A:$C,3,0)</f>
        <v>11784445</v>
      </c>
      <c r="R4" s="52">
        <f>VLOOKUP(VLOOKUP($B$2,Lijst!$A:$B,2,0),'2019'!$A:$C,3,0)</f>
        <v>10795082.477574803</v>
      </c>
      <c r="S4" s="52">
        <f>VLOOKUP(VLOOKUP($B$2,Lijst!$A:$B,2,0),'2020'!$A:$C,3,0)</f>
        <v>11350262</v>
      </c>
      <c r="T4" s="130">
        <f>VLOOKUP(VLOOKUP($B$2,Lijst!$A:$B,2,0),'2021'!$A:$C,3,0)</f>
        <v>11006994.210848575</v>
      </c>
      <c r="U4" s="112">
        <f>VLOOKUP(B2,'2022'!B:C,2,0)</f>
        <v>11268315.850848678</v>
      </c>
    </row>
    <row r="5" spans="2:21">
      <c r="B5" s="54" t="s">
        <v>587</v>
      </c>
      <c r="C5" s="55">
        <f>VLOOKUP(VLOOKUP($B$2,Lijst!$A:$B,2,0),'2004'!$A:$F,6,0)-VLOOKUP(VLOOKUP('uitgaven en budgetten'!$B$2,Lijst!$A:$B,2,0),'2004'!$A:$I,9,0)</f>
        <v>6202526</v>
      </c>
      <c r="D5" s="55">
        <f>VLOOKUP(VLOOKUP($B$2,Lijst!$A:$B,2,0),'2005'!$A:$F,6,0)-VLOOKUP(VLOOKUP('uitgaven en budgetten'!$B$2,Lijst!$A:$B,2,0),'2005'!$A:$I,9,0)</f>
        <v>6452758</v>
      </c>
      <c r="E5" s="55">
        <f>VLOOKUP(VLOOKUP($B$2,Lijst!$A:$B,2,0),'2006'!$A:$F,6,0)-VLOOKUP(VLOOKUP('uitgaven en budgetten'!$B$2,Lijst!$A:$B,2,0),'2006'!$A:$I,9,0)</f>
        <v>6066412</v>
      </c>
      <c r="F5" s="55">
        <f>VLOOKUP(VLOOKUP($B$2,Lijst!$A:$B,2,0),'2007'!$A:$F,6,0)-VLOOKUP(VLOOKUP('uitgaven en budgetten'!$B$2,Lijst!$A:$B,2,0),'2007'!$A:$I,9,0)</f>
        <v>5815741</v>
      </c>
      <c r="G5" s="55">
        <f>VLOOKUP(VLOOKUP($B$2,Lijst!$A:$B,2,0),'2008'!$A:$F,6,0)-VLOOKUP(VLOOKUP('uitgaven en budgetten'!$B$2,Lijst!$A:$B,2,0),'2008'!$A:$I,9,0)</f>
        <v>5704976</v>
      </c>
      <c r="H5" s="55">
        <f>VLOOKUP(VLOOKUP($B$2,Lijst!$A:$B,2,0),'2009'!$A:$F,6,0)-VLOOKUP(VLOOKUP('uitgaven en budgetten'!$B$2,Lijst!$A:$B,2,0),'2009'!$A:$I,9,0)</f>
        <v>6306500</v>
      </c>
      <c r="I5" s="55">
        <f>VLOOKUP(VLOOKUP($B$2,Lijst!$A:$B,2,0),'2010'!$A:$D,4,0)-VLOOKUP(VLOOKUP('uitgaven en budgetten'!$B$2,Lijst!$A:$B,2,0),'2010'!$A:$E,5,0)</f>
        <v>7884728</v>
      </c>
      <c r="J5" s="55">
        <f>VLOOKUP(VLOOKUP($B$2,Lijst!$A:$B,2,0),'2011'!$A:$D,4,0)-VLOOKUP(VLOOKUP('uitgaven en budgetten'!$B$2,Lijst!$A:$B,2,0),'2011'!$A:$E,5,0)</f>
        <v>8201765</v>
      </c>
      <c r="K5" s="55">
        <f>VLOOKUP(VLOOKUP($B$2,Lijst!$A:$B,2,0),'2012'!$A:$D,4,0)-VLOOKUP(VLOOKUP('uitgaven en budgetten'!$B$2,Lijst!$A:$B,2,0),'2012'!$A:$E,5,0)</f>
        <v>8071696</v>
      </c>
      <c r="L5" s="55">
        <f>VLOOKUP(VLOOKUP($B$2,Lijst!$A:$B,2,0),'2013'!$A:$D,4,0)-VLOOKUP(VLOOKUP('uitgaven en budgetten'!$B$2,Lijst!$A:$B,2,0),'2013'!$A:$E,5,0)</f>
        <v>9255236</v>
      </c>
      <c r="M5" s="55">
        <f>VLOOKUP(VLOOKUP($B$2,Lijst!$A:$B,2,0),'2014'!$A:$D,4,0)-VLOOKUP(VLOOKUP('uitgaven en budgetten'!$B$2,Lijst!$A:$B,2,0),'2014'!$A:$E,5,0)</f>
        <v>9851342</v>
      </c>
      <c r="N5" s="55">
        <f>VLOOKUP(VLOOKUP($B$2,Lijst!$A:$B,2,0),'2015'!$A:$D,4,0)-VLOOKUP(VLOOKUP('uitgaven en budgetten'!$B$2,Lijst!$A:$B,2,0),'2015'!$A:$E,5,0)</f>
        <v>9178215</v>
      </c>
      <c r="O5" s="55">
        <f>VLOOKUP(VLOOKUP($B$2,Lijst!$A:$B,2,0),'2016'!$A:$D,4,0)-VLOOKUP(VLOOKUP('uitgaven en budgetten'!$B$2,Lijst!$A:$B,2,0),'2016'!$A:$E,5,0)</f>
        <v>9854857</v>
      </c>
      <c r="P5" s="55">
        <f>VLOOKUP(VLOOKUP($B$2,Lijst!$A:$B,2,0),'2017'!$A:$D,4,0)-VLOOKUP(VLOOKUP('uitgaven en budgetten'!$B$2,Lijst!$A:$B,2,0),'2017'!$A:$E,5,0)</f>
        <v>10414268</v>
      </c>
      <c r="Q5" s="85">
        <f>VLOOKUP(VLOOKUP($B$2,Lijst!$A:$B,2,0),'2018'!$A:$D,4,0)-VLOOKUP(VLOOKUP('uitgaven en budgetten'!$B$2,Lijst!$A:$B,2,0),'2018'!$A:$E,5,0)</f>
        <v>10074364</v>
      </c>
      <c r="R5" s="85">
        <f>VLOOKUP(VLOOKUP($B$2,Lijst!$A:$B,2,0),'2019'!$A:$D,4,0)-VLOOKUP(VLOOKUP('uitgaven en budgetten'!$B$2,Lijst!$A:$B,2,0),'2019'!$A:$E,5,0)</f>
        <v>9958625</v>
      </c>
      <c r="S5" s="85">
        <f>VLOOKUP(VLOOKUP($B$2,Lijst!$A:$B,2,0),'2020'!$A:$D,4,0)-VLOOKUP(VLOOKUP('uitgaven en budgetten'!$B$2,Lijst!$A:$B,2,0),'2020'!$A:$E,5,0)</f>
        <v>10341269</v>
      </c>
      <c r="T5" s="85"/>
      <c r="U5" s="56"/>
    </row>
    <row r="6" spans="2:21" s="50" customFormat="1">
      <c r="B6" s="57" t="s">
        <v>583</v>
      </c>
      <c r="C6" s="58">
        <f>IF(ISERROR(C5)=TRUE,"#N/B",C4-C5)</f>
        <v>-194401</v>
      </c>
      <c r="D6" s="58">
        <f t="shared" ref="D6:P6" si="1">IF(ISERROR(D5)=TRUE,"#N/B",D4-D5)</f>
        <v>-142712.33780616336</v>
      </c>
      <c r="E6" s="58">
        <f t="shared" si="1"/>
        <v>-10616.106566002592</v>
      </c>
      <c r="F6" s="58">
        <f t="shared" si="1"/>
        <v>-77537.703569999896</v>
      </c>
      <c r="G6" s="58">
        <f t="shared" si="1"/>
        <v>222813.78054306749</v>
      </c>
      <c r="H6" s="58">
        <f t="shared" si="1"/>
        <v>-685493</v>
      </c>
      <c r="I6" s="58">
        <f t="shared" si="1"/>
        <v>-1271691.5701285871</v>
      </c>
      <c r="J6" s="58">
        <f t="shared" si="1"/>
        <v>-1341752.4355544141</v>
      </c>
      <c r="K6" s="58">
        <f t="shared" si="1"/>
        <v>667630</v>
      </c>
      <c r="L6" s="58">
        <f t="shared" si="1"/>
        <v>332176</v>
      </c>
      <c r="M6" s="58">
        <f t="shared" si="1"/>
        <v>40966</v>
      </c>
      <c r="N6" s="58">
        <f t="shared" si="1"/>
        <v>571064</v>
      </c>
      <c r="O6" s="58">
        <f t="shared" si="1"/>
        <v>-11697</v>
      </c>
      <c r="P6" s="58">
        <f t="shared" si="1"/>
        <v>-135792</v>
      </c>
      <c r="Q6" s="58">
        <f t="shared" ref="Q6:R6" si="2">IF(ISERROR(Q5)=TRUE,"#N/B",Q4-Q5)</f>
        <v>1710081</v>
      </c>
      <c r="R6" s="58">
        <f t="shared" si="2"/>
        <v>836457.47757480294</v>
      </c>
      <c r="S6" s="58">
        <f t="shared" ref="S6" si="3">IF(ISERROR(S5)=TRUE,"#N/B",S4-S5)</f>
        <v>1008993</v>
      </c>
      <c r="T6" s="58"/>
      <c r="U6" s="59"/>
    </row>
    <row r="7" spans="2:21">
      <c r="B7" s="54" t="s">
        <v>588</v>
      </c>
      <c r="C7" s="55">
        <f t="shared" ref="C7:R7" si="4">C10*C4</f>
        <v>396092.72190691053</v>
      </c>
      <c r="D7" s="55">
        <f t="shared" si="4"/>
        <v>322700.18814025063</v>
      </c>
      <c r="E7" s="55">
        <f t="shared" si="4"/>
        <v>15381.899814487657</v>
      </c>
      <c r="F7" s="55">
        <f t="shared" si="4"/>
        <v>43323.425632299331</v>
      </c>
      <c r="G7" s="55">
        <f t="shared" si="4"/>
        <v>107144.33603239762</v>
      </c>
      <c r="H7" s="55">
        <f t="shared" si="4"/>
        <v>-144098.4257738929</v>
      </c>
      <c r="I7" s="55">
        <f t="shared" si="4"/>
        <v>-601137.60274107161</v>
      </c>
      <c r="J7" s="55">
        <f t="shared" si="4"/>
        <v>-1154023.3369092043</v>
      </c>
      <c r="K7" s="55">
        <f t="shared" si="4"/>
        <v>-63244.947222995841</v>
      </c>
      <c r="L7" s="55">
        <f t="shared" si="4"/>
        <v>226985.17988056154</v>
      </c>
      <c r="M7" s="55">
        <f t="shared" si="4"/>
        <v>-117220.75812430721</v>
      </c>
      <c r="N7" s="55">
        <f t="shared" si="4"/>
        <v>-183061.16513355984</v>
      </c>
      <c r="O7" s="55">
        <f t="shared" si="4"/>
        <v>-591388.31545177661</v>
      </c>
      <c r="P7" s="55">
        <f t="shared" si="4"/>
        <v>-612006.74455844238</v>
      </c>
      <c r="Q7" s="55">
        <f t="shared" si="4"/>
        <v>42528.721648931612</v>
      </c>
      <c r="R7" s="55">
        <f t="shared" si="4"/>
        <v>87504.461058647008</v>
      </c>
      <c r="S7" s="55">
        <f t="shared" ref="S7" si="5">S10*S4</f>
        <v>503842.7167355594</v>
      </c>
      <c r="T7" s="55"/>
      <c r="U7" s="56"/>
    </row>
    <row r="8" spans="2:21">
      <c r="B8" s="54" t="s">
        <v>589</v>
      </c>
      <c r="C8" s="55">
        <f>IF(ISERROR(C5),"#N/B",C6-C7)</f>
        <v>-590493.72190691053</v>
      </c>
      <c r="D8" s="55">
        <f t="shared" ref="D8:P8" si="6">IF(ISERROR(D5),"#N/B",D6-D7)</f>
        <v>-465412.52594641398</v>
      </c>
      <c r="E8" s="55">
        <f t="shared" si="6"/>
        <v>-25998.006380490249</v>
      </c>
      <c r="F8" s="55">
        <f t="shared" si="6"/>
        <v>-120861.12920229923</v>
      </c>
      <c r="G8" s="55">
        <f t="shared" si="6"/>
        <v>115669.44451066987</v>
      </c>
      <c r="H8" s="55">
        <f t="shared" si="6"/>
        <v>-541394.5742261071</v>
      </c>
      <c r="I8" s="55">
        <f t="shared" si="6"/>
        <v>-670553.96738751547</v>
      </c>
      <c r="J8" s="55">
        <f t="shared" si="6"/>
        <v>-187729.0986452098</v>
      </c>
      <c r="K8" s="55">
        <f t="shared" si="6"/>
        <v>730874.9472229958</v>
      </c>
      <c r="L8" s="55">
        <f t="shared" si="6"/>
        <v>105190.82011943846</v>
      </c>
      <c r="M8" s="55">
        <f t="shared" si="6"/>
        <v>158186.75812430721</v>
      </c>
      <c r="N8" s="55">
        <f t="shared" si="6"/>
        <v>754125.16513355984</v>
      </c>
      <c r="O8" s="55">
        <f t="shared" si="6"/>
        <v>579691.31545177661</v>
      </c>
      <c r="P8" s="55">
        <f t="shared" si="6"/>
        <v>476214.74455844238</v>
      </c>
      <c r="Q8" s="55">
        <f t="shared" ref="Q8:R8" si="7">IF(ISERROR(Q5),"#N/B",Q6-Q7)</f>
        <v>1667552.2783510685</v>
      </c>
      <c r="R8" s="55">
        <f t="shared" si="7"/>
        <v>748953.01651615591</v>
      </c>
      <c r="S8" s="55">
        <f t="shared" ref="S8" si="8">IF(ISERROR(S5),"#N/B",S6-S7)</f>
        <v>505150.2832644406</v>
      </c>
      <c r="T8" s="55"/>
      <c r="U8" s="56"/>
    </row>
    <row r="9" spans="2:21" s="50" customFormat="1">
      <c r="B9" s="57" t="s">
        <v>586</v>
      </c>
      <c r="C9" s="60">
        <f>IF(ISERROR(C5),"#N/B",C6/C4)</f>
        <v>-3.2356350774992201E-2</v>
      </c>
      <c r="D9" s="60">
        <f t="shared" ref="D9:P9" si="9">IF(ISERROR(D5),"#N/B",D6/D4)</f>
        <v>-2.2616688601988028E-2</v>
      </c>
      <c r="E9" s="60">
        <f t="shared" si="9"/>
        <v>-1.753048939035927E-3</v>
      </c>
      <c r="F9" s="60">
        <f t="shared" si="9"/>
        <v>-1.3512540348342079E-2</v>
      </c>
      <c r="G9" s="60">
        <f t="shared" si="9"/>
        <v>3.7588003082432972E-2</v>
      </c>
      <c r="H9" s="60">
        <f t="shared" si="9"/>
        <v>-0.12195199187618873</v>
      </c>
      <c r="I9" s="60">
        <f t="shared" si="9"/>
        <v>-0.19230070537405378</v>
      </c>
      <c r="J9" s="60">
        <f t="shared" si="9"/>
        <v>-0.19559037581192129</v>
      </c>
      <c r="K9" s="60">
        <f t="shared" si="9"/>
        <v>7.6393763088824007E-2</v>
      </c>
      <c r="L9" s="60">
        <f t="shared" si="9"/>
        <v>3.4647097673491029E-2</v>
      </c>
      <c r="M9" s="60">
        <f t="shared" si="9"/>
        <v>4.1411973828554471E-3</v>
      </c>
      <c r="N9" s="60">
        <f t="shared" si="9"/>
        <v>5.8574998212688342E-2</v>
      </c>
      <c r="O9" s="60">
        <f t="shared" si="9"/>
        <v>-1.1883378914901313E-3</v>
      </c>
      <c r="P9" s="60">
        <f t="shared" si="9"/>
        <v>-1.3211297083341927E-2</v>
      </c>
      <c r="Q9" s="60">
        <f t="shared" ref="Q9:R9" si="10">IF(ISERROR(Q5),"#N/B",Q6/Q4)</f>
        <v>0.1451134100927112</v>
      </c>
      <c r="R9" s="60">
        <f t="shared" si="10"/>
        <v>7.7485047410468647E-2</v>
      </c>
      <c r="S9" s="60">
        <f t="shared" ref="S9" si="11">IF(ISERROR(S5),"#N/B",S6/S4)</f>
        <v>8.8896009625152261E-2</v>
      </c>
      <c r="T9" s="60"/>
      <c r="U9" s="59"/>
    </row>
    <row r="10" spans="2:21" s="50" customFormat="1">
      <c r="B10" s="54" t="s">
        <v>590</v>
      </c>
      <c r="C10" s="61">
        <v>6.5926178617607079E-2</v>
      </c>
      <c r="D10" s="61">
        <v>5.1140705696265325E-2</v>
      </c>
      <c r="E10" s="61">
        <v>2.5400294338132328E-3</v>
      </c>
      <c r="F10" s="61">
        <v>7.5499983869955992E-3</v>
      </c>
      <c r="G10" s="61">
        <v>1.8074921682290447E-2</v>
      </c>
      <c r="H10" s="61">
        <v>-2.5635695841313293E-2</v>
      </c>
      <c r="I10" s="61">
        <v>-9.0901904006713663E-2</v>
      </c>
      <c r="J10" s="61">
        <v>-0.16822466811363201</v>
      </c>
      <c r="K10" s="61">
        <v>-7.2368220641953213E-3</v>
      </c>
      <c r="L10" s="61">
        <v>2.3675333852405795E-2</v>
      </c>
      <c r="M10" s="61">
        <v>-1.1849687466697074E-2</v>
      </c>
      <c r="N10" s="61">
        <v>-1.877689264340059E-2</v>
      </c>
      <c r="O10" s="61">
        <v>-6.0081144210982713E-2</v>
      </c>
      <c r="P10" s="61">
        <v>-5.9542557141588154E-2</v>
      </c>
      <c r="Q10" s="61">
        <f>('2018'!C1-'2018'!D1+'2018'!E1)/'2018'!C1</f>
        <v>3.6088862605690481E-3</v>
      </c>
      <c r="R10" s="61">
        <f>('2019'!$C4-('2019'!$D4-'2019'!$E4))/'2019'!$C4</f>
        <v>8.1059557664728051E-3</v>
      </c>
      <c r="S10" s="61">
        <f>('2020'!$C4-('2020'!$D4-'2020'!$E4))/'2020'!$C4</f>
        <v>4.4390404092483453E-2</v>
      </c>
      <c r="T10" s="61"/>
      <c r="U10" s="59"/>
    </row>
    <row r="11" spans="2:21" s="50" customFormat="1">
      <c r="B11" s="54" t="s">
        <v>585</v>
      </c>
      <c r="C11" s="61">
        <f t="shared" ref="C11:R11" si="12">IF(ISERROR(C5),"#N/B",C8/C4)</f>
        <v>-9.828252939259928E-2</v>
      </c>
      <c r="D11" s="61">
        <f t="shared" si="12"/>
        <v>-7.3757394298253356E-2</v>
      </c>
      <c r="E11" s="61">
        <f t="shared" si="12"/>
        <v>-4.2930783728491601E-3</v>
      </c>
      <c r="F11" s="61">
        <f t="shared" si="12"/>
        <v>-2.1062538735337678E-2</v>
      </c>
      <c r="G11" s="61">
        <f t="shared" si="12"/>
        <v>1.9513081400142525E-2</v>
      </c>
      <c r="H11" s="61">
        <f t="shared" si="12"/>
        <v>-9.6316296034875445E-2</v>
      </c>
      <c r="I11" s="61">
        <f t="shared" si="12"/>
        <v>-0.10139880136734013</v>
      </c>
      <c r="J11" s="61">
        <f t="shared" si="12"/>
        <v>-2.7365707698289287E-2</v>
      </c>
      <c r="K11" s="61">
        <f t="shared" si="12"/>
        <v>8.3630585153019327E-2</v>
      </c>
      <c r="L11" s="61">
        <f t="shared" si="12"/>
        <v>1.0971763821085237E-2</v>
      </c>
      <c r="M11" s="61">
        <f t="shared" si="12"/>
        <v>1.5990884849552522E-2</v>
      </c>
      <c r="N11" s="61">
        <f t="shared" si="12"/>
        <v>7.7351890856088928E-2</v>
      </c>
      <c r="O11" s="61">
        <f t="shared" si="12"/>
        <v>5.8892806319492584E-2</v>
      </c>
      <c r="P11" s="61">
        <f t="shared" si="12"/>
        <v>4.6331260058246219E-2</v>
      </c>
      <c r="Q11" s="61">
        <f t="shared" si="12"/>
        <v>0.14150452383214215</v>
      </c>
      <c r="R11" s="61">
        <f t="shared" si="12"/>
        <v>6.9379091643995833E-2</v>
      </c>
      <c r="S11" s="61">
        <f t="shared" ref="S11" si="13">IF(ISERROR(S5),"#N/B",S8/S4)</f>
        <v>4.4505605532668815E-2</v>
      </c>
      <c r="T11" s="61"/>
      <c r="U11" s="59"/>
    </row>
    <row r="12" spans="2:21" s="50" customFormat="1">
      <c r="B12" s="54" t="s">
        <v>608</v>
      </c>
      <c r="C12" s="73">
        <f>VLOOKUP(VLOOKUP("Macro",Lijst!$A:$B,2,0),'2004'!$A:$C,3,0)</f>
        <v>4616151025</v>
      </c>
      <c r="D12" s="73">
        <f>VLOOKUP(VLOOKUP("Macro",Lijst!$A:$B,2,0),'2005'!$A:$C,3,0)</f>
        <v>4564570000.0000019</v>
      </c>
      <c r="E12" s="73">
        <f>VLOOKUP(VLOOKUP("Macro",Lijst!$A:$B,2,0),'2006'!$A:$C,3,0)</f>
        <v>4190093177</v>
      </c>
      <c r="F12" s="73">
        <f>VLOOKUP(VLOOKUP("Macro",Lijst!$A:$B,2,0),'2007'!$A:$C,3,0)</f>
        <v>3943591967.9973488</v>
      </c>
      <c r="G12" s="73">
        <f>VLOOKUP(VLOOKUP("Macro",Lijst!$A:$B,2,0),'2008'!$A:$C,3,0)</f>
        <v>3855307163.0329947</v>
      </c>
      <c r="H12" s="73">
        <f>VLOOKUP(VLOOKUP("Macro",Lijst!$A:$B,2,0),'2009'!$A:$C,3,0)</f>
        <v>3862806000</v>
      </c>
      <c r="I12" s="73">
        <f>VLOOKUP(VLOOKUP("Macro",Lijst!$A:$B,2,0),'2010'!$A:$C,3,0)</f>
        <v>4056157021.9999986</v>
      </c>
      <c r="J12" s="73">
        <f>VLOOKUP(VLOOKUP("Macro",Lijst!$A:$B,2,0),'2011'!$A:$C,3,0)</f>
        <v>4041287774.3998985</v>
      </c>
      <c r="K12" s="73">
        <f>VLOOKUP(VLOOKUP("Macro",Lijst!$A:$B,2,0),'2012'!$A:$C,3,0)</f>
        <v>4855063547</v>
      </c>
      <c r="L12" s="73">
        <f>VLOOKUP(VLOOKUP("Macro",Lijst!$A:$B,2,0),'2013'!$A:$C,3,0)</f>
        <v>5495221221</v>
      </c>
      <c r="M12" s="73">
        <f>VLOOKUP(VLOOKUP("Macro",Lijst!$A:$B,2,0),'2014'!$A:$C,3,0)</f>
        <v>5709539698</v>
      </c>
      <c r="N12" s="73">
        <f>VLOOKUP(VLOOKUP("Macro",Lijst!$A:$B,2,0),'2015'!$A:$C,3,0)</f>
        <v>5599179960</v>
      </c>
      <c r="O12" s="73">
        <f>VLOOKUP(VLOOKUP("Macro",Lijst!$A:$B,2,0),'2016'!$A:$C,3,0)</f>
        <v>5630229125</v>
      </c>
      <c r="P12" s="73">
        <f>VLOOKUP(VLOOKUP("Macro",Lijst!$A:$B,2,0),'2017'!$A:$C,3,0)</f>
        <v>5819059957</v>
      </c>
      <c r="Q12" s="73">
        <f>VLOOKUP(VLOOKUP("Macro",Lijst!$A:$B,2,0),'2018'!$A:$C,3,0)</f>
        <v>6078117019</v>
      </c>
      <c r="R12" s="73">
        <f>VLOOKUP(VLOOKUP("Macro",Lijst!$A:$B,2,0),'2019'!$A:$C,3,0)</f>
        <v>5964787902.0000038</v>
      </c>
      <c r="S12" s="73">
        <f>VLOOKUP(VLOOKUP("Macro",Lijst!$A:$B,2,0),'2020'!$A:$C,3,0)</f>
        <v>6333790889</v>
      </c>
      <c r="T12" s="73">
        <f>VLOOKUP(VLOOKUP("Macro",Lijst!$A:$B,2,0),'2021'!$A:$C,3,0)</f>
        <v>6383462599.9114761</v>
      </c>
      <c r="U12" s="115">
        <f>VLOOKUP(VLOOKUP("Macro",Lijst!$A:$B,2,0),'2022'!$A:$C,3,0)</f>
        <v>6444181073.0000057</v>
      </c>
    </row>
    <row r="13" spans="2:21" s="50" customFormat="1">
      <c r="B13" s="54" t="s">
        <v>609</v>
      </c>
      <c r="C13" s="73">
        <f>VLOOKUP(VLOOKUP("Macro",Lijst!$A:$B,2,0),'2004'!$A:$F,6,0)-VLOOKUP(VLOOKUP("Macro",Lijst!$A:$B,2,0),'2004'!$A:$I,9,0)</f>
        <v>4311825828</v>
      </c>
      <c r="D13" s="73">
        <f>VLOOKUP(VLOOKUP("Macro",Lijst!$A:$B,2,0),'2005'!$A:$F,6,0)-VLOOKUP(VLOOKUP("Macro",Lijst!$A:$B,2,0),'2005'!$A:$I,9,0)</f>
        <v>4331134669</v>
      </c>
      <c r="E13" s="73">
        <f>VLOOKUP(VLOOKUP("Macro",Lijst!$A:$B,2,0),'2006'!$A:$F,6,0)-VLOOKUP(VLOOKUP("Macro",Lijst!$A:$B,2,0),'2006'!$A:$I,9,0)</f>
        <v>4179450217</v>
      </c>
      <c r="F13" s="73">
        <f>VLOOKUP(VLOOKUP("Macro",Lijst!$A:$B,2,0),'2007'!$A:$F,6,0)-VLOOKUP(VLOOKUP("Macro",Lijst!$A:$B,2,0),'2007'!$A:$I,9,0)</f>
        <v>3913817855</v>
      </c>
      <c r="G13" s="73">
        <f>VLOOKUP(VLOOKUP("Macro",Lijst!$A:$B,2,0),'2008'!$A:$F,6,0)-VLOOKUP(VLOOKUP("Macro",Lijst!$A:$B,2,0),'2008'!$A:$I,9,0)</f>
        <v>3785622788</v>
      </c>
      <c r="H13" s="73">
        <f>VLOOKUP(VLOOKUP("Macro",Lijst!$A:$B,2,0),'2009'!$A:$F,6,0)-VLOOKUP(VLOOKUP("Macro",Lijst!$A:$B,2,0),'2009'!$A:$I,9,0)</f>
        <v>3961831719.71</v>
      </c>
      <c r="I13" s="73">
        <f>VLOOKUP(VLOOKUP("Macro",Lijst!$A:$B,2,0),'2010'!$A:$D,4,0)-VLOOKUP(VLOOKUP("Macro",Lijst!$A:$B,2,0),'2010'!$A:$E,5,0)</f>
        <v>4424869418.25</v>
      </c>
      <c r="J13" s="73">
        <f>VLOOKUP(VLOOKUP("Macro",Lijst!$A:$B,2,0),'2011'!$A:$D,4,0)-VLOOKUP(VLOOKUP("Macro",Lijst!$A:$B,2,0),'2011'!$A:$E,5,0)</f>
        <v>4721132069</v>
      </c>
      <c r="K13" s="73">
        <f>VLOOKUP(VLOOKUP("Macro",Lijst!$A:$B,2,0),'2012'!$A:$D,4,0)-VLOOKUP(VLOOKUP("Macro",Lijst!$A:$B,2,0),'2012'!$A:$E,5,0)</f>
        <v>4890198778</v>
      </c>
      <c r="L13" s="73">
        <f>VLOOKUP(VLOOKUP("Macro",Lijst!$A:$B,2,0),'2013'!$A:$D,4,0)-VLOOKUP(VLOOKUP("Macro",Lijst!$A:$B,2,0),'2013'!$A:$E,5,0)</f>
        <v>5365120024</v>
      </c>
      <c r="M13" s="73">
        <f>VLOOKUP(VLOOKUP("Macro",Lijst!$A:$B,2,0),'2014'!$A:$D,4,0)-VLOOKUP(VLOOKUP("Macro",Lijst!$A:$B,2,0),'2014'!$A:$E,5,0)</f>
        <v>5777195959</v>
      </c>
      <c r="N13" s="73">
        <f>VLOOKUP(VLOOKUP("Macro",Lijst!$A:$B,2,0),'2015'!$A:$D,4,0)-VLOOKUP(VLOOKUP("Macro",Lijst!$A:$B,2,0),'2015'!$A:$E,5,0)</f>
        <v>5704315161</v>
      </c>
      <c r="O13" s="73">
        <f>VLOOKUP(VLOOKUP("Macro",Lijst!$A:$B,2,0),'2016'!$A:$D,4,0)-VLOOKUP(VLOOKUP("Macro",Lijst!$A:$B,2,0),'2016'!$A:$E,5,0)</f>
        <v>5968499733</v>
      </c>
      <c r="P13" s="73">
        <f>VLOOKUP(VLOOKUP("Macro",Lijst!$A:$B,2,0),'2017'!$A:$D,4,0)-VLOOKUP(VLOOKUP("Macro",Lijst!$A:$B,2,0),'2017'!$A:$E,5,0)</f>
        <v>6165541667</v>
      </c>
      <c r="Q13" s="73">
        <f>VLOOKUP(VLOOKUP("Macro",Lijst!$A:$B,2,0),'2018'!$A:$D,4,0)-VLOOKUP(VLOOKUP("Macro",Lijst!$A:$B,2,0),'2018'!$A:$E,5,0)</f>
        <v>6050086502</v>
      </c>
      <c r="R13" s="73">
        <f>VLOOKUP(VLOOKUP("Macro",Lijst!$A:$B,2,0),'2019'!$A:$D,4,0)-VLOOKUP(VLOOKUP("Macro",Lijst!$A:$B,2,0),'2019'!$A:$E,5,0)</f>
        <v>5916437595.1099997</v>
      </c>
      <c r="S13" s="73">
        <f>VLOOKUP(VLOOKUP("Macro",Lijst!$A:$B,2,0),'2020'!$A:$D,4,0)-VLOOKUP(VLOOKUP("Macro",Lijst!$A:$B,2,0),'2020'!$A:$E,5,0)</f>
        <v>6052631352</v>
      </c>
      <c r="T13" s="73"/>
      <c r="U13" s="115"/>
    </row>
    <row r="14" spans="2:21">
      <c r="B14" s="113" t="s">
        <v>606</v>
      </c>
      <c r="C14" s="134">
        <f>C4/C12</f>
        <v>1.3015442881875816E-3</v>
      </c>
      <c r="D14" s="134">
        <f t="shared" ref="D14:R14" si="14">D4/D12</f>
        <v>1.3823965153768776E-3</v>
      </c>
      <c r="E14" s="134">
        <f t="shared" si="14"/>
        <v>1.4452652095364126E-3</v>
      </c>
      <c r="F14" s="134">
        <f t="shared" si="14"/>
        <v>1.4550702362202037E-3</v>
      </c>
      <c r="G14" s="134">
        <f t="shared" si="14"/>
        <v>1.5375661470977678E-3</v>
      </c>
      <c r="H14" s="134">
        <f t="shared" si="14"/>
        <v>1.4551616104976537E-3</v>
      </c>
      <c r="I14" s="134">
        <f t="shared" si="14"/>
        <v>1.6303699274962179E-3</v>
      </c>
      <c r="J14" s="134">
        <f t="shared" si="14"/>
        <v>1.6974818294062831E-3</v>
      </c>
      <c r="K14" s="134">
        <f t="shared" si="14"/>
        <v>1.8000435865355728E-3</v>
      </c>
      <c r="L14" s="134">
        <f t="shared" si="14"/>
        <v>1.7446817178827457E-3</v>
      </c>
      <c r="M14" s="134">
        <f t="shared" si="14"/>
        <v>1.7325929099792732E-3</v>
      </c>
      <c r="N14" s="134">
        <f t="shared" si="14"/>
        <v>1.7411976520933254E-3</v>
      </c>
      <c r="O14" s="134">
        <f t="shared" si="14"/>
        <v>1.7482698805796825E-3</v>
      </c>
      <c r="P14" s="134">
        <f t="shared" si="14"/>
        <v>1.7663464676344457E-3</v>
      </c>
      <c r="Q14" s="134">
        <f t="shared" si="14"/>
        <v>1.9388315432496942E-3</v>
      </c>
      <c r="R14" s="134">
        <f t="shared" si="14"/>
        <v>1.8098015646047017E-3</v>
      </c>
      <c r="S14" s="134">
        <f>S4/S12</f>
        <v>1.7920171661669772E-3</v>
      </c>
      <c r="T14" s="134">
        <f>T4/T12</f>
        <v>1.724298378594905E-3</v>
      </c>
      <c r="U14" s="135">
        <f>U4/U12</f>
        <v>1.7486032318460069E-3</v>
      </c>
    </row>
    <row r="15" spans="2:21" ht="12" thickBot="1">
      <c r="B15" s="114" t="s">
        <v>607</v>
      </c>
      <c r="C15" s="136">
        <f>C5/C13</f>
        <v>1.4384917775950574E-3</v>
      </c>
      <c r="D15" s="136">
        <f t="shared" ref="D15:S15" si="15">D5/D13</f>
        <v>1.4898539281600898E-3</v>
      </c>
      <c r="E15" s="136">
        <f t="shared" si="15"/>
        <v>1.4514856464433394E-3</v>
      </c>
      <c r="F15" s="136">
        <f t="shared" si="15"/>
        <v>1.4859508580784479E-3</v>
      </c>
      <c r="G15" s="136">
        <f t="shared" si="15"/>
        <v>1.5070112157196788E-3</v>
      </c>
      <c r="H15" s="136">
        <f t="shared" si="15"/>
        <v>1.5918142026642226E-3</v>
      </c>
      <c r="I15" s="136">
        <f t="shared" si="15"/>
        <v>1.7819120192519367E-3</v>
      </c>
      <c r="J15" s="136">
        <f t="shared" si="15"/>
        <v>1.737245406425846E-3</v>
      </c>
      <c r="K15" s="136">
        <f t="shared" si="15"/>
        <v>1.6505864825603618E-3</v>
      </c>
      <c r="L15" s="136">
        <f t="shared" si="15"/>
        <v>1.7250752934879728E-3</v>
      </c>
      <c r="M15" s="136">
        <f t="shared" si="15"/>
        <v>1.7052116753375995E-3</v>
      </c>
      <c r="N15" s="136">
        <f t="shared" si="15"/>
        <v>1.6089950749479636E-3</v>
      </c>
      <c r="O15" s="136">
        <f t="shared" si="15"/>
        <v>1.6511447500805309E-3</v>
      </c>
      <c r="P15" s="136">
        <f t="shared" si="15"/>
        <v>1.6891083642724492E-3</v>
      </c>
      <c r="Q15" s="136">
        <f t="shared" si="15"/>
        <v>1.6651603240168021E-3</v>
      </c>
      <c r="R15" s="136">
        <f t="shared" si="15"/>
        <v>1.6832130551382664E-3</v>
      </c>
      <c r="S15" s="136">
        <f t="shared" si="15"/>
        <v>1.7085575510200014E-3</v>
      </c>
      <c r="T15" s="136"/>
      <c r="U15" s="137"/>
    </row>
    <row r="16" spans="2:21">
      <c r="B16" s="71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</row>
    <row r="17" spans="2:21" ht="12" thickBot="1"/>
    <row r="18" spans="2:21" ht="12" thickBot="1">
      <c r="B18" s="67" t="s">
        <v>602</v>
      </c>
      <c r="C18" s="68">
        <v>2004</v>
      </c>
      <c r="D18" s="68">
        <f t="shared" ref="D18" si="16">1+C18</f>
        <v>2005</v>
      </c>
      <c r="E18" s="68">
        <f t="shared" ref="E18" si="17">1+D18</f>
        <v>2006</v>
      </c>
      <c r="F18" s="68">
        <f t="shared" ref="F18" si="18">1+E18</f>
        <v>2007</v>
      </c>
      <c r="G18" s="68">
        <f t="shared" ref="G18" si="19">1+F18</f>
        <v>2008</v>
      </c>
      <c r="H18" s="68">
        <f t="shared" ref="H18" si="20">1+G18</f>
        <v>2009</v>
      </c>
      <c r="I18" s="68">
        <f t="shared" ref="I18" si="21">1+H18</f>
        <v>2010</v>
      </c>
      <c r="J18" s="68">
        <f t="shared" ref="J18" si="22">1+I18</f>
        <v>2011</v>
      </c>
      <c r="K18" s="68">
        <f t="shared" ref="K18" si="23">1+J18</f>
        <v>2012</v>
      </c>
      <c r="L18" s="68">
        <f t="shared" ref="L18" si="24">1+K18</f>
        <v>2013</v>
      </c>
      <c r="M18" s="68">
        <f t="shared" ref="M18" si="25">1+L18</f>
        <v>2014</v>
      </c>
      <c r="N18" s="68">
        <f t="shared" ref="N18" si="26">1+M18</f>
        <v>2015</v>
      </c>
      <c r="O18" s="68">
        <f t="shared" ref="O18" si="27">1+N18</f>
        <v>2016</v>
      </c>
      <c r="P18" s="68">
        <f t="shared" ref="P18" si="28">1+O18</f>
        <v>2017</v>
      </c>
      <c r="Q18" s="68">
        <f>1+P18</f>
        <v>2018</v>
      </c>
      <c r="R18" s="68">
        <f>1+Q18</f>
        <v>2019</v>
      </c>
      <c r="S18" s="68">
        <f t="shared" ref="S18" si="29">1+R18</f>
        <v>2020</v>
      </c>
      <c r="T18" s="68">
        <v>2021</v>
      </c>
      <c r="U18" s="69">
        <v>2022</v>
      </c>
    </row>
    <row r="19" spans="2:21">
      <c r="B19" s="51" t="s">
        <v>582</v>
      </c>
      <c r="C19" s="52">
        <f>C4/1000</f>
        <v>6008.125</v>
      </c>
      <c r="D19" s="52">
        <f t="shared" ref="D19:Q19" si="30">D4/1000</f>
        <v>6310.0456621938365</v>
      </c>
      <c r="E19" s="52">
        <f t="shared" si="30"/>
        <v>6055.7958934339977</v>
      </c>
      <c r="F19" s="52">
        <f t="shared" si="30"/>
        <v>5738.2032964299997</v>
      </c>
      <c r="G19" s="52">
        <f t="shared" si="30"/>
        <v>5927.7897805430675</v>
      </c>
      <c r="H19" s="52">
        <f t="shared" si="30"/>
        <v>5621.0069999999996</v>
      </c>
      <c r="I19" s="52">
        <f t="shared" si="30"/>
        <v>6613.036429871413</v>
      </c>
      <c r="J19" s="52">
        <f t="shared" si="30"/>
        <v>6860.0125644455857</v>
      </c>
      <c r="K19" s="52">
        <f t="shared" si="30"/>
        <v>8739.3259999999991</v>
      </c>
      <c r="L19" s="52">
        <f t="shared" si="30"/>
        <v>9587.4120000000003</v>
      </c>
      <c r="M19" s="52">
        <f t="shared" si="30"/>
        <v>9892.3080000000009</v>
      </c>
      <c r="N19" s="52">
        <f t="shared" si="30"/>
        <v>9749.2790000000005</v>
      </c>
      <c r="O19" s="52">
        <f t="shared" si="30"/>
        <v>9843.16</v>
      </c>
      <c r="P19" s="52">
        <f t="shared" si="30"/>
        <v>10278.476000000001</v>
      </c>
      <c r="Q19" s="52">
        <f t="shared" si="30"/>
        <v>11784.445</v>
      </c>
      <c r="R19" s="52">
        <f t="shared" ref="R19" si="31">R4/1000</f>
        <v>10795.082477574802</v>
      </c>
      <c r="S19" s="52">
        <f t="shared" ref="S19:T19" si="32">S4/1000</f>
        <v>11350.262000000001</v>
      </c>
      <c r="T19" s="52">
        <f t="shared" si="32"/>
        <v>11006.994210848576</v>
      </c>
      <c r="U19" s="53">
        <f t="shared" ref="U19" si="33">U4/1000</f>
        <v>11268.315850848678</v>
      </c>
    </row>
    <row r="20" spans="2:21">
      <c r="B20" s="54" t="s">
        <v>587</v>
      </c>
      <c r="C20" s="55">
        <f>C5/1000</f>
        <v>6202.5259999999998</v>
      </c>
      <c r="D20" s="55">
        <f t="shared" ref="D20:P20" si="34">D5/1000</f>
        <v>6452.7579999999998</v>
      </c>
      <c r="E20" s="55">
        <f t="shared" si="34"/>
        <v>6066.4120000000003</v>
      </c>
      <c r="F20" s="55">
        <f t="shared" si="34"/>
        <v>5815.741</v>
      </c>
      <c r="G20" s="55">
        <f t="shared" si="34"/>
        <v>5704.9759999999997</v>
      </c>
      <c r="H20" s="55">
        <f t="shared" si="34"/>
        <v>6306.5</v>
      </c>
      <c r="I20" s="55">
        <f t="shared" si="34"/>
        <v>7884.7280000000001</v>
      </c>
      <c r="J20" s="55">
        <f t="shared" si="34"/>
        <v>8201.7649999999994</v>
      </c>
      <c r="K20" s="55">
        <f t="shared" si="34"/>
        <v>8071.6959999999999</v>
      </c>
      <c r="L20" s="55">
        <f t="shared" si="34"/>
        <v>9255.2360000000008</v>
      </c>
      <c r="M20" s="55">
        <f t="shared" si="34"/>
        <v>9851.3420000000006</v>
      </c>
      <c r="N20" s="55">
        <f t="shared" si="34"/>
        <v>9178.2150000000001</v>
      </c>
      <c r="O20" s="55">
        <f t="shared" si="34"/>
        <v>9854.857</v>
      </c>
      <c r="P20" s="55">
        <f t="shared" si="34"/>
        <v>10414.268</v>
      </c>
      <c r="Q20" s="55">
        <f t="shared" ref="Q20" si="35">Q5/1000</f>
        <v>10074.364</v>
      </c>
      <c r="R20" s="55">
        <f t="shared" ref="R20:S20" si="36">R5/1000</f>
        <v>9958.625</v>
      </c>
      <c r="S20" s="55">
        <f t="shared" si="36"/>
        <v>10341.269</v>
      </c>
      <c r="T20" s="55"/>
      <c r="U20" s="56"/>
    </row>
    <row r="21" spans="2:21" s="50" customFormat="1">
      <c r="B21" s="57" t="s">
        <v>583</v>
      </c>
      <c r="C21" s="55">
        <f>C6/1000</f>
        <v>-194.40100000000001</v>
      </c>
      <c r="D21" s="55">
        <f t="shared" ref="D21:P21" si="37">D6/1000</f>
        <v>-142.71233780616336</v>
      </c>
      <c r="E21" s="55">
        <f t="shared" si="37"/>
        <v>-10.616106566002593</v>
      </c>
      <c r="F21" s="55">
        <f t="shared" si="37"/>
        <v>-77.537703569999891</v>
      </c>
      <c r="G21" s="55">
        <f t="shared" si="37"/>
        <v>222.81378054306748</v>
      </c>
      <c r="H21" s="55">
        <f t="shared" si="37"/>
        <v>-685.49300000000005</v>
      </c>
      <c r="I21" s="55">
        <f t="shared" si="37"/>
        <v>-1271.691570128587</v>
      </c>
      <c r="J21" s="55">
        <f t="shared" si="37"/>
        <v>-1341.752435554414</v>
      </c>
      <c r="K21" s="55">
        <f t="shared" si="37"/>
        <v>667.63</v>
      </c>
      <c r="L21" s="55">
        <f t="shared" si="37"/>
        <v>332.17599999999999</v>
      </c>
      <c r="M21" s="55">
        <f t="shared" si="37"/>
        <v>40.966000000000001</v>
      </c>
      <c r="N21" s="55">
        <f t="shared" si="37"/>
        <v>571.06399999999996</v>
      </c>
      <c r="O21" s="55">
        <f t="shared" si="37"/>
        <v>-11.696999999999999</v>
      </c>
      <c r="P21" s="55">
        <f t="shared" si="37"/>
        <v>-135.792</v>
      </c>
      <c r="Q21" s="55">
        <f t="shared" ref="Q21" si="38">Q6/1000</f>
        <v>1710.0809999999999</v>
      </c>
      <c r="R21" s="55">
        <f t="shared" ref="R21:S21" si="39">R6/1000</f>
        <v>836.45747757480297</v>
      </c>
      <c r="S21" s="55">
        <f t="shared" si="39"/>
        <v>1008.9930000000001</v>
      </c>
      <c r="T21" s="55"/>
      <c r="U21" s="56"/>
    </row>
    <row r="22" spans="2:21">
      <c r="B22" s="54" t="s">
        <v>588</v>
      </c>
      <c r="C22" s="55">
        <f>C7/1000</f>
        <v>396.09272190691053</v>
      </c>
      <c r="D22" s="55">
        <f t="shared" ref="D22:P22" si="40">D7/1000</f>
        <v>322.70018814025065</v>
      </c>
      <c r="E22" s="55">
        <f t="shared" si="40"/>
        <v>15.381899814487657</v>
      </c>
      <c r="F22" s="55">
        <f t="shared" si="40"/>
        <v>43.323425632299333</v>
      </c>
      <c r="G22" s="55">
        <f t="shared" si="40"/>
        <v>107.14433603239762</v>
      </c>
      <c r="H22" s="55">
        <f t="shared" si="40"/>
        <v>-144.0984257738929</v>
      </c>
      <c r="I22" s="55">
        <f t="shared" si="40"/>
        <v>-601.13760274107165</v>
      </c>
      <c r="J22" s="55">
        <f t="shared" si="40"/>
        <v>-1154.0233369092043</v>
      </c>
      <c r="K22" s="55">
        <f t="shared" si="40"/>
        <v>-63.24494722299584</v>
      </c>
      <c r="L22" s="55">
        <f t="shared" si="40"/>
        <v>226.98517988056153</v>
      </c>
      <c r="M22" s="55">
        <f t="shared" si="40"/>
        <v>-117.22075812430721</v>
      </c>
      <c r="N22" s="55">
        <f t="shared" si="40"/>
        <v>-183.06116513355985</v>
      </c>
      <c r="O22" s="55">
        <f t="shared" si="40"/>
        <v>-591.38831545177663</v>
      </c>
      <c r="P22" s="55">
        <f t="shared" si="40"/>
        <v>-612.00674455844239</v>
      </c>
      <c r="Q22" s="55">
        <f t="shared" ref="Q22" si="41">Q7/1000</f>
        <v>42.528721648931615</v>
      </c>
      <c r="R22" s="55">
        <f t="shared" ref="R22:S22" si="42">R7/1000</f>
        <v>87.50446105864701</v>
      </c>
      <c r="S22" s="55">
        <f t="shared" si="42"/>
        <v>503.84271673555941</v>
      </c>
      <c r="T22" s="55"/>
      <c r="U22" s="56"/>
    </row>
    <row r="23" spans="2:21">
      <c r="B23" s="54" t="s">
        <v>589</v>
      </c>
      <c r="C23" s="55">
        <f>C8/1000</f>
        <v>-590.49372190691054</v>
      </c>
      <c r="D23" s="55">
        <f t="shared" ref="D23:P23" si="43">D8/1000</f>
        <v>-465.41252594641401</v>
      </c>
      <c r="E23" s="55">
        <f t="shared" si="43"/>
        <v>-25.998006380490249</v>
      </c>
      <c r="F23" s="55">
        <f t="shared" si="43"/>
        <v>-120.86112920229922</v>
      </c>
      <c r="G23" s="55">
        <f t="shared" si="43"/>
        <v>115.66944451066988</v>
      </c>
      <c r="H23" s="55">
        <f t="shared" si="43"/>
        <v>-541.39457422610712</v>
      </c>
      <c r="I23" s="55">
        <f t="shared" si="43"/>
        <v>-670.55396738751551</v>
      </c>
      <c r="J23" s="55">
        <f t="shared" si="43"/>
        <v>-187.7290986452098</v>
      </c>
      <c r="K23" s="55">
        <f t="shared" si="43"/>
        <v>730.87494722299584</v>
      </c>
      <c r="L23" s="55">
        <f t="shared" si="43"/>
        <v>105.19082011943846</v>
      </c>
      <c r="M23" s="55">
        <f t="shared" si="43"/>
        <v>158.1867581243072</v>
      </c>
      <c r="N23" s="55">
        <f t="shared" si="43"/>
        <v>754.12516513355979</v>
      </c>
      <c r="O23" s="55">
        <f t="shared" si="43"/>
        <v>579.69131545177663</v>
      </c>
      <c r="P23" s="55">
        <f t="shared" si="43"/>
        <v>476.21474455844236</v>
      </c>
      <c r="Q23" s="55">
        <f t="shared" ref="Q23" si="44">Q8/1000</f>
        <v>1667.5522783510685</v>
      </c>
      <c r="R23" s="55">
        <f t="shared" ref="R23:S23" si="45">R8/1000</f>
        <v>748.95301651615591</v>
      </c>
      <c r="S23" s="55">
        <f t="shared" si="45"/>
        <v>505.15028326444059</v>
      </c>
      <c r="T23" s="55"/>
      <c r="U23" s="56"/>
    </row>
    <row r="24" spans="2:21" s="50" customFormat="1">
      <c r="B24" s="57" t="s">
        <v>586</v>
      </c>
      <c r="C24" s="60">
        <f>IF(ISERROR(C20),"#N/B",C21/C19)</f>
        <v>-3.2356350774992201E-2</v>
      </c>
      <c r="D24" s="60">
        <f t="shared" ref="D24:P24" si="46">IF(ISERROR(D20),"#N/B",D21/D19)</f>
        <v>-2.2616688601988032E-2</v>
      </c>
      <c r="E24" s="60">
        <f t="shared" si="46"/>
        <v>-1.7530489390359268E-3</v>
      </c>
      <c r="F24" s="60">
        <f t="shared" si="46"/>
        <v>-1.3512540348342079E-2</v>
      </c>
      <c r="G24" s="60">
        <f t="shared" si="46"/>
        <v>3.7588003082432972E-2</v>
      </c>
      <c r="H24" s="60">
        <f t="shared" si="46"/>
        <v>-0.12195199187618876</v>
      </c>
      <c r="I24" s="60">
        <f t="shared" si="46"/>
        <v>-0.19230070537405378</v>
      </c>
      <c r="J24" s="60">
        <f t="shared" si="46"/>
        <v>-0.19559037581192129</v>
      </c>
      <c r="K24" s="60">
        <f t="shared" si="46"/>
        <v>7.6393763088824021E-2</v>
      </c>
      <c r="L24" s="60">
        <f t="shared" si="46"/>
        <v>3.4647097673491029E-2</v>
      </c>
      <c r="M24" s="60">
        <f t="shared" si="46"/>
        <v>4.1411973828554462E-3</v>
      </c>
      <c r="N24" s="60">
        <f t="shared" si="46"/>
        <v>5.8574998212688335E-2</v>
      </c>
      <c r="O24" s="60">
        <f t="shared" si="46"/>
        <v>-1.1883378914901311E-3</v>
      </c>
      <c r="P24" s="60">
        <f t="shared" si="46"/>
        <v>-1.3211297083341927E-2</v>
      </c>
      <c r="Q24" s="60">
        <f t="shared" ref="Q24" si="47">IF(ISERROR(Q20),"#N/B",Q21/Q19)</f>
        <v>0.1451134100927112</v>
      </c>
      <c r="R24" s="60">
        <f t="shared" ref="R24:S24" si="48">IF(ISERROR(R20),"#N/B",R21/R19)</f>
        <v>7.7485047410468647E-2</v>
      </c>
      <c r="S24" s="60">
        <f t="shared" si="48"/>
        <v>8.8896009625152261E-2</v>
      </c>
      <c r="T24" s="60"/>
      <c r="U24" s="131"/>
    </row>
    <row r="25" spans="2:21">
      <c r="B25" s="54" t="s">
        <v>590</v>
      </c>
      <c r="C25" s="61">
        <v>6.5926178617607079E-2</v>
      </c>
      <c r="D25" s="61">
        <v>5.1140705696265325E-2</v>
      </c>
      <c r="E25" s="61">
        <v>2.5400294338132328E-3</v>
      </c>
      <c r="F25" s="61">
        <v>7.5499983869955992E-3</v>
      </c>
      <c r="G25" s="61">
        <v>1.8074921682290447E-2</v>
      </c>
      <c r="H25" s="61">
        <v>-2.5635695841313293E-2</v>
      </c>
      <c r="I25" s="61">
        <v>-9.0901904006713663E-2</v>
      </c>
      <c r="J25" s="61">
        <v>-0.16822466811363201</v>
      </c>
      <c r="K25" s="61">
        <v>-7.2368220641953213E-3</v>
      </c>
      <c r="L25" s="61">
        <v>2.3675333852405795E-2</v>
      </c>
      <c r="M25" s="61">
        <v>-1.1849687466697074E-2</v>
      </c>
      <c r="N25" s="61">
        <v>-1.877689264340059E-2</v>
      </c>
      <c r="O25" s="61">
        <v>-6.0081144210982713E-2</v>
      </c>
      <c r="P25" s="61">
        <v>-5.9542557141588154E-2</v>
      </c>
      <c r="Q25" s="61">
        <v>4.611710651897207E-3</v>
      </c>
      <c r="R25" s="61">
        <f>R10</f>
        <v>8.1059557664728051E-3</v>
      </c>
      <c r="S25" s="61">
        <f>S10</f>
        <v>4.4390404092483453E-2</v>
      </c>
      <c r="T25" s="61"/>
      <c r="U25" s="132"/>
    </row>
    <row r="26" spans="2:21" ht="12" thickBot="1">
      <c r="B26" s="62" t="s">
        <v>585</v>
      </c>
      <c r="C26" s="63">
        <f>IF(ISERROR(C20),"#N/B",C23/C19)</f>
        <v>-9.828252939259928E-2</v>
      </c>
      <c r="D26" s="63">
        <f t="shared" ref="D26:P26" si="49">IF(ISERROR(D20),"#N/B",D23/D19)</f>
        <v>-7.3757394298253356E-2</v>
      </c>
      <c r="E26" s="63">
        <f t="shared" si="49"/>
        <v>-4.2930783728491592E-3</v>
      </c>
      <c r="F26" s="63">
        <f t="shared" si="49"/>
        <v>-2.1062538735337678E-2</v>
      </c>
      <c r="G26" s="63">
        <f t="shared" si="49"/>
        <v>1.9513081400142525E-2</v>
      </c>
      <c r="H26" s="63">
        <f t="shared" si="49"/>
        <v>-9.6316296034875459E-2</v>
      </c>
      <c r="I26" s="63">
        <f t="shared" si="49"/>
        <v>-0.10139880136734013</v>
      </c>
      <c r="J26" s="63">
        <f t="shared" si="49"/>
        <v>-2.7365707698289287E-2</v>
      </c>
      <c r="K26" s="63">
        <f t="shared" si="49"/>
        <v>8.3630585153019341E-2</v>
      </c>
      <c r="L26" s="63">
        <f t="shared" si="49"/>
        <v>1.0971763821085237E-2</v>
      </c>
      <c r="M26" s="63">
        <f t="shared" si="49"/>
        <v>1.5990884849552519E-2</v>
      </c>
      <c r="N26" s="63">
        <f t="shared" si="49"/>
        <v>7.7351890856088928E-2</v>
      </c>
      <c r="O26" s="63">
        <f t="shared" si="49"/>
        <v>5.8892806319492584E-2</v>
      </c>
      <c r="P26" s="63">
        <f t="shared" si="49"/>
        <v>4.6331260058246219E-2</v>
      </c>
      <c r="Q26" s="63">
        <f t="shared" ref="Q26" si="50">IF(ISERROR(Q20),"#N/B",Q23/Q19)</f>
        <v>0.14150452383214215</v>
      </c>
      <c r="R26" s="63">
        <f t="shared" ref="R26:S26" si="51">IF(ISERROR(R20),"#N/B",R23/R19)</f>
        <v>6.9379091643995847E-2</v>
      </c>
      <c r="S26" s="63">
        <f t="shared" si="51"/>
        <v>4.4505605532668809E-2</v>
      </c>
      <c r="T26" s="63"/>
      <c r="U26" s="133"/>
    </row>
    <row r="27" spans="2:21">
      <c r="B27" s="116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55"/>
    </row>
    <row r="34" spans="7:13">
      <c r="G34" s="49"/>
      <c r="H34" s="49"/>
      <c r="I34" s="49"/>
      <c r="J34" s="49"/>
      <c r="K34" s="49"/>
      <c r="L34" s="49"/>
      <c r="M34" s="49"/>
    </row>
    <row r="35" spans="7:13">
      <c r="G35" s="49"/>
      <c r="H35" s="49"/>
      <c r="I35" s="49"/>
      <c r="J35" s="49"/>
      <c r="K35" s="49"/>
      <c r="L35" s="49"/>
      <c r="M35" s="49"/>
    </row>
    <row r="50" spans="2:21" s="71" customFormat="1"/>
    <row r="51" spans="2:21" s="71" customFormat="1"/>
    <row r="52" spans="2:21" s="66" customFormat="1">
      <c r="B52" s="71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</row>
    <row r="53" spans="2:21" s="71" customFormat="1"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4"/>
      <c r="T53" s="74"/>
    </row>
    <row r="54" spans="2:21" s="71" customFormat="1"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</row>
    <row r="55" spans="2:21" s="71" customFormat="1"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</row>
    <row r="56" spans="2:21" s="71" customFormat="1"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</row>
    <row r="57" spans="2:21" s="71" customFormat="1"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4"/>
      <c r="T57" s="74"/>
    </row>
    <row r="58" spans="2:21" s="71" customFormat="1"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4"/>
      <c r="T58" s="74"/>
    </row>
    <row r="59" spans="2:21" s="71" customFormat="1"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4"/>
      <c r="T59" s="74"/>
    </row>
    <row r="60" spans="2:21" s="66" customFormat="1">
      <c r="C60" s="75"/>
      <c r="D60" s="75"/>
      <c r="E60" s="75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</row>
    <row r="61" spans="2:21" s="71" customFormat="1"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</row>
    <row r="62" spans="2:21" s="71" customFormat="1"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</row>
    <row r="63" spans="2:21" s="66" customFormat="1"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</row>
    <row r="64" spans="2:21" s="71" customFormat="1"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2"/>
      <c r="N64" s="72"/>
      <c r="O64" s="72"/>
      <c r="P64" s="72"/>
      <c r="Q64" s="72"/>
      <c r="R64" s="72"/>
      <c r="S64" s="72"/>
      <c r="T64" s="72"/>
    </row>
    <row r="65" spans="3:20" s="71" customFormat="1"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2"/>
      <c r="N65" s="72"/>
      <c r="O65" s="72"/>
      <c r="P65" s="72"/>
      <c r="Q65" s="72"/>
      <c r="R65" s="72"/>
      <c r="S65" s="72"/>
      <c r="T65" s="72"/>
    </row>
    <row r="66" spans="3:20" s="71" customFormat="1"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2"/>
      <c r="N66" s="72"/>
      <c r="O66" s="72"/>
      <c r="P66" s="72"/>
      <c r="Q66" s="72"/>
      <c r="R66" s="72"/>
      <c r="S66" s="72"/>
      <c r="T66" s="72"/>
    </row>
    <row r="67" spans="3:20" s="71" customFormat="1"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2"/>
      <c r="N67" s="72"/>
      <c r="O67" s="72"/>
      <c r="P67" s="72"/>
      <c r="Q67" s="72"/>
      <c r="R67" s="72"/>
      <c r="S67" s="72"/>
      <c r="T67" s="72"/>
    </row>
    <row r="68" spans="3:20" s="71" customFormat="1"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2"/>
      <c r="N68" s="72"/>
      <c r="O68" s="72"/>
      <c r="P68" s="72"/>
      <c r="Q68" s="72"/>
      <c r="R68" s="72"/>
      <c r="S68" s="72"/>
      <c r="T68" s="72"/>
    </row>
    <row r="69" spans="3:20" s="71" customFormat="1"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2"/>
      <c r="N69" s="72"/>
      <c r="O69" s="72"/>
      <c r="P69" s="72"/>
      <c r="Q69" s="72"/>
      <c r="R69" s="72"/>
      <c r="S69" s="72"/>
      <c r="T69" s="72"/>
    </row>
    <row r="70" spans="3:20" s="71" customFormat="1"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2"/>
      <c r="N70" s="72"/>
      <c r="O70" s="72"/>
      <c r="P70" s="72"/>
      <c r="Q70" s="72"/>
      <c r="R70" s="72"/>
      <c r="S70" s="72"/>
      <c r="T70" s="72"/>
    </row>
    <row r="71" spans="3:20" s="66" customFormat="1">
      <c r="C71" s="75"/>
      <c r="D71" s="75"/>
      <c r="E71" s="75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</row>
    <row r="72" spans="3:20" s="71" customFormat="1"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</row>
    <row r="73" spans="3:20" s="71" customFormat="1"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</row>
    <row r="74" spans="3:20" s="71" customFormat="1"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</row>
    <row r="75" spans="3:20" s="71" customFormat="1"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</row>
    <row r="76" spans="3:20" s="71" customFormat="1"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</row>
    <row r="77" spans="3:20" s="71" customFormat="1"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</row>
    <row r="78" spans="3:20" s="71" customFormat="1"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</row>
    <row r="79" spans="3:20" s="71" customFormat="1"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</row>
    <row r="80" spans="3:20" s="71" customFormat="1"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</row>
    <row r="81" spans="3:18" s="71" customFormat="1"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</row>
    <row r="82" spans="3:18" s="71" customFormat="1"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</row>
    <row r="83" spans="3:18" s="71" customFormat="1"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</row>
    <row r="84" spans="3:18" s="71" customFormat="1"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</row>
    <row r="85" spans="3:18" s="71" customFormat="1"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</row>
    <row r="86" spans="3:18" s="71" customFormat="1"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</row>
    <row r="87" spans="3:18" s="71" customFormat="1"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</row>
    <row r="88" spans="3:18" s="71" customFormat="1"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</row>
    <row r="89" spans="3:18" s="71" customFormat="1"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</row>
    <row r="90" spans="3:18" s="71" customFormat="1"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</row>
    <row r="91" spans="3:18" s="71" customFormat="1"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</row>
    <row r="92" spans="3:18" s="71" customFormat="1"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</row>
    <row r="93" spans="3:18" s="71" customFormat="1"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</row>
    <row r="94" spans="3:18" s="71" customFormat="1"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</row>
    <row r="95" spans="3:18" s="71" customFormat="1"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</row>
    <row r="96" spans="3:18" s="71" customFormat="1"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</row>
    <row r="97" spans="3:18" s="71" customFormat="1"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</row>
    <row r="98" spans="3:18" s="71" customFormat="1"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</row>
  </sheetData>
  <sheetProtection algorithmName="SHA-512" hashValue="inttvX1GZ7BmTcOJ9mgNVr2Hbkskg3ir45Gm4IdLBwbnEFJLSOSkzQPV+s1EYhW61PRy+nu7K/H99EYHOhswaA==" saltValue="6GAgJGblYS3RyHNawTCYUA==" spinCount="100000" sheet="1" objects="1" scenarios="1"/>
  <protectedRanges>
    <protectedRange sqref="B2" name="Bereik1"/>
  </protectedRange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308" yWindow="366" count="1">
        <x14:dataValidation type="list" allowBlank="1" showInputMessage="1" showErrorMessage="1" promptTitle="Gemeentenaam" prompt="Voer hier de naam van de gemeente in waarvan u de bijstandsbudgetten en de netto bijstandsuitgaven naar boven wilt halen. " xr:uid="{00000000-0002-0000-0000-000001000000}">
          <x14:formula1>
            <xm:f>Lijst!$A$1:$A$537</xm:f>
          </x14:formula1>
          <xm:sqref>B2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412"/>
  <sheetViews>
    <sheetView workbookViewId="0">
      <selection activeCell="A4" sqref="A4:B4"/>
    </sheetView>
  </sheetViews>
  <sheetFormatPr defaultRowHeight="15"/>
  <cols>
    <col min="1" max="1" width="5" style="32" bestFit="1" customWidth="1"/>
    <col min="2" max="2" width="29.85546875" bestFit="1" customWidth="1"/>
    <col min="3" max="3" width="21" bestFit="1" customWidth="1"/>
    <col min="4" max="4" width="12.7109375" bestFit="1" customWidth="1"/>
    <col min="5" max="5" width="11.140625" style="38" bestFit="1" customWidth="1"/>
    <col min="6" max="6" width="12.7109375" bestFit="1" customWidth="1"/>
    <col min="7" max="7" width="22.140625" bestFit="1" customWidth="1"/>
    <col min="8" max="8" width="11.140625" bestFit="1" customWidth="1"/>
    <col min="9" max="9" width="22.85546875" bestFit="1" customWidth="1"/>
    <col min="10" max="10" width="9.85546875" bestFit="1" customWidth="1"/>
    <col min="11" max="11" width="13.140625" style="38" bestFit="1" customWidth="1"/>
    <col min="12" max="12" width="10.140625" bestFit="1" customWidth="1"/>
    <col min="13" max="14" width="9.85546875" bestFit="1" customWidth="1"/>
    <col min="15" max="15" width="15.7109375" bestFit="1" customWidth="1"/>
    <col min="16" max="16" width="9.140625" customWidth="1"/>
  </cols>
  <sheetData>
    <row r="1" spans="1:15" s="32" customFormat="1">
      <c r="A1" s="2"/>
      <c r="B1" s="9" t="s">
        <v>440</v>
      </c>
      <c r="C1" s="2" t="s">
        <v>0</v>
      </c>
      <c r="D1" s="2"/>
      <c r="E1" s="3"/>
      <c r="F1" s="139" t="s">
        <v>420</v>
      </c>
      <c r="G1" s="139"/>
      <c r="H1" s="2"/>
      <c r="I1" s="2"/>
      <c r="J1" s="2"/>
      <c r="K1" s="3"/>
      <c r="L1" s="2" t="s">
        <v>1</v>
      </c>
      <c r="M1" s="2"/>
      <c r="N1" s="2"/>
      <c r="O1" s="2"/>
    </row>
    <row r="2" spans="1:15" s="32" customFormat="1">
      <c r="A2" s="2"/>
      <c r="B2" s="2"/>
      <c r="C2" s="5" t="s">
        <v>2</v>
      </c>
      <c r="D2" s="5" t="s">
        <v>3</v>
      </c>
      <c r="E2" s="6" t="s">
        <v>4</v>
      </c>
      <c r="F2" s="5" t="s">
        <v>2</v>
      </c>
      <c r="G2" s="5" t="s">
        <v>421</v>
      </c>
      <c r="H2" s="5" t="s">
        <v>3</v>
      </c>
      <c r="I2" s="5" t="s">
        <v>423</v>
      </c>
      <c r="J2" s="5" t="s">
        <v>4</v>
      </c>
      <c r="K2" s="6" t="s">
        <v>439</v>
      </c>
      <c r="L2" s="5" t="s">
        <v>2</v>
      </c>
      <c r="M2" s="5"/>
      <c r="N2" s="5"/>
      <c r="O2" s="5"/>
    </row>
    <row r="3" spans="1:15" s="32" customFormat="1">
      <c r="A3" s="2"/>
      <c r="B3" s="2" t="s">
        <v>5</v>
      </c>
      <c r="C3" s="5" t="s">
        <v>387</v>
      </c>
      <c r="D3" s="5" t="s">
        <v>387</v>
      </c>
      <c r="E3" s="6" t="s">
        <v>387</v>
      </c>
      <c r="F3" s="5" t="s">
        <v>387</v>
      </c>
      <c r="G3" s="5" t="s">
        <v>387</v>
      </c>
      <c r="H3" s="5" t="s">
        <v>6</v>
      </c>
      <c r="I3" s="5" t="s">
        <v>6</v>
      </c>
      <c r="J3" s="5" t="s">
        <v>6</v>
      </c>
      <c r="K3" s="6" t="s">
        <v>6</v>
      </c>
      <c r="L3" s="5" t="s">
        <v>387</v>
      </c>
      <c r="M3" s="5"/>
      <c r="N3" s="5"/>
      <c r="O3" s="5"/>
    </row>
    <row r="4" spans="1:15" s="32" customFormat="1">
      <c r="A4" s="2">
        <v>0</v>
      </c>
      <c r="B4" s="2" t="s">
        <v>584</v>
      </c>
      <c r="C4" s="46">
        <f>SUM(C5:C412)</f>
        <v>5495221221</v>
      </c>
      <c r="D4" s="9">
        <v>5499973389</v>
      </c>
      <c r="E4" s="8">
        <v>134853365</v>
      </c>
      <c r="F4" s="9">
        <v>865788004</v>
      </c>
      <c r="G4" s="9">
        <v>53353001</v>
      </c>
      <c r="H4" s="9">
        <v>873581479</v>
      </c>
      <c r="I4" s="9">
        <v>50754639</v>
      </c>
      <c r="J4" s="9">
        <v>20411050</v>
      </c>
      <c r="K4" s="8">
        <v>20411050</v>
      </c>
      <c r="L4" s="9">
        <v>13534370</v>
      </c>
      <c r="M4" s="9"/>
      <c r="N4" s="9"/>
      <c r="O4" s="9"/>
    </row>
    <row r="5" spans="1:15">
      <c r="A5" s="2">
        <v>3</v>
      </c>
      <c r="B5" s="1" t="s">
        <v>7</v>
      </c>
      <c r="C5" s="13">
        <v>4349485</v>
      </c>
      <c r="D5" s="13">
        <v>5079602</v>
      </c>
      <c r="E5" s="14">
        <v>142138</v>
      </c>
      <c r="F5" s="13">
        <v>845120</v>
      </c>
      <c r="G5" s="13">
        <v>16414</v>
      </c>
      <c r="H5" s="13">
        <v>828893</v>
      </c>
      <c r="I5" s="13">
        <v>16414</v>
      </c>
      <c r="J5" s="13"/>
      <c r="K5" s="14"/>
      <c r="L5" s="13">
        <v>3611</v>
      </c>
    </row>
    <row r="6" spans="1:15">
      <c r="A6" s="2">
        <v>5</v>
      </c>
      <c r="B6" s="1" t="s">
        <v>8</v>
      </c>
      <c r="C6" s="13">
        <v>1621945</v>
      </c>
      <c r="D6" s="13">
        <v>1742884</v>
      </c>
      <c r="E6" s="14">
        <v>46277</v>
      </c>
      <c r="F6" s="13">
        <v>253143</v>
      </c>
      <c r="G6" s="13">
        <v>18229</v>
      </c>
      <c r="H6" s="13">
        <v>258875</v>
      </c>
      <c r="I6" s="13">
        <v>18607</v>
      </c>
      <c r="J6" s="13">
        <v>468</v>
      </c>
      <c r="K6" s="14">
        <v>468</v>
      </c>
      <c r="L6" s="13">
        <v>635</v>
      </c>
    </row>
    <row r="7" spans="1:15">
      <c r="A7" s="2">
        <v>7</v>
      </c>
      <c r="B7" s="1" t="s">
        <v>389</v>
      </c>
      <c r="C7" s="13">
        <v>2635175</v>
      </c>
      <c r="D7" s="13">
        <v>2617691</v>
      </c>
      <c r="E7" s="14">
        <v>47370</v>
      </c>
      <c r="F7" s="13">
        <v>473206</v>
      </c>
      <c r="G7" s="13">
        <v>13851</v>
      </c>
      <c r="H7" s="13">
        <v>594581</v>
      </c>
      <c r="I7" s="13">
        <v>13851</v>
      </c>
      <c r="J7" s="13">
        <v>6000</v>
      </c>
      <c r="K7" s="14">
        <v>6000</v>
      </c>
      <c r="L7" s="13">
        <v>14559</v>
      </c>
    </row>
    <row r="8" spans="1:15">
      <c r="A8" s="2">
        <v>9</v>
      </c>
      <c r="B8" s="1" t="s">
        <v>9</v>
      </c>
      <c r="C8" s="13">
        <v>920805</v>
      </c>
      <c r="D8" s="13">
        <v>1076534</v>
      </c>
      <c r="E8" s="14">
        <v>16934</v>
      </c>
      <c r="F8" s="13">
        <v>137108</v>
      </c>
      <c r="G8" s="13">
        <v>5221</v>
      </c>
      <c r="H8" s="13">
        <v>76896</v>
      </c>
      <c r="I8" s="13">
        <v>5214</v>
      </c>
      <c r="J8" s="13">
        <v>0</v>
      </c>
      <c r="K8" s="14">
        <v>0</v>
      </c>
      <c r="L8" s="13">
        <v>2352</v>
      </c>
    </row>
    <row r="9" spans="1:15">
      <c r="A9" s="2">
        <v>10</v>
      </c>
      <c r="B9" s="1" t="s">
        <v>10</v>
      </c>
      <c r="C9" s="13">
        <v>11227465</v>
      </c>
      <c r="D9" s="13">
        <v>12193447</v>
      </c>
      <c r="E9" s="14">
        <v>317645</v>
      </c>
      <c r="F9" s="13">
        <v>1970830</v>
      </c>
      <c r="G9" s="13">
        <v>42326</v>
      </c>
      <c r="H9" s="13">
        <v>2035844</v>
      </c>
      <c r="I9" s="13">
        <v>42326</v>
      </c>
      <c r="J9" s="13">
        <v>0</v>
      </c>
      <c r="K9" s="14">
        <v>0</v>
      </c>
      <c r="L9" s="13">
        <v>22729</v>
      </c>
    </row>
    <row r="10" spans="1:15">
      <c r="A10" s="2">
        <v>14</v>
      </c>
      <c r="B10" s="1" t="s">
        <v>11</v>
      </c>
      <c r="C10" s="13">
        <v>144127806</v>
      </c>
      <c r="D10" s="13">
        <v>149173758</v>
      </c>
      <c r="E10" s="14">
        <v>3326330</v>
      </c>
      <c r="F10" s="13">
        <v>23373389</v>
      </c>
      <c r="G10" s="13">
        <v>241138</v>
      </c>
      <c r="H10" s="13">
        <v>23064635</v>
      </c>
      <c r="I10" s="13">
        <v>243890</v>
      </c>
      <c r="J10" s="13">
        <v>166586</v>
      </c>
      <c r="K10" s="14">
        <v>166586</v>
      </c>
      <c r="L10" s="13">
        <v>221723</v>
      </c>
    </row>
    <row r="11" spans="1:15">
      <c r="A11" s="2">
        <v>15</v>
      </c>
      <c r="B11" s="1" t="s">
        <v>12</v>
      </c>
      <c r="C11" s="13">
        <v>1933818</v>
      </c>
      <c r="D11" s="13">
        <v>1984507</v>
      </c>
      <c r="E11" s="14">
        <v>18472</v>
      </c>
      <c r="F11" s="13">
        <v>312089</v>
      </c>
      <c r="G11" s="13">
        <v>36367</v>
      </c>
      <c r="H11" s="13">
        <v>330330</v>
      </c>
      <c r="I11" s="13">
        <v>36319</v>
      </c>
      <c r="J11" s="13">
        <v>14000</v>
      </c>
      <c r="K11" s="14">
        <v>14000</v>
      </c>
      <c r="L11" s="13">
        <v>4446</v>
      </c>
    </row>
    <row r="12" spans="1:15">
      <c r="A12" s="2">
        <v>17</v>
      </c>
      <c r="B12" s="1" t="s">
        <v>13</v>
      </c>
      <c r="C12" s="13">
        <v>2866983</v>
      </c>
      <c r="D12" s="13">
        <v>2895794</v>
      </c>
      <c r="E12" s="14">
        <v>34401</v>
      </c>
      <c r="F12" s="13">
        <v>446902</v>
      </c>
      <c r="G12" s="13">
        <v>61837</v>
      </c>
      <c r="H12" s="13">
        <v>432561</v>
      </c>
      <c r="I12" s="13">
        <v>0</v>
      </c>
      <c r="J12" s="13"/>
      <c r="K12" s="14"/>
      <c r="L12" s="13">
        <v>4007</v>
      </c>
    </row>
    <row r="13" spans="1:15">
      <c r="A13" s="2">
        <v>18</v>
      </c>
      <c r="B13" s="1" t="s">
        <v>390</v>
      </c>
      <c r="C13" s="13">
        <v>17526873</v>
      </c>
      <c r="D13" s="13">
        <v>18241929</v>
      </c>
      <c r="E13" s="14">
        <v>566196</v>
      </c>
      <c r="F13" s="13">
        <v>3244480</v>
      </c>
      <c r="G13" s="13">
        <v>141166</v>
      </c>
      <c r="H13" s="13">
        <v>3147240</v>
      </c>
      <c r="I13" s="13">
        <v>140981</v>
      </c>
      <c r="J13" s="13"/>
      <c r="K13" s="14"/>
      <c r="L13" s="13">
        <v>51021</v>
      </c>
    </row>
    <row r="14" spans="1:15">
      <c r="A14" s="2">
        <v>22</v>
      </c>
      <c r="B14" s="1" t="s">
        <v>14</v>
      </c>
      <c r="C14" s="13">
        <v>4644860</v>
      </c>
      <c r="D14" s="13">
        <v>4927258</v>
      </c>
      <c r="E14" s="14">
        <v>99466</v>
      </c>
      <c r="F14" s="13">
        <v>659366</v>
      </c>
      <c r="G14" s="13">
        <v>56010</v>
      </c>
      <c r="H14" s="13">
        <v>673825</v>
      </c>
      <c r="I14" s="13">
        <v>56010</v>
      </c>
      <c r="J14" s="13"/>
      <c r="K14" s="14"/>
      <c r="L14" s="13">
        <v>1840</v>
      </c>
    </row>
    <row r="15" spans="1:15">
      <c r="A15" s="2">
        <v>24</v>
      </c>
      <c r="B15" s="1" t="s">
        <v>15</v>
      </c>
      <c r="C15" s="13">
        <v>2738479</v>
      </c>
      <c r="D15" s="13">
        <v>2839059</v>
      </c>
      <c r="E15" s="14">
        <v>125186</v>
      </c>
      <c r="F15" s="13">
        <v>521271</v>
      </c>
      <c r="G15" s="13">
        <v>9000</v>
      </c>
      <c r="H15" s="13">
        <v>494112</v>
      </c>
      <c r="I15" s="13">
        <v>9000</v>
      </c>
      <c r="J15" s="13"/>
      <c r="K15" s="14"/>
      <c r="L15" s="13">
        <v>11472</v>
      </c>
    </row>
    <row r="16" spans="1:15">
      <c r="A16" s="2">
        <v>25</v>
      </c>
      <c r="B16" s="1" t="s">
        <v>16</v>
      </c>
      <c r="C16" s="13">
        <v>1889764</v>
      </c>
      <c r="D16" s="13">
        <v>2097766</v>
      </c>
      <c r="E16" s="14">
        <v>19297</v>
      </c>
      <c r="F16" s="13">
        <v>309550</v>
      </c>
      <c r="G16" s="13">
        <v>22938</v>
      </c>
      <c r="H16" s="13">
        <v>318541</v>
      </c>
      <c r="I16" s="13">
        <v>22938</v>
      </c>
      <c r="J16" s="13"/>
      <c r="K16" s="14"/>
      <c r="L16" s="13">
        <v>3548</v>
      </c>
    </row>
    <row r="17" spans="1:15">
      <c r="A17" s="2">
        <v>34</v>
      </c>
      <c r="B17" s="1" t="s">
        <v>17</v>
      </c>
      <c r="C17" s="13">
        <v>86089496</v>
      </c>
      <c r="D17" s="13">
        <v>82052867</v>
      </c>
      <c r="E17" s="14">
        <v>1632864</v>
      </c>
      <c r="F17" s="13">
        <v>12514688</v>
      </c>
      <c r="G17" s="13">
        <v>1122664</v>
      </c>
      <c r="H17" s="13">
        <v>14312613</v>
      </c>
      <c r="I17" s="13">
        <v>1121191</v>
      </c>
      <c r="J17" s="13"/>
      <c r="K17" s="14"/>
      <c r="L17" s="13">
        <v>240905</v>
      </c>
      <c r="M17" s="1"/>
      <c r="N17" s="1"/>
      <c r="O17" s="1"/>
    </row>
    <row r="18" spans="1:15">
      <c r="A18" s="2">
        <v>37</v>
      </c>
      <c r="B18" s="1" t="s">
        <v>18</v>
      </c>
      <c r="C18" s="13">
        <v>13478753</v>
      </c>
      <c r="D18" s="13">
        <v>13359013</v>
      </c>
      <c r="E18" s="14">
        <v>434318</v>
      </c>
      <c r="F18" s="13">
        <v>2436575</v>
      </c>
      <c r="G18" s="13">
        <v>104617</v>
      </c>
      <c r="H18" s="13">
        <v>2454812</v>
      </c>
      <c r="I18" s="13">
        <v>104617</v>
      </c>
      <c r="J18" s="13"/>
      <c r="K18" s="14"/>
      <c r="L18" s="13">
        <v>49974</v>
      </c>
    </row>
    <row r="19" spans="1:15">
      <c r="A19" s="2">
        <v>40</v>
      </c>
      <c r="B19" s="1" t="s">
        <v>391</v>
      </c>
      <c r="C19" s="13">
        <v>2862719</v>
      </c>
      <c r="D19" s="13">
        <v>2921168</v>
      </c>
      <c r="E19" s="14">
        <v>55484</v>
      </c>
      <c r="F19" s="13">
        <v>421860</v>
      </c>
      <c r="G19" s="13">
        <v>16000</v>
      </c>
      <c r="H19" s="13">
        <v>404161</v>
      </c>
      <c r="I19" s="13">
        <v>5174</v>
      </c>
      <c r="J19" s="13"/>
      <c r="K19" s="14"/>
      <c r="L19" s="13">
        <v>23592</v>
      </c>
    </row>
    <row r="20" spans="1:15">
      <c r="A20" s="2">
        <v>47</v>
      </c>
      <c r="B20" s="1" t="s">
        <v>19</v>
      </c>
      <c r="C20" s="13">
        <v>11820934</v>
      </c>
      <c r="D20" s="13">
        <v>11437179</v>
      </c>
      <c r="E20" s="14">
        <v>220063</v>
      </c>
      <c r="F20" s="13">
        <v>1851100</v>
      </c>
      <c r="G20" s="13">
        <v>42799</v>
      </c>
      <c r="H20" s="13">
        <v>2301617</v>
      </c>
      <c r="I20" s="13">
        <v>242743</v>
      </c>
      <c r="J20" s="13"/>
      <c r="K20" s="14"/>
      <c r="L20" s="13">
        <v>62495</v>
      </c>
    </row>
    <row r="21" spans="1:15">
      <c r="A21" s="2">
        <v>48</v>
      </c>
      <c r="B21" s="1" t="s">
        <v>392</v>
      </c>
      <c r="C21" s="13">
        <v>2160761</v>
      </c>
      <c r="D21" s="13">
        <v>2657489</v>
      </c>
      <c r="E21" s="14">
        <v>67526</v>
      </c>
      <c r="F21" s="13">
        <v>465086</v>
      </c>
      <c r="G21" s="13">
        <v>36595</v>
      </c>
      <c r="H21" s="13">
        <v>846162</v>
      </c>
      <c r="I21" s="13">
        <v>36547</v>
      </c>
      <c r="J21" s="13"/>
      <c r="K21" s="14"/>
      <c r="L21" s="13">
        <v>3736</v>
      </c>
    </row>
    <row r="22" spans="1:15">
      <c r="A22" s="2">
        <v>50</v>
      </c>
      <c r="B22" s="1" t="s">
        <v>20</v>
      </c>
      <c r="C22" s="13">
        <v>3329735</v>
      </c>
      <c r="D22" s="13">
        <v>3359768</v>
      </c>
      <c r="E22" s="14">
        <v>32986</v>
      </c>
      <c r="F22" s="13">
        <v>416932</v>
      </c>
      <c r="G22" s="13">
        <v>26105</v>
      </c>
      <c r="H22" s="13">
        <v>518509</v>
      </c>
      <c r="I22" s="13">
        <v>26105</v>
      </c>
      <c r="J22" s="13"/>
      <c r="K22" s="14"/>
      <c r="L22" s="13">
        <v>58271</v>
      </c>
    </row>
    <row r="23" spans="1:15">
      <c r="A23" s="2">
        <v>51</v>
      </c>
      <c r="B23" s="1" t="s">
        <v>441</v>
      </c>
      <c r="C23" s="13">
        <v>5058870</v>
      </c>
      <c r="D23" s="13">
        <v>5586998</v>
      </c>
      <c r="E23" s="14">
        <v>67601</v>
      </c>
      <c r="F23" s="13">
        <v>683575</v>
      </c>
      <c r="G23" s="13">
        <v>23821</v>
      </c>
      <c r="H23" s="13">
        <v>740514</v>
      </c>
      <c r="I23" s="13">
        <v>40405</v>
      </c>
      <c r="J23" s="13"/>
      <c r="K23" s="14"/>
      <c r="L23" s="13">
        <v>16476</v>
      </c>
    </row>
    <row r="24" spans="1:15">
      <c r="A24" s="2">
        <v>53</v>
      </c>
      <c r="B24" s="1" t="s">
        <v>21</v>
      </c>
      <c r="C24" s="13">
        <v>3344672</v>
      </c>
      <c r="D24" s="13">
        <v>3298212</v>
      </c>
      <c r="E24" s="14">
        <v>120623</v>
      </c>
      <c r="F24" s="13">
        <v>479951</v>
      </c>
      <c r="G24" s="13">
        <v>9897</v>
      </c>
      <c r="H24" s="13">
        <v>570663</v>
      </c>
      <c r="I24" s="13">
        <v>9897</v>
      </c>
      <c r="J24" s="13"/>
      <c r="K24" s="14"/>
      <c r="L24" s="13">
        <v>15237</v>
      </c>
    </row>
    <row r="25" spans="1:15">
      <c r="A25" s="2">
        <v>55</v>
      </c>
      <c r="B25" s="1" t="s">
        <v>442</v>
      </c>
      <c r="C25" s="13">
        <v>3420186</v>
      </c>
      <c r="D25" s="13">
        <v>4930516</v>
      </c>
      <c r="E25" s="14">
        <v>85549</v>
      </c>
      <c r="F25" s="13">
        <v>530543</v>
      </c>
      <c r="G25" s="13">
        <v>14066</v>
      </c>
      <c r="H25" s="13">
        <v>441149</v>
      </c>
      <c r="I25" s="13">
        <v>14066</v>
      </c>
      <c r="J25" s="13"/>
      <c r="K25" s="14"/>
      <c r="L25" s="13">
        <v>21816</v>
      </c>
    </row>
    <row r="26" spans="1:15">
      <c r="A26" s="2">
        <v>56</v>
      </c>
      <c r="B26" s="1" t="s">
        <v>22</v>
      </c>
      <c r="C26" s="13">
        <v>2648548</v>
      </c>
      <c r="D26" s="13">
        <v>2658780</v>
      </c>
      <c r="E26" s="14">
        <v>39391</v>
      </c>
      <c r="F26" s="13">
        <v>433239</v>
      </c>
      <c r="G26" s="13">
        <v>51343</v>
      </c>
      <c r="H26" s="13">
        <v>431135</v>
      </c>
      <c r="I26" s="13">
        <v>51310</v>
      </c>
      <c r="J26" s="13"/>
      <c r="K26" s="14"/>
      <c r="L26" s="13">
        <v>18974</v>
      </c>
    </row>
    <row r="27" spans="1:15">
      <c r="A27" s="2">
        <v>58</v>
      </c>
      <c r="B27" s="1" t="s">
        <v>23</v>
      </c>
      <c r="C27" s="13">
        <v>7804068</v>
      </c>
      <c r="D27" s="13">
        <v>8317934</v>
      </c>
      <c r="E27" s="14">
        <v>134101</v>
      </c>
      <c r="F27" s="13">
        <v>1107047</v>
      </c>
      <c r="G27" s="13">
        <v>40814</v>
      </c>
      <c r="H27" s="13">
        <v>1223399</v>
      </c>
      <c r="I27" s="13">
        <v>40814</v>
      </c>
      <c r="J27" s="13"/>
      <c r="K27" s="14"/>
      <c r="L27" s="13">
        <v>10644</v>
      </c>
    </row>
    <row r="28" spans="1:15">
      <c r="A28" s="2">
        <v>59</v>
      </c>
      <c r="B28" s="1" t="s">
        <v>24</v>
      </c>
      <c r="C28" s="13">
        <v>9045550</v>
      </c>
      <c r="D28" s="13">
        <v>9808688</v>
      </c>
      <c r="E28" s="14">
        <v>400580</v>
      </c>
      <c r="F28" s="13">
        <v>1382875</v>
      </c>
      <c r="G28" s="13">
        <v>63448</v>
      </c>
      <c r="H28" s="13">
        <v>1176144</v>
      </c>
      <c r="I28" s="13">
        <v>63448</v>
      </c>
      <c r="J28" s="13"/>
      <c r="K28" s="14"/>
      <c r="L28" s="13">
        <v>24365</v>
      </c>
      <c r="M28" s="1"/>
      <c r="N28" s="1"/>
      <c r="O28" s="1"/>
    </row>
    <row r="29" spans="1:15">
      <c r="A29" s="2">
        <v>60</v>
      </c>
      <c r="B29" s="1" t="s">
        <v>25</v>
      </c>
      <c r="C29" s="13">
        <v>66523</v>
      </c>
      <c r="D29" s="13">
        <v>137686</v>
      </c>
      <c r="E29" s="14">
        <v>938</v>
      </c>
      <c r="F29" s="13">
        <v>15937</v>
      </c>
      <c r="G29" s="13">
        <v>3925</v>
      </c>
      <c r="H29" s="13">
        <v>84510</v>
      </c>
      <c r="I29" s="13">
        <v>3919</v>
      </c>
      <c r="J29" s="13"/>
      <c r="K29" s="14"/>
      <c r="L29" s="13">
        <v>0</v>
      </c>
    </row>
    <row r="30" spans="1:15">
      <c r="A30" s="2">
        <v>63</v>
      </c>
      <c r="B30" s="1" t="s">
        <v>393</v>
      </c>
      <c r="C30" s="13">
        <v>3044941</v>
      </c>
      <c r="D30" s="13">
        <v>3510754</v>
      </c>
      <c r="E30" s="14">
        <v>68173</v>
      </c>
      <c r="F30" s="13">
        <v>461894</v>
      </c>
      <c r="G30" s="13">
        <v>14545</v>
      </c>
      <c r="H30" s="13">
        <v>469176</v>
      </c>
      <c r="I30" s="13">
        <v>14545</v>
      </c>
      <c r="J30" s="13"/>
      <c r="K30" s="14"/>
      <c r="L30" s="13">
        <v>16224</v>
      </c>
    </row>
    <row r="31" spans="1:15">
      <c r="A31" s="2">
        <v>70</v>
      </c>
      <c r="B31" s="1" t="s">
        <v>394</v>
      </c>
      <c r="C31" s="13">
        <v>5794408</v>
      </c>
      <c r="D31" s="13">
        <v>6840839</v>
      </c>
      <c r="E31" s="14">
        <v>140120</v>
      </c>
      <c r="F31" s="13">
        <v>845442</v>
      </c>
      <c r="G31" s="13">
        <v>23055</v>
      </c>
      <c r="H31" s="13">
        <v>813945</v>
      </c>
      <c r="I31" s="13">
        <v>23055</v>
      </c>
      <c r="J31" s="13"/>
      <c r="K31" s="14"/>
      <c r="L31" s="13">
        <v>24731</v>
      </c>
    </row>
    <row r="32" spans="1:15">
      <c r="A32" s="2">
        <v>72</v>
      </c>
      <c r="B32" s="1" t="s">
        <v>26</v>
      </c>
      <c r="C32" s="13">
        <v>6427753</v>
      </c>
      <c r="D32" s="13">
        <v>7050370</v>
      </c>
      <c r="E32" s="14">
        <v>127197</v>
      </c>
      <c r="F32" s="13">
        <v>898088</v>
      </c>
      <c r="G32" s="13">
        <v>19576</v>
      </c>
      <c r="H32" s="13">
        <v>940139</v>
      </c>
      <c r="I32" s="13">
        <v>19576</v>
      </c>
      <c r="J32" s="13"/>
      <c r="K32" s="14"/>
      <c r="L32" s="13">
        <v>16916</v>
      </c>
    </row>
    <row r="33" spans="1:12">
      <c r="A33" s="2">
        <v>74</v>
      </c>
      <c r="B33" s="1" t="s">
        <v>27</v>
      </c>
      <c r="C33" s="13">
        <v>14906910</v>
      </c>
      <c r="D33" s="13">
        <v>16529957</v>
      </c>
      <c r="E33" s="14">
        <v>282996</v>
      </c>
      <c r="F33" s="13">
        <v>2101364</v>
      </c>
      <c r="G33" s="13">
        <v>87865</v>
      </c>
      <c r="H33" s="13">
        <v>2220554</v>
      </c>
      <c r="I33" s="13">
        <v>89771</v>
      </c>
      <c r="J33" s="13"/>
      <c r="K33" s="14"/>
      <c r="L33" s="13">
        <v>25029</v>
      </c>
    </row>
    <row r="34" spans="1:12">
      <c r="A34" s="2">
        <v>79</v>
      </c>
      <c r="B34" s="1" t="s">
        <v>28</v>
      </c>
      <c r="C34" s="13">
        <v>3928982</v>
      </c>
      <c r="D34" s="13">
        <v>4218366</v>
      </c>
      <c r="E34" s="14">
        <v>77141</v>
      </c>
      <c r="F34" s="13">
        <v>491911</v>
      </c>
      <c r="G34" s="13">
        <v>23140</v>
      </c>
      <c r="H34" s="13">
        <v>449664</v>
      </c>
      <c r="I34" s="13">
        <v>23110</v>
      </c>
      <c r="J34" s="13"/>
      <c r="K34" s="14"/>
      <c r="L34" s="13">
        <v>5494</v>
      </c>
    </row>
    <row r="35" spans="1:12">
      <c r="A35" s="2">
        <v>80</v>
      </c>
      <c r="B35" s="1" t="s">
        <v>29</v>
      </c>
      <c r="C35" s="13">
        <v>63702541</v>
      </c>
      <c r="D35" s="13">
        <v>72804468</v>
      </c>
      <c r="E35" s="14">
        <v>1933746</v>
      </c>
      <c r="F35" s="13">
        <v>10976999</v>
      </c>
      <c r="G35" s="13">
        <v>156887</v>
      </c>
      <c r="H35" s="13">
        <v>10642826</v>
      </c>
      <c r="I35" s="13">
        <v>156887</v>
      </c>
      <c r="J35" s="13"/>
      <c r="K35" s="14"/>
      <c r="L35" s="13">
        <v>139084</v>
      </c>
    </row>
    <row r="36" spans="1:12">
      <c r="A36" s="2">
        <v>81</v>
      </c>
      <c r="B36" s="1" t="s">
        <v>395</v>
      </c>
      <c r="C36" s="13">
        <v>2122487</v>
      </c>
      <c r="D36" s="13">
        <v>2485592</v>
      </c>
      <c r="E36" s="14">
        <v>31280</v>
      </c>
      <c r="F36" s="13">
        <v>297609</v>
      </c>
      <c r="G36" s="13">
        <v>8621</v>
      </c>
      <c r="H36" s="13">
        <v>297033</v>
      </c>
      <c r="I36" s="13">
        <v>8621</v>
      </c>
      <c r="J36" s="13"/>
      <c r="K36" s="14"/>
      <c r="L36" s="13">
        <v>10797</v>
      </c>
    </row>
    <row r="37" spans="1:12">
      <c r="A37" s="2">
        <v>82</v>
      </c>
      <c r="B37" s="1" t="s">
        <v>443</v>
      </c>
      <c r="C37" s="13">
        <v>3440254</v>
      </c>
      <c r="D37" s="13">
        <v>3999990</v>
      </c>
      <c r="E37" s="14">
        <v>57159</v>
      </c>
      <c r="F37" s="13">
        <v>549332</v>
      </c>
      <c r="G37" s="13">
        <v>24948</v>
      </c>
      <c r="H37" s="13">
        <v>385512</v>
      </c>
      <c r="I37" s="13">
        <v>28913</v>
      </c>
      <c r="J37" s="13"/>
      <c r="K37" s="14"/>
      <c r="L37" s="13">
        <v>10624</v>
      </c>
    </row>
    <row r="38" spans="1:12">
      <c r="A38" s="2">
        <v>85</v>
      </c>
      <c r="B38" s="1" t="s">
        <v>30</v>
      </c>
      <c r="C38" s="13">
        <v>6450782</v>
      </c>
      <c r="D38" s="13">
        <v>7443909</v>
      </c>
      <c r="E38" s="14">
        <v>160168</v>
      </c>
      <c r="F38" s="13">
        <v>1024361</v>
      </c>
      <c r="G38" s="13">
        <v>75105</v>
      </c>
      <c r="H38" s="13">
        <v>997076</v>
      </c>
      <c r="I38" s="13">
        <v>75105</v>
      </c>
      <c r="J38" s="13"/>
      <c r="K38" s="14"/>
      <c r="L38" s="13">
        <v>60342</v>
      </c>
    </row>
    <row r="39" spans="1:12">
      <c r="A39" s="2">
        <v>86</v>
      </c>
      <c r="B39" s="1" t="s">
        <v>31</v>
      </c>
      <c r="C39" s="13">
        <v>7767643</v>
      </c>
      <c r="D39" s="13">
        <v>7773688</v>
      </c>
      <c r="E39" s="14">
        <v>167871</v>
      </c>
      <c r="F39" s="13">
        <v>1213921</v>
      </c>
      <c r="G39" s="13">
        <v>145562</v>
      </c>
      <c r="H39" s="13">
        <v>1143454</v>
      </c>
      <c r="I39" s="13">
        <v>145371</v>
      </c>
      <c r="J39" s="13"/>
      <c r="K39" s="14"/>
      <c r="L39" s="13">
        <v>45601</v>
      </c>
    </row>
    <row r="40" spans="1:12">
      <c r="A40" s="2">
        <v>88</v>
      </c>
      <c r="B40" s="1" t="s">
        <v>32</v>
      </c>
      <c r="C40" s="13">
        <v>76049</v>
      </c>
      <c r="D40" s="13">
        <v>129083</v>
      </c>
      <c r="E40" s="14">
        <v>5017</v>
      </c>
      <c r="F40" s="13">
        <v>13081</v>
      </c>
      <c r="G40" s="13">
        <v>1069</v>
      </c>
      <c r="H40" s="13">
        <v>22741</v>
      </c>
      <c r="I40" s="13">
        <v>0</v>
      </c>
      <c r="J40" s="13"/>
      <c r="K40" s="14"/>
      <c r="L40" s="13">
        <v>0</v>
      </c>
    </row>
    <row r="41" spans="1:12">
      <c r="A41" s="2">
        <v>90</v>
      </c>
      <c r="B41" s="1" t="s">
        <v>33</v>
      </c>
      <c r="C41" s="13">
        <v>23122386</v>
      </c>
      <c r="D41" s="13">
        <v>25506013</v>
      </c>
      <c r="E41" s="14">
        <v>513309</v>
      </c>
      <c r="F41" s="13">
        <v>3813221</v>
      </c>
      <c r="G41" s="13">
        <v>105167</v>
      </c>
      <c r="H41" s="13">
        <v>3660871</v>
      </c>
      <c r="I41" s="13">
        <v>105167</v>
      </c>
      <c r="J41" s="13"/>
      <c r="K41" s="14"/>
      <c r="L41" s="13">
        <v>50689</v>
      </c>
    </row>
    <row r="42" spans="1:12">
      <c r="A42" s="2">
        <v>93</v>
      </c>
      <c r="B42" s="1" t="s">
        <v>34</v>
      </c>
      <c r="C42" s="13">
        <v>260401</v>
      </c>
      <c r="D42" s="13">
        <v>307553</v>
      </c>
      <c r="E42" s="14">
        <v>4062</v>
      </c>
      <c r="F42" s="13">
        <v>44638</v>
      </c>
      <c r="G42" s="13">
        <v>5577</v>
      </c>
      <c r="H42" s="13">
        <v>41299</v>
      </c>
      <c r="I42" s="13">
        <v>5577</v>
      </c>
      <c r="J42" s="13"/>
      <c r="K42" s="14"/>
      <c r="L42" s="13">
        <v>2241</v>
      </c>
    </row>
    <row r="43" spans="1:12">
      <c r="A43" s="2">
        <v>96</v>
      </c>
      <c r="B43" s="1" t="s">
        <v>35</v>
      </c>
      <c r="C43" s="13">
        <v>40226</v>
      </c>
      <c r="D43" s="13">
        <v>62764</v>
      </c>
      <c r="E43" s="14">
        <v>1870</v>
      </c>
      <c r="F43" s="13">
        <v>17917</v>
      </c>
      <c r="G43" s="13">
        <v>1263</v>
      </c>
      <c r="H43" s="13">
        <v>10554</v>
      </c>
      <c r="I43" s="13">
        <v>1263</v>
      </c>
      <c r="J43" s="13"/>
      <c r="K43" s="14"/>
      <c r="L43" s="13">
        <v>0</v>
      </c>
    </row>
    <row r="44" spans="1:12">
      <c r="A44" s="2">
        <v>98</v>
      </c>
      <c r="B44" s="1" t="s">
        <v>36</v>
      </c>
      <c r="C44" s="13">
        <v>6014534</v>
      </c>
      <c r="D44" s="13">
        <v>6857611</v>
      </c>
      <c r="E44" s="14">
        <v>117792</v>
      </c>
      <c r="F44" s="13">
        <v>928719</v>
      </c>
      <c r="G44" s="13">
        <v>43417</v>
      </c>
      <c r="H44" s="13">
        <v>874051</v>
      </c>
      <c r="I44" s="13">
        <v>43417</v>
      </c>
      <c r="J44" s="13"/>
      <c r="K44" s="14"/>
      <c r="L44" s="13">
        <v>13836</v>
      </c>
    </row>
    <row r="45" spans="1:12">
      <c r="A45" s="2">
        <v>106</v>
      </c>
      <c r="B45" s="1" t="s">
        <v>37</v>
      </c>
      <c r="C45" s="13">
        <v>26835063</v>
      </c>
      <c r="D45" s="13">
        <v>26178093</v>
      </c>
      <c r="E45" s="14">
        <v>866081</v>
      </c>
      <c r="F45" s="13">
        <v>4901178</v>
      </c>
      <c r="G45" s="13">
        <v>285103</v>
      </c>
      <c r="H45" s="13">
        <v>4643596</v>
      </c>
      <c r="I45" s="13">
        <v>0</v>
      </c>
      <c r="J45" s="13"/>
      <c r="K45" s="14"/>
      <c r="L45" s="13">
        <v>234844</v>
      </c>
    </row>
    <row r="46" spans="1:12">
      <c r="A46" s="2">
        <v>109</v>
      </c>
      <c r="B46" s="1" t="s">
        <v>38</v>
      </c>
      <c r="C46" s="13">
        <v>11873671</v>
      </c>
      <c r="D46" s="13">
        <v>12043325</v>
      </c>
      <c r="E46" s="14">
        <v>236863</v>
      </c>
      <c r="F46" s="13">
        <v>1967042</v>
      </c>
      <c r="G46" s="13">
        <v>133152</v>
      </c>
      <c r="H46" s="13">
        <v>2357141</v>
      </c>
      <c r="I46" s="13">
        <v>132977</v>
      </c>
      <c r="J46" s="13"/>
      <c r="K46" s="14"/>
      <c r="L46" s="13">
        <v>28728</v>
      </c>
    </row>
    <row r="47" spans="1:12">
      <c r="A47" s="2">
        <v>114</v>
      </c>
      <c r="B47" s="1" t="s">
        <v>39</v>
      </c>
      <c r="C47" s="13">
        <v>47538526</v>
      </c>
      <c r="D47" s="13">
        <v>50125176</v>
      </c>
      <c r="E47" s="14">
        <v>1004175</v>
      </c>
      <c r="F47" s="13">
        <v>8110245</v>
      </c>
      <c r="G47" s="13">
        <v>673129</v>
      </c>
      <c r="H47" s="13">
        <v>8921527</v>
      </c>
      <c r="I47" s="13">
        <v>672246</v>
      </c>
      <c r="J47" s="13"/>
      <c r="K47" s="14"/>
      <c r="L47" s="13">
        <v>60724</v>
      </c>
    </row>
    <row r="48" spans="1:12">
      <c r="A48" s="2">
        <v>118</v>
      </c>
      <c r="B48" s="1" t="s">
        <v>40</v>
      </c>
      <c r="C48" s="13">
        <v>18303328</v>
      </c>
      <c r="D48" s="13">
        <v>16647055</v>
      </c>
      <c r="E48" s="14">
        <v>368681</v>
      </c>
      <c r="F48" s="13">
        <v>3367508</v>
      </c>
      <c r="G48" s="13">
        <v>311220</v>
      </c>
      <c r="H48" s="13">
        <v>3371385</v>
      </c>
      <c r="I48" s="13">
        <v>310812</v>
      </c>
      <c r="J48" s="13"/>
      <c r="K48" s="14"/>
      <c r="L48" s="13">
        <v>72430</v>
      </c>
    </row>
    <row r="49" spans="1:15">
      <c r="A49" s="2">
        <v>119</v>
      </c>
      <c r="B49" s="1" t="s">
        <v>41</v>
      </c>
      <c r="C49" s="13">
        <v>9587412</v>
      </c>
      <c r="D49" s="13">
        <v>9447809</v>
      </c>
      <c r="E49" s="14">
        <v>192573</v>
      </c>
      <c r="F49" s="13">
        <v>1424889</v>
      </c>
      <c r="G49" s="13">
        <v>223177</v>
      </c>
      <c r="H49" s="13">
        <v>1498838</v>
      </c>
      <c r="I49" s="13">
        <v>222884</v>
      </c>
      <c r="J49" s="13"/>
      <c r="K49" s="14"/>
      <c r="L49" s="13">
        <v>34210</v>
      </c>
    </row>
    <row r="50" spans="1:15">
      <c r="A50" s="2">
        <v>140</v>
      </c>
      <c r="B50" s="1" t="s">
        <v>396</v>
      </c>
      <c r="C50" s="13">
        <v>1287429</v>
      </c>
      <c r="D50" s="13">
        <v>1790032</v>
      </c>
      <c r="E50" s="14">
        <v>65463</v>
      </c>
      <c r="F50" s="13">
        <v>238042</v>
      </c>
      <c r="G50" s="13">
        <v>9194</v>
      </c>
      <c r="H50" s="13">
        <v>171002</v>
      </c>
      <c r="I50" s="13">
        <v>9194</v>
      </c>
      <c r="J50" s="13"/>
      <c r="K50" s="14"/>
      <c r="L50" s="13">
        <v>8731</v>
      </c>
    </row>
    <row r="51" spans="1:15">
      <c r="A51" s="2">
        <v>141</v>
      </c>
      <c r="B51" s="1" t="s">
        <v>42</v>
      </c>
      <c r="C51" s="13">
        <v>34746922</v>
      </c>
      <c r="D51" s="13">
        <v>35913226</v>
      </c>
      <c r="E51" s="14">
        <v>874053</v>
      </c>
      <c r="F51" s="13">
        <v>6176644</v>
      </c>
      <c r="G51" s="13">
        <v>260348</v>
      </c>
      <c r="H51" s="13">
        <v>5732269</v>
      </c>
      <c r="I51" s="13">
        <v>191359</v>
      </c>
      <c r="J51" s="13"/>
      <c r="K51" s="14"/>
      <c r="L51" s="13">
        <v>96875</v>
      </c>
      <c r="M51" s="1"/>
      <c r="N51" s="1"/>
      <c r="O51" s="1"/>
    </row>
    <row r="52" spans="1:15">
      <c r="A52" s="2">
        <v>147</v>
      </c>
      <c r="B52" s="1" t="s">
        <v>43</v>
      </c>
      <c r="C52" s="13">
        <v>2866867</v>
      </c>
      <c r="D52" s="13">
        <v>3734902</v>
      </c>
      <c r="E52" s="14">
        <v>40344</v>
      </c>
      <c r="F52" s="13">
        <v>405997</v>
      </c>
      <c r="G52" s="13">
        <v>88992</v>
      </c>
      <c r="H52" s="13">
        <v>487308</v>
      </c>
      <c r="I52" s="13">
        <v>88875</v>
      </c>
      <c r="J52" s="13"/>
      <c r="K52" s="14"/>
      <c r="L52" s="13">
        <v>10989</v>
      </c>
    </row>
    <row r="53" spans="1:15">
      <c r="A53" s="2">
        <v>148</v>
      </c>
      <c r="B53" s="1" t="s">
        <v>44</v>
      </c>
      <c r="C53" s="13">
        <v>1821194</v>
      </c>
      <c r="D53" s="13">
        <v>2134067</v>
      </c>
      <c r="E53" s="14">
        <v>29357</v>
      </c>
      <c r="F53" s="13">
        <v>236796</v>
      </c>
      <c r="G53" s="13">
        <v>64232</v>
      </c>
      <c r="H53" s="13">
        <v>374995</v>
      </c>
      <c r="I53" s="13">
        <v>65754</v>
      </c>
      <c r="J53" s="13"/>
      <c r="K53" s="14"/>
      <c r="L53" s="13">
        <v>3848</v>
      </c>
    </row>
    <row r="54" spans="1:15">
      <c r="A54" s="2">
        <v>150</v>
      </c>
      <c r="B54" s="1" t="s">
        <v>45</v>
      </c>
      <c r="C54" s="13">
        <v>37140071</v>
      </c>
      <c r="D54" s="13">
        <v>35386454</v>
      </c>
      <c r="E54" s="14">
        <v>749649</v>
      </c>
      <c r="F54" s="13">
        <v>4837490</v>
      </c>
      <c r="G54" s="13">
        <v>235723</v>
      </c>
      <c r="H54" s="13">
        <v>5225065</v>
      </c>
      <c r="I54" s="13">
        <v>235200</v>
      </c>
      <c r="J54" s="13"/>
      <c r="K54" s="14"/>
      <c r="L54" s="13">
        <v>169616</v>
      </c>
    </row>
    <row r="55" spans="1:15">
      <c r="A55" s="2">
        <v>153</v>
      </c>
      <c r="B55" s="1" t="s">
        <v>46</v>
      </c>
      <c r="C55" s="13">
        <v>83149168</v>
      </c>
      <c r="D55" s="13">
        <v>91404315</v>
      </c>
      <c r="E55" s="14">
        <v>1209463</v>
      </c>
      <c r="F55" s="13">
        <v>16637910</v>
      </c>
      <c r="G55" s="13">
        <v>1154662</v>
      </c>
      <c r="H55" s="13">
        <v>17110450</v>
      </c>
      <c r="I55" s="13">
        <v>1330355</v>
      </c>
      <c r="J55" s="13"/>
      <c r="K55" s="14"/>
      <c r="L55" s="13">
        <v>317908</v>
      </c>
    </row>
    <row r="56" spans="1:15">
      <c r="A56" s="2">
        <v>158</v>
      </c>
      <c r="B56" s="1" t="s">
        <v>47</v>
      </c>
      <c r="C56" s="13">
        <v>3859813</v>
      </c>
      <c r="D56" s="13">
        <v>4052048</v>
      </c>
      <c r="E56" s="14">
        <v>61572</v>
      </c>
      <c r="F56" s="13">
        <v>426957</v>
      </c>
      <c r="G56" s="13">
        <v>61280</v>
      </c>
      <c r="H56" s="13">
        <v>426957</v>
      </c>
      <c r="I56" s="13">
        <v>61280</v>
      </c>
      <c r="J56" s="13"/>
      <c r="K56" s="14"/>
      <c r="L56" s="13">
        <v>58586</v>
      </c>
    </row>
    <row r="57" spans="1:15">
      <c r="A57" s="2">
        <v>160</v>
      </c>
      <c r="B57" s="1" t="s">
        <v>48</v>
      </c>
      <c r="C57" s="13">
        <v>10474438</v>
      </c>
      <c r="D57" s="13">
        <v>10746776</v>
      </c>
      <c r="E57" s="14">
        <v>202034</v>
      </c>
      <c r="F57" s="13">
        <v>1510068</v>
      </c>
      <c r="G57" s="13">
        <v>195027</v>
      </c>
      <c r="H57" s="13">
        <v>1630000</v>
      </c>
      <c r="I57" s="13">
        <v>195420</v>
      </c>
      <c r="J57" s="13"/>
      <c r="K57" s="14"/>
      <c r="L57" s="13">
        <v>98747</v>
      </c>
    </row>
    <row r="58" spans="1:15">
      <c r="A58" s="2">
        <v>163</v>
      </c>
      <c r="B58" s="1" t="s">
        <v>49</v>
      </c>
      <c r="C58" s="13">
        <v>5487324</v>
      </c>
      <c r="D58" s="13">
        <v>5369016</v>
      </c>
      <c r="E58" s="14">
        <v>121342</v>
      </c>
      <c r="F58" s="13">
        <v>737264</v>
      </c>
      <c r="G58" s="13">
        <v>38771</v>
      </c>
      <c r="H58" s="13">
        <v>861194</v>
      </c>
      <c r="I58" s="13">
        <v>38720</v>
      </c>
      <c r="J58" s="13"/>
      <c r="K58" s="14"/>
      <c r="L58" s="13">
        <v>68235</v>
      </c>
    </row>
    <row r="59" spans="1:15">
      <c r="A59" s="2">
        <v>164</v>
      </c>
      <c r="B59" s="1" t="s">
        <v>50</v>
      </c>
      <c r="C59" s="13">
        <v>29417029</v>
      </c>
      <c r="D59" s="13">
        <v>29758978</v>
      </c>
      <c r="E59" s="14">
        <v>1450476</v>
      </c>
      <c r="F59" s="13">
        <v>5068128</v>
      </c>
      <c r="G59" s="13">
        <v>169446</v>
      </c>
      <c r="H59" s="13">
        <v>5303943</v>
      </c>
      <c r="I59" s="13">
        <v>169223</v>
      </c>
      <c r="J59" s="13"/>
      <c r="K59" s="14"/>
      <c r="L59" s="13">
        <v>198406</v>
      </c>
    </row>
    <row r="60" spans="1:15">
      <c r="A60" s="2">
        <v>166</v>
      </c>
      <c r="B60" s="1" t="s">
        <v>51</v>
      </c>
      <c r="C60" s="13">
        <v>9436994</v>
      </c>
      <c r="D60" s="13">
        <v>9467489</v>
      </c>
      <c r="E60" s="14">
        <v>210838</v>
      </c>
      <c r="F60" s="13">
        <v>1235209</v>
      </c>
      <c r="G60" s="13">
        <v>97196</v>
      </c>
      <c r="H60" s="13">
        <v>985076</v>
      </c>
      <c r="I60" s="13">
        <v>97068</v>
      </c>
      <c r="J60" s="13"/>
      <c r="K60" s="14"/>
      <c r="L60" s="13">
        <v>43186</v>
      </c>
    </row>
    <row r="61" spans="1:15">
      <c r="A61" s="2">
        <v>168</v>
      </c>
      <c r="B61" s="1" t="s">
        <v>52</v>
      </c>
      <c r="C61" s="13">
        <v>3970100</v>
      </c>
      <c r="D61" s="13">
        <v>4437137</v>
      </c>
      <c r="E61" s="14">
        <v>88550</v>
      </c>
      <c r="F61" s="13">
        <v>595384</v>
      </c>
      <c r="G61" s="13">
        <v>185264</v>
      </c>
      <c r="H61" s="13">
        <v>509121</v>
      </c>
      <c r="I61" s="13">
        <v>143648</v>
      </c>
      <c r="J61" s="13"/>
      <c r="K61" s="14"/>
      <c r="L61" s="13">
        <v>53697</v>
      </c>
    </row>
    <row r="62" spans="1:15">
      <c r="A62" s="2">
        <v>171</v>
      </c>
      <c r="B62" s="1" t="s">
        <v>53</v>
      </c>
      <c r="C62" s="13">
        <v>10409483</v>
      </c>
      <c r="D62" s="13">
        <v>10012056</v>
      </c>
      <c r="E62" s="14">
        <v>136913</v>
      </c>
      <c r="F62" s="13">
        <v>1479241</v>
      </c>
      <c r="G62" s="13">
        <v>129569</v>
      </c>
      <c r="H62" s="13">
        <v>1734994</v>
      </c>
      <c r="I62" s="13">
        <v>120480</v>
      </c>
      <c r="J62" s="13"/>
      <c r="K62" s="14"/>
      <c r="L62" s="13">
        <v>35662</v>
      </c>
    </row>
    <row r="63" spans="1:15">
      <c r="A63" s="2">
        <v>173</v>
      </c>
      <c r="B63" s="1" t="s">
        <v>54</v>
      </c>
      <c r="C63" s="13">
        <v>7617555</v>
      </c>
      <c r="D63" s="13">
        <v>7453740</v>
      </c>
      <c r="E63" s="14">
        <v>177710</v>
      </c>
      <c r="F63" s="13">
        <v>1243056</v>
      </c>
      <c r="G63" s="13">
        <v>178120</v>
      </c>
      <c r="H63" s="13">
        <v>1245693</v>
      </c>
      <c r="I63" s="13">
        <v>177000</v>
      </c>
      <c r="J63" s="13"/>
      <c r="K63" s="14"/>
      <c r="L63" s="13">
        <v>45282</v>
      </c>
    </row>
    <row r="64" spans="1:15">
      <c r="A64" s="2">
        <v>175</v>
      </c>
      <c r="B64" s="1" t="s">
        <v>55</v>
      </c>
      <c r="C64" s="13">
        <v>2312771</v>
      </c>
      <c r="D64" s="13">
        <v>2584230</v>
      </c>
      <c r="E64" s="14">
        <v>24672</v>
      </c>
      <c r="F64" s="13">
        <v>202565</v>
      </c>
      <c r="G64" s="13">
        <v>20787</v>
      </c>
      <c r="H64" s="13">
        <v>392820</v>
      </c>
      <c r="I64" s="13">
        <v>20787</v>
      </c>
      <c r="J64" s="13"/>
      <c r="K64" s="14"/>
      <c r="L64" s="13">
        <v>2833</v>
      </c>
    </row>
    <row r="65" spans="1:15">
      <c r="A65" s="2">
        <v>177</v>
      </c>
      <c r="B65" s="1" t="s">
        <v>56</v>
      </c>
      <c r="C65" s="13">
        <v>4854978</v>
      </c>
      <c r="D65" s="13">
        <v>4144756</v>
      </c>
      <c r="E65" s="14">
        <v>121265</v>
      </c>
      <c r="F65" s="13">
        <v>571352</v>
      </c>
      <c r="G65" s="13">
        <v>129473</v>
      </c>
      <c r="H65" s="13">
        <v>517919</v>
      </c>
      <c r="I65" s="13">
        <v>129473</v>
      </c>
      <c r="J65" s="13"/>
      <c r="K65" s="14"/>
      <c r="L65" s="13">
        <v>11754</v>
      </c>
    </row>
    <row r="66" spans="1:15">
      <c r="A66" s="2">
        <v>180</v>
      </c>
      <c r="B66" s="1" t="s">
        <v>57</v>
      </c>
      <c r="C66" s="13">
        <v>1188094</v>
      </c>
      <c r="D66" s="13">
        <v>1314502</v>
      </c>
      <c r="E66" s="14">
        <v>5713</v>
      </c>
      <c r="F66" s="13">
        <v>120761</v>
      </c>
      <c r="G66" s="13">
        <v>39457</v>
      </c>
      <c r="H66" s="13">
        <v>138646</v>
      </c>
      <c r="I66" s="13">
        <v>39405</v>
      </c>
      <c r="J66" s="13"/>
      <c r="K66" s="14"/>
      <c r="L66" s="13">
        <v>1803</v>
      </c>
    </row>
    <row r="67" spans="1:15">
      <c r="A67" s="2">
        <v>183</v>
      </c>
      <c r="B67" s="1" t="s">
        <v>58</v>
      </c>
      <c r="C67" s="13">
        <v>1529253</v>
      </c>
      <c r="D67" s="13">
        <v>1670081</v>
      </c>
      <c r="E67" s="14">
        <v>22675</v>
      </c>
      <c r="F67" s="13">
        <v>222151</v>
      </c>
      <c r="G67" s="13">
        <v>64567</v>
      </c>
      <c r="H67" s="13">
        <v>272669</v>
      </c>
      <c r="I67" s="13">
        <v>64483</v>
      </c>
      <c r="J67" s="13"/>
      <c r="K67" s="14"/>
      <c r="L67" s="13">
        <v>30881</v>
      </c>
    </row>
    <row r="68" spans="1:15">
      <c r="A68" s="2">
        <v>184</v>
      </c>
      <c r="B68" s="1" t="s">
        <v>59</v>
      </c>
      <c r="C68" s="13">
        <v>1507685</v>
      </c>
      <c r="D68" s="13">
        <v>1392180</v>
      </c>
      <c r="E68" s="14">
        <v>44568</v>
      </c>
      <c r="F68" s="13">
        <v>228632</v>
      </c>
      <c r="G68" s="13">
        <v>38264</v>
      </c>
      <c r="H68" s="13">
        <v>208732</v>
      </c>
      <c r="I68" s="13">
        <v>38264</v>
      </c>
      <c r="J68" s="13"/>
      <c r="K68" s="14"/>
      <c r="L68" s="13">
        <v>71718</v>
      </c>
    </row>
    <row r="69" spans="1:15">
      <c r="A69" s="2">
        <v>189</v>
      </c>
      <c r="B69" s="1" t="s">
        <v>60</v>
      </c>
      <c r="C69" s="13">
        <v>2720667</v>
      </c>
      <c r="D69" s="13">
        <v>2727795</v>
      </c>
      <c r="E69" s="14">
        <v>49126</v>
      </c>
      <c r="F69" s="13">
        <v>358167</v>
      </c>
      <c r="G69" s="13">
        <v>79129</v>
      </c>
      <c r="H69" s="13">
        <v>401531</v>
      </c>
      <c r="I69" s="13">
        <v>79025</v>
      </c>
      <c r="J69" s="13"/>
      <c r="K69" s="14"/>
      <c r="L69" s="13">
        <v>18302</v>
      </c>
    </row>
    <row r="70" spans="1:15">
      <c r="A70" s="2">
        <v>193</v>
      </c>
      <c r="B70" s="1" t="s">
        <v>61</v>
      </c>
      <c r="C70" s="13">
        <v>47159915</v>
      </c>
      <c r="D70" s="13">
        <v>42506737</v>
      </c>
      <c r="E70" s="14">
        <v>956783</v>
      </c>
      <c r="F70" s="13">
        <v>6579765</v>
      </c>
      <c r="G70" s="13">
        <v>208375</v>
      </c>
      <c r="H70" s="13"/>
      <c r="I70" s="13"/>
      <c r="J70" s="13"/>
      <c r="K70" s="14"/>
      <c r="L70" s="13">
        <v>113180</v>
      </c>
    </row>
    <row r="71" spans="1:15">
      <c r="A71" s="2">
        <v>196</v>
      </c>
      <c r="B71" s="1" t="s">
        <v>397</v>
      </c>
      <c r="C71" s="13">
        <v>2215595</v>
      </c>
      <c r="D71" s="13">
        <v>2476004</v>
      </c>
      <c r="E71" s="14">
        <v>41281</v>
      </c>
      <c r="F71" s="13">
        <v>371837</v>
      </c>
      <c r="G71" s="13">
        <v>59118</v>
      </c>
      <c r="H71" s="13">
        <v>372537</v>
      </c>
      <c r="I71" s="13">
        <v>59118</v>
      </c>
      <c r="J71" s="13"/>
      <c r="K71" s="14"/>
      <c r="L71" s="13">
        <v>2033</v>
      </c>
    </row>
    <row r="72" spans="1:15">
      <c r="A72" s="2">
        <v>197</v>
      </c>
      <c r="B72" s="1" t="s">
        <v>62</v>
      </c>
      <c r="C72" s="13">
        <v>3014138</v>
      </c>
      <c r="D72" s="13">
        <v>3995037</v>
      </c>
      <c r="E72" s="14">
        <v>56331</v>
      </c>
      <c r="F72" s="13">
        <v>469459</v>
      </c>
      <c r="G72" s="13">
        <v>94012</v>
      </c>
      <c r="H72" s="13">
        <v>685468</v>
      </c>
      <c r="I72" s="13">
        <v>94012</v>
      </c>
      <c r="J72" s="13"/>
      <c r="K72" s="14"/>
      <c r="L72" s="13">
        <v>62625</v>
      </c>
      <c r="M72" s="1"/>
      <c r="N72" s="1"/>
      <c r="O72" s="1"/>
    </row>
    <row r="73" spans="1:15">
      <c r="A73" s="2">
        <v>200</v>
      </c>
      <c r="B73" s="1" t="s">
        <v>63</v>
      </c>
      <c r="C73" s="13">
        <v>41859276</v>
      </c>
      <c r="D73" s="13">
        <v>45973375</v>
      </c>
      <c r="E73" s="14">
        <v>1383698</v>
      </c>
      <c r="F73" s="13">
        <v>7006593</v>
      </c>
      <c r="G73" s="13">
        <v>399038</v>
      </c>
      <c r="H73" s="13">
        <v>6831427</v>
      </c>
      <c r="I73" s="13">
        <v>399038</v>
      </c>
      <c r="J73" s="13"/>
      <c r="K73" s="14"/>
      <c r="L73" s="13">
        <v>76067</v>
      </c>
    </row>
    <row r="74" spans="1:15">
      <c r="A74" s="2">
        <v>202</v>
      </c>
      <c r="B74" s="1" t="s">
        <v>64</v>
      </c>
      <c r="C74" s="13">
        <v>95474091</v>
      </c>
      <c r="D74" s="13">
        <v>95416931</v>
      </c>
      <c r="E74" s="14">
        <v>2517388</v>
      </c>
      <c r="F74" s="13">
        <v>15406719</v>
      </c>
      <c r="G74" s="13">
        <v>570232</v>
      </c>
      <c r="H74" s="13">
        <v>16183868</v>
      </c>
      <c r="I74" s="13">
        <v>570232</v>
      </c>
      <c r="J74" s="13"/>
      <c r="K74" s="14"/>
      <c r="L74" s="13">
        <v>164222</v>
      </c>
    </row>
    <row r="75" spans="1:15">
      <c r="A75" s="2">
        <v>203</v>
      </c>
      <c r="B75" s="1" t="s">
        <v>65</v>
      </c>
      <c r="C75" s="13">
        <v>5937543</v>
      </c>
      <c r="D75" s="13">
        <v>5800181</v>
      </c>
      <c r="E75" s="14">
        <v>139185</v>
      </c>
      <c r="F75" s="13">
        <v>979377</v>
      </c>
      <c r="G75" s="13">
        <v>166908</v>
      </c>
      <c r="H75" s="13">
        <v>774622</v>
      </c>
      <c r="I75" s="13">
        <v>165715</v>
      </c>
      <c r="J75" s="13"/>
      <c r="K75" s="14"/>
      <c r="L75" s="13">
        <v>58495</v>
      </c>
    </row>
    <row r="76" spans="1:15">
      <c r="A76" s="2">
        <v>209</v>
      </c>
      <c r="B76" s="1" t="s">
        <v>66</v>
      </c>
      <c r="C76" s="13">
        <v>4139857</v>
      </c>
      <c r="D76" s="13">
        <v>4672744</v>
      </c>
      <c r="E76" s="14">
        <v>81827</v>
      </c>
      <c r="F76" s="13">
        <v>657294</v>
      </c>
      <c r="G76" s="13">
        <v>76952</v>
      </c>
      <c r="H76" s="13">
        <v>642657</v>
      </c>
      <c r="I76" s="13">
        <v>76852</v>
      </c>
      <c r="J76" s="13"/>
      <c r="K76" s="14"/>
      <c r="L76" s="13">
        <v>37237</v>
      </c>
    </row>
    <row r="77" spans="1:15">
      <c r="A77" s="2">
        <v>213</v>
      </c>
      <c r="B77" s="1" t="s">
        <v>67</v>
      </c>
      <c r="C77" s="13">
        <v>3326145</v>
      </c>
      <c r="D77" s="13">
        <v>3672208</v>
      </c>
      <c r="E77" s="14">
        <v>146804</v>
      </c>
      <c r="F77" s="13">
        <v>463765</v>
      </c>
      <c r="G77" s="13">
        <v>40605</v>
      </c>
      <c r="H77" s="13">
        <v>554969</v>
      </c>
      <c r="I77" s="13">
        <v>56722</v>
      </c>
      <c r="J77" s="13"/>
      <c r="K77" s="14"/>
      <c r="L77" s="13">
        <v>3396</v>
      </c>
    </row>
    <row r="78" spans="1:15">
      <c r="A78" s="2">
        <v>214</v>
      </c>
      <c r="B78" s="1" t="s">
        <v>68</v>
      </c>
      <c r="C78" s="13">
        <v>2151751</v>
      </c>
      <c r="D78" s="13">
        <v>2445973</v>
      </c>
      <c r="E78" s="14">
        <v>89333</v>
      </c>
      <c r="F78" s="13">
        <v>276707</v>
      </c>
      <c r="G78" s="13">
        <v>30496</v>
      </c>
      <c r="H78" s="13">
        <v>409026</v>
      </c>
      <c r="I78" s="13">
        <v>30456</v>
      </c>
      <c r="J78" s="13"/>
      <c r="K78" s="14"/>
      <c r="L78" s="13">
        <v>41670</v>
      </c>
    </row>
    <row r="79" spans="1:15">
      <c r="A79" s="2">
        <v>216</v>
      </c>
      <c r="B79" s="1" t="s">
        <v>69</v>
      </c>
      <c r="C79" s="13">
        <v>7226169</v>
      </c>
      <c r="D79" s="13">
        <v>7611811</v>
      </c>
      <c r="E79" s="14">
        <v>293080</v>
      </c>
      <c r="F79" s="13">
        <v>811039</v>
      </c>
      <c r="G79" s="13">
        <v>44424</v>
      </c>
      <c r="H79" s="13">
        <v>557076</v>
      </c>
      <c r="I79" s="13">
        <v>4141</v>
      </c>
      <c r="J79" s="13"/>
      <c r="K79" s="14"/>
      <c r="L79" s="13">
        <v>34924</v>
      </c>
    </row>
    <row r="80" spans="1:15">
      <c r="A80" s="2">
        <v>221</v>
      </c>
      <c r="B80" s="1" t="s">
        <v>70</v>
      </c>
      <c r="C80" s="13">
        <v>4118898</v>
      </c>
      <c r="D80" s="13">
        <v>4319035</v>
      </c>
      <c r="E80" s="14">
        <v>79250</v>
      </c>
      <c r="F80" s="13">
        <v>555966</v>
      </c>
      <c r="G80" s="13">
        <v>26724</v>
      </c>
      <c r="H80" s="13">
        <v>563325</v>
      </c>
      <c r="I80" s="13">
        <v>26724</v>
      </c>
      <c r="J80" s="13"/>
      <c r="K80" s="14"/>
      <c r="L80" s="13">
        <v>5577</v>
      </c>
    </row>
    <row r="81" spans="1:12">
      <c r="A81" s="2">
        <v>222</v>
      </c>
      <c r="B81" s="1" t="s">
        <v>71</v>
      </c>
      <c r="C81" s="13">
        <v>14331122</v>
      </c>
      <c r="D81" s="13">
        <v>14791949</v>
      </c>
      <c r="E81" s="14">
        <v>359103</v>
      </c>
      <c r="F81" s="13">
        <v>2475971</v>
      </c>
      <c r="G81" s="13">
        <v>67243</v>
      </c>
      <c r="H81" s="13">
        <v>2784593</v>
      </c>
      <c r="I81" s="13">
        <v>67154</v>
      </c>
      <c r="J81" s="13"/>
      <c r="K81" s="14"/>
      <c r="L81" s="13">
        <v>47181</v>
      </c>
    </row>
    <row r="82" spans="1:12">
      <c r="A82" s="2">
        <v>225</v>
      </c>
      <c r="B82" s="1" t="s">
        <v>72</v>
      </c>
      <c r="C82" s="13">
        <v>2574486</v>
      </c>
      <c r="D82" s="13">
        <v>2907703</v>
      </c>
      <c r="E82" s="14">
        <v>55425</v>
      </c>
      <c r="F82" s="13">
        <v>365756</v>
      </c>
      <c r="G82" s="13">
        <v>24579</v>
      </c>
      <c r="H82" s="13">
        <v>300366</v>
      </c>
      <c r="I82" s="13">
        <v>24500</v>
      </c>
      <c r="J82" s="13"/>
      <c r="K82" s="14"/>
      <c r="L82" s="13">
        <v>28635</v>
      </c>
    </row>
    <row r="83" spans="1:12">
      <c r="A83" s="2">
        <v>226</v>
      </c>
      <c r="B83" s="1" t="s">
        <v>73</v>
      </c>
      <c r="C83" s="13">
        <v>4388390</v>
      </c>
      <c r="D83" s="13">
        <v>5097731</v>
      </c>
      <c r="E83" s="14">
        <v>108785</v>
      </c>
      <c r="F83" s="13">
        <v>646352</v>
      </c>
      <c r="G83" s="13">
        <v>57202</v>
      </c>
      <c r="H83" s="13">
        <v>662820</v>
      </c>
      <c r="I83" s="13">
        <v>57202</v>
      </c>
      <c r="J83" s="13"/>
      <c r="K83" s="14"/>
      <c r="L83" s="13">
        <v>811</v>
      </c>
    </row>
    <row r="84" spans="1:12">
      <c r="A84" s="2">
        <v>228</v>
      </c>
      <c r="B84" s="1" t="s">
        <v>74</v>
      </c>
      <c r="C84" s="13">
        <v>19721975</v>
      </c>
      <c r="D84" s="13">
        <v>21164045</v>
      </c>
      <c r="E84" s="14">
        <v>656679</v>
      </c>
      <c r="F84" s="13">
        <v>3275506</v>
      </c>
      <c r="G84" s="13">
        <v>293315</v>
      </c>
      <c r="H84" s="13">
        <v>3917898</v>
      </c>
      <c r="I84" s="13">
        <v>297395</v>
      </c>
      <c r="J84" s="13"/>
      <c r="K84" s="14"/>
      <c r="L84" s="13">
        <v>88749</v>
      </c>
    </row>
    <row r="85" spans="1:12">
      <c r="A85" s="2">
        <v>230</v>
      </c>
      <c r="B85" s="1" t="s">
        <v>75</v>
      </c>
      <c r="C85" s="13">
        <v>2585821</v>
      </c>
      <c r="D85" s="13">
        <v>2804550</v>
      </c>
      <c r="E85" s="14">
        <v>93817</v>
      </c>
      <c r="F85" s="13">
        <v>348088</v>
      </c>
      <c r="G85" s="13">
        <v>74265</v>
      </c>
      <c r="H85" s="13">
        <v>378176</v>
      </c>
      <c r="I85" s="13">
        <v>74861</v>
      </c>
      <c r="J85" s="13"/>
      <c r="K85" s="14"/>
      <c r="L85" s="13">
        <v>19043</v>
      </c>
    </row>
    <row r="86" spans="1:12">
      <c r="A86" s="2">
        <v>232</v>
      </c>
      <c r="B86" s="1" t="s">
        <v>76</v>
      </c>
      <c r="C86" s="13">
        <v>5086968</v>
      </c>
      <c r="D86" s="13">
        <v>5770092</v>
      </c>
      <c r="E86" s="14">
        <v>151542</v>
      </c>
      <c r="F86" s="13">
        <v>851657</v>
      </c>
      <c r="G86" s="13">
        <v>67419</v>
      </c>
      <c r="H86" s="13">
        <v>866128</v>
      </c>
      <c r="I86" s="13">
        <v>67330</v>
      </c>
      <c r="J86" s="13"/>
      <c r="K86" s="14"/>
      <c r="L86" s="13">
        <v>15821</v>
      </c>
    </row>
    <row r="87" spans="1:12">
      <c r="A87" s="2">
        <v>233</v>
      </c>
      <c r="B87" s="1" t="s">
        <v>77</v>
      </c>
      <c r="C87" s="13">
        <v>3553311</v>
      </c>
      <c r="D87" s="13">
        <v>3806523</v>
      </c>
      <c r="E87" s="14">
        <v>53178</v>
      </c>
      <c r="F87" s="13">
        <v>442233</v>
      </c>
      <c r="G87" s="13">
        <v>65403</v>
      </c>
      <c r="H87" s="13">
        <v>541459</v>
      </c>
      <c r="I87" s="13">
        <v>65403</v>
      </c>
      <c r="J87" s="13"/>
      <c r="K87" s="14"/>
      <c r="L87" s="13">
        <v>17357</v>
      </c>
    </row>
    <row r="88" spans="1:12">
      <c r="A88" s="2">
        <v>236</v>
      </c>
      <c r="B88" s="1" t="s">
        <v>78</v>
      </c>
      <c r="C88" s="13">
        <v>2770361</v>
      </c>
      <c r="D88" s="13">
        <v>2944419</v>
      </c>
      <c r="E88" s="14">
        <v>74610</v>
      </c>
      <c r="F88" s="13">
        <v>337666</v>
      </c>
      <c r="G88" s="13">
        <v>28697</v>
      </c>
      <c r="H88" s="13">
        <v>294698</v>
      </c>
      <c r="I88" s="13">
        <v>28697</v>
      </c>
      <c r="J88" s="13"/>
      <c r="K88" s="14"/>
      <c r="L88" s="13">
        <v>15385</v>
      </c>
    </row>
    <row r="89" spans="1:12">
      <c r="A89" s="2">
        <v>241</v>
      </c>
      <c r="B89" s="1" t="s">
        <v>413</v>
      </c>
      <c r="C89" s="13">
        <v>4135008</v>
      </c>
      <c r="D89" s="13">
        <v>4457369</v>
      </c>
      <c r="E89" s="14">
        <v>141433</v>
      </c>
      <c r="F89" s="13">
        <v>645779</v>
      </c>
      <c r="G89" s="13">
        <v>117656</v>
      </c>
      <c r="H89" s="13">
        <v>766023</v>
      </c>
      <c r="I89" s="13">
        <v>117656</v>
      </c>
      <c r="J89" s="13"/>
      <c r="K89" s="14"/>
      <c r="L89" s="13">
        <v>15571</v>
      </c>
    </row>
    <row r="90" spans="1:12">
      <c r="A90" s="2">
        <v>243</v>
      </c>
      <c r="B90" s="1" t="s">
        <v>79</v>
      </c>
      <c r="C90" s="13">
        <v>9337296</v>
      </c>
      <c r="D90" s="13">
        <v>10279972</v>
      </c>
      <c r="E90" s="14">
        <v>132174</v>
      </c>
      <c r="F90" s="13">
        <v>1476515</v>
      </c>
      <c r="G90" s="13">
        <v>166839</v>
      </c>
      <c r="H90" s="13">
        <v>1525499</v>
      </c>
      <c r="I90" s="13">
        <v>236652</v>
      </c>
      <c r="J90" s="13"/>
      <c r="K90" s="14"/>
      <c r="L90" s="13">
        <v>23536</v>
      </c>
    </row>
    <row r="91" spans="1:12">
      <c r="A91" s="2">
        <v>244</v>
      </c>
      <c r="B91" s="1" t="s">
        <v>80</v>
      </c>
      <c r="C91" s="13">
        <v>1360112</v>
      </c>
      <c r="D91" s="13">
        <v>1472020</v>
      </c>
      <c r="E91" s="14">
        <v>59713</v>
      </c>
      <c r="F91" s="13">
        <v>154143</v>
      </c>
      <c r="G91" s="13">
        <v>17865</v>
      </c>
      <c r="H91" s="13">
        <v>178607</v>
      </c>
      <c r="I91" s="13">
        <v>17865</v>
      </c>
      <c r="J91" s="13"/>
      <c r="K91" s="14"/>
      <c r="L91" s="13">
        <v>20223</v>
      </c>
    </row>
    <row r="92" spans="1:12">
      <c r="A92" s="2">
        <v>246</v>
      </c>
      <c r="B92" s="1" t="s">
        <v>81</v>
      </c>
      <c r="C92" s="13">
        <v>1919190</v>
      </c>
      <c r="D92" s="13">
        <v>2210057</v>
      </c>
      <c r="E92" s="14">
        <v>22400</v>
      </c>
      <c r="F92" s="13">
        <v>209517</v>
      </c>
      <c r="G92" s="13">
        <v>26506</v>
      </c>
      <c r="H92" s="13">
        <v>249078</v>
      </c>
      <c r="I92" s="13">
        <v>26471</v>
      </c>
      <c r="J92" s="13"/>
      <c r="K92" s="14"/>
      <c r="L92" s="13">
        <v>14788</v>
      </c>
    </row>
    <row r="93" spans="1:12">
      <c r="A93" s="2">
        <v>252</v>
      </c>
      <c r="B93" s="1" t="s">
        <v>82</v>
      </c>
      <c r="C93" s="13">
        <v>2546779</v>
      </c>
      <c r="D93" s="13">
        <v>2784330</v>
      </c>
      <c r="E93" s="14">
        <v>64759</v>
      </c>
      <c r="F93" s="13">
        <v>382919</v>
      </c>
      <c r="G93" s="13">
        <v>30394</v>
      </c>
      <c r="H93" s="13">
        <v>388363</v>
      </c>
      <c r="I93" s="13">
        <v>30394</v>
      </c>
      <c r="J93" s="13"/>
      <c r="K93" s="14"/>
      <c r="L93" s="13">
        <v>23841</v>
      </c>
    </row>
    <row r="94" spans="1:12">
      <c r="A94" s="2">
        <v>262</v>
      </c>
      <c r="B94" s="1" t="s">
        <v>83</v>
      </c>
      <c r="C94" s="13">
        <v>4381241</v>
      </c>
      <c r="D94" s="13">
        <v>4757424</v>
      </c>
      <c r="E94" s="14">
        <v>176078</v>
      </c>
      <c r="F94" s="13">
        <v>519907</v>
      </c>
      <c r="G94" s="13">
        <v>39872</v>
      </c>
      <c r="H94" s="13">
        <v>562672</v>
      </c>
      <c r="I94" s="13">
        <v>39872</v>
      </c>
      <c r="J94" s="13">
        <v>495</v>
      </c>
      <c r="K94" s="14">
        <v>495</v>
      </c>
      <c r="L94" s="13">
        <v>50037</v>
      </c>
    </row>
    <row r="95" spans="1:12">
      <c r="A95" s="2">
        <v>263</v>
      </c>
      <c r="B95" s="1" t="s">
        <v>84</v>
      </c>
      <c r="C95" s="13">
        <v>2183015</v>
      </c>
      <c r="D95" s="13">
        <v>2461250</v>
      </c>
      <c r="E95" s="14">
        <v>66120</v>
      </c>
      <c r="F95" s="13">
        <v>337432</v>
      </c>
      <c r="G95" s="13">
        <v>57576</v>
      </c>
      <c r="H95" s="13">
        <v>366548</v>
      </c>
      <c r="I95" s="13">
        <v>57501</v>
      </c>
      <c r="J95" s="13">
        <v>1540</v>
      </c>
      <c r="K95" s="14">
        <v>1540</v>
      </c>
      <c r="L95" s="13">
        <v>74506</v>
      </c>
    </row>
    <row r="96" spans="1:12">
      <c r="A96" s="2">
        <v>265</v>
      </c>
      <c r="B96" s="1" t="s">
        <v>427</v>
      </c>
      <c r="C96" s="13">
        <v>1317541</v>
      </c>
      <c r="D96" s="13">
        <v>1478178</v>
      </c>
      <c r="E96" s="14">
        <v>23452</v>
      </c>
      <c r="F96" s="13">
        <v>213210</v>
      </c>
      <c r="G96" s="13">
        <v>53592</v>
      </c>
      <c r="H96" s="13">
        <v>245506</v>
      </c>
      <c r="I96" s="13">
        <v>53592</v>
      </c>
      <c r="J96" s="13">
        <v>0</v>
      </c>
      <c r="K96" s="14">
        <v>0</v>
      </c>
      <c r="L96" s="13">
        <v>2121</v>
      </c>
    </row>
    <row r="97" spans="1:12">
      <c r="A97" s="2">
        <v>267</v>
      </c>
      <c r="B97" s="1" t="s">
        <v>85</v>
      </c>
      <c r="C97" s="13">
        <v>4159588</v>
      </c>
      <c r="D97" s="13">
        <v>3676534</v>
      </c>
      <c r="E97" s="14">
        <v>143861</v>
      </c>
      <c r="F97" s="13">
        <v>459714</v>
      </c>
      <c r="G97" s="13">
        <v>90745</v>
      </c>
      <c r="H97" s="13">
        <v>896109</v>
      </c>
      <c r="I97" s="13">
        <v>90745</v>
      </c>
      <c r="J97" s="13">
        <v>47184</v>
      </c>
      <c r="K97" s="14">
        <v>47184</v>
      </c>
      <c r="L97" s="13">
        <v>19237</v>
      </c>
    </row>
    <row r="98" spans="1:12">
      <c r="A98" s="2">
        <v>268</v>
      </c>
      <c r="B98" s="1" t="s">
        <v>86</v>
      </c>
      <c r="C98" s="13">
        <v>95133736</v>
      </c>
      <c r="D98" s="13">
        <v>97988276</v>
      </c>
      <c r="E98" s="14">
        <v>2384632</v>
      </c>
      <c r="F98" s="13">
        <v>15080802</v>
      </c>
      <c r="G98" s="13">
        <v>621332</v>
      </c>
      <c r="H98" s="13">
        <v>16444377</v>
      </c>
      <c r="I98" s="13">
        <v>633330</v>
      </c>
      <c r="J98" s="13">
        <v>946847</v>
      </c>
      <c r="K98" s="14">
        <v>946847</v>
      </c>
      <c r="L98" s="13">
        <v>150487</v>
      </c>
    </row>
    <row r="99" spans="1:12">
      <c r="A99" s="2">
        <v>269</v>
      </c>
      <c r="B99" s="1" t="s">
        <v>87</v>
      </c>
      <c r="C99" s="13">
        <v>2076208</v>
      </c>
      <c r="D99" s="13">
        <v>2412485</v>
      </c>
      <c r="E99" s="14">
        <v>36317</v>
      </c>
      <c r="F99" s="13">
        <v>284082</v>
      </c>
      <c r="G99" s="13">
        <v>65081</v>
      </c>
      <c r="H99" s="13">
        <v>310636</v>
      </c>
      <c r="I99" s="13">
        <v>65081</v>
      </c>
      <c r="J99" s="13">
        <v>0</v>
      </c>
      <c r="K99" s="14">
        <v>0</v>
      </c>
      <c r="L99" s="13">
        <v>20166</v>
      </c>
    </row>
    <row r="100" spans="1:12">
      <c r="A100" s="2">
        <v>273</v>
      </c>
      <c r="B100" s="1" t="s">
        <v>88</v>
      </c>
      <c r="C100" s="13">
        <v>2213951</v>
      </c>
      <c r="D100" s="13">
        <v>2450008</v>
      </c>
      <c r="E100" s="14">
        <v>88376</v>
      </c>
      <c r="F100" s="13">
        <v>316892</v>
      </c>
      <c r="G100" s="13">
        <v>78412</v>
      </c>
      <c r="H100" s="13">
        <v>310650</v>
      </c>
      <c r="I100" s="13">
        <v>78412</v>
      </c>
      <c r="J100" s="13">
        <v>25902</v>
      </c>
      <c r="K100" s="14">
        <v>25902</v>
      </c>
      <c r="L100" s="13">
        <v>19841</v>
      </c>
    </row>
    <row r="101" spans="1:12">
      <c r="A101" s="2">
        <v>274</v>
      </c>
      <c r="B101" s="1" t="s">
        <v>89</v>
      </c>
      <c r="C101" s="13">
        <v>7172741</v>
      </c>
      <c r="D101" s="13">
        <v>7631985</v>
      </c>
      <c r="E101" s="14">
        <v>130119</v>
      </c>
      <c r="F101" s="13">
        <v>882533</v>
      </c>
      <c r="G101" s="13">
        <v>72458</v>
      </c>
      <c r="H101" s="13">
        <v>880786</v>
      </c>
      <c r="I101" s="13">
        <v>72458</v>
      </c>
      <c r="J101" s="13">
        <v>836</v>
      </c>
      <c r="K101" s="14">
        <v>836</v>
      </c>
      <c r="L101" s="13">
        <v>15474</v>
      </c>
    </row>
    <row r="102" spans="1:12">
      <c r="A102" s="2">
        <v>275</v>
      </c>
      <c r="B102" s="1" t="s">
        <v>90</v>
      </c>
      <c r="C102" s="13">
        <v>11553475</v>
      </c>
      <c r="D102" s="13">
        <v>12491106</v>
      </c>
      <c r="E102" s="14">
        <v>351614</v>
      </c>
      <c r="F102" s="13">
        <v>1773379</v>
      </c>
      <c r="G102" s="13">
        <v>161320</v>
      </c>
      <c r="H102" s="13">
        <v>1727817</v>
      </c>
      <c r="I102" s="13">
        <v>161320</v>
      </c>
      <c r="J102" s="13">
        <v>0</v>
      </c>
      <c r="K102" s="14">
        <v>0</v>
      </c>
      <c r="L102" s="13">
        <v>36861</v>
      </c>
    </row>
    <row r="103" spans="1:12">
      <c r="A103" s="2">
        <v>277</v>
      </c>
      <c r="B103" s="1" t="s">
        <v>91</v>
      </c>
      <c r="C103" s="13">
        <v>62646</v>
      </c>
      <c r="D103" s="13">
        <v>50894</v>
      </c>
      <c r="E103" s="14">
        <v>3025</v>
      </c>
      <c r="F103" s="13">
        <v>9910</v>
      </c>
      <c r="G103" s="13">
        <v>2438</v>
      </c>
      <c r="H103" s="13">
        <v>0</v>
      </c>
      <c r="I103" s="13">
        <v>2438</v>
      </c>
      <c r="J103" s="13">
        <v>0</v>
      </c>
      <c r="K103" s="14">
        <v>0</v>
      </c>
      <c r="L103" s="13">
        <v>0</v>
      </c>
    </row>
    <row r="104" spans="1:12">
      <c r="A104" s="2">
        <v>279</v>
      </c>
      <c r="B104" s="1" t="s">
        <v>92</v>
      </c>
      <c r="C104" s="13">
        <v>442162</v>
      </c>
      <c r="D104" s="13">
        <v>743542</v>
      </c>
      <c r="E104" s="14">
        <v>34296</v>
      </c>
      <c r="F104" s="13">
        <v>91433</v>
      </c>
      <c r="G104" s="13">
        <v>44583</v>
      </c>
      <c r="H104" s="13">
        <v>112285</v>
      </c>
      <c r="I104" s="13">
        <v>31025</v>
      </c>
      <c r="J104" s="13">
        <v>0</v>
      </c>
      <c r="K104" s="14">
        <v>0</v>
      </c>
      <c r="L104" s="13">
        <v>28470</v>
      </c>
    </row>
    <row r="105" spans="1:12">
      <c r="A105" s="2">
        <v>281</v>
      </c>
      <c r="B105" s="1" t="s">
        <v>93</v>
      </c>
      <c r="C105" s="13">
        <v>13738007</v>
      </c>
      <c r="D105" s="13">
        <v>15831964</v>
      </c>
      <c r="E105" s="14">
        <v>244599</v>
      </c>
      <c r="F105" s="13">
        <v>2372866</v>
      </c>
      <c r="G105" s="13">
        <v>101129</v>
      </c>
      <c r="H105" s="13">
        <v>2421199</v>
      </c>
      <c r="I105" s="13">
        <v>0</v>
      </c>
      <c r="J105" s="13">
        <v>9024</v>
      </c>
      <c r="K105" s="14">
        <v>9024</v>
      </c>
      <c r="L105" s="13">
        <v>23272</v>
      </c>
    </row>
    <row r="106" spans="1:12">
      <c r="A106" s="2">
        <v>282</v>
      </c>
      <c r="B106" s="1" t="s">
        <v>428</v>
      </c>
      <c r="C106" s="13">
        <v>1825094</v>
      </c>
      <c r="D106" s="13">
        <v>2339482</v>
      </c>
      <c r="E106" s="14">
        <v>153437</v>
      </c>
      <c r="F106" s="13">
        <v>294758</v>
      </c>
      <c r="G106" s="13">
        <v>65105</v>
      </c>
      <c r="H106" s="13">
        <v>265854</v>
      </c>
      <c r="I106" s="13">
        <v>65106</v>
      </c>
      <c r="J106" s="13">
        <v>4000</v>
      </c>
      <c r="K106" s="14">
        <v>4000</v>
      </c>
      <c r="L106" s="13">
        <v>18800</v>
      </c>
    </row>
    <row r="107" spans="1:12">
      <c r="A107" s="2">
        <v>285</v>
      </c>
      <c r="B107" s="1" t="s">
        <v>94</v>
      </c>
      <c r="C107" s="13">
        <v>2900087</v>
      </c>
      <c r="D107" s="13">
        <v>3109046</v>
      </c>
      <c r="E107" s="14">
        <v>86050</v>
      </c>
      <c r="F107" s="13">
        <v>322307</v>
      </c>
      <c r="G107" s="13">
        <v>22085</v>
      </c>
      <c r="H107" s="13">
        <v>254834</v>
      </c>
      <c r="I107" s="13">
        <v>22056</v>
      </c>
      <c r="J107" s="13">
        <v>0</v>
      </c>
      <c r="K107" s="14">
        <v>0</v>
      </c>
      <c r="L107" s="13">
        <v>15481</v>
      </c>
    </row>
    <row r="108" spans="1:12">
      <c r="A108" s="2">
        <v>289</v>
      </c>
      <c r="B108" s="1" t="s">
        <v>95</v>
      </c>
      <c r="C108" s="13">
        <v>10073545</v>
      </c>
      <c r="D108" s="13">
        <v>8723305</v>
      </c>
      <c r="E108" s="14">
        <v>335649</v>
      </c>
      <c r="F108" s="13">
        <v>1822391</v>
      </c>
      <c r="G108" s="13">
        <v>390041</v>
      </c>
      <c r="H108" s="13">
        <v>1949166</v>
      </c>
      <c r="I108" s="13">
        <v>389529</v>
      </c>
      <c r="J108" s="13">
        <v>30122</v>
      </c>
      <c r="K108" s="14">
        <v>30122</v>
      </c>
      <c r="L108" s="13">
        <v>20000</v>
      </c>
    </row>
    <row r="109" spans="1:12">
      <c r="A109" s="2">
        <v>293</v>
      </c>
      <c r="B109" s="1" t="s">
        <v>96</v>
      </c>
      <c r="C109" s="13">
        <v>4617650</v>
      </c>
      <c r="D109" s="13">
        <v>4972637</v>
      </c>
      <c r="E109" s="14">
        <v>92991</v>
      </c>
      <c r="F109" s="13">
        <v>622208</v>
      </c>
      <c r="G109" s="13">
        <v>62193</v>
      </c>
      <c r="H109" s="13">
        <v>649797</v>
      </c>
      <c r="I109" s="13">
        <v>62193</v>
      </c>
      <c r="J109" s="13">
        <v>27589</v>
      </c>
      <c r="K109" s="14">
        <v>27589</v>
      </c>
      <c r="L109" s="13">
        <v>11457</v>
      </c>
    </row>
    <row r="110" spans="1:12">
      <c r="A110" s="2">
        <v>294</v>
      </c>
      <c r="B110" s="1" t="s">
        <v>97</v>
      </c>
      <c r="C110" s="13">
        <v>7533940</v>
      </c>
      <c r="D110" s="13">
        <v>7819691</v>
      </c>
      <c r="E110" s="14">
        <v>259459</v>
      </c>
      <c r="F110" s="13">
        <v>1272405</v>
      </c>
      <c r="G110" s="13">
        <v>345952</v>
      </c>
      <c r="H110" s="13">
        <v>1637693</v>
      </c>
      <c r="I110" s="13">
        <v>345952</v>
      </c>
      <c r="J110" s="13">
        <v>45155</v>
      </c>
      <c r="K110" s="14">
        <v>45155</v>
      </c>
      <c r="L110" s="13">
        <v>31713</v>
      </c>
    </row>
    <row r="111" spans="1:12">
      <c r="A111" s="2">
        <v>296</v>
      </c>
      <c r="B111" s="1" t="s">
        <v>98</v>
      </c>
      <c r="C111" s="13">
        <v>8628601</v>
      </c>
      <c r="D111" s="13">
        <v>8641355</v>
      </c>
      <c r="E111" s="14">
        <v>188946</v>
      </c>
      <c r="F111" s="13">
        <v>1041855</v>
      </c>
      <c r="G111" s="13">
        <v>158288</v>
      </c>
      <c r="H111" s="13">
        <v>1143455</v>
      </c>
      <c r="I111" s="13">
        <v>158288</v>
      </c>
      <c r="J111" s="13">
        <v>3251</v>
      </c>
      <c r="K111" s="14">
        <v>3251</v>
      </c>
      <c r="L111" s="13">
        <v>48677</v>
      </c>
    </row>
    <row r="112" spans="1:12">
      <c r="A112" s="2">
        <v>297</v>
      </c>
      <c r="B112" s="1" t="s">
        <v>99</v>
      </c>
      <c r="C112" s="13">
        <v>3440975</v>
      </c>
      <c r="D112" s="13">
        <v>3751298</v>
      </c>
      <c r="E112" s="14">
        <v>98293</v>
      </c>
      <c r="F112" s="13">
        <v>471452</v>
      </c>
      <c r="G112" s="13">
        <v>44392</v>
      </c>
      <c r="H112" s="13">
        <v>483179</v>
      </c>
      <c r="I112" s="13">
        <v>44392</v>
      </c>
      <c r="J112" s="13">
        <v>181</v>
      </c>
      <c r="K112" s="14">
        <v>181</v>
      </c>
      <c r="L112" s="13">
        <v>45243</v>
      </c>
    </row>
    <row r="113" spans="1:12">
      <c r="A113" s="2">
        <v>299</v>
      </c>
      <c r="B113" s="1" t="s">
        <v>100</v>
      </c>
      <c r="C113" s="13">
        <v>7206816</v>
      </c>
      <c r="D113" s="13">
        <v>7670404</v>
      </c>
      <c r="E113" s="14">
        <v>143223</v>
      </c>
      <c r="F113" s="13">
        <v>962612</v>
      </c>
      <c r="G113" s="13">
        <v>86869</v>
      </c>
      <c r="H113" s="13">
        <v>998903</v>
      </c>
      <c r="I113" s="13">
        <v>86869</v>
      </c>
      <c r="J113" s="13">
        <v>36291</v>
      </c>
      <c r="K113" s="14">
        <v>36291</v>
      </c>
      <c r="L113" s="13">
        <v>7430</v>
      </c>
    </row>
    <row r="114" spans="1:12">
      <c r="A114" s="2">
        <v>301</v>
      </c>
      <c r="B114" s="1" t="s">
        <v>101</v>
      </c>
      <c r="C114" s="13">
        <v>17168629</v>
      </c>
      <c r="D114" s="13">
        <v>17468484</v>
      </c>
      <c r="E114" s="14">
        <v>643453</v>
      </c>
      <c r="F114" s="13">
        <v>2670520</v>
      </c>
      <c r="G114" s="13">
        <v>85153</v>
      </c>
      <c r="H114" s="13"/>
      <c r="I114" s="13"/>
      <c r="J114" s="13"/>
      <c r="K114" s="14"/>
      <c r="L114" s="13">
        <v>107425</v>
      </c>
    </row>
    <row r="115" spans="1:12">
      <c r="A115" s="2">
        <v>302</v>
      </c>
      <c r="B115" s="1" t="s">
        <v>102</v>
      </c>
      <c r="C115" s="13">
        <v>2765703</v>
      </c>
      <c r="D115" s="13">
        <v>3323674</v>
      </c>
      <c r="E115" s="14">
        <v>49916</v>
      </c>
      <c r="F115" s="13">
        <v>386224</v>
      </c>
      <c r="G115" s="13">
        <v>86978</v>
      </c>
      <c r="H115" s="13">
        <v>447509</v>
      </c>
      <c r="I115" s="13">
        <v>86978</v>
      </c>
      <c r="J115" s="13">
        <v>35607</v>
      </c>
      <c r="K115" s="14">
        <v>35607</v>
      </c>
      <c r="L115" s="13">
        <v>53766</v>
      </c>
    </row>
    <row r="116" spans="1:12">
      <c r="A116" s="2">
        <v>303</v>
      </c>
      <c r="B116" s="1" t="s">
        <v>103</v>
      </c>
      <c r="C116" s="13">
        <v>9619132</v>
      </c>
      <c r="D116" s="13">
        <v>8438007</v>
      </c>
      <c r="E116" s="14">
        <v>170902</v>
      </c>
      <c r="F116" s="13">
        <v>1486036</v>
      </c>
      <c r="G116" s="13">
        <v>80726</v>
      </c>
      <c r="H116" s="13">
        <v>1603620</v>
      </c>
      <c r="I116" s="13">
        <v>80620</v>
      </c>
      <c r="J116" s="13">
        <v>12157</v>
      </c>
      <c r="K116" s="14">
        <v>12157</v>
      </c>
      <c r="L116" s="13">
        <v>40146</v>
      </c>
    </row>
    <row r="117" spans="1:12">
      <c r="A117" s="2">
        <v>304</v>
      </c>
      <c r="B117" s="1" t="s">
        <v>104</v>
      </c>
      <c r="C117" s="13">
        <v>1034902</v>
      </c>
      <c r="D117" s="13">
        <v>1383759</v>
      </c>
      <c r="E117" s="14">
        <v>27959</v>
      </c>
      <c r="F117" s="13">
        <v>141272</v>
      </c>
      <c r="G117" s="13">
        <v>16282</v>
      </c>
      <c r="H117" s="13">
        <v>99678</v>
      </c>
      <c r="I117" s="13">
        <v>0</v>
      </c>
      <c r="J117" s="13">
        <v>200</v>
      </c>
      <c r="K117" s="14">
        <v>200</v>
      </c>
      <c r="L117" s="13">
        <v>1512</v>
      </c>
    </row>
    <row r="118" spans="1:12">
      <c r="A118" s="2">
        <v>307</v>
      </c>
      <c r="B118" s="1" t="s">
        <v>105</v>
      </c>
      <c r="C118" s="13">
        <v>44888450</v>
      </c>
      <c r="D118" s="13">
        <v>41615619</v>
      </c>
      <c r="E118" s="14">
        <v>981304</v>
      </c>
      <c r="F118" s="13">
        <v>6231864</v>
      </c>
      <c r="G118" s="13">
        <v>420315</v>
      </c>
      <c r="H118" s="13">
        <v>4705093</v>
      </c>
      <c r="I118" s="13">
        <v>419763</v>
      </c>
      <c r="J118" s="13">
        <v>0</v>
      </c>
      <c r="K118" s="14">
        <v>0</v>
      </c>
      <c r="L118" s="13">
        <v>86597</v>
      </c>
    </row>
    <row r="119" spans="1:12">
      <c r="A119" s="2">
        <v>308</v>
      </c>
      <c r="B119" s="1" t="s">
        <v>106</v>
      </c>
      <c r="C119" s="13">
        <v>4405469</v>
      </c>
      <c r="D119" s="13">
        <v>4305793</v>
      </c>
      <c r="E119" s="14">
        <v>102956</v>
      </c>
      <c r="F119" s="13">
        <v>428862</v>
      </c>
      <c r="G119" s="13">
        <v>44088</v>
      </c>
      <c r="H119" s="13">
        <v>420067</v>
      </c>
      <c r="I119" s="13">
        <v>44030</v>
      </c>
      <c r="J119" s="13">
        <v>0</v>
      </c>
      <c r="K119" s="14">
        <v>0</v>
      </c>
      <c r="L119" s="13">
        <v>8014</v>
      </c>
    </row>
    <row r="120" spans="1:12">
      <c r="A120" s="2">
        <v>310</v>
      </c>
      <c r="B120" s="1" t="s">
        <v>107</v>
      </c>
      <c r="C120" s="13">
        <v>6128809</v>
      </c>
      <c r="D120" s="13">
        <v>6636012</v>
      </c>
      <c r="E120" s="14">
        <v>113769</v>
      </c>
      <c r="F120" s="13">
        <v>740622</v>
      </c>
      <c r="G120" s="13">
        <v>36976</v>
      </c>
      <c r="H120" s="13">
        <v>911155</v>
      </c>
      <c r="I120" s="13">
        <v>36976</v>
      </c>
      <c r="J120" s="13">
        <v>229</v>
      </c>
      <c r="K120" s="14">
        <v>229</v>
      </c>
      <c r="L120" s="13">
        <v>10702</v>
      </c>
    </row>
    <row r="121" spans="1:12">
      <c r="A121" s="2">
        <v>312</v>
      </c>
      <c r="B121" s="1" t="s">
        <v>108</v>
      </c>
      <c r="C121" s="13">
        <v>1090981</v>
      </c>
      <c r="D121" s="13">
        <v>1279133</v>
      </c>
      <c r="E121" s="14">
        <v>22285</v>
      </c>
      <c r="F121" s="13">
        <v>128090</v>
      </c>
      <c r="G121" s="13">
        <v>12711</v>
      </c>
      <c r="H121" s="13">
        <v>122878</v>
      </c>
      <c r="I121" s="13">
        <v>12711</v>
      </c>
      <c r="J121" s="13">
        <v>0</v>
      </c>
      <c r="K121" s="14">
        <v>0</v>
      </c>
      <c r="L121" s="13">
        <v>3633</v>
      </c>
    </row>
    <row r="122" spans="1:12">
      <c r="A122" s="2">
        <v>313</v>
      </c>
      <c r="B122" s="1" t="s">
        <v>109</v>
      </c>
      <c r="C122" s="13">
        <v>1607035</v>
      </c>
      <c r="D122" s="13">
        <v>1725677</v>
      </c>
      <c r="E122" s="14">
        <v>36587</v>
      </c>
      <c r="F122" s="13">
        <v>184108</v>
      </c>
      <c r="G122" s="13">
        <v>29916</v>
      </c>
      <c r="H122" s="13">
        <v>221749</v>
      </c>
      <c r="I122" s="13">
        <v>29916</v>
      </c>
      <c r="J122" s="13">
        <v>18766</v>
      </c>
      <c r="K122" s="14">
        <v>18766</v>
      </c>
      <c r="L122" s="13">
        <v>4727</v>
      </c>
    </row>
    <row r="123" spans="1:12">
      <c r="A123" s="2">
        <v>317</v>
      </c>
      <c r="B123" s="1" t="s">
        <v>110</v>
      </c>
      <c r="C123" s="13">
        <v>861157</v>
      </c>
      <c r="D123" s="13">
        <v>1025487</v>
      </c>
      <c r="E123" s="14">
        <v>23856</v>
      </c>
      <c r="F123" s="13">
        <v>115032</v>
      </c>
      <c r="G123" s="13">
        <v>29094</v>
      </c>
      <c r="H123" s="13">
        <v>102084</v>
      </c>
      <c r="I123" s="13">
        <v>29094</v>
      </c>
      <c r="J123" s="13">
        <v>0</v>
      </c>
      <c r="K123" s="14">
        <v>0</v>
      </c>
      <c r="L123" s="13">
        <v>2651</v>
      </c>
    </row>
    <row r="124" spans="1:12">
      <c r="A124" s="2">
        <v>321</v>
      </c>
      <c r="B124" s="1" t="s">
        <v>111</v>
      </c>
      <c r="C124" s="13">
        <v>4922450</v>
      </c>
      <c r="D124" s="13">
        <v>5743024</v>
      </c>
      <c r="E124" s="14">
        <v>325637</v>
      </c>
      <c r="F124" s="13">
        <v>505121</v>
      </c>
      <c r="G124" s="13">
        <v>54380</v>
      </c>
      <c r="H124" s="13">
        <v>640358</v>
      </c>
      <c r="I124" s="13">
        <v>66111</v>
      </c>
      <c r="J124" s="13">
        <v>6750</v>
      </c>
      <c r="K124" s="14">
        <v>6750</v>
      </c>
      <c r="L124" s="13">
        <v>27809</v>
      </c>
    </row>
    <row r="125" spans="1:12">
      <c r="A125" s="2">
        <v>327</v>
      </c>
      <c r="B125" s="1" t="s">
        <v>112</v>
      </c>
      <c r="C125" s="13">
        <v>2577979</v>
      </c>
      <c r="D125" s="13">
        <v>2891275</v>
      </c>
      <c r="E125" s="14">
        <v>54187</v>
      </c>
      <c r="F125" s="13">
        <v>282306</v>
      </c>
      <c r="G125" s="13">
        <v>58036</v>
      </c>
      <c r="H125" s="13">
        <v>338013</v>
      </c>
      <c r="I125" s="13">
        <v>57782</v>
      </c>
      <c r="J125" s="13">
        <v>0</v>
      </c>
      <c r="K125" s="14">
        <v>0</v>
      </c>
      <c r="L125" s="13">
        <v>4244</v>
      </c>
    </row>
    <row r="126" spans="1:12">
      <c r="A126" s="2">
        <v>331</v>
      </c>
      <c r="B126" s="1" t="s">
        <v>113</v>
      </c>
      <c r="C126" s="13">
        <v>1061391</v>
      </c>
      <c r="D126" s="13">
        <v>1309891</v>
      </c>
      <c r="E126" s="14">
        <v>43042</v>
      </c>
      <c r="F126" s="13">
        <v>127261</v>
      </c>
      <c r="G126" s="13">
        <v>19606</v>
      </c>
      <c r="H126" s="13">
        <v>120916</v>
      </c>
      <c r="I126" s="13">
        <v>0</v>
      </c>
      <c r="J126" s="13">
        <v>585</v>
      </c>
      <c r="K126" s="14">
        <v>585</v>
      </c>
      <c r="L126" s="13">
        <v>0</v>
      </c>
    </row>
    <row r="127" spans="1:12">
      <c r="A127" s="2">
        <v>335</v>
      </c>
      <c r="B127" s="1" t="s">
        <v>114</v>
      </c>
      <c r="C127" s="13">
        <v>1126061</v>
      </c>
      <c r="D127" s="13">
        <v>1233140</v>
      </c>
      <c r="E127" s="14">
        <v>29523</v>
      </c>
      <c r="F127" s="13">
        <v>125744</v>
      </c>
      <c r="G127" s="13">
        <v>25849</v>
      </c>
      <c r="H127" s="13">
        <v>164942</v>
      </c>
      <c r="I127" s="13">
        <v>25815</v>
      </c>
      <c r="J127" s="13">
        <v>2147</v>
      </c>
      <c r="K127" s="14">
        <v>2147</v>
      </c>
      <c r="L127" s="13">
        <v>0</v>
      </c>
    </row>
    <row r="128" spans="1:12">
      <c r="A128" s="2">
        <v>339</v>
      </c>
      <c r="B128" s="1" t="s">
        <v>115</v>
      </c>
      <c r="C128" s="13">
        <v>367686</v>
      </c>
      <c r="D128" s="13">
        <v>424117</v>
      </c>
      <c r="E128" s="14">
        <v>63922</v>
      </c>
      <c r="F128" s="13">
        <v>42711</v>
      </c>
      <c r="G128" s="13">
        <v>12825</v>
      </c>
      <c r="H128" s="13">
        <v>35876</v>
      </c>
      <c r="I128" s="13">
        <v>12808</v>
      </c>
      <c r="J128" s="13">
        <v>0</v>
      </c>
      <c r="K128" s="14">
        <v>0</v>
      </c>
      <c r="L128" s="13">
        <v>0</v>
      </c>
    </row>
    <row r="129" spans="1:15">
      <c r="A129" s="2">
        <v>340</v>
      </c>
      <c r="B129" s="1" t="s">
        <v>116</v>
      </c>
      <c r="C129" s="13">
        <v>2984730</v>
      </c>
      <c r="D129" s="13">
        <v>3332335</v>
      </c>
      <c r="E129" s="14">
        <v>98125</v>
      </c>
      <c r="F129" s="13">
        <v>315335</v>
      </c>
      <c r="G129" s="13">
        <v>33729</v>
      </c>
      <c r="H129" s="13">
        <v>269617</v>
      </c>
      <c r="I129" s="13">
        <v>33682</v>
      </c>
      <c r="J129" s="13">
        <v>0</v>
      </c>
      <c r="K129" s="14">
        <v>0</v>
      </c>
      <c r="L129" s="13">
        <v>10907</v>
      </c>
    </row>
    <row r="130" spans="1:15">
      <c r="A130" s="2">
        <v>342</v>
      </c>
      <c r="B130" s="1" t="s">
        <v>117</v>
      </c>
      <c r="C130" s="13">
        <v>8928983</v>
      </c>
      <c r="D130" s="13">
        <v>8575373</v>
      </c>
      <c r="E130" s="14">
        <v>207593</v>
      </c>
      <c r="F130" s="13">
        <v>1360990</v>
      </c>
      <c r="G130" s="13">
        <v>104481</v>
      </c>
      <c r="H130" s="13">
        <v>1114735</v>
      </c>
      <c r="I130" s="13">
        <v>104304</v>
      </c>
      <c r="J130" s="13">
        <v>2295</v>
      </c>
      <c r="K130" s="14">
        <v>2295</v>
      </c>
      <c r="L130" s="13">
        <v>25867</v>
      </c>
    </row>
    <row r="131" spans="1:15">
      <c r="A131" s="2">
        <v>344</v>
      </c>
      <c r="B131" s="1" t="s">
        <v>118</v>
      </c>
      <c r="C131" s="13">
        <v>132660902</v>
      </c>
      <c r="D131" s="13">
        <v>128492251</v>
      </c>
      <c r="E131" s="14">
        <v>5303197</v>
      </c>
      <c r="F131" s="13">
        <v>18674020</v>
      </c>
      <c r="G131" s="13">
        <v>1164002</v>
      </c>
      <c r="H131" s="13">
        <v>19162932</v>
      </c>
      <c r="I131" s="13">
        <v>1164002</v>
      </c>
      <c r="J131" s="13">
        <v>0</v>
      </c>
      <c r="K131" s="14">
        <v>0</v>
      </c>
      <c r="L131" s="13">
        <v>282827</v>
      </c>
    </row>
    <row r="132" spans="1:15">
      <c r="A132" s="2">
        <v>345</v>
      </c>
      <c r="B132" s="1" t="s">
        <v>119</v>
      </c>
      <c r="C132" s="13">
        <v>16242172</v>
      </c>
      <c r="D132" s="13">
        <v>17824671</v>
      </c>
      <c r="E132" s="14">
        <v>487382</v>
      </c>
      <c r="F132" s="13">
        <v>2920779</v>
      </c>
      <c r="G132" s="13">
        <v>260266</v>
      </c>
      <c r="H132" s="13">
        <v>2198289</v>
      </c>
      <c r="I132" s="13">
        <v>259925</v>
      </c>
      <c r="J132" s="13">
        <v>0</v>
      </c>
      <c r="K132" s="14">
        <v>0</v>
      </c>
      <c r="L132" s="13">
        <v>17302</v>
      </c>
    </row>
    <row r="133" spans="1:15">
      <c r="A133" s="2">
        <v>351</v>
      </c>
      <c r="B133" s="1" t="s">
        <v>120</v>
      </c>
      <c r="C133" s="13">
        <v>675890</v>
      </c>
      <c r="D133" s="13">
        <v>862196</v>
      </c>
      <c r="E133" s="14">
        <v>16504</v>
      </c>
      <c r="F133" s="13">
        <v>159243</v>
      </c>
      <c r="G133" s="13">
        <v>77351</v>
      </c>
      <c r="H133" s="13">
        <v>223387</v>
      </c>
      <c r="I133" s="13">
        <v>77431</v>
      </c>
      <c r="J133" s="13">
        <v>0</v>
      </c>
      <c r="K133" s="14">
        <v>0</v>
      </c>
      <c r="L133" s="13">
        <v>4017</v>
      </c>
    </row>
    <row r="134" spans="1:15">
      <c r="A134" s="2">
        <v>352</v>
      </c>
      <c r="B134" s="1" t="s">
        <v>121</v>
      </c>
      <c r="C134" s="13">
        <v>2682385</v>
      </c>
      <c r="D134" s="13">
        <v>2846350</v>
      </c>
      <c r="E134" s="14">
        <v>130823</v>
      </c>
      <c r="F134" s="13">
        <v>260685</v>
      </c>
      <c r="G134" s="13">
        <v>41392</v>
      </c>
      <c r="H134" s="13">
        <v>233621</v>
      </c>
      <c r="I134" s="13">
        <v>41392</v>
      </c>
      <c r="J134" s="13">
        <v>0</v>
      </c>
      <c r="K134" s="14">
        <v>0</v>
      </c>
      <c r="L134" s="13">
        <v>10784</v>
      </c>
    </row>
    <row r="135" spans="1:15">
      <c r="A135" s="2">
        <v>353</v>
      </c>
      <c r="B135" s="1" t="s">
        <v>122</v>
      </c>
      <c r="C135" s="13">
        <v>5198262</v>
      </c>
      <c r="D135" s="13">
        <v>5682776</v>
      </c>
      <c r="E135" s="14">
        <v>119985</v>
      </c>
      <c r="F135" s="13">
        <v>691502</v>
      </c>
      <c r="G135" s="13">
        <v>69812</v>
      </c>
      <c r="H135" s="13">
        <v>622239</v>
      </c>
      <c r="I135" s="13">
        <v>69721</v>
      </c>
      <c r="J135" s="13">
        <v>5121</v>
      </c>
      <c r="K135" s="14">
        <v>5121</v>
      </c>
      <c r="L135" s="13">
        <v>20511</v>
      </c>
    </row>
    <row r="136" spans="1:15">
      <c r="A136" s="2">
        <v>355</v>
      </c>
      <c r="B136" s="1" t="s">
        <v>123</v>
      </c>
      <c r="C136" s="13">
        <v>15548226</v>
      </c>
      <c r="D136" s="13">
        <v>14967079</v>
      </c>
      <c r="E136" s="14">
        <v>401117</v>
      </c>
      <c r="F136" s="13">
        <v>2128911</v>
      </c>
      <c r="G136" s="13">
        <v>136235</v>
      </c>
      <c r="H136" s="13">
        <v>2052535</v>
      </c>
      <c r="I136" s="13">
        <v>136235</v>
      </c>
      <c r="J136" s="13">
        <v>3063</v>
      </c>
      <c r="K136" s="14">
        <v>3063</v>
      </c>
      <c r="L136" s="13">
        <v>12524</v>
      </c>
    </row>
    <row r="137" spans="1:15">
      <c r="A137" s="2">
        <v>356</v>
      </c>
      <c r="B137" s="1" t="s">
        <v>124</v>
      </c>
      <c r="C137" s="13">
        <v>15149220</v>
      </c>
      <c r="D137" s="13">
        <v>14919572</v>
      </c>
      <c r="E137" s="14">
        <v>264421</v>
      </c>
      <c r="F137" s="13">
        <v>1952947</v>
      </c>
      <c r="G137" s="13">
        <v>151192</v>
      </c>
      <c r="H137" s="13">
        <v>1882755</v>
      </c>
      <c r="I137" s="13">
        <v>130222</v>
      </c>
      <c r="J137" s="13">
        <v>57923</v>
      </c>
      <c r="K137" s="14">
        <v>57923</v>
      </c>
      <c r="L137" s="13">
        <v>35316</v>
      </c>
    </row>
    <row r="138" spans="1:15">
      <c r="A138" s="2">
        <v>358</v>
      </c>
      <c r="B138" s="1" t="s">
        <v>125</v>
      </c>
      <c r="C138" s="13">
        <v>2453061</v>
      </c>
      <c r="D138" s="13">
        <v>2312639</v>
      </c>
      <c r="E138" s="14">
        <v>59540</v>
      </c>
      <c r="F138" s="13">
        <v>290915</v>
      </c>
      <c r="G138" s="13">
        <v>49307</v>
      </c>
      <c r="H138" s="13">
        <v>280478</v>
      </c>
      <c r="I138" s="13">
        <v>49648</v>
      </c>
      <c r="J138" s="13">
        <v>1750</v>
      </c>
      <c r="K138" s="14">
        <v>1750</v>
      </c>
      <c r="L138" s="13">
        <v>22302</v>
      </c>
      <c r="M138" s="1"/>
      <c r="N138" s="1"/>
      <c r="O138" s="1"/>
    </row>
    <row r="139" spans="1:15">
      <c r="A139" s="2">
        <v>361</v>
      </c>
      <c r="B139" s="1" t="s">
        <v>126</v>
      </c>
      <c r="C139" s="13">
        <v>30178963</v>
      </c>
      <c r="D139" s="13">
        <v>29206686</v>
      </c>
      <c r="E139" s="14">
        <v>1153646</v>
      </c>
      <c r="F139" s="13">
        <v>4490815</v>
      </c>
      <c r="G139" s="13">
        <v>603178</v>
      </c>
      <c r="H139" s="13">
        <v>3339466</v>
      </c>
      <c r="I139" s="13">
        <v>602386</v>
      </c>
      <c r="J139" s="13">
        <v>25901</v>
      </c>
      <c r="K139" s="14">
        <v>25901</v>
      </c>
      <c r="L139" s="13">
        <v>56761</v>
      </c>
      <c r="M139" s="1"/>
      <c r="N139" s="1"/>
      <c r="O139" s="1"/>
    </row>
    <row r="140" spans="1:15">
      <c r="A140" s="2">
        <v>362</v>
      </c>
      <c r="B140" s="1" t="s">
        <v>127</v>
      </c>
      <c r="C140" s="13">
        <v>15045375</v>
      </c>
      <c r="D140" s="13">
        <v>12117166</v>
      </c>
      <c r="E140" s="14">
        <v>586678</v>
      </c>
      <c r="F140" s="13">
        <v>2146759</v>
      </c>
      <c r="G140" s="13">
        <v>164424</v>
      </c>
      <c r="H140" s="13">
        <v>2070308</v>
      </c>
      <c r="I140" s="13">
        <v>161522</v>
      </c>
      <c r="J140" s="13">
        <v>0</v>
      </c>
      <c r="K140" s="14">
        <v>0</v>
      </c>
      <c r="L140" s="13">
        <v>40240</v>
      </c>
    </row>
    <row r="141" spans="1:15">
      <c r="A141" s="2">
        <v>363</v>
      </c>
      <c r="B141" s="1" t="s">
        <v>128</v>
      </c>
      <c r="C141" s="13">
        <v>601472885</v>
      </c>
      <c r="D141" s="13">
        <v>590879122</v>
      </c>
      <c r="E141" s="14">
        <v>13875600</v>
      </c>
      <c r="F141" s="13">
        <v>95606601</v>
      </c>
      <c r="G141" s="13">
        <v>2751399</v>
      </c>
      <c r="H141" s="13">
        <v>107544633</v>
      </c>
      <c r="I141" s="13">
        <v>2750000</v>
      </c>
      <c r="J141" s="13">
        <v>6717876</v>
      </c>
      <c r="K141" s="14">
        <v>6717876</v>
      </c>
      <c r="L141" s="13">
        <v>682707</v>
      </c>
    </row>
    <row r="142" spans="1:15">
      <c r="A142" s="2">
        <v>365</v>
      </c>
      <c r="B142" s="1" t="s">
        <v>429</v>
      </c>
      <c r="C142" s="13">
        <v>414147</v>
      </c>
      <c r="D142" s="13">
        <v>499801</v>
      </c>
      <c r="E142" s="14">
        <v>499</v>
      </c>
      <c r="F142" s="13">
        <v>53420</v>
      </c>
      <c r="G142" s="13">
        <v>4798</v>
      </c>
      <c r="H142" s="13">
        <v>22830</v>
      </c>
      <c r="I142" s="13">
        <v>4798</v>
      </c>
      <c r="J142" s="13">
        <v>0</v>
      </c>
      <c r="K142" s="14">
        <v>0</v>
      </c>
      <c r="L142" s="13">
        <v>2148</v>
      </c>
    </row>
    <row r="143" spans="1:15">
      <c r="A143" s="2">
        <v>370</v>
      </c>
      <c r="B143" s="1" t="s">
        <v>129</v>
      </c>
      <c r="C143" s="13">
        <v>721700</v>
      </c>
      <c r="D143" s="13">
        <v>807818</v>
      </c>
      <c r="E143" s="14">
        <v>24667</v>
      </c>
      <c r="F143" s="13">
        <v>76078</v>
      </c>
      <c r="G143" s="13">
        <v>8103</v>
      </c>
      <c r="H143" s="13">
        <v>20860</v>
      </c>
      <c r="I143" s="13">
        <v>0</v>
      </c>
      <c r="J143" s="13">
        <v>0</v>
      </c>
      <c r="K143" s="14">
        <v>0</v>
      </c>
      <c r="L143" s="13">
        <v>1024</v>
      </c>
    </row>
    <row r="144" spans="1:15">
      <c r="A144" s="2">
        <v>373</v>
      </c>
      <c r="B144" s="1" t="s">
        <v>130</v>
      </c>
      <c r="C144" s="13">
        <v>3328768</v>
      </c>
      <c r="D144" s="13">
        <v>3727938</v>
      </c>
      <c r="E144" s="14">
        <v>180905</v>
      </c>
      <c r="F144" s="13">
        <v>477068</v>
      </c>
      <c r="G144" s="13">
        <v>123885</v>
      </c>
      <c r="H144" s="13">
        <v>441524</v>
      </c>
      <c r="I144" s="13">
        <v>123877</v>
      </c>
      <c r="J144" s="13">
        <v>0</v>
      </c>
      <c r="K144" s="14">
        <v>0</v>
      </c>
      <c r="L144" s="13">
        <v>11888</v>
      </c>
    </row>
    <row r="145" spans="1:12">
      <c r="A145" s="2">
        <v>375</v>
      </c>
      <c r="B145" s="1" t="s">
        <v>131</v>
      </c>
      <c r="C145" s="13">
        <v>11923892</v>
      </c>
      <c r="D145" s="13">
        <v>12195336</v>
      </c>
      <c r="E145" s="14">
        <v>330831</v>
      </c>
      <c r="F145" s="13">
        <v>1554366</v>
      </c>
      <c r="G145" s="13">
        <v>84382</v>
      </c>
      <c r="H145" s="13">
        <v>1554366</v>
      </c>
      <c r="I145" s="13">
        <v>320000</v>
      </c>
      <c r="J145" s="13">
        <v>9394</v>
      </c>
      <c r="K145" s="14">
        <v>9394</v>
      </c>
      <c r="L145" s="13">
        <v>23808</v>
      </c>
    </row>
    <row r="146" spans="1:12">
      <c r="A146" s="2">
        <v>376</v>
      </c>
      <c r="B146" s="1" t="s">
        <v>132</v>
      </c>
      <c r="C146" s="13">
        <v>998998</v>
      </c>
      <c r="D146" s="13">
        <v>1232960</v>
      </c>
      <c r="E146" s="14">
        <v>40387</v>
      </c>
      <c r="F146" s="13">
        <v>143615</v>
      </c>
      <c r="G146" s="13">
        <v>28471</v>
      </c>
      <c r="H146" s="13">
        <v>167676</v>
      </c>
      <c r="I146" s="13">
        <v>28471</v>
      </c>
      <c r="J146" s="13">
        <v>0</v>
      </c>
      <c r="K146" s="14">
        <v>0</v>
      </c>
      <c r="L146" s="13">
        <v>2759</v>
      </c>
    </row>
    <row r="147" spans="1:12">
      <c r="A147" s="2">
        <v>377</v>
      </c>
      <c r="B147" s="1" t="s">
        <v>133</v>
      </c>
      <c r="C147" s="13">
        <v>2306740</v>
      </c>
      <c r="D147" s="13">
        <v>2317866</v>
      </c>
      <c r="E147" s="14">
        <v>127962</v>
      </c>
      <c r="F147" s="13">
        <v>296300</v>
      </c>
      <c r="G147" s="13">
        <v>21460</v>
      </c>
      <c r="H147" s="13">
        <v>234840</v>
      </c>
      <c r="I147" s="13">
        <v>21432</v>
      </c>
      <c r="J147" s="13">
        <v>158</v>
      </c>
      <c r="K147" s="14">
        <v>158</v>
      </c>
      <c r="L147" s="13">
        <v>12813</v>
      </c>
    </row>
    <row r="148" spans="1:12">
      <c r="A148" s="2">
        <v>381</v>
      </c>
      <c r="B148" s="1" t="s">
        <v>414</v>
      </c>
      <c r="C148" s="13">
        <v>6438840</v>
      </c>
      <c r="D148" s="13">
        <v>6667609</v>
      </c>
      <c r="E148" s="14">
        <v>95793</v>
      </c>
      <c r="F148" s="13">
        <v>952874</v>
      </c>
      <c r="G148" s="13">
        <v>128446</v>
      </c>
      <c r="H148" s="13">
        <v>1213220</v>
      </c>
      <c r="I148" s="13">
        <v>128446</v>
      </c>
      <c r="J148" s="13">
        <v>138331</v>
      </c>
      <c r="K148" s="14">
        <v>138331</v>
      </c>
      <c r="L148" s="13">
        <v>17389</v>
      </c>
    </row>
    <row r="149" spans="1:12">
      <c r="A149" s="2">
        <v>383</v>
      </c>
      <c r="B149" s="1" t="s">
        <v>134</v>
      </c>
      <c r="C149" s="13">
        <v>2894490</v>
      </c>
      <c r="D149" s="13">
        <v>3493131</v>
      </c>
      <c r="E149" s="14">
        <v>35038</v>
      </c>
      <c r="F149" s="13">
        <v>194723</v>
      </c>
      <c r="G149" s="13">
        <v>43508</v>
      </c>
      <c r="H149" s="13">
        <v>439845</v>
      </c>
      <c r="I149" s="13">
        <v>43508</v>
      </c>
      <c r="J149" s="13">
        <v>0</v>
      </c>
      <c r="K149" s="14">
        <v>0</v>
      </c>
      <c r="L149" s="13">
        <v>3483</v>
      </c>
    </row>
    <row r="150" spans="1:12">
      <c r="A150" s="2">
        <v>384</v>
      </c>
      <c r="B150" s="1" t="s">
        <v>135</v>
      </c>
      <c r="C150" s="13">
        <v>6826518</v>
      </c>
      <c r="D150" s="13">
        <v>6610815</v>
      </c>
      <c r="E150" s="14">
        <v>144111</v>
      </c>
      <c r="F150" s="13">
        <v>866157</v>
      </c>
      <c r="G150" s="13">
        <v>76428</v>
      </c>
      <c r="H150" s="13">
        <v>991149</v>
      </c>
      <c r="I150" s="13">
        <v>76328</v>
      </c>
      <c r="J150" s="13">
        <v>0</v>
      </c>
      <c r="K150" s="14">
        <v>0</v>
      </c>
      <c r="L150" s="13">
        <v>39364</v>
      </c>
    </row>
    <row r="151" spans="1:12">
      <c r="A151" s="2">
        <v>385</v>
      </c>
      <c r="B151" s="1" t="s">
        <v>136</v>
      </c>
      <c r="C151" s="13">
        <v>2630794</v>
      </c>
      <c r="D151" s="13">
        <v>2766469</v>
      </c>
      <c r="E151" s="14">
        <v>63912</v>
      </c>
      <c r="F151" s="13">
        <v>511977</v>
      </c>
      <c r="G151" s="13">
        <v>221438</v>
      </c>
      <c r="H151" s="13">
        <v>445177</v>
      </c>
      <c r="I151" s="13">
        <v>129679</v>
      </c>
      <c r="J151" s="13">
        <v>32430</v>
      </c>
      <c r="K151" s="14">
        <v>32430</v>
      </c>
      <c r="L151" s="13">
        <v>390</v>
      </c>
    </row>
    <row r="152" spans="1:12">
      <c r="A152" s="2">
        <v>388</v>
      </c>
      <c r="B152" s="1" t="s">
        <v>137</v>
      </c>
      <c r="C152" s="13">
        <v>3671501</v>
      </c>
      <c r="D152" s="13">
        <v>4249094</v>
      </c>
      <c r="E152" s="14">
        <v>51770</v>
      </c>
      <c r="F152" s="13">
        <v>386105</v>
      </c>
      <c r="G152" s="13">
        <v>87191</v>
      </c>
      <c r="H152" s="13">
        <v>492056</v>
      </c>
      <c r="I152" s="13">
        <v>87191</v>
      </c>
      <c r="J152" s="13">
        <v>300</v>
      </c>
      <c r="K152" s="14">
        <v>300</v>
      </c>
      <c r="L152" s="13">
        <v>3001</v>
      </c>
    </row>
    <row r="153" spans="1:12">
      <c r="A153" s="2">
        <v>392</v>
      </c>
      <c r="B153" s="1" t="s">
        <v>138</v>
      </c>
      <c r="C153" s="13">
        <v>51533492</v>
      </c>
      <c r="D153" s="13">
        <v>45874591</v>
      </c>
      <c r="E153" s="14">
        <v>1578667</v>
      </c>
      <c r="F153" s="13">
        <v>7103575</v>
      </c>
      <c r="G153" s="13">
        <v>616083</v>
      </c>
      <c r="H153" s="13">
        <v>7323568</v>
      </c>
      <c r="I153" s="13">
        <v>616083</v>
      </c>
      <c r="J153" s="13">
        <v>0</v>
      </c>
      <c r="K153" s="14">
        <v>0</v>
      </c>
      <c r="L153" s="13">
        <v>164831</v>
      </c>
    </row>
    <row r="154" spans="1:12">
      <c r="A154" s="2">
        <v>393</v>
      </c>
      <c r="B154" s="1" t="s">
        <v>139</v>
      </c>
      <c r="C154" s="13">
        <v>795472</v>
      </c>
      <c r="D154" s="13">
        <v>733877</v>
      </c>
      <c r="E154" s="14">
        <v>7413</v>
      </c>
      <c r="F154" s="13">
        <v>103177</v>
      </c>
      <c r="G154" s="13">
        <v>8133</v>
      </c>
      <c r="H154" s="13">
        <v>48407</v>
      </c>
      <c r="I154" s="13">
        <v>8123</v>
      </c>
      <c r="J154" s="13">
        <v>764</v>
      </c>
      <c r="K154" s="14">
        <v>764</v>
      </c>
      <c r="L154" s="13">
        <v>1659</v>
      </c>
    </row>
    <row r="155" spans="1:12">
      <c r="A155" s="2">
        <v>394</v>
      </c>
      <c r="B155" s="1" t="s">
        <v>140</v>
      </c>
      <c r="C155" s="13">
        <v>24987302</v>
      </c>
      <c r="D155" s="13">
        <v>21904202</v>
      </c>
      <c r="E155" s="14">
        <v>677065</v>
      </c>
      <c r="F155" s="13">
        <v>2977499</v>
      </c>
      <c r="G155" s="13">
        <v>329727</v>
      </c>
      <c r="H155" s="13">
        <v>3251453</v>
      </c>
      <c r="I155" s="13">
        <v>544039</v>
      </c>
      <c r="J155" s="13">
        <v>256</v>
      </c>
      <c r="K155" s="14">
        <v>256</v>
      </c>
      <c r="L155" s="13">
        <v>105565</v>
      </c>
    </row>
    <row r="156" spans="1:12">
      <c r="A156" s="2">
        <v>396</v>
      </c>
      <c r="B156" s="1" t="s">
        <v>141</v>
      </c>
      <c r="C156" s="13">
        <v>9629170</v>
      </c>
      <c r="D156" s="13">
        <v>10491142</v>
      </c>
      <c r="E156" s="14">
        <v>219472</v>
      </c>
      <c r="F156" s="13">
        <v>1336852</v>
      </c>
      <c r="G156" s="13">
        <v>59203</v>
      </c>
      <c r="H156" s="13">
        <v>1488093</v>
      </c>
      <c r="I156" s="13">
        <v>61176</v>
      </c>
      <c r="J156" s="13">
        <v>0</v>
      </c>
      <c r="K156" s="14">
        <v>0</v>
      </c>
      <c r="L156" s="13">
        <v>21945</v>
      </c>
    </row>
    <row r="157" spans="1:12">
      <c r="A157" s="2">
        <v>397</v>
      </c>
      <c r="B157" s="1" t="s">
        <v>142</v>
      </c>
      <c r="C157" s="13">
        <v>3059922</v>
      </c>
      <c r="D157" s="13">
        <v>2940419</v>
      </c>
      <c r="E157" s="14">
        <v>169110</v>
      </c>
      <c r="F157" s="13">
        <v>476342</v>
      </c>
      <c r="G157" s="13">
        <v>28209</v>
      </c>
      <c r="H157" s="13">
        <v>345405</v>
      </c>
      <c r="I157" s="13">
        <v>28172</v>
      </c>
      <c r="J157" s="13">
        <v>705</v>
      </c>
      <c r="K157" s="14">
        <v>705</v>
      </c>
      <c r="L157" s="13">
        <v>7381</v>
      </c>
    </row>
    <row r="158" spans="1:12">
      <c r="A158" s="2">
        <v>398</v>
      </c>
      <c r="B158" s="1" t="s">
        <v>143</v>
      </c>
      <c r="C158" s="13">
        <v>8116523</v>
      </c>
      <c r="D158" s="13">
        <v>9363818</v>
      </c>
      <c r="E158" s="14">
        <v>234501</v>
      </c>
      <c r="F158" s="13">
        <v>1043736</v>
      </c>
      <c r="G158" s="13">
        <v>158828</v>
      </c>
      <c r="H158" s="13">
        <v>1266130</v>
      </c>
      <c r="I158" s="13">
        <v>158640</v>
      </c>
      <c r="J158" s="13">
        <v>6733</v>
      </c>
      <c r="K158" s="14">
        <v>6733</v>
      </c>
      <c r="L158" s="13">
        <v>19228</v>
      </c>
    </row>
    <row r="159" spans="1:12">
      <c r="A159" s="2">
        <v>399</v>
      </c>
      <c r="B159" s="1" t="s">
        <v>144</v>
      </c>
      <c r="C159" s="13">
        <v>2382679</v>
      </c>
      <c r="D159" s="13">
        <v>2693249</v>
      </c>
      <c r="E159" s="14">
        <v>95665</v>
      </c>
      <c r="F159" s="13">
        <v>223535</v>
      </c>
      <c r="G159" s="13">
        <v>30196</v>
      </c>
      <c r="H159" s="13">
        <v>249830</v>
      </c>
      <c r="I159" s="13">
        <v>30196</v>
      </c>
      <c r="J159" s="13">
        <v>549</v>
      </c>
      <c r="K159" s="14">
        <v>549</v>
      </c>
      <c r="L159" s="13">
        <v>17375</v>
      </c>
    </row>
    <row r="160" spans="1:12">
      <c r="A160" s="2">
        <v>400</v>
      </c>
      <c r="B160" s="1" t="s">
        <v>145</v>
      </c>
      <c r="C160" s="13">
        <v>24864214</v>
      </c>
      <c r="D160" s="13">
        <v>23747087</v>
      </c>
      <c r="E160" s="14">
        <v>648078</v>
      </c>
      <c r="F160" s="13">
        <v>3931148</v>
      </c>
      <c r="G160" s="13">
        <v>187759</v>
      </c>
      <c r="H160" s="13">
        <v>3995057</v>
      </c>
      <c r="I160" s="13">
        <v>187759</v>
      </c>
      <c r="J160" s="13">
        <v>2535</v>
      </c>
      <c r="K160" s="14">
        <v>2535</v>
      </c>
      <c r="L160" s="13">
        <v>26166</v>
      </c>
    </row>
    <row r="161" spans="1:12">
      <c r="A161" s="2">
        <v>402</v>
      </c>
      <c r="B161" s="1" t="s">
        <v>146</v>
      </c>
      <c r="C161" s="13">
        <v>26193265</v>
      </c>
      <c r="D161" s="13">
        <v>24779676</v>
      </c>
      <c r="E161" s="14">
        <v>416720</v>
      </c>
      <c r="F161" s="13">
        <v>3936250</v>
      </c>
      <c r="G161" s="13">
        <v>380021</v>
      </c>
      <c r="H161" s="13">
        <v>3973778</v>
      </c>
      <c r="I161" s="13">
        <v>380021</v>
      </c>
      <c r="J161" s="13">
        <v>1074256</v>
      </c>
      <c r="K161" s="14">
        <v>1074256</v>
      </c>
      <c r="L161" s="13">
        <v>103627</v>
      </c>
    </row>
    <row r="162" spans="1:12">
      <c r="A162" s="2">
        <v>405</v>
      </c>
      <c r="B162" s="1" t="s">
        <v>147</v>
      </c>
      <c r="C162" s="13">
        <v>19254269</v>
      </c>
      <c r="D162" s="13">
        <v>18802967</v>
      </c>
      <c r="E162" s="14">
        <v>430136</v>
      </c>
      <c r="F162" s="13">
        <v>3052125</v>
      </c>
      <c r="G162" s="13">
        <v>478201</v>
      </c>
      <c r="H162" s="13">
        <v>3202823</v>
      </c>
      <c r="I162" s="13">
        <v>358651</v>
      </c>
      <c r="J162" s="13">
        <v>157433</v>
      </c>
      <c r="K162" s="14">
        <v>157433</v>
      </c>
      <c r="L162" s="13">
        <v>39708</v>
      </c>
    </row>
    <row r="163" spans="1:12">
      <c r="A163" s="2">
        <v>406</v>
      </c>
      <c r="B163" s="1" t="s">
        <v>148</v>
      </c>
      <c r="C163" s="13">
        <v>8477784</v>
      </c>
      <c r="D163" s="13">
        <v>8550018</v>
      </c>
      <c r="E163" s="14">
        <v>144706</v>
      </c>
      <c r="F163" s="13">
        <v>1395724</v>
      </c>
      <c r="G163" s="13">
        <v>206777</v>
      </c>
      <c r="H163" s="13">
        <v>1511022</v>
      </c>
      <c r="I163" s="13">
        <v>206777</v>
      </c>
      <c r="J163" s="13">
        <v>2700</v>
      </c>
      <c r="K163" s="14">
        <v>2700</v>
      </c>
      <c r="L163" s="13">
        <v>29193</v>
      </c>
    </row>
    <row r="164" spans="1:12">
      <c r="A164" s="2">
        <v>415</v>
      </c>
      <c r="B164" s="1" t="s">
        <v>149</v>
      </c>
      <c r="C164" s="13">
        <v>1076843</v>
      </c>
      <c r="D164" s="13">
        <v>1257419</v>
      </c>
      <c r="E164" s="14">
        <v>12803</v>
      </c>
      <c r="F164" s="13">
        <v>171071</v>
      </c>
      <c r="G164" s="13">
        <v>49845</v>
      </c>
      <c r="H164" s="13">
        <v>175669</v>
      </c>
      <c r="I164" s="13">
        <v>35968</v>
      </c>
      <c r="J164" s="13">
        <v>15727</v>
      </c>
      <c r="K164" s="14">
        <v>15727</v>
      </c>
      <c r="L164" s="13">
        <v>1137</v>
      </c>
    </row>
    <row r="165" spans="1:12">
      <c r="A165" s="2">
        <v>416</v>
      </c>
      <c r="B165" s="1" t="s">
        <v>150</v>
      </c>
      <c r="C165" s="13">
        <v>2815129</v>
      </c>
      <c r="D165" s="13">
        <v>3103052</v>
      </c>
      <c r="E165" s="14">
        <v>47152</v>
      </c>
      <c r="F165" s="13">
        <v>301092</v>
      </c>
      <c r="G165" s="13">
        <v>42338</v>
      </c>
      <c r="H165" s="13">
        <v>518868</v>
      </c>
      <c r="I165" s="13">
        <v>42338</v>
      </c>
      <c r="J165" s="13">
        <v>997</v>
      </c>
      <c r="K165" s="14">
        <v>997</v>
      </c>
      <c r="L165" s="13">
        <v>7353</v>
      </c>
    </row>
    <row r="166" spans="1:12">
      <c r="A166" s="2">
        <v>417</v>
      </c>
      <c r="B166" s="1" t="s">
        <v>151</v>
      </c>
      <c r="C166" s="13">
        <v>1014268</v>
      </c>
      <c r="D166" s="13">
        <v>1209186</v>
      </c>
      <c r="E166" s="14">
        <v>14724</v>
      </c>
      <c r="F166" s="13">
        <v>134224</v>
      </c>
      <c r="G166" s="13">
        <v>29110</v>
      </c>
      <c r="H166" s="13">
        <v>168709</v>
      </c>
      <c r="I166" s="13">
        <v>29110</v>
      </c>
      <c r="J166" s="13">
        <v>20</v>
      </c>
      <c r="K166" s="14">
        <v>20</v>
      </c>
      <c r="L166" s="13">
        <v>23182</v>
      </c>
    </row>
    <row r="167" spans="1:12">
      <c r="A167" s="2">
        <v>420</v>
      </c>
      <c r="B167" s="1" t="s">
        <v>152</v>
      </c>
      <c r="C167" s="13">
        <v>4799843</v>
      </c>
      <c r="D167" s="13">
        <v>5574879</v>
      </c>
      <c r="E167" s="14">
        <v>88345</v>
      </c>
      <c r="F167" s="13">
        <v>504815</v>
      </c>
      <c r="G167" s="13">
        <v>50748</v>
      </c>
      <c r="H167" s="13">
        <v>477623</v>
      </c>
      <c r="I167" s="13">
        <v>50748</v>
      </c>
      <c r="J167" s="13">
        <v>0</v>
      </c>
      <c r="K167" s="14">
        <v>0</v>
      </c>
      <c r="L167" s="13">
        <v>39164</v>
      </c>
    </row>
    <row r="168" spans="1:12">
      <c r="A168" s="2">
        <v>424</v>
      </c>
      <c r="B168" s="1" t="s">
        <v>415</v>
      </c>
      <c r="C168" s="13">
        <v>1346747</v>
      </c>
      <c r="D168" s="13">
        <v>1246714</v>
      </c>
      <c r="E168" s="14">
        <v>9566</v>
      </c>
      <c r="F168" s="13">
        <v>128914</v>
      </c>
      <c r="G168" s="13">
        <v>11773</v>
      </c>
      <c r="H168" s="13">
        <v>172187</v>
      </c>
      <c r="I168" s="13">
        <v>11757</v>
      </c>
      <c r="J168" s="13">
        <v>0</v>
      </c>
      <c r="K168" s="14">
        <v>0</v>
      </c>
      <c r="L168" s="13">
        <v>2143</v>
      </c>
    </row>
    <row r="169" spans="1:12">
      <c r="A169" s="2">
        <v>425</v>
      </c>
      <c r="B169" s="1" t="s">
        <v>416</v>
      </c>
      <c r="C169" s="13">
        <v>2086261</v>
      </c>
      <c r="D169" s="13">
        <v>2084496</v>
      </c>
      <c r="E169" s="14">
        <v>33089</v>
      </c>
      <c r="F169" s="13">
        <v>238591</v>
      </c>
      <c r="G169" s="13">
        <v>20937</v>
      </c>
      <c r="H169" s="13">
        <v>394106</v>
      </c>
      <c r="I169" s="13">
        <v>20937</v>
      </c>
      <c r="J169" s="13">
        <v>961</v>
      </c>
      <c r="K169" s="14">
        <v>961</v>
      </c>
      <c r="L169" s="13">
        <v>1334</v>
      </c>
    </row>
    <row r="170" spans="1:12">
      <c r="A170" s="2">
        <v>431</v>
      </c>
      <c r="B170" s="1" t="s">
        <v>153</v>
      </c>
      <c r="C170" s="13">
        <v>778492</v>
      </c>
      <c r="D170" s="13">
        <v>897804</v>
      </c>
      <c r="E170" s="14">
        <v>15125</v>
      </c>
      <c r="F170" s="13">
        <v>120935</v>
      </c>
      <c r="G170" s="13">
        <v>27454</v>
      </c>
      <c r="H170" s="13">
        <v>98061</v>
      </c>
      <c r="I170" s="13">
        <v>18374</v>
      </c>
      <c r="J170" s="13">
        <v>0</v>
      </c>
      <c r="K170" s="14">
        <v>0</v>
      </c>
      <c r="L170" s="13">
        <v>655</v>
      </c>
    </row>
    <row r="171" spans="1:12">
      <c r="A171" s="2">
        <v>432</v>
      </c>
      <c r="B171" s="1" t="s">
        <v>154</v>
      </c>
      <c r="C171" s="13">
        <v>890737</v>
      </c>
      <c r="D171" s="13">
        <v>1097158</v>
      </c>
      <c r="E171" s="14">
        <v>11673</v>
      </c>
      <c r="F171" s="13">
        <v>111543</v>
      </c>
      <c r="G171" s="13">
        <v>19987</v>
      </c>
      <c r="H171" s="13">
        <v>140163</v>
      </c>
      <c r="I171" s="13">
        <v>19960</v>
      </c>
      <c r="J171" s="13">
        <v>835</v>
      </c>
      <c r="K171" s="14">
        <v>835</v>
      </c>
      <c r="L171" s="13">
        <v>3132</v>
      </c>
    </row>
    <row r="172" spans="1:12">
      <c r="A172" s="2">
        <v>437</v>
      </c>
      <c r="B172" s="1" t="s">
        <v>155</v>
      </c>
      <c r="C172" s="13">
        <v>1512992</v>
      </c>
      <c r="D172" s="13">
        <v>1716707</v>
      </c>
      <c r="E172" s="14">
        <v>20030</v>
      </c>
      <c r="F172" s="13">
        <v>293851</v>
      </c>
      <c r="G172" s="13">
        <v>104336</v>
      </c>
      <c r="H172" s="13">
        <v>171225</v>
      </c>
      <c r="I172" s="13">
        <v>20274</v>
      </c>
      <c r="J172" s="13">
        <v>0</v>
      </c>
      <c r="K172" s="14">
        <v>0</v>
      </c>
      <c r="L172" s="13">
        <v>803</v>
      </c>
    </row>
    <row r="173" spans="1:12">
      <c r="A173" s="2">
        <v>439</v>
      </c>
      <c r="B173" s="1" t="s">
        <v>156</v>
      </c>
      <c r="C173" s="13">
        <v>18885251</v>
      </c>
      <c r="D173" s="13">
        <v>18938617</v>
      </c>
      <c r="E173" s="14">
        <v>578991</v>
      </c>
      <c r="F173" s="13">
        <v>2697648</v>
      </c>
      <c r="G173" s="13">
        <v>270659</v>
      </c>
      <c r="H173" s="13">
        <v>3326614</v>
      </c>
      <c r="I173" s="13">
        <v>270659</v>
      </c>
      <c r="J173" s="13">
        <v>0</v>
      </c>
      <c r="K173" s="14">
        <v>0</v>
      </c>
      <c r="L173" s="13">
        <v>19883</v>
      </c>
    </row>
    <row r="174" spans="1:12">
      <c r="A174" s="2">
        <v>441</v>
      </c>
      <c r="B174" s="1" t="s">
        <v>157</v>
      </c>
      <c r="C174" s="13">
        <v>6972600</v>
      </c>
      <c r="D174" s="13">
        <v>6798249</v>
      </c>
      <c r="E174" s="14">
        <v>204239</v>
      </c>
      <c r="F174" s="13">
        <v>878469</v>
      </c>
      <c r="G174" s="13">
        <v>45564</v>
      </c>
      <c r="H174" s="13">
        <v>932975</v>
      </c>
      <c r="I174" s="13">
        <v>45564</v>
      </c>
      <c r="J174" s="13">
        <v>6319</v>
      </c>
      <c r="K174" s="14">
        <v>6319</v>
      </c>
      <c r="L174" s="13">
        <v>43369</v>
      </c>
    </row>
    <row r="175" spans="1:12">
      <c r="A175" s="2">
        <v>448</v>
      </c>
      <c r="B175" s="1" t="s">
        <v>158</v>
      </c>
      <c r="C175" s="13">
        <v>1528862</v>
      </c>
      <c r="D175" s="13">
        <v>1472092</v>
      </c>
      <c r="E175" s="14">
        <v>17103</v>
      </c>
      <c r="F175" s="13">
        <v>180687</v>
      </c>
      <c r="G175" s="13">
        <v>14738</v>
      </c>
      <c r="H175" s="13">
        <v>216462</v>
      </c>
      <c r="I175" s="13">
        <v>14738</v>
      </c>
      <c r="J175" s="13">
        <v>0</v>
      </c>
      <c r="K175" s="14">
        <v>0</v>
      </c>
      <c r="L175" s="13">
        <v>16847</v>
      </c>
    </row>
    <row r="176" spans="1:12">
      <c r="A176" s="2">
        <v>450</v>
      </c>
      <c r="B176" s="1" t="s">
        <v>159</v>
      </c>
      <c r="C176" s="13">
        <v>1018040</v>
      </c>
      <c r="D176" s="13">
        <v>1408235</v>
      </c>
      <c r="E176" s="14">
        <v>19670</v>
      </c>
      <c r="F176" s="13">
        <v>166297</v>
      </c>
      <c r="G176" s="13">
        <v>11170</v>
      </c>
      <c r="H176" s="13">
        <v>161916</v>
      </c>
      <c r="I176" s="13">
        <v>11156</v>
      </c>
      <c r="J176" s="13">
        <v>0</v>
      </c>
      <c r="K176" s="14">
        <v>0</v>
      </c>
      <c r="L176" s="13">
        <v>890</v>
      </c>
    </row>
    <row r="177" spans="1:15">
      <c r="A177" s="2">
        <v>451</v>
      </c>
      <c r="B177" s="1" t="s">
        <v>160</v>
      </c>
      <c r="C177" s="13">
        <v>3006547</v>
      </c>
      <c r="D177" s="13">
        <v>3393993</v>
      </c>
      <c r="E177" s="14">
        <v>80067</v>
      </c>
      <c r="F177" s="13">
        <v>423807</v>
      </c>
      <c r="G177" s="13">
        <v>50900</v>
      </c>
      <c r="H177" s="13">
        <v>483848</v>
      </c>
      <c r="I177" s="13">
        <v>51397</v>
      </c>
      <c r="J177" s="13">
        <v>4512</v>
      </c>
      <c r="K177" s="14">
        <v>4512</v>
      </c>
      <c r="L177" s="13">
        <v>6677</v>
      </c>
    </row>
    <row r="178" spans="1:15">
      <c r="A178" s="2">
        <v>453</v>
      </c>
      <c r="B178" s="1" t="s">
        <v>161</v>
      </c>
      <c r="C178" s="13">
        <v>16876155</v>
      </c>
      <c r="D178" s="13">
        <v>16489976</v>
      </c>
      <c r="E178" s="14">
        <v>511008</v>
      </c>
      <c r="F178" s="13">
        <v>2440674</v>
      </c>
      <c r="G178" s="13">
        <v>118582</v>
      </c>
      <c r="H178" s="13">
        <v>2751246</v>
      </c>
      <c r="I178" s="13">
        <v>121745</v>
      </c>
      <c r="J178" s="13">
        <v>11178</v>
      </c>
      <c r="K178" s="14">
        <v>11178</v>
      </c>
      <c r="L178" s="13">
        <v>14354</v>
      </c>
    </row>
    <row r="179" spans="1:15">
      <c r="A179" s="2">
        <v>457</v>
      </c>
      <c r="B179" s="1" t="s">
        <v>162</v>
      </c>
      <c r="C179" s="13">
        <v>4616378</v>
      </c>
      <c r="D179" s="13">
        <v>4494620</v>
      </c>
      <c r="E179" s="14">
        <v>85219</v>
      </c>
      <c r="F179" s="13">
        <v>571333</v>
      </c>
      <c r="G179" s="13">
        <v>96753</v>
      </c>
      <c r="H179" s="13">
        <v>470347</v>
      </c>
      <c r="I179" s="13">
        <v>96753</v>
      </c>
      <c r="J179" s="13">
        <v>10304</v>
      </c>
      <c r="K179" s="14">
        <v>10304</v>
      </c>
      <c r="L179" s="13">
        <v>22284</v>
      </c>
    </row>
    <row r="180" spans="1:15">
      <c r="A180" s="2">
        <v>458</v>
      </c>
      <c r="B180" s="1" t="s">
        <v>430</v>
      </c>
      <c r="C180" s="13">
        <v>623110</v>
      </c>
      <c r="D180" s="13">
        <v>630967</v>
      </c>
      <c r="E180" s="14">
        <v>5526</v>
      </c>
      <c r="F180" s="13">
        <v>55040</v>
      </c>
      <c r="G180" s="13">
        <v>4951</v>
      </c>
      <c r="H180" s="13">
        <v>21243</v>
      </c>
      <c r="I180" s="13">
        <v>4944</v>
      </c>
      <c r="J180" s="13">
        <v>0</v>
      </c>
      <c r="K180" s="14">
        <v>0</v>
      </c>
      <c r="L180" s="13">
        <v>468</v>
      </c>
    </row>
    <row r="181" spans="1:15">
      <c r="A181" s="2">
        <v>473</v>
      </c>
      <c r="B181" s="1" t="s">
        <v>163</v>
      </c>
      <c r="C181" s="13">
        <v>4607363</v>
      </c>
      <c r="D181" s="13">
        <v>5387848</v>
      </c>
      <c r="E181" s="14">
        <v>88741</v>
      </c>
      <c r="F181" s="13">
        <v>604386</v>
      </c>
      <c r="G181" s="13">
        <v>28389</v>
      </c>
      <c r="H181" s="13">
        <v>612745</v>
      </c>
      <c r="I181" s="13">
        <v>39594</v>
      </c>
      <c r="J181" s="13">
        <v>4961</v>
      </c>
      <c r="K181" s="14">
        <v>4961</v>
      </c>
      <c r="L181" s="13">
        <v>7416</v>
      </c>
    </row>
    <row r="182" spans="1:15">
      <c r="A182" s="2">
        <v>478</v>
      </c>
      <c r="B182" s="1" t="s">
        <v>417</v>
      </c>
      <c r="C182" s="13">
        <v>623210</v>
      </c>
      <c r="D182" s="13">
        <v>635843</v>
      </c>
      <c r="E182" s="14">
        <v>4511</v>
      </c>
      <c r="F182" s="13">
        <v>195799</v>
      </c>
      <c r="G182" s="13">
        <v>133947</v>
      </c>
      <c r="H182" s="13">
        <v>53571</v>
      </c>
      <c r="I182" s="13">
        <v>9133</v>
      </c>
      <c r="J182" s="13">
        <v>2416</v>
      </c>
      <c r="K182" s="14">
        <v>2416</v>
      </c>
      <c r="L182" s="13">
        <v>0</v>
      </c>
    </row>
    <row r="183" spans="1:15">
      <c r="A183" s="2">
        <v>479</v>
      </c>
      <c r="B183" s="1" t="s">
        <v>164</v>
      </c>
      <c r="C183" s="13">
        <v>45957754</v>
      </c>
      <c r="D183" s="13">
        <v>47999855</v>
      </c>
      <c r="E183" s="14">
        <v>1224913</v>
      </c>
      <c r="F183" s="13">
        <v>7199968</v>
      </c>
      <c r="G183" s="13">
        <v>530290</v>
      </c>
      <c r="H183" s="13">
        <v>7282391</v>
      </c>
      <c r="I183" s="13">
        <v>420177</v>
      </c>
      <c r="J183" s="13">
        <v>22372</v>
      </c>
      <c r="K183" s="14">
        <v>22372</v>
      </c>
      <c r="L183" s="13">
        <v>64249</v>
      </c>
    </row>
    <row r="184" spans="1:15">
      <c r="A184" s="2">
        <v>482</v>
      </c>
      <c r="B184" s="1" t="s">
        <v>165</v>
      </c>
      <c r="C184" s="13">
        <v>3512630</v>
      </c>
      <c r="D184" s="13">
        <v>3722278</v>
      </c>
      <c r="E184" s="14">
        <v>57221</v>
      </c>
      <c r="F184" s="13">
        <v>435641</v>
      </c>
      <c r="G184" s="13">
        <v>25537</v>
      </c>
      <c r="H184" s="13">
        <v>521250</v>
      </c>
      <c r="I184" s="13">
        <v>29103</v>
      </c>
      <c r="J184" s="13">
        <v>12944</v>
      </c>
      <c r="K184" s="14">
        <v>12944</v>
      </c>
      <c r="L184" s="13">
        <v>2</v>
      </c>
      <c r="M184" s="1"/>
      <c r="N184" s="1"/>
      <c r="O184" s="1"/>
    </row>
    <row r="185" spans="1:15">
      <c r="A185" s="2">
        <v>484</v>
      </c>
      <c r="B185" s="1" t="s">
        <v>166</v>
      </c>
      <c r="C185" s="13">
        <v>13867198</v>
      </c>
      <c r="D185" s="13">
        <v>13094137</v>
      </c>
      <c r="E185" s="14">
        <v>303652</v>
      </c>
      <c r="F185" s="13">
        <v>2050866</v>
      </c>
      <c r="G185" s="13">
        <v>203466</v>
      </c>
      <c r="H185" s="13">
        <v>2900221</v>
      </c>
      <c r="I185" s="13">
        <v>203466</v>
      </c>
      <c r="J185" s="13">
        <v>1004470</v>
      </c>
      <c r="K185" s="14">
        <v>1004470</v>
      </c>
      <c r="L185" s="13">
        <v>29185</v>
      </c>
    </row>
    <row r="186" spans="1:15">
      <c r="A186" s="2">
        <v>489</v>
      </c>
      <c r="B186" s="1" t="s">
        <v>167</v>
      </c>
      <c r="C186" s="13">
        <v>6173306</v>
      </c>
      <c r="D186" s="13">
        <v>5656447</v>
      </c>
      <c r="E186" s="14">
        <v>114554</v>
      </c>
      <c r="F186" s="13">
        <v>496224</v>
      </c>
      <c r="G186" s="13">
        <v>70597</v>
      </c>
      <c r="H186" s="13">
        <v>576835</v>
      </c>
      <c r="I186" s="13">
        <v>70503</v>
      </c>
      <c r="J186" s="13">
        <v>0</v>
      </c>
      <c r="K186" s="14">
        <v>0</v>
      </c>
      <c r="L186" s="13">
        <v>19992</v>
      </c>
    </row>
    <row r="187" spans="1:15">
      <c r="A187" s="2">
        <v>491</v>
      </c>
      <c r="B187" s="1" t="s">
        <v>431</v>
      </c>
      <c r="C187" s="13">
        <v>623231</v>
      </c>
      <c r="D187" s="13">
        <v>959500</v>
      </c>
      <c r="E187" s="14">
        <v>27661</v>
      </c>
      <c r="F187" s="13">
        <v>97898</v>
      </c>
      <c r="G187" s="13">
        <v>10819</v>
      </c>
      <c r="H187" s="13">
        <v>124370</v>
      </c>
      <c r="I187" s="13">
        <v>10819</v>
      </c>
      <c r="J187" s="13">
        <v>0</v>
      </c>
      <c r="K187" s="14">
        <v>0</v>
      </c>
      <c r="L187" s="13">
        <v>1613</v>
      </c>
    </row>
    <row r="188" spans="1:15">
      <c r="A188" s="2">
        <v>498</v>
      </c>
      <c r="B188" s="1" t="s">
        <v>168</v>
      </c>
      <c r="C188" s="13">
        <v>1395884</v>
      </c>
      <c r="D188" s="13">
        <v>1579987</v>
      </c>
      <c r="E188" s="14">
        <v>10900</v>
      </c>
      <c r="F188" s="13">
        <v>194149</v>
      </c>
      <c r="G188" s="13">
        <v>60652</v>
      </c>
      <c r="H188" s="13">
        <v>236057</v>
      </c>
      <c r="I188" s="13">
        <v>60652</v>
      </c>
      <c r="J188" s="13">
        <v>2085</v>
      </c>
      <c r="K188" s="14">
        <v>2085</v>
      </c>
      <c r="L188" s="13">
        <v>13900</v>
      </c>
    </row>
    <row r="189" spans="1:15">
      <c r="A189" s="2">
        <v>499</v>
      </c>
      <c r="B189" s="1" t="s">
        <v>444</v>
      </c>
      <c r="C189" s="13">
        <v>2203812</v>
      </c>
      <c r="D189" s="13">
        <v>2120174</v>
      </c>
      <c r="E189" s="14">
        <v>33874</v>
      </c>
      <c r="F189" s="13">
        <v>265302</v>
      </c>
      <c r="G189" s="13">
        <v>22439</v>
      </c>
      <c r="H189" s="13">
        <v>313631</v>
      </c>
      <c r="I189" s="13">
        <v>89651</v>
      </c>
      <c r="J189" s="13">
        <v>0</v>
      </c>
      <c r="K189" s="14">
        <v>0</v>
      </c>
      <c r="L189" s="13">
        <v>2776</v>
      </c>
    </row>
    <row r="190" spans="1:15">
      <c r="A190" s="2">
        <v>501</v>
      </c>
      <c r="B190" s="1" t="s">
        <v>169</v>
      </c>
      <c r="C190" s="13">
        <v>2048639</v>
      </c>
      <c r="D190" s="13">
        <v>2417261</v>
      </c>
      <c r="E190" s="14">
        <v>58095</v>
      </c>
      <c r="F190" s="13">
        <v>281675</v>
      </c>
      <c r="G190" s="13">
        <v>43386</v>
      </c>
      <c r="H190" s="13">
        <v>182843</v>
      </c>
      <c r="I190" s="13">
        <v>43329</v>
      </c>
      <c r="J190" s="13">
        <v>0</v>
      </c>
      <c r="K190" s="14">
        <v>0</v>
      </c>
      <c r="L190" s="13">
        <v>3770</v>
      </c>
    </row>
    <row r="191" spans="1:15">
      <c r="A191" s="2">
        <v>502</v>
      </c>
      <c r="B191" s="1" t="s">
        <v>170</v>
      </c>
      <c r="C191" s="13">
        <v>30733805</v>
      </c>
      <c r="D191" s="13">
        <v>28489797</v>
      </c>
      <c r="E191" s="14">
        <v>820664</v>
      </c>
      <c r="F191" s="13">
        <v>4977112</v>
      </c>
      <c r="G191" s="13">
        <v>146755</v>
      </c>
      <c r="H191" s="13">
        <v>5668813</v>
      </c>
      <c r="I191" s="13">
        <v>146755</v>
      </c>
      <c r="J191" s="13">
        <v>613618</v>
      </c>
      <c r="K191" s="14">
        <v>613618</v>
      </c>
      <c r="L191" s="13">
        <v>26278</v>
      </c>
    </row>
    <row r="192" spans="1:15">
      <c r="A192" s="2">
        <v>503</v>
      </c>
      <c r="B192" s="1" t="s">
        <v>171</v>
      </c>
      <c r="C192" s="13">
        <v>44452075</v>
      </c>
      <c r="D192" s="13">
        <v>44140305</v>
      </c>
      <c r="E192" s="14">
        <v>1369313</v>
      </c>
      <c r="F192" s="13">
        <v>7553315</v>
      </c>
      <c r="G192" s="13">
        <v>777450</v>
      </c>
      <c r="H192" s="13">
        <v>8157378</v>
      </c>
      <c r="I192" s="13">
        <v>777450</v>
      </c>
      <c r="J192" s="13">
        <v>238000</v>
      </c>
      <c r="K192" s="14">
        <v>238000</v>
      </c>
      <c r="L192" s="13">
        <v>22423</v>
      </c>
    </row>
    <row r="193" spans="1:12">
      <c r="A193" s="2">
        <v>505</v>
      </c>
      <c r="B193" s="1" t="s">
        <v>172</v>
      </c>
      <c r="C193" s="13">
        <v>53162674</v>
      </c>
      <c r="D193" s="13">
        <v>52353708</v>
      </c>
      <c r="E193" s="14">
        <v>917200</v>
      </c>
      <c r="F193" s="13">
        <v>9673974</v>
      </c>
      <c r="G193" s="13">
        <v>396151</v>
      </c>
      <c r="H193" s="13">
        <v>9046188</v>
      </c>
      <c r="I193" s="13">
        <v>451472</v>
      </c>
      <c r="J193" s="13">
        <v>196573</v>
      </c>
      <c r="K193" s="14">
        <v>196573</v>
      </c>
      <c r="L193" s="13">
        <v>43567</v>
      </c>
    </row>
    <row r="194" spans="1:12">
      <c r="A194" s="2">
        <v>512</v>
      </c>
      <c r="B194" s="1" t="s">
        <v>173</v>
      </c>
      <c r="C194" s="13">
        <v>9858818</v>
      </c>
      <c r="D194" s="13">
        <v>9187021</v>
      </c>
      <c r="E194" s="14">
        <v>259516</v>
      </c>
      <c r="F194" s="13">
        <v>1721578</v>
      </c>
      <c r="G194" s="13">
        <v>142910</v>
      </c>
      <c r="H194" s="13">
        <v>1418282</v>
      </c>
      <c r="I194" s="13">
        <v>142910</v>
      </c>
      <c r="J194" s="13">
        <v>0</v>
      </c>
      <c r="K194" s="14">
        <v>0</v>
      </c>
      <c r="L194" s="13">
        <v>9086</v>
      </c>
    </row>
    <row r="195" spans="1:12">
      <c r="A195" s="2">
        <v>513</v>
      </c>
      <c r="B195" s="1" t="s">
        <v>174</v>
      </c>
      <c r="C195" s="13">
        <v>20451324</v>
      </c>
      <c r="D195" s="13">
        <v>20843490</v>
      </c>
      <c r="E195" s="14">
        <v>346910</v>
      </c>
      <c r="F195" s="13">
        <v>3347007</v>
      </c>
      <c r="G195" s="13">
        <v>166300</v>
      </c>
      <c r="H195" s="13">
        <v>3152867</v>
      </c>
      <c r="I195" s="13">
        <v>166300</v>
      </c>
      <c r="J195" s="13">
        <v>0</v>
      </c>
      <c r="K195" s="14">
        <v>0</v>
      </c>
      <c r="L195" s="13">
        <v>10008</v>
      </c>
    </row>
    <row r="196" spans="1:12">
      <c r="A196" s="2">
        <v>518</v>
      </c>
      <c r="B196" s="1" t="s">
        <v>175</v>
      </c>
      <c r="C196" s="13">
        <v>356438891</v>
      </c>
      <c r="D196" s="13">
        <v>333337572</v>
      </c>
      <c r="E196" s="14">
        <v>10846337</v>
      </c>
      <c r="F196" s="13">
        <v>60125577</v>
      </c>
      <c r="G196" s="13">
        <v>2391299</v>
      </c>
      <c r="H196" s="13">
        <v>62009781</v>
      </c>
      <c r="I196" s="13">
        <v>2387454</v>
      </c>
      <c r="J196" s="13">
        <v>0</v>
      </c>
      <c r="K196" s="14">
        <v>0</v>
      </c>
      <c r="L196" s="13">
        <v>439876</v>
      </c>
    </row>
    <row r="197" spans="1:12">
      <c r="A197" s="2">
        <v>523</v>
      </c>
      <c r="B197" s="1" t="s">
        <v>176</v>
      </c>
      <c r="C197" s="13">
        <v>1350357</v>
      </c>
      <c r="D197" s="13">
        <v>1383771</v>
      </c>
      <c r="E197" s="14">
        <v>35626</v>
      </c>
      <c r="F197" s="13">
        <v>214571</v>
      </c>
      <c r="G197" s="13">
        <v>31538</v>
      </c>
      <c r="H197" s="13">
        <v>214571</v>
      </c>
      <c r="I197" s="13">
        <v>31538</v>
      </c>
      <c r="J197" s="13">
        <v>0</v>
      </c>
      <c r="K197" s="14">
        <v>0</v>
      </c>
      <c r="L197" s="13">
        <v>4585</v>
      </c>
    </row>
    <row r="198" spans="1:12">
      <c r="A198" s="2">
        <v>530</v>
      </c>
      <c r="B198" s="1" t="s">
        <v>177</v>
      </c>
      <c r="C198" s="13">
        <v>11494398</v>
      </c>
      <c r="D198" s="13">
        <v>10379488</v>
      </c>
      <c r="E198" s="14">
        <v>265401</v>
      </c>
      <c r="F198" s="13">
        <v>1593329</v>
      </c>
      <c r="G198" s="13">
        <v>57707</v>
      </c>
      <c r="H198" s="13">
        <v>1587443</v>
      </c>
      <c r="I198" s="13">
        <v>120000</v>
      </c>
      <c r="J198" s="13">
        <v>1385</v>
      </c>
      <c r="K198" s="14">
        <v>1385</v>
      </c>
      <c r="L198" s="13">
        <v>39324</v>
      </c>
    </row>
    <row r="199" spans="1:12">
      <c r="A199" s="2">
        <v>531</v>
      </c>
      <c r="B199" s="1" t="s">
        <v>178</v>
      </c>
      <c r="C199" s="13">
        <v>2741773</v>
      </c>
      <c r="D199" s="13">
        <v>3438830</v>
      </c>
      <c r="E199" s="14">
        <v>38034</v>
      </c>
      <c r="F199" s="13">
        <v>385250</v>
      </c>
      <c r="G199" s="13">
        <v>56080</v>
      </c>
      <c r="H199" s="13">
        <v>414516</v>
      </c>
      <c r="I199" s="13">
        <v>63911</v>
      </c>
      <c r="J199" s="13">
        <v>9758</v>
      </c>
      <c r="K199" s="14">
        <v>9758</v>
      </c>
      <c r="L199" s="13">
        <v>4371</v>
      </c>
    </row>
    <row r="200" spans="1:12">
      <c r="A200" s="2">
        <v>532</v>
      </c>
      <c r="B200" s="1" t="s">
        <v>179</v>
      </c>
      <c r="C200" s="13">
        <v>2210559</v>
      </c>
      <c r="D200" s="13">
        <v>2448863</v>
      </c>
      <c r="E200" s="14">
        <v>32886</v>
      </c>
      <c r="F200" s="13">
        <v>264383</v>
      </c>
      <c r="G200" s="13">
        <v>54489</v>
      </c>
      <c r="H200" s="13">
        <v>370334</v>
      </c>
      <c r="I200" s="13">
        <v>54417</v>
      </c>
      <c r="J200" s="13">
        <v>21854</v>
      </c>
      <c r="K200" s="14">
        <v>21854</v>
      </c>
      <c r="L200" s="13">
        <v>23409</v>
      </c>
    </row>
    <row r="201" spans="1:12">
      <c r="A201" s="2">
        <v>534</v>
      </c>
      <c r="B201" s="1" t="s">
        <v>180</v>
      </c>
      <c r="C201" s="13">
        <v>2570771</v>
      </c>
      <c r="D201" s="13">
        <v>2743400</v>
      </c>
      <c r="E201" s="14">
        <v>92030</v>
      </c>
      <c r="F201" s="13">
        <v>334428</v>
      </c>
      <c r="G201" s="13">
        <v>41275</v>
      </c>
      <c r="H201" s="13">
        <v>315832</v>
      </c>
      <c r="I201" s="13">
        <v>0</v>
      </c>
      <c r="J201" s="13">
        <v>2142</v>
      </c>
      <c r="K201" s="14">
        <v>2142</v>
      </c>
      <c r="L201" s="13">
        <v>1747</v>
      </c>
    </row>
    <row r="202" spans="1:12">
      <c r="A202" s="2">
        <v>537</v>
      </c>
      <c r="B202" s="1" t="s">
        <v>181</v>
      </c>
      <c r="C202" s="13">
        <v>9047685</v>
      </c>
      <c r="D202" s="13">
        <v>9210843</v>
      </c>
      <c r="E202" s="14">
        <v>266707</v>
      </c>
      <c r="F202" s="13">
        <v>1258422</v>
      </c>
      <c r="G202" s="13">
        <v>173530</v>
      </c>
      <c r="H202" s="13">
        <v>1217834</v>
      </c>
      <c r="I202" s="13">
        <v>173530</v>
      </c>
      <c r="J202" s="13">
        <v>5006</v>
      </c>
      <c r="K202" s="14">
        <v>5006</v>
      </c>
      <c r="L202" s="13">
        <v>9259</v>
      </c>
    </row>
    <row r="203" spans="1:12">
      <c r="A203" s="2">
        <v>542</v>
      </c>
      <c r="B203" s="1" t="s">
        <v>182</v>
      </c>
      <c r="C203" s="13">
        <v>5468736</v>
      </c>
      <c r="D203" s="13">
        <v>5266466</v>
      </c>
      <c r="E203" s="14">
        <v>108448</v>
      </c>
      <c r="F203" s="13">
        <v>610714</v>
      </c>
      <c r="G203" s="13">
        <v>34839</v>
      </c>
      <c r="H203" s="13">
        <v>830120</v>
      </c>
      <c r="I203" s="13">
        <v>94839</v>
      </c>
      <c r="J203" s="13">
        <v>13159</v>
      </c>
      <c r="K203" s="14">
        <v>13159</v>
      </c>
      <c r="L203" s="13">
        <v>4281</v>
      </c>
    </row>
    <row r="204" spans="1:12">
      <c r="A204" s="2">
        <v>545</v>
      </c>
      <c r="B204" s="1" t="s">
        <v>183</v>
      </c>
      <c r="C204" s="13">
        <v>3709188</v>
      </c>
      <c r="D204" s="13">
        <v>4139341</v>
      </c>
      <c r="E204" s="14">
        <v>81983</v>
      </c>
      <c r="F204" s="13">
        <v>611137</v>
      </c>
      <c r="G204" s="13">
        <v>60661</v>
      </c>
      <c r="H204" s="13">
        <v>481137</v>
      </c>
      <c r="I204" s="13">
        <v>60661</v>
      </c>
      <c r="J204" s="13">
        <v>0</v>
      </c>
      <c r="K204" s="14">
        <v>0</v>
      </c>
      <c r="L204" s="13">
        <v>617</v>
      </c>
    </row>
    <row r="205" spans="1:12">
      <c r="A205" s="2">
        <v>546</v>
      </c>
      <c r="B205" s="1" t="s">
        <v>184</v>
      </c>
      <c r="C205" s="13">
        <v>45049625</v>
      </c>
      <c r="D205" s="13">
        <v>45827432</v>
      </c>
      <c r="E205" s="14">
        <v>1200097</v>
      </c>
      <c r="F205" s="13">
        <v>7048147</v>
      </c>
      <c r="G205" s="13">
        <v>448988</v>
      </c>
      <c r="H205" s="13">
        <v>5971178</v>
      </c>
      <c r="I205" s="13">
        <v>449988</v>
      </c>
      <c r="J205" s="13">
        <v>17972</v>
      </c>
      <c r="K205" s="14">
        <v>17972</v>
      </c>
      <c r="L205" s="13">
        <v>53831</v>
      </c>
    </row>
    <row r="206" spans="1:12">
      <c r="A206" s="2">
        <v>547</v>
      </c>
      <c r="B206" s="1" t="s">
        <v>185</v>
      </c>
      <c r="C206" s="13">
        <v>4343705</v>
      </c>
      <c r="D206" s="13">
        <v>4801196</v>
      </c>
      <c r="E206" s="14">
        <v>111063</v>
      </c>
      <c r="F206" s="13">
        <v>527039</v>
      </c>
      <c r="G206" s="13">
        <v>92658</v>
      </c>
      <c r="H206" s="13">
        <v>465712</v>
      </c>
      <c r="I206" s="13">
        <v>92658</v>
      </c>
      <c r="J206" s="13">
        <v>11268</v>
      </c>
      <c r="K206" s="14">
        <v>11268</v>
      </c>
      <c r="L206" s="13">
        <v>476</v>
      </c>
    </row>
    <row r="207" spans="1:12">
      <c r="A207" s="2">
        <v>553</v>
      </c>
      <c r="B207" s="1" t="s">
        <v>186</v>
      </c>
      <c r="C207" s="13">
        <v>2310435</v>
      </c>
      <c r="D207" s="13">
        <v>2400815</v>
      </c>
      <c r="E207" s="14">
        <v>53251</v>
      </c>
      <c r="F207" s="13">
        <v>310344</v>
      </c>
      <c r="G207" s="13">
        <v>67699</v>
      </c>
      <c r="H207" s="13">
        <v>268118</v>
      </c>
      <c r="I207" s="13">
        <v>0</v>
      </c>
      <c r="J207" s="13">
        <v>3864</v>
      </c>
      <c r="K207" s="14">
        <v>3864</v>
      </c>
      <c r="L207" s="13">
        <v>6410</v>
      </c>
    </row>
    <row r="208" spans="1:12">
      <c r="A208" s="2">
        <v>556</v>
      </c>
      <c r="B208" s="1" t="s">
        <v>187</v>
      </c>
      <c r="C208" s="13">
        <v>11738438</v>
      </c>
      <c r="D208" s="13">
        <v>10934368</v>
      </c>
      <c r="E208" s="14">
        <v>140660</v>
      </c>
      <c r="F208" s="13">
        <v>2236159</v>
      </c>
      <c r="G208" s="13">
        <v>68289</v>
      </c>
      <c r="H208" s="13">
        <v>2236159</v>
      </c>
      <c r="I208" s="13">
        <v>68289</v>
      </c>
      <c r="J208" s="13">
        <v>14300</v>
      </c>
      <c r="K208" s="14">
        <v>14300</v>
      </c>
      <c r="L208" s="13">
        <v>24171</v>
      </c>
    </row>
    <row r="209" spans="1:12">
      <c r="A209" s="2">
        <v>568</v>
      </c>
      <c r="B209" s="1" t="s">
        <v>432</v>
      </c>
      <c r="C209" s="13">
        <v>1039928</v>
      </c>
      <c r="D209" s="13">
        <v>1048529</v>
      </c>
      <c r="E209" s="14">
        <v>57293</v>
      </c>
      <c r="F209" s="13">
        <v>165186</v>
      </c>
      <c r="G209" s="13">
        <v>27258</v>
      </c>
      <c r="H209" s="13">
        <v>96071</v>
      </c>
      <c r="I209" s="13">
        <v>27222</v>
      </c>
      <c r="J209" s="13">
        <v>0</v>
      </c>
      <c r="K209" s="14">
        <v>0</v>
      </c>
      <c r="L209" s="13">
        <v>3035</v>
      </c>
    </row>
    <row r="210" spans="1:12">
      <c r="A210" s="2">
        <v>569</v>
      </c>
      <c r="B210" s="1" t="s">
        <v>188</v>
      </c>
      <c r="C210" s="13">
        <v>2288369</v>
      </c>
      <c r="D210" s="13">
        <v>2439584</v>
      </c>
      <c r="E210" s="14">
        <v>77843</v>
      </c>
      <c r="F210" s="13">
        <v>247153</v>
      </c>
      <c r="G210" s="13">
        <v>37572</v>
      </c>
      <c r="H210" s="13">
        <v>312147</v>
      </c>
      <c r="I210" s="13">
        <v>37572</v>
      </c>
      <c r="J210" s="13">
        <v>2503</v>
      </c>
      <c r="K210" s="14">
        <v>2503</v>
      </c>
      <c r="L210" s="13">
        <v>7042</v>
      </c>
    </row>
    <row r="211" spans="1:12">
      <c r="A211" s="2">
        <v>575</v>
      </c>
      <c r="B211" s="1" t="s">
        <v>189</v>
      </c>
      <c r="C211" s="13">
        <v>3233475</v>
      </c>
      <c r="D211" s="13">
        <v>3158707</v>
      </c>
      <c r="E211" s="14">
        <v>83273</v>
      </c>
      <c r="F211" s="13">
        <v>405601</v>
      </c>
      <c r="G211" s="13">
        <v>52686</v>
      </c>
      <c r="H211" s="13">
        <v>384106</v>
      </c>
      <c r="I211" s="13">
        <v>0</v>
      </c>
      <c r="J211" s="13">
        <v>5584</v>
      </c>
      <c r="K211" s="14">
        <v>5584</v>
      </c>
      <c r="L211" s="13">
        <v>7693</v>
      </c>
    </row>
    <row r="212" spans="1:12">
      <c r="A212" s="2">
        <v>576</v>
      </c>
      <c r="B212" s="1" t="s">
        <v>190</v>
      </c>
      <c r="C212" s="13">
        <v>1539820</v>
      </c>
      <c r="D212" s="13">
        <v>1755103</v>
      </c>
      <c r="E212" s="14">
        <v>52792</v>
      </c>
      <c r="F212" s="13">
        <v>171175</v>
      </c>
      <c r="G212" s="13">
        <v>24617</v>
      </c>
      <c r="H212" s="13">
        <v>163405</v>
      </c>
      <c r="I212" s="13">
        <v>0</v>
      </c>
      <c r="J212" s="13">
        <v>2793</v>
      </c>
      <c r="K212" s="14">
        <v>2793</v>
      </c>
      <c r="L212" s="13">
        <v>688</v>
      </c>
    </row>
    <row r="213" spans="1:12">
      <c r="A213" s="2">
        <v>579</v>
      </c>
      <c r="B213" s="1" t="s">
        <v>191</v>
      </c>
      <c r="C213" s="13">
        <v>2644631</v>
      </c>
      <c r="D213" s="13">
        <v>3066629</v>
      </c>
      <c r="E213" s="14">
        <v>88169</v>
      </c>
      <c r="F213" s="13">
        <v>275096</v>
      </c>
      <c r="G213" s="13">
        <v>23065</v>
      </c>
      <c r="H213" s="13">
        <v>267607</v>
      </c>
      <c r="I213" s="13">
        <v>23065</v>
      </c>
      <c r="J213" s="13">
        <v>1965</v>
      </c>
      <c r="K213" s="14">
        <v>1965</v>
      </c>
      <c r="L213" s="13">
        <v>2069</v>
      </c>
    </row>
    <row r="214" spans="1:12">
      <c r="A214" s="2">
        <v>584</v>
      </c>
      <c r="B214" s="1" t="s">
        <v>192</v>
      </c>
      <c r="C214" s="13">
        <v>2850579</v>
      </c>
      <c r="D214" s="13">
        <v>3124833</v>
      </c>
      <c r="E214" s="14">
        <v>189045</v>
      </c>
      <c r="F214" s="13">
        <v>385523</v>
      </c>
      <c r="G214" s="13">
        <v>44082</v>
      </c>
      <c r="H214" s="13">
        <v>471143</v>
      </c>
      <c r="I214" s="13">
        <v>44025</v>
      </c>
      <c r="J214" s="13">
        <v>48311</v>
      </c>
      <c r="K214" s="14">
        <v>48311</v>
      </c>
      <c r="L214" s="13">
        <v>10798</v>
      </c>
    </row>
    <row r="215" spans="1:12">
      <c r="A215" s="2">
        <v>585</v>
      </c>
      <c r="B215" s="1" t="s">
        <v>193</v>
      </c>
      <c r="C215" s="13">
        <v>2700806</v>
      </c>
      <c r="D215" s="13">
        <v>2672523</v>
      </c>
      <c r="E215" s="14">
        <v>44668</v>
      </c>
      <c r="F215" s="13">
        <v>369745</v>
      </c>
      <c r="G215" s="13">
        <v>47268</v>
      </c>
      <c r="H215" s="13">
        <v>453113</v>
      </c>
      <c r="I215" s="13">
        <v>47206</v>
      </c>
      <c r="J215" s="13">
        <v>43435</v>
      </c>
      <c r="K215" s="14">
        <v>43435</v>
      </c>
      <c r="L215" s="13">
        <v>2752</v>
      </c>
    </row>
    <row r="216" spans="1:12">
      <c r="A216" s="2">
        <v>588</v>
      </c>
      <c r="B216" s="1" t="s">
        <v>194</v>
      </c>
      <c r="C216" s="13">
        <v>752438</v>
      </c>
      <c r="D216" s="13">
        <v>716820</v>
      </c>
      <c r="E216" s="14">
        <v>13022</v>
      </c>
      <c r="F216" s="13">
        <v>116046</v>
      </c>
      <c r="G216" s="13">
        <v>17301</v>
      </c>
      <c r="H216" s="13">
        <v>144332</v>
      </c>
      <c r="I216" s="13">
        <v>17278</v>
      </c>
      <c r="J216" s="13">
        <v>12412</v>
      </c>
      <c r="K216" s="14">
        <v>12412</v>
      </c>
      <c r="L216" s="13">
        <v>1750</v>
      </c>
    </row>
    <row r="217" spans="1:12">
      <c r="A217" s="2">
        <v>589</v>
      </c>
      <c r="B217" s="1" t="s">
        <v>195</v>
      </c>
      <c r="C217" s="13">
        <v>874328</v>
      </c>
      <c r="D217" s="13">
        <v>1091926</v>
      </c>
      <c r="E217" s="14">
        <v>15106</v>
      </c>
      <c r="F217" s="13">
        <v>84530</v>
      </c>
      <c r="G217" s="13">
        <v>19197</v>
      </c>
      <c r="H217" s="13">
        <v>147815</v>
      </c>
      <c r="I217" s="13">
        <v>19172</v>
      </c>
      <c r="J217" s="13">
        <v>0</v>
      </c>
      <c r="K217" s="14">
        <v>0</v>
      </c>
      <c r="L217" s="13">
        <v>0</v>
      </c>
    </row>
    <row r="218" spans="1:12">
      <c r="A218" s="2">
        <v>590</v>
      </c>
      <c r="B218" s="1" t="s">
        <v>196</v>
      </c>
      <c r="C218" s="13">
        <v>5817775</v>
      </c>
      <c r="D218" s="13">
        <v>5993470</v>
      </c>
      <c r="E218" s="14">
        <v>88418</v>
      </c>
      <c r="F218" s="13">
        <v>878548</v>
      </c>
      <c r="G218" s="13">
        <v>59197</v>
      </c>
      <c r="H218" s="13">
        <v>946160</v>
      </c>
      <c r="I218" s="13">
        <v>67464</v>
      </c>
      <c r="J218" s="13">
        <v>19306</v>
      </c>
      <c r="K218" s="14">
        <v>19306</v>
      </c>
      <c r="L218" s="13">
        <v>14258</v>
      </c>
    </row>
    <row r="219" spans="1:12">
      <c r="A219" s="2">
        <v>597</v>
      </c>
      <c r="B219" s="1" t="s">
        <v>197</v>
      </c>
      <c r="C219" s="13">
        <v>10291670</v>
      </c>
      <c r="D219" s="13">
        <v>8992413</v>
      </c>
      <c r="E219" s="14">
        <v>125465</v>
      </c>
      <c r="F219" s="13">
        <v>1348744</v>
      </c>
      <c r="G219" s="13">
        <v>104073</v>
      </c>
      <c r="H219" s="13">
        <v>1323912</v>
      </c>
      <c r="I219" s="13">
        <v>103936</v>
      </c>
      <c r="J219" s="13">
        <v>10495</v>
      </c>
      <c r="K219" s="14">
        <v>10495</v>
      </c>
      <c r="L219" s="13">
        <v>40291</v>
      </c>
    </row>
    <row r="220" spans="1:12">
      <c r="A220" s="2">
        <v>599</v>
      </c>
      <c r="B220" s="1" t="s">
        <v>198</v>
      </c>
      <c r="C220" s="13">
        <v>548605617</v>
      </c>
      <c r="D220" s="13">
        <v>560934284</v>
      </c>
      <c r="E220" s="14">
        <v>12938725</v>
      </c>
      <c r="F220" s="13">
        <v>97253864</v>
      </c>
      <c r="G220" s="13">
        <v>2730858</v>
      </c>
      <c r="H220" s="13">
        <v>86911127</v>
      </c>
      <c r="I220" s="13">
        <v>2086900</v>
      </c>
      <c r="J220" s="13">
        <v>1289754</v>
      </c>
      <c r="K220" s="14">
        <v>1289754</v>
      </c>
      <c r="L220" s="13">
        <v>361187</v>
      </c>
    </row>
    <row r="221" spans="1:12">
      <c r="A221" s="2">
        <v>603</v>
      </c>
      <c r="B221" s="1" t="s">
        <v>199</v>
      </c>
      <c r="C221" s="13">
        <v>18945066</v>
      </c>
      <c r="D221" s="13">
        <v>17813187</v>
      </c>
      <c r="E221" s="14">
        <v>396447</v>
      </c>
      <c r="F221" s="13">
        <v>3109615</v>
      </c>
      <c r="G221" s="13">
        <v>237477</v>
      </c>
      <c r="H221" s="13">
        <v>3144286</v>
      </c>
      <c r="I221" s="13">
        <v>237166</v>
      </c>
      <c r="J221" s="13">
        <v>12847</v>
      </c>
      <c r="K221" s="14">
        <v>12847</v>
      </c>
      <c r="L221" s="13">
        <v>50726</v>
      </c>
    </row>
    <row r="222" spans="1:12">
      <c r="A222" s="2">
        <v>606</v>
      </c>
      <c r="B222" s="1" t="s">
        <v>200</v>
      </c>
      <c r="C222" s="13">
        <v>42993634</v>
      </c>
      <c r="D222" s="13">
        <v>34778648</v>
      </c>
      <c r="E222" s="14">
        <v>1139357</v>
      </c>
      <c r="F222" s="13">
        <v>6708339</v>
      </c>
      <c r="G222" s="13">
        <v>406311</v>
      </c>
      <c r="H222" s="13">
        <v>5892027</v>
      </c>
      <c r="I222" s="13">
        <v>394636</v>
      </c>
      <c r="J222" s="13">
        <v>0</v>
      </c>
      <c r="K222" s="14">
        <v>0</v>
      </c>
      <c r="L222" s="13">
        <v>38858</v>
      </c>
    </row>
    <row r="223" spans="1:12">
      <c r="A223" s="2">
        <v>608</v>
      </c>
      <c r="B223" s="1" t="s">
        <v>433</v>
      </c>
      <c r="C223" s="13">
        <v>2662067</v>
      </c>
      <c r="D223" s="13">
        <v>2978405</v>
      </c>
      <c r="E223" s="14">
        <v>124677</v>
      </c>
      <c r="F223" s="13">
        <v>264779</v>
      </c>
      <c r="G223" s="13">
        <v>21416</v>
      </c>
      <c r="H223" s="13">
        <v>318012</v>
      </c>
      <c r="I223" s="13">
        <v>21416</v>
      </c>
      <c r="J223" s="13">
        <v>0</v>
      </c>
      <c r="K223" s="14">
        <v>0</v>
      </c>
      <c r="L223" s="13">
        <v>43936</v>
      </c>
    </row>
    <row r="224" spans="1:12">
      <c r="A224" s="2">
        <v>610</v>
      </c>
      <c r="B224" s="1" t="s">
        <v>201</v>
      </c>
      <c r="C224" s="13">
        <v>4756308</v>
      </c>
      <c r="D224" s="13">
        <v>4881303</v>
      </c>
      <c r="E224" s="14">
        <v>73508</v>
      </c>
      <c r="F224" s="13">
        <v>613167</v>
      </c>
      <c r="G224" s="13">
        <v>80021</v>
      </c>
      <c r="H224" s="13">
        <v>692690</v>
      </c>
      <c r="I224" s="13">
        <v>91196</v>
      </c>
      <c r="J224" s="13">
        <v>9534</v>
      </c>
      <c r="K224" s="14">
        <v>9534</v>
      </c>
      <c r="L224" s="13">
        <v>0</v>
      </c>
    </row>
    <row r="225" spans="1:15">
      <c r="A225" s="2">
        <v>611</v>
      </c>
      <c r="B225" s="1" t="s">
        <v>202</v>
      </c>
      <c r="C225" s="13">
        <v>1045406</v>
      </c>
      <c r="D225" s="13">
        <v>879374</v>
      </c>
      <c r="E225" s="14">
        <v>13358</v>
      </c>
      <c r="F225" s="13">
        <v>167869</v>
      </c>
      <c r="G225" s="13">
        <v>16920</v>
      </c>
      <c r="H225" s="13">
        <v>208401</v>
      </c>
      <c r="I225" s="13">
        <v>16898</v>
      </c>
      <c r="J225" s="13">
        <v>19264</v>
      </c>
      <c r="K225" s="14">
        <v>19264</v>
      </c>
      <c r="L225" s="13">
        <v>0</v>
      </c>
    </row>
    <row r="226" spans="1:15">
      <c r="A226" s="2">
        <v>612</v>
      </c>
      <c r="B226" s="1" t="s">
        <v>434</v>
      </c>
      <c r="C226" s="13">
        <v>29312121</v>
      </c>
      <c r="D226" s="13">
        <v>28442553</v>
      </c>
      <c r="E226" s="14">
        <v>804405</v>
      </c>
      <c r="F226" s="13">
        <v>4069828</v>
      </c>
      <c r="G226" s="13">
        <v>241445</v>
      </c>
      <c r="H226" s="13">
        <v>4649054</v>
      </c>
      <c r="I226" s="13">
        <v>241128</v>
      </c>
      <c r="J226" s="13">
        <v>0</v>
      </c>
      <c r="K226" s="14">
        <v>0</v>
      </c>
      <c r="L226" s="13">
        <v>29406</v>
      </c>
    </row>
    <row r="227" spans="1:15">
      <c r="A227" s="2">
        <v>613</v>
      </c>
      <c r="B227" s="1" t="s">
        <v>203</v>
      </c>
      <c r="C227" s="13">
        <v>3736191</v>
      </c>
      <c r="D227" s="13">
        <v>3863330</v>
      </c>
      <c r="E227" s="14">
        <v>53010</v>
      </c>
      <c r="F227" s="13">
        <v>393411</v>
      </c>
      <c r="G227" s="13">
        <v>38959</v>
      </c>
      <c r="H227" s="13">
        <v>451905</v>
      </c>
      <c r="I227" s="13">
        <v>38908</v>
      </c>
      <c r="J227" s="13">
        <v>15108</v>
      </c>
      <c r="K227" s="14">
        <v>15108</v>
      </c>
      <c r="L227" s="13">
        <v>1425</v>
      </c>
      <c r="M227" s="1"/>
      <c r="N227" s="1"/>
      <c r="O227" s="1"/>
    </row>
    <row r="228" spans="1:15">
      <c r="A228" s="2">
        <v>614</v>
      </c>
      <c r="B228" s="1" t="s">
        <v>204</v>
      </c>
      <c r="C228" s="13">
        <v>1016328</v>
      </c>
      <c r="D228" s="13">
        <v>1175590</v>
      </c>
      <c r="E228" s="14">
        <v>8940</v>
      </c>
      <c r="F228" s="13">
        <v>166546</v>
      </c>
      <c r="G228" s="13">
        <v>31417</v>
      </c>
      <c r="H228" s="13">
        <v>168543</v>
      </c>
      <c r="I228" s="13">
        <v>29808</v>
      </c>
      <c r="J228" s="13">
        <v>1458</v>
      </c>
      <c r="K228" s="14">
        <v>1458</v>
      </c>
      <c r="L228" s="13">
        <v>2779</v>
      </c>
    </row>
    <row r="229" spans="1:15">
      <c r="A229" s="2">
        <v>617</v>
      </c>
      <c r="B229" s="1" t="s">
        <v>205</v>
      </c>
      <c r="C229" s="13">
        <v>847442</v>
      </c>
      <c r="D229" s="13">
        <v>933234</v>
      </c>
      <c r="E229" s="14">
        <v>11425</v>
      </c>
      <c r="F229" s="13">
        <v>117110</v>
      </c>
      <c r="G229" s="13">
        <v>14766</v>
      </c>
      <c r="H229" s="13">
        <v>137887</v>
      </c>
      <c r="I229" s="13">
        <v>14747</v>
      </c>
      <c r="J229" s="13">
        <v>14595</v>
      </c>
      <c r="K229" s="14">
        <v>14595</v>
      </c>
      <c r="L229" s="13">
        <v>0</v>
      </c>
    </row>
    <row r="230" spans="1:15">
      <c r="A230" s="2">
        <v>620</v>
      </c>
      <c r="B230" s="1" t="s">
        <v>206</v>
      </c>
      <c r="C230" s="13">
        <v>2769104</v>
      </c>
      <c r="D230" s="13">
        <v>3309727</v>
      </c>
      <c r="E230" s="14">
        <v>128168</v>
      </c>
      <c r="F230" s="13">
        <v>305393</v>
      </c>
      <c r="G230" s="13">
        <v>38968</v>
      </c>
      <c r="H230" s="13">
        <v>234535</v>
      </c>
      <c r="I230" s="13">
        <v>16251</v>
      </c>
      <c r="J230" s="13">
        <v>0</v>
      </c>
      <c r="K230" s="14">
        <v>0</v>
      </c>
      <c r="L230" s="13">
        <v>662</v>
      </c>
    </row>
    <row r="231" spans="1:15">
      <c r="A231" s="2">
        <v>622</v>
      </c>
      <c r="B231" s="1" t="s">
        <v>207</v>
      </c>
      <c r="C231" s="13">
        <v>34572574</v>
      </c>
      <c r="D231" s="13">
        <v>29639333</v>
      </c>
      <c r="E231" s="14">
        <v>756784</v>
      </c>
      <c r="F231" s="13">
        <v>4980612</v>
      </c>
      <c r="G231" s="13">
        <v>327218</v>
      </c>
      <c r="H231" s="13">
        <v>5260099</v>
      </c>
      <c r="I231" s="13">
        <v>327218</v>
      </c>
      <c r="J231" s="13">
        <v>81702</v>
      </c>
      <c r="K231" s="14">
        <v>81702</v>
      </c>
      <c r="L231" s="13">
        <v>13048</v>
      </c>
    </row>
    <row r="232" spans="1:15">
      <c r="A232" s="2">
        <v>623</v>
      </c>
      <c r="B232" s="1" t="s">
        <v>435</v>
      </c>
      <c r="C232" s="13">
        <v>852689</v>
      </c>
      <c r="D232" s="13">
        <v>962063</v>
      </c>
      <c r="E232" s="14">
        <v>34661</v>
      </c>
      <c r="F232" s="13">
        <v>101729</v>
      </c>
      <c r="G232" s="13">
        <v>11402</v>
      </c>
      <c r="H232" s="13">
        <v>108758</v>
      </c>
      <c r="I232" s="13">
        <v>11402</v>
      </c>
      <c r="J232" s="13">
        <v>0</v>
      </c>
      <c r="K232" s="14">
        <v>0</v>
      </c>
      <c r="L232" s="13">
        <v>0</v>
      </c>
    </row>
    <row r="233" spans="1:15">
      <c r="A233" s="2">
        <v>626</v>
      </c>
      <c r="B233" s="1" t="s">
        <v>208</v>
      </c>
      <c r="C233" s="13">
        <v>3579567</v>
      </c>
      <c r="D233" s="13">
        <v>4240616</v>
      </c>
      <c r="E233" s="14">
        <v>125641</v>
      </c>
      <c r="F233" s="13">
        <v>477359</v>
      </c>
      <c r="G233" s="13">
        <v>143631</v>
      </c>
      <c r="H233" s="13">
        <v>524219</v>
      </c>
      <c r="I233" s="13">
        <v>143631</v>
      </c>
      <c r="J233" s="13">
        <v>68</v>
      </c>
      <c r="K233" s="14">
        <v>68</v>
      </c>
      <c r="L233" s="13">
        <v>2052</v>
      </c>
    </row>
    <row r="234" spans="1:15">
      <c r="A234" s="2">
        <v>627</v>
      </c>
      <c r="B234" s="1" t="s">
        <v>209</v>
      </c>
      <c r="C234" s="13">
        <v>2573223</v>
      </c>
      <c r="D234" s="13">
        <v>3318113</v>
      </c>
      <c r="E234" s="14">
        <v>103680</v>
      </c>
      <c r="F234" s="13">
        <v>351698</v>
      </c>
      <c r="G234" s="13">
        <v>59448</v>
      </c>
      <c r="H234" s="13">
        <v>459068</v>
      </c>
      <c r="I234" s="13">
        <v>59448</v>
      </c>
      <c r="J234" s="13">
        <v>128396</v>
      </c>
      <c r="K234" s="14">
        <v>128396</v>
      </c>
      <c r="L234" s="13">
        <v>992</v>
      </c>
    </row>
    <row r="235" spans="1:15">
      <c r="A235" s="2">
        <v>629</v>
      </c>
      <c r="B235" s="1" t="s">
        <v>210</v>
      </c>
      <c r="C235" s="13">
        <v>4224979</v>
      </c>
      <c r="D235" s="13">
        <v>4630060</v>
      </c>
      <c r="E235" s="14">
        <v>60684</v>
      </c>
      <c r="F235" s="13">
        <v>719778</v>
      </c>
      <c r="G235" s="13">
        <v>42082</v>
      </c>
      <c r="H235" s="13">
        <v>373668</v>
      </c>
      <c r="I235" s="13">
        <v>42082</v>
      </c>
      <c r="J235" s="13">
        <v>228</v>
      </c>
      <c r="K235" s="14">
        <v>228</v>
      </c>
      <c r="L235" s="13">
        <v>5254</v>
      </c>
    </row>
    <row r="236" spans="1:15">
      <c r="A236" s="2">
        <v>632</v>
      </c>
      <c r="B236" s="1" t="s">
        <v>211</v>
      </c>
      <c r="C236" s="13">
        <v>6239893</v>
      </c>
      <c r="D236" s="13">
        <v>6655173</v>
      </c>
      <c r="E236" s="14">
        <v>142595</v>
      </c>
      <c r="F236" s="13">
        <v>741367</v>
      </c>
      <c r="G236" s="13">
        <v>81822</v>
      </c>
      <c r="H236" s="13">
        <v>1156230</v>
      </c>
      <c r="I236" s="13">
        <v>81716</v>
      </c>
      <c r="J236" s="13">
        <v>7290</v>
      </c>
      <c r="K236" s="14">
        <v>7290</v>
      </c>
      <c r="L236" s="13">
        <v>19502</v>
      </c>
    </row>
    <row r="237" spans="1:15">
      <c r="A237" s="2">
        <v>637</v>
      </c>
      <c r="B237" s="1" t="s">
        <v>212</v>
      </c>
      <c r="C237" s="13">
        <v>42814921</v>
      </c>
      <c r="D237" s="13">
        <v>42190921</v>
      </c>
      <c r="E237" s="14">
        <v>149863</v>
      </c>
      <c r="F237" s="13">
        <v>7040195</v>
      </c>
      <c r="G237" s="13">
        <v>401214</v>
      </c>
      <c r="H237" s="13">
        <v>8056981</v>
      </c>
      <c r="I237" s="13">
        <v>399202</v>
      </c>
      <c r="J237" s="13">
        <v>4655</v>
      </c>
      <c r="K237" s="14">
        <v>4655</v>
      </c>
      <c r="L237" s="13">
        <v>45861</v>
      </c>
    </row>
    <row r="238" spans="1:15">
      <c r="A238" s="2">
        <v>638</v>
      </c>
      <c r="B238" s="1" t="s">
        <v>213</v>
      </c>
      <c r="C238" s="13">
        <v>590475</v>
      </c>
      <c r="D238" s="13">
        <v>804664</v>
      </c>
      <c r="E238" s="14">
        <v>0</v>
      </c>
      <c r="F238" s="13">
        <v>69595</v>
      </c>
      <c r="G238" s="13">
        <v>13323</v>
      </c>
      <c r="H238" s="13">
        <v>17213</v>
      </c>
      <c r="I238" s="13">
        <v>3907</v>
      </c>
      <c r="J238" s="13">
        <v>0</v>
      </c>
      <c r="K238" s="14">
        <v>0</v>
      </c>
      <c r="L238" s="13">
        <v>3616</v>
      </c>
    </row>
    <row r="239" spans="1:15">
      <c r="A239" s="2">
        <v>642</v>
      </c>
      <c r="B239" s="1" t="s">
        <v>214</v>
      </c>
      <c r="C239" s="13">
        <v>12716025</v>
      </c>
      <c r="D239" s="13">
        <v>12279776</v>
      </c>
      <c r="E239" s="14">
        <v>189618</v>
      </c>
      <c r="F239" s="13">
        <v>1936498</v>
      </c>
      <c r="G239" s="13">
        <v>118590</v>
      </c>
      <c r="H239" s="13"/>
      <c r="I239" s="13"/>
      <c r="J239" s="13"/>
      <c r="K239" s="14"/>
      <c r="L239" s="13">
        <v>10995</v>
      </c>
    </row>
    <row r="240" spans="1:15">
      <c r="A240" s="2">
        <v>643</v>
      </c>
      <c r="B240" s="1" t="s">
        <v>436</v>
      </c>
      <c r="C240" s="13">
        <v>2257366</v>
      </c>
      <c r="D240" s="13">
        <v>2200817</v>
      </c>
      <c r="E240" s="14">
        <v>35</v>
      </c>
      <c r="F240" s="13">
        <v>242739</v>
      </c>
      <c r="G240" s="13">
        <v>17249</v>
      </c>
      <c r="H240" s="13">
        <v>275721</v>
      </c>
      <c r="I240" s="13">
        <v>17226</v>
      </c>
      <c r="J240" s="13">
        <v>0</v>
      </c>
      <c r="K240" s="14">
        <v>0</v>
      </c>
      <c r="L240" s="13">
        <v>10183</v>
      </c>
    </row>
    <row r="241" spans="1:12">
      <c r="A241" s="2">
        <v>644</v>
      </c>
      <c r="B241" s="1" t="s">
        <v>437</v>
      </c>
      <c r="C241" s="13">
        <v>667406</v>
      </c>
      <c r="D241" s="13">
        <v>881086</v>
      </c>
      <c r="E241" s="14">
        <v>24273</v>
      </c>
      <c r="F241" s="13">
        <v>88033</v>
      </c>
      <c r="G241" s="13">
        <v>10581</v>
      </c>
      <c r="H241" s="13">
        <v>102039</v>
      </c>
      <c r="I241" s="13">
        <v>10567</v>
      </c>
      <c r="J241" s="13">
        <v>0</v>
      </c>
      <c r="K241" s="14">
        <v>0</v>
      </c>
      <c r="L241" s="13">
        <v>18472</v>
      </c>
    </row>
    <row r="242" spans="1:12">
      <c r="A242" s="2">
        <v>653</v>
      </c>
      <c r="B242" s="1" t="s">
        <v>445</v>
      </c>
      <c r="C242" s="13">
        <v>1174431</v>
      </c>
      <c r="D242" s="13">
        <v>1476785</v>
      </c>
      <c r="E242" s="14">
        <v>4493</v>
      </c>
      <c r="F242" s="13">
        <v>203849</v>
      </c>
      <c r="G242" s="13">
        <v>15382</v>
      </c>
      <c r="H242" s="13">
        <v>177445</v>
      </c>
      <c r="I242" s="13">
        <v>9975</v>
      </c>
      <c r="J242" s="13">
        <v>0</v>
      </c>
      <c r="K242" s="14">
        <v>0</v>
      </c>
      <c r="L242" s="13">
        <v>12366</v>
      </c>
    </row>
    <row r="243" spans="1:12">
      <c r="A243" s="2">
        <v>654</v>
      </c>
      <c r="B243" s="1" t="s">
        <v>215</v>
      </c>
      <c r="C243" s="13">
        <v>2657014</v>
      </c>
      <c r="D243" s="13">
        <v>2646846</v>
      </c>
      <c r="E243" s="14">
        <v>51323</v>
      </c>
      <c r="F243" s="13">
        <v>401233</v>
      </c>
      <c r="G243" s="13">
        <v>76031</v>
      </c>
      <c r="H243" s="13">
        <v>373596</v>
      </c>
      <c r="I243" s="13">
        <v>62790</v>
      </c>
      <c r="J243" s="13">
        <v>2022</v>
      </c>
      <c r="K243" s="14">
        <v>2022</v>
      </c>
      <c r="L243" s="13">
        <v>12189</v>
      </c>
    </row>
    <row r="244" spans="1:12">
      <c r="A244" s="2">
        <v>664</v>
      </c>
      <c r="B244" s="1" t="s">
        <v>216</v>
      </c>
      <c r="C244" s="13">
        <v>9853058</v>
      </c>
      <c r="D244" s="13">
        <v>8472861</v>
      </c>
      <c r="E244" s="14">
        <v>0</v>
      </c>
      <c r="F244" s="13">
        <v>1530671</v>
      </c>
      <c r="G244" s="13">
        <v>81127</v>
      </c>
      <c r="H244" s="13">
        <v>2123662</v>
      </c>
      <c r="I244" s="13">
        <v>117356</v>
      </c>
      <c r="J244" s="13">
        <v>0</v>
      </c>
      <c r="K244" s="14">
        <v>0</v>
      </c>
      <c r="L244" s="13">
        <v>76438</v>
      </c>
    </row>
    <row r="245" spans="1:12">
      <c r="A245" s="2">
        <v>668</v>
      </c>
      <c r="B245" s="1" t="s">
        <v>217</v>
      </c>
      <c r="C245" s="13">
        <v>2043795</v>
      </c>
      <c r="D245" s="13">
        <v>2563905</v>
      </c>
      <c r="E245" s="14">
        <v>30597</v>
      </c>
      <c r="F245" s="13">
        <v>238515</v>
      </c>
      <c r="G245" s="13">
        <v>16580</v>
      </c>
      <c r="H245" s="13">
        <v>125459</v>
      </c>
      <c r="I245" s="13">
        <v>0</v>
      </c>
      <c r="J245" s="13">
        <v>678</v>
      </c>
      <c r="K245" s="14">
        <v>678</v>
      </c>
      <c r="L245" s="13">
        <v>47241</v>
      </c>
    </row>
    <row r="246" spans="1:12">
      <c r="A246" s="2">
        <v>677</v>
      </c>
      <c r="B246" s="1" t="s">
        <v>218</v>
      </c>
      <c r="C246" s="13">
        <v>4383589</v>
      </c>
      <c r="D246" s="13">
        <v>3941733</v>
      </c>
      <c r="E246" s="14">
        <v>76491</v>
      </c>
      <c r="F246" s="13">
        <v>579310</v>
      </c>
      <c r="G246" s="13">
        <v>48299</v>
      </c>
      <c r="H246" s="13">
        <v>657223</v>
      </c>
      <c r="I246" s="13">
        <v>48299</v>
      </c>
      <c r="J246" s="13">
        <v>0</v>
      </c>
      <c r="K246" s="14">
        <v>0</v>
      </c>
      <c r="L246" s="13">
        <v>11571</v>
      </c>
    </row>
    <row r="247" spans="1:12">
      <c r="A247" s="2">
        <v>678</v>
      </c>
      <c r="B247" s="1" t="s">
        <v>219</v>
      </c>
      <c r="C247" s="13">
        <v>758011</v>
      </c>
      <c r="D247" s="13">
        <v>825389</v>
      </c>
      <c r="E247" s="14">
        <v>29913</v>
      </c>
      <c r="F247" s="13">
        <v>117257</v>
      </c>
      <c r="G247" s="13">
        <v>17393</v>
      </c>
      <c r="H247" s="13">
        <v>140077</v>
      </c>
      <c r="I247" s="13">
        <v>17393</v>
      </c>
      <c r="J247" s="13">
        <v>0</v>
      </c>
      <c r="K247" s="14">
        <v>0</v>
      </c>
      <c r="L247" s="13">
        <v>7525</v>
      </c>
    </row>
    <row r="248" spans="1:12">
      <c r="A248" s="2">
        <v>687</v>
      </c>
      <c r="B248" s="1" t="s">
        <v>220</v>
      </c>
      <c r="C248" s="13">
        <v>16466037</v>
      </c>
      <c r="D248" s="13">
        <v>16335706</v>
      </c>
      <c r="E248" s="14">
        <v>350148</v>
      </c>
      <c r="F248" s="13">
        <v>2615295</v>
      </c>
      <c r="G248" s="13">
        <v>97655</v>
      </c>
      <c r="H248" s="13">
        <v>1824293</v>
      </c>
      <c r="I248" s="13">
        <v>106728</v>
      </c>
      <c r="J248" s="13">
        <v>0</v>
      </c>
      <c r="K248" s="14">
        <v>0</v>
      </c>
      <c r="L248" s="13">
        <v>19519</v>
      </c>
    </row>
    <row r="249" spans="1:12">
      <c r="A249" s="2">
        <v>689</v>
      </c>
      <c r="B249" s="1" t="s">
        <v>221</v>
      </c>
      <c r="C249" s="13">
        <v>916229</v>
      </c>
      <c r="D249" s="13">
        <v>901792</v>
      </c>
      <c r="E249" s="14">
        <v>26577</v>
      </c>
      <c r="F249" s="13">
        <v>133141</v>
      </c>
      <c r="G249" s="13">
        <v>20527</v>
      </c>
      <c r="H249" s="13">
        <v>133141</v>
      </c>
      <c r="I249" s="13">
        <v>20527</v>
      </c>
      <c r="J249" s="13">
        <v>0</v>
      </c>
      <c r="K249" s="14">
        <v>0</v>
      </c>
      <c r="L249" s="13">
        <v>0</v>
      </c>
    </row>
    <row r="250" spans="1:12">
      <c r="A250" s="2">
        <v>703</v>
      </c>
      <c r="B250" s="1" t="s">
        <v>222</v>
      </c>
      <c r="C250" s="13">
        <v>2670740</v>
      </c>
      <c r="D250" s="13">
        <v>2486904</v>
      </c>
      <c r="E250" s="14">
        <v>124107</v>
      </c>
      <c r="F250" s="13">
        <v>407128</v>
      </c>
      <c r="G250" s="13">
        <v>45383</v>
      </c>
      <c r="H250" s="13">
        <v>457715</v>
      </c>
      <c r="I250" s="13">
        <v>44705</v>
      </c>
      <c r="J250" s="13">
        <v>1634</v>
      </c>
      <c r="K250" s="14">
        <v>1634</v>
      </c>
      <c r="L250" s="13">
        <v>10982</v>
      </c>
    </row>
    <row r="251" spans="1:12">
      <c r="A251" s="2">
        <v>707</v>
      </c>
      <c r="B251" s="1" t="s">
        <v>223</v>
      </c>
      <c r="C251" s="13">
        <v>955619</v>
      </c>
      <c r="D251" s="13">
        <v>937598</v>
      </c>
      <c r="E251" s="14">
        <v>18539</v>
      </c>
      <c r="F251" s="13">
        <v>149956</v>
      </c>
      <c r="G251" s="13">
        <v>21771</v>
      </c>
      <c r="H251" s="13">
        <v>119956</v>
      </c>
      <c r="I251" s="13">
        <v>21771</v>
      </c>
      <c r="J251" s="13">
        <v>0</v>
      </c>
      <c r="K251" s="14">
        <v>0</v>
      </c>
      <c r="L251" s="13">
        <v>0</v>
      </c>
    </row>
    <row r="252" spans="1:12">
      <c r="A252" s="2">
        <v>715</v>
      </c>
      <c r="B252" s="1" t="s">
        <v>224</v>
      </c>
      <c r="C252" s="13">
        <v>14283037</v>
      </c>
      <c r="D252" s="13">
        <v>13566698</v>
      </c>
      <c r="E252" s="14">
        <v>197707</v>
      </c>
      <c r="F252" s="13">
        <v>2353018</v>
      </c>
      <c r="G252" s="13">
        <v>117995</v>
      </c>
      <c r="H252" s="13">
        <v>1867480</v>
      </c>
      <c r="I252" s="13">
        <v>117838</v>
      </c>
      <c r="J252" s="13">
        <v>8568</v>
      </c>
      <c r="K252" s="14">
        <v>8568</v>
      </c>
      <c r="L252" s="13">
        <v>10177</v>
      </c>
    </row>
    <row r="253" spans="1:12">
      <c r="A253" s="2">
        <v>716</v>
      </c>
      <c r="B253" s="1" t="s">
        <v>225</v>
      </c>
      <c r="C253" s="13">
        <v>3818202</v>
      </c>
      <c r="D253" s="13">
        <v>3439970</v>
      </c>
      <c r="E253" s="14">
        <v>53618</v>
      </c>
      <c r="F253" s="13">
        <v>546948</v>
      </c>
      <c r="G253" s="13">
        <v>56640</v>
      </c>
      <c r="H253" s="13">
        <v>409970</v>
      </c>
      <c r="I253" s="13">
        <v>56640</v>
      </c>
      <c r="J253" s="13">
        <v>1894</v>
      </c>
      <c r="K253" s="14">
        <v>1894</v>
      </c>
      <c r="L253" s="13">
        <v>32062</v>
      </c>
    </row>
    <row r="254" spans="1:12">
      <c r="A254" s="2">
        <v>717</v>
      </c>
      <c r="B254" s="1" t="s">
        <v>226</v>
      </c>
      <c r="C254" s="13">
        <v>2091820</v>
      </c>
      <c r="D254" s="13">
        <v>2092198</v>
      </c>
      <c r="E254" s="14">
        <v>39253</v>
      </c>
      <c r="F254" s="13">
        <v>283221</v>
      </c>
      <c r="G254" s="13">
        <v>28337</v>
      </c>
      <c r="H254" s="13">
        <v>219907</v>
      </c>
      <c r="I254" s="13">
        <v>28337</v>
      </c>
      <c r="J254" s="13">
        <v>0</v>
      </c>
      <c r="K254" s="14">
        <v>0</v>
      </c>
      <c r="L254" s="13">
        <v>30475</v>
      </c>
    </row>
    <row r="255" spans="1:12">
      <c r="A255" s="2">
        <v>718</v>
      </c>
      <c r="B255" s="1" t="s">
        <v>227</v>
      </c>
      <c r="C255" s="13">
        <v>19732806</v>
      </c>
      <c r="D255" s="13">
        <v>23309029</v>
      </c>
      <c r="E255" s="14">
        <v>303363</v>
      </c>
      <c r="F255" s="13">
        <v>3812503</v>
      </c>
      <c r="G255" s="13">
        <v>104665</v>
      </c>
      <c r="H255" s="13">
        <v>2309286</v>
      </c>
      <c r="I255" s="13">
        <v>104665</v>
      </c>
      <c r="J255" s="13">
        <v>270</v>
      </c>
      <c r="K255" s="14">
        <v>270</v>
      </c>
      <c r="L255" s="13">
        <v>10063</v>
      </c>
    </row>
    <row r="256" spans="1:12">
      <c r="A256" s="2">
        <v>733</v>
      </c>
      <c r="B256" s="1" t="s">
        <v>228</v>
      </c>
      <c r="C256" s="13">
        <v>1077792</v>
      </c>
      <c r="D256" s="13">
        <v>1144088</v>
      </c>
      <c r="E256" s="14">
        <v>21506</v>
      </c>
      <c r="F256" s="13">
        <v>147201</v>
      </c>
      <c r="G256" s="13">
        <v>17622</v>
      </c>
      <c r="H256" s="13">
        <v>147201</v>
      </c>
      <c r="I256" s="13">
        <v>17622</v>
      </c>
      <c r="J256" s="13">
        <v>0</v>
      </c>
      <c r="K256" s="14">
        <v>0</v>
      </c>
      <c r="L256" s="13">
        <v>4105</v>
      </c>
    </row>
    <row r="257" spans="1:15">
      <c r="A257" s="2">
        <v>736</v>
      </c>
      <c r="B257" s="1" t="s">
        <v>229</v>
      </c>
      <c r="C257" s="13">
        <v>5190455</v>
      </c>
      <c r="D257" s="13">
        <v>4542573</v>
      </c>
      <c r="E257" s="14">
        <v>130241</v>
      </c>
      <c r="F257" s="13">
        <v>532255</v>
      </c>
      <c r="G257" s="13">
        <v>60961</v>
      </c>
      <c r="H257" s="13">
        <v>475635</v>
      </c>
      <c r="I257" s="13">
        <v>25117</v>
      </c>
      <c r="J257" s="13">
        <v>0</v>
      </c>
      <c r="K257" s="14">
        <v>0</v>
      </c>
      <c r="L257" s="13">
        <v>14590</v>
      </c>
    </row>
    <row r="258" spans="1:15">
      <c r="A258" s="2">
        <v>737</v>
      </c>
      <c r="B258" s="1" t="s">
        <v>230</v>
      </c>
      <c r="C258" s="13">
        <v>6703516</v>
      </c>
      <c r="D258" s="13">
        <v>7659814</v>
      </c>
      <c r="E258" s="14">
        <v>143018</v>
      </c>
      <c r="F258" s="13">
        <v>986771</v>
      </c>
      <c r="G258" s="13">
        <v>45309</v>
      </c>
      <c r="H258" s="13">
        <v>1152360</v>
      </c>
      <c r="I258" s="13">
        <v>45309</v>
      </c>
      <c r="J258" s="13">
        <v>8294</v>
      </c>
      <c r="K258" s="14">
        <v>8294</v>
      </c>
      <c r="L258" s="13">
        <v>17541</v>
      </c>
    </row>
    <row r="259" spans="1:15">
      <c r="A259" s="2">
        <v>738</v>
      </c>
      <c r="B259" s="1" t="s">
        <v>231</v>
      </c>
      <c r="C259" s="13">
        <v>828828</v>
      </c>
      <c r="D259" s="13">
        <v>1002296</v>
      </c>
      <c r="E259" s="14">
        <v>3284</v>
      </c>
      <c r="F259" s="13">
        <v>234139</v>
      </c>
      <c r="G259" s="13">
        <v>155584</v>
      </c>
      <c r="H259" s="13">
        <v>241807</v>
      </c>
      <c r="I259" s="13">
        <v>155380</v>
      </c>
      <c r="J259" s="13">
        <v>661</v>
      </c>
      <c r="K259" s="14">
        <v>661</v>
      </c>
      <c r="L259" s="13">
        <v>34</v>
      </c>
      <c r="M259" s="1"/>
      <c r="N259" s="1"/>
      <c r="O259" s="1"/>
    </row>
    <row r="260" spans="1:15">
      <c r="A260" s="2">
        <v>743</v>
      </c>
      <c r="B260" s="1" t="s">
        <v>232</v>
      </c>
      <c r="C260" s="13">
        <v>2435680</v>
      </c>
      <c r="D260" s="13">
        <v>2458798</v>
      </c>
      <c r="E260" s="14">
        <v>21708</v>
      </c>
      <c r="F260" s="13">
        <v>281763</v>
      </c>
      <c r="G260" s="13">
        <v>46232</v>
      </c>
      <c r="H260" s="13">
        <v>301320</v>
      </c>
      <c r="I260" s="13">
        <v>46232</v>
      </c>
      <c r="J260" s="13">
        <v>1140</v>
      </c>
      <c r="K260" s="14">
        <v>1140</v>
      </c>
      <c r="L260" s="13">
        <v>6832</v>
      </c>
    </row>
    <row r="261" spans="1:15">
      <c r="A261" s="2">
        <v>744</v>
      </c>
      <c r="B261" s="1" t="s">
        <v>233</v>
      </c>
      <c r="C261" s="13">
        <v>706945</v>
      </c>
      <c r="D261" s="13">
        <v>882028</v>
      </c>
      <c r="E261" s="14">
        <v>29739</v>
      </c>
      <c r="F261" s="13">
        <v>77271</v>
      </c>
      <c r="G261" s="13">
        <v>7352</v>
      </c>
      <c r="H261" s="13">
        <v>78212</v>
      </c>
      <c r="I261" s="13">
        <v>6436</v>
      </c>
      <c r="J261" s="13">
        <v>0</v>
      </c>
      <c r="K261" s="14">
        <v>0</v>
      </c>
      <c r="L261" s="13">
        <v>434</v>
      </c>
    </row>
    <row r="262" spans="1:15">
      <c r="A262" s="2">
        <v>748</v>
      </c>
      <c r="B262" s="1" t="s">
        <v>234</v>
      </c>
      <c r="C262" s="13">
        <v>21848846</v>
      </c>
      <c r="D262" s="13">
        <v>21471263</v>
      </c>
      <c r="E262" s="14">
        <v>483418</v>
      </c>
      <c r="F262" s="13">
        <v>3739216</v>
      </c>
      <c r="G262" s="13">
        <v>146786</v>
      </c>
      <c r="H262" s="13">
        <v>3819589</v>
      </c>
      <c r="I262" s="13">
        <v>146786</v>
      </c>
      <c r="J262" s="13">
        <v>33608</v>
      </c>
      <c r="K262" s="14">
        <v>33608</v>
      </c>
      <c r="L262" s="13">
        <v>15701</v>
      </c>
    </row>
    <row r="263" spans="1:15">
      <c r="A263" s="2">
        <v>753</v>
      </c>
      <c r="B263" s="1" t="s">
        <v>235</v>
      </c>
      <c r="C263" s="13">
        <v>5496240</v>
      </c>
      <c r="D263" s="13">
        <v>5200483</v>
      </c>
      <c r="E263" s="14">
        <v>67934</v>
      </c>
      <c r="F263" s="13">
        <v>614227</v>
      </c>
      <c r="G263" s="13">
        <v>65152</v>
      </c>
      <c r="H263" s="13">
        <v>614484</v>
      </c>
      <c r="I263" s="13">
        <v>64960</v>
      </c>
      <c r="J263" s="13">
        <v>0</v>
      </c>
      <c r="K263" s="14">
        <v>0</v>
      </c>
      <c r="L263" s="13">
        <v>32015</v>
      </c>
    </row>
    <row r="264" spans="1:15">
      <c r="A264" s="2">
        <v>755</v>
      </c>
      <c r="B264" s="1" t="s">
        <v>236</v>
      </c>
      <c r="C264" s="13">
        <v>897679</v>
      </c>
      <c r="D264" s="13">
        <v>972426</v>
      </c>
      <c r="E264" s="14">
        <v>11577</v>
      </c>
      <c r="F264" s="13">
        <v>92838</v>
      </c>
      <c r="G264" s="13">
        <v>17491</v>
      </c>
      <c r="H264" s="13">
        <v>156605</v>
      </c>
      <c r="I264" s="13">
        <v>17491</v>
      </c>
      <c r="J264" s="13">
        <v>4372</v>
      </c>
      <c r="K264" s="14">
        <v>4372</v>
      </c>
      <c r="L264" s="13">
        <v>9578</v>
      </c>
    </row>
    <row r="265" spans="1:15">
      <c r="A265" s="2">
        <v>756</v>
      </c>
      <c r="B265" s="1" t="s">
        <v>237</v>
      </c>
      <c r="C265" s="13">
        <v>3700920</v>
      </c>
      <c r="D265" s="13">
        <v>3597370</v>
      </c>
      <c r="E265" s="14">
        <v>90612</v>
      </c>
      <c r="F265" s="13">
        <v>422485</v>
      </c>
      <c r="G265" s="13">
        <v>100482</v>
      </c>
      <c r="H265" s="13">
        <v>421928</v>
      </c>
      <c r="I265" s="13">
        <v>100482</v>
      </c>
      <c r="J265" s="13">
        <v>0</v>
      </c>
      <c r="K265" s="14">
        <v>0</v>
      </c>
      <c r="L265" s="13">
        <v>25105</v>
      </c>
    </row>
    <row r="266" spans="1:15">
      <c r="A266" s="2">
        <v>757</v>
      </c>
      <c r="B266" s="1" t="s">
        <v>238</v>
      </c>
      <c r="C266" s="13">
        <v>5133145</v>
      </c>
      <c r="D266" s="13">
        <v>5231915</v>
      </c>
      <c r="E266" s="14">
        <v>72492</v>
      </c>
      <c r="F266" s="13">
        <v>668127</v>
      </c>
      <c r="G266" s="13">
        <v>65656</v>
      </c>
      <c r="H266" s="13">
        <v>900497</v>
      </c>
      <c r="I266" s="13">
        <v>65656</v>
      </c>
      <c r="J266" s="13">
        <v>33981</v>
      </c>
      <c r="K266" s="14">
        <v>33981</v>
      </c>
      <c r="L266" s="13">
        <v>3921</v>
      </c>
    </row>
    <row r="267" spans="1:15">
      <c r="A267" s="2">
        <v>758</v>
      </c>
      <c r="B267" s="1" t="s">
        <v>239</v>
      </c>
      <c r="C267" s="13">
        <v>61890796</v>
      </c>
      <c r="D267" s="13">
        <v>61762519</v>
      </c>
      <c r="E267" s="14">
        <v>2158533</v>
      </c>
      <c r="F267" s="13">
        <v>8643280</v>
      </c>
      <c r="G267" s="13">
        <v>434876</v>
      </c>
      <c r="H267" s="13">
        <v>8381812</v>
      </c>
      <c r="I267" s="13">
        <v>434876</v>
      </c>
      <c r="J267" s="13">
        <v>0</v>
      </c>
      <c r="K267" s="14">
        <v>0</v>
      </c>
      <c r="L267" s="13">
        <v>47607</v>
      </c>
    </row>
    <row r="268" spans="1:15">
      <c r="A268" s="2">
        <v>762</v>
      </c>
      <c r="B268" s="1" t="s">
        <v>240</v>
      </c>
      <c r="C268" s="13">
        <v>5192686</v>
      </c>
      <c r="D268" s="13">
        <v>4795802</v>
      </c>
      <c r="E268" s="14">
        <v>126603</v>
      </c>
      <c r="F268" s="13">
        <v>833557</v>
      </c>
      <c r="G268" s="13">
        <v>215892</v>
      </c>
      <c r="H268" s="13">
        <v>829959</v>
      </c>
      <c r="I268" s="13">
        <v>210074</v>
      </c>
      <c r="J268" s="13">
        <v>2220</v>
      </c>
      <c r="K268" s="14">
        <v>2220</v>
      </c>
      <c r="L268" s="13">
        <v>39481</v>
      </c>
    </row>
    <row r="269" spans="1:15">
      <c r="A269" s="2">
        <v>765</v>
      </c>
      <c r="B269" s="1" t="s">
        <v>241</v>
      </c>
      <c r="C269" s="13">
        <v>5508056</v>
      </c>
      <c r="D269" s="13">
        <v>6246916</v>
      </c>
      <c r="E269" s="14">
        <v>159895</v>
      </c>
      <c r="F269" s="13">
        <v>925824</v>
      </c>
      <c r="G269" s="13">
        <v>18059</v>
      </c>
      <c r="H269" s="13">
        <v>1195693</v>
      </c>
      <c r="I269" s="13">
        <v>109227</v>
      </c>
      <c r="J269" s="13">
        <v>172018</v>
      </c>
      <c r="K269" s="14">
        <v>172018</v>
      </c>
      <c r="L269" s="13">
        <v>13582</v>
      </c>
    </row>
    <row r="270" spans="1:15">
      <c r="A270" s="2">
        <v>766</v>
      </c>
      <c r="B270" s="1" t="s">
        <v>242</v>
      </c>
      <c r="C270" s="13">
        <v>3507967</v>
      </c>
      <c r="D270" s="13">
        <v>3599629</v>
      </c>
      <c r="E270" s="14">
        <v>56059</v>
      </c>
      <c r="F270" s="13">
        <v>454200</v>
      </c>
      <c r="G270" s="13">
        <v>99089</v>
      </c>
      <c r="H270" s="13">
        <v>527864</v>
      </c>
      <c r="I270" s="13">
        <v>94897</v>
      </c>
      <c r="J270" s="13">
        <v>0</v>
      </c>
      <c r="K270" s="14">
        <v>0</v>
      </c>
      <c r="L270" s="13">
        <v>12452</v>
      </c>
    </row>
    <row r="271" spans="1:15">
      <c r="A271" s="2">
        <v>770</v>
      </c>
      <c r="B271" s="1" t="s">
        <v>243</v>
      </c>
      <c r="C271" s="13">
        <v>1227912</v>
      </c>
      <c r="D271" s="13">
        <v>1432029</v>
      </c>
      <c r="E271" s="14">
        <v>6613</v>
      </c>
      <c r="F271" s="13">
        <v>158548</v>
      </c>
      <c r="G271" s="13">
        <v>26771</v>
      </c>
      <c r="H271" s="13">
        <v>216252</v>
      </c>
      <c r="I271" s="13">
        <v>26771</v>
      </c>
      <c r="J271" s="13">
        <v>0</v>
      </c>
      <c r="K271" s="14">
        <v>0</v>
      </c>
      <c r="L271" s="13">
        <v>13183</v>
      </c>
    </row>
    <row r="272" spans="1:15">
      <c r="A272" s="2">
        <v>772</v>
      </c>
      <c r="B272" s="1" t="s">
        <v>244</v>
      </c>
      <c r="C272" s="13">
        <v>99080917</v>
      </c>
      <c r="D272" s="13">
        <v>88621610</v>
      </c>
      <c r="E272" s="14">
        <v>2699576</v>
      </c>
      <c r="F272" s="13">
        <v>15079537</v>
      </c>
      <c r="G272" s="13">
        <v>468784</v>
      </c>
      <c r="H272" s="13">
        <v>16115476</v>
      </c>
      <c r="I272" s="13">
        <v>468800</v>
      </c>
      <c r="J272" s="13">
        <v>0</v>
      </c>
      <c r="K272" s="14">
        <v>0</v>
      </c>
      <c r="L272" s="13">
        <v>316160</v>
      </c>
    </row>
    <row r="273" spans="1:12">
      <c r="A273" s="2">
        <v>777</v>
      </c>
      <c r="B273" s="1" t="s">
        <v>245</v>
      </c>
      <c r="C273" s="13">
        <v>8838622</v>
      </c>
      <c r="D273" s="13">
        <v>8034510</v>
      </c>
      <c r="E273" s="14">
        <v>178395</v>
      </c>
      <c r="F273" s="13">
        <v>1252488</v>
      </c>
      <c r="G273" s="13">
        <v>83363</v>
      </c>
      <c r="H273" s="13">
        <v>1297731</v>
      </c>
      <c r="I273" s="13">
        <v>85713</v>
      </c>
      <c r="J273" s="13">
        <v>0</v>
      </c>
      <c r="K273" s="14">
        <v>0</v>
      </c>
      <c r="L273" s="13">
        <v>21473</v>
      </c>
    </row>
    <row r="274" spans="1:12">
      <c r="A274" s="2">
        <v>779</v>
      </c>
      <c r="B274" s="1" t="s">
        <v>246</v>
      </c>
      <c r="C274" s="13">
        <v>3760275</v>
      </c>
      <c r="D274" s="13">
        <v>3840904</v>
      </c>
      <c r="E274" s="14">
        <v>49337</v>
      </c>
      <c r="F274" s="13">
        <v>472802</v>
      </c>
      <c r="G274" s="13">
        <v>23287</v>
      </c>
      <c r="H274" s="13">
        <v>556335</v>
      </c>
      <c r="I274" s="13">
        <v>23287</v>
      </c>
      <c r="J274" s="13">
        <v>0</v>
      </c>
      <c r="K274" s="14">
        <v>0</v>
      </c>
      <c r="L274" s="13">
        <v>10202</v>
      </c>
    </row>
    <row r="275" spans="1:12">
      <c r="A275" s="2">
        <v>784</v>
      </c>
      <c r="B275" s="1" t="s">
        <v>247</v>
      </c>
      <c r="C275" s="13">
        <v>4298132</v>
      </c>
      <c r="D275" s="13">
        <v>4885262</v>
      </c>
      <c r="E275" s="14">
        <v>72079</v>
      </c>
      <c r="F275" s="13">
        <v>532688</v>
      </c>
      <c r="G275" s="13">
        <v>73122</v>
      </c>
      <c r="H275" s="13">
        <v>577730</v>
      </c>
      <c r="I275" s="13">
        <v>46145</v>
      </c>
      <c r="J275" s="13">
        <v>6331</v>
      </c>
      <c r="K275" s="14">
        <v>6331</v>
      </c>
      <c r="L275" s="13">
        <v>12864</v>
      </c>
    </row>
    <row r="276" spans="1:12">
      <c r="A276" s="2">
        <v>785</v>
      </c>
      <c r="B276" s="1" t="s">
        <v>248</v>
      </c>
      <c r="C276" s="13">
        <v>3099463</v>
      </c>
      <c r="D276" s="13">
        <v>3271187</v>
      </c>
      <c r="E276" s="14">
        <v>52674</v>
      </c>
      <c r="F276" s="13">
        <v>372929</v>
      </c>
      <c r="G276" s="13">
        <v>77566</v>
      </c>
      <c r="H276" s="13">
        <v>481230</v>
      </c>
      <c r="I276" s="13">
        <v>77566</v>
      </c>
      <c r="J276" s="13">
        <v>16179</v>
      </c>
      <c r="K276" s="14">
        <v>16179</v>
      </c>
      <c r="L276" s="13">
        <v>23023</v>
      </c>
    </row>
    <row r="277" spans="1:12">
      <c r="A277" s="2">
        <v>786</v>
      </c>
      <c r="B277" s="1" t="s">
        <v>249</v>
      </c>
      <c r="C277" s="13">
        <v>1643235</v>
      </c>
      <c r="D277" s="13">
        <v>1826550</v>
      </c>
      <c r="E277" s="14">
        <v>52144</v>
      </c>
      <c r="F277" s="13">
        <v>191525</v>
      </c>
      <c r="G277" s="13">
        <v>24421</v>
      </c>
      <c r="H277" s="13">
        <v>244416</v>
      </c>
      <c r="I277" s="13">
        <v>24421</v>
      </c>
      <c r="J277" s="13">
        <v>3240</v>
      </c>
      <c r="K277" s="14">
        <v>3240</v>
      </c>
      <c r="L277" s="13">
        <v>2207</v>
      </c>
    </row>
    <row r="278" spans="1:12">
      <c r="A278" s="2">
        <v>788</v>
      </c>
      <c r="B278" s="1" t="s">
        <v>250</v>
      </c>
      <c r="C278" s="13">
        <v>871163</v>
      </c>
      <c r="D278" s="13">
        <v>1008298</v>
      </c>
      <c r="E278" s="14">
        <v>15043</v>
      </c>
      <c r="F278" s="13">
        <v>113512</v>
      </c>
      <c r="G278" s="13">
        <v>20098</v>
      </c>
      <c r="H278" s="13">
        <v>159469</v>
      </c>
      <c r="I278" s="13">
        <v>20098</v>
      </c>
      <c r="J278" s="13">
        <v>9502</v>
      </c>
      <c r="K278" s="14">
        <v>9502</v>
      </c>
      <c r="L278" s="13">
        <v>13803</v>
      </c>
    </row>
    <row r="279" spans="1:12">
      <c r="A279" s="2">
        <v>794</v>
      </c>
      <c r="B279" s="1" t="s">
        <v>251</v>
      </c>
      <c r="C279" s="13">
        <v>37196513</v>
      </c>
      <c r="D279" s="13">
        <v>36121155</v>
      </c>
      <c r="E279" s="14">
        <v>802967</v>
      </c>
      <c r="F279" s="13">
        <v>6505566</v>
      </c>
      <c r="G279" s="13">
        <v>225505</v>
      </c>
      <c r="H279" s="13">
        <v>7342435</v>
      </c>
      <c r="I279" s="13">
        <v>222402</v>
      </c>
      <c r="J279" s="13">
        <v>388535</v>
      </c>
      <c r="K279" s="14">
        <v>388535</v>
      </c>
      <c r="L279" s="13">
        <v>93109</v>
      </c>
    </row>
    <row r="280" spans="1:12">
      <c r="A280" s="2">
        <v>796</v>
      </c>
      <c r="B280" s="1" t="s">
        <v>252</v>
      </c>
      <c r="C280" s="13">
        <v>51057020</v>
      </c>
      <c r="D280" s="13">
        <v>51241785</v>
      </c>
      <c r="E280" s="14">
        <v>908877</v>
      </c>
      <c r="F280" s="13">
        <v>7601193</v>
      </c>
      <c r="G280" s="13">
        <v>490922</v>
      </c>
      <c r="H280" s="13">
        <v>8021116</v>
      </c>
      <c r="I280" s="13">
        <v>490922</v>
      </c>
      <c r="J280" s="13">
        <v>0</v>
      </c>
      <c r="K280" s="14">
        <v>0</v>
      </c>
      <c r="L280" s="13">
        <v>27554</v>
      </c>
    </row>
    <row r="281" spans="1:12">
      <c r="A281" s="2">
        <v>797</v>
      </c>
      <c r="B281" s="1" t="s">
        <v>253</v>
      </c>
      <c r="C281" s="13">
        <v>7420297</v>
      </c>
      <c r="D281" s="13">
        <v>7248840</v>
      </c>
      <c r="E281" s="14">
        <v>157018</v>
      </c>
      <c r="F281" s="13">
        <v>896215</v>
      </c>
      <c r="G281" s="13">
        <v>71758</v>
      </c>
      <c r="H281" s="13">
        <v>1137592</v>
      </c>
      <c r="I281" s="13">
        <v>71758</v>
      </c>
      <c r="J281" s="13">
        <v>287721</v>
      </c>
      <c r="K281" s="14">
        <v>287721</v>
      </c>
      <c r="L281" s="13">
        <v>13620</v>
      </c>
    </row>
    <row r="282" spans="1:12">
      <c r="A282" s="2">
        <v>798</v>
      </c>
      <c r="B282" s="1" t="s">
        <v>254</v>
      </c>
      <c r="C282" s="13">
        <v>1078215</v>
      </c>
      <c r="D282" s="13">
        <v>1242334</v>
      </c>
      <c r="E282" s="14">
        <v>39424</v>
      </c>
      <c r="F282" s="13">
        <v>90909</v>
      </c>
      <c r="G282" s="13">
        <v>11701</v>
      </c>
      <c r="H282" s="13">
        <v>65447</v>
      </c>
      <c r="I282" s="13">
        <v>11701</v>
      </c>
      <c r="J282" s="13">
        <v>0</v>
      </c>
      <c r="K282" s="14">
        <v>0</v>
      </c>
      <c r="L282" s="13">
        <v>12999</v>
      </c>
    </row>
    <row r="283" spans="1:12">
      <c r="A283" s="2">
        <v>809</v>
      </c>
      <c r="B283" s="1" t="s">
        <v>255</v>
      </c>
      <c r="C283" s="13">
        <v>2880259</v>
      </c>
      <c r="D283" s="13">
        <v>3322800</v>
      </c>
      <c r="E283" s="14">
        <v>48042</v>
      </c>
      <c r="F283" s="13">
        <v>318147</v>
      </c>
      <c r="G283" s="13">
        <v>57935</v>
      </c>
      <c r="H283" s="13">
        <v>520196</v>
      </c>
      <c r="I283" s="13">
        <v>24055</v>
      </c>
      <c r="J283" s="13">
        <v>158933</v>
      </c>
      <c r="K283" s="14">
        <v>158933</v>
      </c>
      <c r="L283" s="13">
        <v>9873</v>
      </c>
    </row>
    <row r="284" spans="1:12">
      <c r="A284" s="2">
        <v>815</v>
      </c>
      <c r="B284" s="1" t="s">
        <v>256</v>
      </c>
      <c r="C284" s="13">
        <v>1222742</v>
      </c>
      <c r="D284" s="13">
        <v>1257003</v>
      </c>
      <c r="E284" s="14">
        <v>31006</v>
      </c>
      <c r="F284" s="13">
        <v>132655</v>
      </c>
      <c r="G284" s="13">
        <v>22172</v>
      </c>
      <c r="H284" s="13">
        <v>134915</v>
      </c>
      <c r="I284" s="13">
        <v>22172</v>
      </c>
      <c r="J284" s="13">
        <v>810</v>
      </c>
      <c r="K284" s="14">
        <v>810</v>
      </c>
      <c r="L284" s="13">
        <v>3555</v>
      </c>
    </row>
    <row r="285" spans="1:12">
      <c r="A285" s="2">
        <v>820</v>
      </c>
      <c r="B285" s="1" t="s">
        <v>257</v>
      </c>
      <c r="C285" s="13">
        <v>4705821</v>
      </c>
      <c r="D285" s="13">
        <v>4877586</v>
      </c>
      <c r="E285" s="14">
        <v>76912</v>
      </c>
      <c r="F285" s="13">
        <v>399313</v>
      </c>
      <c r="G285" s="13">
        <v>19917</v>
      </c>
      <c r="H285" s="13">
        <v>478839</v>
      </c>
      <c r="I285" s="13">
        <v>19917</v>
      </c>
      <c r="J285" s="13">
        <v>1100</v>
      </c>
      <c r="K285" s="14">
        <v>1100</v>
      </c>
      <c r="L285" s="13">
        <v>18940</v>
      </c>
    </row>
    <row r="286" spans="1:12">
      <c r="A286" s="2">
        <v>823</v>
      </c>
      <c r="B286" s="1" t="s">
        <v>258</v>
      </c>
      <c r="C286" s="13">
        <v>1284010</v>
      </c>
      <c r="D286" s="13">
        <v>1315563</v>
      </c>
      <c r="E286" s="14">
        <v>13357</v>
      </c>
      <c r="F286" s="13">
        <v>143754</v>
      </c>
      <c r="G286" s="13">
        <v>17643</v>
      </c>
      <c r="H286" s="13">
        <v>157824</v>
      </c>
      <c r="I286" s="13">
        <v>17643</v>
      </c>
      <c r="J286" s="13">
        <v>0</v>
      </c>
      <c r="K286" s="14">
        <v>0</v>
      </c>
      <c r="L286" s="13">
        <v>16607</v>
      </c>
    </row>
    <row r="287" spans="1:12">
      <c r="A287" s="2">
        <v>824</v>
      </c>
      <c r="B287" s="1" t="s">
        <v>259</v>
      </c>
      <c r="C287" s="13">
        <v>3197104</v>
      </c>
      <c r="D287" s="13">
        <v>3560903</v>
      </c>
      <c r="E287" s="14">
        <v>65800</v>
      </c>
      <c r="F287" s="13">
        <v>365277</v>
      </c>
      <c r="G287" s="13">
        <v>70759</v>
      </c>
      <c r="H287" s="13">
        <v>388993</v>
      </c>
      <c r="I287" s="13">
        <v>19382</v>
      </c>
      <c r="J287" s="13">
        <v>1367</v>
      </c>
      <c r="K287" s="14">
        <v>1367</v>
      </c>
      <c r="L287" s="13">
        <v>4710</v>
      </c>
    </row>
    <row r="288" spans="1:12">
      <c r="A288" s="2">
        <v>826</v>
      </c>
      <c r="B288" s="1" t="s">
        <v>260</v>
      </c>
      <c r="C288" s="13">
        <v>13514612</v>
      </c>
      <c r="D288" s="13">
        <v>13534053</v>
      </c>
      <c r="E288" s="14">
        <v>331988</v>
      </c>
      <c r="F288" s="13">
        <v>1554539</v>
      </c>
      <c r="G288" s="13">
        <v>100467</v>
      </c>
      <c r="H288" s="13">
        <v>1415750</v>
      </c>
      <c r="I288" s="13">
        <v>100335</v>
      </c>
      <c r="J288" s="13">
        <v>85029</v>
      </c>
      <c r="K288" s="14">
        <v>85029</v>
      </c>
      <c r="L288" s="13">
        <v>49200</v>
      </c>
    </row>
    <row r="289" spans="1:12">
      <c r="A289" s="2">
        <v>828</v>
      </c>
      <c r="B289" s="1" t="s">
        <v>261</v>
      </c>
      <c r="C289" s="13">
        <v>18202247</v>
      </c>
      <c r="D289" s="13">
        <v>17913053</v>
      </c>
      <c r="E289" s="14">
        <v>542281</v>
      </c>
      <c r="F289" s="13">
        <v>2889415</v>
      </c>
      <c r="G289" s="13">
        <v>216830</v>
      </c>
      <c r="H289" s="13">
        <v>3221774</v>
      </c>
      <c r="I289" s="13">
        <v>216830</v>
      </c>
      <c r="J289" s="13">
        <v>3502</v>
      </c>
      <c r="K289" s="14">
        <v>3502</v>
      </c>
      <c r="L289" s="13">
        <v>22261</v>
      </c>
    </row>
    <row r="290" spans="1:12">
      <c r="A290" s="2">
        <v>840</v>
      </c>
      <c r="B290" s="1" t="s">
        <v>262</v>
      </c>
      <c r="C290" s="13">
        <v>4294459</v>
      </c>
      <c r="D290" s="13">
        <v>3947005</v>
      </c>
      <c r="E290" s="14">
        <v>99567</v>
      </c>
      <c r="F290" s="13">
        <v>531224</v>
      </c>
      <c r="G290" s="13">
        <v>66032</v>
      </c>
      <c r="H290" s="13">
        <v>415738</v>
      </c>
      <c r="I290" s="13">
        <v>65945</v>
      </c>
      <c r="J290" s="13">
        <v>0</v>
      </c>
      <c r="K290" s="14">
        <v>0</v>
      </c>
      <c r="L290" s="13">
        <v>19146</v>
      </c>
    </row>
    <row r="291" spans="1:12">
      <c r="A291" s="2">
        <v>844</v>
      </c>
      <c r="B291" s="1" t="s">
        <v>409</v>
      </c>
      <c r="C291" s="13">
        <v>2740622</v>
      </c>
      <c r="D291" s="13">
        <v>3068116</v>
      </c>
      <c r="E291" s="14">
        <v>47200</v>
      </c>
      <c r="F291" s="13">
        <v>270141</v>
      </c>
      <c r="G291" s="13">
        <v>25974</v>
      </c>
      <c r="H291" s="13">
        <v>202727</v>
      </c>
      <c r="I291" s="13">
        <v>0</v>
      </c>
      <c r="J291" s="13">
        <v>3818</v>
      </c>
      <c r="K291" s="14">
        <v>3818</v>
      </c>
      <c r="L291" s="13">
        <v>7210</v>
      </c>
    </row>
    <row r="292" spans="1:12">
      <c r="A292" s="2">
        <v>845</v>
      </c>
      <c r="B292" s="1" t="s">
        <v>263</v>
      </c>
      <c r="C292" s="13">
        <v>2381745</v>
      </c>
      <c r="D292" s="13">
        <v>2768087</v>
      </c>
      <c r="E292" s="14">
        <v>27330</v>
      </c>
      <c r="F292" s="13">
        <v>269073</v>
      </c>
      <c r="G292" s="13">
        <v>25822</v>
      </c>
      <c r="H292" s="13">
        <v>268075</v>
      </c>
      <c r="I292" s="13">
        <v>0</v>
      </c>
      <c r="J292" s="13">
        <v>7982</v>
      </c>
      <c r="K292" s="14">
        <v>7982</v>
      </c>
      <c r="L292" s="13">
        <v>1378</v>
      </c>
    </row>
    <row r="293" spans="1:12">
      <c r="A293" s="2">
        <v>846</v>
      </c>
      <c r="B293" s="1" t="s">
        <v>410</v>
      </c>
      <c r="C293" s="13">
        <v>1415356</v>
      </c>
      <c r="D293" s="13">
        <v>1554905</v>
      </c>
      <c r="E293" s="14">
        <v>23005</v>
      </c>
      <c r="F293" s="13">
        <v>141090</v>
      </c>
      <c r="G293" s="13">
        <v>15476</v>
      </c>
      <c r="H293" s="13">
        <v>142064</v>
      </c>
      <c r="I293" s="13">
        <v>15456</v>
      </c>
      <c r="J293" s="13">
        <v>0</v>
      </c>
      <c r="K293" s="14">
        <v>0</v>
      </c>
      <c r="L293" s="13">
        <v>18569</v>
      </c>
    </row>
    <row r="294" spans="1:12">
      <c r="A294" s="2">
        <v>847</v>
      </c>
      <c r="B294" s="1" t="s">
        <v>264</v>
      </c>
      <c r="C294" s="13">
        <v>3008252</v>
      </c>
      <c r="D294" s="13">
        <v>2848861</v>
      </c>
      <c r="E294" s="14">
        <v>41284</v>
      </c>
      <c r="F294" s="13">
        <v>394829</v>
      </c>
      <c r="G294" s="13">
        <v>143342</v>
      </c>
      <c r="H294" s="13">
        <v>577874</v>
      </c>
      <c r="I294" s="13">
        <v>143342</v>
      </c>
      <c r="J294" s="13">
        <v>0</v>
      </c>
      <c r="K294" s="14">
        <v>0</v>
      </c>
      <c r="L294" s="13">
        <v>12866</v>
      </c>
    </row>
    <row r="295" spans="1:12">
      <c r="A295" s="2">
        <v>848</v>
      </c>
      <c r="B295" s="1" t="s">
        <v>265</v>
      </c>
      <c r="C295" s="13">
        <v>2295721</v>
      </c>
      <c r="D295" s="13">
        <v>2541707</v>
      </c>
      <c r="E295" s="14">
        <v>29459</v>
      </c>
      <c r="F295" s="13">
        <v>254203</v>
      </c>
      <c r="G295" s="13">
        <v>61327</v>
      </c>
      <c r="H295" s="13">
        <v>221457</v>
      </c>
      <c r="I295" s="13">
        <v>61327</v>
      </c>
      <c r="J295" s="13">
        <v>1750</v>
      </c>
      <c r="K295" s="14">
        <v>1750</v>
      </c>
      <c r="L295" s="13">
        <v>32146</v>
      </c>
    </row>
    <row r="296" spans="1:12">
      <c r="A296" s="2">
        <v>851</v>
      </c>
      <c r="B296" s="1" t="s">
        <v>266</v>
      </c>
      <c r="C296" s="13">
        <v>3364789</v>
      </c>
      <c r="D296" s="13">
        <v>3726164</v>
      </c>
      <c r="E296" s="14">
        <v>65085</v>
      </c>
      <c r="F296" s="13">
        <v>428713</v>
      </c>
      <c r="G296" s="13">
        <v>28237</v>
      </c>
      <c r="H296" s="13">
        <v>424597</v>
      </c>
      <c r="I296" s="13">
        <v>28237</v>
      </c>
      <c r="J296" s="13">
        <v>1853</v>
      </c>
      <c r="K296" s="14">
        <v>1853</v>
      </c>
      <c r="L296" s="13">
        <v>9899</v>
      </c>
    </row>
    <row r="297" spans="1:12">
      <c r="A297" s="2">
        <v>852</v>
      </c>
      <c r="B297" s="1" t="s">
        <v>267</v>
      </c>
      <c r="C297" s="13">
        <v>1466860</v>
      </c>
      <c r="D297" s="13">
        <v>1644570</v>
      </c>
      <c r="E297" s="14">
        <v>21247</v>
      </c>
      <c r="F297" s="13">
        <v>215082</v>
      </c>
      <c r="G297" s="13">
        <v>25932</v>
      </c>
      <c r="H297" s="13">
        <v>221930</v>
      </c>
      <c r="I297" s="13">
        <v>15859</v>
      </c>
      <c r="J297" s="13">
        <v>2430</v>
      </c>
      <c r="K297" s="14">
        <v>2430</v>
      </c>
      <c r="L297" s="13">
        <v>1055</v>
      </c>
    </row>
    <row r="298" spans="1:12">
      <c r="A298" s="2">
        <v>855</v>
      </c>
      <c r="B298" s="1" t="s">
        <v>268</v>
      </c>
      <c r="C298" s="13">
        <v>88107741</v>
      </c>
      <c r="D298" s="13">
        <v>93984103</v>
      </c>
      <c r="E298" s="14">
        <v>2780452</v>
      </c>
      <c r="F298" s="13">
        <v>15070576</v>
      </c>
      <c r="G298" s="13">
        <v>913065</v>
      </c>
      <c r="H298" s="13">
        <v>16486000</v>
      </c>
      <c r="I298" s="13">
        <v>911867</v>
      </c>
      <c r="J298" s="13">
        <v>0</v>
      </c>
      <c r="K298" s="14">
        <v>0</v>
      </c>
      <c r="L298" s="13">
        <v>177743</v>
      </c>
    </row>
    <row r="299" spans="1:12">
      <c r="A299" s="2">
        <v>856</v>
      </c>
      <c r="B299" s="1" t="s">
        <v>269</v>
      </c>
      <c r="C299" s="13">
        <v>8434485</v>
      </c>
      <c r="D299" s="13">
        <v>8203900</v>
      </c>
      <c r="E299" s="14">
        <v>144612</v>
      </c>
      <c r="F299" s="13">
        <v>1226464</v>
      </c>
      <c r="G299" s="13">
        <v>78772</v>
      </c>
      <c r="H299" s="13">
        <v>1590207</v>
      </c>
      <c r="I299" s="13">
        <v>78772</v>
      </c>
      <c r="J299" s="13">
        <v>12542</v>
      </c>
      <c r="K299" s="14">
        <v>12542</v>
      </c>
      <c r="L299" s="13">
        <v>24075</v>
      </c>
    </row>
    <row r="300" spans="1:12">
      <c r="A300" s="2">
        <v>858</v>
      </c>
      <c r="B300" s="1" t="s">
        <v>270</v>
      </c>
      <c r="C300" s="13">
        <v>7256118</v>
      </c>
      <c r="D300" s="13">
        <v>6642456</v>
      </c>
      <c r="E300" s="14">
        <v>115753</v>
      </c>
      <c r="F300" s="13">
        <v>1047128</v>
      </c>
      <c r="G300" s="13">
        <v>108902</v>
      </c>
      <c r="H300" s="13">
        <v>1112682</v>
      </c>
      <c r="I300" s="13">
        <v>108355</v>
      </c>
      <c r="J300" s="13">
        <v>6009</v>
      </c>
      <c r="K300" s="14">
        <v>6009</v>
      </c>
      <c r="L300" s="13">
        <v>3762</v>
      </c>
    </row>
    <row r="301" spans="1:12">
      <c r="A301" s="2">
        <v>860</v>
      </c>
      <c r="B301" s="1" t="s">
        <v>411</v>
      </c>
      <c r="C301" s="13">
        <v>4782516</v>
      </c>
      <c r="D301" s="13">
        <v>4945344</v>
      </c>
      <c r="E301" s="14">
        <v>67803</v>
      </c>
      <c r="F301" s="13">
        <v>507657</v>
      </c>
      <c r="G301" s="13">
        <v>57316</v>
      </c>
      <c r="H301" s="13">
        <v>454528</v>
      </c>
      <c r="I301" s="13">
        <v>0</v>
      </c>
      <c r="J301" s="13">
        <v>7799</v>
      </c>
      <c r="K301" s="14">
        <v>7799</v>
      </c>
      <c r="L301" s="13">
        <v>2434</v>
      </c>
    </row>
    <row r="302" spans="1:12">
      <c r="A302" s="2">
        <v>861</v>
      </c>
      <c r="B302" s="1" t="s">
        <v>271</v>
      </c>
      <c r="C302" s="13">
        <v>6885859</v>
      </c>
      <c r="D302" s="13">
        <v>6274189</v>
      </c>
      <c r="E302" s="14">
        <v>11864</v>
      </c>
      <c r="F302" s="13">
        <v>719461</v>
      </c>
      <c r="G302" s="13">
        <v>69530</v>
      </c>
      <c r="H302" s="13">
        <v>1097854</v>
      </c>
      <c r="I302" s="13">
        <v>69440</v>
      </c>
      <c r="J302" s="13">
        <v>118852</v>
      </c>
      <c r="K302" s="14">
        <v>118852</v>
      </c>
      <c r="L302" s="13">
        <v>17466</v>
      </c>
    </row>
    <row r="303" spans="1:12">
      <c r="A303" s="2">
        <v>865</v>
      </c>
      <c r="B303" s="1" t="s">
        <v>272</v>
      </c>
      <c r="C303" s="13">
        <v>3853399</v>
      </c>
      <c r="D303" s="13">
        <v>3423870</v>
      </c>
      <c r="E303" s="14">
        <v>123301</v>
      </c>
      <c r="F303" s="13">
        <v>358623</v>
      </c>
      <c r="G303" s="13">
        <v>40923</v>
      </c>
      <c r="H303" s="13">
        <v>394031</v>
      </c>
      <c r="I303" s="13">
        <v>40923</v>
      </c>
      <c r="J303" s="13">
        <v>2977</v>
      </c>
      <c r="K303" s="14">
        <v>2977</v>
      </c>
      <c r="L303" s="13">
        <v>27213</v>
      </c>
    </row>
    <row r="304" spans="1:12">
      <c r="A304" s="2">
        <v>866</v>
      </c>
      <c r="B304" s="1" t="s">
        <v>273</v>
      </c>
      <c r="C304" s="13">
        <v>2272034</v>
      </c>
      <c r="D304" s="13">
        <v>2161357</v>
      </c>
      <c r="E304" s="14">
        <v>168235</v>
      </c>
      <c r="F304" s="13">
        <v>250504</v>
      </c>
      <c r="G304" s="13">
        <v>15959</v>
      </c>
      <c r="H304" s="13">
        <v>249062</v>
      </c>
      <c r="I304" s="13">
        <v>15959</v>
      </c>
      <c r="J304" s="13">
        <v>2775</v>
      </c>
      <c r="K304" s="14">
        <v>2775</v>
      </c>
      <c r="L304" s="13">
        <v>619</v>
      </c>
    </row>
    <row r="305" spans="1:12">
      <c r="A305" s="2">
        <v>867</v>
      </c>
      <c r="B305" s="1" t="s">
        <v>274</v>
      </c>
      <c r="C305" s="13">
        <v>9779300</v>
      </c>
      <c r="D305" s="13">
        <v>10011747</v>
      </c>
      <c r="E305" s="14">
        <v>139665</v>
      </c>
      <c r="F305" s="13">
        <v>1391715</v>
      </c>
      <c r="G305" s="13">
        <v>237806</v>
      </c>
      <c r="H305" s="13">
        <v>1682215</v>
      </c>
      <c r="I305" s="13">
        <v>237494</v>
      </c>
      <c r="J305" s="13">
        <v>472695</v>
      </c>
      <c r="K305" s="14">
        <v>472695</v>
      </c>
      <c r="L305" s="13">
        <v>21803</v>
      </c>
    </row>
    <row r="306" spans="1:12">
      <c r="A306" s="2">
        <v>870</v>
      </c>
      <c r="B306" s="1" t="s">
        <v>275</v>
      </c>
      <c r="C306" s="13">
        <v>2319023</v>
      </c>
      <c r="D306" s="13">
        <v>2297385</v>
      </c>
      <c r="E306" s="14">
        <v>50567</v>
      </c>
      <c r="F306" s="13">
        <v>291097</v>
      </c>
      <c r="G306" s="13">
        <v>75815</v>
      </c>
      <c r="H306" s="13">
        <v>398307</v>
      </c>
      <c r="I306" s="13">
        <v>75712</v>
      </c>
      <c r="J306" s="13">
        <v>27696</v>
      </c>
      <c r="K306" s="14">
        <v>27696</v>
      </c>
      <c r="L306" s="13">
        <v>23832</v>
      </c>
    </row>
    <row r="307" spans="1:12">
      <c r="A307" s="2">
        <v>873</v>
      </c>
      <c r="B307" s="1" t="s">
        <v>276</v>
      </c>
      <c r="C307" s="13">
        <v>3925725</v>
      </c>
      <c r="D307" s="13">
        <v>3545946</v>
      </c>
      <c r="E307" s="14">
        <v>74842</v>
      </c>
      <c r="F307" s="13">
        <v>477003</v>
      </c>
      <c r="G307" s="13">
        <v>25926</v>
      </c>
      <c r="H307" s="13">
        <v>463954</v>
      </c>
      <c r="I307" s="13">
        <v>25892</v>
      </c>
      <c r="J307" s="13">
        <v>825</v>
      </c>
      <c r="K307" s="14">
        <v>825</v>
      </c>
      <c r="L307" s="13">
        <v>31281</v>
      </c>
    </row>
    <row r="308" spans="1:12">
      <c r="A308" s="2">
        <v>874</v>
      </c>
      <c r="B308" s="1" t="s">
        <v>277</v>
      </c>
      <c r="C308" s="13">
        <v>1310767</v>
      </c>
      <c r="D308" s="13">
        <v>1232169</v>
      </c>
      <c r="E308" s="14">
        <v>18989</v>
      </c>
      <c r="F308" s="13">
        <v>208048</v>
      </c>
      <c r="G308" s="13">
        <v>95927</v>
      </c>
      <c r="H308" s="13">
        <v>164266</v>
      </c>
      <c r="I308" s="13">
        <v>95796</v>
      </c>
      <c r="J308" s="13">
        <v>0</v>
      </c>
      <c r="K308" s="14">
        <v>0</v>
      </c>
      <c r="L308" s="13">
        <v>145</v>
      </c>
    </row>
    <row r="309" spans="1:12">
      <c r="A309" s="2">
        <v>879</v>
      </c>
      <c r="B309" s="1" t="s">
        <v>278</v>
      </c>
      <c r="C309" s="13">
        <v>2000324</v>
      </c>
      <c r="D309" s="13">
        <v>2054501</v>
      </c>
      <c r="E309" s="14">
        <v>30470</v>
      </c>
      <c r="F309" s="13">
        <v>272396</v>
      </c>
      <c r="G309" s="13">
        <v>37056</v>
      </c>
      <c r="H309" s="13"/>
      <c r="I309" s="13"/>
      <c r="J309" s="13"/>
      <c r="K309" s="14"/>
      <c r="L309" s="13">
        <v>1787</v>
      </c>
    </row>
    <row r="310" spans="1:12">
      <c r="A310" s="2">
        <v>880</v>
      </c>
      <c r="B310" s="1" t="s">
        <v>279</v>
      </c>
      <c r="C310" s="13">
        <v>2633501</v>
      </c>
      <c r="D310" s="13">
        <v>3014353</v>
      </c>
      <c r="E310" s="14">
        <v>36496</v>
      </c>
      <c r="F310" s="13">
        <v>410513</v>
      </c>
      <c r="G310" s="13">
        <v>16143</v>
      </c>
      <c r="H310" s="13">
        <v>217620</v>
      </c>
      <c r="I310" s="13">
        <v>20810</v>
      </c>
      <c r="J310" s="13">
        <v>0</v>
      </c>
      <c r="K310" s="14">
        <v>0</v>
      </c>
      <c r="L310" s="13">
        <v>3604</v>
      </c>
    </row>
    <row r="311" spans="1:12">
      <c r="A311" s="2">
        <v>881</v>
      </c>
      <c r="B311" s="1" t="s">
        <v>280</v>
      </c>
      <c r="C311" s="13">
        <v>2119536</v>
      </c>
      <c r="D311" s="13">
        <v>2227626</v>
      </c>
      <c r="E311" s="14">
        <v>36572</v>
      </c>
      <c r="F311" s="13">
        <v>300691</v>
      </c>
      <c r="G311" s="13">
        <v>7695</v>
      </c>
      <c r="H311" s="13">
        <v>333735</v>
      </c>
      <c r="I311" s="13">
        <v>7695</v>
      </c>
      <c r="J311" s="13">
        <v>0</v>
      </c>
      <c r="K311" s="14">
        <v>0</v>
      </c>
      <c r="L311" s="13">
        <v>305</v>
      </c>
    </row>
    <row r="312" spans="1:12">
      <c r="A312" s="2">
        <v>882</v>
      </c>
      <c r="B312" s="1" t="s">
        <v>281</v>
      </c>
      <c r="C312" s="13">
        <v>15255621</v>
      </c>
      <c r="D312" s="13">
        <v>15204284</v>
      </c>
      <c r="E312" s="14">
        <v>436440</v>
      </c>
      <c r="F312" s="13">
        <v>2867779</v>
      </c>
      <c r="G312" s="13">
        <v>279356</v>
      </c>
      <c r="H312" s="13">
        <v>2360625</v>
      </c>
      <c r="I312" s="13">
        <v>141120</v>
      </c>
      <c r="J312" s="13">
        <v>0</v>
      </c>
      <c r="K312" s="14">
        <v>0</v>
      </c>
      <c r="L312" s="13">
        <v>13358</v>
      </c>
    </row>
    <row r="313" spans="1:12">
      <c r="A313" s="2">
        <v>888</v>
      </c>
      <c r="B313" s="1" t="s">
        <v>282</v>
      </c>
      <c r="C313" s="13">
        <v>3817092</v>
      </c>
      <c r="D313" s="13">
        <v>3564426</v>
      </c>
      <c r="E313" s="14">
        <v>32531</v>
      </c>
      <c r="F313" s="13">
        <v>521664</v>
      </c>
      <c r="G313" s="13">
        <v>22920</v>
      </c>
      <c r="H313" s="13">
        <v>549510</v>
      </c>
      <c r="I313" s="13">
        <v>22920</v>
      </c>
      <c r="J313" s="13">
        <v>13028</v>
      </c>
      <c r="K313" s="14">
        <v>13028</v>
      </c>
      <c r="L313" s="13">
        <v>5627</v>
      </c>
    </row>
    <row r="314" spans="1:12">
      <c r="A314" s="2">
        <v>889</v>
      </c>
      <c r="B314" s="1" t="s">
        <v>283</v>
      </c>
      <c r="C314" s="13">
        <v>3265816</v>
      </c>
      <c r="D314" s="13">
        <v>3293786</v>
      </c>
      <c r="E314" s="14">
        <v>45134</v>
      </c>
      <c r="F314" s="13">
        <v>526696</v>
      </c>
      <c r="G314" s="13">
        <v>85196</v>
      </c>
      <c r="H314" s="13">
        <v>490249</v>
      </c>
      <c r="I314" s="13">
        <v>63813</v>
      </c>
      <c r="J314" s="13">
        <v>0</v>
      </c>
      <c r="K314" s="14">
        <v>0</v>
      </c>
      <c r="L314" s="13">
        <v>40061</v>
      </c>
    </row>
    <row r="315" spans="1:12">
      <c r="A315" s="2">
        <v>893</v>
      </c>
      <c r="B315" s="1" t="s">
        <v>284</v>
      </c>
      <c r="C315" s="13">
        <v>1956190</v>
      </c>
      <c r="D315" s="13">
        <v>2167201</v>
      </c>
      <c r="E315" s="14">
        <v>30392</v>
      </c>
      <c r="F315" s="13">
        <v>294257</v>
      </c>
      <c r="G315" s="13">
        <v>15925</v>
      </c>
      <c r="H315" s="13">
        <v>387932</v>
      </c>
      <c r="I315" s="13">
        <v>11928</v>
      </c>
      <c r="J315" s="13">
        <v>0</v>
      </c>
      <c r="K315" s="14">
        <v>0</v>
      </c>
      <c r="L315" s="13">
        <v>17527</v>
      </c>
    </row>
    <row r="316" spans="1:12">
      <c r="A316" s="2">
        <v>899</v>
      </c>
      <c r="B316" s="1" t="s">
        <v>285</v>
      </c>
      <c r="C316" s="13">
        <v>14258694</v>
      </c>
      <c r="D316" s="13">
        <v>13776310</v>
      </c>
      <c r="E316" s="14">
        <v>199205</v>
      </c>
      <c r="F316" s="13">
        <v>2035953</v>
      </c>
      <c r="G316" s="13">
        <v>41931</v>
      </c>
      <c r="H316" s="13">
        <v>1626637</v>
      </c>
      <c r="I316" s="13">
        <v>97071</v>
      </c>
      <c r="J316" s="13">
        <v>0</v>
      </c>
      <c r="K316" s="14">
        <v>0</v>
      </c>
      <c r="L316" s="13">
        <v>7391</v>
      </c>
    </row>
    <row r="317" spans="1:12">
      <c r="A317" s="2">
        <v>907</v>
      </c>
      <c r="B317" s="1" t="s">
        <v>286</v>
      </c>
      <c r="C317" s="13">
        <v>2950195</v>
      </c>
      <c r="D317" s="13">
        <v>3274223</v>
      </c>
      <c r="E317" s="14">
        <v>63867</v>
      </c>
      <c r="F317" s="13">
        <v>476663</v>
      </c>
      <c r="G317" s="13">
        <v>47349</v>
      </c>
      <c r="H317" s="13">
        <v>372053</v>
      </c>
      <c r="I317" s="13">
        <v>41562</v>
      </c>
      <c r="J317" s="13">
        <v>0</v>
      </c>
      <c r="K317" s="14">
        <v>0</v>
      </c>
      <c r="L317" s="13">
        <v>13045</v>
      </c>
    </row>
    <row r="318" spans="1:12">
      <c r="A318" s="2">
        <v>917</v>
      </c>
      <c r="B318" s="1" t="s">
        <v>287</v>
      </c>
      <c r="C318" s="13">
        <v>65886036</v>
      </c>
      <c r="D318" s="13">
        <v>65582132</v>
      </c>
      <c r="E318" s="14">
        <v>1233147</v>
      </c>
      <c r="F318" s="13">
        <v>12395887</v>
      </c>
      <c r="G318" s="13">
        <v>278363</v>
      </c>
      <c r="H318" s="13">
        <v>12350022</v>
      </c>
      <c r="I318" s="13">
        <v>558731</v>
      </c>
      <c r="J318" s="13">
        <v>280269</v>
      </c>
      <c r="K318" s="14">
        <v>280269</v>
      </c>
      <c r="L318" s="13">
        <v>63966</v>
      </c>
    </row>
    <row r="319" spans="1:12">
      <c r="A319" s="2">
        <v>928</v>
      </c>
      <c r="B319" s="1" t="s">
        <v>288</v>
      </c>
      <c r="C319" s="13">
        <v>29873332</v>
      </c>
      <c r="D319" s="13">
        <v>28878014</v>
      </c>
      <c r="E319" s="14">
        <v>872439</v>
      </c>
      <c r="F319" s="13">
        <v>5177428</v>
      </c>
      <c r="G319" s="13">
        <v>175851</v>
      </c>
      <c r="H319" s="13">
        <v>4965844</v>
      </c>
      <c r="I319" s="13">
        <v>211114</v>
      </c>
      <c r="J319" s="13">
        <v>0</v>
      </c>
      <c r="K319" s="14">
        <v>0</v>
      </c>
      <c r="L319" s="13">
        <v>44866</v>
      </c>
    </row>
    <row r="320" spans="1:12">
      <c r="A320" s="2">
        <v>935</v>
      </c>
      <c r="B320" s="1" t="s">
        <v>289</v>
      </c>
      <c r="C320" s="13">
        <v>57149064</v>
      </c>
      <c r="D320" s="13">
        <v>51535073</v>
      </c>
      <c r="E320" s="14">
        <v>1206545</v>
      </c>
      <c r="F320" s="13">
        <v>8569041</v>
      </c>
      <c r="G320" s="13">
        <v>566834</v>
      </c>
      <c r="H320" s="13">
        <v>7759514</v>
      </c>
      <c r="I320" s="13">
        <v>566834</v>
      </c>
      <c r="J320" s="13">
        <v>55879</v>
      </c>
      <c r="K320" s="14">
        <v>55879</v>
      </c>
      <c r="L320" s="13">
        <v>60028</v>
      </c>
    </row>
    <row r="321" spans="1:12">
      <c r="A321" s="2">
        <v>938</v>
      </c>
      <c r="B321" s="1" t="s">
        <v>290</v>
      </c>
      <c r="C321" s="13">
        <v>3098887</v>
      </c>
      <c r="D321" s="13">
        <v>2914266</v>
      </c>
      <c r="E321" s="14">
        <v>5551</v>
      </c>
      <c r="F321" s="13">
        <v>550580</v>
      </c>
      <c r="G321" s="13">
        <v>52797</v>
      </c>
      <c r="H321" s="13">
        <v>602262</v>
      </c>
      <c r="I321" s="13">
        <v>0</v>
      </c>
      <c r="J321" s="13">
        <v>2251</v>
      </c>
      <c r="K321" s="14">
        <v>2251</v>
      </c>
      <c r="L321" s="13">
        <v>1978</v>
      </c>
    </row>
    <row r="322" spans="1:12">
      <c r="A322" s="2">
        <v>944</v>
      </c>
      <c r="B322" s="1" t="s">
        <v>291</v>
      </c>
      <c r="C322" s="13">
        <v>1213654</v>
      </c>
      <c r="D322" s="13">
        <v>1203647</v>
      </c>
      <c r="E322" s="14">
        <v>18245</v>
      </c>
      <c r="F322" s="13">
        <v>158484</v>
      </c>
      <c r="G322" s="13">
        <v>15068</v>
      </c>
      <c r="H322" s="13">
        <v>134439</v>
      </c>
      <c r="I322" s="13">
        <v>15048</v>
      </c>
      <c r="J322" s="13">
        <v>0</v>
      </c>
      <c r="K322" s="14">
        <v>0</v>
      </c>
      <c r="L322" s="13">
        <v>2545</v>
      </c>
    </row>
    <row r="323" spans="1:12">
      <c r="A323" s="2">
        <v>946</v>
      </c>
      <c r="B323" s="1" t="s">
        <v>292</v>
      </c>
      <c r="C323" s="13">
        <v>1549165</v>
      </c>
      <c r="D323" s="13">
        <v>1578784</v>
      </c>
      <c r="E323" s="14">
        <v>29350</v>
      </c>
      <c r="F323" s="13">
        <v>197369</v>
      </c>
      <c r="G323" s="13">
        <v>19695</v>
      </c>
      <c r="H323" s="13">
        <v>246420</v>
      </c>
      <c r="I323" s="13">
        <v>19668</v>
      </c>
      <c r="J323" s="13">
        <v>0</v>
      </c>
      <c r="K323" s="14">
        <v>0</v>
      </c>
      <c r="L323" s="13">
        <v>8291</v>
      </c>
    </row>
    <row r="324" spans="1:12">
      <c r="A324" s="2">
        <v>951</v>
      </c>
      <c r="B324" s="1" t="s">
        <v>293</v>
      </c>
      <c r="C324" s="13">
        <v>2910966</v>
      </c>
      <c r="D324" s="13">
        <v>2886264</v>
      </c>
      <c r="E324" s="14">
        <v>46403</v>
      </c>
      <c r="F324" s="13">
        <v>452014</v>
      </c>
      <c r="G324" s="13">
        <v>24467</v>
      </c>
      <c r="H324" s="13">
        <v>466869</v>
      </c>
      <c r="I324" s="13">
        <v>24467</v>
      </c>
      <c r="J324" s="13">
        <v>0</v>
      </c>
      <c r="K324" s="14">
        <v>0</v>
      </c>
      <c r="L324" s="13">
        <v>9203</v>
      </c>
    </row>
    <row r="325" spans="1:12">
      <c r="A325" s="2">
        <v>957</v>
      </c>
      <c r="B325" s="1" t="s">
        <v>294</v>
      </c>
      <c r="C325" s="13">
        <v>24388272</v>
      </c>
      <c r="D325" s="13">
        <v>22920079</v>
      </c>
      <c r="E325" s="14">
        <v>352982</v>
      </c>
      <c r="F325" s="13">
        <v>4327021</v>
      </c>
      <c r="G325" s="13">
        <v>172726</v>
      </c>
      <c r="H325" s="13">
        <v>4135722</v>
      </c>
      <c r="I325" s="13">
        <v>172726</v>
      </c>
      <c r="J325" s="13">
        <v>443319</v>
      </c>
      <c r="K325" s="14">
        <v>443319</v>
      </c>
      <c r="L325" s="13">
        <v>47308</v>
      </c>
    </row>
    <row r="326" spans="1:12">
      <c r="A326" s="2">
        <v>962</v>
      </c>
      <c r="B326" s="1" t="s">
        <v>295</v>
      </c>
      <c r="C326" s="13">
        <v>2689269</v>
      </c>
      <c r="D326" s="13">
        <v>2656592</v>
      </c>
      <c r="E326" s="14">
        <v>20738</v>
      </c>
      <c r="F326" s="13">
        <v>487302</v>
      </c>
      <c r="G326" s="13">
        <v>104670</v>
      </c>
      <c r="H326" s="13">
        <v>398607</v>
      </c>
      <c r="I326" s="13">
        <v>38899</v>
      </c>
      <c r="J326" s="13">
        <v>0</v>
      </c>
      <c r="K326" s="14">
        <v>0</v>
      </c>
      <c r="L326" s="13">
        <v>427</v>
      </c>
    </row>
    <row r="327" spans="1:12">
      <c r="A327" s="2">
        <v>965</v>
      </c>
      <c r="B327" s="1" t="s">
        <v>296</v>
      </c>
      <c r="C327" s="13">
        <v>1635024</v>
      </c>
      <c r="D327" s="13">
        <v>1925626</v>
      </c>
      <c r="E327" s="14">
        <v>34380</v>
      </c>
      <c r="F327" s="13">
        <v>282721</v>
      </c>
      <c r="G327" s="13">
        <v>14075</v>
      </c>
      <c r="H327" s="13">
        <v>296427</v>
      </c>
      <c r="I327" s="13">
        <v>14075</v>
      </c>
      <c r="J327" s="13">
        <v>0</v>
      </c>
      <c r="K327" s="14">
        <v>0</v>
      </c>
      <c r="L327" s="13">
        <v>17167</v>
      </c>
    </row>
    <row r="328" spans="1:12">
      <c r="A328" s="2">
        <v>971</v>
      </c>
      <c r="B328" s="1" t="s">
        <v>297</v>
      </c>
      <c r="C328" s="13">
        <v>4149184</v>
      </c>
      <c r="D328" s="13">
        <v>4521316</v>
      </c>
      <c r="E328" s="14">
        <v>78298</v>
      </c>
      <c r="F328" s="13">
        <v>634054</v>
      </c>
      <c r="G328" s="13">
        <v>70825</v>
      </c>
      <c r="H328" s="13">
        <v>677303</v>
      </c>
      <c r="I328" s="13">
        <v>70825</v>
      </c>
      <c r="J328" s="13">
        <v>1836</v>
      </c>
      <c r="K328" s="14">
        <v>1836</v>
      </c>
      <c r="L328" s="13">
        <v>4998</v>
      </c>
    </row>
    <row r="329" spans="1:12">
      <c r="A329" s="2">
        <v>981</v>
      </c>
      <c r="B329" s="1" t="s">
        <v>298</v>
      </c>
      <c r="C329" s="13">
        <v>4502986</v>
      </c>
      <c r="D329" s="13">
        <v>4523584</v>
      </c>
      <c r="E329" s="14">
        <v>12078</v>
      </c>
      <c r="F329" s="13">
        <v>706046</v>
      </c>
      <c r="G329" s="13">
        <v>29526</v>
      </c>
      <c r="H329" s="13">
        <v>705088</v>
      </c>
      <c r="I329" s="13">
        <v>0</v>
      </c>
      <c r="J329" s="13">
        <v>388</v>
      </c>
      <c r="K329" s="14">
        <v>388</v>
      </c>
      <c r="L329" s="13">
        <v>1368</v>
      </c>
    </row>
    <row r="330" spans="1:12">
      <c r="A330" s="2">
        <v>983</v>
      </c>
      <c r="B330" s="1" t="s">
        <v>299</v>
      </c>
      <c r="C330" s="13">
        <v>39171914</v>
      </c>
      <c r="D330" s="13">
        <v>39585548</v>
      </c>
      <c r="E330" s="14">
        <v>729144</v>
      </c>
      <c r="F330" s="13">
        <v>7171978</v>
      </c>
      <c r="G330" s="13">
        <v>851493</v>
      </c>
      <c r="H330" s="13">
        <v>6573490</v>
      </c>
      <c r="I330" s="13">
        <v>638620</v>
      </c>
      <c r="J330" s="13">
        <v>0</v>
      </c>
      <c r="K330" s="14">
        <v>0</v>
      </c>
      <c r="L330" s="13">
        <v>84906</v>
      </c>
    </row>
    <row r="331" spans="1:12">
      <c r="A331" s="2">
        <v>984</v>
      </c>
      <c r="B331" s="1" t="s">
        <v>300</v>
      </c>
      <c r="C331" s="13">
        <v>9556061</v>
      </c>
      <c r="D331" s="13">
        <v>9501646</v>
      </c>
      <c r="E331" s="14">
        <v>111168</v>
      </c>
      <c r="F331" s="13">
        <v>1914806</v>
      </c>
      <c r="G331" s="13">
        <v>367442</v>
      </c>
      <c r="H331" s="13">
        <v>1863365</v>
      </c>
      <c r="I331" s="13">
        <v>307033</v>
      </c>
      <c r="J331" s="13">
        <v>1294</v>
      </c>
      <c r="K331" s="14">
        <v>1294</v>
      </c>
      <c r="L331" s="13">
        <v>56317</v>
      </c>
    </row>
    <row r="332" spans="1:12">
      <c r="A332" s="2">
        <v>986</v>
      </c>
      <c r="B332" s="1" t="s">
        <v>301</v>
      </c>
      <c r="C332" s="13">
        <v>2155510</v>
      </c>
      <c r="D332" s="13">
        <v>2243396</v>
      </c>
      <c r="E332" s="14">
        <v>47886</v>
      </c>
      <c r="F332" s="13">
        <v>317362</v>
      </c>
      <c r="G332" s="13">
        <v>18940</v>
      </c>
      <c r="H332" s="13">
        <v>318651</v>
      </c>
      <c r="I332" s="13">
        <v>18940</v>
      </c>
      <c r="J332" s="13">
        <v>0</v>
      </c>
      <c r="K332" s="14">
        <v>0</v>
      </c>
      <c r="L332" s="13">
        <v>3065</v>
      </c>
    </row>
    <row r="333" spans="1:12">
      <c r="A333" s="2">
        <v>988</v>
      </c>
      <c r="B333" s="1" t="s">
        <v>302</v>
      </c>
      <c r="C333" s="13">
        <v>12661174</v>
      </c>
      <c r="D333" s="13">
        <v>12372425</v>
      </c>
      <c r="E333" s="14">
        <v>291223</v>
      </c>
      <c r="F333" s="13">
        <v>2259017</v>
      </c>
      <c r="G333" s="13">
        <v>102928</v>
      </c>
      <c r="H333" s="13">
        <v>2686871</v>
      </c>
      <c r="I333" s="13">
        <v>102928</v>
      </c>
      <c r="J333" s="13">
        <v>174237</v>
      </c>
      <c r="K333" s="14">
        <v>174237</v>
      </c>
      <c r="L333" s="13">
        <v>50527</v>
      </c>
    </row>
    <row r="334" spans="1:12">
      <c r="A334" s="2">
        <v>994</v>
      </c>
      <c r="B334" s="1" t="s">
        <v>303</v>
      </c>
      <c r="C334" s="13">
        <v>4481023</v>
      </c>
      <c r="D334" s="13">
        <v>4481310</v>
      </c>
      <c r="E334" s="14">
        <v>77673</v>
      </c>
      <c r="F334" s="13">
        <v>699386</v>
      </c>
      <c r="G334" s="13">
        <v>68707</v>
      </c>
      <c r="H334" s="13">
        <v>714199</v>
      </c>
      <c r="I334" s="13">
        <v>68617</v>
      </c>
      <c r="J334" s="13">
        <v>0</v>
      </c>
      <c r="K334" s="14">
        <v>0</v>
      </c>
      <c r="L334" s="13">
        <v>21605</v>
      </c>
    </row>
    <row r="335" spans="1:12">
      <c r="A335" s="2">
        <v>995</v>
      </c>
      <c r="B335" s="1" t="s">
        <v>304</v>
      </c>
      <c r="C335" s="13">
        <v>31590296</v>
      </c>
      <c r="D335" s="13">
        <v>30783281</v>
      </c>
      <c r="E335" s="14">
        <v>798135</v>
      </c>
      <c r="F335" s="13">
        <v>5294635</v>
      </c>
      <c r="G335" s="13">
        <v>245288</v>
      </c>
      <c r="H335" s="13">
        <v>4794393</v>
      </c>
      <c r="I335" s="13">
        <v>245280</v>
      </c>
      <c r="J335" s="13">
        <v>9206</v>
      </c>
      <c r="K335" s="14">
        <v>9206</v>
      </c>
      <c r="L335" s="13">
        <v>102955</v>
      </c>
    </row>
    <row r="336" spans="1:12">
      <c r="A336" s="2">
        <v>1507</v>
      </c>
      <c r="B336" s="1" t="s">
        <v>305</v>
      </c>
      <c r="C336" s="13">
        <v>4425362</v>
      </c>
      <c r="D336" s="13">
        <v>4929129</v>
      </c>
      <c r="E336" s="14">
        <v>78759</v>
      </c>
      <c r="F336" s="13">
        <v>566048</v>
      </c>
      <c r="G336" s="13">
        <v>135337</v>
      </c>
      <c r="H336" s="13">
        <v>600186</v>
      </c>
      <c r="I336" s="13">
        <v>101369</v>
      </c>
      <c r="J336" s="13">
        <v>1179</v>
      </c>
      <c r="K336" s="14">
        <v>1179</v>
      </c>
      <c r="L336" s="13">
        <v>99548</v>
      </c>
    </row>
    <row r="337" spans="1:12">
      <c r="A337" s="2">
        <v>1509</v>
      </c>
      <c r="B337" s="1" t="s">
        <v>306</v>
      </c>
      <c r="C337" s="13">
        <v>6641938</v>
      </c>
      <c r="D337" s="13">
        <v>7363679</v>
      </c>
      <c r="E337" s="14">
        <v>126834</v>
      </c>
      <c r="F337" s="13">
        <v>886079</v>
      </c>
      <c r="G337" s="13">
        <v>226814</v>
      </c>
      <c r="H337" s="13">
        <v>1249685</v>
      </c>
      <c r="I337" s="13">
        <v>226814</v>
      </c>
      <c r="J337" s="13">
        <v>351005</v>
      </c>
      <c r="K337" s="14">
        <v>351005</v>
      </c>
      <c r="L337" s="13">
        <v>30493</v>
      </c>
    </row>
    <row r="338" spans="1:12">
      <c r="A338" s="2">
        <v>1525</v>
      </c>
      <c r="B338" s="1" t="s">
        <v>307</v>
      </c>
      <c r="C338" s="13">
        <v>2992714</v>
      </c>
      <c r="D338" s="13">
        <v>3068858</v>
      </c>
      <c r="E338" s="14">
        <v>104386</v>
      </c>
      <c r="F338" s="13">
        <v>231373</v>
      </c>
      <c r="G338" s="13">
        <v>83701</v>
      </c>
      <c r="H338" s="13">
        <v>186288</v>
      </c>
      <c r="I338" s="13">
        <v>0</v>
      </c>
      <c r="J338" s="13">
        <v>7348</v>
      </c>
      <c r="K338" s="14">
        <v>7348</v>
      </c>
      <c r="L338" s="13">
        <v>4023</v>
      </c>
    </row>
    <row r="339" spans="1:12">
      <c r="A339" s="2">
        <v>1581</v>
      </c>
      <c r="B339" s="1" t="s">
        <v>308</v>
      </c>
      <c r="C339" s="13">
        <v>5960065</v>
      </c>
      <c r="D339" s="13">
        <v>6823189</v>
      </c>
      <c r="E339" s="14">
        <v>224369</v>
      </c>
      <c r="F339" s="13">
        <v>660276</v>
      </c>
      <c r="G339" s="13">
        <v>61543</v>
      </c>
      <c r="H339" s="13">
        <v>690558</v>
      </c>
      <c r="I339" s="13">
        <v>65742</v>
      </c>
      <c r="J339" s="13">
        <v>280</v>
      </c>
      <c r="K339" s="14">
        <v>280</v>
      </c>
      <c r="L339" s="13">
        <v>29227</v>
      </c>
    </row>
    <row r="340" spans="1:12">
      <c r="A340" s="2">
        <v>1586</v>
      </c>
      <c r="B340" s="1" t="s">
        <v>309</v>
      </c>
      <c r="C340" s="13">
        <v>3973646</v>
      </c>
      <c r="D340" s="13">
        <v>3989775</v>
      </c>
      <c r="E340" s="14">
        <v>135690</v>
      </c>
      <c r="F340" s="13">
        <v>538249</v>
      </c>
      <c r="G340" s="13">
        <v>185434</v>
      </c>
      <c r="H340" s="13">
        <v>1020029</v>
      </c>
      <c r="I340" s="13">
        <v>185434</v>
      </c>
      <c r="J340" s="13">
        <v>41263</v>
      </c>
      <c r="K340" s="14">
        <v>41263</v>
      </c>
      <c r="L340" s="13">
        <v>51548</v>
      </c>
    </row>
    <row r="341" spans="1:12">
      <c r="A341" s="2">
        <v>1598</v>
      </c>
      <c r="B341" s="1" t="s">
        <v>310</v>
      </c>
      <c r="C341" s="13">
        <v>1548548</v>
      </c>
      <c r="D341" s="13">
        <v>1887744</v>
      </c>
      <c r="E341" s="14">
        <v>24173</v>
      </c>
      <c r="F341" s="13">
        <v>189906</v>
      </c>
      <c r="G341" s="13">
        <v>58885</v>
      </c>
      <c r="H341" s="13">
        <v>515031</v>
      </c>
      <c r="I341" s="13">
        <v>58885</v>
      </c>
      <c r="J341" s="13">
        <v>7395</v>
      </c>
      <c r="K341" s="14">
        <v>7395</v>
      </c>
      <c r="L341" s="13">
        <v>7937</v>
      </c>
    </row>
    <row r="342" spans="1:12">
      <c r="A342" s="2">
        <v>1621</v>
      </c>
      <c r="B342" s="1" t="s">
        <v>311</v>
      </c>
      <c r="C342" s="13">
        <v>6293499</v>
      </c>
      <c r="D342" s="13">
        <v>6261055</v>
      </c>
      <c r="E342" s="14">
        <v>135826</v>
      </c>
      <c r="F342" s="13">
        <v>587908</v>
      </c>
      <c r="G342" s="13">
        <v>75358</v>
      </c>
      <c r="H342" s="13">
        <v>700390</v>
      </c>
      <c r="I342" s="13">
        <v>75259</v>
      </c>
      <c r="J342" s="13">
        <v>8780</v>
      </c>
      <c r="K342" s="14">
        <v>8780</v>
      </c>
      <c r="L342" s="13">
        <v>37039</v>
      </c>
    </row>
    <row r="343" spans="1:12">
      <c r="A343" s="2">
        <v>1640</v>
      </c>
      <c r="B343" s="1" t="s">
        <v>312</v>
      </c>
      <c r="C343" s="13">
        <v>3875693</v>
      </c>
      <c r="D343" s="13">
        <v>4239837</v>
      </c>
      <c r="E343" s="14">
        <v>98154</v>
      </c>
      <c r="F343" s="13">
        <v>424353</v>
      </c>
      <c r="G343" s="13">
        <v>31882</v>
      </c>
      <c r="H343" s="13">
        <v>550355</v>
      </c>
      <c r="I343" s="13">
        <v>31840</v>
      </c>
      <c r="J343" s="13">
        <v>0</v>
      </c>
      <c r="K343" s="14">
        <v>0</v>
      </c>
      <c r="L343" s="13">
        <v>19655</v>
      </c>
    </row>
    <row r="344" spans="1:12">
      <c r="A344" s="2">
        <v>1641</v>
      </c>
      <c r="B344" s="1" t="s">
        <v>313</v>
      </c>
      <c r="C344" s="13">
        <v>3425092</v>
      </c>
      <c r="D344" s="13">
        <v>3603279</v>
      </c>
      <c r="E344" s="14">
        <v>92055</v>
      </c>
      <c r="F344" s="13">
        <v>454378</v>
      </c>
      <c r="G344" s="13">
        <v>35342</v>
      </c>
      <c r="H344" s="13">
        <v>410365</v>
      </c>
      <c r="I344" s="13">
        <v>35342</v>
      </c>
      <c r="J344" s="13">
        <v>133807</v>
      </c>
      <c r="K344" s="14">
        <v>133807</v>
      </c>
      <c r="L344" s="13">
        <v>15022</v>
      </c>
    </row>
    <row r="345" spans="1:12">
      <c r="A345" s="2">
        <v>1651</v>
      </c>
      <c r="B345" s="1" t="s">
        <v>314</v>
      </c>
      <c r="C345" s="13">
        <v>4607959</v>
      </c>
      <c r="D345" s="13">
        <v>5798037</v>
      </c>
      <c r="E345" s="14">
        <v>148734</v>
      </c>
      <c r="F345" s="13">
        <v>733429</v>
      </c>
      <c r="G345" s="13">
        <v>44139</v>
      </c>
      <c r="H345" s="13">
        <v>732282</v>
      </c>
      <c r="I345" s="13">
        <v>44082</v>
      </c>
      <c r="J345" s="13">
        <v>0</v>
      </c>
      <c r="K345" s="14">
        <v>0</v>
      </c>
      <c r="L345" s="13">
        <v>22170</v>
      </c>
    </row>
    <row r="346" spans="1:12">
      <c r="A346" s="2">
        <v>1652</v>
      </c>
      <c r="B346" s="1" t="s">
        <v>315</v>
      </c>
      <c r="C346" s="13">
        <v>4909925</v>
      </c>
      <c r="D346" s="13">
        <v>4667713</v>
      </c>
      <c r="E346" s="14">
        <v>51573</v>
      </c>
      <c r="F346" s="13">
        <v>551675</v>
      </c>
      <c r="G346" s="13">
        <v>61885</v>
      </c>
      <c r="H346" s="13">
        <v>589000</v>
      </c>
      <c r="I346" s="13">
        <v>61885</v>
      </c>
      <c r="J346" s="13">
        <v>1263</v>
      </c>
      <c r="K346" s="14">
        <v>1263</v>
      </c>
      <c r="L346" s="13">
        <v>25150</v>
      </c>
    </row>
    <row r="347" spans="1:12">
      <c r="A347" s="2">
        <v>1655</v>
      </c>
      <c r="B347" s="1" t="s">
        <v>316</v>
      </c>
      <c r="C347" s="13">
        <v>4878954</v>
      </c>
      <c r="D347" s="13">
        <v>5410052</v>
      </c>
      <c r="E347" s="14">
        <v>241844</v>
      </c>
      <c r="F347" s="13">
        <v>640038</v>
      </c>
      <c r="G347" s="13">
        <v>67706</v>
      </c>
      <c r="H347" s="13">
        <v>507070</v>
      </c>
      <c r="I347" s="13">
        <v>67706</v>
      </c>
      <c r="J347" s="13">
        <v>2307</v>
      </c>
      <c r="K347" s="14">
        <v>2307</v>
      </c>
      <c r="L347" s="13">
        <v>39963</v>
      </c>
    </row>
    <row r="348" spans="1:12">
      <c r="A348" s="2">
        <v>1658</v>
      </c>
      <c r="B348" s="1" t="s">
        <v>317</v>
      </c>
      <c r="C348" s="13">
        <v>1307990</v>
      </c>
      <c r="D348" s="13">
        <v>1467149</v>
      </c>
      <c r="E348" s="14">
        <v>29271</v>
      </c>
      <c r="F348" s="13">
        <v>182619</v>
      </c>
      <c r="G348" s="13">
        <v>11713</v>
      </c>
      <c r="H348" s="13">
        <v>198062</v>
      </c>
      <c r="I348" s="13">
        <v>11637</v>
      </c>
      <c r="J348" s="13">
        <v>1080</v>
      </c>
      <c r="K348" s="14">
        <v>1080</v>
      </c>
      <c r="L348" s="13">
        <v>8335</v>
      </c>
    </row>
    <row r="349" spans="1:12">
      <c r="A349" s="2">
        <v>1659</v>
      </c>
      <c r="B349" s="1" t="s">
        <v>318</v>
      </c>
      <c r="C349" s="13">
        <v>2457882</v>
      </c>
      <c r="D349" s="13">
        <v>2415016</v>
      </c>
      <c r="E349" s="14">
        <v>92961</v>
      </c>
      <c r="F349" s="13">
        <v>306830</v>
      </c>
      <c r="G349" s="13">
        <v>46615</v>
      </c>
      <c r="H349" s="13">
        <v>356566</v>
      </c>
      <c r="I349" s="13">
        <v>46615</v>
      </c>
      <c r="J349" s="13">
        <v>910</v>
      </c>
      <c r="K349" s="14">
        <v>910</v>
      </c>
      <c r="L349" s="13">
        <v>5792</v>
      </c>
    </row>
    <row r="350" spans="1:12">
      <c r="A350" s="2">
        <v>1663</v>
      </c>
      <c r="B350" s="1" t="s">
        <v>319</v>
      </c>
      <c r="C350" s="13">
        <v>3055335</v>
      </c>
      <c r="D350" s="13">
        <v>3057265</v>
      </c>
      <c r="E350" s="14">
        <v>87346</v>
      </c>
      <c r="F350" s="13">
        <v>433591</v>
      </c>
      <c r="G350" s="13">
        <v>12133</v>
      </c>
      <c r="H350" s="13">
        <v>545032</v>
      </c>
      <c r="I350" s="13">
        <v>12133</v>
      </c>
      <c r="J350" s="13">
        <v>2486</v>
      </c>
      <c r="K350" s="14">
        <v>2486</v>
      </c>
      <c r="L350" s="13">
        <v>1853</v>
      </c>
    </row>
    <row r="351" spans="1:12">
      <c r="A351" s="2">
        <v>1667</v>
      </c>
      <c r="B351" s="1" t="s">
        <v>320</v>
      </c>
      <c r="C351" s="13">
        <v>1049846</v>
      </c>
      <c r="D351" s="13">
        <v>1070141</v>
      </c>
      <c r="E351" s="14">
        <v>15214</v>
      </c>
      <c r="F351" s="13">
        <v>137845</v>
      </c>
      <c r="G351" s="13">
        <v>51264</v>
      </c>
      <c r="H351" s="13">
        <v>156040</v>
      </c>
      <c r="I351" s="13">
        <v>51264</v>
      </c>
      <c r="J351" s="13">
        <v>0</v>
      </c>
      <c r="K351" s="14">
        <v>0</v>
      </c>
      <c r="L351" s="13">
        <v>1141</v>
      </c>
    </row>
    <row r="352" spans="1:12">
      <c r="A352" s="2">
        <v>1669</v>
      </c>
      <c r="B352" s="1" t="s">
        <v>321</v>
      </c>
      <c r="C352" s="13">
        <v>4016287</v>
      </c>
      <c r="D352" s="13">
        <v>3597792</v>
      </c>
      <c r="E352" s="14">
        <v>60263</v>
      </c>
      <c r="F352" s="13">
        <v>544589</v>
      </c>
      <c r="G352" s="13">
        <v>67288</v>
      </c>
      <c r="H352" s="13">
        <v>746937</v>
      </c>
      <c r="I352" s="13">
        <v>67199</v>
      </c>
      <c r="J352" s="13">
        <v>628</v>
      </c>
      <c r="K352" s="14">
        <v>628</v>
      </c>
      <c r="L352" s="13">
        <v>12242</v>
      </c>
    </row>
    <row r="353" spans="1:15">
      <c r="A353" s="2">
        <v>1671</v>
      </c>
      <c r="B353" s="1" t="s">
        <v>438</v>
      </c>
      <c r="C353" s="13">
        <v>830232</v>
      </c>
      <c r="D353" s="13">
        <v>788305</v>
      </c>
      <c r="E353" s="14">
        <v>32419</v>
      </c>
      <c r="F353" s="13">
        <v>101254</v>
      </c>
      <c r="G353" s="13">
        <v>18526</v>
      </c>
      <c r="H353" s="13">
        <v>123527</v>
      </c>
      <c r="I353" s="13">
        <v>18526</v>
      </c>
      <c r="J353" s="13">
        <v>0</v>
      </c>
      <c r="K353" s="14">
        <v>0</v>
      </c>
      <c r="L353" s="13">
        <v>16547</v>
      </c>
    </row>
    <row r="354" spans="1:15">
      <c r="A354" s="2">
        <v>1672</v>
      </c>
      <c r="B354" s="1" t="s">
        <v>446</v>
      </c>
      <c r="C354" s="13">
        <v>1441378</v>
      </c>
      <c r="D354" s="13">
        <v>1576309</v>
      </c>
      <c r="E354" s="14">
        <v>41577</v>
      </c>
      <c r="F354" s="13">
        <v>176679</v>
      </c>
      <c r="G354" s="13">
        <v>28054</v>
      </c>
      <c r="H354" s="13">
        <v>243179</v>
      </c>
      <c r="I354" s="13">
        <v>28054</v>
      </c>
      <c r="J354" s="13">
        <v>0</v>
      </c>
      <c r="K354" s="14">
        <v>0</v>
      </c>
      <c r="L354" s="13">
        <v>39509</v>
      </c>
    </row>
    <row r="355" spans="1:15">
      <c r="A355" s="2">
        <v>1674</v>
      </c>
      <c r="B355" s="1" t="s">
        <v>322</v>
      </c>
      <c r="C355" s="13">
        <v>21151682</v>
      </c>
      <c r="D355" s="13">
        <v>21909981</v>
      </c>
      <c r="E355" s="14">
        <v>508850</v>
      </c>
      <c r="F355" s="13">
        <v>3486227</v>
      </c>
      <c r="G355" s="13">
        <v>168563</v>
      </c>
      <c r="H355" s="13">
        <v>5504641</v>
      </c>
      <c r="I355" s="13">
        <v>172477</v>
      </c>
      <c r="J355" s="13">
        <v>54004</v>
      </c>
      <c r="K355" s="14">
        <v>54004</v>
      </c>
      <c r="L355" s="13">
        <v>44034</v>
      </c>
    </row>
    <row r="356" spans="1:15">
      <c r="A356" s="2">
        <v>1676</v>
      </c>
      <c r="B356" s="1" t="s">
        <v>323</v>
      </c>
      <c r="C356" s="13">
        <v>4873834</v>
      </c>
      <c r="D356" s="13">
        <v>5158791</v>
      </c>
      <c r="E356" s="14">
        <v>182343</v>
      </c>
      <c r="F356" s="13">
        <v>657702</v>
      </c>
      <c r="G356" s="13">
        <v>90493</v>
      </c>
      <c r="H356" s="13">
        <v>795915</v>
      </c>
      <c r="I356" s="13">
        <v>107753</v>
      </c>
      <c r="J356" s="13">
        <v>68412</v>
      </c>
      <c r="K356" s="14">
        <v>68412</v>
      </c>
      <c r="L356" s="13">
        <v>33320</v>
      </c>
    </row>
    <row r="357" spans="1:15">
      <c r="A357" s="2">
        <v>1680</v>
      </c>
      <c r="B357" s="1" t="s">
        <v>324</v>
      </c>
      <c r="C357" s="13">
        <v>3958324</v>
      </c>
      <c r="D357" s="13">
        <v>4181982</v>
      </c>
      <c r="E357" s="14">
        <v>138520</v>
      </c>
      <c r="F357" s="13">
        <v>718437</v>
      </c>
      <c r="G357" s="13">
        <v>23220</v>
      </c>
      <c r="H357" s="13">
        <v>727189</v>
      </c>
      <c r="I357" s="13">
        <v>0</v>
      </c>
      <c r="J357" s="13">
        <v>0</v>
      </c>
      <c r="K357" s="14">
        <v>0</v>
      </c>
      <c r="L357" s="13">
        <v>28481</v>
      </c>
      <c r="M357" s="1"/>
      <c r="N357" s="1"/>
      <c r="O357" s="1"/>
    </row>
    <row r="358" spans="1:15">
      <c r="A358" s="2">
        <v>1681</v>
      </c>
      <c r="B358" s="1" t="s">
        <v>325</v>
      </c>
      <c r="C358" s="13">
        <v>5831112</v>
      </c>
      <c r="D358" s="13">
        <v>6404237</v>
      </c>
      <c r="E358" s="14">
        <v>228938</v>
      </c>
      <c r="F358" s="13">
        <v>1082652</v>
      </c>
      <c r="G358" s="13">
        <v>97615</v>
      </c>
      <c r="H358" s="13">
        <v>974962</v>
      </c>
      <c r="I358" s="13">
        <v>97615</v>
      </c>
      <c r="J358" s="13">
        <v>1082652</v>
      </c>
      <c r="K358" s="14">
        <v>1082652</v>
      </c>
      <c r="L358" s="13">
        <v>9511</v>
      </c>
    </row>
    <row r="359" spans="1:15">
      <c r="A359" s="2">
        <v>1684</v>
      </c>
      <c r="B359" s="1" t="s">
        <v>326</v>
      </c>
      <c r="C359" s="13">
        <v>4975961</v>
      </c>
      <c r="D359" s="13">
        <v>4936333</v>
      </c>
      <c r="E359" s="14">
        <v>108470</v>
      </c>
      <c r="F359" s="13">
        <v>596475</v>
      </c>
      <c r="G359" s="13">
        <v>82653</v>
      </c>
      <c r="H359" s="13">
        <v>691553</v>
      </c>
      <c r="I359" s="13">
        <v>82653</v>
      </c>
      <c r="J359" s="13">
        <v>8889</v>
      </c>
      <c r="K359" s="14">
        <v>8889</v>
      </c>
      <c r="L359" s="13">
        <v>10146</v>
      </c>
    </row>
    <row r="360" spans="1:15">
      <c r="A360" s="2">
        <v>1685</v>
      </c>
      <c r="B360" s="1" t="s">
        <v>327</v>
      </c>
      <c r="C360" s="13">
        <v>1062926</v>
      </c>
      <c r="D360" s="13">
        <v>1015289</v>
      </c>
      <c r="E360" s="14">
        <v>1608</v>
      </c>
      <c r="F360" s="13">
        <v>134784</v>
      </c>
      <c r="G360" s="13">
        <v>22124</v>
      </c>
      <c r="H360" s="13">
        <v>142272</v>
      </c>
      <c r="I360" s="13">
        <v>22124</v>
      </c>
      <c r="J360" s="13">
        <v>0</v>
      </c>
      <c r="K360" s="14">
        <v>0</v>
      </c>
      <c r="L360" s="13">
        <v>0</v>
      </c>
    </row>
    <row r="361" spans="1:15">
      <c r="A361" s="2">
        <v>1690</v>
      </c>
      <c r="B361" s="1" t="s">
        <v>328</v>
      </c>
      <c r="C361" s="13">
        <v>2419741</v>
      </c>
      <c r="D361" s="13">
        <v>2556542</v>
      </c>
      <c r="E361" s="14">
        <v>139085</v>
      </c>
      <c r="F361" s="13">
        <v>461680</v>
      </c>
      <c r="G361" s="13">
        <v>170657</v>
      </c>
      <c r="H361" s="13">
        <v>454144</v>
      </c>
      <c r="I361" s="13">
        <v>170657</v>
      </c>
      <c r="J361" s="13">
        <v>14481</v>
      </c>
      <c r="K361" s="14">
        <v>14481</v>
      </c>
      <c r="L361" s="13">
        <v>12201</v>
      </c>
    </row>
    <row r="362" spans="1:15">
      <c r="A362" s="2">
        <v>1695</v>
      </c>
      <c r="B362" s="1" t="s">
        <v>329</v>
      </c>
      <c r="C362" s="13">
        <v>1054217</v>
      </c>
      <c r="D362" s="13">
        <v>1196018</v>
      </c>
      <c r="E362" s="14">
        <v>0</v>
      </c>
      <c r="F362" s="13">
        <v>151062</v>
      </c>
      <c r="G362" s="13">
        <v>12090</v>
      </c>
      <c r="H362" s="13">
        <v>218074</v>
      </c>
      <c r="I362" s="13">
        <v>24904</v>
      </c>
      <c r="J362" s="13">
        <v>35</v>
      </c>
      <c r="K362" s="14">
        <v>35</v>
      </c>
      <c r="L362" s="13">
        <v>8172</v>
      </c>
    </row>
    <row r="363" spans="1:15">
      <c r="A363" s="2">
        <v>1696</v>
      </c>
      <c r="B363" s="1" t="s">
        <v>330</v>
      </c>
      <c r="C363" s="13">
        <v>2417499</v>
      </c>
      <c r="D363" s="13">
        <v>2670682</v>
      </c>
      <c r="E363" s="14">
        <v>46595</v>
      </c>
      <c r="F363" s="13">
        <v>314522</v>
      </c>
      <c r="G363" s="13">
        <v>34400</v>
      </c>
      <c r="H363" s="13">
        <v>345696</v>
      </c>
      <c r="I363" s="13">
        <v>34400</v>
      </c>
      <c r="J363" s="13">
        <v>925</v>
      </c>
      <c r="K363" s="14">
        <v>925</v>
      </c>
      <c r="L363" s="13">
        <v>8161</v>
      </c>
    </row>
    <row r="364" spans="1:15">
      <c r="A364" s="2">
        <v>1699</v>
      </c>
      <c r="B364" s="1" t="s">
        <v>331</v>
      </c>
      <c r="C364" s="13">
        <v>6199940</v>
      </c>
      <c r="D364" s="13">
        <v>6913093</v>
      </c>
      <c r="E364" s="14">
        <v>80458</v>
      </c>
      <c r="F364" s="13">
        <v>956744</v>
      </c>
      <c r="G364" s="13">
        <v>74731</v>
      </c>
      <c r="H364" s="13">
        <v>987475</v>
      </c>
      <c r="I364" s="13">
        <v>74731</v>
      </c>
      <c r="J364" s="13">
        <v>20964</v>
      </c>
      <c r="K364" s="14">
        <v>20964</v>
      </c>
      <c r="L364" s="13">
        <v>34657</v>
      </c>
    </row>
    <row r="365" spans="1:15">
      <c r="A365" s="2">
        <v>1700</v>
      </c>
      <c r="B365" s="1" t="s">
        <v>332</v>
      </c>
      <c r="C365" s="13">
        <v>6283686</v>
      </c>
      <c r="D365" s="13">
        <v>5871967</v>
      </c>
      <c r="E365" s="14">
        <v>121243</v>
      </c>
      <c r="F365" s="13">
        <v>804622</v>
      </c>
      <c r="G365" s="13">
        <v>139316</v>
      </c>
      <c r="H365" s="13">
        <v>754696</v>
      </c>
      <c r="I365" s="13">
        <v>139316</v>
      </c>
      <c r="J365" s="13">
        <v>10437</v>
      </c>
      <c r="K365" s="14">
        <v>10437</v>
      </c>
      <c r="L365" s="13">
        <v>30855</v>
      </c>
    </row>
    <row r="366" spans="1:15">
      <c r="A366" s="2">
        <v>1701</v>
      </c>
      <c r="B366" s="1" t="s">
        <v>333</v>
      </c>
      <c r="C366" s="13">
        <v>3204391</v>
      </c>
      <c r="D366" s="13">
        <v>3671540</v>
      </c>
      <c r="E366" s="14">
        <v>81719</v>
      </c>
      <c r="F366" s="13">
        <v>468920</v>
      </c>
      <c r="G366" s="13">
        <v>131784</v>
      </c>
      <c r="H366" s="13">
        <v>451285</v>
      </c>
      <c r="I366" s="13">
        <v>131784</v>
      </c>
      <c r="J366" s="13">
        <v>270</v>
      </c>
      <c r="K366" s="14">
        <v>270</v>
      </c>
      <c r="L366" s="13">
        <v>6962</v>
      </c>
    </row>
    <row r="367" spans="1:15">
      <c r="A367" s="2">
        <v>1702</v>
      </c>
      <c r="B367" s="1" t="s">
        <v>334</v>
      </c>
      <c r="C367" s="13">
        <v>838862</v>
      </c>
      <c r="D367" s="13">
        <v>715467</v>
      </c>
      <c r="E367" s="14">
        <v>28307</v>
      </c>
      <c r="F367" s="13">
        <v>108298</v>
      </c>
      <c r="G367" s="13">
        <v>14560</v>
      </c>
      <c r="H367" s="13">
        <v>127985</v>
      </c>
      <c r="I367" s="13">
        <v>14560</v>
      </c>
      <c r="J367" s="13">
        <v>0</v>
      </c>
      <c r="K367" s="14">
        <v>0</v>
      </c>
      <c r="L367" s="13">
        <v>6426</v>
      </c>
    </row>
    <row r="368" spans="1:15">
      <c r="A368" s="2">
        <v>1705</v>
      </c>
      <c r="B368" s="1" t="s">
        <v>335</v>
      </c>
      <c r="C368" s="13">
        <v>7922631</v>
      </c>
      <c r="D368" s="13">
        <v>6177697</v>
      </c>
      <c r="E368" s="14">
        <v>176537</v>
      </c>
      <c r="F368" s="13">
        <v>902551</v>
      </c>
      <c r="G368" s="13">
        <v>136591</v>
      </c>
      <c r="H368" s="13">
        <v>679933</v>
      </c>
      <c r="I368" s="13">
        <v>136591</v>
      </c>
      <c r="J368" s="13">
        <v>3301</v>
      </c>
      <c r="K368" s="14">
        <v>3301</v>
      </c>
      <c r="L368" s="13">
        <v>24051</v>
      </c>
    </row>
    <row r="369" spans="1:12">
      <c r="A369" s="2">
        <v>1706</v>
      </c>
      <c r="B369" s="1" t="s">
        <v>336</v>
      </c>
      <c r="C369" s="13">
        <v>2817948</v>
      </c>
      <c r="D369" s="13">
        <v>2988611</v>
      </c>
      <c r="E369" s="14">
        <v>74024</v>
      </c>
      <c r="F369" s="13">
        <v>321992</v>
      </c>
      <c r="G369" s="13">
        <v>21156</v>
      </c>
      <c r="H369" s="13">
        <v>380704</v>
      </c>
      <c r="I369" s="13">
        <v>21128</v>
      </c>
      <c r="J369" s="13">
        <v>4447</v>
      </c>
      <c r="K369" s="14">
        <v>4447</v>
      </c>
      <c r="L369" s="13">
        <v>5832</v>
      </c>
    </row>
    <row r="370" spans="1:12">
      <c r="A370" s="2">
        <v>1708</v>
      </c>
      <c r="B370" s="1" t="s">
        <v>337</v>
      </c>
      <c r="C370" s="13">
        <v>11243406</v>
      </c>
      <c r="D370" s="13">
        <v>10787018</v>
      </c>
      <c r="E370" s="14">
        <v>207973</v>
      </c>
      <c r="F370" s="13">
        <v>1445054</v>
      </c>
      <c r="G370" s="13">
        <v>47679</v>
      </c>
      <c r="H370" s="13">
        <v>1647149</v>
      </c>
      <c r="I370" s="13">
        <v>47679</v>
      </c>
      <c r="J370" s="13">
        <v>2970</v>
      </c>
      <c r="K370" s="14">
        <v>2970</v>
      </c>
      <c r="L370" s="13">
        <v>52755</v>
      </c>
    </row>
    <row r="371" spans="1:12">
      <c r="A371" s="2">
        <v>1709</v>
      </c>
      <c r="B371" s="1" t="s">
        <v>338</v>
      </c>
      <c r="C371" s="13">
        <v>4947467</v>
      </c>
      <c r="D371" s="13">
        <v>4896407</v>
      </c>
      <c r="E371" s="14">
        <v>94421</v>
      </c>
      <c r="F371" s="13">
        <v>591910</v>
      </c>
      <c r="G371" s="13">
        <v>129517</v>
      </c>
      <c r="H371" s="13"/>
      <c r="I371" s="13"/>
      <c r="J371" s="13"/>
      <c r="K371" s="14"/>
      <c r="L371" s="13">
        <v>2698</v>
      </c>
    </row>
    <row r="372" spans="1:12">
      <c r="A372" s="2">
        <v>1711</v>
      </c>
      <c r="B372" s="1" t="s">
        <v>339</v>
      </c>
      <c r="C372" s="13">
        <v>6625751</v>
      </c>
      <c r="D372" s="13">
        <v>6552181</v>
      </c>
      <c r="E372" s="14">
        <v>89027</v>
      </c>
      <c r="F372" s="13">
        <v>873228</v>
      </c>
      <c r="G372" s="13">
        <v>37146</v>
      </c>
      <c r="H372" s="13">
        <v>878912</v>
      </c>
      <c r="I372" s="13">
        <v>37146</v>
      </c>
      <c r="J372" s="13">
        <v>0</v>
      </c>
      <c r="K372" s="14">
        <v>0</v>
      </c>
      <c r="L372" s="13">
        <v>45688</v>
      </c>
    </row>
    <row r="373" spans="1:12">
      <c r="A373" s="2">
        <v>1714</v>
      </c>
      <c r="B373" s="1" t="s">
        <v>340</v>
      </c>
      <c r="C373" s="13">
        <v>3882972</v>
      </c>
      <c r="D373" s="13">
        <v>3946811</v>
      </c>
      <c r="E373" s="14">
        <v>87329</v>
      </c>
      <c r="F373" s="13">
        <v>565390</v>
      </c>
      <c r="G373" s="13">
        <v>37923</v>
      </c>
      <c r="H373" s="13">
        <v>638992</v>
      </c>
      <c r="I373" s="13">
        <v>37923</v>
      </c>
      <c r="J373" s="13">
        <v>137337</v>
      </c>
      <c r="K373" s="14">
        <v>137337</v>
      </c>
      <c r="L373" s="13">
        <v>0</v>
      </c>
    </row>
    <row r="374" spans="1:12">
      <c r="A374" s="2">
        <v>1719</v>
      </c>
      <c r="B374" s="1" t="s">
        <v>341</v>
      </c>
      <c r="C374" s="13">
        <v>1978944</v>
      </c>
      <c r="D374" s="13">
        <v>1934361</v>
      </c>
      <c r="E374" s="14">
        <v>67073</v>
      </c>
      <c r="F374" s="13">
        <v>271671</v>
      </c>
      <c r="G374" s="13">
        <v>26844</v>
      </c>
      <c r="H374" s="13">
        <v>276711</v>
      </c>
      <c r="I374" s="13">
        <v>26809</v>
      </c>
      <c r="J374" s="13">
        <v>5039</v>
      </c>
      <c r="K374" s="14">
        <v>5039</v>
      </c>
      <c r="L374" s="13">
        <v>4732</v>
      </c>
    </row>
    <row r="375" spans="1:12">
      <c r="A375" s="2">
        <v>1721</v>
      </c>
      <c r="B375" s="1" t="s">
        <v>342</v>
      </c>
      <c r="C375" s="13">
        <v>2765093</v>
      </c>
      <c r="D375" s="13">
        <v>3077820</v>
      </c>
      <c r="E375" s="14">
        <v>11162</v>
      </c>
      <c r="F375" s="13">
        <v>354950</v>
      </c>
      <c r="G375" s="13">
        <v>79535</v>
      </c>
      <c r="H375" s="13">
        <v>245969</v>
      </c>
      <c r="I375" s="13">
        <v>0</v>
      </c>
      <c r="J375" s="13">
        <v>6823</v>
      </c>
      <c r="K375" s="14">
        <v>6823</v>
      </c>
      <c r="L375" s="13">
        <v>21152</v>
      </c>
    </row>
    <row r="376" spans="1:12">
      <c r="A376" s="2">
        <v>1722</v>
      </c>
      <c r="B376" s="1" t="s">
        <v>343</v>
      </c>
      <c r="C376" s="13">
        <v>2195224</v>
      </c>
      <c r="D376" s="13">
        <v>2320370</v>
      </c>
      <c r="E376" s="14">
        <v>103354</v>
      </c>
      <c r="F376" s="13">
        <v>287459</v>
      </c>
      <c r="G376" s="13">
        <v>7879</v>
      </c>
      <c r="H376" s="13">
        <v>335375</v>
      </c>
      <c r="I376" s="13">
        <v>7879</v>
      </c>
      <c r="J376" s="13">
        <v>1232</v>
      </c>
      <c r="K376" s="14">
        <v>1232</v>
      </c>
      <c r="L376" s="13">
        <v>5408</v>
      </c>
    </row>
    <row r="377" spans="1:12">
      <c r="A377" s="2">
        <v>1723</v>
      </c>
      <c r="B377" s="1" t="s">
        <v>344</v>
      </c>
      <c r="C377" s="13">
        <v>577243</v>
      </c>
      <c r="D377" s="13">
        <v>718971</v>
      </c>
      <c r="E377" s="14">
        <v>10139</v>
      </c>
      <c r="F377" s="13">
        <v>72944</v>
      </c>
      <c r="G377" s="13">
        <v>14174</v>
      </c>
      <c r="H377" s="13">
        <v>93647</v>
      </c>
      <c r="I377" s="13">
        <v>14634</v>
      </c>
      <c r="J377" s="13">
        <v>0</v>
      </c>
      <c r="K377" s="14">
        <v>0</v>
      </c>
      <c r="L377" s="13">
        <v>48537</v>
      </c>
    </row>
    <row r="378" spans="1:12">
      <c r="A378" s="2">
        <v>1724</v>
      </c>
      <c r="B378" s="1" t="s">
        <v>345</v>
      </c>
      <c r="C378" s="13">
        <v>1953200</v>
      </c>
      <c r="D378" s="13">
        <v>1993752</v>
      </c>
      <c r="E378" s="14">
        <v>17196</v>
      </c>
      <c r="F378" s="13">
        <v>172961</v>
      </c>
      <c r="G378" s="13">
        <v>15404</v>
      </c>
      <c r="H378" s="13">
        <v>336207</v>
      </c>
      <c r="I378" s="13">
        <v>15404</v>
      </c>
      <c r="J378" s="13">
        <v>1000</v>
      </c>
      <c r="K378" s="14">
        <v>1000</v>
      </c>
      <c r="L378" s="13">
        <v>2484</v>
      </c>
    </row>
    <row r="379" spans="1:12">
      <c r="A379" s="2">
        <v>1728</v>
      </c>
      <c r="B379" s="1" t="s">
        <v>346</v>
      </c>
      <c r="C379" s="13">
        <v>1529441</v>
      </c>
      <c r="D379" s="13">
        <v>1717859</v>
      </c>
      <c r="E379" s="14">
        <v>26247</v>
      </c>
      <c r="F379" s="13">
        <v>244225</v>
      </c>
      <c r="G379" s="13">
        <v>91443</v>
      </c>
      <c r="H379" s="13">
        <v>352981</v>
      </c>
      <c r="I379" s="13">
        <v>91443</v>
      </c>
      <c r="J379" s="13">
        <v>0</v>
      </c>
      <c r="K379" s="14">
        <v>0</v>
      </c>
      <c r="L379" s="13">
        <v>10020</v>
      </c>
    </row>
    <row r="380" spans="1:12">
      <c r="A380" s="2">
        <v>1729</v>
      </c>
      <c r="B380" s="1" t="s">
        <v>347</v>
      </c>
      <c r="C380" s="13">
        <v>1681307</v>
      </c>
      <c r="D380" s="13">
        <v>1808539</v>
      </c>
      <c r="E380" s="14">
        <v>6550</v>
      </c>
      <c r="F380" s="13">
        <v>345028</v>
      </c>
      <c r="G380" s="13">
        <v>39167</v>
      </c>
      <c r="H380" s="13">
        <v>335044</v>
      </c>
      <c r="I380" s="13">
        <v>0</v>
      </c>
      <c r="J380" s="13">
        <v>958</v>
      </c>
      <c r="K380" s="14">
        <v>958</v>
      </c>
      <c r="L380" s="13">
        <v>20121</v>
      </c>
    </row>
    <row r="381" spans="1:12">
      <c r="A381" s="2">
        <v>1730</v>
      </c>
      <c r="B381" s="1" t="s">
        <v>348</v>
      </c>
      <c r="C381" s="13">
        <v>4876458</v>
      </c>
      <c r="D381" s="13">
        <v>4901017</v>
      </c>
      <c r="E381" s="14">
        <v>218844</v>
      </c>
      <c r="F381" s="13">
        <v>634277</v>
      </c>
      <c r="G381" s="13">
        <v>22904</v>
      </c>
      <c r="H381" s="13">
        <v>639886</v>
      </c>
      <c r="I381" s="13">
        <v>0</v>
      </c>
      <c r="J381" s="13">
        <v>0</v>
      </c>
      <c r="K381" s="14">
        <v>0</v>
      </c>
      <c r="L381" s="13">
        <v>81992</v>
      </c>
    </row>
    <row r="382" spans="1:12">
      <c r="A382" s="2">
        <v>1731</v>
      </c>
      <c r="B382" s="1" t="s">
        <v>349</v>
      </c>
      <c r="C382" s="13">
        <v>5604587</v>
      </c>
      <c r="D382" s="13">
        <v>5716744</v>
      </c>
      <c r="E382" s="14">
        <v>99454</v>
      </c>
      <c r="F382" s="13">
        <v>978794</v>
      </c>
      <c r="G382" s="13">
        <v>247158</v>
      </c>
      <c r="H382" s="13">
        <v>1161705</v>
      </c>
      <c r="I382" s="13">
        <v>246833</v>
      </c>
      <c r="J382" s="13">
        <v>0</v>
      </c>
      <c r="K382" s="14">
        <v>0</v>
      </c>
      <c r="L382" s="13">
        <v>8965</v>
      </c>
    </row>
    <row r="383" spans="1:12">
      <c r="A383" s="2">
        <v>1734</v>
      </c>
      <c r="B383" s="1" t="s">
        <v>350</v>
      </c>
      <c r="C383" s="13">
        <v>7423874</v>
      </c>
      <c r="D383" s="13">
        <v>7009065</v>
      </c>
      <c r="E383" s="14">
        <v>182169</v>
      </c>
      <c r="F383" s="13">
        <v>1004589</v>
      </c>
      <c r="G383" s="13">
        <v>124932</v>
      </c>
      <c r="H383" s="13">
        <v>1046040</v>
      </c>
      <c r="I383" s="13">
        <v>124932</v>
      </c>
      <c r="J383" s="13">
        <v>1305</v>
      </c>
      <c r="K383" s="14">
        <v>1305</v>
      </c>
      <c r="L383" s="13">
        <v>37588</v>
      </c>
    </row>
    <row r="384" spans="1:12">
      <c r="A384" s="2">
        <v>1735</v>
      </c>
      <c r="B384" s="1" t="s">
        <v>351</v>
      </c>
      <c r="C384" s="13">
        <v>4516987</v>
      </c>
      <c r="D384" s="13">
        <v>4437278</v>
      </c>
      <c r="E384" s="14">
        <v>51488</v>
      </c>
      <c r="F384" s="13">
        <v>604659</v>
      </c>
      <c r="G384" s="13">
        <v>116324</v>
      </c>
      <c r="H384" s="13">
        <v>791341</v>
      </c>
      <c r="I384" s="13">
        <v>116171</v>
      </c>
      <c r="J384" s="13">
        <v>5917</v>
      </c>
      <c r="K384" s="14">
        <v>5917</v>
      </c>
      <c r="L384" s="13">
        <v>109950</v>
      </c>
    </row>
    <row r="385" spans="1:12">
      <c r="A385" s="2">
        <v>1740</v>
      </c>
      <c r="B385" s="1" t="s">
        <v>352</v>
      </c>
      <c r="C385" s="13">
        <v>2597672</v>
      </c>
      <c r="D385" s="13">
        <v>3126095</v>
      </c>
      <c r="E385" s="14">
        <v>43561</v>
      </c>
      <c r="F385" s="13">
        <v>314901</v>
      </c>
      <c r="G385" s="13">
        <v>27619</v>
      </c>
      <c r="H385" s="13">
        <v>261292</v>
      </c>
      <c r="I385" s="13">
        <v>0</v>
      </c>
      <c r="J385" s="13">
        <v>0</v>
      </c>
      <c r="K385" s="14">
        <v>0</v>
      </c>
      <c r="L385" s="13">
        <v>4730</v>
      </c>
    </row>
    <row r="386" spans="1:12">
      <c r="A386" s="2">
        <v>1742</v>
      </c>
      <c r="B386" s="1" t="s">
        <v>353</v>
      </c>
      <c r="C386" s="13">
        <v>4197767</v>
      </c>
      <c r="D386" s="13">
        <v>4120078</v>
      </c>
      <c r="E386" s="14">
        <v>108254</v>
      </c>
      <c r="F386" s="13">
        <v>510729</v>
      </c>
      <c r="G386" s="13">
        <v>151859</v>
      </c>
      <c r="H386" s="13">
        <v>703627</v>
      </c>
      <c r="I386" s="13">
        <v>151408</v>
      </c>
      <c r="J386" s="13">
        <v>35057</v>
      </c>
      <c r="K386" s="14">
        <v>35057</v>
      </c>
      <c r="L386" s="13">
        <v>35600</v>
      </c>
    </row>
    <row r="387" spans="1:12">
      <c r="A387" s="2">
        <v>1771</v>
      </c>
      <c r="B387" s="1" t="s">
        <v>354</v>
      </c>
      <c r="C387" s="13">
        <v>8944644</v>
      </c>
      <c r="D387" s="13">
        <v>9434514</v>
      </c>
      <c r="E387" s="14">
        <v>200977</v>
      </c>
      <c r="F387" s="13">
        <v>1246197</v>
      </c>
      <c r="G387" s="13">
        <v>75057</v>
      </c>
      <c r="H387" s="13">
        <v>1194034</v>
      </c>
      <c r="I387" s="13">
        <v>0</v>
      </c>
      <c r="J387" s="13">
        <v>4166</v>
      </c>
      <c r="K387" s="14">
        <v>4166</v>
      </c>
      <c r="L387" s="13">
        <v>37057</v>
      </c>
    </row>
    <row r="388" spans="1:12">
      <c r="A388" s="2">
        <v>1773</v>
      </c>
      <c r="B388" s="1" t="s">
        <v>355</v>
      </c>
      <c r="C388" s="13">
        <v>1582086</v>
      </c>
      <c r="D388" s="13">
        <v>2159073</v>
      </c>
      <c r="E388" s="14">
        <v>53935</v>
      </c>
      <c r="F388" s="13">
        <v>302752</v>
      </c>
      <c r="G388" s="13">
        <v>24201</v>
      </c>
      <c r="H388" s="13">
        <v>377466</v>
      </c>
      <c r="I388" s="13">
        <v>24201</v>
      </c>
      <c r="J388" s="13">
        <v>70705</v>
      </c>
      <c r="K388" s="14">
        <v>70705</v>
      </c>
      <c r="L388" s="13">
        <v>16960</v>
      </c>
    </row>
    <row r="389" spans="1:12">
      <c r="A389" s="2">
        <v>1774</v>
      </c>
      <c r="B389" s="1" t="s">
        <v>356</v>
      </c>
      <c r="C389" s="13">
        <v>2046290</v>
      </c>
      <c r="D389" s="13">
        <v>2162219</v>
      </c>
      <c r="E389" s="14">
        <v>16175</v>
      </c>
      <c r="F389" s="13">
        <v>256695</v>
      </c>
      <c r="G389" s="13">
        <v>68012</v>
      </c>
      <c r="H389" s="13">
        <v>332846</v>
      </c>
      <c r="I389" s="13">
        <v>67923</v>
      </c>
      <c r="J389" s="13">
        <v>152</v>
      </c>
      <c r="K389" s="14">
        <v>152</v>
      </c>
      <c r="L389" s="13">
        <v>50054</v>
      </c>
    </row>
    <row r="390" spans="1:12">
      <c r="A390" s="2">
        <v>1783</v>
      </c>
      <c r="B390" s="1" t="s">
        <v>357</v>
      </c>
      <c r="C390" s="13">
        <v>14204770</v>
      </c>
      <c r="D390" s="13">
        <v>13937874</v>
      </c>
      <c r="E390" s="14">
        <v>225365</v>
      </c>
      <c r="F390" s="13">
        <v>1554868</v>
      </c>
      <c r="G390" s="13">
        <v>288343</v>
      </c>
      <c r="H390" s="13">
        <v>1670562</v>
      </c>
      <c r="I390" s="13">
        <v>288343</v>
      </c>
      <c r="J390" s="13">
        <v>0</v>
      </c>
      <c r="K390" s="14">
        <v>0</v>
      </c>
      <c r="L390" s="13">
        <v>264590</v>
      </c>
    </row>
    <row r="391" spans="1:12">
      <c r="A391" s="2">
        <v>1842</v>
      </c>
      <c r="B391" s="1" t="s">
        <v>358</v>
      </c>
      <c r="C391" s="13">
        <v>1223336</v>
      </c>
      <c r="D391" s="13">
        <v>1475509</v>
      </c>
      <c r="E391" s="14">
        <v>45440</v>
      </c>
      <c r="F391" s="13">
        <v>269617</v>
      </c>
      <c r="G391" s="13">
        <v>81735</v>
      </c>
      <c r="H391" s="13">
        <v>212885</v>
      </c>
      <c r="I391" s="13">
        <v>82796</v>
      </c>
      <c r="J391" s="13">
        <v>0</v>
      </c>
      <c r="K391" s="14">
        <v>0</v>
      </c>
      <c r="L391" s="13">
        <v>2097</v>
      </c>
    </row>
    <row r="392" spans="1:12">
      <c r="A392" s="2">
        <v>1859</v>
      </c>
      <c r="B392" s="1" t="s">
        <v>359</v>
      </c>
      <c r="C392" s="13">
        <v>6840332</v>
      </c>
      <c r="D392" s="13">
        <v>6975729</v>
      </c>
      <c r="E392" s="14">
        <v>296780</v>
      </c>
      <c r="F392" s="13">
        <v>1000653</v>
      </c>
      <c r="G392" s="13">
        <v>154256</v>
      </c>
      <c r="H392" s="13">
        <v>1122947</v>
      </c>
      <c r="I392" s="13">
        <v>154256</v>
      </c>
      <c r="J392" s="13">
        <v>57911</v>
      </c>
      <c r="K392" s="14">
        <v>57911</v>
      </c>
      <c r="L392" s="13">
        <v>135045</v>
      </c>
    </row>
    <row r="393" spans="1:12">
      <c r="A393" s="2">
        <v>1876</v>
      </c>
      <c r="B393" s="1" t="s">
        <v>360</v>
      </c>
      <c r="C393" s="13">
        <v>3360843</v>
      </c>
      <c r="D393" s="13">
        <v>3347821</v>
      </c>
      <c r="E393" s="14">
        <v>70203</v>
      </c>
      <c r="F393" s="13">
        <v>373121</v>
      </c>
      <c r="G393" s="13">
        <v>53420</v>
      </c>
      <c r="H393" s="13">
        <v>437815</v>
      </c>
      <c r="I393" s="13">
        <v>40141</v>
      </c>
      <c r="J393" s="13">
        <v>0</v>
      </c>
      <c r="K393" s="14">
        <v>0</v>
      </c>
      <c r="L393" s="13">
        <v>94759</v>
      </c>
    </row>
    <row r="394" spans="1:12">
      <c r="A394" s="2">
        <v>1883</v>
      </c>
      <c r="B394" s="1" t="s">
        <v>361</v>
      </c>
      <c r="C394" s="13">
        <v>39911485</v>
      </c>
      <c r="D394" s="13">
        <v>37519493</v>
      </c>
      <c r="E394" s="14">
        <v>562018</v>
      </c>
      <c r="F394" s="13">
        <v>6584663</v>
      </c>
      <c r="G394" s="13">
        <v>167675</v>
      </c>
      <c r="H394" s="13">
        <v>7335116</v>
      </c>
      <c r="I394" s="13">
        <v>167675</v>
      </c>
      <c r="J394" s="13">
        <v>230866</v>
      </c>
      <c r="K394" s="14">
        <v>230866</v>
      </c>
      <c r="L394" s="13">
        <v>29715</v>
      </c>
    </row>
    <row r="395" spans="1:12">
      <c r="A395" s="2">
        <v>1884</v>
      </c>
      <c r="B395" s="1" t="s">
        <v>362</v>
      </c>
      <c r="C395" s="13">
        <v>1861573</v>
      </c>
      <c r="D395" s="13">
        <v>2248341</v>
      </c>
      <c r="E395" s="14">
        <v>56463</v>
      </c>
      <c r="F395" s="13">
        <v>287948</v>
      </c>
      <c r="G395" s="13">
        <v>60153</v>
      </c>
      <c r="H395" s="13">
        <v>340770</v>
      </c>
      <c r="I395" s="13">
        <v>60153</v>
      </c>
      <c r="J395" s="13">
        <v>720</v>
      </c>
      <c r="K395" s="14">
        <v>720</v>
      </c>
      <c r="L395" s="13">
        <v>30597</v>
      </c>
    </row>
    <row r="396" spans="1:12">
      <c r="A396" s="2">
        <v>1891</v>
      </c>
      <c r="B396" s="1" t="s">
        <v>363</v>
      </c>
      <c r="C396" s="13">
        <v>6085115</v>
      </c>
      <c r="D396" s="13">
        <v>6773528</v>
      </c>
      <c r="E396" s="14">
        <v>214118</v>
      </c>
      <c r="F396" s="13">
        <v>889754</v>
      </c>
      <c r="G396" s="13">
        <v>30364</v>
      </c>
      <c r="H396" s="13">
        <v>951205</v>
      </c>
      <c r="I396" s="13">
        <v>30364</v>
      </c>
      <c r="J396" s="13">
        <v>9069</v>
      </c>
      <c r="K396" s="14">
        <v>9069</v>
      </c>
      <c r="L396" s="13">
        <v>17041</v>
      </c>
    </row>
    <row r="397" spans="1:12">
      <c r="A397" s="2">
        <v>1892</v>
      </c>
      <c r="B397" s="1" t="s">
        <v>364</v>
      </c>
      <c r="C397" s="13">
        <v>6294975</v>
      </c>
      <c r="D397" s="13">
        <v>6602772</v>
      </c>
      <c r="E397" s="14">
        <v>52384</v>
      </c>
      <c r="F397" s="13">
        <v>954904</v>
      </c>
      <c r="G397" s="13">
        <v>80813</v>
      </c>
      <c r="H397" s="13">
        <v>1169578</v>
      </c>
      <c r="I397" s="13">
        <v>80813</v>
      </c>
      <c r="J397" s="13">
        <v>1033727</v>
      </c>
      <c r="K397" s="14">
        <v>1033727</v>
      </c>
      <c r="L397" s="13">
        <v>20756</v>
      </c>
    </row>
    <row r="398" spans="1:12">
      <c r="A398" s="2">
        <v>1894</v>
      </c>
      <c r="B398" s="1" t="s">
        <v>365</v>
      </c>
      <c r="C398" s="13">
        <v>4908833</v>
      </c>
      <c r="D398" s="13">
        <v>4576155</v>
      </c>
      <c r="E398" s="14">
        <v>58589</v>
      </c>
      <c r="F398" s="13">
        <v>576950</v>
      </c>
      <c r="G398" s="13">
        <v>50290</v>
      </c>
      <c r="H398" s="13">
        <v>684870</v>
      </c>
      <c r="I398" s="13">
        <v>40124</v>
      </c>
      <c r="J398" s="13">
        <v>13174</v>
      </c>
      <c r="K398" s="14">
        <v>13174</v>
      </c>
      <c r="L398" s="13">
        <v>109861</v>
      </c>
    </row>
    <row r="399" spans="1:12">
      <c r="A399" s="2">
        <v>1895</v>
      </c>
      <c r="B399" s="1" t="s">
        <v>366</v>
      </c>
      <c r="C399" s="13">
        <v>17297077</v>
      </c>
      <c r="D399" s="13">
        <v>18259876</v>
      </c>
      <c r="E399" s="14">
        <v>326871</v>
      </c>
      <c r="F399" s="13">
        <v>3433721</v>
      </c>
      <c r="G399" s="13">
        <v>140539</v>
      </c>
      <c r="H399" s="13">
        <v>3025845</v>
      </c>
      <c r="I399" s="13">
        <v>140539</v>
      </c>
      <c r="J399" s="13">
        <v>142045</v>
      </c>
      <c r="K399" s="14">
        <v>142045</v>
      </c>
      <c r="L399" s="13">
        <v>37640</v>
      </c>
    </row>
    <row r="400" spans="1:12">
      <c r="A400" s="2">
        <v>1896</v>
      </c>
      <c r="B400" s="1" t="s">
        <v>367</v>
      </c>
      <c r="C400" s="13">
        <v>2049793</v>
      </c>
      <c r="D400" s="13">
        <v>2727339</v>
      </c>
      <c r="E400" s="14">
        <v>78330</v>
      </c>
      <c r="F400" s="13">
        <v>213440</v>
      </c>
      <c r="G400" s="13">
        <v>55857</v>
      </c>
      <c r="H400" s="13"/>
      <c r="I400" s="13"/>
      <c r="J400" s="13"/>
      <c r="K400" s="14"/>
      <c r="L400" s="13">
        <v>26210</v>
      </c>
    </row>
    <row r="401" spans="1:12">
      <c r="A401" s="2">
        <v>1900</v>
      </c>
      <c r="B401" s="1" t="s">
        <v>418</v>
      </c>
      <c r="C401" s="13">
        <v>25590717</v>
      </c>
      <c r="D401" s="13">
        <v>27495285</v>
      </c>
      <c r="E401" s="14">
        <v>623895</v>
      </c>
      <c r="F401" s="13">
        <v>3882704</v>
      </c>
      <c r="G401" s="13">
        <v>357474</v>
      </c>
      <c r="H401" s="13">
        <v>3069404</v>
      </c>
      <c r="I401" s="13">
        <v>357474</v>
      </c>
      <c r="J401" s="13">
        <v>133476</v>
      </c>
      <c r="K401" s="14">
        <v>133476</v>
      </c>
      <c r="L401" s="13">
        <v>161264</v>
      </c>
    </row>
    <row r="402" spans="1:12">
      <c r="A402" s="2">
        <v>1901</v>
      </c>
      <c r="B402" s="1" t="s">
        <v>369</v>
      </c>
      <c r="C402" s="13">
        <v>2795567</v>
      </c>
      <c r="D402" s="13">
        <v>2768111</v>
      </c>
      <c r="E402" s="14">
        <v>38800</v>
      </c>
      <c r="F402" s="13">
        <v>372950</v>
      </c>
      <c r="G402" s="13">
        <v>53596</v>
      </c>
      <c r="H402" s="13">
        <v>388638</v>
      </c>
      <c r="I402" s="13">
        <v>53569</v>
      </c>
      <c r="J402" s="13">
        <v>0</v>
      </c>
      <c r="K402" s="14">
        <v>0</v>
      </c>
      <c r="L402" s="13">
        <v>14868</v>
      </c>
    </row>
    <row r="403" spans="1:12">
      <c r="A403" s="2">
        <v>1903</v>
      </c>
      <c r="B403" s="1" t="s">
        <v>370</v>
      </c>
      <c r="C403" s="13">
        <v>2838414</v>
      </c>
      <c r="D403" s="13">
        <v>2821067</v>
      </c>
      <c r="E403" s="14">
        <v>21199</v>
      </c>
      <c r="F403" s="13">
        <v>551410</v>
      </c>
      <c r="G403" s="13">
        <v>69408</v>
      </c>
      <c r="H403" s="13">
        <v>582316</v>
      </c>
      <c r="I403" s="13">
        <v>0</v>
      </c>
      <c r="J403" s="13">
        <v>1821</v>
      </c>
      <c r="K403" s="14">
        <v>1821</v>
      </c>
      <c r="L403" s="13">
        <v>2553</v>
      </c>
    </row>
    <row r="404" spans="1:12">
      <c r="A404" s="2">
        <v>1904</v>
      </c>
      <c r="B404" s="1" t="s">
        <v>371</v>
      </c>
      <c r="C404" s="13">
        <v>9368417</v>
      </c>
      <c r="D404" s="13">
        <v>9205325</v>
      </c>
      <c r="E404" s="14">
        <v>196187</v>
      </c>
      <c r="F404" s="13">
        <v>966609</v>
      </c>
      <c r="G404" s="13">
        <v>106869</v>
      </c>
      <c r="H404" s="13">
        <v>1069938</v>
      </c>
      <c r="I404" s="13">
        <v>109341</v>
      </c>
      <c r="J404" s="13">
        <v>1350</v>
      </c>
      <c r="K404" s="14">
        <v>1350</v>
      </c>
      <c r="L404" s="13">
        <v>36788</v>
      </c>
    </row>
    <row r="405" spans="1:12">
      <c r="A405" s="2">
        <v>1908</v>
      </c>
      <c r="B405" s="1" t="s">
        <v>398</v>
      </c>
      <c r="C405" s="13">
        <v>2089549</v>
      </c>
      <c r="D405" s="13">
        <v>2586508</v>
      </c>
      <c r="E405" s="14">
        <v>47073</v>
      </c>
      <c r="F405" s="13">
        <v>342210</v>
      </c>
      <c r="G405" s="13">
        <v>11341</v>
      </c>
      <c r="H405" s="13">
        <v>404543</v>
      </c>
      <c r="I405" s="13">
        <v>11341</v>
      </c>
      <c r="J405" s="13">
        <v>2700</v>
      </c>
      <c r="K405" s="14">
        <v>2700</v>
      </c>
      <c r="L405" s="13">
        <v>15846</v>
      </c>
    </row>
    <row r="406" spans="1:12">
      <c r="A406" s="2">
        <v>1911</v>
      </c>
      <c r="B406" s="1" t="s">
        <v>372</v>
      </c>
      <c r="C406" s="13">
        <v>6455249</v>
      </c>
      <c r="D406" s="13">
        <v>6165923</v>
      </c>
      <c r="E406" s="14">
        <v>220982</v>
      </c>
      <c r="F406" s="13">
        <v>761598</v>
      </c>
      <c r="G406" s="13">
        <v>54876</v>
      </c>
      <c r="H406" s="13">
        <v>850043</v>
      </c>
      <c r="I406" s="13">
        <v>54876</v>
      </c>
      <c r="J406" s="13">
        <v>5663</v>
      </c>
      <c r="K406" s="14">
        <v>5663</v>
      </c>
      <c r="L406" s="13">
        <v>51117</v>
      </c>
    </row>
    <row r="407" spans="1:12">
      <c r="A407" s="2">
        <v>1916</v>
      </c>
      <c r="B407" s="1" t="s">
        <v>373</v>
      </c>
      <c r="C407" s="13">
        <v>25734392</v>
      </c>
      <c r="D407" s="13">
        <v>24281119</v>
      </c>
      <c r="E407" s="14">
        <v>906859</v>
      </c>
      <c r="F407" s="13">
        <v>3768414</v>
      </c>
      <c r="G407" s="13">
        <v>236859</v>
      </c>
      <c r="H407" s="13">
        <v>3699051</v>
      </c>
      <c r="I407" s="13">
        <v>236859</v>
      </c>
      <c r="J407" s="13">
        <v>39400</v>
      </c>
      <c r="K407" s="14">
        <v>39400</v>
      </c>
      <c r="L407" s="13">
        <v>49507</v>
      </c>
    </row>
    <row r="408" spans="1:12">
      <c r="A408" s="2">
        <v>1924</v>
      </c>
      <c r="B408" s="1" t="s">
        <v>374</v>
      </c>
      <c r="C408" s="13">
        <v>4366868</v>
      </c>
      <c r="D408" s="13">
        <v>4197792</v>
      </c>
      <c r="E408" s="14">
        <v>54980</v>
      </c>
      <c r="F408" s="13">
        <v>1382641</v>
      </c>
      <c r="G408" s="13">
        <v>857201</v>
      </c>
      <c r="H408" s="13">
        <v>1198927</v>
      </c>
      <c r="I408" s="13">
        <v>617760</v>
      </c>
      <c r="J408" s="13">
        <v>882</v>
      </c>
      <c r="K408" s="14">
        <v>882</v>
      </c>
      <c r="L408" s="13">
        <v>16775</v>
      </c>
    </row>
    <row r="409" spans="1:12">
      <c r="A409" s="2">
        <v>1926</v>
      </c>
      <c r="B409" s="1" t="s">
        <v>375</v>
      </c>
      <c r="C409" s="13">
        <v>6223236</v>
      </c>
      <c r="D409" s="13">
        <v>6179072</v>
      </c>
      <c r="E409" s="14">
        <v>72257</v>
      </c>
      <c r="F409" s="13">
        <v>712570</v>
      </c>
      <c r="G409" s="13">
        <v>88740</v>
      </c>
      <c r="H409" s="13">
        <v>542690</v>
      </c>
      <c r="I409" s="13">
        <v>87688</v>
      </c>
      <c r="J409" s="13">
        <v>581</v>
      </c>
      <c r="K409" s="14">
        <v>581</v>
      </c>
      <c r="L409" s="13">
        <v>24133</v>
      </c>
    </row>
    <row r="410" spans="1:12">
      <c r="A410" s="2">
        <v>1927</v>
      </c>
      <c r="B410" s="1" t="s">
        <v>376</v>
      </c>
      <c r="C410" s="13">
        <v>2221498</v>
      </c>
      <c r="D410" s="13">
        <v>2319893</v>
      </c>
      <c r="E410" s="14">
        <v>78754</v>
      </c>
      <c r="F410" s="13">
        <v>310764</v>
      </c>
      <c r="G410" s="13">
        <v>47492</v>
      </c>
      <c r="H410" s="13">
        <v>250764</v>
      </c>
      <c r="I410" s="13">
        <v>47492</v>
      </c>
      <c r="J410" s="13">
        <v>0</v>
      </c>
      <c r="K410" s="14">
        <v>0</v>
      </c>
      <c r="L410" s="13">
        <v>739</v>
      </c>
    </row>
    <row r="411" spans="1:12">
      <c r="A411" s="2">
        <v>1955</v>
      </c>
      <c r="B411" s="1" t="s">
        <v>386</v>
      </c>
      <c r="C411" s="13">
        <v>5960413</v>
      </c>
      <c r="D411" s="13">
        <v>7297166</v>
      </c>
      <c r="E411" s="14">
        <v>337436</v>
      </c>
      <c r="F411" s="13">
        <v>1103661</v>
      </c>
      <c r="G411" s="13">
        <v>240744</v>
      </c>
      <c r="H411" s="13">
        <v>1202137</v>
      </c>
      <c r="I411" s="13">
        <v>240744</v>
      </c>
      <c r="J411" s="13">
        <v>74358</v>
      </c>
      <c r="K411" s="14">
        <v>74358</v>
      </c>
      <c r="L411" s="13">
        <v>19192</v>
      </c>
    </row>
    <row r="412" spans="1:12">
      <c r="A412" s="2">
        <v>1987</v>
      </c>
      <c r="B412" s="1" t="s">
        <v>399</v>
      </c>
      <c r="C412" s="13">
        <v>3997453</v>
      </c>
      <c r="D412" s="13">
        <v>4324065</v>
      </c>
      <c r="E412" s="14">
        <v>98125</v>
      </c>
      <c r="F412" s="13">
        <v>752066</v>
      </c>
      <c r="G412" s="13">
        <v>44140</v>
      </c>
      <c r="H412" s="13">
        <v>936603</v>
      </c>
      <c r="I412" s="13">
        <v>44140</v>
      </c>
      <c r="J412" s="13">
        <v>13691</v>
      </c>
      <c r="K412" s="14">
        <v>13691</v>
      </c>
      <c r="L412" s="13">
        <v>15653</v>
      </c>
    </row>
  </sheetData>
  <mergeCells count="1">
    <mergeCell ref="F1:G1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19"/>
  <sheetViews>
    <sheetView workbookViewId="0">
      <pane xSplit="2" ySplit="3" topLeftCell="C4" activePane="bottomRight" state="frozen"/>
      <selection activeCell="E141" activeCellId="3" sqref="B141 C141 D141 E141"/>
      <selection pane="topRight" activeCell="E141" activeCellId="3" sqref="B141 C141 D141 E141"/>
      <selection pane="bottomLeft" activeCell="E141" activeCellId="3" sqref="B141 C141 D141 E141"/>
      <selection pane="bottomRight" activeCell="C4" sqref="C4"/>
    </sheetView>
  </sheetViews>
  <sheetFormatPr defaultRowHeight="15"/>
  <cols>
    <col min="1" max="1" width="5" style="32" bestFit="1" customWidth="1"/>
    <col min="2" max="2" width="29.85546875" bestFit="1" customWidth="1"/>
    <col min="3" max="3" width="21" bestFit="1" customWidth="1"/>
    <col min="4" max="4" width="12.7109375" bestFit="1" customWidth="1"/>
    <col min="5" max="5" width="11.140625" style="38" bestFit="1" customWidth="1"/>
    <col min="6" max="6" width="11.140625" bestFit="1" customWidth="1"/>
    <col min="7" max="7" width="22.140625" bestFit="1" customWidth="1"/>
    <col min="8" max="8" width="19.28515625" bestFit="1" customWidth="1"/>
    <col min="9" max="9" width="12.7109375" bestFit="1" customWidth="1"/>
    <col min="10" max="10" width="22.85546875" bestFit="1" customWidth="1"/>
    <col min="11" max="11" width="11.140625" bestFit="1" customWidth="1"/>
    <col min="12" max="12" width="12.140625" bestFit="1" customWidth="1"/>
    <col min="13" max="13" width="20.5703125" style="38" bestFit="1" customWidth="1"/>
    <col min="14" max="14" width="10.140625" bestFit="1" customWidth="1"/>
    <col min="15" max="15" width="9.140625" customWidth="1"/>
  </cols>
  <sheetData>
    <row r="1" spans="1:14" s="32" customFormat="1">
      <c r="A1" s="2"/>
      <c r="B1" s="9" t="s">
        <v>447</v>
      </c>
      <c r="C1" s="2" t="s">
        <v>0</v>
      </c>
      <c r="D1" s="2"/>
      <c r="E1" s="3"/>
      <c r="F1" s="139" t="s">
        <v>420</v>
      </c>
      <c r="G1" s="139"/>
      <c r="H1" s="2"/>
      <c r="I1" s="2"/>
      <c r="J1" s="2"/>
      <c r="K1" s="2"/>
      <c r="L1" s="2"/>
      <c r="M1" s="3"/>
      <c r="N1" s="2" t="s">
        <v>1</v>
      </c>
    </row>
    <row r="2" spans="1:14" s="32" customFormat="1">
      <c r="A2" s="2"/>
      <c r="B2" s="2"/>
      <c r="C2" s="5" t="s">
        <v>2</v>
      </c>
      <c r="D2" s="5" t="s">
        <v>3</v>
      </c>
      <c r="E2" s="6" t="s">
        <v>4</v>
      </c>
      <c r="F2" s="5" t="s">
        <v>2</v>
      </c>
      <c r="G2" s="5" t="s">
        <v>421</v>
      </c>
      <c r="H2" s="5" t="s">
        <v>422</v>
      </c>
      <c r="I2" s="5" t="s">
        <v>3</v>
      </c>
      <c r="J2" s="5" t="s">
        <v>423</v>
      </c>
      <c r="K2" s="5" t="s">
        <v>4</v>
      </c>
      <c r="L2" s="5" t="s">
        <v>424</v>
      </c>
      <c r="M2" s="6" t="s">
        <v>425</v>
      </c>
      <c r="N2" s="5" t="s">
        <v>2</v>
      </c>
    </row>
    <row r="3" spans="1:14" s="32" customFormat="1">
      <c r="A3" s="2"/>
      <c r="B3" s="2" t="s">
        <v>5</v>
      </c>
      <c r="C3" s="5" t="s">
        <v>387</v>
      </c>
      <c r="D3" s="5" t="s">
        <v>387</v>
      </c>
      <c r="E3" s="6" t="s">
        <v>387</v>
      </c>
      <c r="F3" s="5" t="s">
        <v>387</v>
      </c>
      <c r="G3" s="5" t="s">
        <v>387</v>
      </c>
      <c r="H3" s="5" t="s">
        <v>6</v>
      </c>
      <c r="I3" s="5" t="s">
        <v>6</v>
      </c>
      <c r="J3" s="5" t="s">
        <v>6</v>
      </c>
      <c r="K3" s="5" t="s">
        <v>6</v>
      </c>
      <c r="L3" s="5" t="s">
        <v>6</v>
      </c>
      <c r="M3" s="6"/>
      <c r="N3" s="5" t="s">
        <v>387</v>
      </c>
    </row>
    <row r="4" spans="1:14" s="32" customFormat="1">
      <c r="A4" s="2">
        <v>0</v>
      </c>
      <c r="B4" s="2" t="s">
        <v>584</v>
      </c>
      <c r="C4" s="46">
        <f>SUM(C5:C419)</f>
        <v>4855063547</v>
      </c>
      <c r="D4" s="9">
        <v>5025759149</v>
      </c>
      <c r="E4" s="8">
        <v>135560371</v>
      </c>
      <c r="F4" s="9">
        <v>993768998</v>
      </c>
      <c r="G4" s="9">
        <v>111603999</v>
      </c>
      <c r="H4" s="9">
        <v>0</v>
      </c>
      <c r="I4" s="9">
        <v>1246883457</v>
      </c>
      <c r="J4" s="9">
        <v>110448099</v>
      </c>
      <c r="K4" s="9">
        <v>139651320</v>
      </c>
      <c r="L4" s="9">
        <v>8644963</v>
      </c>
      <c r="M4" s="8">
        <v>0</v>
      </c>
      <c r="N4" s="9">
        <v>22209220</v>
      </c>
    </row>
    <row r="5" spans="1:14">
      <c r="A5" s="39">
        <v>3</v>
      </c>
      <c r="B5" s="40" t="s">
        <v>7</v>
      </c>
      <c r="C5" s="13">
        <v>3983648</v>
      </c>
      <c r="D5" s="13">
        <v>4317572</v>
      </c>
      <c r="E5" s="14">
        <v>82737</v>
      </c>
      <c r="F5" s="13">
        <v>900495</v>
      </c>
      <c r="G5" s="13">
        <v>87693</v>
      </c>
      <c r="H5" s="13"/>
      <c r="I5" s="13">
        <v>919514</v>
      </c>
      <c r="J5" s="13">
        <v>87963</v>
      </c>
      <c r="K5" s="13">
        <v>0</v>
      </c>
      <c r="L5" s="13">
        <v>0</v>
      </c>
      <c r="M5" s="14"/>
      <c r="N5" s="13">
        <v>12410</v>
      </c>
    </row>
    <row r="6" spans="1:14">
      <c r="A6" s="39">
        <v>5</v>
      </c>
      <c r="B6" s="40" t="s">
        <v>8</v>
      </c>
      <c r="C6" s="13">
        <v>1428181</v>
      </c>
      <c r="D6" s="13">
        <v>1532031</v>
      </c>
      <c r="E6" s="14">
        <v>45247</v>
      </c>
      <c r="F6" s="13">
        <v>306215</v>
      </c>
      <c r="G6" s="13">
        <v>50185</v>
      </c>
      <c r="H6" s="13"/>
      <c r="I6" s="13">
        <v>297145</v>
      </c>
      <c r="J6" s="13">
        <v>50185</v>
      </c>
      <c r="K6" s="13">
        <v>0</v>
      </c>
      <c r="L6" s="13">
        <v>0</v>
      </c>
      <c r="M6" s="14"/>
      <c r="N6" s="13">
        <v>4180</v>
      </c>
    </row>
    <row r="7" spans="1:14">
      <c r="A7" s="39">
        <v>7</v>
      </c>
      <c r="B7" s="40" t="s">
        <v>389</v>
      </c>
      <c r="C7" s="13">
        <v>2594530</v>
      </c>
      <c r="D7" s="13">
        <v>2523487</v>
      </c>
      <c r="E7" s="14">
        <v>90538</v>
      </c>
      <c r="F7" s="13">
        <v>531203</v>
      </c>
      <c r="G7" s="13">
        <v>72124</v>
      </c>
      <c r="H7" s="13"/>
      <c r="I7" s="13">
        <v>413666</v>
      </c>
      <c r="J7" s="13">
        <v>0</v>
      </c>
      <c r="K7" s="13">
        <v>5306</v>
      </c>
      <c r="L7" s="13">
        <v>0</v>
      </c>
      <c r="M7" s="14"/>
      <c r="N7" s="13">
        <v>63694</v>
      </c>
    </row>
    <row r="8" spans="1:14">
      <c r="A8" s="39">
        <v>9</v>
      </c>
      <c r="B8" s="40" t="s">
        <v>9</v>
      </c>
      <c r="C8" s="13">
        <v>796250</v>
      </c>
      <c r="D8" s="13">
        <v>815760</v>
      </c>
      <c r="E8" s="14">
        <v>17283</v>
      </c>
      <c r="F8" s="13">
        <v>156546</v>
      </c>
      <c r="G8" s="13">
        <v>31314</v>
      </c>
      <c r="H8" s="13"/>
      <c r="I8" s="13">
        <v>162660</v>
      </c>
      <c r="J8" s="13">
        <v>34024</v>
      </c>
      <c r="K8" s="13">
        <v>0</v>
      </c>
      <c r="L8" s="13">
        <v>0</v>
      </c>
      <c r="M8" s="14"/>
      <c r="N8" s="13">
        <v>2405</v>
      </c>
    </row>
    <row r="9" spans="1:14">
      <c r="A9" s="39">
        <v>10</v>
      </c>
      <c r="B9" s="40" t="s">
        <v>10</v>
      </c>
      <c r="C9" s="13">
        <v>9850949</v>
      </c>
      <c r="D9" s="13">
        <v>10626417</v>
      </c>
      <c r="E9" s="14">
        <v>216293</v>
      </c>
      <c r="F9" s="13">
        <v>2264868</v>
      </c>
      <c r="G9" s="13">
        <v>197085</v>
      </c>
      <c r="H9" s="13"/>
      <c r="I9" s="13">
        <v>2362695</v>
      </c>
      <c r="J9" s="13">
        <v>197085</v>
      </c>
      <c r="K9" s="13">
        <v>0</v>
      </c>
      <c r="L9" s="13">
        <v>0</v>
      </c>
      <c r="M9" s="14"/>
      <c r="N9" s="13">
        <v>80035</v>
      </c>
    </row>
    <row r="10" spans="1:14">
      <c r="A10" s="39">
        <v>14</v>
      </c>
      <c r="B10" s="40" t="s">
        <v>11</v>
      </c>
      <c r="C10" s="13">
        <v>126716545</v>
      </c>
      <c r="D10" s="13">
        <v>134571779</v>
      </c>
      <c r="E10" s="14">
        <v>3429774</v>
      </c>
      <c r="F10" s="13">
        <v>24790143</v>
      </c>
      <c r="G10" s="13">
        <v>960084</v>
      </c>
      <c r="H10" s="13"/>
      <c r="I10" s="13">
        <v>34076187</v>
      </c>
      <c r="J10" s="13">
        <v>1040235</v>
      </c>
      <c r="K10" s="13">
        <v>433405</v>
      </c>
      <c r="L10" s="13">
        <v>0</v>
      </c>
      <c r="M10" s="14"/>
      <c r="N10" s="13">
        <v>428780</v>
      </c>
    </row>
    <row r="11" spans="1:14">
      <c r="A11" s="39">
        <v>15</v>
      </c>
      <c r="B11" s="40" t="s">
        <v>12</v>
      </c>
      <c r="C11" s="13">
        <v>1590661</v>
      </c>
      <c r="D11" s="13">
        <v>1805596</v>
      </c>
      <c r="E11" s="14">
        <v>42849</v>
      </c>
      <c r="F11" s="13">
        <v>331839</v>
      </c>
      <c r="G11" s="13">
        <v>68329</v>
      </c>
      <c r="H11" s="13"/>
      <c r="I11" s="13">
        <v>327714</v>
      </c>
      <c r="J11" s="13">
        <v>68329</v>
      </c>
      <c r="K11" s="13">
        <v>0</v>
      </c>
      <c r="L11" s="13">
        <v>0</v>
      </c>
      <c r="M11" s="14"/>
      <c r="N11" s="13">
        <v>7928</v>
      </c>
    </row>
    <row r="12" spans="1:14">
      <c r="A12" s="39">
        <v>17</v>
      </c>
      <c r="B12" s="40" t="s">
        <v>13</v>
      </c>
      <c r="C12" s="13">
        <v>2568200</v>
      </c>
      <c r="D12" s="13">
        <v>2536908</v>
      </c>
      <c r="E12" s="14">
        <v>64749</v>
      </c>
      <c r="F12" s="13">
        <v>422967</v>
      </c>
      <c r="G12" s="13">
        <v>73197</v>
      </c>
      <c r="H12" s="13"/>
      <c r="I12" s="13">
        <v>724930</v>
      </c>
      <c r="J12" s="13">
        <v>43093</v>
      </c>
      <c r="K12" s="13">
        <v>13756</v>
      </c>
      <c r="L12" s="13">
        <v>0</v>
      </c>
      <c r="M12" s="14"/>
      <c r="N12" s="13">
        <v>6185</v>
      </c>
    </row>
    <row r="13" spans="1:14">
      <c r="A13" s="39">
        <v>18</v>
      </c>
      <c r="B13" s="40" t="s">
        <v>390</v>
      </c>
      <c r="C13" s="13">
        <v>15773196</v>
      </c>
      <c r="D13" s="13">
        <v>16563943</v>
      </c>
      <c r="E13" s="14">
        <v>388676</v>
      </c>
      <c r="F13" s="13">
        <v>3210259</v>
      </c>
      <c r="G13" s="13">
        <v>244304</v>
      </c>
      <c r="H13" s="13"/>
      <c r="I13" s="13">
        <v>3549659</v>
      </c>
      <c r="J13" s="13">
        <v>242469</v>
      </c>
      <c r="K13" s="13">
        <v>0</v>
      </c>
      <c r="L13" s="13">
        <v>0</v>
      </c>
      <c r="M13" s="14"/>
      <c r="N13" s="13">
        <v>46632</v>
      </c>
    </row>
    <row r="14" spans="1:14">
      <c r="A14" s="39">
        <v>22</v>
      </c>
      <c r="B14" s="40" t="s">
        <v>14</v>
      </c>
      <c r="C14" s="13">
        <v>3917726</v>
      </c>
      <c r="D14" s="13">
        <v>4541080</v>
      </c>
      <c r="E14" s="14">
        <v>169873</v>
      </c>
      <c r="F14" s="13">
        <v>711423</v>
      </c>
      <c r="G14" s="13">
        <v>106244</v>
      </c>
      <c r="H14" s="13"/>
      <c r="I14" s="13">
        <v>835766</v>
      </c>
      <c r="J14" s="13">
        <v>106244</v>
      </c>
      <c r="K14" s="13">
        <v>1834</v>
      </c>
      <c r="L14" s="13">
        <v>0</v>
      </c>
      <c r="M14" s="14"/>
      <c r="N14" s="13">
        <v>44451</v>
      </c>
    </row>
    <row r="15" spans="1:14">
      <c r="A15" s="39">
        <v>24</v>
      </c>
      <c r="B15" s="40" t="s">
        <v>15</v>
      </c>
      <c r="C15" s="13">
        <v>2505393</v>
      </c>
      <c r="D15" s="13">
        <v>2535214</v>
      </c>
      <c r="E15" s="14">
        <v>90661</v>
      </c>
      <c r="F15" s="13">
        <v>572141</v>
      </c>
      <c r="G15" s="13">
        <v>54342</v>
      </c>
      <c r="H15" s="13"/>
      <c r="I15" s="13">
        <v>617788</v>
      </c>
      <c r="J15" s="13">
        <v>54342</v>
      </c>
      <c r="K15" s="13">
        <v>0</v>
      </c>
      <c r="L15" s="13">
        <v>0</v>
      </c>
      <c r="M15" s="14"/>
      <c r="N15" s="13">
        <v>13022</v>
      </c>
    </row>
    <row r="16" spans="1:14">
      <c r="A16" s="39">
        <v>25</v>
      </c>
      <c r="B16" s="40" t="s">
        <v>16</v>
      </c>
      <c r="C16" s="13">
        <v>1906624</v>
      </c>
      <c r="D16" s="13">
        <v>1935773</v>
      </c>
      <c r="E16" s="14">
        <v>25226</v>
      </c>
      <c r="F16" s="13">
        <v>333383</v>
      </c>
      <c r="G16" s="13">
        <v>57156</v>
      </c>
      <c r="H16" s="13"/>
      <c r="I16" s="13">
        <v>352053</v>
      </c>
      <c r="J16" s="13">
        <v>57156</v>
      </c>
      <c r="K16" s="13">
        <v>3750</v>
      </c>
      <c r="L16" s="13">
        <v>0</v>
      </c>
      <c r="M16" s="14"/>
      <c r="N16" s="13">
        <v>6810</v>
      </c>
    </row>
    <row r="17" spans="1:14">
      <c r="A17" s="39">
        <v>34</v>
      </c>
      <c r="B17" s="40" t="s">
        <v>17</v>
      </c>
      <c r="C17" s="13">
        <v>70254969</v>
      </c>
      <c r="D17" s="13">
        <v>75714193</v>
      </c>
      <c r="E17" s="14">
        <v>1623974</v>
      </c>
      <c r="F17" s="13">
        <v>14663231</v>
      </c>
      <c r="G17" s="13">
        <v>1532563</v>
      </c>
      <c r="H17" s="13"/>
      <c r="I17" s="13">
        <v>16552506</v>
      </c>
      <c r="J17" s="13">
        <v>1532563</v>
      </c>
      <c r="K17" s="13">
        <v>916432</v>
      </c>
      <c r="L17" s="13">
        <v>0</v>
      </c>
      <c r="M17" s="14"/>
      <c r="N17" s="13">
        <v>329848</v>
      </c>
    </row>
    <row r="18" spans="1:14">
      <c r="A18" s="39">
        <v>37</v>
      </c>
      <c r="B18" s="40" t="s">
        <v>18</v>
      </c>
      <c r="C18" s="13">
        <v>11936099</v>
      </c>
      <c r="D18" s="13">
        <v>12253302</v>
      </c>
      <c r="E18" s="14">
        <v>440825</v>
      </c>
      <c r="F18" s="13">
        <v>2580880</v>
      </c>
      <c r="G18" s="13">
        <v>233248</v>
      </c>
      <c r="H18" s="13"/>
      <c r="I18" s="13">
        <v>3302730</v>
      </c>
      <c r="J18" s="13">
        <v>231495</v>
      </c>
      <c r="K18" s="13">
        <v>209636</v>
      </c>
      <c r="L18" s="13">
        <v>0</v>
      </c>
      <c r="M18" s="14"/>
      <c r="N18" s="13">
        <v>51281</v>
      </c>
    </row>
    <row r="19" spans="1:14">
      <c r="A19" s="39">
        <v>40</v>
      </c>
      <c r="B19" s="40" t="s">
        <v>391</v>
      </c>
      <c r="C19" s="13">
        <v>2544149</v>
      </c>
      <c r="D19" s="13">
        <v>2675009</v>
      </c>
      <c r="E19" s="14">
        <v>176789</v>
      </c>
      <c r="F19" s="13">
        <v>468179</v>
      </c>
      <c r="G19" s="13">
        <v>92443</v>
      </c>
      <c r="H19" s="13"/>
      <c r="I19" s="13">
        <v>367509</v>
      </c>
      <c r="J19" s="13">
        <v>92443</v>
      </c>
      <c r="K19" s="13">
        <v>0</v>
      </c>
      <c r="L19" s="13">
        <v>0</v>
      </c>
      <c r="M19" s="14"/>
      <c r="N19" s="13">
        <v>88037</v>
      </c>
    </row>
    <row r="20" spans="1:14">
      <c r="A20" s="39">
        <v>47</v>
      </c>
      <c r="B20" s="40" t="s">
        <v>19</v>
      </c>
      <c r="C20" s="13">
        <v>9886628</v>
      </c>
      <c r="D20" s="13">
        <v>10871090</v>
      </c>
      <c r="E20" s="14">
        <v>364729</v>
      </c>
      <c r="F20" s="13">
        <v>2168208</v>
      </c>
      <c r="G20" s="13">
        <v>209132</v>
      </c>
      <c r="H20" s="13"/>
      <c r="I20" s="13">
        <v>2737201</v>
      </c>
      <c r="J20" s="13">
        <v>19032</v>
      </c>
      <c r="K20" s="13">
        <v>231554</v>
      </c>
      <c r="L20" s="13">
        <v>0</v>
      </c>
      <c r="M20" s="14"/>
      <c r="N20" s="13">
        <v>99001</v>
      </c>
    </row>
    <row r="21" spans="1:14">
      <c r="A21" s="39">
        <v>48</v>
      </c>
      <c r="B21" s="40" t="s">
        <v>392</v>
      </c>
      <c r="C21" s="13">
        <v>1773859</v>
      </c>
      <c r="D21" s="13">
        <v>2216291</v>
      </c>
      <c r="E21" s="14">
        <v>88975</v>
      </c>
      <c r="F21" s="13">
        <v>537998</v>
      </c>
      <c r="G21" s="13">
        <v>106823</v>
      </c>
      <c r="H21" s="13"/>
      <c r="I21" s="13">
        <v>1004628</v>
      </c>
      <c r="J21" s="13">
        <v>106823</v>
      </c>
      <c r="K21" s="13">
        <v>147212</v>
      </c>
      <c r="L21" s="13">
        <v>0</v>
      </c>
      <c r="M21" s="14"/>
      <c r="N21" s="13">
        <v>6372</v>
      </c>
    </row>
    <row r="22" spans="1:14">
      <c r="A22" s="39">
        <v>50</v>
      </c>
      <c r="B22" s="40" t="s">
        <v>20</v>
      </c>
      <c r="C22" s="13">
        <v>2714325</v>
      </c>
      <c r="D22" s="13">
        <v>3177837</v>
      </c>
      <c r="E22" s="14">
        <v>63849</v>
      </c>
      <c r="F22" s="13">
        <v>458997</v>
      </c>
      <c r="G22" s="13">
        <v>90022</v>
      </c>
      <c r="H22" s="13"/>
      <c r="I22" s="13">
        <v>594614</v>
      </c>
      <c r="J22" s="13">
        <v>90022</v>
      </c>
      <c r="K22" s="13">
        <v>50039</v>
      </c>
      <c r="L22" s="13">
        <v>0</v>
      </c>
      <c r="M22" s="14"/>
      <c r="N22" s="13">
        <v>77472</v>
      </c>
    </row>
    <row r="23" spans="1:14">
      <c r="A23" s="39">
        <v>51</v>
      </c>
      <c r="B23" s="40" t="s">
        <v>441</v>
      </c>
      <c r="C23" s="13">
        <v>4120992</v>
      </c>
      <c r="D23" s="13">
        <v>4775908</v>
      </c>
      <c r="E23" s="14">
        <v>66229</v>
      </c>
      <c r="F23" s="13">
        <v>787338</v>
      </c>
      <c r="G23" s="13">
        <v>140089</v>
      </c>
      <c r="H23" s="13"/>
      <c r="I23" s="13">
        <v>763096</v>
      </c>
      <c r="J23" s="13">
        <v>139649</v>
      </c>
      <c r="K23" s="13">
        <v>7950</v>
      </c>
      <c r="L23" s="13">
        <v>0</v>
      </c>
      <c r="M23" s="14"/>
      <c r="N23" s="13">
        <v>48563</v>
      </c>
    </row>
    <row r="24" spans="1:14">
      <c r="A24" s="39">
        <v>53</v>
      </c>
      <c r="B24" s="40" t="s">
        <v>21</v>
      </c>
      <c r="C24" s="13">
        <v>3069821</v>
      </c>
      <c r="D24" s="13">
        <v>3005998</v>
      </c>
      <c r="E24" s="14">
        <v>169832</v>
      </c>
      <c r="F24" s="13">
        <v>521535</v>
      </c>
      <c r="G24" s="13">
        <v>61264</v>
      </c>
      <c r="H24" s="13"/>
      <c r="I24" s="13">
        <v>551747</v>
      </c>
      <c r="J24" s="13">
        <v>61264</v>
      </c>
      <c r="K24" s="13">
        <v>1350</v>
      </c>
      <c r="L24" s="13">
        <v>0</v>
      </c>
      <c r="M24" s="14"/>
      <c r="N24" s="13">
        <v>18716</v>
      </c>
    </row>
    <row r="25" spans="1:14">
      <c r="A25" s="39">
        <v>55</v>
      </c>
      <c r="B25" s="40" t="s">
        <v>442</v>
      </c>
      <c r="C25" s="13">
        <v>2660233</v>
      </c>
      <c r="D25" s="13">
        <v>3846811</v>
      </c>
      <c r="E25" s="14">
        <v>61921</v>
      </c>
      <c r="F25" s="13">
        <v>609781</v>
      </c>
      <c r="G25" s="13">
        <v>88254</v>
      </c>
      <c r="H25" s="13"/>
      <c r="I25" s="13">
        <v>698353</v>
      </c>
      <c r="J25" s="13">
        <v>88254</v>
      </c>
      <c r="K25" s="13">
        <v>0</v>
      </c>
      <c r="L25" s="13">
        <v>0</v>
      </c>
      <c r="M25" s="14"/>
      <c r="N25" s="13">
        <v>72782</v>
      </c>
    </row>
    <row r="26" spans="1:14">
      <c r="A26" s="39">
        <v>56</v>
      </c>
      <c r="B26" s="40" t="s">
        <v>22</v>
      </c>
      <c r="C26" s="13">
        <v>2104132</v>
      </c>
      <c r="D26" s="13">
        <v>2466518</v>
      </c>
      <c r="E26" s="14">
        <v>46684</v>
      </c>
      <c r="F26" s="13">
        <v>459041</v>
      </c>
      <c r="G26" s="13">
        <v>89956</v>
      </c>
      <c r="H26" s="13"/>
      <c r="I26" s="13">
        <v>619037</v>
      </c>
      <c r="J26" s="13">
        <v>89956</v>
      </c>
      <c r="K26" s="13">
        <v>0</v>
      </c>
      <c r="L26" s="13">
        <v>0</v>
      </c>
      <c r="M26" s="14"/>
      <c r="N26" s="13">
        <v>10758</v>
      </c>
    </row>
    <row r="27" spans="1:14">
      <c r="A27" s="39">
        <v>58</v>
      </c>
      <c r="B27" s="40" t="s">
        <v>23</v>
      </c>
      <c r="C27" s="13">
        <v>6446351</v>
      </c>
      <c r="D27" s="13">
        <v>7610779</v>
      </c>
      <c r="E27" s="14">
        <v>105158</v>
      </c>
      <c r="F27" s="13">
        <v>1369177</v>
      </c>
      <c r="G27" s="13">
        <v>146420</v>
      </c>
      <c r="H27" s="13"/>
      <c r="I27" s="13">
        <v>1216969</v>
      </c>
      <c r="J27" s="13">
        <v>146420</v>
      </c>
      <c r="K27" s="13">
        <v>7589</v>
      </c>
      <c r="L27" s="13">
        <v>0</v>
      </c>
      <c r="M27" s="14"/>
      <c r="N27" s="13">
        <v>83621</v>
      </c>
    </row>
    <row r="28" spans="1:14">
      <c r="A28" s="39">
        <v>59</v>
      </c>
      <c r="B28" s="40" t="s">
        <v>24</v>
      </c>
      <c r="C28" s="13">
        <v>9300359</v>
      </c>
      <c r="D28" s="13">
        <v>9089533</v>
      </c>
      <c r="E28" s="14">
        <v>269110</v>
      </c>
      <c r="F28" s="13">
        <v>1547770</v>
      </c>
      <c r="G28" s="13">
        <v>199428</v>
      </c>
      <c r="H28" s="13"/>
      <c r="I28" s="13">
        <v>1611314</v>
      </c>
      <c r="J28" s="13">
        <v>199428</v>
      </c>
      <c r="K28" s="13">
        <v>1740</v>
      </c>
      <c r="L28" s="13">
        <v>0</v>
      </c>
      <c r="M28" s="14"/>
      <c r="N28" s="13">
        <v>58397</v>
      </c>
    </row>
    <row r="29" spans="1:14">
      <c r="A29" s="39">
        <v>60</v>
      </c>
      <c r="B29" s="40" t="s">
        <v>25</v>
      </c>
      <c r="C29" s="13">
        <v>55290</v>
      </c>
      <c r="D29" s="13">
        <v>119384</v>
      </c>
      <c r="E29" s="14">
        <v>4030</v>
      </c>
      <c r="F29" s="13">
        <v>35638</v>
      </c>
      <c r="G29" s="13">
        <v>18409</v>
      </c>
      <c r="H29" s="13"/>
      <c r="I29" s="13">
        <v>85328</v>
      </c>
      <c r="J29" s="13">
        <v>18409</v>
      </c>
      <c r="K29" s="13">
        <v>0</v>
      </c>
      <c r="L29" s="13">
        <v>0</v>
      </c>
      <c r="M29" s="14"/>
      <c r="N29" s="13">
        <v>0</v>
      </c>
    </row>
    <row r="30" spans="1:14">
      <c r="A30" s="39">
        <v>63</v>
      </c>
      <c r="B30" s="40" t="s">
        <v>393</v>
      </c>
      <c r="C30" s="13">
        <v>2800590</v>
      </c>
      <c r="D30" s="13">
        <v>3039054</v>
      </c>
      <c r="E30" s="14">
        <v>85660</v>
      </c>
      <c r="F30" s="13">
        <v>610227</v>
      </c>
      <c r="G30" s="13">
        <v>79941</v>
      </c>
      <c r="H30" s="13"/>
      <c r="I30" s="13">
        <v>847854</v>
      </c>
      <c r="J30" s="13">
        <v>79941</v>
      </c>
      <c r="K30" s="13">
        <v>16800</v>
      </c>
      <c r="L30" s="13">
        <v>0</v>
      </c>
      <c r="M30" s="14"/>
      <c r="N30" s="13">
        <v>25041</v>
      </c>
    </row>
    <row r="31" spans="1:14">
      <c r="A31" s="39">
        <v>70</v>
      </c>
      <c r="B31" s="40" t="s">
        <v>394</v>
      </c>
      <c r="C31" s="13">
        <v>4926595</v>
      </c>
      <c r="D31" s="13">
        <v>6114551</v>
      </c>
      <c r="E31" s="14">
        <v>107769</v>
      </c>
      <c r="F31" s="13">
        <v>961218</v>
      </c>
      <c r="G31" s="13">
        <v>139775</v>
      </c>
      <c r="H31" s="13"/>
      <c r="I31" s="13">
        <v>1276286</v>
      </c>
      <c r="J31" s="13">
        <v>139775</v>
      </c>
      <c r="K31" s="13">
        <v>20929</v>
      </c>
      <c r="L31" s="13">
        <v>0</v>
      </c>
      <c r="M31" s="14"/>
      <c r="N31" s="13">
        <v>47258</v>
      </c>
    </row>
    <row r="32" spans="1:14">
      <c r="A32" s="39">
        <v>72</v>
      </c>
      <c r="B32" s="40" t="s">
        <v>26</v>
      </c>
      <c r="C32" s="13">
        <v>5327384</v>
      </c>
      <c r="D32" s="13">
        <v>6452018</v>
      </c>
      <c r="E32" s="14">
        <v>119540</v>
      </c>
      <c r="F32" s="13">
        <v>993554</v>
      </c>
      <c r="G32" s="13">
        <v>109853</v>
      </c>
      <c r="H32" s="13"/>
      <c r="I32" s="13">
        <v>1392886</v>
      </c>
      <c r="J32" s="13">
        <v>109853</v>
      </c>
      <c r="K32" s="13">
        <v>71072</v>
      </c>
      <c r="L32" s="13">
        <v>0</v>
      </c>
      <c r="M32" s="14"/>
      <c r="N32" s="13">
        <v>18056</v>
      </c>
    </row>
    <row r="33" spans="1:14">
      <c r="A33" s="39">
        <v>74</v>
      </c>
      <c r="B33" s="40" t="s">
        <v>27</v>
      </c>
      <c r="C33" s="13">
        <v>12537998</v>
      </c>
      <c r="D33" s="13">
        <v>14180135</v>
      </c>
      <c r="E33" s="14">
        <v>297405</v>
      </c>
      <c r="F33" s="13">
        <v>2343376</v>
      </c>
      <c r="G33" s="13">
        <v>269073</v>
      </c>
      <c r="H33" s="13"/>
      <c r="I33" s="13">
        <v>2490538</v>
      </c>
      <c r="J33" s="13">
        <v>267052</v>
      </c>
      <c r="K33" s="13">
        <v>2343376</v>
      </c>
      <c r="L33" s="13">
        <v>269073</v>
      </c>
      <c r="M33" s="14"/>
      <c r="N33" s="13">
        <v>68939</v>
      </c>
    </row>
    <row r="34" spans="1:14">
      <c r="A34" s="39">
        <v>79</v>
      </c>
      <c r="B34" s="40" t="s">
        <v>28</v>
      </c>
      <c r="C34" s="13">
        <v>3415635</v>
      </c>
      <c r="D34" s="13">
        <v>3580765</v>
      </c>
      <c r="E34" s="14">
        <v>90034</v>
      </c>
      <c r="F34" s="13">
        <v>602191</v>
      </c>
      <c r="G34" s="13">
        <v>85575</v>
      </c>
      <c r="H34" s="13"/>
      <c r="I34" s="13">
        <v>0</v>
      </c>
      <c r="J34" s="13">
        <v>0</v>
      </c>
      <c r="K34" s="13">
        <v>0</v>
      </c>
      <c r="L34" s="13">
        <v>0</v>
      </c>
      <c r="M34" s="14"/>
      <c r="N34" s="13">
        <v>46909</v>
      </c>
    </row>
    <row r="35" spans="1:14">
      <c r="A35" s="39">
        <v>80</v>
      </c>
      <c r="B35" s="40" t="s">
        <v>29</v>
      </c>
      <c r="C35" s="13">
        <v>54957248</v>
      </c>
      <c r="D35" s="13">
        <v>66722595</v>
      </c>
      <c r="E35" s="14">
        <v>1885862</v>
      </c>
      <c r="F35" s="13">
        <v>11635567</v>
      </c>
      <c r="G35" s="13">
        <v>564895</v>
      </c>
      <c r="H35" s="13"/>
      <c r="I35" s="13">
        <v>11392300</v>
      </c>
      <c r="J35" s="13">
        <v>564895</v>
      </c>
      <c r="K35" s="13">
        <v>0</v>
      </c>
      <c r="L35" s="13">
        <v>0</v>
      </c>
      <c r="M35" s="14"/>
      <c r="N35" s="13">
        <v>161545</v>
      </c>
    </row>
    <row r="36" spans="1:14">
      <c r="A36" s="39">
        <v>81</v>
      </c>
      <c r="B36" s="40" t="s">
        <v>395</v>
      </c>
      <c r="C36" s="13">
        <v>1802616</v>
      </c>
      <c r="D36" s="13">
        <v>2141458</v>
      </c>
      <c r="E36" s="14">
        <v>38159</v>
      </c>
      <c r="F36" s="13">
        <v>351911</v>
      </c>
      <c r="G36" s="13">
        <v>48680</v>
      </c>
      <c r="H36" s="13"/>
      <c r="I36" s="13">
        <v>440057</v>
      </c>
      <c r="J36" s="13">
        <v>48680</v>
      </c>
      <c r="K36" s="13">
        <v>16950</v>
      </c>
      <c r="L36" s="13">
        <v>0</v>
      </c>
      <c r="M36" s="14"/>
      <c r="N36" s="13">
        <v>18715</v>
      </c>
    </row>
    <row r="37" spans="1:14">
      <c r="A37" s="39">
        <v>82</v>
      </c>
      <c r="B37" s="40" t="s">
        <v>443</v>
      </c>
      <c r="C37" s="13">
        <v>3325262</v>
      </c>
      <c r="D37" s="13">
        <v>3480382</v>
      </c>
      <c r="E37" s="14">
        <v>100852</v>
      </c>
      <c r="F37" s="13">
        <v>707244</v>
      </c>
      <c r="G37" s="13">
        <v>84271</v>
      </c>
      <c r="H37" s="13"/>
      <c r="I37" s="13">
        <v>503373</v>
      </c>
      <c r="J37" s="13">
        <v>84271</v>
      </c>
      <c r="K37" s="13">
        <v>2160</v>
      </c>
      <c r="L37" s="13">
        <v>0</v>
      </c>
      <c r="M37" s="14"/>
      <c r="N37" s="13">
        <v>14829</v>
      </c>
    </row>
    <row r="38" spans="1:14">
      <c r="A38" s="39">
        <v>85</v>
      </c>
      <c r="B38" s="40" t="s">
        <v>30</v>
      </c>
      <c r="C38" s="13">
        <v>5433211</v>
      </c>
      <c r="D38" s="13">
        <v>6660010</v>
      </c>
      <c r="E38" s="14">
        <v>93741</v>
      </c>
      <c r="F38" s="13">
        <v>1038885</v>
      </c>
      <c r="G38" s="13">
        <v>155320</v>
      </c>
      <c r="H38" s="13"/>
      <c r="I38" s="13">
        <v>1328550</v>
      </c>
      <c r="J38" s="13">
        <v>155320</v>
      </c>
      <c r="K38" s="13">
        <v>20000</v>
      </c>
      <c r="L38" s="13">
        <v>0</v>
      </c>
      <c r="M38" s="14"/>
      <c r="N38" s="13">
        <v>35020</v>
      </c>
    </row>
    <row r="39" spans="1:14">
      <c r="A39" s="39">
        <v>86</v>
      </c>
      <c r="B39" s="40" t="s">
        <v>31</v>
      </c>
      <c r="C39" s="13">
        <v>6702750</v>
      </c>
      <c r="D39" s="13">
        <v>7087081</v>
      </c>
      <c r="E39" s="14">
        <v>218831</v>
      </c>
      <c r="F39" s="13">
        <v>1166983</v>
      </c>
      <c r="G39" s="13">
        <v>167860</v>
      </c>
      <c r="H39" s="13"/>
      <c r="I39" s="13">
        <v>1310909</v>
      </c>
      <c r="J39" s="13">
        <v>166599</v>
      </c>
      <c r="K39" s="13">
        <v>125</v>
      </c>
      <c r="L39" s="13">
        <v>0</v>
      </c>
      <c r="M39" s="14"/>
      <c r="N39" s="13">
        <v>29861</v>
      </c>
    </row>
    <row r="40" spans="1:14">
      <c r="A40" s="39">
        <v>88</v>
      </c>
      <c r="B40" s="40" t="s">
        <v>32</v>
      </c>
      <c r="C40" s="13">
        <v>70289</v>
      </c>
      <c r="D40" s="13">
        <v>97715</v>
      </c>
      <c r="E40" s="14">
        <v>1010</v>
      </c>
      <c r="F40" s="13">
        <v>21991</v>
      </c>
      <c r="G40" s="13">
        <v>5282</v>
      </c>
      <c r="H40" s="13"/>
      <c r="I40" s="13">
        <v>27629</v>
      </c>
      <c r="J40" s="13">
        <v>5282</v>
      </c>
      <c r="K40" s="13">
        <v>0</v>
      </c>
      <c r="L40" s="13">
        <v>0</v>
      </c>
      <c r="M40" s="14"/>
      <c r="N40" s="13">
        <v>0</v>
      </c>
    </row>
    <row r="41" spans="1:14">
      <c r="A41" s="39">
        <v>90</v>
      </c>
      <c r="B41" s="40" t="s">
        <v>33</v>
      </c>
      <c r="C41" s="13">
        <v>19359611</v>
      </c>
      <c r="D41" s="13">
        <v>23361734</v>
      </c>
      <c r="E41" s="14">
        <v>651173</v>
      </c>
      <c r="F41" s="13">
        <v>4280111</v>
      </c>
      <c r="G41" s="13">
        <v>333887</v>
      </c>
      <c r="H41" s="13"/>
      <c r="I41" s="13">
        <v>5389997</v>
      </c>
      <c r="J41" s="13">
        <v>333887</v>
      </c>
      <c r="K41" s="13">
        <v>245070</v>
      </c>
      <c r="L41" s="13">
        <v>0</v>
      </c>
      <c r="M41" s="14"/>
      <c r="N41" s="13">
        <v>61768</v>
      </c>
    </row>
    <row r="42" spans="1:14">
      <c r="A42" s="39">
        <v>93</v>
      </c>
      <c r="B42" s="40" t="s">
        <v>34</v>
      </c>
      <c r="C42" s="13">
        <v>241621</v>
      </c>
      <c r="D42" s="13">
        <v>280120</v>
      </c>
      <c r="E42" s="14">
        <v>252</v>
      </c>
      <c r="F42" s="13">
        <v>81010</v>
      </c>
      <c r="G42" s="13">
        <v>25933</v>
      </c>
      <c r="H42" s="13"/>
      <c r="I42" s="13">
        <v>93433</v>
      </c>
      <c r="J42" s="13">
        <v>25933</v>
      </c>
      <c r="K42" s="13">
        <v>0</v>
      </c>
      <c r="L42" s="13">
        <v>0</v>
      </c>
      <c r="M42" s="14"/>
      <c r="N42" s="13">
        <v>2956</v>
      </c>
    </row>
    <row r="43" spans="1:14">
      <c r="A43" s="39">
        <v>96</v>
      </c>
      <c r="B43" s="40" t="s">
        <v>35</v>
      </c>
      <c r="C43" s="13">
        <v>55015</v>
      </c>
      <c r="D43" s="13">
        <v>49752</v>
      </c>
      <c r="E43" s="14">
        <v>1874</v>
      </c>
      <c r="F43" s="13">
        <v>23457</v>
      </c>
      <c r="G43" s="13">
        <v>6494</v>
      </c>
      <c r="H43" s="13"/>
      <c r="I43" s="13">
        <v>16139</v>
      </c>
      <c r="J43" s="13">
        <v>6494</v>
      </c>
      <c r="K43" s="13">
        <v>0</v>
      </c>
      <c r="L43" s="13">
        <v>0</v>
      </c>
      <c r="M43" s="14"/>
      <c r="N43" s="13">
        <v>0</v>
      </c>
    </row>
    <row r="44" spans="1:14">
      <c r="A44" s="39">
        <v>98</v>
      </c>
      <c r="B44" s="40" t="s">
        <v>36</v>
      </c>
      <c r="C44" s="13">
        <v>5010764</v>
      </c>
      <c r="D44" s="13">
        <v>6197277</v>
      </c>
      <c r="E44" s="14">
        <v>95260</v>
      </c>
      <c r="F44" s="13">
        <v>974117</v>
      </c>
      <c r="G44" s="13">
        <v>153002</v>
      </c>
      <c r="H44" s="13"/>
      <c r="I44" s="13">
        <v>1040124</v>
      </c>
      <c r="J44" s="13">
        <v>153002</v>
      </c>
      <c r="K44" s="13">
        <v>41989</v>
      </c>
      <c r="L44" s="13">
        <v>0</v>
      </c>
      <c r="M44" s="14"/>
      <c r="N44" s="13">
        <v>17983</v>
      </c>
    </row>
    <row r="45" spans="1:14">
      <c r="A45" s="39">
        <v>106</v>
      </c>
      <c r="B45" s="40" t="s">
        <v>37</v>
      </c>
      <c r="C45" s="13">
        <v>24238552</v>
      </c>
      <c r="D45" s="13">
        <v>24579537</v>
      </c>
      <c r="E45" s="14">
        <v>754615</v>
      </c>
      <c r="F45" s="13">
        <v>4981507</v>
      </c>
      <c r="G45" s="13">
        <v>353045</v>
      </c>
      <c r="H45" s="13"/>
      <c r="I45" s="13">
        <v>4858214</v>
      </c>
      <c r="J45" s="13">
        <v>0</v>
      </c>
      <c r="K45" s="13">
        <v>0</v>
      </c>
      <c r="L45" s="13">
        <v>0</v>
      </c>
      <c r="M45" s="14"/>
      <c r="N45" s="13">
        <v>276486</v>
      </c>
    </row>
    <row r="46" spans="1:14">
      <c r="A46" s="39">
        <v>109</v>
      </c>
      <c r="B46" s="40" t="s">
        <v>38</v>
      </c>
      <c r="C46" s="13">
        <v>10533195</v>
      </c>
      <c r="D46" s="13">
        <v>11072510</v>
      </c>
      <c r="E46" s="14">
        <v>225284</v>
      </c>
      <c r="F46" s="13">
        <v>1996806</v>
      </c>
      <c r="G46" s="13">
        <v>222662</v>
      </c>
      <c r="H46" s="13"/>
      <c r="I46" s="13">
        <v>2297476</v>
      </c>
      <c r="J46" s="13">
        <v>220989</v>
      </c>
      <c r="K46" s="13">
        <v>216256</v>
      </c>
      <c r="L46" s="13">
        <v>0</v>
      </c>
      <c r="M46" s="14"/>
      <c r="N46" s="13">
        <v>55595</v>
      </c>
    </row>
    <row r="47" spans="1:14">
      <c r="A47" s="39">
        <v>114</v>
      </c>
      <c r="B47" s="40" t="s">
        <v>39</v>
      </c>
      <c r="C47" s="13">
        <v>41959000</v>
      </c>
      <c r="D47" s="13">
        <v>45304722</v>
      </c>
      <c r="E47" s="14">
        <v>1157239</v>
      </c>
      <c r="F47" s="13">
        <v>8307591</v>
      </c>
      <c r="G47" s="13">
        <v>825594</v>
      </c>
      <c r="H47" s="13"/>
      <c r="I47" s="13">
        <v>8468604</v>
      </c>
      <c r="J47" s="13">
        <v>819393</v>
      </c>
      <c r="K47" s="13">
        <v>145750</v>
      </c>
      <c r="L47" s="13">
        <v>0</v>
      </c>
      <c r="M47" s="14"/>
      <c r="N47" s="13">
        <v>43182</v>
      </c>
    </row>
    <row r="48" spans="1:14">
      <c r="A48" s="39">
        <v>118</v>
      </c>
      <c r="B48" s="40" t="s">
        <v>40</v>
      </c>
      <c r="C48" s="13">
        <v>16722158</v>
      </c>
      <c r="D48" s="13">
        <v>15215846</v>
      </c>
      <c r="E48" s="14">
        <v>377693</v>
      </c>
      <c r="F48" s="13">
        <v>3375733</v>
      </c>
      <c r="G48" s="13">
        <v>394336</v>
      </c>
      <c r="H48" s="13"/>
      <c r="I48" s="13">
        <v>2584008</v>
      </c>
      <c r="J48" s="13">
        <v>391374</v>
      </c>
      <c r="K48" s="13">
        <v>38425</v>
      </c>
      <c r="L48" s="13">
        <v>0</v>
      </c>
      <c r="M48" s="14"/>
      <c r="N48" s="13">
        <v>91126</v>
      </c>
    </row>
    <row r="49" spans="1:14">
      <c r="A49" s="39">
        <v>119</v>
      </c>
      <c r="B49" s="40" t="s">
        <v>41</v>
      </c>
      <c r="C49" s="13">
        <v>8739326</v>
      </c>
      <c r="D49" s="13">
        <v>8408701</v>
      </c>
      <c r="E49" s="14">
        <v>337005</v>
      </c>
      <c r="F49" s="13">
        <v>1427359</v>
      </c>
      <c r="G49" s="13">
        <v>186252</v>
      </c>
      <c r="H49" s="13"/>
      <c r="I49" s="13">
        <v>1487213</v>
      </c>
      <c r="J49" s="13">
        <v>181853</v>
      </c>
      <c r="K49" s="13">
        <v>29229</v>
      </c>
      <c r="L49" s="13">
        <v>0</v>
      </c>
      <c r="M49" s="14"/>
      <c r="N49" s="13">
        <v>42932</v>
      </c>
    </row>
    <row r="50" spans="1:14">
      <c r="A50" s="39">
        <v>140</v>
      </c>
      <c r="B50" s="40" t="s">
        <v>396</v>
      </c>
      <c r="C50" s="13">
        <v>1189052</v>
      </c>
      <c r="D50" s="13">
        <v>1377505</v>
      </c>
      <c r="E50" s="14">
        <v>17349</v>
      </c>
      <c r="F50" s="13">
        <v>275670</v>
      </c>
      <c r="G50" s="13">
        <v>57697</v>
      </c>
      <c r="H50" s="13"/>
      <c r="I50" s="13">
        <v>302963</v>
      </c>
      <c r="J50" s="13">
        <v>57697</v>
      </c>
      <c r="K50" s="13">
        <v>15455</v>
      </c>
      <c r="L50" s="13">
        <v>0</v>
      </c>
      <c r="M50" s="14"/>
      <c r="N50" s="13">
        <v>8214</v>
      </c>
    </row>
    <row r="51" spans="1:14">
      <c r="A51" s="39">
        <v>141</v>
      </c>
      <c r="B51" s="40" t="s">
        <v>42</v>
      </c>
      <c r="C51" s="13">
        <v>29657699</v>
      </c>
      <c r="D51" s="13">
        <v>34092959</v>
      </c>
      <c r="E51" s="14">
        <v>1084472</v>
      </c>
      <c r="F51" s="13">
        <v>6726057</v>
      </c>
      <c r="G51" s="13">
        <v>547007</v>
      </c>
      <c r="H51" s="13"/>
      <c r="I51" s="13">
        <v>8651940</v>
      </c>
      <c r="J51" s="13">
        <v>542816</v>
      </c>
      <c r="K51" s="13">
        <v>0</v>
      </c>
      <c r="L51" s="13">
        <v>0</v>
      </c>
      <c r="M51" s="14"/>
      <c r="N51" s="13">
        <v>77586</v>
      </c>
    </row>
    <row r="52" spans="1:14">
      <c r="A52" s="39">
        <v>147</v>
      </c>
      <c r="B52" s="40" t="s">
        <v>43</v>
      </c>
      <c r="C52" s="13">
        <v>2800503</v>
      </c>
      <c r="D52" s="13">
        <v>2886550</v>
      </c>
      <c r="E52" s="14">
        <v>28383</v>
      </c>
      <c r="F52" s="13">
        <v>437974</v>
      </c>
      <c r="G52" s="13">
        <v>119900</v>
      </c>
      <c r="H52" s="13"/>
      <c r="I52" s="13">
        <v>480970</v>
      </c>
      <c r="J52" s="13">
        <v>135281</v>
      </c>
      <c r="K52" s="13">
        <v>0</v>
      </c>
      <c r="L52" s="13">
        <v>0</v>
      </c>
      <c r="M52" s="14"/>
      <c r="N52" s="13">
        <v>11978</v>
      </c>
    </row>
    <row r="53" spans="1:14">
      <c r="A53" s="39">
        <v>148</v>
      </c>
      <c r="B53" s="40" t="s">
        <v>44</v>
      </c>
      <c r="C53" s="13">
        <v>1840650</v>
      </c>
      <c r="D53" s="13">
        <v>1828683</v>
      </c>
      <c r="E53" s="14">
        <v>67208</v>
      </c>
      <c r="F53" s="13">
        <v>294497</v>
      </c>
      <c r="G53" s="13">
        <v>145769</v>
      </c>
      <c r="H53" s="13"/>
      <c r="I53" s="13">
        <v>418719</v>
      </c>
      <c r="J53" s="13">
        <v>143980</v>
      </c>
      <c r="K53" s="13">
        <v>4819</v>
      </c>
      <c r="L53" s="13">
        <v>0</v>
      </c>
      <c r="M53" s="14"/>
      <c r="N53" s="13">
        <v>17687</v>
      </c>
    </row>
    <row r="54" spans="1:14">
      <c r="A54" s="39">
        <v>150</v>
      </c>
      <c r="B54" s="40" t="s">
        <v>45</v>
      </c>
      <c r="C54" s="13">
        <v>31830249</v>
      </c>
      <c r="D54" s="13">
        <v>31614537</v>
      </c>
      <c r="E54" s="14">
        <v>932830</v>
      </c>
      <c r="F54" s="13">
        <v>6120794</v>
      </c>
      <c r="G54" s="13">
        <v>640753</v>
      </c>
      <c r="H54" s="13"/>
      <c r="I54" s="13">
        <v>9907570</v>
      </c>
      <c r="J54" s="13">
        <v>637390</v>
      </c>
      <c r="K54" s="13">
        <v>308227</v>
      </c>
      <c r="L54" s="13">
        <v>0</v>
      </c>
      <c r="M54" s="14"/>
      <c r="N54" s="13">
        <v>205747</v>
      </c>
    </row>
    <row r="55" spans="1:14">
      <c r="A55" s="39">
        <v>153</v>
      </c>
      <c r="B55" s="40" t="s">
        <v>46</v>
      </c>
      <c r="C55" s="13">
        <v>76206657</v>
      </c>
      <c r="D55" s="13">
        <v>82206040</v>
      </c>
      <c r="E55" s="14">
        <v>1668152</v>
      </c>
      <c r="F55" s="13">
        <v>17601081</v>
      </c>
      <c r="G55" s="13">
        <v>1134617</v>
      </c>
      <c r="H55" s="13"/>
      <c r="I55" s="13">
        <v>20877048</v>
      </c>
      <c r="J55" s="13">
        <v>1846291</v>
      </c>
      <c r="K55" s="13">
        <v>268214</v>
      </c>
      <c r="L55" s="13">
        <v>0</v>
      </c>
      <c r="M55" s="14"/>
      <c r="N55" s="13">
        <v>632888</v>
      </c>
    </row>
    <row r="56" spans="1:14">
      <c r="A56" s="39">
        <v>158</v>
      </c>
      <c r="B56" s="40" t="s">
        <v>47</v>
      </c>
      <c r="C56" s="13">
        <v>3584281</v>
      </c>
      <c r="D56" s="13">
        <v>3550824</v>
      </c>
      <c r="E56" s="14">
        <v>102522</v>
      </c>
      <c r="F56" s="13">
        <v>470860</v>
      </c>
      <c r="G56" s="13">
        <v>133325</v>
      </c>
      <c r="H56" s="13"/>
      <c r="I56" s="13">
        <v>514496</v>
      </c>
      <c r="J56" s="13">
        <v>133325</v>
      </c>
      <c r="K56" s="13">
        <v>43636</v>
      </c>
      <c r="L56" s="13">
        <v>0</v>
      </c>
      <c r="M56" s="14"/>
      <c r="N56" s="13">
        <v>63808</v>
      </c>
    </row>
    <row r="57" spans="1:14">
      <c r="A57" s="39">
        <v>160</v>
      </c>
      <c r="B57" s="40" t="s">
        <v>48</v>
      </c>
      <c r="C57" s="13">
        <v>9240949</v>
      </c>
      <c r="D57" s="13">
        <v>9437240</v>
      </c>
      <c r="E57" s="14">
        <v>237411</v>
      </c>
      <c r="F57" s="13">
        <v>1582266</v>
      </c>
      <c r="G57" s="13">
        <v>377737</v>
      </c>
      <c r="H57" s="13"/>
      <c r="I57" s="13">
        <v>1235387</v>
      </c>
      <c r="J57" s="13">
        <v>381095</v>
      </c>
      <c r="K57" s="13">
        <v>0</v>
      </c>
      <c r="L57" s="13">
        <v>0</v>
      </c>
      <c r="M57" s="14"/>
      <c r="N57" s="13">
        <v>105314</v>
      </c>
    </row>
    <row r="58" spans="1:14">
      <c r="A58" s="39">
        <v>163</v>
      </c>
      <c r="B58" s="40" t="s">
        <v>49</v>
      </c>
      <c r="C58" s="13">
        <v>4934861</v>
      </c>
      <c r="D58" s="13">
        <v>4790001</v>
      </c>
      <c r="E58" s="14">
        <v>139154</v>
      </c>
      <c r="F58" s="13">
        <v>833046</v>
      </c>
      <c r="G58" s="13">
        <v>203699</v>
      </c>
      <c r="H58" s="13"/>
      <c r="I58" s="13">
        <v>1275248</v>
      </c>
      <c r="J58" s="13">
        <v>194537</v>
      </c>
      <c r="K58" s="13">
        <v>78961</v>
      </c>
      <c r="L58" s="13">
        <v>0</v>
      </c>
      <c r="M58" s="14"/>
      <c r="N58" s="13">
        <v>28911</v>
      </c>
    </row>
    <row r="59" spans="1:14">
      <c r="A59" s="39">
        <v>164</v>
      </c>
      <c r="B59" s="40" t="s">
        <v>50</v>
      </c>
      <c r="C59" s="13">
        <v>25150507</v>
      </c>
      <c r="D59" s="13">
        <v>27590757</v>
      </c>
      <c r="E59" s="14">
        <v>980094</v>
      </c>
      <c r="F59" s="13">
        <v>5922438</v>
      </c>
      <c r="G59" s="13">
        <v>479570</v>
      </c>
      <c r="H59" s="13"/>
      <c r="I59" s="13">
        <v>7122241</v>
      </c>
      <c r="J59" s="13">
        <v>479570</v>
      </c>
      <c r="K59" s="13">
        <v>112106</v>
      </c>
      <c r="L59" s="13">
        <v>0</v>
      </c>
      <c r="M59" s="14"/>
      <c r="N59" s="13">
        <v>240340</v>
      </c>
    </row>
    <row r="60" spans="1:14">
      <c r="A60" s="39">
        <v>166</v>
      </c>
      <c r="B60" s="40" t="s">
        <v>51</v>
      </c>
      <c r="C60" s="13">
        <v>8339142</v>
      </c>
      <c r="D60" s="13">
        <v>8540587</v>
      </c>
      <c r="E60" s="14">
        <v>157158</v>
      </c>
      <c r="F60" s="13">
        <v>1567582</v>
      </c>
      <c r="G60" s="13">
        <v>311317</v>
      </c>
      <c r="H60" s="13"/>
      <c r="I60" s="13">
        <v>1551098</v>
      </c>
      <c r="J60" s="13">
        <v>311324</v>
      </c>
      <c r="K60" s="13">
        <v>15466</v>
      </c>
      <c r="L60" s="13">
        <v>0</v>
      </c>
      <c r="M60" s="14"/>
      <c r="N60" s="13">
        <v>109261</v>
      </c>
    </row>
    <row r="61" spans="1:14">
      <c r="A61" s="39">
        <v>168</v>
      </c>
      <c r="B61" s="40" t="s">
        <v>52</v>
      </c>
      <c r="C61" s="13">
        <v>3544971</v>
      </c>
      <c r="D61" s="13">
        <v>3857428</v>
      </c>
      <c r="E61" s="14">
        <v>78890</v>
      </c>
      <c r="F61" s="13">
        <v>529628</v>
      </c>
      <c r="G61" s="13">
        <v>137802</v>
      </c>
      <c r="H61" s="13"/>
      <c r="I61" s="13">
        <v>615529</v>
      </c>
      <c r="J61" s="13">
        <v>137802</v>
      </c>
      <c r="K61" s="13">
        <v>85901</v>
      </c>
      <c r="L61" s="13">
        <v>0</v>
      </c>
      <c r="M61" s="14"/>
      <c r="N61" s="13">
        <v>120260</v>
      </c>
    </row>
    <row r="62" spans="1:14">
      <c r="A62" s="39">
        <v>171</v>
      </c>
      <c r="B62" s="40" t="s">
        <v>53</v>
      </c>
      <c r="C62" s="13">
        <v>8959588</v>
      </c>
      <c r="D62" s="13">
        <v>8930825</v>
      </c>
      <c r="E62" s="14">
        <v>273034</v>
      </c>
      <c r="F62" s="13">
        <v>1841178</v>
      </c>
      <c r="G62" s="13">
        <v>254512</v>
      </c>
      <c r="H62" s="13"/>
      <c r="I62" s="13">
        <v>2138661</v>
      </c>
      <c r="J62" s="13">
        <v>236447</v>
      </c>
      <c r="K62" s="13">
        <v>22469</v>
      </c>
      <c r="L62" s="13">
        <v>0</v>
      </c>
      <c r="M62" s="14"/>
      <c r="N62" s="13">
        <v>146946</v>
      </c>
    </row>
    <row r="63" spans="1:14">
      <c r="A63" s="39">
        <v>173</v>
      </c>
      <c r="B63" s="40" t="s">
        <v>54</v>
      </c>
      <c r="C63" s="13">
        <v>6830636</v>
      </c>
      <c r="D63" s="13">
        <v>6723979</v>
      </c>
      <c r="E63" s="14">
        <v>146955</v>
      </c>
      <c r="F63" s="13">
        <v>1272085</v>
      </c>
      <c r="G63" s="13">
        <v>181564</v>
      </c>
      <c r="H63" s="13"/>
      <c r="I63" s="13">
        <v>1436712</v>
      </c>
      <c r="J63" s="13">
        <v>181533</v>
      </c>
      <c r="K63" s="13">
        <v>1807</v>
      </c>
      <c r="L63" s="13">
        <v>0</v>
      </c>
      <c r="M63" s="14"/>
      <c r="N63" s="13">
        <v>78854</v>
      </c>
    </row>
    <row r="64" spans="1:14">
      <c r="A64" s="39">
        <v>175</v>
      </c>
      <c r="B64" s="40" t="s">
        <v>55</v>
      </c>
      <c r="C64" s="13">
        <v>1808437</v>
      </c>
      <c r="D64" s="13">
        <v>2278473</v>
      </c>
      <c r="E64" s="14">
        <v>52852</v>
      </c>
      <c r="F64" s="13">
        <v>248428</v>
      </c>
      <c r="G64" s="13">
        <v>99794</v>
      </c>
      <c r="H64" s="13"/>
      <c r="I64" s="13">
        <v>339694</v>
      </c>
      <c r="J64" s="13">
        <v>99794</v>
      </c>
      <c r="K64" s="13">
        <v>33865</v>
      </c>
      <c r="L64" s="13">
        <v>0</v>
      </c>
      <c r="M64" s="14"/>
      <c r="N64" s="13">
        <v>31096</v>
      </c>
    </row>
    <row r="65" spans="1:14">
      <c r="A65" s="39">
        <v>177</v>
      </c>
      <c r="B65" s="40" t="s">
        <v>56</v>
      </c>
      <c r="C65" s="13">
        <v>4168834</v>
      </c>
      <c r="D65" s="13">
        <v>3849637</v>
      </c>
      <c r="E65" s="14">
        <v>64942</v>
      </c>
      <c r="F65" s="13">
        <v>602536</v>
      </c>
      <c r="G65" s="13">
        <v>188642</v>
      </c>
      <c r="H65" s="13"/>
      <c r="I65" s="13">
        <v>764567</v>
      </c>
      <c r="J65" s="13">
        <v>187225</v>
      </c>
      <c r="K65" s="13">
        <v>806</v>
      </c>
      <c r="L65" s="13">
        <v>0</v>
      </c>
      <c r="M65" s="14"/>
      <c r="N65" s="13">
        <v>10676</v>
      </c>
    </row>
    <row r="66" spans="1:14">
      <c r="A66" s="39">
        <v>180</v>
      </c>
      <c r="B66" s="40" t="s">
        <v>57</v>
      </c>
      <c r="C66" s="13">
        <v>962280</v>
      </c>
      <c r="D66" s="13">
        <v>1154778</v>
      </c>
      <c r="E66" s="14">
        <v>9744</v>
      </c>
      <c r="F66" s="13">
        <v>178640</v>
      </c>
      <c r="G66" s="13">
        <v>93076</v>
      </c>
      <c r="H66" s="13"/>
      <c r="I66" s="13">
        <v>180185</v>
      </c>
      <c r="J66" s="13">
        <v>92655</v>
      </c>
      <c r="K66" s="13">
        <v>0</v>
      </c>
      <c r="L66" s="13">
        <v>0</v>
      </c>
      <c r="M66" s="14"/>
      <c r="N66" s="13">
        <v>4587</v>
      </c>
    </row>
    <row r="67" spans="1:14">
      <c r="A67" s="39">
        <v>183</v>
      </c>
      <c r="B67" s="40" t="s">
        <v>58</v>
      </c>
      <c r="C67" s="13">
        <v>1412313</v>
      </c>
      <c r="D67" s="13">
        <v>1414399</v>
      </c>
      <c r="E67" s="14">
        <v>14717</v>
      </c>
      <c r="F67" s="13">
        <v>253016</v>
      </c>
      <c r="G67" s="13">
        <v>115318</v>
      </c>
      <c r="H67" s="13"/>
      <c r="I67" s="13">
        <v>321611</v>
      </c>
      <c r="J67" s="13">
        <v>115318</v>
      </c>
      <c r="K67" s="13">
        <v>19515</v>
      </c>
      <c r="L67" s="13">
        <v>0</v>
      </c>
      <c r="M67" s="14"/>
      <c r="N67" s="13">
        <v>20533</v>
      </c>
    </row>
    <row r="68" spans="1:14">
      <c r="A68" s="39">
        <v>184</v>
      </c>
      <c r="B68" s="40" t="s">
        <v>59</v>
      </c>
      <c r="C68" s="13">
        <v>1326100</v>
      </c>
      <c r="D68" s="13">
        <v>1312861</v>
      </c>
      <c r="E68" s="14">
        <v>86852</v>
      </c>
      <c r="F68" s="13">
        <v>286671</v>
      </c>
      <c r="G68" s="13">
        <v>115993</v>
      </c>
      <c r="H68" s="13"/>
      <c r="I68" s="13">
        <v>394748</v>
      </c>
      <c r="J68" s="13">
        <v>110993</v>
      </c>
      <c r="K68" s="13">
        <v>13022</v>
      </c>
      <c r="L68" s="13">
        <v>0</v>
      </c>
      <c r="M68" s="14"/>
      <c r="N68" s="13">
        <v>216831</v>
      </c>
    </row>
    <row r="69" spans="1:14">
      <c r="A69" s="39">
        <v>189</v>
      </c>
      <c r="B69" s="40" t="s">
        <v>60</v>
      </c>
      <c r="C69" s="13">
        <v>2446908</v>
      </c>
      <c r="D69" s="13">
        <v>2560740</v>
      </c>
      <c r="E69" s="14">
        <v>43499</v>
      </c>
      <c r="F69" s="13">
        <v>425370</v>
      </c>
      <c r="G69" s="13">
        <v>134414</v>
      </c>
      <c r="H69" s="13"/>
      <c r="I69" s="13">
        <v>578929</v>
      </c>
      <c r="J69" s="13">
        <v>156090</v>
      </c>
      <c r="K69" s="13">
        <v>0</v>
      </c>
      <c r="L69" s="13">
        <v>0</v>
      </c>
      <c r="M69" s="14"/>
      <c r="N69" s="13">
        <v>45965</v>
      </c>
    </row>
    <row r="70" spans="1:14">
      <c r="A70" s="39">
        <v>193</v>
      </c>
      <c r="B70" s="40" t="s">
        <v>61</v>
      </c>
      <c r="C70" s="13">
        <v>41470356</v>
      </c>
      <c r="D70" s="13">
        <v>40174717</v>
      </c>
      <c r="E70" s="14">
        <v>1118760</v>
      </c>
      <c r="F70" s="13">
        <v>7393908</v>
      </c>
      <c r="G70" s="13">
        <v>627042</v>
      </c>
      <c r="H70" s="13"/>
      <c r="I70" s="13">
        <v>6718404</v>
      </c>
      <c r="J70" s="13">
        <v>627042</v>
      </c>
      <c r="K70" s="13">
        <v>0</v>
      </c>
      <c r="L70" s="13">
        <v>0</v>
      </c>
      <c r="M70" s="14"/>
      <c r="N70" s="13">
        <v>149103</v>
      </c>
    </row>
    <row r="71" spans="1:14">
      <c r="A71" s="39">
        <v>196</v>
      </c>
      <c r="B71" s="40" t="s">
        <v>397</v>
      </c>
      <c r="C71" s="13">
        <v>2001980</v>
      </c>
      <c r="D71" s="13">
        <v>2077057</v>
      </c>
      <c r="E71" s="14">
        <v>39039</v>
      </c>
      <c r="F71" s="13">
        <v>416595</v>
      </c>
      <c r="G71" s="13">
        <v>88489</v>
      </c>
      <c r="H71" s="13"/>
      <c r="I71" s="13">
        <v>417830</v>
      </c>
      <c r="J71" s="13">
        <v>88489</v>
      </c>
      <c r="K71" s="13">
        <v>1235</v>
      </c>
      <c r="L71" s="13">
        <v>0</v>
      </c>
      <c r="M71" s="14"/>
      <c r="N71" s="13">
        <v>7986</v>
      </c>
    </row>
    <row r="72" spans="1:14">
      <c r="A72" s="39">
        <v>197</v>
      </c>
      <c r="B72" s="40" t="s">
        <v>62</v>
      </c>
      <c r="C72" s="13">
        <v>2659277</v>
      </c>
      <c r="D72" s="13">
        <v>3054523</v>
      </c>
      <c r="E72" s="14">
        <v>84713</v>
      </c>
      <c r="F72" s="13">
        <v>614233</v>
      </c>
      <c r="G72" s="13">
        <v>178585</v>
      </c>
      <c r="H72" s="13"/>
      <c r="I72" s="13">
        <v>1077896</v>
      </c>
      <c r="J72" s="13">
        <v>178585</v>
      </c>
      <c r="K72" s="13">
        <v>255008</v>
      </c>
      <c r="L72" s="13">
        <v>0</v>
      </c>
      <c r="M72" s="14"/>
      <c r="N72" s="13">
        <v>38797</v>
      </c>
    </row>
    <row r="73" spans="1:14">
      <c r="A73" s="39">
        <v>200</v>
      </c>
      <c r="B73" s="40" t="s">
        <v>63</v>
      </c>
      <c r="C73" s="13">
        <v>37755364</v>
      </c>
      <c r="D73" s="13">
        <v>40500451</v>
      </c>
      <c r="E73" s="14">
        <v>1341824</v>
      </c>
      <c r="F73" s="13">
        <v>7879970</v>
      </c>
      <c r="G73" s="13">
        <v>941443</v>
      </c>
      <c r="H73" s="13"/>
      <c r="I73" s="13">
        <v>9055856</v>
      </c>
      <c r="J73" s="13">
        <v>941442</v>
      </c>
      <c r="K73" s="13">
        <v>4536</v>
      </c>
      <c r="L73" s="13">
        <v>0</v>
      </c>
      <c r="M73" s="14"/>
      <c r="N73" s="13">
        <v>301372</v>
      </c>
    </row>
    <row r="74" spans="1:14">
      <c r="A74" s="39">
        <v>202</v>
      </c>
      <c r="B74" s="40" t="s">
        <v>64</v>
      </c>
      <c r="C74" s="13">
        <v>85557172</v>
      </c>
      <c r="D74" s="13">
        <v>87660889</v>
      </c>
      <c r="E74" s="14">
        <v>3170294</v>
      </c>
      <c r="F74" s="13">
        <v>17938245</v>
      </c>
      <c r="G74" s="13">
        <v>1093585</v>
      </c>
      <c r="H74" s="13"/>
      <c r="I74" s="13">
        <v>20432051</v>
      </c>
      <c r="J74" s="13">
        <v>1093585</v>
      </c>
      <c r="K74" s="13">
        <v>217252</v>
      </c>
      <c r="L74" s="13">
        <v>0</v>
      </c>
      <c r="M74" s="14"/>
      <c r="N74" s="13">
        <v>451017</v>
      </c>
    </row>
    <row r="75" spans="1:14">
      <c r="A75" s="39">
        <v>203</v>
      </c>
      <c r="B75" s="40" t="s">
        <v>65</v>
      </c>
      <c r="C75" s="13">
        <v>5173941</v>
      </c>
      <c r="D75" s="13">
        <v>5319724</v>
      </c>
      <c r="E75" s="14">
        <v>155027</v>
      </c>
      <c r="F75" s="13">
        <v>1236909</v>
      </c>
      <c r="G75" s="13">
        <v>322440</v>
      </c>
      <c r="H75" s="13"/>
      <c r="I75" s="13">
        <v>2174158</v>
      </c>
      <c r="J75" s="13">
        <v>322440</v>
      </c>
      <c r="K75" s="13">
        <v>23173</v>
      </c>
      <c r="L75" s="13">
        <v>0</v>
      </c>
      <c r="M75" s="14"/>
      <c r="N75" s="13">
        <v>51746</v>
      </c>
    </row>
    <row r="76" spans="1:14">
      <c r="A76" s="39">
        <v>209</v>
      </c>
      <c r="B76" s="40" t="s">
        <v>66</v>
      </c>
      <c r="C76" s="13">
        <v>3540714</v>
      </c>
      <c r="D76" s="13">
        <v>4006960</v>
      </c>
      <c r="E76" s="14">
        <v>124865</v>
      </c>
      <c r="F76" s="13">
        <v>717111</v>
      </c>
      <c r="G76" s="13">
        <v>146827</v>
      </c>
      <c r="H76" s="13"/>
      <c r="I76" s="13">
        <v>730076</v>
      </c>
      <c r="J76" s="13">
        <v>146827</v>
      </c>
      <c r="K76" s="13">
        <v>0</v>
      </c>
      <c r="L76" s="13">
        <v>0</v>
      </c>
      <c r="M76" s="14"/>
      <c r="N76" s="13">
        <v>35046</v>
      </c>
    </row>
    <row r="77" spans="1:14">
      <c r="A77" s="39">
        <v>213</v>
      </c>
      <c r="B77" s="40" t="s">
        <v>67</v>
      </c>
      <c r="C77" s="13">
        <v>2938158</v>
      </c>
      <c r="D77" s="13">
        <v>3164310</v>
      </c>
      <c r="E77" s="14">
        <v>178613</v>
      </c>
      <c r="F77" s="13">
        <v>624506</v>
      </c>
      <c r="G77" s="13">
        <v>130735</v>
      </c>
      <c r="H77" s="13"/>
      <c r="I77" s="13">
        <v>787641</v>
      </c>
      <c r="J77" s="13">
        <v>129753</v>
      </c>
      <c r="K77" s="13">
        <v>0</v>
      </c>
      <c r="L77" s="13">
        <v>0</v>
      </c>
      <c r="M77" s="14"/>
      <c r="N77" s="13">
        <v>26084</v>
      </c>
    </row>
    <row r="78" spans="1:14">
      <c r="A78" s="39">
        <v>214</v>
      </c>
      <c r="B78" s="40" t="s">
        <v>68</v>
      </c>
      <c r="C78" s="13">
        <v>1792097</v>
      </c>
      <c r="D78" s="13">
        <v>1975099</v>
      </c>
      <c r="E78" s="14">
        <v>132461</v>
      </c>
      <c r="F78" s="13">
        <v>428256</v>
      </c>
      <c r="G78" s="13">
        <v>166209</v>
      </c>
      <c r="H78" s="13"/>
      <c r="I78" s="13">
        <v>581188</v>
      </c>
      <c r="J78" s="13">
        <v>181215</v>
      </c>
      <c r="K78" s="13">
        <v>0</v>
      </c>
      <c r="L78" s="13">
        <v>0</v>
      </c>
      <c r="M78" s="14"/>
      <c r="N78" s="13">
        <v>89360</v>
      </c>
    </row>
    <row r="79" spans="1:14">
      <c r="A79" s="39">
        <v>216</v>
      </c>
      <c r="B79" s="40" t="s">
        <v>69</v>
      </c>
      <c r="C79" s="13">
        <v>6613955</v>
      </c>
      <c r="D79" s="13">
        <v>6980934</v>
      </c>
      <c r="E79" s="14">
        <v>217472</v>
      </c>
      <c r="F79" s="13">
        <v>991542</v>
      </c>
      <c r="G79" s="13">
        <v>187498</v>
      </c>
      <c r="H79" s="13"/>
      <c r="I79" s="13">
        <v>789214</v>
      </c>
      <c r="J79" s="13">
        <v>187498</v>
      </c>
      <c r="K79" s="13">
        <v>9193</v>
      </c>
      <c r="L79" s="13">
        <v>0</v>
      </c>
      <c r="M79" s="14"/>
      <c r="N79" s="13">
        <v>49176</v>
      </c>
    </row>
    <row r="80" spans="1:14">
      <c r="A80" s="39">
        <v>221</v>
      </c>
      <c r="B80" s="40" t="s">
        <v>70</v>
      </c>
      <c r="C80" s="13">
        <v>3923998</v>
      </c>
      <c r="D80" s="13">
        <v>3853762</v>
      </c>
      <c r="E80" s="14">
        <v>106771</v>
      </c>
      <c r="F80" s="13">
        <v>637766</v>
      </c>
      <c r="G80" s="13">
        <v>82410</v>
      </c>
      <c r="H80" s="13"/>
      <c r="I80" s="13">
        <v>791720</v>
      </c>
      <c r="J80" s="13">
        <v>82410</v>
      </c>
      <c r="K80" s="13">
        <v>8230</v>
      </c>
      <c r="L80" s="13">
        <v>0</v>
      </c>
      <c r="M80" s="14"/>
      <c r="N80" s="13">
        <v>11182</v>
      </c>
    </row>
    <row r="81" spans="1:14">
      <c r="A81" s="39">
        <v>222</v>
      </c>
      <c r="B81" s="40" t="s">
        <v>71</v>
      </c>
      <c r="C81" s="13">
        <v>13392061</v>
      </c>
      <c r="D81" s="13">
        <v>13862833</v>
      </c>
      <c r="E81" s="14">
        <v>277437</v>
      </c>
      <c r="F81" s="13">
        <v>2869646</v>
      </c>
      <c r="G81" s="13">
        <v>345618</v>
      </c>
      <c r="H81" s="13"/>
      <c r="I81" s="13">
        <v>3303036</v>
      </c>
      <c r="J81" s="13">
        <v>344537</v>
      </c>
      <c r="K81" s="13">
        <v>159114</v>
      </c>
      <c r="L81" s="13">
        <v>0</v>
      </c>
      <c r="M81" s="14"/>
      <c r="N81" s="13">
        <v>160571</v>
      </c>
    </row>
    <row r="82" spans="1:14">
      <c r="A82" s="39">
        <v>225</v>
      </c>
      <c r="B82" s="40" t="s">
        <v>72</v>
      </c>
      <c r="C82" s="13">
        <v>2144157</v>
      </c>
      <c r="D82" s="13">
        <v>2481660</v>
      </c>
      <c r="E82" s="14">
        <v>51419</v>
      </c>
      <c r="F82" s="13">
        <v>431744</v>
      </c>
      <c r="G82" s="13">
        <v>104486</v>
      </c>
      <c r="H82" s="13"/>
      <c r="I82" s="13">
        <v>408292</v>
      </c>
      <c r="J82" s="13">
        <v>85250</v>
      </c>
      <c r="K82" s="13">
        <v>0</v>
      </c>
      <c r="L82" s="13">
        <v>0</v>
      </c>
      <c r="M82" s="14"/>
      <c r="N82" s="13">
        <v>17199</v>
      </c>
    </row>
    <row r="83" spans="1:14">
      <c r="A83" s="39">
        <v>226</v>
      </c>
      <c r="B83" s="40" t="s">
        <v>73</v>
      </c>
      <c r="C83" s="13">
        <v>3944850</v>
      </c>
      <c r="D83" s="13">
        <v>4167783</v>
      </c>
      <c r="E83" s="14">
        <v>100671</v>
      </c>
      <c r="F83" s="13">
        <v>743346</v>
      </c>
      <c r="G83" s="13">
        <v>136341</v>
      </c>
      <c r="H83" s="13"/>
      <c r="I83" s="13">
        <v>751655</v>
      </c>
      <c r="J83" s="13">
        <v>136341</v>
      </c>
      <c r="K83" s="13">
        <v>8309</v>
      </c>
      <c r="L83" s="13">
        <v>0</v>
      </c>
      <c r="M83" s="14"/>
      <c r="N83" s="13">
        <v>19442</v>
      </c>
    </row>
    <row r="84" spans="1:14">
      <c r="A84" s="39">
        <v>228</v>
      </c>
      <c r="B84" s="40" t="s">
        <v>74</v>
      </c>
      <c r="C84" s="13">
        <v>17808586</v>
      </c>
      <c r="D84" s="13">
        <v>18689886</v>
      </c>
      <c r="E84" s="14">
        <v>642529</v>
      </c>
      <c r="F84" s="13">
        <v>4255286</v>
      </c>
      <c r="G84" s="13">
        <v>666244</v>
      </c>
      <c r="H84" s="13"/>
      <c r="I84" s="13">
        <v>5126755</v>
      </c>
      <c r="J84" s="13">
        <v>661239</v>
      </c>
      <c r="K84" s="13">
        <v>246713</v>
      </c>
      <c r="L84" s="13">
        <v>0</v>
      </c>
      <c r="M84" s="14"/>
      <c r="N84" s="13">
        <v>135789</v>
      </c>
    </row>
    <row r="85" spans="1:14">
      <c r="A85" s="39">
        <v>230</v>
      </c>
      <c r="B85" s="40" t="s">
        <v>75</v>
      </c>
      <c r="C85" s="13">
        <v>2271226</v>
      </c>
      <c r="D85" s="13">
        <v>2367495</v>
      </c>
      <c r="E85" s="14">
        <v>112899</v>
      </c>
      <c r="F85" s="13">
        <v>401388</v>
      </c>
      <c r="G85" s="13">
        <v>131034</v>
      </c>
      <c r="H85" s="13"/>
      <c r="I85" s="13">
        <v>621146</v>
      </c>
      <c r="J85" s="13">
        <v>131034</v>
      </c>
      <c r="K85" s="13">
        <v>2930</v>
      </c>
      <c r="L85" s="13">
        <v>0</v>
      </c>
      <c r="M85" s="14"/>
      <c r="N85" s="13">
        <v>41735</v>
      </c>
    </row>
    <row r="86" spans="1:14">
      <c r="A86" s="39">
        <v>232</v>
      </c>
      <c r="B86" s="40" t="s">
        <v>76</v>
      </c>
      <c r="C86" s="13">
        <v>4433566</v>
      </c>
      <c r="D86" s="13">
        <v>5007915</v>
      </c>
      <c r="E86" s="14">
        <v>197473</v>
      </c>
      <c r="F86" s="13">
        <v>1061037</v>
      </c>
      <c r="G86" s="13">
        <v>217720</v>
      </c>
      <c r="H86" s="13"/>
      <c r="I86" s="13">
        <v>1148325</v>
      </c>
      <c r="J86" s="13">
        <v>216084</v>
      </c>
      <c r="K86" s="13">
        <v>67</v>
      </c>
      <c r="L86" s="13">
        <v>0</v>
      </c>
      <c r="M86" s="14"/>
      <c r="N86" s="13">
        <v>20072</v>
      </c>
    </row>
    <row r="87" spans="1:14">
      <c r="A87" s="39">
        <v>233</v>
      </c>
      <c r="B87" s="40" t="s">
        <v>77</v>
      </c>
      <c r="C87" s="13">
        <v>3181960</v>
      </c>
      <c r="D87" s="13">
        <v>3491275</v>
      </c>
      <c r="E87" s="14">
        <v>60364</v>
      </c>
      <c r="F87" s="13">
        <v>585337</v>
      </c>
      <c r="G87" s="13">
        <v>141799</v>
      </c>
      <c r="H87" s="13"/>
      <c r="I87" s="13">
        <v>687969</v>
      </c>
      <c r="J87" s="13">
        <v>141799</v>
      </c>
      <c r="K87" s="13">
        <v>72334</v>
      </c>
      <c r="L87" s="13">
        <v>0</v>
      </c>
      <c r="M87" s="14"/>
      <c r="N87" s="13">
        <v>39219</v>
      </c>
    </row>
    <row r="88" spans="1:14">
      <c r="A88" s="39">
        <v>236</v>
      </c>
      <c r="B88" s="40" t="s">
        <v>78</v>
      </c>
      <c r="C88" s="13">
        <v>2330291</v>
      </c>
      <c r="D88" s="13">
        <v>2710276</v>
      </c>
      <c r="E88" s="14">
        <v>83123</v>
      </c>
      <c r="F88" s="13">
        <v>465698</v>
      </c>
      <c r="G88" s="13">
        <v>157311</v>
      </c>
      <c r="H88" s="13"/>
      <c r="I88" s="13">
        <v>398137</v>
      </c>
      <c r="J88" s="13">
        <v>157311</v>
      </c>
      <c r="K88" s="13">
        <v>7220</v>
      </c>
      <c r="L88" s="13">
        <v>0</v>
      </c>
      <c r="M88" s="14"/>
      <c r="N88" s="13">
        <v>17933</v>
      </c>
    </row>
    <row r="89" spans="1:14">
      <c r="A89" s="39">
        <v>241</v>
      </c>
      <c r="B89" s="40" t="s">
        <v>413</v>
      </c>
      <c r="C89" s="13">
        <v>3541973</v>
      </c>
      <c r="D89" s="13">
        <v>3780028</v>
      </c>
      <c r="E89" s="14">
        <v>180787</v>
      </c>
      <c r="F89" s="13">
        <v>622890</v>
      </c>
      <c r="G89" s="13">
        <v>119454</v>
      </c>
      <c r="H89" s="13"/>
      <c r="I89" s="13">
        <v>785117</v>
      </c>
      <c r="J89" s="13">
        <v>119454</v>
      </c>
      <c r="K89" s="13">
        <v>0</v>
      </c>
      <c r="L89" s="13">
        <v>0</v>
      </c>
      <c r="M89" s="14"/>
      <c r="N89" s="13">
        <v>52261</v>
      </c>
    </row>
    <row r="90" spans="1:14">
      <c r="A90" s="39">
        <v>243</v>
      </c>
      <c r="B90" s="40" t="s">
        <v>79</v>
      </c>
      <c r="C90" s="13">
        <v>8226050</v>
      </c>
      <c r="D90" s="13">
        <v>9150193</v>
      </c>
      <c r="E90" s="14">
        <v>141024</v>
      </c>
      <c r="F90" s="13">
        <v>1733388</v>
      </c>
      <c r="G90" s="13">
        <v>319756</v>
      </c>
      <c r="H90" s="13"/>
      <c r="I90" s="13">
        <v>1804922</v>
      </c>
      <c r="J90" s="13">
        <v>319756</v>
      </c>
      <c r="K90" s="13">
        <v>188258</v>
      </c>
      <c r="L90" s="13">
        <v>0</v>
      </c>
      <c r="M90" s="14"/>
      <c r="N90" s="13">
        <v>46082</v>
      </c>
    </row>
    <row r="91" spans="1:14">
      <c r="A91" s="39">
        <v>244</v>
      </c>
      <c r="B91" s="40" t="s">
        <v>80</v>
      </c>
      <c r="C91" s="13">
        <v>1190602</v>
      </c>
      <c r="D91" s="13">
        <v>1329063</v>
      </c>
      <c r="E91" s="14">
        <v>23378</v>
      </c>
      <c r="F91" s="13">
        <v>210008</v>
      </c>
      <c r="G91" s="13">
        <v>65737</v>
      </c>
      <c r="H91" s="13"/>
      <c r="I91" s="13">
        <v>201523</v>
      </c>
      <c r="J91" s="13">
        <v>65744</v>
      </c>
      <c r="K91" s="13">
        <v>1620</v>
      </c>
      <c r="L91" s="13">
        <v>0</v>
      </c>
      <c r="M91" s="14"/>
      <c r="N91" s="13">
        <v>2291</v>
      </c>
    </row>
    <row r="92" spans="1:14">
      <c r="A92" s="39">
        <v>246</v>
      </c>
      <c r="B92" s="40" t="s">
        <v>81</v>
      </c>
      <c r="C92" s="13">
        <v>1624325</v>
      </c>
      <c r="D92" s="13">
        <v>1901838</v>
      </c>
      <c r="E92" s="14">
        <v>29395</v>
      </c>
      <c r="F92" s="13">
        <v>291963</v>
      </c>
      <c r="G92" s="13">
        <v>117426</v>
      </c>
      <c r="H92" s="13"/>
      <c r="I92" s="13">
        <v>280280</v>
      </c>
      <c r="J92" s="13">
        <v>117426</v>
      </c>
      <c r="K92" s="13">
        <v>0</v>
      </c>
      <c r="L92" s="13">
        <v>0</v>
      </c>
      <c r="M92" s="14"/>
      <c r="N92" s="13">
        <v>39842</v>
      </c>
    </row>
    <row r="93" spans="1:14">
      <c r="A93" s="39">
        <v>252</v>
      </c>
      <c r="B93" s="40" t="s">
        <v>82</v>
      </c>
      <c r="C93" s="13">
        <v>2181020</v>
      </c>
      <c r="D93" s="13">
        <v>2377384</v>
      </c>
      <c r="E93" s="14">
        <v>101585</v>
      </c>
      <c r="F93" s="13">
        <v>423773</v>
      </c>
      <c r="G93" s="13">
        <v>75224</v>
      </c>
      <c r="H93" s="13"/>
      <c r="I93" s="13">
        <v>512698</v>
      </c>
      <c r="J93" s="13">
        <v>75224</v>
      </c>
      <c r="K93" s="13">
        <v>1080</v>
      </c>
      <c r="L93" s="13">
        <v>0</v>
      </c>
      <c r="M93" s="14"/>
      <c r="N93" s="13">
        <v>62544</v>
      </c>
    </row>
    <row r="94" spans="1:14">
      <c r="A94" s="39">
        <v>262</v>
      </c>
      <c r="B94" s="40" t="s">
        <v>83</v>
      </c>
      <c r="C94" s="13">
        <v>3995486</v>
      </c>
      <c r="D94" s="13">
        <v>4216965</v>
      </c>
      <c r="E94" s="14">
        <v>143058</v>
      </c>
      <c r="F94" s="13">
        <v>714935</v>
      </c>
      <c r="G94" s="13">
        <v>153178</v>
      </c>
      <c r="H94" s="13"/>
      <c r="I94" s="13">
        <v>578177</v>
      </c>
      <c r="J94" s="13">
        <v>153178</v>
      </c>
      <c r="K94" s="13">
        <v>10481</v>
      </c>
      <c r="L94" s="13">
        <v>0</v>
      </c>
      <c r="M94" s="14"/>
      <c r="N94" s="13">
        <v>70588</v>
      </c>
    </row>
    <row r="95" spans="1:14">
      <c r="A95" s="39">
        <v>263</v>
      </c>
      <c r="B95" s="40" t="s">
        <v>84</v>
      </c>
      <c r="C95" s="13">
        <v>2096521</v>
      </c>
      <c r="D95" s="13">
        <v>2110471</v>
      </c>
      <c r="E95" s="14">
        <v>54734</v>
      </c>
      <c r="F95" s="13">
        <v>477447</v>
      </c>
      <c r="G95" s="13">
        <v>161668</v>
      </c>
      <c r="H95" s="13"/>
      <c r="I95" s="13">
        <v>526854</v>
      </c>
      <c r="J95" s="13">
        <v>137752</v>
      </c>
      <c r="K95" s="13">
        <v>2364</v>
      </c>
      <c r="L95" s="13">
        <v>0</v>
      </c>
      <c r="M95" s="14"/>
      <c r="N95" s="13">
        <v>72309</v>
      </c>
    </row>
    <row r="96" spans="1:14">
      <c r="A96" s="39">
        <v>265</v>
      </c>
      <c r="B96" s="40" t="s">
        <v>427</v>
      </c>
      <c r="C96" s="13">
        <v>1251074</v>
      </c>
      <c r="D96" s="13">
        <v>1251166</v>
      </c>
      <c r="E96" s="14">
        <v>34825</v>
      </c>
      <c r="F96" s="13">
        <v>197711</v>
      </c>
      <c r="G96" s="13">
        <v>34761</v>
      </c>
      <c r="H96" s="13"/>
      <c r="I96" s="13">
        <v>253072</v>
      </c>
      <c r="J96" s="13">
        <v>34761</v>
      </c>
      <c r="K96" s="13">
        <v>0</v>
      </c>
      <c r="L96" s="13">
        <v>0</v>
      </c>
      <c r="M96" s="14"/>
      <c r="N96" s="13">
        <v>1559</v>
      </c>
    </row>
    <row r="97" spans="1:14">
      <c r="A97" s="39">
        <v>267</v>
      </c>
      <c r="B97" s="40" t="s">
        <v>85</v>
      </c>
      <c r="C97" s="13">
        <v>3923319</v>
      </c>
      <c r="D97" s="13">
        <v>3175596</v>
      </c>
      <c r="E97" s="14">
        <v>85183</v>
      </c>
      <c r="F97" s="13">
        <v>611674</v>
      </c>
      <c r="G97" s="13">
        <v>240526</v>
      </c>
      <c r="H97" s="13"/>
      <c r="I97" s="13">
        <v>1211026</v>
      </c>
      <c r="J97" s="13">
        <v>240526</v>
      </c>
      <c r="K97" s="13">
        <v>1763</v>
      </c>
      <c r="L97" s="13">
        <v>0</v>
      </c>
      <c r="M97" s="14"/>
      <c r="N97" s="13">
        <v>68802</v>
      </c>
    </row>
    <row r="98" spans="1:14">
      <c r="A98" s="39">
        <v>268</v>
      </c>
      <c r="B98" s="40" t="s">
        <v>86</v>
      </c>
      <c r="C98" s="13">
        <v>83496410</v>
      </c>
      <c r="D98" s="13">
        <v>88112003</v>
      </c>
      <c r="E98" s="14">
        <v>2910903</v>
      </c>
      <c r="F98" s="13">
        <v>16857538</v>
      </c>
      <c r="G98" s="13">
        <v>1007756</v>
      </c>
      <c r="H98" s="13"/>
      <c r="I98" s="13">
        <v>19525350</v>
      </c>
      <c r="J98" s="13">
        <v>1000186</v>
      </c>
      <c r="K98" s="13">
        <v>138400</v>
      </c>
      <c r="L98" s="13">
        <v>0</v>
      </c>
      <c r="M98" s="14"/>
      <c r="N98" s="13">
        <v>291505</v>
      </c>
    </row>
    <row r="99" spans="1:14">
      <c r="A99" s="39">
        <v>269</v>
      </c>
      <c r="B99" s="40" t="s">
        <v>87</v>
      </c>
      <c r="C99" s="13">
        <v>1939353</v>
      </c>
      <c r="D99" s="13">
        <v>2066610</v>
      </c>
      <c r="E99" s="14">
        <v>40707</v>
      </c>
      <c r="F99" s="13">
        <v>372459</v>
      </c>
      <c r="G99" s="13">
        <v>167682</v>
      </c>
      <c r="H99" s="13"/>
      <c r="I99" s="13">
        <v>382438</v>
      </c>
      <c r="J99" s="13">
        <v>149989</v>
      </c>
      <c r="K99" s="13">
        <v>44433</v>
      </c>
      <c r="L99" s="13">
        <v>0</v>
      </c>
      <c r="M99" s="14"/>
      <c r="N99" s="13">
        <v>54643</v>
      </c>
    </row>
    <row r="100" spans="1:14">
      <c r="A100" s="39">
        <v>273</v>
      </c>
      <c r="B100" s="40" t="s">
        <v>88</v>
      </c>
      <c r="C100" s="13">
        <v>1936283</v>
      </c>
      <c r="D100" s="13">
        <v>2093056</v>
      </c>
      <c r="E100" s="14">
        <v>80603</v>
      </c>
      <c r="F100" s="13">
        <v>402392</v>
      </c>
      <c r="G100" s="13">
        <v>155465</v>
      </c>
      <c r="H100" s="13"/>
      <c r="I100" s="13">
        <v>473946</v>
      </c>
      <c r="J100" s="13">
        <v>155465</v>
      </c>
      <c r="K100" s="13">
        <v>4279</v>
      </c>
      <c r="L100" s="13">
        <v>0</v>
      </c>
      <c r="M100" s="14"/>
      <c r="N100" s="13">
        <v>33092</v>
      </c>
    </row>
    <row r="101" spans="1:14">
      <c r="A101" s="39">
        <v>274</v>
      </c>
      <c r="B101" s="40" t="s">
        <v>89</v>
      </c>
      <c r="C101" s="13">
        <v>5878559</v>
      </c>
      <c r="D101" s="13">
        <v>6751632</v>
      </c>
      <c r="E101" s="14">
        <v>162555</v>
      </c>
      <c r="F101" s="13">
        <v>1029325</v>
      </c>
      <c r="G101" s="13">
        <v>161634</v>
      </c>
      <c r="H101" s="13"/>
      <c r="I101" s="13">
        <v>1141898</v>
      </c>
      <c r="J101" s="13">
        <v>161634</v>
      </c>
      <c r="K101" s="13">
        <v>1897</v>
      </c>
      <c r="L101" s="13">
        <v>0</v>
      </c>
      <c r="M101" s="14"/>
      <c r="N101" s="13">
        <v>27834</v>
      </c>
    </row>
    <row r="102" spans="1:14">
      <c r="A102" s="39">
        <v>275</v>
      </c>
      <c r="B102" s="40" t="s">
        <v>90</v>
      </c>
      <c r="C102" s="13">
        <v>9651479</v>
      </c>
      <c r="D102" s="13">
        <v>11129020</v>
      </c>
      <c r="E102" s="14">
        <v>326778</v>
      </c>
      <c r="F102" s="13">
        <v>2083277</v>
      </c>
      <c r="G102" s="13">
        <v>261412</v>
      </c>
      <c r="H102" s="13"/>
      <c r="I102" s="13">
        <v>1920258</v>
      </c>
      <c r="J102" s="13">
        <v>261412</v>
      </c>
      <c r="K102" s="13">
        <v>100000</v>
      </c>
      <c r="L102" s="13">
        <v>0</v>
      </c>
      <c r="M102" s="14"/>
      <c r="N102" s="13">
        <v>57114</v>
      </c>
    </row>
    <row r="103" spans="1:14">
      <c r="A103" s="39">
        <v>277</v>
      </c>
      <c r="B103" s="40" t="s">
        <v>91</v>
      </c>
      <c r="C103" s="13">
        <v>62002</v>
      </c>
      <c r="D103" s="13">
        <v>50341</v>
      </c>
      <c r="E103" s="14">
        <v>100</v>
      </c>
      <c r="F103" s="13">
        <v>20438</v>
      </c>
      <c r="G103" s="13">
        <v>8890</v>
      </c>
      <c r="H103" s="13"/>
      <c r="I103" s="13">
        <v>2000</v>
      </c>
      <c r="J103" s="13">
        <v>0</v>
      </c>
      <c r="K103" s="13">
        <v>0</v>
      </c>
      <c r="L103" s="13">
        <v>0</v>
      </c>
      <c r="M103" s="14"/>
      <c r="N103" s="13">
        <v>0</v>
      </c>
    </row>
    <row r="104" spans="1:14">
      <c r="A104" s="39">
        <v>279</v>
      </c>
      <c r="B104" s="40" t="s">
        <v>92</v>
      </c>
      <c r="C104" s="13">
        <v>340994</v>
      </c>
      <c r="D104" s="13">
        <v>426702</v>
      </c>
      <c r="E104" s="14">
        <v>3991</v>
      </c>
      <c r="F104" s="13">
        <v>89659</v>
      </c>
      <c r="G104" s="13">
        <v>52214</v>
      </c>
      <c r="H104" s="13"/>
      <c r="I104" s="13">
        <v>130183</v>
      </c>
      <c r="J104" s="13">
        <v>51822</v>
      </c>
      <c r="K104" s="13">
        <v>0</v>
      </c>
      <c r="L104" s="13">
        <v>0</v>
      </c>
      <c r="M104" s="14"/>
      <c r="N104" s="13">
        <v>7705</v>
      </c>
    </row>
    <row r="105" spans="1:14">
      <c r="A105" s="39">
        <v>281</v>
      </c>
      <c r="B105" s="40" t="s">
        <v>93</v>
      </c>
      <c r="C105" s="13">
        <v>12012213</v>
      </c>
      <c r="D105" s="13">
        <v>13729259</v>
      </c>
      <c r="E105" s="14">
        <v>321579</v>
      </c>
      <c r="F105" s="13">
        <v>2745222</v>
      </c>
      <c r="G105" s="13">
        <v>322953</v>
      </c>
      <c r="H105" s="13"/>
      <c r="I105" s="13">
        <v>1820486</v>
      </c>
      <c r="J105" s="13">
        <v>0</v>
      </c>
      <c r="K105" s="13">
        <v>5993</v>
      </c>
      <c r="L105" s="13">
        <v>0</v>
      </c>
      <c r="M105" s="14"/>
      <c r="N105" s="13">
        <v>192079</v>
      </c>
    </row>
    <row r="106" spans="1:14">
      <c r="A106" s="39">
        <v>282</v>
      </c>
      <c r="B106" s="40" t="s">
        <v>428</v>
      </c>
      <c r="C106" s="13">
        <v>1681196</v>
      </c>
      <c r="D106" s="13">
        <v>1981586</v>
      </c>
      <c r="E106" s="14">
        <v>165972</v>
      </c>
      <c r="F106" s="13">
        <v>288006</v>
      </c>
      <c r="G106" s="13">
        <v>50601</v>
      </c>
      <c r="H106" s="13"/>
      <c r="I106" s="13">
        <v>307158</v>
      </c>
      <c r="J106" s="13">
        <v>50601</v>
      </c>
      <c r="K106" s="13">
        <v>0</v>
      </c>
      <c r="L106" s="13">
        <v>0</v>
      </c>
      <c r="M106" s="14"/>
      <c r="N106" s="13">
        <v>19045</v>
      </c>
    </row>
    <row r="107" spans="1:14">
      <c r="A107" s="39">
        <v>285</v>
      </c>
      <c r="B107" s="40" t="s">
        <v>94</v>
      </c>
      <c r="C107" s="13">
        <v>2545678</v>
      </c>
      <c r="D107" s="13">
        <v>2684235</v>
      </c>
      <c r="E107" s="14">
        <v>62103</v>
      </c>
      <c r="F107" s="13">
        <v>450078</v>
      </c>
      <c r="G107" s="13">
        <v>131268</v>
      </c>
      <c r="H107" s="13"/>
      <c r="I107" s="13">
        <v>604908</v>
      </c>
      <c r="J107" s="13">
        <v>130282</v>
      </c>
      <c r="K107" s="13">
        <v>2896</v>
      </c>
      <c r="L107" s="13">
        <v>0</v>
      </c>
      <c r="M107" s="14"/>
      <c r="N107" s="13">
        <v>28314</v>
      </c>
    </row>
    <row r="108" spans="1:14">
      <c r="A108" s="39">
        <v>289</v>
      </c>
      <c r="B108" s="40" t="s">
        <v>95</v>
      </c>
      <c r="C108" s="13">
        <v>8607373</v>
      </c>
      <c r="D108" s="13">
        <v>8404319</v>
      </c>
      <c r="E108" s="14">
        <v>380327</v>
      </c>
      <c r="F108" s="13">
        <v>2055503</v>
      </c>
      <c r="G108" s="13">
        <v>199354</v>
      </c>
      <c r="H108" s="13"/>
      <c r="I108" s="13">
        <v>1891044</v>
      </c>
      <c r="J108" s="13">
        <v>197856</v>
      </c>
      <c r="K108" s="13">
        <v>51330</v>
      </c>
      <c r="L108" s="13">
        <v>0</v>
      </c>
      <c r="M108" s="14"/>
      <c r="N108" s="13">
        <v>17546</v>
      </c>
    </row>
    <row r="109" spans="1:14">
      <c r="A109" s="39">
        <v>293</v>
      </c>
      <c r="B109" s="40" t="s">
        <v>96</v>
      </c>
      <c r="C109" s="13">
        <v>4024146</v>
      </c>
      <c r="D109" s="13">
        <v>4286364</v>
      </c>
      <c r="E109" s="14">
        <v>111537</v>
      </c>
      <c r="F109" s="13">
        <v>663567</v>
      </c>
      <c r="G109" s="13">
        <v>107831</v>
      </c>
      <c r="H109" s="13"/>
      <c r="I109" s="13">
        <v>712026</v>
      </c>
      <c r="J109" s="13">
        <v>107831</v>
      </c>
      <c r="K109" s="13">
        <v>48459</v>
      </c>
      <c r="L109" s="13">
        <v>0</v>
      </c>
      <c r="M109" s="14"/>
      <c r="N109" s="13">
        <v>8618</v>
      </c>
    </row>
    <row r="110" spans="1:14">
      <c r="A110" s="39">
        <v>294</v>
      </c>
      <c r="B110" s="40" t="s">
        <v>97</v>
      </c>
      <c r="C110" s="13">
        <v>6394543</v>
      </c>
      <c r="D110" s="13">
        <v>6963592</v>
      </c>
      <c r="E110" s="14">
        <v>301473</v>
      </c>
      <c r="F110" s="13">
        <v>1048011</v>
      </c>
      <c r="G110" s="13">
        <v>175213</v>
      </c>
      <c r="H110" s="13"/>
      <c r="I110" s="13">
        <v>1680094</v>
      </c>
      <c r="J110" s="13">
        <v>175213</v>
      </c>
      <c r="K110" s="13">
        <v>141768</v>
      </c>
      <c r="L110" s="13">
        <v>0</v>
      </c>
      <c r="M110" s="14"/>
      <c r="N110" s="13">
        <v>72666</v>
      </c>
    </row>
    <row r="111" spans="1:14">
      <c r="A111" s="39">
        <v>296</v>
      </c>
      <c r="B111" s="40" t="s">
        <v>98</v>
      </c>
      <c r="C111" s="13">
        <v>6989043</v>
      </c>
      <c r="D111" s="13">
        <v>7652678</v>
      </c>
      <c r="E111" s="14">
        <v>157444</v>
      </c>
      <c r="F111" s="13">
        <v>1250376</v>
      </c>
      <c r="G111" s="13">
        <v>220368</v>
      </c>
      <c r="H111" s="13"/>
      <c r="I111" s="13">
        <v>1453933</v>
      </c>
      <c r="J111" s="13">
        <v>262708</v>
      </c>
      <c r="K111" s="13">
        <v>2763</v>
      </c>
      <c r="L111" s="13">
        <v>0</v>
      </c>
      <c r="M111" s="14"/>
      <c r="N111" s="13">
        <v>29881</v>
      </c>
    </row>
    <row r="112" spans="1:14">
      <c r="A112" s="39">
        <v>297</v>
      </c>
      <c r="B112" s="40" t="s">
        <v>99</v>
      </c>
      <c r="C112" s="13">
        <v>3227470</v>
      </c>
      <c r="D112" s="13">
        <v>3229468</v>
      </c>
      <c r="E112" s="14">
        <v>114625</v>
      </c>
      <c r="F112" s="13">
        <v>551812</v>
      </c>
      <c r="G112" s="13">
        <v>178315</v>
      </c>
      <c r="H112" s="13"/>
      <c r="I112" s="13">
        <v>581521</v>
      </c>
      <c r="J112" s="13">
        <v>178315</v>
      </c>
      <c r="K112" s="13">
        <v>456</v>
      </c>
      <c r="L112" s="13">
        <v>0</v>
      </c>
      <c r="M112" s="14"/>
      <c r="N112" s="13">
        <v>164312</v>
      </c>
    </row>
    <row r="113" spans="1:14">
      <c r="A113" s="39">
        <v>299</v>
      </c>
      <c r="B113" s="40" t="s">
        <v>100</v>
      </c>
      <c r="C113" s="13">
        <v>6204672</v>
      </c>
      <c r="D113" s="13">
        <v>6689912</v>
      </c>
      <c r="E113" s="14">
        <v>179629</v>
      </c>
      <c r="F113" s="13">
        <v>1111227</v>
      </c>
      <c r="G113" s="13">
        <v>200445</v>
      </c>
      <c r="H113" s="13"/>
      <c r="I113" s="13">
        <v>1133674</v>
      </c>
      <c r="J113" s="13">
        <v>200455</v>
      </c>
      <c r="K113" s="13">
        <v>22447</v>
      </c>
      <c r="L113" s="13">
        <v>0</v>
      </c>
      <c r="M113" s="14"/>
      <c r="N113" s="13">
        <v>37248</v>
      </c>
    </row>
    <row r="114" spans="1:14">
      <c r="A114" s="39">
        <v>301</v>
      </c>
      <c r="B114" s="40" t="s">
        <v>101</v>
      </c>
      <c r="C114" s="13">
        <v>14971359</v>
      </c>
      <c r="D114" s="13">
        <v>15877743</v>
      </c>
      <c r="E114" s="14">
        <v>805560</v>
      </c>
      <c r="F114" s="13">
        <v>2868198</v>
      </c>
      <c r="G114" s="13">
        <v>279102</v>
      </c>
      <c r="H114" s="13"/>
      <c r="I114" s="13">
        <v>3681690</v>
      </c>
      <c r="J114" s="13">
        <v>279102</v>
      </c>
      <c r="K114" s="13">
        <v>52343</v>
      </c>
      <c r="L114" s="13">
        <v>0</v>
      </c>
      <c r="M114" s="14"/>
      <c r="N114" s="13">
        <v>103808</v>
      </c>
    </row>
    <row r="115" spans="1:14">
      <c r="A115" s="39">
        <v>302</v>
      </c>
      <c r="B115" s="40" t="s">
        <v>102</v>
      </c>
      <c r="C115" s="13">
        <v>2421784</v>
      </c>
      <c r="D115" s="13">
        <v>2736716</v>
      </c>
      <c r="E115" s="14">
        <v>40951</v>
      </c>
      <c r="F115" s="13">
        <v>462681</v>
      </c>
      <c r="G115" s="13">
        <v>159761</v>
      </c>
      <c r="H115" s="13"/>
      <c r="I115" s="13">
        <v>558149</v>
      </c>
      <c r="J115" s="13">
        <v>159761</v>
      </c>
      <c r="K115" s="13">
        <v>34670</v>
      </c>
      <c r="L115" s="13">
        <v>0</v>
      </c>
      <c r="M115" s="14"/>
      <c r="N115" s="13">
        <v>51002</v>
      </c>
    </row>
    <row r="116" spans="1:14">
      <c r="A116" s="39">
        <v>303</v>
      </c>
      <c r="B116" s="40" t="s">
        <v>103</v>
      </c>
      <c r="C116" s="13">
        <v>8022218</v>
      </c>
      <c r="D116" s="13">
        <v>8043072</v>
      </c>
      <c r="E116" s="14">
        <v>116276</v>
      </c>
      <c r="F116" s="13">
        <v>1667700</v>
      </c>
      <c r="G116" s="13">
        <v>232837</v>
      </c>
      <c r="H116" s="13"/>
      <c r="I116" s="13">
        <v>1936330</v>
      </c>
      <c r="J116" s="13">
        <v>231088</v>
      </c>
      <c r="K116" s="13">
        <v>0</v>
      </c>
      <c r="L116" s="13">
        <v>0</v>
      </c>
      <c r="M116" s="14"/>
      <c r="N116" s="13">
        <v>104986</v>
      </c>
    </row>
    <row r="117" spans="1:14">
      <c r="A117" s="39">
        <v>304</v>
      </c>
      <c r="B117" s="40" t="s">
        <v>104</v>
      </c>
      <c r="C117" s="13">
        <v>940486</v>
      </c>
      <c r="D117" s="13">
        <v>1128865</v>
      </c>
      <c r="E117" s="14">
        <v>38892</v>
      </c>
      <c r="F117" s="13">
        <v>206254</v>
      </c>
      <c r="G117" s="13">
        <v>88926</v>
      </c>
      <c r="H117" s="13"/>
      <c r="I117" s="13">
        <v>69176</v>
      </c>
      <c r="J117" s="13">
        <v>0</v>
      </c>
      <c r="K117" s="13">
        <v>768</v>
      </c>
      <c r="L117" s="13">
        <v>0</v>
      </c>
      <c r="M117" s="14"/>
      <c r="N117" s="13">
        <v>36022</v>
      </c>
    </row>
    <row r="118" spans="1:14">
      <c r="A118" s="39">
        <v>307</v>
      </c>
      <c r="B118" s="40" t="s">
        <v>105</v>
      </c>
      <c r="C118" s="13">
        <v>39287747</v>
      </c>
      <c r="D118" s="13">
        <v>38304070</v>
      </c>
      <c r="E118" s="14">
        <v>1158916</v>
      </c>
      <c r="F118" s="13">
        <v>6914532</v>
      </c>
      <c r="G118" s="13">
        <v>844555</v>
      </c>
      <c r="H118" s="13"/>
      <c r="I118" s="13">
        <v>9913472</v>
      </c>
      <c r="J118" s="13">
        <v>846417</v>
      </c>
      <c r="K118" s="13">
        <v>131797</v>
      </c>
      <c r="L118" s="13">
        <v>0</v>
      </c>
      <c r="M118" s="14"/>
      <c r="N118" s="13">
        <v>171777</v>
      </c>
    </row>
    <row r="119" spans="1:14">
      <c r="A119" s="39">
        <v>308</v>
      </c>
      <c r="B119" s="40" t="s">
        <v>106</v>
      </c>
      <c r="C119" s="13">
        <v>4085802</v>
      </c>
      <c r="D119" s="13">
        <v>3958155</v>
      </c>
      <c r="E119" s="14">
        <v>161708</v>
      </c>
      <c r="F119" s="13">
        <v>565086</v>
      </c>
      <c r="G119" s="13">
        <v>124318</v>
      </c>
      <c r="H119" s="13"/>
      <c r="I119" s="13">
        <v>667262</v>
      </c>
      <c r="J119" s="13">
        <v>124318</v>
      </c>
      <c r="K119" s="13">
        <v>0</v>
      </c>
      <c r="L119" s="13">
        <v>0</v>
      </c>
      <c r="M119" s="14"/>
      <c r="N119" s="13">
        <v>10707</v>
      </c>
    </row>
    <row r="120" spans="1:14">
      <c r="A120" s="39">
        <v>310</v>
      </c>
      <c r="B120" s="40" t="s">
        <v>107</v>
      </c>
      <c r="C120" s="13">
        <v>5229789</v>
      </c>
      <c r="D120" s="13">
        <v>6026481</v>
      </c>
      <c r="E120" s="14">
        <v>280005</v>
      </c>
      <c r="F120" s="13">
        <v>1014698</v>
      </c>
      <c r="G120" s="13">
        <v>186232</v>
      </c>
      <c r="H120" s="13"/>
      <c r="I120" s="13">
        <v>1209224</v>
      </c>
      <c r="J120" s="13">
        <v>186232</v>
      </c>
      <c r="K120" s="13">
        <v>615</v>
      </c>
      <c r="L120" s="13">
        <v>0</v>
      </c>
      <c r="M120" s="14"/>
      <c r="N120" s="13">
        <v>11713</v>
      </c>
    </row>
    <row r="121" spans="1:14">
      <c r="A121" s="39">
        <v>312</v>
      </c>
      <c r="B121" s="40" t="s">
        <v>108</v>
      </c>
      <c r="C121" s="13">
        <v>997677</v>
      </c>
      <c r="D121" s="13">
        <v>1071632</v>
      </c>
      <c r="E121" s="14">
        <v>50473</v>
      </c>
      <c r="F121" s="13">
        <v>194284</v>
      </c>
      <c r="G121" s="13">
        <v>52312</v>
      </c>
      <c r="H121" s="13"/>
      <c r="I121" s="13">
        <v>124951</v>
      </c>
      <c r="J121" s="13">
        <v>52312</v>
      </c>
      <c r="K121" s="13">
        <v>0</v>
      </c>
      <c r="L121" s="13">
        <v>0</v>
      </c>
      <c r="M121" s="14"/>
      <c r="N121" s="13">
        <v>5084</v>
      </c>
    </row>
    <row r="122" spans="1:14">
      <c r="A122" s="39">
        <v>313</v>
      </c>
      <c r="B122" s="40" t="s">
        <v>109</v>
      </c>
      <c r="C122" s="13">
        <v>1512525</v>
      </c>
      <c r="D122" s="13">
        <v>1526811</v>
      </c>
      <c r="E122" s="14">
        <v>107242</v>
      </c>
      <c r="F122" s="13">
        <v>344925</v>
      </c>
      <c r="G122" s="13">
        <v>129860</v>
      </c>
      <c r="H122" s="13"/>
      <c r="I122" s="13">
        <v>329669</v>
      </c>
      <c r="J122" s="13">
        <v>129860</v>
      </c>
      <c r="K122" s="13">
        <v>0</v>
      </c>
      <c r="L122" s="13">
        <v>0</v>
      </c>
      <c r="M122" s="14"/>
      <c r="N122" s="13">
        <v>9184</v>
      </c>
    </row>
    <row r="123" spans="1:14">
      <c r="A123" s="39">
        <v>317</v>
      </c>
      <c r="B123" s="40" t="s">
        <v>110</v>
      </c>
      <c r="C123" s="13">
        <v>745288</v>
      </c>
      <c r="D123" s="13">
        <v>904694</v>
      </c>
      <c r="E123" s="14">
        <v>23819</v>
      </c>
      <c r="F123" s="13">
        <v>134395</v>
      </c>
      <c r="G123" s="13">
        <v>42230</v>
      </c>
      <c r="H123" s="13"/>
      <c r="I123" s="13">
        <v>192905</v>
      </c>
      <c r="J123" s="13">
        <v>42230</v>
      </c>
      <c r="K123" s="13">
        <v>2140</v>
      </c>
      <c r="L123" s="13">
        <v>0</v>
      </c>
      <c r="M123" s="14"/>
      <c r="N123" s="13">
        <v>9708</v>
      </c>
    </row>
    <row r="124" spans="1:14">
      <c r="A124" s="39">
        <v>321</v>
      </c>
      <c r="B124" s="40" t="s">
        <v>111</v>
      </c>
      <c r="C124" s="13">
        <v>4533743</v>
      </c>
      <c r="D124" s="13">
        <v>4766215</v>
      </c>
      <c r="E124" s="14">
        <v>253486</v>
      </c>
      <c r="F124" s="13">
        <v>696106</v>
      </c>
      <c r="G124" s="13">
        <v>216043</v>
      </c>
      <c r="H124" s="13"/>
      <c r="I124" s="13">
        <v>798730</v>
      </c>
      <c r="J124" s="13">
        <v>200511</v>
      </c>
      <c r="K124" s="13">
        <v>29250</v>
      </c>
      <c r="L124" s="13">
        <v>0</v>
      </c>
      <c r="M124" s="14"/>
      <c r="N124" s="13">
        <v>60442</v>
      </c>
    </row>
    <row r="125" spans="1:14">
      <c r="A125" s="39">
        <v>327</v>
      </c>
      <c r="B125" s="40" t="s">
        <v>112</v>
      </c>
      <c r="C125" s="13">
        <v>2038284</v>
      </c>
      <c r="D125" s="13">
        <v>2504378</v>
      </c>
      <c r="E125" s="14">
        <v>79179</v>
      </c>
      <c r="F125" s="13">
        <v>403793</v>
      </c>
      <c r="G125" s="13">
        <v>123453</v>
      </c>
      <c r="H125" s="13"/>
      <c r="I125" s="13">
        <v>527521</v>
      </c>
      <c r="J125" s="13">
        <v>122526</v>
      </c>
      <c r="K125" s="13">
        <v>0</v>
      </c>
      <c r="L125" s="13">
        <v>0</v>
      </c>
      <c r="M125" s="14"/>
      <c r="N125" s="13">
        <v>11268</v>
      </c>
    </row>
    <row r="126" spans="1:14">
      <c r="A126" s="39">
        <v>331</v>
      </c>
      <c r="B126" s="40" t="s">
        <v>113</v>
      </c>
      <c r="C126" s="13">
        <v>886734</v>
      </c>
      <c r="D126" s="13">
        <v>1149020</v>
      </c>
      <c r="E126" s="14">
        <v>26516</v>
      </c>
      <c r="F126" s="13">
        <v>219730</v>
      </c>
      <c r="G126" s="13">
        <v>82789</v>
      </c>
      <c r="H126" s="13"/>
      <c r="I126" s="13">
        <v>249208</v>
      </c>
      <c r="J126" s="13">
        <v>82167</v>
      </c>
      <c r="K126" s="13">
        <v>2520</v>
      </c>
      <c r="L126" s="13">
        <v>0</v>
      </c>
      <c r="M126" s="14"/>
      <c r="N126" s="13">
        <v>10544</v>
      </c>
    </row>
    <row r="127" spans="1:14">
      <c r="A127" s="39">
        <v>335</v>
      </c>
      <c r="B127" s="40" t="s">
        <v>114</v>
      </c>
      <c r="C127" s="13">
        <v>989448</v>
      </c>
      <c r="D127" s="13">
        <v>1106190</v>
      </c>
      <c r="E127" s="14">
        <v>26452</v>
      </c>
      <c r="F127" s="13">
        <v>195097</v>
      </c>
      <c r="G127" s="13">
        <v>67196</v>
      </c>
      <c r="H127" s="13"/>
      <c r="I127" s="13">
        <v>307785</v>
      </c>
      <c r="J127" s="13">
        <v>66691</v>
      </c>
      <c r="K127" s="13">
        <v>6297</v>
      </c>
      <c r="L127" s="13">
        <v>0</v>
      </c>
      <c r="M127" s="14"/>
      <c r="N127" s="13">
        <v>0</v>
      </c>
    </row>
    <row r="128" spans="1:14">
      <c r="A128" s="39">
        <v>339</v>
      </c>
      <c r="B128" s="40" t="s">
        <v>115</v>
      </c>
      <c r="C128" s="13">
        <v>339399</v>
      </c>
      <c r="D128" s="13">
        <v>376607</v>
      </c>
      <c r="E128" s="14">
        <v>0</v>
      </c>
      <c r="F128" s="13">
        <v>54910</v>
      </c>
      <c r="G128" s="13">
        <v>28214</v>
      </c>
      <c r="H128" s="13"/>
      <c r="I128" s="13">
        <v>25535</v>
      </c>
      <c r="J128" s="13">
        <v>5120</v>
      </c>
      <c r="K128" s="13">
        <v>0</v>
      </c>
      <c r="L128" s="13">
        <v>0</v>
      </c>
      <c r="M128" s="14"/>
      <c r="N128" s="13">
        <v>4452</v>
      </c>
    </row>
    <row r="129" spans="1:14">
      <c r="A129" s="39">
        <v>340</v>
      </c>
      <c r="B129" s="40" t="s">
        <v>116</v>
      </c>
      <c r="C129" s="13">
        <v>2781567</v>
      </c>
      <c r="D129" s="13">
        <v>3049548</v>
      </c>
      <c r="E129" s="14">
        <v>408683</v>
      </c>
      <c r="F129" s="13">
        <v>422774</v>
      </c>
      <c r="G129" s="13">
        <v>114126</v>
      </c>
      <c r="H129" s="13"/>
      <c r="I129" s="13">
        <v>963514</v>
      </c>
      <c r="J129" s="13">
        <v>113268</v>
      </c>
      <c r="K129" s="13">
        <v>0</v>
      </c>
      <c r="L129" s="13">
        <v>0</v>
      </c>
      <c r="M129" s="14"/>
      <c r="N129" s="13">
        <v>72837</v>
      </c>
    </row>
    <row r="130" spans="1:14">
      <c r="A130" s="39">
        <v>342</v>
      </c>
      <c r="B130" s="40" t="s">
        <v>117</v>
      </c>
      <c r="C130" s="13">
        <v>8095129</v>
      </c>
      <c r="D130" s="13">
        <v>8170060</v>
      </c>
      <c r="E130" s="14">
        <v>199937</v>
      </c>
      <c r="F130" s="13">
        <v>1597513</v>
      </c>
      <c r="G130" s="13">
        <v>261944</v>
      </c>
      <c r="H130" s="13"/>
      <c r="I130" s="13">
        <v>2276200</v>
      </c>
      <c r="J130" s="13">
        <v>261944</v>
      </c>
      <c r="K130" s="13">
        <v>79134</v>
      </c>
      <c r="L130" s="13">
        <v>0</v>
      </c>
      <c r="M130" s="14"/>
      <c r="N130" s="13">
        <v>34842</v>
      </c>
    </row>
    <row r="131" spans="1:14">
      <c r="A131" s="39">
        <v>344</v>
      </c>
      <c r="B131" s="40" t="s">
        <v>118</v>
      </c>
      <c r="C131" s="13">
        <v>115074709</v>
      </c>
      <c r="D131" s="13">
        <v>114696708</v>
      </c>
      <c r="E131" s="14">
        <v>5299116</v>
      </c>
      <c r="F131" s="13">
        <v>22094891</v>
      </c>
      <c r="G131" s="13">
        <v>2075772</v>
      </c>
      <c r="H131" s="13"/>
      <c r="I131" s="13">
        <v>24593379</v>
      </c>
      <c r="J131" s="13">
        <v>2075772</v>
      </c>
      <c r="K131" s="13">
        <v>224042</v>
      </c>
      <c r="L131" s="13">
        <v>0</v>
      </c>
      <c r="M131" s="14"/>
      <c r="N131" s="13">
        <v>281326</v>
      </c>
    </row>
    <row r="132" spans="1:14">
      <c r="A132" s="39">
        <v>345</v>
      </c>
      <c r="B132" s="40" t="s">
        <v>119</v>
      </c>
      <c r="C132" s="13">
        <v>14468822</v>
      </c>
      <c r="D132" s="13">
        <v>15107839</v>
      </c>
      <c r="E132" s="14">
        <v>528717</v>
      </c>
      <c r="F132" s="13">
        <v>3329147</v>
      </c>
      <c r="G132" s="13">
        <v>387839</v>
      </c>
      <c r="H132" s="13"/>
      <c r="I132" s="13">
        <v>5578147</v>
      </c>
      <c r="J132" s="13">
        <v>419195</v>
      </c>
      <c r="K132" s="13">
        <v>65432</v>
      </c>
      <c r="L132" s="13">
        <v>65432</v>
      </c>
      <c r="M132" s="14"/>
      <c r="N132" s="13">
        <v>49550</v>
      </c>
    </row>
    <row r="133" spans="1:14">
      <c r="A133" s="39">
        <v>351</v>
      </c>
      <c r="B133" s="40" t="s">
        <v>120</v>
      </c>
      <c r="C133" s="13">
        <v>678597</v>
      </c>
      <c r="D133" s="13">
        <v>649582</v>
      </c>
      <c r="E133" s="14">
        <v>9336</v>
      </c>
      <c r="F133" s="13">
        <v>165219</v>
      </c>
      <c r="G133" s="13">
        <v>56100</v>
      </c>
      <c r="H133" s="13"/>
      <c r="I133" s="13">
        <v>196618</v>
      </c>
      <c r="J133" s="13">
        <v>68517</v>
      </c>
      <c r="K133" s="13">
        <v>0</v>
      </c>
      <c r="L133" s="13">
        <v>0</v>
      </c>
      <c r="M133" s="14"/>
      <c r="N133" s="13">
        <v>5754</v>
      </c>
    </row>
    <row r="134" spans="1:14">
      <c r="A134" s="39">
        <v>352</v>
      </c>
      <c r="B134" s="40" t="s">
        <v>121</v>
      </c>
      <c r="C134" s="13">
        <v>2501918</v>
      </c>
      <c r="D134" s="13">
        <v>2637327</v>
      </c>
      <c r="E134" s="14">
        <v>65407</v>
      </c>
      <c r="F134" s="13">
        <v>398009</v>
      </c>
      <c r="G134" s="13">
        <v>121259</v>
      </c>
      <c r="H134" s="13"/>
      <c r="I134" s="13">
        <v>390394</v>
      </c>
      <c r="J134" s="13">
        <v>118905</v>
      </c>
      <c r="K134" s="13">
        <v>0</v>
      </c>
      <c r="L134" s="13">
        <v>0</v>
      </c>
      <c r="M134" s="14"/>
      <c r="N134" s="13">
        <v>3731</v>
      </c>
    </row>
    <row r="135" spans="1:14">
      <c r="A135" s="39">
        <v>353</v>
      </c>
      <c r="B135" s="40" t="s">
        <v>122</v>
      </c>
      <c r="C135" s="13">
        <v>4618088</v>
      </c>
      <c r="D135" s="13">
        <v>4820151</v>
      </c>
      <c r="E135" s="14">
        <v>101401</v>
      </c>
      <c r="F135" s="13">
        <v>1134093</v>
      </c>
      <c r="G135" s="13">
        <v>201657</v>
      </c>
      <c r="H135" s="13"/>
      <c r="I135" s="13">
        <v>1146414</v>
      </c>
      <c r="J135" s="13">
        <v>207628</v>
      </c>
      <c r="K135" s="13">
        <v>0</v>
      </c>
      <c r="L135" s="13">
        <v>0</v>
      </c>
      <c r="M135" s="14"/>
      <c r="N135" s="13">
        <v>26785</v>
      </c>
    </row>
    <row r="136" spans="1:14">
      <c r="A136" s="39">
        <v>355</v>
      </c>
      <c r="B136" s="40" t="s">
        <v>123</v>
      </c>
      <c r="C136" s="13">
        <v>13663782</v>
      </c>
      <c r="D136" s="13">
        <v>13598304</v>
      </c>
      <c r="E136" s="14">
        <v>519235</v>
      </c>
      <c r="F136" s="13">
        <v>2599329</v>
      </c>
      <c r="G136" s="13">
        <v>351071</v>
      </c>
      <c r="H136" s="13"/>
      <c r="I136" s="13">
        <v>2846348</v>
      </c>
      <c r="J136" s="13">
        <v>363873</v>
      </c>
      <c r="K136" s="13">
        <v>0</v>
      </c>
      <c r="L136" s="13">
        <v>0</v>
      </c>
      <c r="M136" s="14"/>
      <c r="N136" s="13">
        <v>34700</v>
      </c>
    </row>
    <row r="137" spans="1:14">
      <c r="A137" s="39">
        <v>356</v>
      </c>
      <c r="B137" s="40" t="s">
        <v>124</v>
      </c>
      <c r="C137" s="13">
        <v>13858051</v>
      </c>
      <c r="D137" s="13">
        <v>13359779</v>
      </c>
      <c r="E137" s="14">
        <v>527835</v>
      </c>
      <c r="F137" s="13">
        <v>2511493</v>
      </c>
      <c r="G137" s="13">
        <v>414359</v>
      </c>
      <c r="H137" s="13"/>
      <c r="I137" s="13">
        <v>2635040</v>
      </c>
      <c r="J137" s="13">
        <v>387541</v>
      </c>
      <c r="K137" s="13">
        <v>31571</v>
      </c>
      <c r="L137" s="13">
        <v>0</v>
      </c>
      <c r="M137" s="14"/>
      <c r="N137" s="13">
        <v>22165</v>
      </c>
    </row>
    <row r="138" spans="1:14">
      <c r="A138" s="39">
        <v>358</v>
      </c>
      <c r="B138" s="40" t="s">
        <v>125</v>
      </c>
      <c r="C138" s="13">
        <v>2375811</v>
      </c>
      <c r="D138" s="13">
        <v>2053952</v>
      </c>
      <c r="E138" s="14">
        <v>43204</v>
      </c>
      <c r="F138" s="13">
        <v>439626</v>
      </c>
      <c r="G138" s="13">
        <v>210941</v>
      </c>
      <c r="H138" s="13"/>
      <c r="I138" s="13">
        <v>436386</v>
      </c>
      <c r="J138" s="13">
        <v>148652</v>
      </c>
      <c r="K138" s="13">
        <v>1821</v>
      </c>
      <c r="L138" s="13">
        <v>0</v>
      </c>
      <c r="M138" s="14"/>
      <c r="N138" s="13">
        <v>5410</v>
      </c>
    </row>
    <row r="139" spans="1:14">
      <c r="A139" s="39">
        <v>361</v>
      </c>
      <c r="B139" s="40" t="s">
        <v>126</v>
      </c>
      <c r="C139" s="13">
        <v>24183946</v>
      </c>
      <c r="D139" s="13">
        <v>25934265</v>
      </c>
      <c r="E139" s="14">
        <v>1197351</v>
      </c>
      <c r="F139" s="13">
        <v>4968593</v>
      </c>
      <c r="G139" s="13">
        <v>613263</v>
      </c>
      <c r="H139" s="13"/>
      <c r="I139" s="13">
        <v>4145645</v>
      </c>
      <c r="J139" s="13">
        <v>608656</v>
      </c>
      <c r="K139" s="13">
        <v>57002</v>
      </c>
      <c r="L139" s="13">
        <v>0</v>
      </c>
      <c r="M139" s="14"/>
      <c r="N139" s="13">
        <v>41917</v>
      </c>
    </row>
    <row r="140" spans="1:14">
      <c r="A140" s="39">
        <v>362</v>
      </c>
      <c r="B140" s="40" t="s">
        <v>127</v>
      </c>
      <c r="C140" s="13">
        <v>13858065</v>
      </c>
      <c r="D140" s="13">
        <v>12029043</v>
      </c>
      <c r="E140" s="14">
        <v>632352</v>
      </c>
      <c r="F140" s="13">
        <v>2727783</v>
      </c>
      <c r="G140" s="13">
        <v>497716</v>
      </c>
      <c r="H140" s="13"/>
      <c r="I140" s="13">
        <v>2891433</v>
      </c>
      <c r="J140" s="13">
        <v>614263</v>
      </c>
      <c r="K140" s="13">
        <v>0</v>
      </c>
      <c r="L140" s="13">
        <v>0</v>
      </c>
      <c r="M140" s="14"/>
      <c r="N140" s="13">
        <v>43818</v>
      </c>
    </row>
    <row r="141" spans="1:14">
      <c r="A141" s="39">
        <v>363</v>
      </c>
      <c r="B141" s="40" t="s">
        <v>128</v>
      </c>
      <c r="C141" s="13">
        <v>539707658</v>
      </c>
      <c r="D141" s="13">
        <v>557038715</v>
      </c>
      <c r="E141" s="14">
        <v>15826525</v>
      </c>
      <c r="F141" s="13">
        <v>111579869</v>
      </c>
      <c r="G141" s="13">
        <v>6583278</v>
      </c>
      <c r="H141" s="13"/>
      <c r="I141" s="13">
        <v>151316836</v>
      </c>
      <c r="J141" s="13">
        <v>6583278</v>
      </c>
      <c r="K141" s="13">
        <v>121794781</v>
      </c>
      <c r="L141" s="13">
        <v>6583278</v>
      </c>
      <c r="M141" s="14"/>
      <c r="N141" s="13">
        <v>1071155</v>
      </c>
    </row>
    <row r="142" spans="1:14">
      <c r="A142" s="39">
        <v>365</v>
      </c>
      <c r="B142" s="40" t="s">
        <v>429</v>
      </c>
      <c r="C142" s="13">
        <v>391020</v>
      </c>
      <c r="D142" s="13">
        <v>361587</v>
      </c>
      <c r="E142" s="14">
        <v>3444</v>
      </c>
      <c r="F142" s="13">
        <v>84623</v>
      </c>
      <c r="G142" s="13">
        <v>29400</v>
      </c>
      <c r="H142" s="13"/>
      <c r="I142" s="13">
        <v>50645</v>
      </c>
      <c r="J142" s="13">
        <v>24946</v>
      </c>
      <c r="K142" s="13">
        <v>0</v>
      </c>
      <c r="L142" s="13">
        <v>0</v>
      </c>
      <c r="M142" s="14"/>
      <c r="N142" s="13">
        <v>1757</v>
      </c>
    </row>
    <row r="143" spans="1:14">
      <c r="A143" s="39">
        <v>370</v>
      </c>
      <c r="B143" s="40" t="s">
        <v>129</v>
      </c>
      <c r="C143" s="13">
        <v>542676</v>
      </c>
      <c r="D143" s="13">
        <v>691194</v>
      </c>
      <c r="E143" s="14">
        <v>17320</v>
      </c>
      <c r="F143" s="13">
        <v>102110</v>
      </c>
      <c r="G143" s="13">
        <v>42890</v>
      </c>
      <c r="H143" s="13"/>
      <c r="I143" s="13">
        <v>73329</v>
      </c>
      <c r="J143" s="13">
        <v>42568</v>
      </c>
      <c r="K143" s="13">
        <v>0</v>
      </c>
      <c r="L143" s="13">
        <v>0</v>
      </c>
      <c r="M143" s="14"/>
      <c r="N143" s="13">
        <v>3075</v>
      </c>
    </row>
    <row r="144" spans="1:14">
      <c r="A144" s="39">
        <v>373</v>
      </c>
      <c r="B144" s="40" t="s">
        <v>130</v>
      </c>
      <c r="C144" s="13">
        <v>2913515</v>
      </c>
      <c r="D144" s="13">
        <v>3282606</v>
      </c>
      <c r="E144" s="14">
        <v>128873</v>
      </c>
      <c r="F144" s="13">
        <v>657922</v>
      </c>
      <c r="G144" s="13">
        <v>162064</v>
      </c>
      <c r="H144" s="13"/>
      <c r="I144" s="13">
        <v>564906</v>
      </c>
      <c r="J144" s="13">
        <v>160825</v>
      </c>
      <c r="K144" s="13">
        <v>0</v>
      </c>
      <c r="L144" s="13">
        <v>0</v>
      </c>
      <c r="M144" s="14"/>
      <c r="N144" s="13">
        <v>7686</v>
      </c>
    </row>
    <row r="145" spans="1:14">
      <c r="A145" s="39">
        <v>375</v>
      </c>
      <c r="B145" s="40" t="s">
        <v>131</v>
      </c>
      <c r="C145" s="13">
        <v>10018412</v>
      </c>
      <c r="D145" s="13">
        <v>10723129</v>
      </c>
      <c r="E145" s="14">
        <v>373263</v>
      </c>
      <c r="F145" s="13">
        <v>1813919</v>
      </c>
      <c r="G145" s="13">
        <v>315381</v>
      </c>
      <c r="H145" s="13"/>
      <c r="I145" s="13">
        <v>1940917</v>
      </c>
      <c r="J145" s="13">
        <v>315381</v>
      </c>
      <c r="K145" s="13">
        <v>21419</v>
      </c>
      <c r="L145" s="13">
        <v>0</v>
      </c>
      <c r="M145" s="14"/>
      <c r="N145" s="13">
        <v>7994</v>
      </c>
    </row>
    <row r="146" spans="1:14">
      <c r="A146" s="39">
        <v>376</v>
      </c>
      <c r="B146" s="40" t="s">
        <v>132</v>
      </c>
      <c r="C146" s="13">
        <v>937522</v>
      </c>
      <c r="D146" s="13">
        <v>993482</v>
      </c>
      <c r="E146" s="14">
        <v>18298</v>
      </c>
      <c r="F146" s="13">
        <v>162682</v>
      </c>
      <c r="G146" s="13">
        <v>43249</v>
      </c>
      <c r="H146" s="13"/>
      <c r="I146" s="13">
        <v>209902</v>
      </c>
      <c r="J146" s="13">
        <v>43249</v>
      </c>
      <c r="K146" s="13">
        <v>1080</v>
      </c>
      <c r="L146" s="13">
        <v>0</v>
      </c>
      <c r="M146" s="14"/>
      <c r="N146" s="13">
        <v>3265</v>
      </c>
    </row>
    <row r="147" spans="1:14">
      <c r="A147" s="39">
        <v>377</v>
      </c>
      <c r="B147" s="40" t="s">
        <v>133</v>
      </c>
      <c r="C147" s="13">
        <v>2159939</v>
      </c>
      <c r="D147" s="13">
        <v>2355575</v>
      </c>
      <c r="E147" s="14">
        <v>88499</v>
      </c>
      <c r="F147" s="13">
        <v>373593</v>
      </c>
      <c r="G147" s="13">
        <v>93576</v>
      </c>
      <c r="H147" s="13"/>
      <c r="I147" s="13">
        <v>322639</v>
      </c>
      <c r="J147" s="13">
        <v>63576</v>
      </c>
      <c r="K147" s="13">
        <v>1824</v>
      </c>
      <c r="L147" s="13">
        <v>0</v>
      </c>
      <c r="M147" s="14"/>
      <c r="N147" s="13">
        <v>10913</v>
      </c>
    </row>
    <row r="148" spans="1:14">
      <c r="A148" s="39">
        <v>381</v>
      </c>
      <c r="B148" s="40" t="s">
        <v>414</v>
      </c>
      <c r="C148" s="13">
        <v>5226882</v>
      </c>
      <c r="D148" s="13">
        <v>6204713</v>
      </c>
      <c r="E148" s="14">
        <v>137543</v>
      </c>
      <c r="F148" s="13">
        <v>1216168</v>
      </c>
      <c r="G148" s="13">
        <v>162873</v>
      </c>
      <c r="H148" s="13"/>
      <c r="I148" s="13">
        <v>1208141</v>
      </c>
      <c r="J148" s="13">
        <v>162873</v>
      </c>
      <c r="K148" s="13">
        <v>2485</v>
      </c>
      <c r="L148" s="13">
        <v>0</v>
      </c>
      <c r="M148" s="14"/>
      <c r="N148" s="13">
        <v>21822</v>
      </c>
    </row>
    <row r="149" spans="1:14">
      <c r="A149" s="39">
        <v>383</v>
      </c>
      <c r="B149" s="40" t="s">
        <v>134</v>
      </c>
      <c r="C149" s="13">
        <v>2386098</v>
      </c>
      <c r="D149" s="13">
        <v>3055729</v>
      </c>
      <c r="E149" s="14">
        <v>63510</v>
      </c>
      <c r="F149" s="13">
        <v>365820</v>
      </c>
      <c r="G149" s="13">
        <v>162957</v>
      </c>
      <c r="H149" s="13"/>
      <c r="I149" s="13">
        <v>581840</v>
      </c>
      <c r="J149" s="13">
        <v>161861</v>
      </c>
      <c r="K149" s="13">
        <v>1180</v>
      </c>
      <c r="L149" s="13">
        <v>0</v>
      </c>
      <c r="M149" s="14"/>
      <c r="N149" s="13">
        <v>7435</v>
      </c>
    </row>
    <row r="150" spans="1:14">
      <c r="A150" s="39">
        <v>384</v>
      </c>
      <c r="B150" s="40" t="s">
        <v>135</v>
      </c>
      <c r="C150" s="13">
        <v>6118003</v>
      </c>
      <c r="D150" s="13">
        <v>6012543</v>
      </c>
      <c r="E150" s="14">
        <v>90143</v>
      </c>
      <c r="F150" s="13">
        <v>1190985</v>
      </c>
      <c r="G150" s="13">
        <v>202296</v>
      </c>
      <c r="H150" s="13"/>
      <c r="I150" s="13">
        <v>1510546</v>
      </c>
      <c r="J150" s="13">
        <v>218745</v>
      </c>
      <c r="K150" s="13">
        <v>0</v>
      </c>
      <c r="L150" s="13">
        <v>0</v>
      </c>
      <c r="M150" s="14"/>
      <c r="N150" s="13">
        <v>68616</v>
      </c>
    </row>
    <row r="151" spans="1:14">
      <c r="A151" s="39">
        <v>385</v>
      </c>
      <c r="B151" s="40" t="s">
        <v>136</v>
      </c>
      <c r="C151" s="13">
        <v>2227497</v>
      </c>
      <c r="D151" s="13">
        <v>2511672</v>
      </c>
      <c r="E151" s="14">
        <v>147328</v>
      </c>
      <c r="F151" s="13">
        <v>509403</v>
      </c>
      <c r="G151" s="13">
        <v>195803</v>
      </c>
      <c r="H151" s="13"/>
      <c r="I151" s="13">
        <v>569239</v>
      </c>
      <c r="J151" s="13">
        <v>145725</v>
      </c>
      <c r="K151" s="13">
        <v>3985</v>
      </c>
      <c r="L151" s="13">
        <v>0</v>
      </c>
      <c r="M151" s="14"/>
      <c r="N151" s="13">
        <v>0</v>
      </c>
    </row>
    <row r="152" spans="1:14">
      <c r="A152" s="39">
        <v>388</v>
      </c>
      <c r="B152" s="40" t="s">
        <v>137</v>
      </c>
      <c r="C152" s="13">
        <v>3137502</v>
      </c>
      <c r="D152" s="13">
        <v>3597126</v>
      </c>
      <c r="E152" s="14">
        <v>41960</v>
      </c>
      <c r="F152" s="13">
        <v>478461</v>
      </c>
      <c r="G152" s="13">
        <v>117448</v>
      </c>
      <c r="H152" s="13"/>
      <c r="I152" s="13">
        <v>586744</v>
      </c>
      <c r="J152" s="13">
        <v>117108</v>
      </c>
      <c r="K152" s="13">
        <v>1676</v>
      </c>
      <c r="L152" s="13">
        <v>0</v>
      </c>
      <c r="M152" s="14"/>
      <c r="N152" s="13">
        <v>9347</v>
      </c>
    </row>
    <row r="153" spans="1:14">
      <c r="A153" s="39">
        <v>392</v>
      </c>
      <c r="B153" s="40" t="s">
        <v>138</v>
      </c>
      <c r="C153" s="13">
        <v>42850914</v>
      </c>
      <c r="D153" s="13">
        <v>42164537</v>
      </c>
      <c r="E153" s="14">
        <v>1491808</v>
      </c>
      <c r="F153" s="13">
        <v>7968892</v>
      </c>
      <c r="G153" s="13">
        <v>990046</v>
      </c>
      <c r="H153" s="13"/>
      <c r="I153" s="13">
        <v>7313078</v>
      </c>
      <c r="J153" s="13">
        <v>982482</v>
      </c>
      <c r="K153" s="13">
        <v>13007</v>
      </c>
      <c r="L153" s="13">
        <v>0</v>
      </c>
      <c r="M153" s="14"/>
      <c r="N153" s="13">
        <v>268212</v>
      </c>
    </row>
    <row r="154" spans="1:14">
      <c r="A154" s="39">
        <v>393</v>
      </c>
      <c r="B154" s="40" t="s">
        <v>139</v>
      </c>
      <c r="C154" s="13">
        <v>632324</v>
      </c>
      <c r="D154" s="13">
        <v>653693</v>
      </c>
      <c r="E154" s="14">
        <v>6840</v>
      </c>
      <c r="F154" s="13">
        <v>139400</v>
      </c>
      <c r="G154" s="13">
        <v>35670</v>
      </c>
      <c r="H154" s="13"/>
      <c r="I154" s="13">
        <v>131186</v>
      </c>
      <c r="J154" s="13">
        <v>35670</v>
      </c>
      <c r="K154" s="13">
        <v>65</v>
      </c>
      <c r="L154" s="13">
        <v>0</v>
      </c>
      <c r="M154" s="14"/>
      <c r="N154" s="13">
        <v>5375</v>
      </c>
    </row>
    <row r="155" spans="1:14">
      <c r="A155" s="39">
        <v>394</v>
      </c>
      <c r="B155" s="40" t="s">
        <v>140</v>
      </c>
      <c r="C155" s="13">
        <v>21472550</v>
      </c>
      <c r="D155" s="13">
        <v>20754789</v>
      </c>
      <c r="E155" s="14">
        <v>598251</v>
      </c>
      <c r="F155" s="13">
        <v>4072290</v>
      </c>
      <c r="G155" s="13">
        <v>940310</v>
      </c>
      <c r="H155" s="13"/>
      <c r="I155" s="13">
        <v>4718686</v>
      </c>
      <c r="J155" s="13">
        <v>1075355</v>
      </c>
      <c r="K155" s="13">
        <v>3012</v>
      </c>
      <c r="L155" s="13">
        <v>0</v>
      </c>
      <c r="M155" s="14"/>
      <c r="N155" s="13">
        <v>392533</v>
      </c>
    </row>
    <row r="156" spans="1:14">
      <c r="A156" s="39">
        <v>395</v>
      </c>
      <c r="B156" s="40" t="s">
        <v>448</v>
      </c>
      <c r="C156" s="13">
        <v>1264127</v>
      </c>
      <c r="D156" s="13">
        <v>1422831</v>
      </c>
      <c r="E156" s="14">
        <v>23572</v>
      </c>
      <c r="F156" s="13">
        <v>253595</v>
      </c>
      <c r="G156" s="13">
        <v>89598</v>
      </c>
      <c r="H156" s="13"/>
      <c r="I156" s="13">
        <v>278463</v>
      </c>
      <c r="J156" s="13">
        <v>89598</v>
      </c>
      <c r="K156" s="13">
        <v>1721</v>
      </c>
      <c r="L156" s="13">
        <v>0</v>
      </c>
      <c r="M156" s="14"/>
      <c r="N156" s="13">
        <v>26441</v>
      </c>
    </row>
    <row r="157" spans="1:14">
      <c r="A157" s="39">
        <v>396</v>
      </c>
      <c r="B157" s="40" t="s">
        <v>141</v>
      </c>
      <c r="C157" s="13">
        <v>8029328</v>
      </c>
      <c r="D157" s="13">
        <v>9183807</v>
      </c>
      <c r="E157" s="14">
        <v>178886</v>
      </c>
      <c r="F157" s="13">
        <v>1653395</v>
      </c>
      <c r="G157" s="13">
        <v>275120</v>
      </c>
      <c r="H157" s="13"/>
      <c r="I157" s="13">
        <v>1549258</v>
      </c>
      <c r="J157" s="13">
        <v>0</v>
      </c>
      <c r="K157" s="13">
        <v>0</v>
      </c>
      <c r="L157" s="13">
        <v>0</v>
      </c>
      <c r="M157" s="14"/>
      <c r="N157" s="13">
        <v>30343</v>
      </c>
    </row>
    <row r="158" spans="1:14">
      <c r="A158" s="39">
        <v>397</v>
      </c>
      <c r="B158" s="40" t="s">
        <v>142</v>
      </c>
      <c r="C158" s="13">
        <v>2554988</v>
      </c>
      <c r="D158" s="13">
        <v>2843243</v>
      </c>
      <c r="E158" s="14">
        <v>119826</v>
      </c>
      <c r="F158" s="13">
        <v>524967</v>
      </c>
      <c r="G158" s="13">
        <v>108993</v>
      </c>
      <c r="H158" s="13"/>
      <c r="I158" s="13">
        <v>595599</v>
      </c>
      <c r="J158" s="13">
        <v>108993</v>
      </c>
      <c r="K158" s="13">
        <v>0</v>
      </c>
      <c r="L158" s="13">
        <v>0</v>
      </c>
      <c r="M158" s="14"/>
      <c r="N158" s="13">
        <v>6747</v>
      </c>
    </row>
    <row r="159" spans="1:14">
      <c r="A159" s="39">
        <v>398</v>
      </c>
      <c r="B159" s="40" t="s">
        <v>143</v>
      </c>
      <c r="C159" s="13">
        <v>6823169</v>
      </c>
      <c r="D159" s="13">
        <v>7561432</v>
      </c>
      <c r="E159" s="14">
        <v>200810</v>
      </c>
      <c r="F159" s="13">
        <v>1424525</v>
      </c>
      <c r="G159" s="13">
        <v>331691</v>
      </c>
      <c r="H159" s="13"/>
      <c r="I159" s="13">
        <v>1740416</v>
      </c>
      <c r="J159" s="13">
        <v>306768</v>
      </c>
      <c r="K159" s="13">
        <v>17706</v>
      </c>
      <c r="L159" s="13">
        <v>0</v>
      </c>
      <c r="M159" s="14"/>
      <c r="N159" s="13">
        <v>86537</v>
      </c>
    </row>
    <row r="160" spans="1:14">
      <c r="A160" s="39">
        <v>399</v>
      </c>
      <c r="B160" s="40" t="s">
        <v>144</v>
      </c>
      <c r="C160" s="13">
        <v>2223758</v>
      </c>
      <c r="D160" s="13">
        <v>2330187</v>
      </c>
      <c r="E160" s="14">
        <v>30059</v>
      </c>
      <c r="F160" s="13">
        <v>326394</v>
      </c>
      <c r="G160" s="13">
        <v>100396</v>
      </c>
      <c r="H160" s="13"/>
      <c r="I160" s="13">
        <v>0</v>
      </c>
      <c r="J160" s="13">
        <v>0</v>
      </c>
      <c r="K160" s="13">
        <v>0</v>
      </c>
      <c r="L160" s="13">
        <v>0</v>
      </c>
      <c r="M160" s="14"/>
      <c r="N160" s="13">
        <v>20300</v>
      </c>
    </row>
    <row r="161" spans="1:14">
      <c r="A161" s="39">
        <v>400</v>
      </c>
      <c r="B161" s="40" t="s">
        <v>145</v>
      </c>
      <c r="C161" s="13">
        <v>21877266</v>
      </c>
      <c r="D161" s="13">
        <v>23010635</v>
      </c>
      <c r="E161" s="14">
        <v>668777</v>
      </c>
      <c r="F161" s="13">
        <v>4077142</v>
      </c>
      <c r="G161" s="13">
        <v>401995</v>
      </c>
      <c r="H161" s="13"/>
      <c r="I161" s="13">
        <v>5465296</v>
      </c>
      <c r="J161" s="13">
        <v>401995</v>
      </c>
      <c r="K161" s="13">
        <v>87980</v>
      </c>
      <c r="L161" s="13">
        <v>0</v>
      </c>
      <c r="M161" s="14"/>
      <c r="N161" s="13">
        <v>45161</v>
      </c>
    </row>
    <row r="162" spans="1:14">
      <c r="A162" s="39">
        <v>402</v>
      </c>
      <c r="B162" s="40" t="s">
        <v>146</v>
      </c>
      <c r="C162" s="13">
        <v>23066927</v>
      </c>
      <c r="D162" s="13">
        <v>22379106</v>
      </c>
      <c r="E162" s="14">
        <v>404715</v>
      </c>
      <c r="F162" s="13">
        <v>4535029</v>
      </c>
      <c r="G162" s="13">
        <v>561451</v>
      </c>
      <c r="H162" s="13"/>
      <c r="I162" s="13">
        <v>4314259</v>
      </c>
      <c r="J162" s="13">
        <v>561451</v>
      </c>
      <c r="K162" s="13">
        <v>135544</v>
      </c>
      <c r="L162" s="13">
        <v>0</v>
      </c>
      <c r="M162" s="14"/>
      <c r="N162" s="13">
        <v>113469</v>
      </c>
    </row>
    <row r="163" spans="1:14">
      <c r="A163" s="39">
        <v>405</v>
      </c>
      <c r="B163" s="40" t="s">
        <v>147</v>
      </c>
      <c r="C163" s="13">
        <v>17460403</v>
      </c>
      <c r="D163" s="13">
        <v>15898232</v>
      </c>
      <c r="E163" s="14">
        <v>514515</v>
      </c>
      <c r="F163" s="13">
        <v>3398813</v>
      </c>
      <c r="G163" s="13">
        <v>462930</v>
      </c>
      <c r="H163" s="13"/>
      <c r="I163" s="13">
        <v>7699699</v>
      </c>
      <c r="J163" s="13">
        <v>462738</v>
      </c>
      <c r="K163" s="13">
        <v>127527</v>
      </c>
      <c r="L163" s="13">
        <v>0</v>
      </c>
      <c r="M163" s="14"/>
      <c r="N163" s="13">
        <v>65791</v>
      </c>
    </row>
    <row r="164" spans="1:14">
      <c r="A164" s="39">
        <v>406</v>
      </c>
      <c r="B164" s="40" t="s">
        <v>148</v>
      </c>
      <c r="C164" s="13">
        <v>7478116</v>
      </c>
      <c r="D164" s="13">
        <v>7760347</v>
      </c>
      <c r="E164" s="14">
        <v>178550</v>
      </c>
      <c r="F164" s="13">
        <v>1339544</v>
      </c>
      <c r="G164" s="13">
        <v>236687</v>
      </c>
      <c r="H164" s="13"/>
      <c r="I164" s="13">
        <v>1882476</v>
      </c>
      <c r="J164" s="13">
        <v>236687</v>
      </c>
      <c r="K164" s="13">
        <v>7270</v>
      </c>
      <c r="L164" s="13">
        <v>0</v>
      </c>
      <c r="M164" s="14"/>
      <c r="N164" s="13">
        <v>93822</v>
      </c>
    </row>
    <row r="165" spans="1:14">
      <c r="A165" s="39">
        <v>415</v>
      </c>
      <c r="B165" s="40" t="s">
        <v>149</v>
      </c>
      <c r="C165" s="13">
        <v>974174</v>
      </c>
      <c r="D165" s="13">
        <v>1099319</v>
      </c>
      <c r="E165" s="14">
        <v>17887</v>
      </c>
      <c r="F165" s="13">
        <v>170870</v>
      </c>
      <c r="G165" s="13">
        <v>59722</v>
      </c>
      <c r="H165" s="13"/>
      <c r="I165" s="13">
        <v>163700</v>
      </c>
      <c r="J165" s="13">
        <v>43500</v>
      </c>
      <c r="K165" s="13">
        <v>21000</v>
      </c>
      <c r="L165" s="13">
        <v>0</v>
      </c>
      <c r="M165" s="14"/>
      <c r="N165" s="13">
        <v>307</v>
      </c>
    </row>
    <row r="166" spans="1:14">
      <c r="A166" s="39">
        <v>416</v>
      </c>
      <c r="B166" s="40" t="s">
        <v>150</v>
      </c>
      <c r="C166" s="13">
        <v>2319846</v>
      </c>
      <c r="D166" s="13">
        <v>2827969</v>
      </c>
      <c r="E166" s="14">
        <v>127873</v>
      </c>
      <c r="F166" s="13">
        <v>426401</v>
      </c>
      <c r="G166" s="13">
        <v>139958</v>
      </c>
      <c r="H166" s="13"/>
      <c r="I166" s="13">
        <v>585197</v>
      </c>
      <c r="J166" s="13">
        <v>72707</v>
      </c>
      <c r="K166" s="13">
        <v>3308</v>
      </c>
      <c r="L166" s="13">
        <v>0</v>
      </c>
      <c r="M166" s="14"/>
      <c r="N166" s="13">
        <v>17308</v>
      </c>
    </row>
    <row r="167" spans="1:14">
      <c r="A167" s="39">
        <v>417</v>
      </c>
      <c r="B167" s="40" t="s">
        <v>151</v>
      </c>
      <c r="C167" s="13">
        <v>908515</v>
      </c>
      <c r="D167" s="13">
        <v>1009508</v>
      </c>
      <c r="E167" s="14">
        <v>20098</v>
      </c>
      <c r="F167" s="13">
        <v>170664</v>
      </c>
      <c r="G167" s="13">
        <v>60341</v>
      </c>
      <c r="H167" s="13"/>
      <c r="I167" s="13">
        <v>217849</v>
      </c>
      <c r="J167" s="13">
        <v>60341</v>
      </c>
      <c r="K167" s="13">
        <v>4550</v>
      </c>
      <c r="L167" s="13">
        <v>0</v>
      </c>
      <c r="M167" s="14"/>
      <c r="N167" s="13">
        <v>17642</v>
      </c>
    </row>
    <row r="168" spans="1:14">
      <c r="A168" s="39">
        <v>420</v>
      </c>
      <c r="B168" s="40" t="s">
        <v>152</v>
      </c>
      <c r="C168" s="13">
        <v>3998210</v>
      </c>
      <c r="D168" s="13">
        <v>4406652</v>
      </c>
      <c r="E168" s="14">
        <v>93507</v>
      </c>
      <c r="F168" s="13">
        <v>766301</v>
      </c>
      <c r="G168" s="13">
        <v>259414</v>
      </c>
      <c r="H168" s="13"/>
      <c r="I168" s="13">
        <v>679280</v>
      </c>
      <c r="J168" s="13">
        <v>258897</v>
      </c>
      <c r="K168" s="13">
        <v>0</v>
      </c>
      <c r="L168" s="13">
        <v>0</v>
      </c>
      <c r="M168" s="14"/>
      <c r="N168" s="13">
        <v>21288</v>
      </c>
    </row>
    <row r="169" spans="1:14">
      <c r="A169" s="39">
        <v>424</v>
      </c>
      <c r="B169" s="40" t="s">
        <v>415</v>
      </c>
      <c r="C169" s="13">
        <v>982741</v>
      </c>
      <c r="D169" s="13">
        <v>1203527</v>
      </c>
      <c r="E169" s="14">
        <v>18111</v>
      </c>
      <c r="F169" s="13">
        <v>155855</v>
      </c>
      <c r="G169" s="13">
        <v>37582</v>
      </c>
      <c r="H169" s="13"/>
      <c r="I169" s="13">
        <v>243754</v>
      </c>
      <c r="J169" s="13">
        <v>37582</v>
      </c>
      <c r="K169" s="13">
        <v>0</v>
      </c>
      <c r="L169" s="13">
        <v>0</v>
      </c>
      <c r="M169" s="14"/>
      <c r="N169" s="13">
        <v>3232</v>
      </c>
    </row>
    <row r="170" spans="1:14">
      <c r="A170" s="39">
        <v>425</v>
      </c>
      <c r="B170" s="40" t="s">
        <v>416</v>
      </c>
      <c r="C170" s="13">
        <v>1759077</v>
      </c>
      <c r="D170" s="13">
        <v>1895714</v>
      </c>
      <c r="E170" s="14">
        <v>145783</v>
      </c>
      <c r="F170" s="13">
        <v>342739</v>
      </c>
      <c r="G170" s="13">
        <v>64688</v>
      </c>
      <c r="H170" s="13"/>
      <c r="I170" s="13">
        <v>386563</v>
      </c>
      <c r="J170" s="13">
        <v>64688</v>
      </c>
      <c r="K170" s="13">
        <v>731</v>
      </c>
      <c r="L170" s="13">
        <v>0</v>
      </c>
      <c r="M170" s="14"/>
      <c r="N170" s="13">
        <v>27230</v>
      </c>
    </row>
    <row r="171" spans="1:14">
      <c r="A171" s="39">
        <v>431</v>
      </c>
      <c r="B171" s="40" t="s">
        <v>153</v>
      </c>
      <c r="C171" s="13">
        <v>623254</v>
      </c>
      <c r="D171" s="13">
        <v>839857</v>
      </c>
      <c r="E171" s="14">
        <v>22008</v>
      </c>
      <c r="F171" s="13">
        <v>142325</v>
      </c>
      <c r="G171" s="13">
        <v>49968</v>
      </c>
      <c r="H171" s="13"/>
      <c r="I171" s="13">
        <v>90038</v>
      </c>
      <c r="J171" s="13">
        <v>49968</v>
      </c>
      <c r="K171" s="13">
        <v>0</v>
      </c>
      <c r="L171" s="13">
        <v>0</v>
      </c>
      <c r="M171" s="14"/>
      <c r="N171" s="13">
        <v>0</v>
      </c>
    </row>
    <row r="172" spans="1:14">
      <c r="A172" s="39">
        <v>432</v>
      </c>
      <c r="B172" s="40" t="s">
        <v>154</v>
      </c>
      <c r="C172" s="13">
        <v>737413</v>
      </c>
      <c r="D172" s="13">
        <v>935689</v>
      </c>
      <c r="E172" s="14">
        <v>22055</v>
      </c>
      <c r="F172" s="13">
        <v>158789</v>
      </c>
      <c r="G172" s="13">
        <v>61753</v>
      </c>
      <c r="H172" s="13"/>
      <c r="I172" s="13">
        <v>174351</v>
      </c>
      <c r="J172" s="13">
        <v>61288</v>
      </c>
      <c r="K172" s="13">
        <v>2627</v>
      </c>
      <c r="L172" s="13">
        <v>0</v>
      </c>
      <c r="M172" s="14"/>
      <c r="N172" s="13">
        <v>8271</v>
      </c>
    </row>
    <row r="173" spans="1:14">
      <c r="A173" s="39">
        <v>437</v>
      </c>
      <c r="B173" s="40" t="s">
        <v>155</v>
      </c>
      <c r="C173" s="13">
        <v>1367993</v>
      </c>
      <c r="D173" s="13">
        <v>1443946</v>
      </c>
      <c r="E173" s="14">
        <v>17673</v>
      </c>
      <c r="F173" s="13">
        <v>263474</v>
      </c>
      <c r="G173" s="13">
        <v>61116</v>
      </c>
      <c r="H173" s="13"/>
      <c r="I173" s="13">
        <v>387284</v>
      </c>
      <c r="J173" s="13">
        <v>64641</v>
      </c>
      <c r="K173" s="13">
        <v>0</v>
      </c>
      <c r="L173" s="13">
        <v>0</v>
      </c>
      <c r="M173" s="14"/>
      <c r="N173" s="13">
        <v>633</v>
      </c>
    </row>
    <row r="174" spans="1:14">
      <c r="A174" s="39">
        <v>439</v>
      </c>
      <c r="B174" s="40" t="s">
        <v>156</v>
      </c>
      <c r="C174" s="13">
        <v>15729488</v>
      </c>
      <c r="D174" s="13">
        <v>16661284</v>
      </c>
      <c r="E174" s="14">
        <v>588011</v>
      </c>
      <c r="F174" s="13">
        <v>3270933</v>
      </c>
      <c r="G174" s="13">
        <v>542559</v>
      </c>
      <c r="H174" s="13"/>
      <c r="I174" s="13">
        <v>3557559</v>
      </c>
      <c r="J174" s="13">
        <v>538484</v>
      </c>
      <c r="K174" s="13">
        <v>0</v>
      </c>
      <c r="L174" s="13">
        <v>0</v>
      </c>
      <c r="M174" s="14"/>
      <c r="N174" s="13">
        <v>39507</v>
      </c>
    </row>
    <row r="175" spans="1:14">
      <c r="A175" s="39">
        <v>441</v>
      </c>
      <c r="B175" s="40" t="s">
        <v>157</v>
      </c>
      <c r="C175" s="13">
        <v>3209609</v>
      </c>
      <c r="D175" s="13">
        <v>3291255</v>
      </c>
      <c r="E175" s="14">
        <v>97730</v>
      </c>
      <c r="F175" s="13">
        <v>545790</v>
      </c>
      <c r="G175" s="13">
        <v>108417</v>
      </c>
      <c r="H175" s="13"/>
      <c r="I175" s="13">
        <v>629281</v>
      </c>
      <c r="J175" s="13">
        <v>108417</v>
      </c>
      <c r="K175" s="13">
        <v>7641</v>
      </c>
      <c r="L175" s="13">
        <v>0</v>
      </c>
      <c r="M175" s="14"/>
      <c r="N175" s="13">
        <v>19489</v>
      </c>
    </row>
    <row r="176" spans="1:14">
      <c r="A176" s="39">
        <v>448</v>
      </c>
      <c r="B176" s="40" t="s">
        <v>158</v>
      </c>
      <c r="C176" s="13">
        <v>1542115</v>
      </c>
      <c r="D176" s="13">
        <v>1326802</v>
      </c>
      <c r="E176" s="14">
        <v>26435</v>
      </c>
      <c r="F176" s="13">
        <v>329591</v>
      </c>
      <c r="G176" s="13">
        <v>79151</v>
      </c>
      <c r="H176" s="13"/>
      <c r="I176" s="13">
        <v>361164</v>
      </c>
      <c r="J176" s="13">
        <v>79151</v>
      </c>
      <c r="K176" s="13">
        <v>784</v>
      </c>
      <c r="L176" s="13">
        <v>0</v>
      </c>
      <c r="M176" s="14"/>
      <c r="N176" s="13">
        <v>42826</v>
      </c>
    </row>
    <row r="177" spans="1:14">
      <c r="A177" s="39">
        <v>450</v>
      </c>
      <c r="B177" s="40" t="s">
        <v>159</v>
      </c>
      <c r="C177" s="13">
        <v>856974</v>
      </c>
      <c r="D177" s="13">
        <v>1003183</v>
      </c>
      <c r="E177" s="14">
        <v>22733</v>
      </c>
      <c r="F177" s="13">
        <v>225218</v>
      </c>
      <c r="G177" s="13">
        <v>53639</v>
      </c>
      <c r="H177" s="13"/>
      <c r="I177" s="13">
        <v>179262</v>
      </c>
      <c r="J177" s="13">
        <v>53639</v>
      </c>
      <c r="K177" s="13">
        <v>270</v>
      </c>
      <c r="L177" s="13">
        <v>0</v>
      </c>
      <c r="M177" s="14"/>
      <c r="N177" s="13">
        <v>0</v>
      </c>
    </row>
    <row r="178" spans="1:14">
      <c r="A178" s="39">
        <v>451</v>
      </c>
      <c r="B178" s="40" t="s">
        <v>160</v>
      </c>
      <c r="C178" s="13">
        <v>2658125</v>
      </c>
      <c r="D178" s="13">
        <v>3045432</v>
      </c>
      <c r="E178" s="14">
        <v>109494</v>
      </c>
      <c r="F178" s="13">
        <v>685591</v>
      </c>
      <c r="G178" s="13">
        <v>149088</v>
      </c>
      <c r="H178" s="13"/>
      <c r="I178" s="13">
        <v>708471</v>
      </c>
      <c r="J178" s="13">
        <v>114277</v>
      </c>
      <c r="K178" s="13">
        <v>1296</v>
      </c>
      <c r="L178" s="13">
        <v>0</v>
      </c>
      <c r="M178" s="14"/>
      <c r="N178" s="13">
        <v>10953</v>
      </c>
    </row>
    <row r="179" spans="1:14">
      <c r="A179" s="39">
        <v>453</v>
      </c>
      <c r="B179" s="40" t="s">
        <v>161</v>
      </c>
      <c r="C179" s="13">
        <v>14458377</v>
      </c>
      <c r="D179" s="13">
        <v>14749931</v>
      </c>
      <c r="E179" s="14">
        <v>302702</v>
      </c>
      <c r="F179" s="13">
        <v>2458631</v>
      </c>
      <c r="G179" s="13">
        <v>445287</v>
      </c>
      <c r="H179" s="13"/>
      <c r="I179" s="13">
        <v>3299499</v>
      </c>
      <c r="J179" s="13">
        <v>443023</v>
      </c>
      <c r="K179" s="13">
        <v>29516</v>
      </c>
      <c r="L179" s="13">
        <v>3648</v>
      </c>
      <c r="M179" s="14"/>
      <c r="N179" s="13">
        <v>39911</v>
      </c>
    </row>
    <row r="180" spans="1:14">
      <c r="A180" s="39">
        <v>457</v>
      </c>
      <c r="B180" s="40" t="s">
        <v>162</v>
      </c>
      <c r="C180" s="13">
        <v>4270723</v>
      </c>
      <c r="D180" s="13">
        <v>4062886</v>
      </c>
      <c r="E180" s="14">
        <v>45066</v>
      </c>
      <c r="F180" s="13">
        <v>766398</v>
      </c>
      <c r="G180" s="13">
        <v>118074</v>
      </c>
      <c r="H180" s="13"/>
      <c r="I180" s="13">
        <v>736664</v>
      </c>
      <c r="J180" s="13">
        <v>118074</v>
      </c>
      <c r="K180" s="13">
        <v>68150</v>
      </c>
      <c r="L180" s="13">
        <v>0</v>
      </c>
      <c r="M180" s="14"/>
      <c r="N180" s="13">
        <v>15936</v>
      </c>
    </row>
    <row r="181" spans="1:14">
      <c r="A181" s="39">
        <v>458</v>
      </c>
      <c r="B181" s="40" t="s">
        <v>430</v>
      </c>
      <c r="C181" s="13">
        <v>439964</v>
      </c>
      <c r="D181" s="13">
        <v>640525</v>
      </c>
      <c r="E181" s="14">
        <v>279</v>
      </c>
      <c r="F181" s="13">
        <v>67673</v>
      </c>
      <c r="G181" s="13">
        <v>27041</v>
      </c>
      <c r="H181" s="13"/>
      <c r="I181" s="13">
        <v>60870</v>
      </c>
      <c r="J181" s="13">
        <v>26838</v>
      </c>
      <c r="K181" s="13">
        <v>0</v>
      </c>
      <c r="L181" s="13">
        <v>0</v>
      </c>
      <c r="M181" s="14"/>
      <c r="N181" s="13">
        <v>6355</v>
      </c>
    </row>
    <row r="182" spans="1:14">
      <c r="A182" s="39">
        <v>473</v>
      </c>
      <c r="B182" s="40" t="s">
        <v>163</v>
      </c>
      <c r="C182" s="13">
        <v>4175814</v>
      </c>
      <c r="D182" s="13">
        <v>4841347</v>
      </c>
      <c r="E182" s="14">
        <v>107005</v>
      </c>
      <c r="F182" s="13">
        <v>674719</v>
      </c>
      <c r="G182" s="13">
        <v>112541</v>
      </c>
      <c r="H182" s="13"/>
      <c r="I182" s="13">
        <v>930902</v>
      </c>
      <c r="J182" s="13">
        <v>71791</v>
      </c>
      <c r="K182" s="13">
        <v>0</v>
      </c>
      <c r="L182" s="13">
        <v>0</v>
      </c>
      <c r="M182" s="14"/>
      <c r="N182" s="13">
        <v>12303</v>
      </c>
    </row>
    <row r="183" spans="1:14">
      <c r="A183" s="39">
        <v>476</v>
      </c>
      <c r="B183" s="40" t="s">
        <v>449</v>
      </c>
      <c r="C183" s="13">
        <v>1178765</v>
      </c>
      <c r="D183" s="13">
        <v>1411128</v>
      </c>
      <c r="E183" s="14">
        <v>59228</v>
      </c>
      <c r="F183" s="13">
        <v>208402</v>
      </c>
      <c r="G183" s="13">
        <v>65084</v>
      </c>
      <c r="H183" s="13"/>
      <c r="I183" s="13">
        <v>223855</v>
      </c>
      <c r="J183" s="13">
        <v>65084</v>
      </c>
      <c r="K183" s="13">
        <v>1422</v>
      </c>
      <c r="L183" s="13">
        <v>0</v>
      </c>
      <c r="M183" s="14"/>
      <c r="N183" s="13">
        <v>37668</v>
      </c>
    </row>
    <row r="184" spans="1:14">
      <c r="A184" s="39">
        <v>478</v>
      </c>
      <c r="B184" s="40" t="s">
        <v>417</v>
      </c>
      <c r="C184" s="13">
        <v>552932</v>
      </c>
      <c r="D184" s="13">
        <v>625255</v>
      </c>
      <c r="E184" s="14">
        <v>3913</v>
      </c>
      <c r="F184" s="13">
        <v>88064</v>
      </c>
      <c r="G184" s="13">
        <v>33650</v>
      </c>
      <c r="H184" s="13"/>
      <c r="I184" s="13">
        <v>74104</v>
      </c>
      <c r="J184" s="13">
        <v>33650</v>
      </c>
      <c r="K184" s="13">
        <v>0</v>
      </c>
      <c r="L184" s="13">
        <v>0</v>
      </c>
      <c r="M184" s="14"/>
      <c r="N184" s="13">
        <v>6584</v>
      </c>
    </row>
    <row r="185" spans="1:14">
      <c r="A185" s="39">
        <v>479</v>
      </c>
      <c r="B185" s="40" t="s">
        <v>164</v>
      </c>
      <c r="C185" s="13">
        <v>40200863</v>
      </c>
      <c r="D185" s="13">
        <v>42257779</v>
      </c>
      <c r="E185" s="14">
        <v>902828</v>
      </c>
      <c r="F185" s="13">
        <v>8478068</v>
      </c>
      <c r="G185" s="13">
        <v>1087289</v>
      </c>
      <c r="H185" s="13"/>
      <c r="I185" s="13">
        <v>8875735</v>
      </c>
      <c r="J185" s="13">
        <v>1087289</v>
      </c>
      <c r="K185" s="13">
        <v>8732</v>
      </c>
      <c r="L185" s="13">
        <v>0</v>
      </c>
      <c r="M185" s="14"/>
      <c r="N185" s="13">
        <v>76502</v>
      </c>
    </row>
    <row r="186" spans="1:14">
      <c r="A186" s="39">
        <v>482</v>
      </c>
      <c r="B186" s="40" t="s">
        <v>165</v>
      </c>
      <c r="C186" s="13">
        <v>3196654</v>
      </c>
      <c r="D186" s="13">
        <v>3206056</v>
      </c>
      <c r="E186" s="14">
        <v>83328</v>
      </c>
      <c r="F186" s="13">
        <v>530660</v>
      </c>
      <c r="G186" s="13">
        <v>117434</v>
      </c>
      <c r="H186" s="13"/>
      <c r="I186" s="13">
        <v>579579</v>
      </c>
      <c r="J186" s="13">
        <v>117434</v>
      </c>
      <c r="K186" s="13">
        <v>4288</v>
      </c>
      <c r="L186" s="13">
        <v>0</v>
      </c>
      <c r="M186" s="14"/>
      <c r="N186" s="13">
        <v>26593</v>
      </c>
    </row>
    <row r="187" spans="1:14">
      <c r="A187" s="39">
        <v>484</v>
      </c>
      <c r="B187" s="40" t="s">
        <v>166</v>
      </c>
      <c r="C187" s="13">
        <v>12438071</v>
      </c>
      <c r="D187" s="13">
        <v>11362616</v>
      </c>
      <c r="E187" s="14">
        <v>351765</v>
      </c>
      <c r="F187" s="13">
        <v>2613610</v>
      </c>
      <c r="G187" s="13">
        <v>459783</v>
      </c>
      <c r="H187" s="13"/>
      <c r="I187" s="13">
        <v>2714969</v>
      </c>
      <c r="J187" s="13">
        <v>459783</v>
      </c>
      <c r="K187" s="13">
        <v>21417</v>
      </c>
      <c r="L187" s="13">
        <v>0</v>
      </c>
      <c r="M187" s="14"/>
      <c r="N187" s="13">
        <v>99657</v>
      </c>
    </row>
    <row r="188" spans="1:14">
      <c r="A188" s="39">
        <v>489</v>
      </c>
      <c r="B188" s="40" t="s">
        <v>167</v>
      </c>
      <c r="C188" s="13">
        <v>4981609</v>
      </c>
      <c r="D188" s="13">
        <v>5410948</v>
      </c>
      <c r="E188" s="14">
        <v>106471</v>
      </c>
      <c r="F188" s="13">
        <v>729643</v>
      </c>
      <c r="G188" s="13">
        <v>279469</v>
      </c>
      <c r="H188" s="13"/>
      <c r="I188" s="13">
        <v>1079794</v>
      </c>
      <c r="J188" s="13">
        <v>269515</v>
      </c>
      <c r="K188" s="13">
        <v>0</v>
      </c>
      <c r="L188" s="13">
        <v>0</v>
      </c>
      <c r="M188" s="14"/>
      <c r="N188" s="13">
        <v>67201</v>
      </c>
    </row>
    <row r="189" spans="1:14">
      <c r="A189" s="39">
        <v>491</v>
      </c>
      <c r="B189" s="40" t="s">
        <v>431</v>
      </c>
      <c r="C189" s="13">
        <v>555634</v>
      </c>
      <c r="D189" s="13">
        <v>676915</v>
      </c>
      <c r="E189" s="14">
        <v>55670</v>
      </c>
      <c r="F189" s="13">
        <v>141132</v>
      </c>
      <c r="G189" s="13">
        <v>58996</v>
      </c>
      <c r="H189" s="13"/>
      <c r="I189" s="13">
        <v>112609</v>
      </c>
      <c r="J189" s="13">
        <v>58996</v>
      </c>
      <c r="K189" s="13">
        <v>0</v>
      </c>
      <c r="L189" s="13">
        <v>0</v>
      </c>
      <c r="M189" s="14"/>
      <c r="N189" s="13">
        <v>0</v>
      </c>
    </row>
    <row r="190" spans="1:14">
      <c r="A190" s="39">
        <v>498</v>
      </c>
      <c r="B190" s="40" t="s">
        <v>168</v>
      </c>
      <c r="C190" s="13">
        <v>1231620</v>
      </c>
      <c r="D190" s="13">
        <v>1292673</v>
      </c>
      <c r="E190" s="14">
        <v>18400</v>
      </c>
      <c r="F190" s="13">
        <v>270475</v>
      </c>
      <c r="G190" s="13">
        <v>112985</v>
      </c>
      <c r="H190" s="13"/>
      <c r="I190" s="13">
        <v>362984</v>
      </c>
      <c r="J190" s="13">
        <v>112985</v>
      </c>
      <c r="K190" s="13">
        <v>19303</v>
      </c>
      <c r="L190" s="13">
        <v>15946</v>
      </c>
      <c r="M190" s="14"/>
      <c r="N190" s="13">
        <v>23665</v>
      </c>
    </row>
    <row r="191" spans="1:14">
      <c r="A191" s="39">
        <v>499</v>
      </c>
      <c r="B191" s="40" t="s">
        <v>444</v>
      </c>
      <c r="C191" s="13">
        <v>1846558</v>
      </c>
      <c r="D191" s="13">
        <v>2097693</v>
      </c>
      <c r="E191" s="14">
        <v>45136</v>
      </c>
      <c r="F191" s="13">
        <v>381503</v>
      </c>
      <c r="G191" s="13">
        <v>91029</v>
      </c>
      <c r="H191" s="13"/>
      <c r="I191" s="13">
        <v>380803</v>
      </c>
      <c r="J191" s="13">
        <v>91029</v>
      </c>
      <c r="K191" s="13">
        <v>0</v>
      </c>
      <c r="L191" s="13">
        <v>0</v>
      </c>
      <c r="M191" s="14"/>
      <c r="N191" s="13">
        <v>8728</v>
      </c>
    </row>
    <row r="192" spans="1:14">
      <c r="A192" s="39">
        <v>501</v>
      </c>
      <c r="B192" s="40" t="s">
        <v>169</v>
      </c>
      <c r="C192" s="13">
        <v>1695003</v>
      </c>
      <c r="D192" s="13">
        <v>2104058</v>
      </c>
      <c r="E192" s="14">
        <v>45256</v>
      </c>
      <c r="F192" s="13">
        <v>321056</v>
      </c>
      <c r="G192" s="13">
        <v>101952</v>
      </c>
      <c r="H192" s="13"/>
      <c r="I192" s="13">
        <v>273192</v>
      </c>
      <c r="J192" s="13">
        <v>99249</v>
      </c>
      <c r="K192" s="13">
        <v>0</v>
      </c>
      <c r="L192" s="13">
        <v>0</v>
      </c>
      <c r="M192" s="14"/>
      <c r="N192" s="13">
        <v>153071</v>
      </c>
    </row>
    <row r="193" spans="1:14">
      <c r="A193" s="39">
        <v>502</v>
      </c>
      <c r="B193" s="40" t="s">
        <v>170</v>
      </c>
      <c r="C193" s="13">
        <v>26617595</v>
      </c>
      <c r="D193" s="13">
        <v>27135211</v>
      </c>
      <c r="E193" s="14">
        <v>876054</v>
      </c>
      <c r="F193" s="13">
        <v>5416612</v>
      </c>
      <c r="G193" s="13">
        <v>501663</v>
      </c>
      <c r="H193" s="13"/>
      <c r="I193" s="13">
        <v>5714926</v>
      </c>
      <c r="J193" s="13">
        <v>501663</v>
      </c>
      <c r="K193" s="13">
        <v>402792</v>
      </c>
      <c r="L193" s="13">
        <v>0</v>
      </c>
      <c r="M193" s="14"/>
      <c r="N193" s="13">
        <v>67285</v>
      </c>
    </row>
    <row r="194" spans="1:14">
      <c r="A194" s="39">
        <v>503</v>
      </c>
      <c r="B194" s="40" t="s">
        <v>171</v>
      </c>
      <c r="C194" s="13">
        <v>38678021</v>
      </c>
      <c r="D194" s="13">
        <v>43383140</v>
      </c>
      <c r="E194" s="14">
        <v>1389232</v>
      </c>
      <c r="F194" s="13">
        <v>8859063</v>
      </c>
      <c r="G194" s="13">
        <v>695164</v>
      </c>
      <c r="H194" s="13"/>
      <c r="I194" s="13">
        <v>10480957</v>
      </c>
      <c r="J194" s="13">
        <v>695164</v>
      </c>
      <c r="K194" s="13">
        <v>39601</v>
      </c>
      <c r="L194" s="13">
        <v>0</v>
      </c>
      <c r="M194" s="14"/>
      <c r="N194" s="13">
        <v>28605</v>
      </c>
    </row>
    <row r="195" spans="1:14">
      <c r="A195" s="39">
        <v>504</v>
      </c>
      <c r="B195" s="40" t="s">
        <v>450</v>
      </c>
      <c r="C195" s="13">
        <v>680704</v>
      </c>
      <c r="D195" s="13">
        <v>586485</v>
      </c>
      <c r="E195" s="14">
        <v>8080</v>
      </c>
      <c r="F195" s="13">
        <v>134055</v>
      </c>
      <c r="G195" s="13">
        <v>56035</v>
      </c>
      <c r="H195" s="13"/>
      <c r="I195" s="13">
        <v>122452</v>
      </c>
      <c r="J195" s="13">
        <v>56035</v>
      </c>
      <c r="K195" s="13">
        <v>0</v>
      </c>
      <c r="L195" s="13">
        <v>0</v>
      </c>
      <c r="M195" s="14"/>
      <c r="N195" s="13">
        <v>2360</v>
      </c>
    </row>
    <row r="196" spans="1:14">
      <c r="A196" s="39">
        <v>505</v>
      </c>
      <c r="B196" s="40" t="s">
        <v>172</v>
      </c>
      <c r="C196" s="13">
        <v>47766785</v>
      </c>
      <c r="D196" s="13">
        <v>48735099</v>
      </c>
      <c r="E196" s="14">
        <v>1312675</v>
      </c>
      <c r="F196" s="13">
        <v>11246708</v>
      </c>
      <c r="G196" s="13">
        <v>915613</v>
      </c>
      <c r="H196" s="13"/>
      <c r="I196" s="13">
        <v>13107455</v>
      </c>
      <c r="J196" s="13">
        <v>915613</v>
      </c>
      <c r="K196" s="13">
        <v>48864</v>
      </c>
      <c r="L196" s="13">
        <v>0</v>
      </c>
      <c r="M196" s="14"/>
      <c r="N196" s="13">
        <v>101519</v>
      </c>
    </row>
    <row r="197" spans="1:14">
      <c r="A197" s="39">
        <v>511</v>
      </c>
      <c r="B197" s="40" t="s">
        <v>451</v>
      </c>
      <c r="C197" s="13">
        <v>920184</v>
      </c>
      <c r="D197" s="13">
        <v>923214</v>
      </c>
      <c r="E197" s="14">
        <v>8354</v>
      </c>
      <c r="F197" s="13">
        <v>195067</v>
      </c>
      <c r="G197" s="13">
        <v>74666</v>
      </c>
      <c r="H197" s="13"/>
      <c r="I197" s="13">
        <v>161514</v>
      </c>
      <c r="J197" s="13">
        <v>102828</v>
      </c>
      <c r="K197" s="13">
        <v>1356</v>
      </c>
      <c r="L197" s="13">
        <v>1356</v>
      </c>
      <c r="M197" s="14"/>
      <c r="N197" s="13">
        <v>1757</v>
      </c>
    </row>
    <row r="198" spans="1:14">
      <c r="A198" s="39">
        <v>512</v>
      </c>
      <c r="B198" s="40" t="s">
        <v>173</v>
      </c>
      <c r="C198" s="13">
        <v>8526858</v>
      </c>
      <c r="D198" s="13">
        <v>8453314</v>
      </c>
      <c r="E198" s="14">
        <v>305076</v>
      </c>
      <c r="F198" s="13">
        <v>1947970</v>
      </c>
      <c r="G198" s="13">
        <v>284262</v>
      </c>
      <c r="H198" s="13"/>
      <c r="I198" s="13">
        <v>2706826</v>
      </c>
      <c r="J198" s="13">
        <v>284262</v>
      </c>
      <c r="K198" s="13">
        <v>76456</v>
      </c>
      <c r="L198" s="13">
        <v>0</v>
      </c>
      <c r="M198" s="14"/>
      <c r="N198" s="13">
        <v>4945</v>
      </c>
    </row>
    <row r="199" spans="1:14">
      <c r="A199" s="39">
        <v>513</v>
      </c>
      <c r="B199" s="40" t="s">
        <v>174</v>
      </c>
      <c r="C199" s="13">
        <v>16959404</v>
      </c>
      <c r="D199" s="13">
        <v>18716953</v>
      </c>
      <c r="E199" s="14">
        <v>396981</v>
      </c>
      <c r="F199" s="13">
        <v>3893430</v>
      </c>
      <c r="G199" s="13">
        <v>469572</v>
      </c>
      <c r="H199" s="13"/>
      <c r="I199" s="13">
        <v>5068721</v>
      </c>
      <c r="J199" s="13">
        <v>469572</v>
      </c>
      <c r="K199" s="13">
        <v>0</v>
      </c>
      <c r="L199" s="13">
        <v>0</v>
      </c>
      <c r="M199" s="14"/>
      <c r="N199" s="13">
        <v>7395</v>
      </c>
    </row>
    <row r="200" spans="1:14">
      <c r="A200" s="39">
        <v>518</v>
      </c>
      <c r="B200" s="40" t="s">
        <v>175</v>
      </c>
      <c r="C200" s="13">
        <v>308451873</v>
      </c>
      <c r="D200" s="13">
        <v>304584617</v>
      </c>
      <c r="E200" s="14">
        <v>10875221</v>
      </c>
      <c r="F200" s="13">
        <v>67679382</v>
      </c>
      <c r="G200" s="13">
        <v>4777330</v>
      </c>
      <c r="H200" s="13"/>
      <c r="I200" s="13">
        <v>76855630</v>
      </c>
      <c r="J200" s="13">
        <v>4741462</v>
      </c>
      <c r="K200" s="13">
        <v>1583</v>
      </c>
      <c r="L200" s="13">
        <v>24</v>
      </c>
      <c r="M200" s="14"/>
      <c r="N200" s="13">
        <v>599560</v>
      </c>
    </row>
    <row r="201" spans="1:14">
      <c r="A201" s="39">
        <v>523</v>
      </c>
      <c r="B201" s="40" t="s">
        <v>176</v>
      </c>
      <c r="C201" s="13">
        <v>1117772</v>
      </c>
      <c r="D201" s="13">
        <v>1374558</v>
      </c>
      <c r="E201" s="14">
        <v>82625</v>
      </c>
      <c r="F201" s="13">
        <v>281529</v>
      </c>
      <c r="G201" s="13">
        <v>113267</v>
      </c>
      <c r="H201" s="13"/>
      <c r="I201" s="13">
        <v>341529</v>
      </c>
      <c r="J201" s="13">
        <v>113267</v>
      </c>
      <c r="K201" s="13">
        <v>0</v>
      </c>
      <c r="L201" s="13">
        <v>0</v>
      </c>
      <c r="M201" s="14"/>
      <c r="N201" s="13">
        <v>6992</v>
      </c>
    </row>
    <row r="202" spans="1:14">
      <c r="A202" s="39">
        <v>530</v>
      </c>
      <c r="B202" s="40" t="s">
        <v>177</v>
      </c>
      <c r="C202" s="13">
        <v>10405803</v>
      </c>
      <c r="D202" s="13">
        <v>9669696</v>
      </c>
      <c r="E202" s="14">
        <v>282983</v>
      </c>
      <c r="F202" s="13">
        <v>1885809</v>
      </c>
      <c r="G202" s="13">
        <v>274874</v>
      </c>
      <c r="H202" s="13"/>
      <c r="I202" s="13">
        <v>2526025</v>
      </c>
      <c r="J202" s="13">
        <v>262165</v>
      </c>
      <c r="K202" s="13">
        <v>14828</v>
      </c>
      <c r="L202" s="13">
        <v>0</v>
      </c>
      <c r="M202" s="14"/>
      <c r="N202" s="13">
        <v>111672</v>
      </c>
    </row>
    <row r="203" spans="1:14">
      <c r="A203" s="39">
        <v>531</v>
      </c>
      <c r="B203" s="40" t="s">
        <v>178</v>
      </c>
      <c r="C203" s="13">
        <v>2532936</v>
      </c>
      <c r="D203" s="13">
        <v>2815994</v>
      </c>
      <c r="E203" s="14">
        <v>35828</v>
      </c>
      <c r="F203" s="13">
        <v>463282</v>
      </c>
      <c r="G203" s="13">
        <v>148640</v>
      </c>
      <c r="H203" s="13"/>
      <c r="I203" s="13">
        <v>429529</v>
      </c>
      <c r="J203" s="13">
        <v>148640</v>
      </c>
      <c r="K203" s="13">
        <v>2068</v>
      </c>
      <c r="L203" s="13">
        <v>0</v>
      </c>
      <c r="M203" s="14"/>
      <c r="N203" s="13">
        <v>7806</v>
      </c>
    </row>
    <row r="204" spans="1:14">
      <c r="A204" s="39">
        <v>532</v>
      </c>
      <c r="B204" s="40" t="s">
        <v>179</v>
      </c>
      <c r="C204" s="13">
        <v>1805382</v>
      </c>
      <c r="D204" s="13">
        <v>2235258</v>
      </c>
      <c r="E204" s="14">
        <v>35416</v>
      </c>
      <c r="F204" s="13">
        <v>400437</v>
      </c>
      <c r="G204" s="13">
        <v>145300</v>
      </c>
      <c r="H204" s="13"/>
      <c r="I204" s="13">
        <v>523234</v>
      </c>
      <c r="J204" s="13">
        <v>144840</v>
      </c>
      <c r="K204" s="13">
        <v>0</v>
      </c>
      <c r="L204" s="13">
        <v>0</v>
      </c>
      <c r="M204" s="14"/>
      <c r="N204" s="13">
        <v>21752</v>
      </c>
    </row>
    <row r="205" spans="1:14">
      <c r="A205" s="39">
        <v>534</v>
      </c>
      <c r="B205" s="40" t="s">
        <v>180</v>
      </c>
      <c r="C205" s="13">
        <v>2256735</v>
      </c>
      <c r="D205" s="13">
        <v>2526716</v>
      </c>
      <c r="E205" s="14">
        <v>46530</v>
      </c>
      <c r="F205" s="13">
        <v>472328</v>
      </c>
      <c r="G205" s="13">
        <v>135128</v>
      </c>
      <c r="H205" s="13"/>
      <c r="I205" s="13">
        <v>535506</v>
      </c>
      <c r="J205" s="13">
        <v>135128</v>
      </c>
      <c r="K205" s="13">
        <v>8990</v>
      </c>
      <c r="L205" s="13">
        <v>0</v>
      </c>
      <c r="M205" s="14"/>
      <c r="N205" s="13">
        <v>35025</v>
      </c>
    </row>
    <row r="206" spans="1:14">
      <c r="A206" s="39">
        <v>537</v>
      </c>
      <c r="B206" s="40" t="s">
        <v>181</v>
      </c>
      <c r="C206" s="13">
        <v>7369290</v>
      </c>
      <c r="D206" s="13">
        <v>8044927</v>
      </c>
      <c r="E206" s="14">
        <v>336394</v>
      </c>
      <c r="F206" s="13">
        <v>1656953</v>
      </c>
      <c r="G206" s="13">
        <v>422051</v>
      </c>
      <c r="H206" s="13"/>
      <c r="I206" s="13">
        <v>1918218</v>
      </c>
      <c r="J206" s="13">
        <v>422051</v>
      </c>
      <c r="K206" s="13">
        <v>4300</v>
      </c>
      <c r="L206" s="13">
        <v>0</v>
      </c>
      <c r="M206" s="14"/>
      <c r="N206" s="13">
        <v>34959</v>
      </c>
    </row>
    <row r="207" spans="1:14">
      <c r="A207" s="39">
        <v>542</v>
      </c>
      <c r="B207" s="40" t="s">
        <v>182</v>
      </c>
      <c r="C207" s="13">
        <v>4365731</v>
      </c>
      <c r="D207" s="13">
        <v>4856377</v>
      </c>
      <c r="E207" s="14">
        <v>89372</v>
      </c>
      <c r="F207" s="13">
        <v>708702</v>
      </c>
      <c r="G207" s="13">
        <v>173950</v>
      </c>
      <c r="H207" s="13"/>
      <c r="I207" s="13">
        <v>915088</v>
      </c>
      <c r="J207" s="13">
        <v>173950</v>
      </c>
      <c r="K207" s="13">
        <v>13146</v>
      </c>
      <c r="L207" s="13">
        <v>0</v>
      </c>
      <c r="M207" s="14"/>
      <c r="N207" s="13">
        <v>5004</v>
      </c>
    </row>
    <row r="208" spans="1:14">
      <c r="A208" s="39">
        <v>545</v>
      </c>
      <c r="B208" s="40" t="s">
        <v>183</v>
      </c>
      <c r="C208" s="13">
        <v>3576116</v>
      </c>
      <c r="D208" s="13">
        <v>3452193</v>
      </c>
      <c r="E208" s="14">
        <v>131493</v>
      </c>
      <c r="F208" s="13">
        <v>698028</v>
      </c>
      <c r="G208" s="13">
        <v>162096</v>
      </c>
      <c r="H208" s="13"/>
      <c r="I208" s="13">
        <v>988028</v>
      </c>
      <c r="J208" s="13">
        <v>162096</v>
      </c>
      <c r="K208" s="13">
        <v>0</v>
      </c>
      <c r="L208" s="13">
        <v>0</v>
      </c>
      <c r="M208" s="14"/>
      <c r="N208" s="13">
        <v>1801</v>
      </c>
    </row>
    <row r="209" spans="1:14">
      <c r="A209" s="39">
        <v>546</v>
      </c>
      <c r="B209" s="40" t="s">
        <v>184</v>
      </c>
      <c r="C209" s="13">
        <v>39209308</v>
      </c>
      <c r="D209" s="13">
        <v>41686432</v>
      </c>
      <c r="E209" s="14">
        <v>1071880</v>
      </c>
      <c r="F209" s="13">
        <v>8636278</v>
      </c>
      <c r="G209" s="13">
        <v>722734</v>
      </c>
      <c r="H209" s="13"/>
      <c r="I209" s="13">
        <v>7838355</v>
      </c>
      <c r="J209" s="13">
        <v>0</v>
      </c>
      <c r="K209" s="13">
        <v>111881</v>
      </c>
      <c r="L209" s="13">
        <v>0</v>
      </c>
      <c r="M209" s="14"/>
      <c r="N209" s="13">
        <v>39702</v>
      </c>
    </row>
    <row r="210" spans="1:14">
      <c r="A210" s="39">
        <v>547</v>
      </c>
      <c r="B210" s="40" t="s">
        <v>185</v>
      </c>
      <c r="C210" s="13">
        <v>3747842</v>
      </c>
      <c r="D210" s="13">
        <v>4232371</v>
      </c>
      <c r="E210" s="14">
        <v>154192</v>
      </c>
      <c r="F210" s="13">
        <v>684451</v>
      </c>
      <c r="G210" s="13">
        <v>140111</v>
      </c>
      <c r="H210" s="13"/>
      <c r="I210" s="13">
        <v>485175</v>
      </c>
      <c r="J210" s="13">
        <v>0</v>
      </c>
      <c r="K210" s="13">
        <v>0</v>
      </c>
      <c r="L210" s="13">
        <v>0</v>
      </c>
      <c r="M210" s="14"/>
      <c r="N210" s="13">
        <v>2845</v>
      </c>
    </row>
    <row r="211" spans="1:14">
      <c r="A211" s="39">
        <v>553</v>
      </c>
      <c r="B211" s="40" t="s">
        <v>186</v>
      </c>
      <c r="C211" s="13">
        <v>2101964</v>
      </c>
      <c r="D211" s="13">
        <v>2116035</v>
      </c>
      <c r="E211" s="14">
        <v>51474</v>
      </c>
      <c r="F211" s="13">
        <v>421732</v>
      </c>
      <c r="G211" s="13">
        <v>136940</v>
      </c>
      <c r="H211" s="13"/>
      <c r="I211" s="13">
        <v>481312</v>
      </c>
      <c r="J211" s="13">
        <v>136940</v>
      </c>
      <c r="K211" s="13">
        <v>2809</v>
      </c>
      <c r="L211" s="13">
        <v>0</v>
      </c>
      <c r="M211" s="14"/>
      <c r="N211" s="13">
        <v>6113</v>
      </c>
    </row>
    <row r="212" spans="1:14">
      <c r="A212" s="39">
        <v>556</v>
      </c>
      <c r="B212" s="40" t="s">
        <v>187</v>
      </c>
      <c r="C212" s="13">
        <v>10656758</v>
      </c>
      <c r="D212" s="13">
        <v>10713030</v>
      </c>
      <c r="E212" s="14">
        <v>171109</v>
      </c>
      <c r="F212" s="13">
        <v>2437671</v>
      </c>
      <c r="G212" s="13">
        <v>264053</v>
      </c>
      <c r="H212" s="13"/>
      <c r="I212" s="13">
        <v>2787072</v>
      </c>
      <c r="J212" s="13">
        <v>264053</v>
      </c>
      <c r="K212" s="13">
        <v>25926</v>
      </c>
      <c r="L212" s="13">
        <v>0</v>
      </c>
      <c r="M212" s="14"/>
      <c r="N212" s="13">
        <v>8246</v>
      </c>
    </row>
    <row r="213" spans="1:14">
      <c r="A213" s="39">
        <v>559</v>
      </c>
      <c r="B213" s="40" t="s">
        <v>452</v>
      </c>
      <c r="C213" s="13">
        <v>1308807</v>
      </c>
      <c r="D213" s="13">
        <v>1405378</v>
      </c>
      <c r="E213" s="14">
        <v>24561</v>
      </c>
      <c r="F213" s="13">
        <v>297312</v>
      </c>
      <c r="G213" s="13">
        <v>106198</v>
      </c>
      <c r="H213" s="13"/>
      <c r="I213" s="13">
        <v>284598</v>
      </c>
      <c r="J213" s="13">
        <v>106378</v>
      </c>
      <c r="K213" s="13">
        <v>0</v>
      </c>
      <c r="L213" s="13">
        <v>0</v>
      </c>
      <c r="M213" s="14"/>
      <c r="N213" s="13">
        <v>4351</v>
      </c>
    </row>
    <row r="214" spans="1:14">
      <c r="A214" s="39">
        <v>568</v>
      </c>
      <c r="B214" s="40" t="s">
        <v>432</v>
      </c>
      <c r="C214" s="13">
        <v>898726</v>
      </c>
      <c r="D214" s="13">
        <v>980494</v>
      </c>
      <c r="E214" s="14">
        <v>40788</v>
      </c>
      <c r="F214" s="13">
        <v>207866</v>
      </c>
      <c r="G214" s="13">
        <v>75303</v>
      </c>
      <c r="H214" s="13"/>
      <c r="I214" s="13">
        <v>192245</v>
      </c>
      <c r="J214" s="13">
        <v>73410</v>
      </c>
      <c r="K214" s="13">
        <v>540</v>
      </c>
      <c r="L214" s="13">
        <v>0</v>
      </c>
      <c r="M214" s="14"/>
      <c r="N214" s="13">
        <v>11243</v>
      </c>
    </row>
    <row r="215" spans="1:14">
      <c r="A215" s="39">
        <v>569</v>
      </c>
      <c r="B215" s="40" t="s">
        <v>188</v>
      </c>
      <c r="C215" s="13">
        <v>1965899</v>
      </c>
      <c r="D215" s="13">
        <v>2294988</v>
      </c>
      <c r="E215" s="14">
        <v>19850</v>
      </c>
      <c r="F215" s="13">
        <v>449066</v>
      </c>
      <c r="G215" s="13">
        <v>165402</v>
      </c>
      <c r="H215" s="13"/>
      <c r="I215" s="13">
        <v>410657</v>
      </c>
      <c r="J215" s="13">
        <v>165402</v>
      </c>
      <c r="K215" s="13">
        <v>6761</v>
      </c>
      <c r="L215" s="13">
        <v>0</v>
      </c>
      <c r="M215" s="14"/>
      <c r="N215" s="13">
        <v>11231</v>
      </c>
    </row>
    <row r="216" spans="1:14">
      <c r="A216" s="39">
        <v>571</v>
      </c>
      <c r="B216" s="40" t="s">
        <v>453</v>
      </c>
      <c r="C216" s="13">
        <v>1065098</v>
      </c>
      <c r="D216" s="13">
        <v>884382</v>
      </c>
      <c r="E216" s="14">
        <v>34708</v>
      </c>
      <c r="F216" s="13">
        <v>182839</v>
      </c>
      <c r="G216" s="13">
        <v>56616</v>
      </c>
      <c r="H216" s="13"/>
      <c r="I216" s="13">
        <v>239839</v>
      </c>
      <c r="J216" s="13">
        <v>56616</v>
      </c>
      <c r="K216" s="13">
        <v>0</v>
      </c>
      <c r="L216" s="13">
        <v>0</v>
      </c>
      <c r="M216" s="14"/>
      <c r="N216" s="13">
        <v>0</v>
      </c>
    </row>
    <row r="217" spans="1:14">
      <c r="A217" s="39">
        <v>575</v>
      </c>
      <c r="B217" s="40" t="s">
        <v>189</v>
      </c>
      <c r="C217" s="13">
        <v>2843760</v>
      </c>
      <c r="D217" s="13">
        <v>2923262</v>
      </c>
      <c r="E217" s="14">
        <v>81483</v>
      </c>
      <c r="F217" s="13">
        <v>529464</v>
      </c>
      <c r="G217" s="13">
        <v>153959</v>
      </c>
      <c r="H217" s="13"/>
      <c r="I217" s="13">
        <v>605389</v>
      </c>
      <c r="J217" s="13">
        <v>153959</v>
      </c>
      <c r="K217" s="13">
        <v>12137</v>
      </c>
      <c r="L217" s="13">
        <v>0</v>
      </c>
      <c r="M217" s="14"/>
      <c r="N217" s="13">
        <v>10681</v>
      </c>
    </row>
    <row r="218" spans="1:14">
      <c r="A218" s="39">
        <v>576</v>
      </c>
      <c r="B218" s="40" t="s">
        <v>190</v>
      </c>
      <c r="C218" s="13">
        <v>1275441</v>
      </c>
      <c r="D218" s="13">
        <v>1420338</v>
      </c>
      <c r="E218" s="14">
        <v>48102</v>
      </c>
      <c r="F218" s="13">
        <v>353666</v>
      </c>
      <c r="G218" s="13">
        <v>87395</v>
      </c>
      <c r="H218" s="13"/>
      <c r="I218" s="13">
        <v>395417</v>
      </c>
      <c r="J218" s="13">
        <v>87395</v>
      </c>
      <c r="K218" s="13">
        <v>3417</v>
      </c>
      <c r="L218" s="13">
        <v>0</v>
      </c>
      <c r="M218" s="14"/>
      <c r="N218" s="13">
        <v>534</v>
      </c>
    </row>
    <row r="219" spans="1:14">
      <c r="A219" s="39">
        <v>579</v>
      </c>
      <c r="B219" s="40" t="s">
        <v>191</v>
      </c>
      <c r="C219" s="13">
        <v>2357008</v>
      </c>
      <c r="D219" s="13">
        <v>2631119</v>
      </c>
      <c r="E219" s="14">
        <v>36489</v>
      </c>
      <c r="F219" s="13">
        <v>361472</v>
      </c>
      <c r="G219" s="13">
        <v>86616</v>
      </c>
      <c r="H219" s="13"/>
      <c r="I219" s="13">
        <v>329878</v>
      </c>
      <c r="J219" s="13">
        <v>86616</v>
      </c>
      <c r="K219" s="13">
        <v>3360</v>
      </c>
      <c r="L219" s="13">
        <v>0</v>
      </c>
      <c r="M219" s="14"/>
      <c r="N219" s="13">
        <v>6668</v>
      </c>
    </row>
    <row r="220" spans="1:14">
      <c r="A220" s="39">
        <v>580</v>
      </c>
      <c r="B220" s="40" t="s">
        <v>454</v>
      </c>
      <c r="C220" s="13">
        <v>956559</v>
      </c>
      <c r="D220" s="13">
        <v>881157</v>
      </c>
      <c r="E220" s="14">
        <v>11488</v>
      </c>
      <c r="F220" s="13">
        <v>171154</v>
      </c>
      <c r="G220" s="13">
        <v>61158</v>
      </c>
      <c r="H220" s="13"/>
      <c r="I220" s="13">
        <v>171154</v>
      </c>
      <c r="J220" s="13">
        <v>61158</v>
      </c>
      <c r="K220" s="13">
        <v>0</v>
      </c>
      <c r="L220" s="13">
        <v>0</v>
      </c>
      <c r="M220" s="14"/>
      <c r="N220" s="13">
        <v>14226</v>
      </c>
    </row>
    <row r="221" spans="1:14">
      <c r="A221" s="39">
        <v>584</v>
      </c>
      <c r="B221" s="40" t="s">
        <v>192</v>
      </c>
      <c r="C221" s="13">
        <v>2652469</v>
      </c>
      <c r="D221" s="13">
        <v>2796700</v>
      </c>
      <c r="E221" s="14">
        <v>79486</v>
      </c>
      <c r="F221" s="13">
        <v>443920</v>
      </c>
      <c r="G221" s="13">
        <v>122237</v>
      </c>
      <c r="H221" s="13"/>
      <c r="I221" s="13">
        <v>445442</v>
      </c>
      <c r="J221" s="13">
        <v>122237</v>
      </c>
      <c r="K221" s="13">
        <v>22331</v>
      </c>
      <c r="L221" s="13">
        <v>0</v>
      </c>
      <c r="M221" s="14"/>
      <c r="N221" s="13">
        <v>8647</v>
      </c>
    </row>
    <row r="222" spans="1:14">
      <c r="A222" s="39">
        <v>585</v>
      </c>
      <c r="B222" s="40" t="s">
        <v>193</v>
      </c>
      <c r="C222" s="13">
        <v>2332890</v>
      </c>
      <c r="D222" s="13">
        <v>2358389</v>
      </c>
      <c r="E222" s="14">
        <v>30772</v>
      </c>
      <c r="F222" s="13">
        <v>466360</v>
      </c>
      <c r="G222" s="13">
        <v>176553</v>
      </c>
      <c r="H222" s="13"/>
      <c r="I222" s="13">
        <v>455796</v>
      </c>
      <c r="J222" s="13">
        <v>176553</v>
      </c>
      <c r="K222" s="13">
        <v>21055</v>
      </c>
      <c r="L222" s="13">
        <v>0</v>
      </c>
      <c r="M222" s="14"/>
      <c r="N222" s="13">
        <v>21853</v>
      </c>
    </row>
    <row r="223" spans="1:14">
      <c r="A223" s="39">
        <v>588</v>
      </c>
      <c r="B223" s="40" t="s">
        <v>194</v>
      </c>
      <c r="C223" s="13">
        <v>718661</v>
      </c>
      <c r="D223" s="13">
        <v>705253</v>
      </c>
      <c r="E223" s="14">
        <v>7543</v>
      </c>
      <c r="F223" s="13">
        <v>154063</v>
      </c>
      <c r="G223" s="13">
        <v>61213</v>
      </c>
      <c r="H223" s="13"/>
      <c r="I223" s="13">
        <v>130239</v>
      </c>
      <c r="J223" s="13">
        <v>61213</v>
      </c>
      <c r="K223" s="13">
        <v>6061</v>
      </c>
      <c r="L223" s="13">
        <v>0</v>
      </c>
      <c r="M223" s="14"/>
      <c r="N223" s="13">
        <v>1453</v>
      </c>
    </row>
    <row r="224" spans="1:14">
      <c r="A224" s="39">
        <v>589</v>
      </c>
      <c r="B224" s="40" t="s">
        <v>195</v>
      </c>
      <c r="C224" s="13">
        <v>625523</v>
      </c>
      <c r="D224" s="13">
        <v>946246</v>
      </c>
      <c r="E224" s="14">
        <v>20643</v>
      </c>
      <c r="F224" s="13">
        <v>135443</v>
      </c>
      <c r="G224" s="13">
        <v>61289</v>
      </c>
      <c r="H224" s="13"/>
      <c r="I224" s="13">
        <v>185017</v>
      </c>
      <c r="J224" s="13">
        <v>53746</v>
      </c>
      <c r="K224" s="13">
        <v>2817</v>
      </c>
      <c r="L224" s="13">
        <v>0</v>
      </c>
      <c r="M224" s="14"/>
      <c r="N224" s="13">
        <v>0</v>
      </c>
    </row>
    <row r="225" spans="1:14">
      <c r="A225" s="39">
        <v>590</v>
      </c>
      <c r="B225" s="40" t="s">
        <v>196</v>
      </c>
      <c r="C225" s="13">
        <v>5117484</v>
      </c>
      <c r="D225" s="13">
        <v>5334741</v>
      </c>
      <c r="E225" s="14">
        <v>127461</v>
      </c>
      <c r="F225" s="13">
        <v>1042520</v>
      </c>
      <c r="G225" s="13">
        <v>178757</v>
      </c>
      <c r="H225" s="13"/>
      <c r="I225" s="13">
        <v>991620</v>
      </c>
      <c r="J225" s="13">
        <v>178757</v>
      </c>
      <c r="K225" s="13">
        <v>9730</v>
      </c>
      <c r="L225" s="13">
        <v>0</v>
      </c>
      <c r="M225" s="14"/>
      <c r="N225" s="13">
        <v>21287</v>
      </c>
    </row>
    <row r="226" spans="1:14">
      <c r="A226" s="39">
        <v>597</v>
      </c>
      <c r="B226" s="40" t="s">
        <v>197</v>
      </c>
      <c r="C226" s="13">
        <v>8687489</v>
      </c>
      <c r="D226" s="13">
        <v>8596010</v>
      </c>
      <c r="E226" s="14">
        <v>146413</v>
      </c>
      <c r="F226" s="13">
        <v>1567635</v>
      </c>
      <c r="G226" s="13">
        <v>327392</v>
      </c>
      <c r="H226" s="13"/>
      <c r="I226" s="13">
        <v>2434362</v>
      </c>
      <c r="J226" s="13">
        <v>321254</v>
      </c>
      <c r="K226" s="13">
        <v>40045</v>
      </c>
      <c r="L226" s="13">
        <v>25769</v>
      </c>
      <c r="M226" s="14"/>
      <c r="N226" s="13">
        <v>57536</v>
      </c>
    </row>
    <row r="227" spans="1:14">
      <c r="A227" s="39">
        <v>599</v>
      </c>
      <c r="B227" s="40" t="s">
        <v>198</v>
      </c>
      <c r="C227" s="13">
        <v>485516468</v>
      </c>
      <c r="D227" s="13">
        <v>525197407</v>
      </c>
      <c r="E227" s="14">
        <v>7745217</v>
      </c>
      <c r="F227" s="13">
        <v>107995412</v>
      </c>
      <c r="G227" s="13">
        <v>6435427</v>
      </c>
      <c r="H227" s="13"/>
      <c r="I227" s="13">
        <v>136728910</v>
      </c>
      <c r="J227" s="13">
        <v>6558575</v>
      </c>
      <c r="K227" s="13">
        <v>25948</v>
      </c>
      <c r="L227" s="13">
        <v>0</v>
      </c>
      <c r="M227" s="14"/>
      <c r="N227" s="13">
        <v>377816</v>
      </c>
    </row>
    <row r="228" spans="1:14">
      <c r="A228" s="39">
        <v>603</v>
      </c>
      <c r="B228" s="40" t="s">
        <v>199</v>
      </c>
      <c r="C228" s="13">
        <v>16670126</v>
      </c>
      <c r="D228" s="13">
        <v>15604502</v>
      </c>
      <c r="E228" s="14">
        <v>353536</v>
      </c>
      <c r="F228" s="13">
        <v>3344346</v>
      </c>
      <c r="G228" s="13">
        <v>321203</v>
      </c>
      <c r="H228" s="13"/>
      <c r="I228" s="13">
        <v>3778604</v>
      </c>
      <c r="J228" s="13">
        <v>321203</v>
      </c>
      <c r="K228" s="13">
        <v>103114</v>
      </c>
      <c r="L228" s="13">
        <v>68718</v>
      </c>
      <c r="M228" s="14"/>
      <c r="N228" s="13">
        <v>92528</v>
      </c>
    </row>
    <row r="229" spans="1:14">
      <c r="A229" s="39">
        <v>606</v>
      </c>
      <c r="B229" s="40" t="s">
        <v>200</v>
      </c>
      <c r="C229" s="13">
        <v>36733935</v>
      </c>
      <c r="D229" s="13">
        <v>34998248</v>
      </c>
      <c r="E229" s="14">
        <v>1486407</v>
      </c>
      <c r="F229" s="13">
        <v>7694847</v>
      </c>
      <c r="G229" s="13">
        <v>717401</v>
      </c>
      <c r="H229" s="13"/>
      <c r="I229" s="13">
        <v>8640757</v>
      </c>
      <c r="J229" s="13">
        <v>625403</v>
      </c>
      <c r="K229" s="13">
        <v>39387</v>
      </c>
      <c r="L229" s="13">
        <v>0</v>
      </c>
      <c r="M229" s="14"/>
      <c r="N229" s="13">
        <v>26545</v>
      </c>
    </row>
    <row r="230" spans="1:14">
      <c r="A230" s="39">
        <v>608</v>
      </c>
      <c r="B230" s="40" t="s">
        <v>433</v>
      </c>
      <c r="C230" s="13">
        <v>2185933</v>
      </c>
      <c r="D230" s="13">
        <v>2615465</v>
      </c>
      <c r="E230" s="14">
        <v>21070</v>
      </c>
      <c r="F230" s="13">
        <v>387002</v>
      </c>
      <c r="G230" s="13">
        <v>73395</v>
      </c>
      <c r="H230" s="13"/>
      <c r="I230" s="13">
        <v>376323</v>
      </c>
      <c r="J230" s="13">
        <v>73395</v>
      </c>
      <c r="K230" s="13">
        <v>0</v>
      </c>
      <c r="L230" s="13">
        <v>0</v>
      </c>
      <c r="M230" s="14"/>
      <c r="N230" s="13">
        <v>15269</v>
      </c>
    </row>
    <row r="231" spans="1:14">
      <c r="A231" s="39">
        <v>610</v>
      </c>
      <c r="B231" s="40" t="s">
        <v>201</v>
      </c>
      <c r="C231" s="13">
        <v>4328886</v>
      </c>
      <c r="D231" s="13">
        <v>4194283</v>
      </c>
      <c r="E231" s="14">
        <v>90569</v>
      </c>
      <c r="F231" s="13">
        <v>713043</v>
      </c>
      <c r="G231" s="13">
        <v>157503</v>
      </c>
      <c r="H231" s="13"/>
      <c r="I231" s="13">
        <v>827712</v>
      </c>
      <c r="J231" s="13">
        <v>157503</v>
      </c>
      <c r="K231" s="13">
        <v>2930</v>
      </c>
      <c r="L231" s="13">
        <v>0</v>
      </c>
      <c r="M231" s="14"/>
      <c r="N231" s="13">
        <v>8185</v>
      </c>
    </row>
    <row r="232" spans="1:14">
      <c r="A232" s="39">
        <v>611</v>
      </c>
      <c r="B232" s="40" t="s">
        <v>202</v>
      </c>
      <c r="C232" s="13">
        <v>1055830</v>
      </c>
      <c r="D232" s="13">
        <v>924637</v>
      </c>
      <c r="E232" s="14">
        <v>22811</v>
      </c>
      <c r="F232" s="13">
        <v>206622</v>
      </c>
      <c r="G232" s="13">
        <v>65838</v>
      </c>
      <c r="H232" s="13"/>
      <c r="I232" s="13">
        <v>193171</v>
      </c>
      <c r="J232" s="13">
        <v>65838</v>
      </c>
      <c r="K232" s="13">
        <v>8294</v>
      </c>
      <c r="L232" s="13">
        <v>0</v>
      </c>
      <c r="M232" s="14"/>
      <c r="N232" s="13">
        <v>18013</v>
      </c>
    </row>
    <row r="233" spans="1:14">
      <c r="A233" s="39">
        <v>612</v>
      </c>
      <c r="B233" s="40" t="s">
        <v>434</v>
      </c>
      <c r="C233" s="13">
        <v>26424114</v>
      </c>
      <c r="D233" s="13">
        <v>25918741</v>
      </c>
      <c r="E233" s="14">
        <v>792241</v>
      </c>
      <c r="F233" s="13">
        <v>5249288</v>
      </c>
      <c r="G233" s="13">
        <v>581206</v>
      </c>
      <c r="H233" s="13"/>
      <c r="I233" s="13">
        <v>6695723</v>
      </c>
      <c r="J233" s="13">
        <v>581373</v>
      </c>
      <c r="K233" s="13">
        <v>413266</v>
      </c>
      <c r="L233" s="13">
        <v>0</v>
      </c>
      <c r="M233" s="14"/>
      <c r="N233" s="13">
        <v>56864</v>
      </c>
    </row>
    <row r="234" spans="1:14">
      <c r="A234" s="39">
        <v>613</v>
      </c>
      <c r="B234" s="40" t="s">
        <v>203</v>
      </c>
      <c r="C234" s="13">
        <v>3277715</v>
      </c>
      <c r="D234" s="13">
        <v>3537675</v>
      </c>
      <c r="E234" s="14">
        <v>38968</v>
      </c>
      <c r="F234" s="13">
        <v>426246</v>
      </c>
      <c r="G234" s="13">
        <v>129692</v>
      </c>
      <c r="H234" s="13"/>
      <c r="I234" s="13">
        <v>588880</v>
      </c>
      <c r="J234" s="13">
        <v>112482</v>
      </c>
      <c r="K234" s="13">
        <v>15107</v>
      </c>
      <c r="L234" s="13">
        <v>0</v>
      </c>
      <c r="M234" s="14"/>
      <c r="N234" s="13">
        <v>21152</v>
      </c>
    </row>
    <row r="235" spans="1:14">
      <c r="A235" s="39">
        <v>614</v>
      </c>
      <c r="B235" s="40" t="s">
        <v>204</v>
      </c>
      <c r="C235" s="13">
        <v>1060954</v>
      </c>
      <c r="D235" s="13">
        <v>1034291</v>
      </c>
      <c r="E235" s="14">
        <v>20004</v>
      </c>
      <c r="F235" s="13">
        <v>228836</v>
      </c>
      <c r="G235" s="13">
        <v>87956</v>
      </c>
      <c r="H235" s="13"/>
      <c r="I235" s="13">
        <v>216650</v>
      </c>
      <c r="J235" s="13">
        <v>90713</v>
      </c>
      <c r="K235" s="13">
        <v>5115</v>
      </c>
      <c r="L235" s="13">
        <v>0</v>
      </c>
      <c r="M235" s="14"/>
      <c r="N235" s="13">
        <v>3643</v>
      </c>
    </row>
    <row r="236" spans="1:14">
      <c r="A236" s="39">
        <v>617</v>
      </c>
      <c r="B236" s="40" t="s">
        <v>205</v>
      </c>
      <c r="C236" s="13">
        <v>755559</v>
      </c>
      <c r="D236" s="13">
        <v>867894</v>
      </c>
      <c r="E236" s="14">
        <v>11977</v>
      </c>
      <c r="F236" s="13">
        <v>142923</v>
      </c>
      <c r="G236" s="13">
        <v>51806</v>
      </c>
      <c r="H236" s="13"/>
      <c r="I236" s="13">
        <v>136758</v>
      </c>
      <c r="J236" s="13">
        <v>51806</v>
      </c>
      <c r="K236" s="13">
        <v>6061</v>
      </c>
      <c r="L236" s="13">
        <v>0</v>
      </c>
      <c r="M236" s="14"/>
      <c r="N236" s="13">
        <v>0</v>
      </c>
    </row>
    <row r="237" spans="1:14">
      <c r="A237" s="39">
        <v>620</v>
      </c>
      <c r="B237" s="40" t="s">
        <v>206</v>
      </c>
      <c r="C237" s="13">
        <v>2665311</v>
      </c>
      <c r="D237" s="13">
        <v>2730645</v>
      </c>
      <c r="E237" s="14">
        <v>53801</v>
      </c>
      <c r="F237" s="13">
        <v>489710</v>
      </c>
      <c r="G237" s="13">
        <v>134253</v>
      </c>
      <c r="H237" s="13"/>
      <c r="I237" s="13">
        <v>515973</v>
      </c>
      <c r="J237" s="13">
        <v>133244</v>
      </c>
      <c r="K237" s="13">
        <v>2709</v>
      </c>
      <c r="L237" s="13">
        <v>0</v>
      </c>
      <c r="M237" s="14"/>
      <c r="N237" s="13">
        <v>4506</v>
      </c>
    </row>
    <row r="238" spans="1:14">
      <c r="A238" s="39">
        <v>622</v>
      </c>
      <c r="B238" s="40" t="s">
        <v>207</v>
      </c>
      <c r="C238" s="13">
        <v>30200192</v>
      </c>
      <c r="D238" s="13">
        <v>28619214</v>
      </c>
      <c r="E238" s="14">
        <v>895565</v>
      </c>
      <c r="F238" s="13">
        <v>6074690</v>
      </c>
      <c r="G238" s="13">
        <v>586513</v>
      </c>
      <c r="H238" s="13"/>
      <c r="I238" s="13">
        <v>6007682</v>
      </c>
      <c r="J238" s="13">
        <v>586513</v>
      </c>
      <c r="K238" s="13">
        <v>63828</v>
      </c>
      <c r="L238" s="13">
        <v>0</v>
      </c>
      <c r="M238" s="14"/>
      <c r="N238" s="13">
        <v>42666</v>
      </c>
    </row>
    <row r="239" spans="1:14">
      <c r="A239" s="39">
        <v>623</v>
      </c>
      <c r="B239" s="40" t="s">
        <v>435</v>
      </c>
      <c r="C239" s="13">
        <v>653136</v>
      </c>
      <c r="D239" s="13">
        <v>789021</v>
      </c>
      <c r="E239" s="14">
        <v>8885</v>
      </c>
      <c r="F239" s="13">
        <v>129843</v>
      </c>
      <c r="G239" s="13">
        <v>58987</v>
      </c>
      <c r="H239" s="13"/>
      <c r="I239" s="13">
        <v>148357</v>
      </c>
      <c r="J239" s="13">
        <v>58987</v>
      </c>
      <c r="K239" s="13">
        <v>0</v>
      </c>
      <c r="L239" s="13">
        <v>0</v>
      </c>
      <c r="M239" s="14"/>
      <c r="N239" s="13">
        <v>6025</v>
      </c>
    </row>
    <row r="240" spans="1:14">
      <c r="A240" s="39">
        <v>626</v>
      </c>
      <c r="B240" s="40" t="s">
        <v>208</v>
      </c>
      <c r="C240" s="13">
        <v>3046217</v>
      </c>
      <c r="D240" s="13">
        <v>3343981</v>
      </c>
      <c r="E240" s="14">
        <v>56973</v>
      </c>
      <c r="F240" s="13">
        <v>451219</v>
      </c>
      <c r="G240" s="13">
        <v>123991</v>
      </c>
      <c r="H240" s="13"/>
      <c r="I240" s="13">
        <v>624352</v>
      </c>
      <c r="J240" s="13">
        <v>123991</v>
      </c>
      <c r="K240" s="13">
        <v>2437</v>
      </c>
      <c r="L240" s="13">
        <v>0</v>
      </c>
      <c r="M240" s="14"/>
      <c r="N240" s="13">
        <v>3374</v>
      </c>
    </row>
    <row r="241" spans="1:14">
      <c r="A241" s="39">
        <v>627</v>
      </c>
      <c r="B241" s="40" t="s">
        <v>209</v>
      </c>
      <c r="C241" s="13">
        <v>2235954</v>
      </c>
      <c r="D241" s="13">
        <v>2754323</v>
      </c>
      <c r="E241" s="14">
        <v>235425</v>
      </c>
      <c r="F241" s="13">
        <v>559594</v>
      </c>
      <c r="G241" s="13">
        <v>162737</v>
      </c>
      <c r="H241" s="13"/>
      <c r="I241" s="13">
        <v>484637</v>
      </c>
      <c r="J241" s="13">
        <v>162737</v>
      </c>
      <c r="K241" s="13">
        <v>0</v>
      </c>
      <c r="L241" s="13">
        <v>0</v>
      </c>
      <c r="M241" s="14"/>
      <c r="N241" s="13">
        <v>9722</v>
      </c>
    </row>
    <row r="242" spans="1:14">
      <c r="A242" s="39">
        <v>629</v>
      </c>
      <c r="B242" s="40" t="s">
        <v>210</v>
      </c>
      <c r="C242" s="13">
        <v>3658414</v>
      </c>
      <c r="D242" s="13">
        <v>3976250</v>
      </c>
      <c r="E242" s="14">
        <v>83777</v>
      </c>
      <c r="F242" s="13">
        <v>820409</v>
      </c>
      <c r="G242" s="13">
        <v>131898</v>
      </c>
      <c r="H242" s="13"/>
      <c r="I242" s="13">
        <v>1217079</v>
      </c>
      <c r="J242" s="13">
        <v>225073</v>
      </c>
      <c r="K242" s="13">
        <v>0</v>
      </c>
      <c r="L242" s="13">
        <v>0</v>
      </c>
      <c r="M242" s="14"/>
      <c r="N242" s="13">
        <v>5219</v>
      </c>
    </row>
    <row r="243" spans="1:14">
      <c r="A243" s="39">
        <v>632</v>
      </c>
      <c r="B243" s="40" t="s">
        <v>211</v>
      </c>
      <c r="C243" s="13">
        <v>5585685</v>
      </c>
      <c r="D243" s="13">
        <v>6340946</v>
      </c>
      <c r="E243" s="14">
        <v>154037</v>
      </c>
      <c r="F243" s="13">
        <v>989282</v>
      </c>
      <c r="G243" s="13">
        <v>263342</v>
      </c>
      <c r="H243" s="13"/>
      <c r="I243" s="13">
        <v>1942937</v>
      </c>
      <c r="J243" s="13">
        <v>255791</v>
      </c>
      <c r="K243" s="13">
        <v>63165</v>
      </c>
      <c r="L243" s="13">
        <v>0</v>
      </c>
      <c r="M243" s="14"/>
      <c r="N243" s="13">
        <v>10685</v>
      </c>
    </row>
    <row r="244" spans="1:14">
      <c r="A244" s="39">
        <v>637</v>
      </c>
      <c r="B244" s="40" t="s">
        <v>212</v>
      </c>
      <c r="C244" s="13">
        <v>37580611</v>
      </c>
      <c r="D244" s="13">
        <v>36820698</v>
      </c>
      <c r="E244" s="14">
        <v>119250</v>
      </c>
      <c r="F244" s="13">
        <v>7737249</v>
      </c>
      <c r="G244" s="13">
        <v>860125</v>
      </c>
      <c r="H244" s="13"/>
      <c r="I244" s="13">
        <v>9212500</v>
      </c>
      <c r="J244" s="13">
        <v>860125</v>
      </c>
      <c r="K244" s="13">
        <v>0</v>
      </c>
      <c r="L244" s="13">
        <v>0</v>
      </c>
      <c r="M244" s="14"/>
      <c r="N244" s="13">
        <v>33704</v>
      </c>
    </row>
    <row r="245" spans="1:14">
      <c r="A245" s="39">
        <v>638</v>
      </c>
      <c r="B245" s="40" t="s">
        <v>213</v>
      </c>
      <c r="C245" s="13">
        <v>480537</v>
      </c>
      <c r="D245" s="13">
        <v>715202</v>
      </c>
      <c r="E245" s="14">
        <v>22519</v>
      </c>
      <c r="F245" s="13">
        <v>97752</v>
      </c>
      <c r="G245" s="13">
        <v>40841</v>
      </c>
      <c r="H245" s="13"/>
      <c r="I245" s="13">
        <v>40534</v>
      </c>
      <c r="J245" s="13">
        <v>40534</v>
      </c>
      <c r="K245" s="13">
        <v>0</v>
      </c>
      <c r="L245" s="13">
        <v>0</v>
      </c>
      <c r="M245" s="14"/>
      <c r="N245" s="13">
        <v>905</v>
      </c>
    </row>
    <row r="246" spans="1:14">
      <c r="A246" s="39">
        <v>642</v>
      </c>
      <c r="B246" s="40" t="s">
        <v>214</v>
      </c>
      <c r="C246" s="13">
        <v>10353808</v>
      </c>
      <c r="D246" s="13">
        <v>10865632</v>
      </c>
      <c r="E246" s="14">
        <v>180757</v>
      </c>
      <c r="F246" s="13">
        <v>2241601</v>
      </c>
      <c r="G246" s="13">
        <v>322614</v>
      </c>
      <c r="H246" s="13"/>
      <c r="I246" s="13">
        <v>2636737</v>
      </c>
      <c r="J246" s="13">
        <v>322614</v>
      </c>
      <c r="K246" s="13">
        <v>5536</v>
      </c>
      <c r="L246" s="13">
        <v>0</v>
      </c>
      <c r="M246" s="14"/>
      <c r="N246" s="13">
        <v>8509</v>
      </c>
    </row>
    <row r="247" spans="1:14">
      <c r="A247" s="39">
        <v>643</v>
      </c>
      <c r="B247" s="40" t="s">
        <v>436</v>
      </c>
      <c r="C247" s="13">
        <v>1872896</v>
      </c>
      <c r="D247" s="13">
        <v>2030523</v>
      </c>
      <c r="E247" s="14">
        <v>40023</v>
      </c>
      <c r="F247" s="13">
        <v>295622</v>
      </c>
      <c r="G247" s="13">
        <v>85501</v>
      </c>
      <c r="H247" s="13"/>
      <c r="I247" s="13">
        <v>344367</v>
      </c>
      <c r="J247" s="13">
        <v>85501</v>
      </c>
      <c r="K247" s="13">
        <v>0</v>
      </c>
      <c r="L247" s="13">
        <v>0</v>
      </c>
      <c r="M247" s="14"/>
      <c r="N247" s="13">
        <v>7629</v>
      </c>
    </row>
    <row r="248" spans="1:14">
      <c r="A248" s="39">
        <v>644</v>
      </c>
      <c r="B248" s="40" t="s">
        <v>437</v>
      </c>
      <c r="C248" s="13">
        <v>507670</v>
      </c>
      <c r="D248" s="13">
        <v>696888</v>
      </c>
      <c r="E248" s="14">
        <v>5736</v>
      </c>
      <c r="F248" s="13">
        <v>126188</v>
      </c>
      <c r="G248" s="13">
        <v>58300</v>
      </c>
      <c r="H248" s="13"/>
      <c r="I248" s="13">
        <v>126607</v>
      </c>
      <c r="J248" s="13">
        <v>58300</v>
      </c>
      <c r="K248" s="13">
        <v>0</v>
      </c>
      <c r="L248" s="13">
        <v>0</v>
      </c>
      <c r="M248" s="14"/>
      <c r="N248" s="13">
        <v>0</v>
      </c>
    </row>
    <row r="249" spans="1:14">
      <c r="A249" s="39">
        <v>653</v>
      </c>
      <c r="B249" s="40" t="s">
        <v>445</v>
      </c>
      <c r="C249" s="13">
        <v>959454</v>
      </c>
      <c r="D249" s="13">
        <v>1205955</v>
      </c>
      <c r="E249" s="14">
        <v>26383</v>
      </c>
      <c r="F249" s="13">
        <v>216027</v>
      </c>
      <c r="G249" s="13">
        <v>53652</v>
      </c>
      <c r="H249" s="13"/>
      <c r="I249" s="13">
        <v>269299</v>
      </c>
      <c r="J249" s="13">
        <v>53652</v>
      </c>
      <c r="K249" s="13">
        <v>9995</v>
      </c>
      <c r="L249" s="13">
        <v>0</v>
      </c>
      <c r="M249" s="14"/>
      <c r="N249" s="13">
        <v>6587</v>
      </c>
    </row>
    <row r="250" spans="1:14">
      <c r="A250" s="39">
        <v>654</v>
      </c>
      <c r="B250" s="40" t="s">
        <v>215</v>
      </c>
      <c r="C250" s="13">
        <v>2194001</v>
      </c>
      <c r="D250" s="13">
        <v>2371493</v>
      </c>
      <c r="E250" s="14">
        <v>31264</v>
      </c>
      <c r="F250" s="13">
        <v>460793</v>
      </c>
      <c r="G250" s="13">
        <v>125106</v>
      </c>
      <c r="H250" s="13"/>
      <c r="I250" s="13">
        <v>434851</v>
      </c>
      <c r="J250" s="13">
        <v>132710</v>
      </c>
      <c r="K250" s="13">
        <v>1056</v>
      </c>
      <c r="L250" s="13">
        <v>0</v>
      </c>
      <c r="M250" s="14"/>
      <c r="N250" s="13">
        <v>79237</v>
      </c>
    </row>
    <row r="251" spans="1:14">
      <c r="A251" s="39">
        <v>664</v>
      </c>
      <c r="B251" s="40" t="s">
        <v>216</v>
      </c>
      <c r="C251" s="13">
        <v>8229185</v>
      </c>
      <c r="D251" s="13">
        <v>8427941</v>
      </c>
      <c r="E251" s="14">
        <v>0</v>
      </c>
      <c r="F251" s="13">
        <v>1919630</v>
      </c>
      <c r="G251" s="13">
        <v>211101</v>
      </c>
      <c r="H251" s="13"/>
      <c r="I251" s="13">
        <v>2666442</v>
      </c>
      <c r="J251" s="13">
        <v>247729</v>
      </c>
      <c r="K251" s="13">
        <v>0</v>
      </c>
      <c r="L251" s="13">
        <v>0</v>
      </c>
      <c r="M251" s="14"/>
      <c r="N251" s="13">
        <v>17392</v>
      </c>
    </row>
    <row r="252" spans="1:14">
      <c r="A252" s="39">
        <v>668</v>
      </c>
      <c r="B252" s="40" t="s">
        <v>217</v>
      </c>
      <c r="C252" s="13">
        <v>1797841</v>
      </c>
      <c r="D252" s="13">
        <v>2114909</v>
      </c>
      <c r="E252" s="14">
        <v>40039</v>
      </c>
      <c r="F252" s="13">
        <v>346997</v>
      </c>
      <c r="G252" s="13">
        <v>102629</v>
      </c>
      <c r="H252" s="13"/>
      <c r="I252" s="13">
        <v>175631</v>
      </c>
      <c r="J252" s="13">
        <v>0</v>
      </c>
      <c r="K252" s="13">
        <v>3570</v>
      </c>
      <c r="L252" s="13">
        <v>0</v>
      </c>
      <c r="M252" s="14"/>
      <c r="N252" s="13">
        <v>76001</v>
      </c>
    </row>
    <row r="253" spans="1:14">
      <c r="A253" s="39">
        <v>677</v>
      </c>
      <c r="B253" s="40" t="s">
        <v>218</v>
      </c>
      <c r="C253" s="13">
        <v>3880753</v>
      </c>
      <c r="D253" s="13">
        <v>3867605</v>
      </c>
      <c r="E253" s="14">
        <v>71917</v>
      </c>
      <c r="F253" s="13">
        <v>688649</v>
      </c>
      <c r="G253" s="13">
        <v>169221</v>
      </c>
      <c r="H253" s="13"/>
      <c r="I253" s="13">
        <v>815224</v>
      </c>
      <c r="J253" s="13">
        <v>169221</v>
      </c>
      <c r="K253" s="13">
        <v>0</v>
      </c>
      <c r="L253" s="13">
        <v>0</v>
      </c>
      <c r="M253" s="14"/>
      <c r="N253" s="13">
        <v>17362</v>
      </c>
    </row>
    <row r="254" spans="1:14">
      <c r="A254" s="39">
        <v>678</v>
      </c>
      <c r="B254" s="40" t="s">
        <v>219</v>
      </c>
      <c r="C254" s="13">
        <v>654816</v>
      </c>
      <c r="D254" s="13">
        <v>661850</v>
      </c>
      <c r="E254" s="14">
        <v>45426</v>
      </c>
      <c r="F254" s="13">
        <v>185989</v>
      </c>
      <c r="G254" s="13">
        <v>63466</v>
      </c>
      <c r="H254" s="13"/>
      <c r="I254" s="13">
        <v>234066</v>
      </c>
      <c r="J254" s="13">
        <v>65490</v>
      </c>
      <c r="K254" s="13">
        <v>0</v>
      </c>
      <c r="L254" s="13">
        <v>0</v>
      </c>
      <c r="M254" s="14"/>
      <c r="N254" s="13">
        <v>33289</v>
      </c>
    </row>
    <row r="255" spans="1:14">
      <c r="A255" s="39">
        <v>687</v>
      </c>
      <c r="B255" s="40" t="s">
        <v>220</v>
      </c>
      <c r="C255" s="13">
        <v>15282281</v>
      </c>
      <c r="D255" s="13">
        <v>19766977</v>
      </c>
      <c r="E255" s="14">
        <v>460102</v>
      </c>
      <c r="F255" s="13">
        <v>2902428</v>
      </c>
      <c r="G255" s="13">
        <v>292281</v>
      </c>
      <c r="H255" s="13"/>
      <c r="I255" s="13">
        <v>3639921</v>
      </c>
      <c r="J255" s="13">
        <v>381088</v>
      </c>
      <c r="K255" s="13">
        <v>0</v>
      </c>
      <c r="L255" s="13">
        <v>0</v>
      </c>
      <c r="M255" s="14"/>
      <c r="N255" s="13">
        <v>32148</v>
      </c>
    </row>
    <row r="256" spans="1:14">
      <c r="A256" s="39">
        <v>689</v>
      </c>
      <c r="B256" s="40" t="s">
        <v>221</v>
      </c>
      <c r="C256" s="13">
        <v>797864</v>
      </c>
      <c r="D256" s="13">
        <v>911383</v>
      </c>
      <c r="E256" s="14">
        <v>38387</v>
      </c>
      <c r="F256" s="13">
        <v>202435</v>
      </c>
      <c r="G256" s="13">
        <v>84632</v>
      </c>
      <c r="H256" s="13"/>
      <c r="I256" s="13">
        <v>232435</v>
      </c>
      <c r="J256" s="13">
        <v>84632</v>
      </c>
      <c r="K256" s="13">
        <v>0</v>
      </c>
      <c r="L256" s="13">
        <v>0</v>
      </c>
      <c r="M256" s="14"/>
      <c r="N256" s="13">
        <v>0</v>
      </c>
    </row>
    <row r="257" spans="1:14">
      <c r="A257" s="39">
        <v>693</v>
      </c>
      <c r="B257" s="40" t="s">
        <v>455</v>
      </c>
      <c r="C257" s="13">
        <v>307658</v>
      </c>
      <c r="D257" s="13">
        <v>498000</v>
      </c>
      <c r="E257" s="14">
        <v>86924</v>
      </c>
      <c r="F257" s="13">
        <v>103974</v>
      </c>
      <c r="G257" s="13">
        <v>55864</v>
      </c>
      <c r="H257" s="13"/>
      <c r="I257" s="13">
        <v>133974</v>
      </c>
      <c r="J257" s="13">
        <v>55864</v>
      </c>
      <c r="K257" s="13">
        <v>0</v>
      </c>
      <c r="L257" s="13">
        <v>0</v>
      </c>
      <c r="M257" s="14"/>
      <c r="N257" s="13">
        <v>21967</v>
      </c>
    </row>
    <row r="258" spans="1:14">
      <c r="A258" s="39">
        <v>694</v>
      </c>
      <c r="B258" s="40" t="s">
        <v>456</v>
      </c>
      <c r="C258" s="13">
        <v>526402</v>
      </c>
      <c r="D258" s="13">
        <v>600723</v>
      </c>
      <c r="E258" s="14">
        <v>22185</v>
      </c>
      <c r="F258" s="13">
        <v>138818</v>
      </c>
      <c r="G258" s="13">
        <v>63171</v>
      </c>
      <c r="H258" s="13"/>
      <c r="I258" s="13">
        <v>188818</v>
      </c>
      <c r="J258" s="13">
        <v>63171</v>
      </c>
      <c r="K258" s="13">
        <v>0</v>
      </c>
      <c r="L258" s="13">
        <v>0</v>
      </c>
      <c r="M258" s="14"/>
      <c r="N258" s="13">
        <v>0</v>
      </c>
    </row>
    <row r="259" spans="1:14">
      <c r="A259" s="39">
        <v>703</v>
      </c>
      <c r="B259" s="40" t="s">
        <v>222</v>
      </c>
      <c r="C259" s="13">
        <v>2395356</v>
      </c>
      <c r="D259" s="13">
        <v>2116537</v>
      </c>
      <c r="E259" s="14">
        <v>54131</v>
      </c>
      <c r="F259" s="13">
        <v>500971</v>
      </c>
      <c r="G259" s="13">
        <v>136579</v>
      </c>
      <c r="H259" s="13"/>
      <c r="I259" s="13">
        <v>583989</v>
      </c>
      <c r="J259" s="13">
        <v>145535</v>
      </c>
      <c r="K259" s="13">
        <v>1330</v>
      </c>
      <c r="L259" s="13">
        <v>0</v>
      </c>
      <c r="M259" s="14"/>
      <c r="N259" s="13">
        <v>66452</v>
      </c>
    </row>
    <row r="260" spans="1:14">
      <c r="A260" s="39">
        <v>707</v>
      </c>
      <c r="B260" s="40" t="s">
        <v>223</v>
      </c>
      <c r="C260" s="13">
        <v>900018</v>
      </c>
      <c r="D260" s="13">
        <v>808563</v>
      </c>
      <c r="E260" s="14">
        <v>26540</v>
      </c>
      <c r="F260" s="13">
        <v>197369</v>
      </c>
      <c r="G260" s="13">
        <v>79476</v>
      </c>
      <c r="H260" s="13"/>
      <c r="I260" s="13">
        <v>227369</v>
      </c>
      <c r="J260" s="13">
        <v>79476</v>
      </c>
      <c r="K260" s="13">
        <v>0</v>
      </c>
      <c r="L260" s="13">
        <v>0</v>
      </c>
      <c r="M260" s="14"/>
      <c r="N260" s="13">
        <v>0</v>
      </c>
    </row>
    <row r="261" spans="1:14">
      <c r="A261" s="39">
        <v>715</v>
      </c>
      <c r="B261" s="40" t="s">
        <v>224</v>
      </c>
      <c r="C261" s="13">
        <v>12364979</v>
      </c>
      <c r="D261" s="13">
        <v>12068433</v>
      </c>
      <c r="E261" s="14">
        <v>300243</v>
      </c>
      <c r="F261" s="13">
        <v>3152755</v>
      </c>
      <c r="G261" s="13">
        <v>385574</v>
      </c>
      <c r="H261" s="13"/>
      <c r="I261" s="13">
        <v>2753332</v>
      </c>
      <c r="J261" s="13">
        <v>385577</v>
      </c>
      <c r="K261" s="13">
        <v>6879</v>
      </c>
      <c r="L261" s="13">
        <v>0</v>
      </c>
      <c r="M261" s="14"/>
      <c r="N261" s="13">
        <v>24886</v>
      </c>
    </row>
    <row r="262" spans="1:14">
      <c r="A262" s="39">
        <v>716</v>
      </c>
      <c r="B262" s="40" t="s">
        <v>225</v>
      </c>
      <c r="C262" s="13">
        <v>3345772</v>
      </c>
      <c r="D262" s="13">
        <v>3150144</v>
      </c>
      <c r="E262" s="14">
        <v>93690</v>
      </c>
      <c r="F262" s="13">
        <v>623001</v>
      </c>
      <c r="G262" s="13">
        <v>159823</v>
      </c>
      <c r="H262" s="13"/>
      <c r="I262" s="13">
        <v>718792</v>
      </c>
      <c r="J262" s="13">
        <v>159823</v>
      </c>
      <c r="K262" s="13">
        <v>0</v>
      </c>
      <c r="L262" s="13">
        <v>0</v>
      </c>
      <c r="M262" s="14"/>
      <c r="N262" s="13">
        <v>33534</v>
      </c>
    </row>
    <row r="263" spans="1:14">
      <c r="A263" s="39">
        <v>717</v>
      </c>
      <c r="B263" s="40" t="s">
        <v>226</v>
      </c>
      <c r="C263" s="13">
        <v>1844227</v>
      </c>
      <c r="D263" s="13">
        <v>2316545</v>
      </c>
      <c r="E263" s="14">
        <v>305936</v>
      </c>
      <c r="F263" s="13">
        <v>347901</v>
      </c>
      <c r="G263" s="13">
        <v>114680</v>
      </c>
      <c r="H263" s="13"/>
      <c r="I263" s="13">
        <v>458183</v>
      </c>
      <c r="J263" s="13">
        <v>142122</v>
      </c>
      <c r="K263" s="13">
        <v>2160</v>
      </c>
      <c r="L263" s="13">
        <v>0</v>
      </c>
      <c r="M263" s="14"/>
      <c r="N263" s="13">
        <v>20651</v>
      </c>
    </row>
    <row r="264" spans="1:14">
      <c r="A264" s="39">
        <v>718</v>
      </c>
      <c r="B264" s="40" t="s">
        <v>227</v>
      </c>
      <c r="C264" s="13">
        <v>18175651</v>
      </c>
      <c r="D264" s="13">
        <v>19536097</v>
      </c>
      <c r="E264" s="14">
        <v>401398</v>
      </c>
      <c r="F264" s="13">
        <v>4051465</v>
      </c>
      <c r="G264" s="13">
        <v>329536</v>
      </c>
      <c r="H264" s="13"/>
      <c r="I264" s="13">
        <v>5192817</v>
      </c>
      <c r="J264" s="13">
        <v>466557</v>
      </c>
      <c r="K264" s="13">
        <v>6252</v>
      </c>
      <c r="L264" s="13">
        <v>0</v>
      </c>
      <c r="M264" s="14"/>
      <c r="N264" s="13">
        <v>25795</v>
      </c>
    </row>
    <row r="265" spans="1:14">
      <c r="A265" s="39">
        <v>733</v>
      </c>
      <c r="B265" s="40" t="s">
        <v>228</v>
      </c>
      <c r="C265" s="13">
        <v>922972</v>
      </c>
      <c r="D265" s="13">
        <v>994104</v>
      </c>
      <c r="E265" s="14">
        <v>62090</v>
      </c>
      <c r="F265" s="13">
        <v>191653</v>
      </c>
      <c r="G265" s="13">
        <v>69137</v>
      </c>
      <c r="H265" s="13"/>
      <c r="I265" s="13">
        <v>261653</v>
      </c>
      <c r="J265" s="13">
        <v>69137</v>
      </c>
      <c r="K265" s="13">
        <v>0</v>
      </c>
      <c r="L265" s="13">
        <v>0</v>
      </c>
      <c r="M265" s="14"/>
      <c r="N265" s="13">
        <v>0</v>
      </c>
    </row>
    <row r="266" spans="1:14">
      <c r="A266" s="39">
        <v>736</v>
      </c>
      <c r="B266" s="40" t="s">
        <v>229</v>
      </c>
      <c r="C266" s="13">
        <v>4449011</v>
      </c>
      <c r="D266" s="13">
        <v>4399085</v>
      </c>
      <c r="E266" s="14">
        <v>134361</v>
      </c>
      <c r="F266" s="13">
        <v>863556</v>
      </c>
      <c r="G266" s="13">
        <v>258601</v>
      </c>
      <c r="H266" s="13"/>
      <c r="I266" s="13">
        <v>1163768</v>
      </c>
      <c r="J266" s="13">
        <v>258601</v>
      </c>
      <c r="K266" s="13">
        <v>0</v>
      </c>
      <c r="L266" s="13">
        <v>0</v>
      </c>
      <c r="M266" s="14"/>
      <c r="N266" s="13">
        <v>6334</v>
      </c>
    </row>
    <row r="267" spans="1:14">
      <c r="A267" s="39">
        <v>737</v>
      </c>
      <c r="B267" s="40" t="s">
        <v>230</v>
      </c>
      <c r="C267" s="13">
        <v>5603866</v>
      </c>
      <c r="D267" s="13">
        <v>6493726</v>
      </c>
      <c r="E267" s="14">
        <v>127234</v>
      </c>
      <c r="F267" s="13">
        <v>958548</v>
      </c>
      <c r="G267" s="13">
        <v>185716</v>
      </c>
      <c r="H267" s="13"/>
      <c r="I267" s="13">
        <v>1134516</v>
      </c>
      <c r="J267" s="13">
        <v>185716</v>
      </c>
      <c r="K267" s="13">
        <v>13032</v>
      </c>
      <c r="L267" s="13">
        <v>0</v>
      </c>
      <c r="M267" s="14"/>
      <c r="N267" s="13">
        <v>22941</v>
      </c>
    </row>
    <row r="268" spans="1:14">
      <c r="A268" s="39">
        <v>738</v>
      </c>
      <c r="B268" s="40" t="s">
        <v>231</v>
      </c>
      <c r="C268" s="13">
        <v>770745</v>
      </c>
      <c r="D268" s="13">
        <v>784998</v>
      </c>
      <c r="E268" s="14">
        <v>782</v>
      </c>
      <c r="F268" s="13">
        <v>169256</v>
      </c>
      <c r="G268" s="13">
        <v>84894</v>
      </c>
      <c r="H268" s="13"/>
      <c r="I268" s="13">
        <v>231761</v>
      </c>
      <c r="J268" s="13">
        <v>84257</v>
      </c>
      <c r="K268" s="13">
        <v>13265</v>
      </c>
      <c r="L268" s="13">
        <v>0</v>
      </c>
      <c r="M268" s="14"/>
      <c r="N268" s="13">
        <v>9166</v>
      </c>
    </row>
    <row r="269" spans="1:14">
      <c r="A269" s="39">
        <v>743</v>
      </c>
      <c r="B269" s="40" t="s">
        <v>232</v>
      </c>
      <c r="C269" s="13">
        <v>2386097</v>
      </c>
      <c r="D269" s="13">
        <v>2126907</v>
      </c>
      <c r="E269" s="14">
        <v>40928</v>
      </c>
      <c r="F269" s="13">
        <v>355433</v>
      </c>
      <c r="G269" s="13">
        <v>94907</v>
      </c>
      <c r="H269" s="13"/>
      <c r="I269" s="13">
        <v>388355</v>
      </c>
      <c r="J269" s="13">
        <v>94907</v>
      </c>
      <c r="K269" s="13">
        <v>5040</v>
      </c>
      <c r="L269" s="13">
        <v>0</v>
      </c>
      <c r="M269" s="14"/>
      <c r="N269" s="13">
        <v>36960</v>
      </c>
    </row>
    <row r="270" spans="1:14">
      <c r="A270" s="39">
        <v>744</v>
      </c>
      <c r="B270" s="40" t="s">
        <v>233</v>
      </c>
      <c r="C270" s="13">
        <v>740508</v>
      </c>
      <c r="D270" s="13">
        <v>650834</v>
      </c>
      <c r="E270" s="14">
        <v>21629</v>
      </c>
      <c r="F270" s="13">
        <v>130328</v>
      </c>
      <c r="G270" s="13">
        <v>39704</v>
      </c>
      <c r="H270" s="13"/>
      <c r="I270" s="13">
        <v>124295</v>
      </c>
      <c r="J270" s="13">
        <v>39406</v>
      </c>
      <c r="K270" s="13">
        <v>0</v>
      </c>
      <c r="L270" s="13">
        <v>0</v>
      </c>
      <c r="M270" s="14"/>
      <c r="N270" s="13">
        <v>8976</v>
      </c>
    </row>
    <row r="271" spans="1:14">
      <c r="A271" s="39">
        <v>748</v>
      </c>
      <c r="B271" s="40" t="s">
        <v>234</v>
      </c>
      <c r="C271" s="13">
        <v>19305425</v>
      </c>
      <c r="D271" s="13">
        <v>19325505</v>
      </c>
      <c r="E271" s="14">
        <v>624472</v>
      </c>
      <c r="F271" s="13">
        <v>4216232</v>
      </c>
      <c r="G271" s="13">
        <v>491153</v>
      </c>
      <c r="H271" s="13"/>
      <c r="I271" s="13">
        <v>4780429</v>
      </c>
      <c r="J271" s="13">
        <v>491153</v>
      </c>
      <c r="K271" s="13">
        <v>3980</v>
      </c>
      <c r="L271" s="13">
        <v>0</v>
      </c>
      <c r="M271" s="14"/>
      <c r="N271" s="13">
        <v>70065</v>
      </c>
    </row>
    <row r="272" spans="1:14">
      <c r="A272" s="39">
        <v>753</v>
      </c>
      <c r="B272" s="40" t="s">
        <v>235</v>
      </c>
      <c r="C272" s="13">
        <v>5002245</v>
      </c>
      <c r="D272" s="13">
        <v>4963717</v>
      </c>
      <c r="E272" s="14">
        <v>93033</v>
      </c>
      <c r="F272" s="13">
        <v>750814</v>
      </c>
      <c r="G272" s="13">
        <v>146875</v>
      </c>
      <c r="H272" s="13"/>
      <c r="I272" s="13">
        <v>816006</v>
      </c>
      <c r="J272" s="13">
        <v>145994</v>
      </c>
      <c r="K272" s="13">
        <v>0</v>
      </c>
      <c r="L272" s="13">
        <v>0</v>
      </c>
      <c r="M272" s="14"/>
      <c r="N272" s="13">
        <v>18444</v>
      </c>
    </row>
    <row r="273" spans="1:14">
      <c r="A273" s="39">
        <v>755</v>
      </c>
      <c r="B273" s="40" t="s">
        <v>236</v>
      </c>
      <c r="C273" s="13">
        <v>801791</v>
      </c>
      <c r="D273" s="13">
        <v>864514</v>
      </c>
      <c r="E273" s="14">
        <v>11581</v>
      </c>
      <c r="F273" s="13">
        <v>165252</v>
      </c>
      <c r="G273" s="13">
        <v>66657</v>
      </c>
      <c r="H273" s="13"/>
      <c r="I273" s="13">
        <v>185774</v>
      </c>
      <c r="J273" s="13">
        <v>66157</v>
      </c>
      <c r="K273" s="13">
        <v>195</v>
      </c>
      <c r="L273" s="13">
        <v>195</v>
      </c>
      <c r="M273" s="14"/>
      <c r="N273" s="13">
        <v>6929</v>
      </c>
    </row>
    <row r="274" spans="1:14">
      <c r="A274" s="39">
        <v>756</v>
      </c>
      <c r="B274" s="40" t="s">
        <v>237</v>
      </c>
      <c r="C274" s="13">
        <v>3172804</v>
      </c>
      <c r="D274" s="13">
        <v>3408427</v>
      </c>
      <c r="E274" s="14">
        <v>29113</v>
      </c>
      <c r="F274" s="13">
        <v>546467</v>
      </c>
      <c r="G274" s="13">
        <v>174865</v>
      </c>
      <c r="H274" s="13"/>
      <c r="I274" s="13">
        <v>565010</v>
      </c>
      <c r="J274" s="13">
        <v>173551</v>
      </c>
      <c r="K274" s="13">
        <v>0</v>
      </c>
      <c r="L274" s="13">
        <v>0</v>
      </c>
      <c r="M274" s="14"/>
      <c r="N274" s="13">
        <v>74290</v>
      </c>
    </row>
    <row r="275" spans="1:14">
      <c r="A275" s="39">
        <v>757</v>
      </c>
      <c r="B275" s="40" t="s">
        <v>238</v>
      </c>
      <c r="C275" s="13">
        <v>4288944</v>
      </c>
      <c r="D275" s="13">
        <v>4546168</v>
      </c>
      <c r="E275" s="14">
        <v>87503</v>
      </c>
      <c r="F275" s="13">
        <v>849328</v>
      </c>
      <c r="G275" s="13">
        <v>199058</v>
      </c>
      <c r="H275" s="13"/>
      <c r="I275" s="13">
        <v>1039755</v>
      </c>
      <c r="J275" s="13">
        <v>199058</v>
      </c>
      <c r="K275" s="13">
        <v>42874</v>
      </c>
      <c r="L275" s="13">
        <v>0</v>
      </c>
      <c r="M275" s="14"/>
      <c r="N275" s="13">
        <v>11950</v>
      </c>
    </row>
    <row r="276" spans="1:14">
      <c r="A276" s="39">
        <v>758</v>
      </c>
      <c r="B276" s="40" t="s">
        <v>239</v>
      </c>
      <c r="C276" s="13">
        <v>56704469</v>
      </c>
      <c r="D276" s="13">
        <v>53332251</v>
      </c>
      <c r="E276" s="14">
        <v>1483267</v>
      </c>
      <c r="F276" s="13">
        <v>11418764</v>
      </c>
      <c r="G276" s="13">
        <v>1080409</v>
      </c>
      <c r="H276" s="13"/>
      <c r="I276" s="13">
        <v>12115720</v>
      </c>
      <c r="J276" s="13">
        <v>1080409</v>
      </c>
      <c r="K276" s="13">
        <v>40000</v>
      </c>
      <c r="L276" s="13">
        <v>0</v>
      </c>
      <c r="M276" s="14"/>
      <c r="N276" s="13">
        <v>28645</v>
      </c>
    </row>
    <row r="277" spans="1:14">
      <c r="A277" s="39">
        <v>762</v>
      </c>
      <c r="B277" s="40" t="s">
        <v>240</v>
      </c>
      <c r="C277" s="13">
        <v>4674447</v>
      </c>
      <c r="D277" s="13">
        <v>4598114</v>
      </c>
      <c r="E277" s="14">
        <v>108533</v>
      </c>
      <c r="F277" s="13">
        <v>864660</v>
      </c>
      <c r="G277" s="13">
        <v>197106</v>
      </c>
      <c r="H277" s="13"/>
      <c r="I277" s="13">
        <v>1175365</v>
      </c>
      <c r="J277" s="13">
        <v>201161</v>
      </c>
      <c r="K277" s="13">
        <v>1530</v>
      </c>
      <c r="L277" s="13">
        <v>0</v>
      </c>
      <c r="M277" s="14"/>
      <c r="N277" s="13">
        <v>77099</v>
      </c>
    </row>
    <row r="278" spans="1:14">
      <c r="A278" s="39">
        <v>765</v>
      </c>
      <c r="B278" s="40" t="s">
        <v>241</v>
      </c>
      <c r="C278" s="13">
        <v>4741570</v>
      </c>
      <c r="D278" s="13">
        <v>5401581</v>
      </c>
      <c r="E278" s="14">
        <v>155281</v>
      </c>
      <c r="F278" s="13">
        <v>1012526</v>
      </c>
      <c r="G278" s="13">
        <v>97823</v>
      </c>
      <c r="H278" s="13"/>
      <c r="I278" s="13">
        <v>1487729</v>
      </c>
      <c r="J278" s="13">
        <v>96617</v>
      </c>
      <c r="K278" s="13">
        <v>15756</v>
      </c>
      <c r="L278" s="13">
        <v>0</v>
      </c>
      <c r="M278" s="14"/>
      <c r="N278" s="13">
        <v>44888</v>
      </c>
    </row>
    <row r="279" spans="1:14">
      <c r="A279" s="39">
        <v>766</v>
      </c>
      <c r="B279" s="40" t="s">
        <v>242</v>
      </c>
      <c r="C279" s="13">
        <v>3018547</v>
      </c>
      <c r="D279" s="13">
        <v>3632857</v>
      </c>
      <c r="E279" s="14">
        <v>122322</v>
      </c>
      <c r="F279" s="13">
        <v>587805</v>
      </c>
      <c r="G279" s="13">
        <v>169219</v>
      </c>
      <c r="H279" s="13"/>
      <c r="I279" s="13">
        <v>651646</v>
      </c>
      <c r="J279" s="13">
        <v>143852</v>
      </c>
      <c r="K279" s="13">
        <v>0</v>
      </c>
      <c r="L279" s="13">
        <v>0</v>
      </c>
      <c r="M279" s="14"/>
      <c r="N279" s="13">
        <v>18097</v>
      </c>
    </row>
    <row r="280" spans="1:14">
      <c r="A280" s="39">
        <v>770</v>
      </c>
      <c r="B280" s="40" t="s">
        <v>243</v>
      </c>
      <c r="C280" s="13">
        <v>1014127</v>
      </c>
      <c r="D280" s="13">
        <v>1213702</v>
      </c>
      <c r="E280" s="14">
        <v>31753</v>
      </c>
      <c r="F280" s="13">
        <v>251166</v>
      </c>
      <c r="G280" s="13">
        <v>88993</v>
      </c>
      <c r="H280" s="13"/>
      <c r="I280" s="13">
        <v>264689</v>
      </c>
      <c r="J280" s="13">
        <v>88993</v>
      </c>
      <c r="K280" s="13">
        <v>0</v>
      </c>
      <c r="L280" s="13">
        <v>0</v>
      </c>
      <c r="M280" s="14"/>
      <c r="N280" s="13">
        <v>11007</v>
      </c>
    </row>
    <row r="281" spans="1:14">
      <c r="A281" s="39">
        <v>772</v>
      </c>
      <c r="B281" s="40" t="s">
        <v>244</v>
      </c>
      <c r="C281" s="13">
        <v>98072788</v>
      </c>
      <c r="D281" s="13">
        <v>81236750</v>
      </c>
      <c r="E281" s="14">
        <v>1914890</v>
      </c>
      <c r="F281" s="13">
        <v>18218895</v>
      </c>
      <c r="G281" s="13">
        <v>1544537</v>
      </c>
      <c r="H281" s="13"/>
      <c r="I281" s="13">
        <v>19223052</v>
      </c>
      <c r="J281" s="13">
        <v>1489100</v>
      </c>
      <c r="K281" s="13">
        <v>0</v>
      </c>
      <c r="L281" s="13">
        <v>0</v>
      </c>
      <c r="M281" s="14"/>
      <c r="N281" s="13">
        <v>709784</v>
      </c>
    </row>
    <row r="282" spans="1:14">
      <c r="A282" s="39">
        <v>777</v>
      </c>
      <c r="B282" s="40" t="s">
        <v>245</v>
      </c>
      <c r="C282" s="13">
        <v>7990824</v>
      </c>
      <c r="D282" s="13">
        <v>7331119</v>
      </c>
      <c r="E282" s="14">
        <v>215196</v>
      </c>
      <c r="F282" s="13">
        <v>1735538</v>
      </c>
      <c r="G282" s="13">
        <v>277297</v>
      </c>
      <c r="H282" s="13"/>
      <c r="I282" s="13">
        <v>1586614</v>
      </c>
      <c r="J282" s="13">
        <v>278521</v>
      </c>
      <c r="K282" s="13">
        <v>3381</v>
      </c>
      <c r="L282" s="13">
        <v>0</v>
      </c>
      <c r="M282" s="14"/>
      <c r="N282" s="13">
        <v>20207</v>
      </c>
    </row>
    <row r="283" spans="1:14">
      <c r="A283" s="39">
        <v>779</v>
      </c>
      <c r="B283" s="40" t="s">
        <v>246</v>
      </c>
      <c r="C283" s="13">
        <v>3438035</v>
      </c>
      <c r="D283" s="13">
        <v>3346630</v>
      </c>
      <c r="E283" s="14">
        <v>214326</v>
      </c>
      <c r="F283" s="13">
        <v>497771</v>
      </c>
      <c r="G283" s="13">
        <v>129309</v>
      </c>
      <c r="H283" s="13"/>
      <c r="I283" s="13">
        <v>784890</v>
      </c>
      <c r="J283" s="13">
        <v>129309</v>
      </c>
      <c r="K283" s="13">
        <v>0</v>
      </c>
      <c r="L283" s="13">
        <v>0</v>
      </c>
      <c r="M283" s="14"/>
      <c r="N283" s="13">
        <v>13686</v>
      </c>
    </row>
    <row r="284" spans="1:14">
      <c r="A284" s="39">
        <v>784</v>
      </c>
      <c r="B284" s="40" t="s">
        <v>247</v>
      </c>
      <c r="C284" s="13">
        <v>3696676</v>
      </c>
      <c r="D284" s="13">
        <v>4202045</v>
      </c>
      <c r="E284" s="14">
        <v>83462</v>
      </c>
      <c r="F284" s="13">
        <v>678639</v>
      </c>
      <c r="G284" s="13">
        <v>158139</v>
      </c>
      <c r="H284" s="13"/>
      <c r="I284" s="13">
        <v>1124498</v>
      </c>
      <c r="J284" s="13">
        <v>156951</v>
      </c>
      <c r="K284" s="13">
        <v>7327</v>
      </c>
      <c r="L284" s="13">
        <v>0</v>
      </c>
      <c r="M284" s="14"/>
      <c r="N284" s="13">
        <v>29949</v>
      </c>
    </row>
    <row r="285" spans="1:14">
      <c r="A285" s="39">
        <v>785</v>
      </c>
      <c r="B285" s="40" t="s">
        <v>248</v>
      </c>
      <c r="C285" s="13">
        <v>2899204</v>
      </c>
      <c r="D285" s="13">
        <v>2858007</v>
      </c>
      <c r="E285" s="14">
        <v>172990</v>
      </c>
      <c r="F285" s="13">
        <v>452334</v>
      </c>
      <c r="G285" s="13">
        <v>127542</v>
      </c>
      <c r="H285" s="13"/>
      <c r="I285" s="13">
        <v>543567</v>
      </c>
      <c r="J285" s="13">
        <v>126854</v>
      </c>
      <c r="K285" s="13">
        <v>5522</v>
      </c>
      <c r="L285" s="13">
        <v>0</v>
      </c>
      <c r="M285" s="14"/>
      <c r="N285" s="13">
        <v>28013</v>
      </c>
    </row>
    <row r="286" spans="1:14">
      <c r="A286" s="39">
        <v>786</v>
      </c>
      <c r="B286" s="40" t="s">
        <v>249</v>
      </c>
      <c r="C286" s="13">
        <v>1579217</v>
      </c>
      <c r="D286" s="13">
        <v>1526981</v>
      </c>
      <c r="E286" s="14">
        <v>65985</v>
      </c>
      <c r="F286" s="13">
        <v>286397</v>
      </c>
      <c r="G286" s="13">
        <v>80333</v>
      </c>
      <c r="H286" s="13"/>
      <c r="I286" s="13">
        <v>361504</v>
      </c>
      <c r="J286" s="13">
        <v>80333</v>
      </c>
      <c r="K286" s="13">
        <v>0</v>
      </c>
      <c r="L286" s="13">
        <v>0</v>
      </c>
      <c r="M286" s="14"/>
      <c r="N286" s="13">
        <v>5025</v>
      </c>
    </row>
    <row r="287" spans="1:14">
      <c r="A287" s="39">
        <v>788</v>
      </c>
      <c r="B287" s="40" t="s">
        <v>250</v>
      </c>
      <c r="C287" s="13">
        <v>800764</v>
      </c>
      <c r="D287" s="13">
        <v>818907</v>
      </c>
      <c r="E287" s="14">
        <v>14946</v>
      </c>
      <c r="F287" s="13">
        <v>166856</v>
      </c>
      <c r="G287" s="13">
        <v>74789</v>
      </c>
      <c r="H287" s="13"/>
      <c r="I287" s="13">
        <v>165457</v>
      </c>
      <c r="J287" s="13">
        <v>74789</v>
      </c>
      <c r="K287" s="13">
        <v>2670</v>
      </c>
      <c r="L287" s="13">
        <v>0</v>
      </c>
      <c r="M287" s="14"/>
      <c r="N287" s="13">
        <v>27754</v>
      </c>
    </row>
    <row r="288" spans="1:14">
      <c r="A288" s="39">
        <v>794</v>
      </c>
      <c r="B288" s="40" t="s">
        <v>251</v>
      </c>
      <c r="C288" s="13">
        <v>33081186</v>
      </c>
      <c r="D288" s="13">
        <v>33122791</v>
      </c>
      <c r="E288" s="14">
        <v>571827</v>
      </c>
      <c r="F288" s="13">
        <v>7841023</v>
      </c>
      <c r="G288" s="13">
        <v>682081</v>
      </c>
      <c r="H288" s="13"/>
      <c r="I288" s="13">
        <v>9538918</v>
      </c>
      <c r="J288" s="13">
        <v>636562</v>
      </c>
      <c r="K288" s="13">
        <v>662446</v>
      </c>
      <c r="L288" s="13">
        <v>0</v>
      </c>
      <c r="M288" s="14"/>
      <c r="N288" s="13">
        <v>65827</v>
      </c>
    </row>
    <row r="289" spans="1:14">
      <c r="A289" s="39">
        <v>796</v>
      </c>
      <c r="B289" s="40" t="s">
        <v>252</v>
      </c>
      <c r="C289" s="13">
        <v>46051948</v>
      </c>
      <c r="D289" s="13">
        <v>46542239</v>
      </c>
      <c r="E289" s="14">
        <v>973875</v>
      </c>
      <c r="F289" s="13">
        <v>8918490</v>
      </c>
      <c r="G289" s="13">
        <v>934474</v>
      </c>
      <c r="H289" s="13"/>
      <c r="I289" s="13">
        <v>12113742</v>
      </c>
      <c r="J289" s="13">
        <v>940470</v>
      </c>
      <c r="K289" s="13">
        <v>3624</v>
      </c>
      <c r="L289" s="13">
        <v>0</v>
      </c>
      <c r="M289" s="14"/>
      <c r="N289" s="13">
        <v>78802</v>
      </c>
    </row>
    <row r="290" spans="1:14">
      <c r="A290" s="39">
        <v>797</v>
      </c>
      <c r="B290" s="40" t="s">
        <v>253</v>
      </c>
      <c r="C290" s="13">
        <v>6684405</v>
      </c>
      <c r="D290" s="13">
        <v>6292285</v>
      </c>
      <c r="E290" s="14">
        <v>115016</v>
      </c>
      <c r="F290" s="13">
        <v>1159048</v>
      </c>
      <c r="G290" s="13">
        <v>291972</v>
      </c>
      <c r="H290" s="13"/>
      <c r="I290" s="13">
        <v>1264696</v>
      </c>
      <c r="J290" s="13">
        <v>291972</v>
      </c>
      <c r="K290" s="13">
        <v>83620</v>
      </c>
      <c r="L290" s="13">
        <v>72405</v>
      </c>
      <c r="M290" s="14"/>
      <c r="N290" s="13">
        <v>69374</v>
      </c>
    </row>
    <row r="291" spans="1:14">
      <c r="A291" s="39">
        <v>798</v>
      </c>
      <c r="B291" s="40" t="s">
        <v>254</v>
      </c>
      <c r="C291" s="13">
        <v>822755</v>
      </c>
      <c r="D291" s="13">
        <v>1039154</v>
      </c>
      <c r="E291" s="14">
        <v>25313</v>
      </c>
      <c r="F291" s="13">
        <v>183120</v>
      </c>
      <c r="G291" s="13">
        <v>74161</v>
      </c>
      <c r="H291" s="13"/>
      <c r="I291" s="13">
        <v>159938</v>
      </c>
      <c r="J291" s="13">
        <v>74161</v>
      </c>
      <c r="K291" s="13">
        <v>0</v>
      </c>
      <c r="L291" s="13">
        <v>0</v>
      </c>
      <c r="M291" s="14"/>
      <c r="N291" s="13">
        <v>21066</v>
      </c>
    </row>
    <row r="292" spans="1:14">
      <c r="A292" s="39">
        <v>809</v>
      </c>
      <c r="B292" s="40" t="s">
        <v>255</v>
      </c>
      <c r="C292" s="13">
        <v>2550064</v>
      </c>
      <c r="D292" s="13">
        <v>2846259</v>
      </c>
      <c r="E292" s="14">
        <v>117146</v>
      </c>
      <c r="F292" s="13">
        <v>452169</v>
      </c>
      <c r="G292" s="13">
        <v>164363</v>
      </c>
      <c r="H292" s="13"/>
      <c r="I292" s="13">
        <v>566710</v>
      </c>
      <c r="J292" s="13">
        <v>212130</v>
      </c>
      <c r="K292" s="13">
        <v>10582</v>
      </c>
      <c r="L292" s="13">
        <v>7826</v>
      </c>
      <c r="M292" s="14"/>
      <c r="N292" s="13">
        <v>8627</v>
      </c>
    </row>
    <row r="293" spans="1:14">
      <c r="A293" s="39">
        <v>815</v>
      </c>
      <c r="B293" s="40" t="s">
        <v>256</v>
      </c>
      <c r="C293" s="13">
        <v>1153389</v>
      </c>
      <c r="D293" s="13">
        <v>1125317</v>
      </c>
      <c r="E293" s="14">
        <v>7327</v>
      </c>
      <c r="F293" s="13">
        <v>214572</v>
      </c>
      <c r="G293" s="13">
        <v>69763</v>
      </c>
      <c r="H293" s="13"/>
      <c r="I293" s="13">
        <v>214572</v>
      </c>
      <c r="J293" s="13">
        <v>69763</v>
      </c>
      <c r="K293" s="13">
        <v>0</v>
      </c>
      <c r="L293" s="13">
        <v>0</v>
      </c>
      <c r="M293" s="14"/>
      <c r="N293" s="13">
        <v>19026</v>
      </c>
    </row>
    <row r="294" spans="1:14">
      <c r="A294" s="39">
        <v>820</v>
      </c>
      <c r="B294" s="40" t="s">
        <v>257</v>
      </c>
      <c r="C294" s="13">
        <v>4136128</v>
      </c>
      <c r="D294" s="13">
        <v>4372661</v>
      </c>
      <c r="E294" s="14">
        <v>53251</v>
      </c>
      <c r="F294" s="13">
        <v>509023</v>
      </c>
      <c r="G294" s="13">
        <v>115135</v>
      </c>
      <c r="H294" s="13"/>
      <c r="I294" s="13">
        <v>535288</v>
      </c>
      <c r="J294" s="13">
        <v>76510</v>
      </c>
      <c r="K294" s="13">
        <v>4727</v>
      </c>
      <c r="L294" s="13">
        <v>0</v>
      </c>
      <c r="M294" s="14"/>
      <c r="N294" s="13">
        <v>8749</v>
      </c>
    </row>
    <row r="295" spans="1:14">
      <c r="A295" s="39">
        <v>823</v>
      </c>
      <c r="B295" s="40" t="s">
        <v>258</v>
      </c>
      <c r="C295" s="13">
        <v>990449</v>
      </c>
      <c r="D295" s="13">
        <v>1232286</v>
      </c>
      <c r="E295" s="14">
        <v>24299</v>
      </c>
      <c r="F295" s="13">
        <v>233999</v>
      </c>
      <c r="G295" s="13">
        <v>100810</v>
      </c>
      <c r="H295" s="13"/>
      <c r="I295" s="13">
        <v>236752</v>
      </c>
      <c r="J295" s="13">
        <v>100810</v>
      </c>
      <c r="K295" s="13">
        <v>311</v>
      </c>
      <c r="L295" s="13">
        <v>0</v>
      </c>
      <c r="M295" s="14"/>
      <c r="N295" s="13">
        <v>30938</v>
      </c>
    </row>
    <row r="296" spans="1:14">
      <c r="A296" s="39">
        <v>824</v>
      </c>
      <c r="B296" s="40" t="s">
        <v>259</v>
      </c>
      <c r="C296" s="13">
        <v>2884408</v>
      </c>
      <c r="D296" s="13">
        <v>3128566</v>
      </c>
      <c r="E296" s="14">
        <v>120954</v>
      </c>
      <c r="F296" s="13">
        <v>465860</v>
      </c>
      <c r="G296" s="13">
        <v>146048</v>
      </c>
      <c r="H296" s="13"/>
      <c r="I296" s="13">
        <v>547898</v>
      </c>
      <c r="J296" s="13">
        <v>146048</v>
      </c>
      <c r="K296" s="13">
        <v>4783</v>
      </c>
      <c r="L296" s="13">
        <v>0</v>
      </c>
      <c r="M296" s="14"/>
      <c r="N296" s="13">
        <v>27941</v>
      </c>
    </row>
    <row r="297" spans="1:14">
      <c r="A297" s="39">
        <v>826</v>
      </c>
      <c r="B297" s="40" t="s">
        <v>260</v>
      </c>
      <c r="C297" s="13">
        <v>9644094</v>
      </c>
      <c r="D297" s="13">
        <v>11994398</v>
      </c>
      <c r="E297" s="14">
        <v>297209</v>
      </c>
      <c r="F297" s="13">
        <v>1766644</v>
      </c>
      <c r="G297" s="13">
        <v>357085</v>
      </c>
      <c r="H297" s="13"/>
      <c r="I297" s="13">
        <v>1204387</v>
      </c>
      <c r="J297" s="13">
        <v>359537</v>
      </c>
      <c r="K297" s="13">
        <v>320</v>
      </c>
      <c r="L297" s="13">
        <v>0</v>
      </c>
      <c r="M297" s="14"/>
      <c r="N297" s="13">
        <v>71486</v>
      </c>
    </row>
    <row r="298" spans="1:14">
      <c r="A298" s="39">
        <v>828</v>
      </c>
      <c r="B298" s="40" t="s">
        <v>261</v>
      </c>
      <c r="C298" s="13">
        <v>16417868</v>
      </c>
      <c r="D298" s="13">
        <v>16562970</v>
      </c>
      <c r="E298" s="14">
        <v>349139</v>
      </c>
      <c r="F298" s="13">
        <v>3390349</v>
      </c>
      <c r="G298" s="13">
        <v>592270</v>
      </c>
      <c r="H298" s="13"/>
      <c r="I298" s="13">
        <v>4306088</v>
      </c>
      <c r="J298" s="13">
        <v>592270</v>
      </c>
      <c r="K298" s="13">
        <v>294485</v>
      </c>
      <c r="L298" s="13">
        <v>0</v>
      </c>
      <c r="M298" s="14"/>
      <c r="N298" s="13">
        <v>33042</v>
      </c>
    </row>
    <row r="299" spans="1:14">
      <c r="A299" s="39">
        <v>840</v>
      </c>
      <c r="B299" s="40" t="s">
        <v>262</v>
      </c>
      <c r="C299" s="13">
        <v>3897254</v>
      </c>
      <c r="D299" s="13">
        <v>3667378</v>
      </c>
      <c r="E299" s="14">
        <v>95224</v>
      </c>
      <c r="F299" s="13">
        <v>590378</v>
      </c>
      <c r="G299" s="13">
        <v>184136</v>
      </c>
      <c r="H299" s="13"/>
      <c r="I299" s="13">
        <v>727722</v>
      </c>
      <c r="J299" s="13">
        <v>184136</v>
      </c>
      <c r="K299" s="13">
        <v>433</v>
      </c>
      <c r="L299" s="13">
        <v>0</v>
      </c>
      <c r="M299" s="14"/>
      <c r="N299" s="13">
        <v>25134</v>
      </c>
    </row>
    <row r="300" spans="1:14">
      <c r="A300" s="39">
        <v>844</v>
      </c>
      <c r="B300" s="40" t="s">
        <v>409</v>
      </c>
      <c r="C300" s="13">
        <v>2505241</v>
      </c>
      <c r="D300" s="13">
        <v>2584683</v>
      </c>
      <c r="E300" s="14">
        <v>31661</v>
      </c>
      <c r="F300" s="13">
        <v>436773</v>
      </c>
      <c r="G300" s="13">
        <v>152808</v>
      </c>
      <c r="H300" s="13"/>
      <c r="I300" s="13">
        <v>447969</v>
      </c>
      <c r="J300" s="13">
        <v>152808</v>
      </c>
      <c r="K300" s="13">
        <v>11196</v>
      </c>
      <c r="L300" s="13">
        <v>0</v>
      </c>
      <c r="M300" s="14"/>
      <c r="N300" s="13">
        <v>22393</v>
      </c>
    </row>
    <row r="301" spans="1:14">
      <c r="A301" s="39">
        <v>845</v>
      </c>
      <c r="B301" s="40" t="s">
        <v>263</v>
      </c>
      <c r="C301" s="13">
        <v>2282876</v>
      </c>
      <c r="D301" s="13">
        <v>2438235</v>
      </c>
      <c r="E301" s="14">
        <v>47447</v>
      </c>
      <c r="F301" s="13">
        <v>440071</v>
      </c>
      <c r="G301" s="13">
        <v>143177</v>
      </c>
      <c r="H301" s="13"/>
      <c r="I301" s="13">
        <v>415602</v>
      </c>
      <c r="J301" s="13">
        <v>85602</v>
      </c>
      <c r="K301" s="13">
        <v>11746</v>
      </c>
      <c r="L301" s="13">
        <v>0</v>
      </c>
      <c r="M301" s="14"/>
      <c r="N301" s="13">
        <v>9477</v>
      </c>
    </row>
    <row r="302" spans="1:14">
      <c r="A302" s="39">
        <v>846</v>
      </c>
      <c r="B302" s="40" t="s">
        <v>410</v>
      </c>
      <c r="C302" s="13">
        <v>1284394</v>
      </c>
      <c r="D302" s="13">
        <v>1355562</v>
      </c>
      <c r="E302" s="14">
        <v>18957</v>
      </c>
      <c r="F302" s="13">
        <v>222689</v>
      </c>
      <c r="G302" s="13">
        <v>94495</v>
      </c>
      <c r="H302" s="13"/>
      <c r="I302" s="13">
        <v>224566</v>
      </c>
      <c r="J302" s="13">
        <v>93785</v>
      </c>
      <c r="K302" s="13">
        <v>0</v>
      </c>
      <c r="L302" s="13">
        <v>0</v>
      </c>
      <c r="M302" s="14"/>
      <c r="N302" s="13">
        <v>3186</v>
      </c>
    </row>
    <row r="303" spans="1:14">
      <c r="A303" s="39">
        <v>847</v>
      </c>
      <c r="B303" s="40" t="s">
        <v>264</v>
      </c>
      <c r="C303" s="13">
        <v>2465501</v>
      </c>
      <c r="D303" s="13">
        <v>2503200</v>
      </c>
      <c r="E303" s="14">
        <v>19566</v>
      </c>
      <c r="F303" s="13">
        <v>371561</v>
      </c>
      <c r="G303" s="13">
        <v>111222</v>
      </c>
      <c r="H303" s="13"/>
      <c r="I303" s="13">
        <v>580037</v>
      </c>
      <c r="J303" s="13">
        <v>111222</v>
      </c>
      <c r="K303" s="13">
        <v>0</v>
      </c>
      <c r="L303" s="13">
        <v>0</v>
      </c>
      <c r="M303" s="14"/>
      <c r="N303" s="13">
        <v>8260</v>
      </c>
    </row>
    <row r="304" spans="1:14">
      <c r="A304" s="39">
        <v>848</v>
      </c>
      <c r="B304" s="40" t="s">
        <v>265</v>
      </c>
      <c r="C304" s="13">
        <v>2022333</v>
      </c>
      <c r="D304" s="13">
        <v>2222767</v>
      </c>
      <c r="E304" s="14">
        <v>23816</v>
      </c>
      <c r="F304" s="13">
        <v>303920</v>
      </c>
      <c r="G304" s="13">
        <v>65277</v>
      </c>
      <c r="H304" s="13"/>
      <c r="I304" s="13">
        <v>303921</v>
      </c>
      <c r="J304" s="13">
        <v>59414</v>
      </c>
      <c r="K304" s="13">
        <v>0</v>
      </c>
      <c r="L304" s="13">
        <v>0</v>
      </c>
      <c r="M304" s="14"/>
      <c r="N304" s="13">
        <v>3404</v>
      </c>
    </row>
    <row r="305" spans="1:14">
      <c r="A305" s="39">
        <v>851</v>
      </c>
      <c r="B305" s="40" t="s">
        <v>266</v>
      </c>
      <c r="C305" s="13">
        <v>2972857</v>
      </c>
      <c r="D305" s="13">
        <v>3304824</v>
      </c>
      <c r="E305" s="14">
        <v>66703</v>
      </c>
      <c r="F305" s="13">
        <v>529094</v>
      </c>
      <c r="G305" s="13">
        <v>155219</v>
      </c>
      <c r="H305" s="13"/>
      <c r="I305" s="13">
        <v>155219</v>
      </c>
      <c r="J305" s="13">
        <v>155219</v>
      </c>
      <c r="K305" s="13">
        <v>0</v>
      </c>
      <c r="L305" s="13">
        <v>0</v>
      </c>
      <c r="M305" s="14"/>
      <c r="N305" s="13">
        <v>2365</v>
      </c>
    </row>
    <row r="306" spans="1:14">
      <c r="A306" s="39">
        <v>852</v>
      </c>
      <c r="B306" s="40" t="s">
        <v>267</v>
      </c>
      <c r="C306" s="13">
        <v>1404162</v>
      </c>
      <c r="D306" s="13">
        <v>1415944</v>
      </c>
      <c r="E306" s="14">
        <v>30045</v>
      </c>
      <c r="F306" s="13">
        <v>288221</v>
      </c>
      <c r="G306" s="13">
        <v>81958</v>
      </c>
      <c r="H306" s="13"/>
      <c r="I306" s="13">
        <v>346615</v>
      </c>
      <c r="J306" s="13">
        <v>81958</v>
      </c>
      <c r="K306" s="13">
        <v>1808</v>
      </c>
      <c r="L306" s="13">
        <v>0</v>
      </c>
      <c r="M306" s="14"/>
      <c r="N306" s="13">
        <v>3077</v>
      </c>
    </row>
    <row r="307" spans="1:14">
      <c r="A307" s="39">
        <v>855</v>
      </c>
      <c r="B307" s="40" t="s">
        <v>268</v>
      </c>
      <c r="C307" s="13">
        <v>80791776</v>
      </c>
      <c r="D307" s="13">
        <v>82025934</v>
      </c>
      <c r="E307" s="14">
        <v>2711149</v>
      </c>
      <c r="F307" s="13">
        <v>16913681</v>
      </c>
      <c r="G307" s="13">
        <v>1480867</v>
      </c>
      <c r="H307" s="13"/>
      <c r="I307" s="13">
        <v>21604255</v>
      </c>
      <c r="J307" s="13">
        <v>2736308</v>
      </c>
      <c r="K307" s="13">
        <v>1557730</v>
      </c>
      <c r="L307" s="13">
        <v>1266564</v>
      </c>
      <c r="M307" s="14"/>
      <c r="N307" s="13">
        <v>109120</v>
      </c>
    </row>
    <row r="308" spans="1:14">
      <c r="A308" s="39">
        <v>856</v>
      </c>
      <c r="B308" s="40" t="s">
        <v>269</v>
      </c>
      <c r="C308" s="13">
        <v>7756310</v>
      </c>
      <c r="D308" s="13">
        <v>7294156</v>
      </c>
      <c r="E308" s="14">
        <v>198696</v>
      </c>
      <c r="F308" s="13">
        <v>1549895</v>
      </c>
      <c r="G308" s="13">
        <v>262198</v>
      </c>
      <c r="H308" s="13"/>
      <c r="I308" s="13">
        <v>1782984</v>
      </c>
      <c r="J308" s="13">
        <v>262198</v>
      </c>
      <c r="K308" s="13">
        <v>17935</v>
      </c>
      <c r="L308" s="13">
        <v>0</v>
      </c>
      <c r="M308" s="14"/>
      <c r="N308" s="13">
        <v>40149</v>
      </c>
    </row>
    <row r="309" spans="1:14">
      <c r="A309" s="39">
        <v>858</v>
      </c>
      <c r="B309" s="40" t="s">
        <v>270</v>
      </c>
      <c r="C309" s="13">
        <v>6495900</v>
      </c>
      <c r="D309" s="13">
        <v>6160791</v>
      </c>
      <c r="E309" s="14">
        <v>115717</v>
      </c>
      <c r="F309" s="13">
        <v>1106166</v>
      </c>
      <c r="G309" s="13">
        <v>198865</v>
      </c>
      <c r="H309" s="13"/>
      <c r="I309" s="13">
        <v>1320973</v>
      </c>
      <c r="J309" s="13">
        <v>131598</v>
      </c>
      <c r="K309" s="13">
        <v>9880</v>
      </c>
      <c r="L309" s="13">
        <v>0</v>
      </c>
      <c r="M309" s="14"/>
      <c r="N309" s="13">
        <v>40534</v>
      </c>
    </row>
    <row r="310" spans="1:14">
      <c r="A310" s="39">
        <v>860</v>
      </c>
      <c r="B310" s="40" t="s">
        <v>411</v>
      </c>
      <c r="C310" s="13">
        <v>4074764</v>
      </c>
      <c r="D310" s="13">
        <v>4149156</v>
      </c>
      <c r="E310" s="14">
        <v>77205</v>
      </c>
      <c r="F310" s="13">
        <v>799514</v>
      </c>
      <c r="G310" s="13">
        <v>264335</v>
      </c>
      <c r="H310" s="13"/>
      <c r="I310" s="13">
        <v>1020689</v>
      </c>
      <c r="J310" s="13">
        <v>262332</v>
      </c>
      <c r="K310" s="13">
        <v>19812</v>
      </c>
      <c r="L310" s="13">
        <v>0</v>
      </c>
      <c r="M310" s="14"/>
      <c r="N310" s="13">
        <v>32545</v>
      </c>
    </row>
    <row r="311" spans="1:14">
      <c r="A311" s="39">
        <v>861</v>
      </c>
      <c r="B311" s="40" t="s">
        <v>271</v>
      </c>
      <c r="C311" s="13">
        <v>6231211</v>
      </c>
      <c r="D311" s="13">
        <v>5595901</v>
      </c>
      <c r="E311" s="14">
        <v>133235</v>
      </c>
      <c r="F311" s="13">
        <v>994585</v>
      </c>
      <c r="G311" s="13">
        <v>233917</v>
      </c>
      <c r="H311" s="13"/>
      <c r="I311" s="13">
        <v>1126557</v>
      </c>
      <c r="J311" s="13">
        <v>225670</v>
      </c>
      <c r="K311" s="13">
        <v>38867</v>
      </c>
      <c r="L311" s="13">
        <v>0</v>
      </c>
      <c r="M311" s="14"/>
      <c r="N311" s="13">
        <v>39033</v>
      </c>
    </row>
    <row r="312" spans="1:14">
      <c r="A312" s="39">
        <v>865</v>
      </c>
      <c r="B312" s="40" t="s">
        <v>272</v>
      </c>
      <c r="C312" s="13">
        <v>3513687</v>
      </c>
      <c r="D312" s="13">
        <v>3410408</v>
      </c>
      <c r="E312" s="14">
        <v>56626</v>
      </c>
      <c r="F312" s="13">
        <v>498505</v>
      </c>
      <c r="G312" s="13">
        <v>145817</v>
      </c>
      <c r="H312" s="13"/>
      <c r="I312" s="13">
        <v>594603</v>
      </c>
      <c r="J312" s="13">
        <v>145817</v>
      </c>
      <c r="K312" s="13">
        <v>10139</v>
      </c>
      <c r="L312" s="13">
        <v>0</v>
      </c>
      <c r="M312" s="14"/>
      <c r="N312" s="13">
        <v>8899</v>
      </c>
    </row>
    <row r="313" spans="1:14">
      <c r="A313" s="39">
        <v>866</v>
      </c>
      <c r="B313" s="40" t="s">
        <v>273</v>
      </c>
      <c r="C313" s="13">
        <v>2123566</v>
      </c>
      <c r="D313" s="13">
        <v>2048768</v>
      </c>
      <c r="E313" s="14">
        <v>27585</v>
      </c>
      <c r="F313" s="13">
        <v>308195</v>
      </c>
      <c r="G313" s="13">
        <v>74558</v>
      </c>
      <c r="H313" s="13"/>
      <c r="I313" s="13">
        <v>365501</v>
      </c>
      <c r="J313" s="13">
        <v>74558</v>
      </c>
      <c r="K313" s="13">
        <v>2775</v>
      </c>
      <c r="L313" s="13">
        <v>0</v>
      </c>
      <c r="M313" s="14"/>
      <c r="N313" s="13">
        <v>5685</v>
      </c>
    </row>
    <row r="314" spans="1:14">
      <c r="A314" s="39">
        <v>867</v>
      </c>
      <c r="B314" s="40" t="s">
        <v>274</v>
      </c>
      <c r="C314" s="13">
        <v>9018322</v>
      </c>
      <c r="D314" s="13">
        <v>8633271</v>
      </c>
      <c r="E314" s="14">
        <v>177880</v>
      </c>
      <c r="F314" s="13">
        <v>1530465</v>
      </c>
      <c r="G314" s="13">
        <v>343177</v>
      </c>
      <c r="H314" s="13"/>
      <c r="I314" s="13">
        <v>1753264</v>
      </c>
      <c r="J314" s="13">
        <v>340599</v>
      </c>
      <c r="K314" s="13">
        <v>12813</v>
      </c>
      <c r="L314" s="13">
        <v>0</v>
      </c>
      <c r="M314" s="14"/>
      <c r="N314" s="13">
        <v>75385</v>
      </c>
    </row>
    <row r="315" spans="1:14">
      <c r="A315" s="39">
        <v>870</v>
      </c>
      <c r="B315" s="40" t="s">
        <v>275</v>
      </c>
      <c r="C315" s="13">
        <v>2044211</v>
      </c>
      <c r="D315" s="13">
        <v>2002460</v>
      </c>
      <c r="E315" s="14">
        <v>95779</v>
      </c>
      <c r="F315" s="13">
        <v>407433</v>
      </c>
      <c r="G315" s="13">
        <v>173838</v>
      </c>
      <c r="H315" s="13"/>
      <c r="I315" s="13">
        <v>492553</v>
      </c>
      <c r="J315" s="13">
        <v>167468</v>
      </c>
      <c r="K315" s="13">
        <v>27302</v>
      </c>
      <c r="L315" s="13">
        <v>0</v>
      </c>
      <c r="M315" s="14"/>
      <c r="N315" s="13">
        <v>0</v>
      </c>
    </row>
    <row r="316" spans="1:14">
      <c r="A316" s="39">
        <v>873</v>
      </c>
      <c r="B316" s="40" t="s">
        <v>276</v>
      </c>
      <c r="C316" s="13">
        <v>3549454</v>
      </c>
      <c r="D316" s="13">
        <v>3554305</v>
      </c>
      <c r="E316" s="14">
        <v>78027</v>
      </c>
      <c r="F316" s="13">
        <v>574373</v>
      </c>
      <c r="G316" s="13">
        <v>133020</v>
      </c>
      <c r="H316" s="13"/>
      <c r="I316" s="13">
        <v>739473</v>
      </c>
      <c r="J316" s="13">
        <v>133020</v>
      </c>
      <c r="K316" s="13">
        <v>975</v>
      </c>
      <c r="L316" s="13">
        <v>0</v>
      </c>
      <c r="M316" s="14"/>
      <c r="N316" s="13">
        <v>22969</v>
      </c>
    </row>
    <row r="317" spans="1:14">
      <c r="A317" s="39">
        <v>874</v>
      </c>
      <c r="B317" s="40" t="s">
        <v>277</v>
      </c>
      <c r="C317" s="13">
        <v>1134555</v>
      </c>
      <c r="D317" s="13">
        <v>1070829</v>
      </c>
      <c r="E317" s="14">
        <v>25633</v>
      </c>
      <c r="F317" s="13">
        <v>209358</v>
      </c>
      <c r="G317" s="13">
        <v>93645</v>
      </c>
      <c r="H317" s="13"/>
      <c r="I317" s="13">
        <v>192608</v>
      </c>
      <c r="J317" s="13">
        <v>90213</v>
      </c>
      <c r="K317" s="13">
        <v>554</v>
      </c>
      <c r="L317" s="13">
        <v>0</v>
      </c>
      <c r="M317" s="14"/>
      <c r="N317" s="13">
        <v>3686</v>
      </c>
    </row>
    <row r="318" spans="1:14">
      <c r="A318" s="39">
        <v>879</v>
      </c>
      <c r="B318" s="40" t="s">
        <v>278</v>
      </c>
      <c r="C318" s="13">
        <v>1762493</v>
      </c>
      <c r="D318" s="13">
        <v>1902056</v>
      </c>
      <c r="E318" s="14">
        <v>12833</v>
      </c>
      <c r="F318" s="13">
        <v>350310</v>
      </c>
      <c r="G318" s="13">
        <v>143039</v>
      </c>
      <c r="H318" s="13"/>
      <c r="I318" s="13">
        <v>410737</v>
      </c>
      <c r="J318" s="13">
        <v>143039</v>
      </c>
      <c r="K318" s="13">
        <v>1705</v>
      </c>
      <c r="L318" s="13">
        <v>0</v>
      </c>
      <c r="M318" s="14"/>
      <c r="N318" s="13">
        <v>23232</v>
      </c>
    </row>
    <row r="319" spans="1:14">
      <c r="A319" s="39">
        <v>880</v>
      </c>
      <c r="B319" s="40" t="s">
        <v>279</v>
      </c>
      <c r="C319" s="13">
        <v>2156748</v>
      </c>
      <c r="D319" s="13">
        <v>2615035</v>
      </c>
      <c r="E319" s="14">
        <v>18756</v>
      </c>
      <c r="F319" s="13">
        <v>454626</v>
      </c>
      <c r="G319" s="13">
        <v>86307</v>
      </c>
      <c r="H319" s="13"/>
      <c r="I319" s="13">
        <v>308094</v>
      </c>
      <c r="J319" s="13">
        <v>41632</v>
      </c>
      <c r="K319" s="13">
        <v>0</v>
      </c>
      <c r="L319" s="13">
        <v>0</v>
      </c>
      <c r="M319" s="14"/>
      <c r="N319" s="13">
        <v>15172</v>
      </c>
    </row>
    <row r="320" spans="1:14">
      <c r="A320" s="39">
        <v>881</v>
      </c>
      <c r="B320" s="40" t="s">
        <v>280</v>
      </c>
      <c r="C320" s="13">
        <v>1921935</v>
      </c>
      <c r="D320" s="13">
        <v>1987921</v>
      </c>
      <c r="E320" s="14">
        <v>21702</v>
      </c>
      <c r="F320" s="13">
        <v>339718</v>
      </c>
      <c r="G320" s="13">
        <v>48292</v>
      </c>
      <c r="H320" s="13"/>
      <c r="I320" s="13">
        <v>343794</v>
      </c>
      <c r="J320" s="13">
        <v>48292</v>
      </c>
      <c r="K320" s="13">
        <v>0</v>
      </c>
      <c r="L320" s="13">
        <v>0</v>
      </c>
      <c r="M320" s="14"/>
      <c r="N320" s="13">
        <v>795</v>
      </c>
    </row>
    <row r="321" spans="1:14">
      <c r="A321" s="39">
        <v>882</v>
      </c>
      <c r="B321" s="40" t="s">
        <v>281</v>
      </c>
      <c r="C321" s="13">
        <v>14370850</v>
      </c>
      <c r="D321" s="13">
        <v>14768363</v>
      </c>
      <c r="E321" s="14">
        <v>212561</v>
      </c>
      <c r="F321" s="13">
        <v>3160730</v>
      </c>
      <c r="G321" s="13">
        <v>279722</v>
      </c>
      <c r="H321" s="13"/>
      <c r="I321" s="13">
        <v>3489291</v>
      </c>
      <c r="J321" s="13">
        <v>258366</v>
      </c>
      <c r="K321" s="13">
        <v>40551</v>
      </c>
      <c r="L321" s="13">
        <v>0</v>
      </c>
      <c r="M321" s="14"/>
      <c r="N321" s="13">
        <v>16844</v>
      </c>
    </row>
    <row r="322" spans="1:14">
      <c r="A322" s="39">
        <v>888</v>
      </c>
      <c r="B322" s="40" t="s">
        <v>282</v>
      </c>
      <c r="C322" s="13">
        <v>3321852</v>
      </c>
      <c r="D322" s="13">
        <v>3296422</v>
      </c>
      <c r="E322" s="14">
        <v>35515</v>
      </c>
      <c r="F322" s="13">
        <v>619564</v>
      </c>
      <c r="G322" s="13">
        <v>97187</v>
      </c>
      <c r="H322" s="13"/>
      <c r="I322" s="13">
        <v>1002432</v>
      </c>
      <c r="J322" s="13">
        <v>97187</v>
      </c>
      <c r="K322" s="13">
        <v>810</v>
      </c>
      <c r="L322" s="13">
        <v>0</v>
      </c>
      <c r="M322" s="14"/>
      <c r="N322" s="13">
        <v>3659</v>
      </c>
    </row>
    <row r="323" spans="1:14">
      <c r="A323" s="39">
        <v>889</v>
      </c>
      <c r="B323" s="40" t="s">
        <v>283</v>
      </c>
      <c r="C323" s="13">
        <v>2797086</v>
      </c>
      <c r="D323" s="13">
        <v>2992890</v>
      </c>
      <c r="E323" s="14">
        <v>93707</v>
      </c>
      <c r="F323" s="13">
        <v>561157</v>
      </c>
      <c r="G323" s="13">
        <v>105032</v>
      </c>
      <c r="H323" s="13"/>
      <c r="I323" s="13">
        <v>523460</v>
      </c>
      <c r="J323" s="13">
        <v>105032</v>
      </c>
      <c r="K323" s="13">
        <v>0</v>
      </c>
      <c r="L323" s="13">
        <v>0</v>
      </c>
      <c r="M323" s="14"/>
      <c r="N323" s="13">
        <v>3434</v>
      </c>
    </row>
    <row r="324" spans="1:14">
      <c r="A324" s="39">
        <v>893</v>
      </c>
      <c r="B324" s="40" t="s">
        <v>284</v>
      </c>
      <c r="C324" s="13">
        <v>1697206</v>
      </c>
      <c r="D324" s="13">
        <v>1921273</v>
      </c>
      <c r="E324" s="14">
        <v>14071</v>
      </c>
      <c r="F324" s="13">
        <v>364432</v>
      </c>
      <c r="G324" s="13">
        <v>93436</v>
      </c>
      <c r="H324" s="13"/>
      <c r="I324" s="13">
        <v>439465</v>
      </c>
      <c r="J324" s="13">
        <v>93436</v>
      </c>
      <c r="K324" s="13">
        <v>540</v>
      </c>
      <c r="L324" s="13">
        <v>0</v>
      </c>
      <c r="M324" s="14"/>
      <c r="N324" s="13">
        <v>80631</v>
      </c>
    </row>
    <row r="325" spans="1:14">
      <c r="A325" s="39">
        <v>899</v>
      </c>
      <c r="B325" s="40" t="s">
        <v>285</v>
      </c>
      <c r="C325" s="13">
        <v>13103297</v>
      </c>
      <c r="D325" s="13">
        <v>13159571</v>
      </c>
      <c r="E325" s="14">
        <v>189398</v>
      </c>
      <c r="F325" s="13">
        <v>2255570</v>
      </c>
      <c r="G325" s="13">
        <v>231875</v>
      </c>
      <c r="H325" s="13"/>
      <c r="I325" s="13">
        <v>2532217</v>
      </c>
      <c r="J325" s="13">
        <v>239573</v>
      </c>
      <c r="K325" s="13">
        <v>0</v>
      </c>
      <c r="L325" s="13">
        <v>0</v>
      </c>
      <c r="M325" s="14"/>
      <c r="N325" s="13">
        <v>6266</v>
      </c>
    </row>
    <row r="326" spans="1:14">
      <c r="A326" s="39">
        <v>907</v>
      </c>
      <c r="B326" s="40" t="s">
        <v>286</v>
      </c>
      <c r="C326" s="13">
        <v>2885050</v>
      </c>
      <c r="D326" s="13">
        <v>2918008</v>
      </c>
      <c r="E326" s="14">
        <v>34284</v>
      </c>
      <c r="F326" s="13">
        <v>514330</v>
      </c>
      <c r="G326" s="13">
        <v>109277</v>
      </c>
      <c r="H326" s="13"/>
      <c r="I326" s="13">
        <v>749390</v>
      </c>
      <c r="J326" s="13">
        <v>109277</v>
      </c>
      <c r="K326" s="13">
        <v>18653</v>
      </c>
      <c r="L326" s="13">
        <v>0</v>
      </c>
      <c r="M326" s="14"/>
      <c r="N326" s="13">
        <v>20452</v>
      </c>
    </row>
    <row r="327" spans="1:14">
      <c r="A327" s="39">
        <v>917</v>
      </c>
      <c r="B327" s="40" t="s">
        <v>287</v>
      </c>
      <c r="C327" s="13">
        <v>57989781</v>
      </c>
      <c r="D327" s="13">
        <v>62853023</v>
      </c>
      <c r="E327" s="14">
        <v>1051944</v>
      </c>
      <c r="F327" s="13">
        <v>13052054</v>
      </c>
      <c r="G327" s="13">
        <v>741197</v>
      </c>
      <c r="H327" s="13"/>
      <c r="I327" s="13">
        <v>14550769</v>
      </c>
      <c r="J327" s="13">
        <v>1065630</v>
      </c>
      <c r="K327" s="13">
        <v>142931</v>
      </c>
      <c r="L327" s="13">
        <v>0</v>
      </c>
      <c r="M327" s="14"/>
      <c r="N327" s="13">
        <v>84276</v>
      </c>
    </row>
    <row r="328" spans="1:14">
      <c r="A328" s="39">
        <v>928</v>
      </c>
      <c r="B328" s="40" t="s">
        <v>288</v>
      </c>
      <c r="C328" s="13">
        <v>26080585</v>
      </c>
      <c r="D328" s="13">
        <v>27651109</v>
      </c>
      <c r="E328" s="14">
        <v>904476</v>
      </c>
      <c r="F328" s="13">
        <v>5339106</v>
      </c>
      <c r="G328" s="13">
        <v>392062</v>
      </c>
      <c r="H328" s="13"/>
      <c r="I328" s="13">
        <v>5046190</v>
      </c>
      <c r="J328" s="13">
        <v>457496</v>
      </c>
      <c r="K328" s="13">
        <v>0</v>
      </c>
      <c r="L328" s="13">
        <v>0</v>
      </c>
      <c r="M328" s="14"/>
      <c r="N328" s="13">
        <v>47820</v>
      </c>
    </row>
    <row r="329" spans="1:14">
      <c r="A329" s="39">
        <v>935</v>
      </c>
      <c r="B329" s="40" t="s">
        <v>289</v>
      </c>
      <c r="C329" s="13">
        <v>52386399</v>
      </c>
      <c r="D329" s="13">
        <v>47115063</v>
      </c>
      <c r="E329" s="14">
        <v>1450455</v>
      </c>
      <c r="F329" s="13">
        <v>9612204</v>
      </c>
      <c r="G329" s="13">
        <v>830331</v>
      </c>
      <c r="H329" s="13"/>
      <c r="I329" s="13">
        <v>12764380</v>
      </c>
      <c r="J329" s="13">
        <v>830331</v>
      </c>
      <c r="K329" s="13">
        <v>11023</v>
      </c>
      <c r="L329" s="13">
        <v>0</v>
      </c>
      <c r="M329" s="14"/>
      <c r="N329" s="13">
        <v>113756</v>
      </c>
    </row>
    <row r="330" spans="1:14">
      <c r="A330" s="39">
        <v>938</v>
      </c>
      <c r="B330" s="40" t="s">
        <v>290</v>
      </c>
      <c r="C330" s="13">
        <v>2936705</v>
      </c>
      <c r="D330" s="13">
        <v>4277666</v>
      </c>
      <c r="E330" s="14">
        <v>91562</v>
      </c>
      <c r="F330" s="13">
        <v>625548</v>
      </c>
      <c r="G330" s="13">
        <v>108154</v>
      </c>
      <c r="H330" s="13"/>
      <c r="I330" s="13">
        <v>666823</v>
      </c>
      <c r="J330" s="13">
        <v>0</v>
      </c>
      <c r="K330" s="13">
        <v>2264</v>
      </c>
      <c r="L330" s="13">
        <v>0</v>
      </c>
      <c r="M330" s="14"/>
      <c r="N330" s="13">
        <v>17901</v>
      </c>
    </row>
    <row r="331" spans="1:14">
      <c r="A331" s="39">
        <v>944</v>
      </c>
      <c r="B331" s="40" t="s">
        <v>291</v>
      </c>
      <c r="C331" s="13">
        <v>942087</v>
      </c>
      <c r="D331" s="13">
        <v>1090491</v>
      </c>
      <c r="E331" s="14">
        <v>9136</v>
      </c>
      <c r="F331" s="13">
        <v>179019</v>
      </c>
      <c r="G331" s="13">
        <v>37072</v>
      </c>
      <c r="H331" s="13"/>
      <c r="I331" s="13">
        <v>214370</v>
      </c>
      <c r="J331" s="13">
        <v>36794</v>
      </c>
      <c r="K331" s="13">
        <v>0</v>
      </c>
      <c r="L331" s="13">
        <v>0</v>
      </c>
      <c r="M331" s="14"/>
      <c r="N331" s="13">
        <v>16047</v>
      </c>
    </row>
    <row r="332" spans="1:14">
      <c r="A332" s="39">
        <v>946</v>
      </c>
      <c r="B332" s="40" t="s">
        <v>292</v>
      </c>
      <c r="C332" s="13">
        <v>1425162</v>
      </c>
      <c r="D332" s="13">
        <v>1524131</v>
      </c>
      <c r="E332" s="14">
        <v>15076</v>
      </c>
      <c r="F332" s="13">
        <v>260292</v>
      </c>
      <c r="G332" s="13">
        <v>96607</v>
      </c>
      <c r="H332" s="13"/>
      <c r="I332" s="13">
        <v>278956</v>
      </c>
      <c r="J332" s="13">
        <v>96548</v>
      </c>
      <c r="K332" s="13">
        <v>0</v>
      </c>
      <c r="L332" s="13">
        <v>0</v>
      </c>
      <c r="M332" s="14"/>
      <c r="N332" s="13">
        <v>6618</v>
      </c>
    </row>
    <row r="333" spans="1:14">
      <c r="A333" s="39">
        <v>951</v>
      </c>
      <c r="B333" s="40" t="s">
        <v>293</v>
      </c>
      <c r="C333" s="13">
        <v>2821227</v>
      </c>
      <c r="D333" s="13">
        <v>2676089</v>
      </c>
      <c r="E333" s="14">
        <v>83335</v>
      </c>
      <c r="F333" s="13">
        <v>524955</v>
      </c>
      <c r="G333" s="13">
        <v>87707</v>
      </c>
      <c r="H333" s="13"/>
      <c r="I333" s="13">
        <v>532408</v>
      </c>
      <c r="J333" s="13">
        <v>87707</v>
      </c>
      <c r="K333" s="13">
        <v>0</v>
      </c>
      <c r="L333" s="13">
        <v>0</v>
      </c>
      <c r="M333" s="14"/>
      <c r="N333" s="13">
        <v>7878</v>
      </c>
    </row>
    <row r="334" spans="1:14">
      <c r="A334" s="39">
        <v>957</v>
      </c>
      <c r="B334" s="40" t="s">
        <v>294</v>
      </c>
      <c r="C334" s="13">
        <v>22572952</v>
      </c>
      <c r="D334" s="13">
        <v>20472619</v>
      </c>
      <c r="E334" s="14">
        <v>420375</v>
      </c>
      <c r="F334" s="13">
        <v>4993702</v>
      </c>
      <c r="G334" s="13">
        <v>451047</v>
      </c>
      <c r="H334" s="13"/>
      <c r="I334" s="13">
        <v>6721631</v>
      </c>
      <c r="J334" s="13">
        <v>451047</v>
      </c>
      <c r="K334" s="13">
        <v>301554</v>
      </c>
      <c r="L334" s="13">
        <v>0</v>
      </c>
      <c r="M334" s="14"/>
      <c r="N334" s="13">
        <v>73267</v>
      </c>
    </row>
    <row r="335" spans="1:14">
      <c r="A335" s="39">
        <v>962</v>
      </c>
      <c r="B335" s="40" t="s">
        <v>295</v>
      </c>
      <c r="C335" s="13">
        <v>2493351</v>
      </c>
      <c r="D335" s="13">
        <v>2454439</v>
      </c>
      <c r="E335" s="14">
        <v>42904</v>
      </c>
      <c r="F335" s="13">
        <v>491846</v>
      </c>
      <c r="G335" s="13">
        <v>82107</v>
      </c>
      <c r="H335" s="13"/>
      <c r="I335" s="13">
        <v>386682</v>
      </c>
      <c r="J335" s="13">
        <v>82107</v>
      </c>
      <c r="K335" s="13">
        <v>0</v>
      </c>
      <c r="L335" s="13">
        <v>0</v>
      </c>
      <c r="M335" s="14"/>
      <c r="N335" s="13">
        <v>3087</v>
      </c>
    </row>
    <row r="336" spans="1:14">
      <c r="A336" s="39">
        <v>965</v>
      </c>
      <c r="B336" s="40" t="s">
        <v>296</v>
      </c>
      <c r="C336" s="13">
        <v>1583864</v>
      </c>
      <c r="D336" s="13">
        <v>1595761</v>
      </c>
      <c r="E336" s="14">
        <v>84720</v>
      </c>
      <c r="F336" s="13">
        <v>338553</v>
      </c>
      <c r="G336" s="13">
        <v>70564</v>
      </c>
      <c r="H336" s="13"/>
      <c r="I336" s="13">
        <v>338339</v>
      </c>
      <c r="J336" s="13">
        <v>70562</v>
      </c>
      <c r="K336" s="13">
        <v>0</v>
      </c>
      <c r="L336" s="13">
        <v>0</v>
      </c>
      <c r="M336" s="14"/>
      <c r="N336" s="13">
        <v>4948</v>
      </c>
    </row>
    <row r="337" spans="1:14">
      <c r="A337" s="39">
        <v>971</v>
      </c>
      <c r="B337" s="40" t="s">
        <v>297</v>
      </c>
      <c r="C337" s="13">
        <v>3721055</v>
      </c>
      <c r="D337" s="13">
        <v>4107621</v>
      </c>
      <c r="E337" s="14">
        <v>120161</v>
      </c>
      <c r="F337" s="13">
        <v>820450</v>
      </c>
      <c r="G337" s="13">
        <v>180380</v>
      </c>
      <c r="H337" s="13"/>
      <c r="I337" s="13">
        <v>647179</v>
      </c>
      <c r="J337" s="13">
        <v>180380</v>
      </c>
      <c r="K337" s="13">
        <v>3402</v>
      </c>
      <c r="L337" s="13">
        <v>0</v>
      </c>
      <c r="M337" s="14"/>
      <c r="N337" s="13">
        <v>12716</v>
      </c>
    </row>
    <row r="338" spans="1:14">
      <c r="A338" s="39">
        <v>981</v>
      </c>
      <c r="B338" s="40" t="s">
        <v>298</v>
      </c>
      <c r="C338" s="13">
        <v>4565180</v>
      </c>
      <c r="D338" s="13">
        <v>4249727</v>
      </c>
      <c r="E338" s="14">
        <v>91562</v>
      </c>
      <c r="F338" s="13">
        <v>761576</v>
      </c>
      <c r="G338" s="13">
        <v>65107</v>
      </c>
      <c r="H338" s="13"/>
      <c r="I338" s="13">
        <v>731762</v>
      </c>
      <c r="J338" s="13">
        <v>0</v>
      </c>
      <c r="K338" s="13">
        <v>2270</v>
      </c>
      <c r="L338" s="13">
        <v>0</v>
      </c>
      <c r="M338" s="14"/>
      <c r="N338" s="13">
        <v>8663</v>
      </c>
    </row>
    <row r="339" spans="1:14">
      <c r="A339" s="39">
        <v>983</v>
      </c>
      <c r="B339" s="40" t="s">
        <v>299</v>
      </c>
      <c r="C339" s="13">
        <v>36068350</v>
      </c>
      <c r="D339" s="13">
        <v>37083544</v>
      </c>
      <c r="E339" s="14">
        <v>925576</v>
      </c>
      <c r="F339" s="13">
        <v>8069734</v>
      </c>
      <c r="G339" s="13">
        <v>809185</v>
      </c>
      <c r="H339" s="13"/>
      <c r="I339" s="13">
        <v>6263207</v>
      </c>
      <c r="J339" s="13">
        <v>812828</v>
      </c>
      <c r="K339" s="13">
        <v>0</v>
      </c>
      <c r="L339" s="13">
        <v>0</v>
      </c>
      <c r="M339" s="14"/>
      <c r="N339" s="13">
        <v>185029</v>
      </c>
    </row>
    <row r="340" spans="1:14">
      <c r="A340" s="39">
        <v>984</v>
      </c>
      <c r="B340" s="40" t="s">
        <v>300</v>
      </c>
      <c r="C340" s="13">
        <v>8748079</v>
      </c>
      <c r="D340" s="13">
        <v>9012428</v>
      </c>
      <c r="E340" s="14">
        <v>201547</v>
      </c>
      <c r="F340" s="13">
        <v>1749385</v>
      </c>
      <c r="G340" s="13">
        <v>273002</v>
      </c>
      <c r="H340" s="13"/>
      <c r="I340" s="13">
        <v>1883621</v>
      </c>
      <c r="J340" s="13">
        <v>273002</v>
      </c>
      <c r="K340" s="13">
        <v>27167</v>
      </c>
      <c r="L340" s="13">
        <v>0</v>
      </c>
      <c r="M340" s="14"/>
      <c r="N340" s="13">
        <v>49770</v>
      </c>
    </row>
    <row r="341" spans="1:14">
      <c r="A341" s="39">
        <v>986</v>
      </c>
      <c r="B341" s="40" t="s">
        <v>301</v>
      </c>
      <c r="C341" s="13">
        <v>1831641</v>
      </c>
      <c r="D341" s="13">
        <v>2093537</v>
      </c>
      <c r="E341" s="14">
        <v>49378</v>
      </c>
      <c r="F341" s="13">
        <v>367863</v>
      </c>
      <c r="G341" s="13">
        <v>65616</v>
      </c>
      <c r="H341" s="13"/>
      <c r="I341" s="13">
        <v>364802</v>
      </c>
      <c r="J341" s="13">
        <v>65616</v>
      </c>
      <c r="K341" s="13">
        <v>0</v>
      </c>
      <c r="L341" s="13">
        <v>0</v>
      </c>
      <c r="M341" s="14"/>
      <c r="N341" s="13">
        <v>17703</v>
      </c>
    </row>
    <row r="342" spans="1:14">
      <c r="A342" s="39">
        <v>988</v>
      </c>
      <c r="B342" s="40" t="s">
        <v>302</v>
      </c>
      <c r="C342" s="13">
        <v>11991148</v>
      </c>
      <c r="D342" s="13">
        <v>11407089</v>
      </c>
      <c r="E342" s="14">
        <v>261664</v>
      </c>
      <c r="F342" s="13">
        <v>2725184</v>
      </c>
      <c r="G342" s="13">
        <v>328746</v>
      </c>
      <c r="H342" s="13"/>
      <c r="I342" s="13">
        <v>2645904</v>
      </c>
      <c r="J342" s="13">
        <v>328746</v>
      </c>
      <c r="K342" s="13">
        <v>9323</v>
      </c>
      <c r="L342" s="13">
        <v>0</v>
      </c>
      <c r="M342" s="14"/>
      <c r="N342" s="13">
        <v>104561</v>
      </c>
    </row>
    <row r="343" spans="1:14">
      <c r="A343" s="39">
        <v>994</v>
      </c>
      <c r="B343" s="40" t="s">
        <v>303</v>
      </c>
      <c r="C343" s="13">
        <v>4136406</v>
      </c>
      <c r="D343" s="13">
        <v>4102126</v>
      </c>
      <c r="E343" s="14">
        <v>129492</v>
      </c>
      <c r="F343" s="13">
        <v>736246</v>
      </c>
      <c r="G343" s="13">
        <v>106382</v>
      </c>
      <c r="H343" s="13"/>
      <c r="I343" s="13">
        <v>789321</v>
      </c>
      <c r="J343" s="13">
        <v>106382</v>
      </c>
      <c r="K343" s="13">
        <v>0</v>
      </c>
      <c r="L343" s="13">
        <v>0</v>
      </c>
      <c r="M343" s="14"/>
      <c r="N343" s="13">
        <v>23931</v>
      </c>
    </row>
    <row r="344" spans="1:14">
      <c r="A344" s="39">
        <v>995</v>
      </c>
      <c r="B344" s="40" t="s">
        <v>304</v>
      </c>
      <c r="C344" s="13">
        <v>26635703</v>
      </c>
      <c r="D344" s="13">
        <v>28005877</v>
      </c>
      <c r="E344" s="14">
        <v>771679</v>
      </c>
      <c r="F344" s="13">
        <v>5650763</v>
      </c>
      <c r="G344" s="13">
        <v>556151</v>
      </c>
      <c r="H344" s="13"/>
      <c r="I344" s="13">
        <v>7708764</v>
      </c>
      <c r="J344" s="13">
        <v>543732</v>
      </c>
      <c r="K344" s="13">
        <v>317525</v>
      </c>
      <c r="L344" s="13">
        <v>0</v>
      </c>
      <c r="M344" s="14"/>
      <c r="N344" s="13">
        <v>215947</v>
      </c>
    </row>
    <row r="345" spans="1:14">
      <c r="A345" s="39">
        <v>1507</v>
      </c>
      <c r="B345" s="40" t="s">
        <v>305</v>
      </c>
      <c r="C345" s="13">
        <v>4287183</v>
      </c>
      <c r="D345" s="13">
        <v>4303117</v>
      </c>
      <c r="E345" s="14">
        <v>57447</v>
      </c>
      <c r="F345" s="13">
        <v>552667</v>
      </c>
      <c r="G345" s="13">
        <v>255047</v>
      </c>
      <c r="H345" s="13"/>
      <c r="I345" s="13">
        <v>810089</v>
      </c>
      <c r="J345" s="13">
        <v>255047</v>
      </c>
      <c r="K345" s="13">
        <v>0</v>
      </c>
      <c r="L345" s="13">
        <v>0</v>
      </c>
      <c r="M345" s="14"/>
      <c r="N345" s="13">
        <v>143016</v>
      </c>
    </row>
    <row r="346" spans="1:14">
      <c r="A346" s="39">
        <v>1509</v>
      </c>
      <c r="B346" s="40" t="s">
        <v>306</v>
      </c>
      <c r="C346" s="13">
        <v>5871491</v>
      </c>
      <c r="D346" s="13">
        <v>6127634</v>
      </c>
      <c r="E346" s="14">
        <v>130180</v>
      </c>
      <c r="F346" s="13">
        <v>1062169</v>
      </c>
      <c r="G346" s="13">
        <v>268883</v>
      </c>
      <c r="H346" s="13"/>
      <c r="I346" s="13">
        <v>1444073</v>
      </c>
      <c r="J346" s="13">
        <v>268883</v>
      </c>
      <c r="K346" s="13">
        <v>267421</v>
      </c>
      <c r="L346" s="13">
        <v>0</v>
      </c>
      <c r="M346" s="14"/>
      <c r="N346" s="13">
        <v>32004</v>
      </c>
    </row>
    <row r="347" spans="1:14">
      <c r="A347" s="39">
        <v>1525</v>
      </c>
      <c r="B347" s="40" t="s">
        <v>307</v>
      </c>
      <c r="C347" s="13">
        <v>2489561</v>
      </c>
      <c r="D347" s="13">
        <v>2921966</v>
      </c>
      <c r="E347" s="14">
        <v>109129</v>
      </c>
      <c r="F347" s="13">
        <v>640656</v>
      </c>
      <c r="G347" s="13">
        <v>177002</v>
      </c>
      <c r="H347" s="13"/>
      <c r="I347" s="13">
        <v>734104</v>
      </c>
      <c r="J347" s="13">
        <v>177002</v>
      </c>
      <c r="K347" s="13">
        <v>12499</v>
      </c>
      <c r="L347" s="13">
        <v>0</v>
      </c>
      <c r="M347" s="14"/>
      <c r="N347" s="13">
        <v>5974</v>
      </c>
    </row>
    <row r="348" spans="1:14">
      <c r="A348" s="39">
        <v>1581</v>
      </c>
      <c r="B348" s="40" t="s">
        <v>308</v>
      </c>
      <c r="C348" s="13">
        <v>5314664</v>
      </c>
      <c r="D348" s="13">
        <v>5974448</v>
      </c>
      <c r="E348" s="14">
        <v>301384</v>
      </c>
      <c r="F348" s="13">
        <v>966125</v>
      </c>
      <c r="G348" s="13">
        <v>246830</v>
      </c>
      <c r="H348" s="13"/>
      <c r="I348" s="13">
        <v>1071837</v>
      </c>
      <c r="J348" s="13">
        <v>246830</v>
      </c>
      <c r="K348" s="13">
        <v>700</v>
      </c>
      <c r="L348" s="13">
        <v>0</v>
      </c>
      <c r="M348" s="14"/>
      <c r="N348" s="13">
        <v>15130</v>
      </c>
    </row>
    <row r="349" spans="1:14">
      <c r="A349" s="39">
        <v>1586</v>
      </c>
      <c r="B349" s="40" t="s">
        <v>309</v>
      </c>
      <c r="C349" s="13">
        <v>3306956</v>
      </c>
      <c r="D349" s="13">
        <v>3616646</v>
      </c>
      <c r="E349" s="14">
        <v>138224</v>
      </c>
      <c r="F349" s="13">
        <v>426817</v>
      </c>
      <c r="G349" s="13">
        <v>175962</v>
      </c>
      <c r="H349" s="13"/>
      <c r="I349" s="13">
        <v>1111133</v>
      </c>
      <c r="J349" s="13">
        <v>175962</v>
      </c>
      <c r="K349" s="13">
        <v>127936</v>
      </c>
      <c r="L349" s="13">
        <v>0</v>
      </c>
      <c r="M349" s="14"/>
      <c r="N349" s="13">
        <v>52274</v>
      </c>
    </row>
    <row r="350" spans="1:14">
      <c r="A350" s="39">
        <v>1598</v>
      </c>
      <c r="B350" s="40" t="s">
        <v>310</v>
      </c>
      <c r="C350" s="13">
        <v>1281268</v>
      </c>
      <c r="D350" s="13">
        <v>1605805</v>
      </c>
      <c r="E350" s="14">
        <v>20648</v>
      </c>
      <c r="F350" s="13">
        <v>301948</v>
      </c>
      <c r="G350" s="13">
        <v>119854</v>
      </c>
      <c r="H350" s="13"/>
      <c r="I350" s="13">
        <v>447127</v>
      </c>
      <c r="J350" s="13">
        <v>138367</v>
      </c>
      <c r="K350" s="13">
        <v>3005</v>
      </c>
      <c r="L350" s="13">
        <v>0</v>
      </c>
      <c r="M350" s="14"/>
      <c r="N350" s="13">
        <v>89236</v>
      </c>
    </row>
    <row r="351" spans="1:14">
      <c r="A351" s="39">
        <v>1621</v>
      </c>
      <c r="B351" s="40" t="s">
        <v>311</v>
      </c>
      <c r="C351" s="13">
        <v>5103960</v>
      </c>
      <c r="D351" s="13">
        <v>5714322</v>
      </c>
      <c r="E351" s="14">
        <v>243299</v>
      </c>
      <c r="F351" s="13">
        <v>906423</v>
      </c>
      <c r="G351" s="13">
        <v>290195</v>
      </c>
      <c r="H351" s="13"/>
      <c r="I351" s="13">
        <v>1036501</v>
      </c>
      <c r="J351" s="13">
        <v>290195</v>
      </c>
      <c r="K351" s="13">
        <v>21222</v>
      </c>
      <c r="L351" s="13">
        <v>0</v>
      </c>
      <c r="M351" s="14"/>
      <c r="N351" s="13">
        <v>93043</v>
      </c>
    </row>
    <row r="352" spans="1:14">
      <c r="A352" s="39">
        <v>1640</v>
      </c>
      <c r="B352" s="40" t="s">
        <v>312</v>
      </c>
      <c r="C352" s="13">
        <v>3889266</v>
      </c>
      <c r="D352" s="13">
        <v>3609168</v>
      </c>
      <c r="E352" s="14">
        <v>66971</v>
      </c>
      <c r="F352" s="13">
        <v>533218</v>
      </c>
      <c r="G352" s="13">
        <v>194148</v>
      </c>
      <c r="H352" s="13"/>
      <c r="I352" s="13">
        <v>988731</v>
      </c>
      <c r="J352" s="13">
        <v>194148</v>
      </c>
      <c r="K352" s="13">
        <v>0</v>
      </c>
      <c r="L352" s="13">
        <v>0</v>
      </c>
      <c r="M352" s="14"/>
      <c r="N352" s="13">
        <v>87695</v>
      </c>
    </row>
    <row r="353" spans="1:14">
      <c r="A353" s="39">
        <v>1641</v>
      </c>
      <c r="B353" s="40" t="s">
        <v>313</v>
      </c>
      <c r="C353" s="13">
        <v>3073797</v>
      </c>
      <c r="D353" s="13">
        <v>3252295</v>
      </c>
      <c r="E353" s="14">
        <v>135394</v>
      </c>
      <c r="F353" s="13">
        <v>545059</v>
      </c>
      <c r="G353" s="13">
        <v>148164</v>
      </c>
      <c r="H353" s="13"/>
      <c r="I353" s="13">
        <v>665318</v>
      </c>
      <c r="J353" s="13">
        <v>148164</v>
      </c>
      <c r="K353" s="13">
        <v>18532</v>
      </c>
      <c r="L353" s="13">
        <v>0</v>
      </c>
      <c r="M353" s="14"/>
      <c r="N353" s="13">
        <v>22415</v>
      </c>
    </row>
    <row r="354" spans="1:14">
      <c r="A354" s="39">
        <v>1651</v>
      </c>
      <c r="B354" s="40" t="s">
        <v>314</v>
      </c>
      <c r="C354" s="13">
        <v>4023756</v>
      </c>
      <c r="D354" s="13">
        <v>4788396</v>
      </c>
      <c r="E354" s="14">
        <v>8487</v>
      </c>
      <c r="F354" s="13">
        <v>865951</v>
      </c>
      <c r="G354" s="13">
        <v>102573</v>
      </c>
      <c r="H354" s="13"/>
      <c r="I354" s="13">
        <v>905977</v>
      </c>
      <c r="J354" s="13">
        <v>101802</v>
      </c>
      <c r="K354" s="13">
        <v>0</v>
      </c>
      <c r="L354" s="13">
        <v>0</v>
      </c>
      <c r="M354" s="14"/>
      <c r="N354" s="13">
        <v>17568</v>
      </c>
    </row>
    <row r="355" spans="1:14">
      <c r="A355" s="39">
        <v>1652</v>
      </c>
      <c r="B355" s="40" t="s">
        <v>315</v>
      </c>
      <c r="C355" s="13">
        <v>4338601</v>
      </c>
      <c r="D355" s="13">
        <v>4214512</v>
      </c>
      <c r="E355" s="14">
        <v>95254</v>
      </c>
      <c r="F355" s="13">
        <v>747156</v>
      </c>
      <c r="G355" s="13">
        <v>183499</v>
      </c>
      <c r="H355" s="13"/>
      <c r="I355" s="13">
        <v>679822</v>
      </c>
      <c r="J355" s="13">
        <v>183499</v>
      </c>
      <c r="K355" s="13">
        <v>6093</v>
      </c>
      <c r="L355" s="13">
        <v>0</v>
      </c>
      <c r="M355" s="14"/>
      <c r="N355" s="13">
        <v>55004</v>
      </c>
    </row>
    <row r="356" spans="1:14">
      <c r="A356" s="39">
        <v>1655</v>
      </c>
      <c r="B356" s="40" t="s">
        <v>316</v>
      </c>
      <c r="C356" s="13">
        <v>3934913</v>
      </c>
      <c r="D356" s="13">
        <v>4416490</v>
      </c>
      <c r="E356" s="14">
        <v>154266</v>
      </c>
      <c r="F356" s="13">
        <v>817470</v>
      </c>
      <c r="G356" s="13">
        <v>216755</v>
      </c>
      <c r="H356" s="13"/>
      <c r="I356" s="13">
        <v>1239151</v>
      </c>
      <c r="J356" s="13">
        <v>216755</v>
      </c>
      <c r="K356" s="13">
        <v>6442</v>
      </c>
      <c r="L356" s="13">
        <v>0</v>
      </c>
      <c r="M356" s="14"/>
      <c r="N356" s="13">
        <v>10639</v>
      </c>
    </row>
    <row r="357" spans="1:14">
      <c r="A357" s="39">
        <v>1658</v>
      </c>
      <c r="B357" s="40" t="s">
        <v>317</v>
      </c>
      <c r="C357" s="13">
        <v>1268930</v>
      </c>
      <c r="D357" s="13">
        <v>1296713</v>
      </c>
      <c r="E357" s="14">
        <v>14057</v>
      </c>
      <c r="F357" s="13">
        <v>238233</v>
      </c>
      <c r="G357" s="13">
        <v>72905</v>
      </c>
      <c r="H357" s="13"/>
      <c r="I357" s="13">
        <v>279783</v>
      </c>
      <c r="J357" s="13">
        <v>50716</v>
      </c>
      <c r="K357" s="13">
        <v>11747</v>
      </c>
      <c r="L357" s="13">
        <v>0</v>
      </c>
      <c r="M357" s="14"/>
      <c r="N357" s="13">
        <v>23433</v>
      </c>
    </row>
    <row r="358" spans="1:14">
      <c r="A358" s="39">
        <v>1659</v>
      </c>
      <c r="B358" s="40" t="s">
        <v>318</v>
      </c>
      <c r="C358" s="13">
        <v>2240493</v>
      </c>
      <c r="D358" s="13">
        <v>2311966</v>
      </c>
      <c r="E358" s="14">
        <v>89818</v>
      </c>
      <c r="F358" s="13">
        <v>386050</v>
      </c>
      <c r="G358" s="13">
        <v>132434</v>
      </c>
      <c r="H358" s="13"/>
      <c r="I358" s="13">
        <v>479958</v>
      </c>
      <c r="J358" s="13">
        <v>132434</v>
      </c>
      <c r="K358" s="13">
        <v>0</v>
      </c>
      <c r="L358" s="13">
        <v>0</v>
      </c>
      <c r="M358" s="14"/>
      <c r="N358" s="13">
        <v>2188</v>
      </c>
    </row>
    <row r="359" spans="1:14">
      <c r="A359" s="39">
        <v>1663</v>
      </c>
      <c r="B359" s="40" t="s">
        <v>319</v>
      </c>
      <c r="C359" s="13">
        <v>2824232</v>
      </c>
      <c r="D359" s="13">
        <v>2767501</v>
      </c>
      <c r="E359" s="14">
        <v>109240</v>
      </c>
      <c r="F359" s="13">
        <v>512200</v>
      </c>
      <c r="G359" s="13">
        <v>71962</v>
      </c>
      <c r="H359" s="13"/>
      <c r="I359" s="13">
        <v>600713</v>
      </c>
      <c r="J359" s="13">
        <v>71962</v>
      </c>
      <c r="K359" s="13">
        <v>1278</v>
      </c>
      <c r="L359" s="13">
        <v>0</v>
      </c>
      <c r="M359" s="14"/>
      <c r="N359" s="13">
        <v>26377</v>
      </c>
    </row>
    <row r="360" spans="1:14">
      <c r="A360" s="39">
        <v>1667</v>
      </c>
      <c r="B360" s="40" t="s">
        <v>320</v>
      </c>
      <c r="C360" s="13">
        <v>851819</v>
      </c>
      <c r="D360" s="13">
        <v>1004573</v>
      </c>
      <c r="E360" s="14">
        <v>44519</v>
      </c>
      <c r="F360" s="13">
        <v>169451</v>
      </c>
      <c r="G360" s="13">
        <v>75294</v>
      </c>
      <c r="H360" s="13"/>
      <c r="I360" s="13">
        <v>245401</v>
      </c>
      <c r="J360" s="13">
        <v>75294</v>
      </c>
      <c r="K360" s="13">
        <v>0</v>
      </c>
      <c r="L360" s="13">
        <v>0</v>
      </c>
      <c r="M360" s="14"/>
      <c r="N360" s="13">
        <v>11751</v>
      </c>
    </row>
    <row r="361" spans="1:14">
      <c r="A361" s="39">
        <v>1669</v>
      </c>
      <c r="B361" s="40" t="s">
        <v>321</v>
      </c>
      <c r="C361" s="13">
        <v>3868333</v>
      </c>
      <c r="D361" s="13">
        <v>3590070</v>
      </c>
      <c r="E361" s="14">
        <v>71047</v>
      </c>
      <c r="F361" s="13">
        <v>595341</v>
      </c>
      <c r="G361" s="13">
        <v>147671</v>
      </c>
      <c r="H361" s="13"/>
      <c r="I361" s="13">
        <v>817080</v>
      </c>
      <c r="J361" s="13">
        <v>147671</v>
      </c>
      <c r="K361" s="13">
        <v>1781</v>
      </c>
      <c r="L361" s="13">
        <v>0</v>
      </c>
      <c r="M361" s="14"/>
      <c r="N361" s="13">
        <v>23424</v>
      </c>
    </row>
    <row r="362" spans="1:14">
      <c r="A362" s="39">
        <v>1671</v>
      </c>
      <c r="B362" s="40" t="s">
        <v>438</v>
      </c>
      <c r="C362" s="13">
        <v>648818</v>
      </c>
      <c r="D362" s="13">
        <v>741213</v>
      </c>
      <c r="E362" s="14">
        <v>28092</v>
      </c>
      <c r="F362" s="13">
        <v>158853</v>
      </c>
      <c r="G362" s="13">
        <v>70715</v>
      </c>
      <c r="H362" s="13"/>
      <c r="I362" s="13">
        <v>152411</v>
      </c>
      <c r="J362" s="13">
        <v>70715</v>
      </c>
      <c r="K362" s="13">
        <v>0</v>
      </c>
      <c r="L362" s="13">
        <v>0</v>
      </c>
      <c r="M362" s="14"/>
      <c r="N362" s="13">
        <v>1911</v>
      </c>
    </row>
    <row r="363" spans="1:14">
      <c r="A363" s="39">
        <v>1672</v>
      </c>
      <c r="B363" s="40" t="s">
        <v>446</v>
      </c>
      <c r="C363" s="13">
        <v>1306716</v>
      </c>
      <c r="D363" s="13">
        <v>1406838</v>
      </c>
      <c r="E363" s="14">
        <v>17463</v>
      </c>
      <c r="F363" s="13">
        <v>295115</v>
      </c>
      <c r="G363" s="13">
        <v>100508</v>
      </c>
      <c r="H363" s="13"/>
      <c r="I363" s="13">
        <v>242430</v>
      </c>
      <c r="J363" s="13">
        <v>100508</v>
      </c>
      <c r="K363" s="13">
        <v>5566</v>
      </c>
      <c r="L363" s="13">
        <v>0</v>
      </c>
      <c r="M363" s="14"/>
      <c r="N363" s="13">
        <v>26821</v>
      </c>
    </row>
    <row r="364" spans="1:14">
      <c r="A364" s="39">
        <v>1674</v>
      </c>
      <c r="B364" s="40" t="s">
        <v>322</v>
      </c>
      <c r="C364" s="13">
        <v>17413016</v>
      </c>
      <c r="D364" s="13">
        <v>18656599</v>
      </c>
      <c r="E364" s="14">
        <v>211521</v>
      </c>
      <c r="F364" s="13">
        <v>4208634</v>
      </c>
      <c r="G364" s="13">
        <v>574865</v>
      </c>
      <c r="H364" s="13"/>
      <c r="I364" s="13">
        <v>4071597</v>
      </c>
      <c r="J364" s="13">
        <v>459378</v>
      </c>
      <c r="K364" s="13">
        <v>43988</v>
      </c>
      <c r="L364" s="13">
        <v>22216</v>
      </c>
      <c r="M364" s="14"/>
      <c r="N364" s="13">
        <v>51318</v>
      </c>
    </row>
    <row r="365" spans="1:14">
      <c r="A365" s="39">
        <v>1676</v>
      </c>
      <c r="B365" s="40" t="s">
        <v>323</v>
      </c>
      <c r="C365" s="13">
        <v>4143073</v>
      </c>
      <c r="D365" s="13">
        <v>4643689</v>
      </c>
      <c r="E365" s="14">
        <v>176354</v>
      </c>
      <c r="F365" s="13">
        <v>836597</v>
      </c>
      <c r="G365" s="13">
        <v>227443</v>
      </c>
      <c r="H365" s="13"/>
      <c r="I365" s="13">
        <v>985450</v>
      </c>
      <c r="J365" s="13">
        <v>227443</v>
      </c>
      <c r="K365" s="13">
        <v>4378</v>
      </c>
      <c r="L365" s="13">
        <v>0</v>
      </c>
      <c r="M365" s="14"/>
      <c r="N365" s="13">
        <v>55938</v>
      </c>
    </row>
    <row r="366" spans="1:14">
      <c r="A366" s="39">
        <v>1680</v>
      </c>
      <c r="B366" s="40" t="s">
        <v>324</v>
      </c>
      <c r="C366" s="13">
        <v>3794219</v>
      </c>
      <c r="D366" s="13">
        <v>3761496</v>
      </c>
      <c r="E366" s="14">
        <v>209561</v>
      </c>
      <c r="F366" s="13">
        <v>812159</v>
      </c>
      <c r="G366" s="13">
        <v>141808</v>
      </c>
      <c r="H366" s="13"/>
      <c r="I366" s="13">
        <v>728826</v>
      </c>
      <c r="J366" s="13">
        <v>0</v>
      </c>
      <c r="K366" s="13">
        <v>0</v>
      </c>
      <c r="L366" s="13">
        <v>0</v>
      </c>
      <c r="M366" s="14"/>
      <c r="N366" s="13">
        <v>78305</v>
      </c>
    </row>
    <row r="367" spans="1:14">
      <c r="A367" s="39">
        <v>1681</v>
      </c>
      <c r="B367" s="40" t="s">
        <v>325</v>
      </c>
      <c r="C367" s="13">
        <v>4808287</v>
      </c>
      <c r="D367" s="13">
        <v>5591241</v>
      </c>
      <c r="E367" s="14">
        <v>213685</v>
      </c>
      <c r="F367" s="13">
        <v>1070533</v>
      </c>
      <c r="G367" s="13">
        <v>157100</v>
      </c>
      <c r="H367" s="13"/>
      <c r="I367" s="13">
        <v>1054067</v>
      </c>
      <c r="J367" s="13">
        <v>157100</v>
      </c>
      <c r="K367" s="13">
        <v>27822</v>
      </c>
      <c r="L367" s="13">
        <v>0</v>
      </c>
      <c r="M367" s="14"/>
      <c r="N367" s="13">
        <v>60247</v>
      </c>
    </row>
    <row r="368" spans="1:14">
      <c r="A368" s="39">
        <v>1684</v>
      </c>
      <c r="B368" s="40" t="s">
        <v>326</v>
      </c>
      <c r="C368" s="13">
        <v>4335988</v>
      </c>
      <c r="D368" s="13">
        <v>4667036</v>
      </c>
      <c r="E368" s="14">
        <v>141759</v>
      </c>
      <c r="F368" s="13">
        <v>897807</v>
      </c>
      <c r="G368" s="13">
        <v>170464</v>
      </c>
      <c r="H368" s="13"/>
      <c r="I368" s="13">
        <v>888032</v>
      </c>
      <c r="J368" s="13">
        <v>170464</v>
      </c>
      <c r="K368" s="13">
        <v>0</v>
      </c>
      <c r="L368" s="13">
        <v>0</v>
      </c>
      <c r="M368" s="14"/>
      <c r="N368" s="13">
        <v>8733</v>
      </c>
    </row>
    <row r="369" spans="1:14">
      <c r="A369" s="39">
        <v>1685</v>
      </c>
      <c r="B369" s="40" t="s">
        <v>327</v>
      </c>
      <c r="C369" s="13">
        <v>1132514</v>
      </c>
      <c r="D369" s="13">
        <v>852150</v>
      </c>
      <c r="E369" s="14">
        <v>7526</v>
      </c>
      <c r="F369" s="13">
        <v>211046</v>
      </c>
      <c r="G369" s="13">
        <v>78412</v>
      </c>
      <c r="H369" s="13"/>
      <c r="I369" s="13">
        <v>235082</v>
      </c>
      <c r="J369" s="13">
        <v>78412</v>
      </c>
      <c r="K369" s="13">
        <v>0</v>
      </c>
      <c r="L369" s="13">
        <v>0</v>
      </c>
      <c r="M369" s="14"/>
      <c r="N369" s="13">
        <v>0</v>
      </c>
    </row>
    <row r="370" spans="1:14">
      <c r="A370" s="39">
        <v>1690</v>
      </c>
      <c r="B370" s="40" t="s">
        <v>328</v>
      </c>
      <c r="C370" s="13">
        <v>2208543</v>
      </c>
      <c r="D370" s="13">
        <v>2483993</v>
      </c>
      <c r="E370" s="14">
        <v>112471</v>
      </c>
      <c r="F370" s="13">
        <v>422551</v>
      </c>
      <c r="G370" s="13">
        <v>132100</v>
      </c>
      <c r="H370" s="13"/>
      <c r="I370" s="13">
        <v>478319</v>
      </c>
      <c r="J370" s="13">
        <v>132100</v>
      </c>
      <c r="K370" s="13">
        <v>47128</v>
      </c>
      <c r="L370" s="13">
        <v>0</v>
      </c>
      <c r="M370" s="14"/>
      <c r="N370" s="13">
        <v>66442</v>
      </c>
    </row>
    <row r="371" spans="1:14">
      <c r="A371" s="39">
        <v>1695</v>
      </c>
      <c r="B371" s="40" t="s">
        <v>329</v>
      </c>
      <c r="C371" s="13">
        <v>924499</v>
      </c>
      <c r="D371" s="13">
        <v>1054827</v>
      </c>
      <c r="E371" s="14">
        <v>0</v>
      </c>
      <c r="F371" s="13">
        <v>163692</v>
      </c>
      <c r="G371" s="13">
        <v>38041</v>
      </c>
      <c r="H371" s="13"/>
      <c r="I371" s="13">
        <v>228884</v>
      </c>
      <c r="J371" s="13">
        <v>47468</v>
      </c>
      <c r="K371" s="13">
        <v>0</v>
      </c>
      <c r="L371" s="13">
        <v>0</v>
      </c>
      <c r="M371" s="14"/>
      <c r="N371" s="13">
        <v>2155</v>
      </c>
    </row>
    <row r="372" spans="1:14">
      <c r="A372" s="39">
        <v>1696</v>
      </c>
      <c r="B372" s="40" t="s">
        <v>330</v>
      </c>
      <c r="C372" s="13">
        <v>2093691</v>
      </c>
      <c r="D372" s="13">
        <v>2387374</v>
      </c>
      <c r="E372" s="14">
        <v>21038</v>
      </c>
      <c r="F372" s="13">
        <v>404870</v>
      </c>
      <c r="G372" s="13">
        <v>124479</v>
      </c>
      <c r="H372" s="13"/>
      <c r="I372" s="13">
        <v>455658</v>
      </c>
      <c r="J372" s="13">
        <v>124479</v>
      </c>
      <c r="K372" s="13">
        <v>800</v>
      </c>
      <c r="L372" s="13">
        <v>0</v>
      </c>
      <c r="M372" s="14"/>
      <c r="N372" s="13">
        <v>27364</v>
      </c>
    </row>
    <row r="373" spans="1:14">
      <c r="A373" s="39">
        <v>1699</v>
      </c>
      <c r="B373" s="40" t="s">
        <v>331</v>
      </c>
      <c r="C373" s="13">
        <v>5256969</v>
      </c>
      <c r="D373" s="13">
        <v>6165097</v>
      </c>
      <c r="E373" s="14">
        <v>92811</v>
      </c>
      <c r="F373" s="13">
        <v>945148</v>
      </c>
      <c r="G373" s="13">
        <v>143995</v>
      </c>
      <c r="H373" s="13"/>
      <c r="I373" s="13">
        <v>1024435</v>
      </c>
      <c r="J373" s="13">
        <v>143995</v>
      </c>
      <c r="K373" s="13">
        <v>26205</v>
      </c>
      <c r="L373" s="13">
        <v>0</v>
      </c>
      <c r="M373" s="14"/>
      <c r="N373" s="13">
        <v>38499</v>
      </c>
    </row>
    <row r="374" spans="1:14">
      <c r="A374" s="39">
        <v>1700</v>
      </c>
      <c r="B374" s="40" t="s">
        <v>332</v>
      </c>
      <c r="C374" s="13">
        <v>5392437</v>
      </c>
      <c r="D374" s="13">
        <v>5162593</v>
      </c>
      <c r="E374" s="14">
        <v>146011</v>
      </c>
      <c r="F374" s="13">
        <v>901706</v>
      </c>
      <c r="G374" s="13">
        <v>234188</v>
      </c>
      <c r="H374" s="13"/>
      <c r="I374" s="13">
        <v>4263934</v>
      </c>
      <c r="J374" s="13">
        <v>234188</v>
      </c>
      <c r="K374" s="13">
        <v>77829</v>
      </c>
      <c r="L374" s="13">
        <v>0</v>
      </c>
      <c r="M374" s="14"/>
      <c r="N374" s="13">
        <v>43769</v>
      </c>
    </row>
    <row r="375" spans="1:14">
      <c r="A375" s="39">
        <v>1701</v>
      </c>
      <c r="B375" s="40" t="s">
        <v>333</v>
      </c>
      <c r="C375" s="13">
        <v>2754392</v>
      </c>
      <c r="D375" s="13">
        <v>3243029</v>
      </c>
      <c r="E375" s="14">
        <v>137582</v>
      </c>
      <c r="F375" s="13">
        <v>533744</v>
      </c>
      <c r="G375" s="13">
        <v>112542</v>
      </c>
      <c r="H375" s="13"/>
      <c r="I375" s="13">
        <v>354944</v>
      </c>
      <c r="J375" s="13">
        <v>112542</v>
      </c>
      <c r="K375" s="13">
        <v>1620</v>
      </c>
      <c r="L375" s="13">
        <v>0</v>
      </c>
      <c r="M375" s="14"/>
      <c r="N375" s="13">
        <v>25867</v>
      </c>
    </row>
    <row r="376" spans="1:14">
      <c r="A376" s="39">
        <v>1702</v>
      </c>
      <c r="B376" s="40" t="s">
        <v>334</v>
      </c>
      <c r="C376" s="13">
        <v>920871</v>
      </c>
      <c r="D376" s="13">
        <v>662856</v>
      </c>
      <c r="E376" s="14">
        <v>4297</v>
      </c>
      <c r="F376" s="13">
        <v>162239</v>
      </c>
      <c r="G376" s="13">
        <v>49472</v>
      </c>
      <c r="H376" s="13"/>
      <c r="I376" s="13">
        <v>134649</v>
      </c>
      <c r="J376" s="13">
        <v>49100</v>
      </c>
      <c r="K376" s="13">
        <v>0</v>
      </c>
      <c r="L376" s="13">
        <v>0</v>
      </c>
      <c r="M376" s="14"/>
      <c r="N376" s="13">
        <v>29092</v>
      </c>
    </row>
    <row r="377" spans="1:14">
      <c r="A377" s="39">
        <v>1705</v>
      </c>
      <c r="B377" s="40" t="s">
        <v>335</v>
      </c>
      <c r="C377" s="13">
        <v>6401320</v>
      </c>
      <c r="D377" s="13">
        <v>6111309</v>
      </c>
      <c r="E377" s="14">
        <v>118533</v>
      </c>
      <c r="F377" s="13">
        <v>1096693</v>
      </c>
      <c r="G377" s="13">
        <v>294613</v>
      </c>
      <c r="H377" s="13"/>
      <c r="I377" s="13">
        <v>1184326</v>
      </c>
      <c r="J377" s="13">
        <v>294613</v>
      </c>
      <c r="K377" s="13">
        <v>35271</v>
      </c>
      <c r="L377" s="13">
        <v>0</v>
      </c>
      <c r="M377" s="14"/>
      <c r="N377" s="13">
        <v>95302</v>
      </c>
    </row>
    <row r="378" spans="1:14">
      <c r="A378" s="39">
        <v>1706</v>
      </c>
      <c r="B378" s="40" t="s">
        <v>336</v>
      </c>
      <c r="C378" s="13">
        <v>2577766</v>
      </c>
      <c r="D378" s="13">
        <v>2527709</v>
      </c>
      <c r="E378" s="14">
        <v>40754</v>
      </c>
      <c r="F378" s="13">
        <v>438678</v>
      </c>
      <c r="G378" s="13">
        <v>124483</v>
      </c>
      <c r="H378" s="13"/>
      <c r="I378" s="13">
        <v>496235</v>
      </c>
      <c r="J378" s="13">
        <v>87466</v>
      </c>
      <c r="K378" s="13">
        <v>1350</v>
      </c>
      <c r="L378" s="13">
        <v>0</v>
      </c>
      <c r="M378" s="14"/>
      <c r="N378" s="13">
        <v>19885</v>
      </c>
    </row>
    <row r="379" spans="1:14">
      <c r="A379" s="39">
        <v>1708</v>
      </c>
      <c r="B379" s="40" t="s">
        <v>337</v>
      </c>
      <c r="C379" s="13">
        <v>8815489</v>
      </c>
      <c r="D379" s="13">
        <v>9720160</v>
      </c>
      <c r="E379" s="14">
        <v>295132</v>
      </c>
      <c r="F379" s="13">
        <v>1628372</v>
      </c>
      <c r="G379" s="13">
        <v>262289</v>
      </c>
      <c r="H379" s="13"/>
      <c r="I379" s="13">
        <v>1814158</v>
      </c>
      <c r="J379" s="13">
        <v>262289</v>
      </c>
      <c r="K379" s="13">
        <v>2228</v>
      </c>
      <c r="L379" s="13">
        <v>0</v>
      </c>
      <c r="M379" s="14"/>
      <c r="N379" s="13">
        <v>60154</v>
      </c>
    </row>
    <row r="380" spans="1:14">
      <c r="A380" s="39">
        <v>1709</v>
      </c>
      <c r="B380" s="40" t="s">
        <v>338</v>
      </c>
      <c r="C380" s="13">
        <v>4353670</v>
      </c>
      <c r="D380" s="13">
        <v>4518060</v>
      </c>
      <c r="E380" s="14">
        <v>60627</v>
      </c>
      <c r="F380" s="13">
        <v>643370</v>
      </c>
      <c r="G380" s="13">
        <v>220895</v>
      </c>
      <c r="H380" s="13"/>
      <c r="I380" s="13">
        <v>855409</v>
      </c>
      <c r="J380" s="13">
        <v>220895</v>
      </c>
      <c r="K380" s="13">
        <v>802</v>
      </c>
      <c r="L380" s="13">
        <v>0</v>
      </c>
      <c r="M380" s="14"/>
      <c r="N380" s="13">
        <v>8117</v>
      </c>
    </row>
    <row r="381" spans="1:14">
      <c r="A381" s="39">
        <v>1711</v>
      </c>
      <c r="B381" s="40" t="s">
        <v>339</v>
      </c>
      <c r="C381" s="13">
        <v>6007327</v>
      </c>
      <c r="D381" s="13">
        <v>6177071</v>
      </c>
      <c r="E381" s="14">
        <v>124612</v>
      </c>
      <c r="F381" s="13">
        <v>1020345</v>
      </c>
      <c r="G381" s="13">
        <v>204666</v>
      </c>
      <c r="H381" s="13"/>
      <c r="I381" s="13">
        <v>1317348</v>
      </c>
      <c r="J381" s="13">
        <v>204666</v>
      </c>
      <c r="K381" s="13">
        <v>0</v>
      </c>
      <c r="L381" s="13">
        <v>0</v>
      </c>
      <c r="M381" s="14"/>
      <c r="N381" s="13">
        <v>56838</v>
      </c>
    </row>
    <row r="382" spans="1:14">
      <c r="A382" s="39">
        <v>1714</v>
      </c>
      <c r="B382" s="40" t="s">
        <v>340</v>
      </c>
      <c r="C382" s="13">
        <v>3535274</v>
      </c>
      <c r="D382" s="13">
        <v>3677481</v>
      </c>
      <c r="E382" s="14">
        <v>97325</v>
      </c>
      <c r="F382" s="13">
        <v>691722</v>
      </c>
      <c r="G382" s="13">
        <v>152029</v>
      </c>
      <c r="H382" s="13"/>
      <c r="I382" s="13">
        <v>921642</v>
      </c>
      <c r="J382" s="13">
        <v>150887</v>
      </c>
      <c r="K382" s="13">
        <v>6564</v>
      </c>
      <c r="L382" s="13">
        <v>0</v>
      </c>
      <c r="M382" s="14"/>
      <c r="N382" s="13">
        <v>42642</v>
      </c>
    </row>
    <row r="383" spans="1:14">
      <c r="A383" s="39">
        <v>1719</v>
      </c>
      <c r="B383" s="40" t="s">
        <v>341</v>
      </c>
      <c r="C383" s="13">
        <v>1713889</v>
      </c>
      <c r="D383" s="13">
        <v>1759792</v>
      </c>
      <c r="E383" s="14">
        <v>49628</v>
      </c>
      <c r="F383" s="13">
        <v>394316</v>
      </c>
      <c r="G383" s="13">
        <v>158663</v>
      </c>
      <c r="H383" s="13"/>
      <c r="I383" s="13">
        <v>417531</v>
      </c>
      <c r="J383" s="13">
        <v>157560</v>
      </c>
      <c r="K383" s="13">
        <v>2182</v>
      </c>
      <c r="L383" s="13">
        <v>0</v>
      </c>
      <c r="M383" s="14"/>
      <c r="N383" s="13">
        <v>39866</v>
      </c>
    </row>
    <row r="384" spans="1:14">
      <c r="A384" s="39">
        <v>1721</v>
      </c>
      <c r="B384" s="40" t="s">
        <v>342</v>
      </c>
      <c r="C384" s="13">
        <v>2691193</v>
      </c>
      <c r="D384" s="13">
        <v>2762222</v>
      </c>
      <c r="E384" s="14">
        <v>24356</v>
      </c>
      <c r="F384" s="13">
        <v>488646</v>
      </c>
      <c r="G384" s="13">
        <v>180993</v>
      </c>
      <c r="H384" s="13"/>
      <c r="I384" s="13">
        <v>510155</v>
      </c>
      <c r="J384" s="13">
        <v>185578</v>
      </c>
      <c r="K384" s="13">
        <v>17772</v>
      </c>
      <c r="L384" s="13">
        <v>0</v>
      </c>
      <c r="M384" s="14"/>
      <c r="N384" s="13">
        <v>7536</v>
      </c>
    </row>
    <row r="385" spans="1:14">
      <c r="A385" s="39">
        <v>1722</v>
      </c>
      <c r="B385" s="40" t="s">
        <v>343</v>
      </c>
      <c r="C385" s="13">
        <v>1831178</v>
      </c>
      <c r="D385" s="13">
        <v>1979730</v>
      </c>
      <c r="E385" s="14">
        <v>42788</v>
      </c>
      <c r="F385" s="13">
        <v>340497</v>
      </c>
      <c r="G385" s="13">
        <v>50490</v>
      </c>
      <c r="H385" s="13"/>
      <c r="I385" s="13">
        <v>358813</v>
      </c>
      <c r="J385" s="13">
        <v>50490</v>
      </c>
      <c r="K385" s="13">
        <v>9452</v>
      </c>
      <c r="L385" s="13">
        <v>0</v>
      </c>
      <c r="M385" s="14"/>
      <c r="N385" s="13">
        <v>16576</v>
      </c>
    </row>
    <row r="386" spans="1:14">
      <c r="A386" s="39">
        <v>1723</v>
      </c>
      <c r="B386" s="40" t="s">
        <v>344</v>
      </c>
      <c r="C386" s="13">
        <v>519748</v>
      </c>
      <c r="D386" s="13">
        <v>589055</v>
      </c>
      <c r="E386" s="14">
        <v>10936</v>
      </c>
      <c r="F386" s="13">
        <v>126547</v>
      </c>
      <c r="G386" s="13">
        <v>53796</v>
      </c>
      <c r="H386" s="13"/>
      <c r="I386" s="13">
        <v>137473</v>
      </c>
      <c r="J386" s="13">
        <v>43922</v>
      </c>
      <c r="K386" s="13">
        <v>0</v>
      </c>
      <c r="L386" s="13">
        <v>0</v>
      </c>
      <c r="M386" s="14"/>
      <c r="N386" s="13">
        <v>5624</v>
      </c>
    </row>
    <row r="387" spans="1:14">
      <c r="A387" s="39">
        <v>1724</v>
      </c>
      <c r="B387" s="40" t="s">
        <v>345</v>
      </c>
      <c r="C387" s="13">
        <v>1630800</v>
      </c>
      <c r="D387" s="13">
        <v>1857172</v>
      </c>
      <c r="E387" s="14">
        <v>36173</v>
      </c>
      <c r="F387" s="13">
        <v>283480</v>
      </c>
      <c r="G387" s="13">
        <v>93440</v>
      </c>
      <c r="H387" s="13"/>
      <c r="I387" s="13">
        <v>394315</v>
      </c>
      <c r="J387" s="13">
        <v>93440</v>
      </c>
      <c r="K387" s="13">
        <v>31</v>
      </c>
      <c r="L387" s="13">
        <v>0</v>
      </c>
      <c r="M387" s="14"/>
      <c r="N387" s="13">
        <v>601</v>
      </c>
    </row>
    <row r="388" spans="1:14">
      <c r="A388" s="39">
        <v>1728</v>
      </c>
      <c r="B388" s="40" t="s">
        <v>346</v>
      </c>
      <c r="C388" s="13">
        <v>1227208</v>
      </c>
      <c r="D388" s="13">
        <v>1519084</v>
      </c>
      <c r="E388" s="14">
        <v>69830</v>
      </c>
      <c r="F388" s="13">
        <v>263487</v>
      </c>
      <c r="G388" s="13">
        <v>111735</v>
      </c>
      <c r="H388" s="13"/>
      <c r="I388" s="13">
        <v>371495</v>
      </c>
      <c r="J388" s="13">
        <v>111735</v>
      </c>
      <c r="K388" s="13">
        <v>0</v>
      </c>
      <c r="L388" s="13">
        <v>0</v>
      </c>
      <c r="M388" s="14"/>
      <c r="N388" s="13">
        <v>11109</v>
      </c>
    </row>
    <row r="389" spans="1:14">
      <c r="A389" s="39">
        <v>1729</v>
      </c>
      <c r="B389" s="40" t="s">
        <v>347</v>
      </c>
      <c r="C389" s="13">
        <v>1585677</v>
      </c>
      <c r="D389" s="13">
        <v>1724560</v>
      </c>
      <c r="E389" s="14">
        <v>31321</v>
      </c>
      <c r="F389" s="13">
        <v>369413</v>
      </c>
      <c r="G389" s="13">
        <v>90040</v>
      </c>
      <c r="H389" s="13"/>
      <c r="I389" s="13">
        <v>262553</v>
      </c>
      <c r="J389" s="13">
        <v>0</v>
      </c>
      <c r="K389" s="13">
        <v>1356</v>
      </c>
      <c r="L389" s="13">
        <v>0</v>
      </c>
      <c r="M389" s="14"/>
      <c r="N389" s="13">
        <v>22771</v>
      </c>
    </row>
    <row r="390" spans="1:14">
      <c r="A390" s="39">
        <v>1730</v>
      </c>
      <c r="B390" s="40" t="s">
        <v>348</v>
      </c>
      <c r="C390" s="13">
        <v>4487955</v>
      </c>
      <c r="D390" s="13">
        <v>4867517</v>
      </c>
      <c r="E390" s="14">
        <v>115650</v>
      </c>
      <c r="F390" s="13">
        <v>743180</v>
      </c>
      <c r="G390" s="13">
        <v>141560</v>
      </c>
      <c r="H390" s="13"/>
      <c r="I390" s="13">
        <v>682111</v>
      </c>
      <c r="J390" s="13">
        <v>0</v>
      </c>
      <c r="K390" s="13">
        <v>0</v>
      </c>
      <c r="L390" s="13">
        <v>0</v>
      </c>
      <c r="M390" s="14"/>
      <c r="N390" s="13">
        <v>33125</v>
      </c>
    </row>
    <row r="391" spans="1:14">
      <c r="A391" s="39">
        <v>1731</v>
      </c>
      <c r="B391" s="40" t="s">
        <v>349</v>
      </c>
      <c r="C391" s="13">
        <v>5320543</v>
      </c>
      <c r="D391" s="13">
        <v>4933082</v>
      </c>
      <c r="E391" s="14">
        <v>79433</v>
      </c>
      <c r="F391" s="13">
        <v>885530</v>
      </c>
      <c r="G391" s="13">
        <v>185931</v>
      </c>
      <c r="H391" s="13"/>
      <c r="I391" s="13">
        <v>1214043</v>
      </c>
      <c r="J391" s="13">
        <v>184534</v>
      </c>
      <c r="K391" s="13">
        <v>0</v>
      </c>
      <c r="L391" s="13">
        <v>0</v>
      </c>
      <c r="M391" s="14"/>
      <c r="N391" s="13">
        <v>69833</v>
      </c>
    </row>
    <row r="392" spans="1:14">
      <c r="A392" s="39">
        <v>1734</v>
      </c>
      <c r="B392" s="40" t="s">
        <v>350</v>
      </c>
      <c r="C392" s="13">
        <v>6718053</v>
      </c>
      <c r="D392" s="13">
        <v>6213287</v>
      </c>
      <c r="E392" s="14">
        <v>195178</v>
      </c>
      <c r="F392" s="13">
        <v>1236456</v>
      </c>
      <c r="G392" s="13">
        <v>254711</v>
      </c>
      <c r="H392" s="13"/>
      <c r="I392" s="13">
        <v>1387982</v>
      </c>
      <c r="J392" s="13">
        <v>254711</v>
      </c>
      <c r="K392" s="13">
        <v>6308</v>
      </c>
      <c r="L392" s="13">
        <v>0</v>
      </c>
      <c r="M392" s="14"/>
      <c r="N392" s="13">
        <v>93129</v>
      </c>
    </row>
    <row r="393" spans="1:14">
      <c r="A393" s="39">
        <v>1735</v>
      </c>
      <c r="B393" s="40" t="s">
        <v>351</v>
      </c>
      <c r="C393" s="13">
        <v>3967509</v>
      </c>
      <c r="D393" s="13">
        <v>4210865</v>
      </c>
      <c r="E393" s="14">
        <v>61376</v>
      </c>
      <c r="F393" s="13">
        <v>722762</v>
      </c>
      <c r="G393" s="13">
        <v>206763</v>
      </c>
      <c r="H393" s="13"/>
      <c r="I393" s="13">
        <v>913962</v>
      </c>
      <c r="J393" s="13">
        <v>205210</v>
      </c>
      <c r="K393" s="13">
        <v>7244</v>
      </c>
      <c r="L393" s="13">
        <v>0</v>
      </c>
      <c r="M393" s="14"/>
      <c r="N393" s="13">
        <v>142813</v>
      </c>
    </row>
    <row r="394" spans="1:14">
      <c r="A394" s="39">
        <v>1740</v>
      </c>
      <c r="B394" s="40" t="s">
        <v>352</v>
      </c>
      <c r="C394" s="13">
        <v>2223245</v>
      </c>
      <c r="D394" s="13">
        <v>2584308</v>
      </c>
      <c r="E394" s="14">
        <v>36155</v>
      </c>
      <c r="F394" s="13">
        <v>438766</v>
      </c>
      <c r="G394" s="13">
        <v>157987</v>
      </c>
      <c r="H394" s="13"/>
      <c r="I394" s="13">
        <v>162047</v>
      </c>
      <c r="J394" s="13">
        <v>0</v>
      </c>
      <c r="K394" s="13">
        <v>2168</v>
      </c>
      <c r="L394" s="13">
        <v>0</v>
      </c>
      <c r="M394" s="14"/>
      <c r="N394" s="13">
        <v>94906</v>
      </c>
    </row>
    <row r="395" spans="1:14">
      <c r="A395" s="39">
        <v>1742</v>
      </c>
      <c r="B395" s="40" t="s">
        <v>353</v>
      </c>
      <c r="C395" s="13">
        <v>3767138</v>
      </c>
      <c r="D395" s="13">
        <v>3579181</v>
      </c>
      <c r="E395" s="14">
        <v>147553</v>
      </c>
      <c r="F395" s="13">
        <v>535363</v>
      </c>
      <c r="G395" s="13">
        <v>220716</v>
      </c>
      <c r="H395" s="13"/>
      <c r="I395" s="13">
        <v>782455</v>
      </c>
      <c r="J395" s="13">
        <v>220716</v>
      </c>
      <c r="K395" s="13">
        <v>91063</v>
      </c>
      <c r="L395" s="13">
        <v>0</v>
      </c>
      <c r="M395" s="14"/>
      <c r="N395" s="13">
        <v>37277</v>
      </c>
    </row>
    <row r="396" spans="1:14">
      <c r="A396" s="39">
        <v>1771</v>
      </c>
      <c r="B396" s="40" t="s">
        <v>354</v>
      </c>
      <c r="C396" s="13">
        <v>7754150</v>
      </c>
      <c r="D396" s="13">
        <v>8553736</v>
      </c>
      <c r="E396" s="14">
        <v>143975</v>
      </c>
      <c r="F396" s="13">
        <v>1473420</v>
      </c>
      <c r="G396" s="13">
        <v>247193</v>
      </c>
      <c r="H396" s="13"/>
      <c r="I396" s="13">
        <v>1832924</v>
      </c>
      <c r="J396" s="13">
        <v>247193</v>
      </c>
      <c r="K396" s="13">
        <v>5093</v>
      </c>
      <c r="L396" s="13">
        <v>0</v>
      </c>
      <c r="M396" s="14"/>
      <c r="N396" s="13">
        <v>16658</v>
      </c>
    </row>
    <row r="397" spans="1:14">
      <c r="A397" s="39">
        <v>1773</v>
      </c>
      <c r="B397" s="40" t="s">
        <v>355</v>
      </c>
      <c r="C397" s="13">
        <v>1620340</v>
      </c>
      <c r="D397" s="13">
        <v>1696498</v>
      </c>
      <c r="E397" s="14">
        <v>50842</v>
      </c>
      <c r="F397" s="13">
        <v>405788</v>
      </c>
      <c r="G397" s="13">
        <v>92035</v>
      </c>
      <c r="H397" s="13"/>
      <c r="I397" s="13">
        <v>512963</v>
      </c>
      <c r="J397" s="13">
        <v>92013</v>
      </c>
      <c r="K397" s="13">
        <v>2430</v>
      </c>
      <c r="L397" s="13">
        <v>0</v>
      </c>
      <c r="M397" s="14"/>
      <c r="N397" s="13">
        <v>38891</v>
      </c>
    </row>
    <row r="398" spans="1:14">
      <c r="A398" s="39">
        <v>1774</v>
      </c>
      <c r="B398" s="40" t="s">
        <v>356</v>
      </c>
      <c r="C398" s="13">
        <v>1782378</v>
      </c>
      <c r="D398" s="13">
        <v>2096360</v>
      </c>
      <c r="E398" s="14">
        <v>51207</v>
      </c>
      <c r="F398" s="13">
        <v>322898</v>
      </c>
      <c r="G398" s="13">
        <v>139289</v>
      </c>
      <c r="H398" s="13"/>
      <c r="I398" s="13">
        <v>439915</v>
      </c>
      <c r="J398" s="13">
        <v>138243</v>
      </c>
      <c r="K398" s="13">
        <v>8236</v>
      </c>
      <c r="L398" s="13">
        <v>0</v>
      </c>
      <c r="M398" s="14"/>
      <c r="N398" s="13">
        <v>70915</v>
      </c>
    </row>
    <row r="399" spans="1:14">
      <c r="A399" s="39">
        <v>1783</v>
      </c>
      <c r="B399" s="40" t="s">
        <v>357</v>
      </c>
      <c r="C399" s="13">
        <v>12068823</v>
      </c>
      <c r="D399" s="13">
        <v>12276253</v>
      </c>
      <c r="E399" s="14">
        <v>252907</v>
      </c>
      <c r="F399" s="13">
        <v>1998972</v>
      </c>
      <c r="G399" s="13">
        <v>629781</v>
      </c>
      <c r="H399" s="13"/>
      <c r="I399" s="13">
        <v>2165819</v>
      </c>
      <c r="J399" s="13">
        <v>611223</v>
      </c>
      <c r="K399" s="13">
        <v>0</v>
      </c>
      <c r="L399" s="13">
        <v>0</v>
      </c>
      <c r="M399" s="14"/>
      <c r="N399" s="13">
        <v>399701</v>
      </c>
    </row>
    <row r="400" spans="1:14">
      <c r="A400" s="39">
        <v>1842</v>
      </c>
      <c r="B400" s="40" t="s">
        <v>358</v>
      </c>
      <c r="C400" s="13">
        <v>1010447</v>
      </c>
      <c r="D400" s="13">
        <v>1229172</v>
      </c>
      <c r="E400" s="14">
        <v>26164</v>
      </c>
      <c r="F400" s="13">
        <v>284705</v>
      </c>
      <c r="G400" s="13">
        <v>91081</v>
      </c>
      <c r="H400" s="13"/>
      <c r="I400" s="13">
        <v>216621</v>
      </c>
      <c r="J400" s="13">
        <v>115055</v>
      </c>
      <c r="K400" s="13">
        <v>0</v>
      </c>
      <c r="L400" s="13">
        <v>0</v>
      </c>
      <c r="M400" s="14"/>
      <c r="N400" s="13">
        <v>50752</v>
      </c>
    </row>
    <row r="401" spans="1:14">
      <c r="A401" s="39">
        <v>1859</v>
      </c>
      <c r="B401" s="40" t="s">
        <v>359</v>
      </c>
      <c r="C401" s="13">
        <v>5516740</v>
      </c>
      <c r="D401" s="13">
        <v>6413980</v>
      </c>
      <c r="E401" s="14">
        <v>307144</v>
      </c>
      <c r="F401" s="13">
        <v>963410</v>
      </c>
      <c r="G401" s="13">
        <v>239895</v>
      </c>
      <c r="H401" s="13"/>
      <c r="I401" s="13">
        <v>1333780</v>
      </c>
      <c r="J401" s="13">
        <v>239895</v>
      </c>
      <c r="K401" s="13">
        <v>107912</v>
      </c>
      <c r="L401" s="13">
        <v>0</v>
      </c>
      <c r="M401" s="14"/>
      <c r="N401" s="13">
        <v>151160</v>
      </c>
    </row>
    <row r="402" spans="1:14">
      <c r="A402" s="39">
        <v>1876</v>
      </c>
      <c r="B402" s="40" t="s">
        <v>360</v>
      </c>
      <c r="C402" s="13">
        <v>3059256</v>
      </c>
      <c r="D402" s="13">
        <v>3140484</v>
      </c>
      <c r="E402" s="14">
        <v>142284</v>
      </c>
      <c r="F402" s="13">
        <v>544752</v>
      </c>
      <c r="G402" s="13">
        <v>200999</v>
      </c>
      <c r="H402" s="13"/>
      <c r="I402" s="13">
        <v>571123</v>
      </c>
      <c r="J402" s="13">
        <v>200999</v>
      </c>
      <c r="K402" s="13">
        <v>0</v>
      </c>
      <c r="L402" s="13">
        <v>0</v>
      </c>
      <c r="M402" s="14"/>
      <c r="N402" s="13">
        <v>165277</v>
      </c>
    </row>
    <row r="403" spans="1:14">
      <c r="A403" s="39">
        <v>1883</v>
      </c>
      <c r="B403" s="40" t="s">
        <v>361</v>
      </c>
      <c r="C403" s="13">
        <v>35821817</v>
      </c>
      <c r="D403" s="13">
        <v>36663191</v>
      </c>
      <c r="E403" s="14">
        <v>1596539</v>
      </c>
      <c r="F403" s="13">
        <v>8203678</v>
      </c>
      <c r="G403" s="13">
        <v>664072</v>
      </c>
      <c r="H403" s="13"/>
      <c r="I403" s="13">
        <v>72338163</v>
      </c>
      <c r="J403" s="13">
        <v>659076</v>
      </c>
      <c r="K403" s="13">
        <v>431776</v>
      </c>
      <c r="L403" s="13">
        <v>0</v>
      </c>
      <c r="M403" s="14"/>
      <c r="N403" s="13">
        <v>41891</v>
      </c>
    </row>
    <row r="404" spans="1:14">
      <c r="A404" s="39">
        <v>1884</v>
      </c>
      <c r="B404" s="40" t="s">
        <v>362</v>
      </c>
      <c r="C404" s="13">
        <v>1604868</v>
      </c>
      <c r="D404" s="13">
        <v>1856278</v>
      </c>
      <c r="E404" s="14">
        <v>38818</v>
      </c>
      <c r="F404" s="13">
        <v>475387</v>
      </c>
      <c r="G404" s="13">
        <v>154664</v>
      </c>
      <c r="H404" s="13"/>
      <c r="I404" s="13">
        <v>441392</v>
      </c>
      <c r="J404" s="13">
        <v>154664</v>
      </c>
      <c r="K404" s="13">
        <v>2100</v>
      </c>
      <c r="L404" s="13">
        <v>0</v>
      </c>
      <c r="M404" s="14"/>
      <c r="N404" s="13">
        <v>11510</v>
      </c>
    </row>
    <row r="405" spans="1:14">
      <c r="A405" s="39">
        <v>1891</v>
      </c>
      <c r="B405" s="40" t="s">
        <v>363</v>
      </c>
      <c r="C405" s="13">
        <v>5212740</v>
      </c>
      <c r="D405" s="13">
        <v>6002210</v>
      </c>
      <c r="E405" s="14">
        <v>128657</v>
      </c>
      <c r="F405" s="13">
        <v>1014954</v>
      </c>
      <c r="G405" s="13">
        <v>126246</v>
      </c>
      <c r="H405" s="13"/>
      <c r="I405" s="13">
        <v>921758</v>
      </c>
      <c r="J405" s="13">
        <v>126246</v>
      </c>
      <c r="K405" s="13">
        <v>27806</v>
      </c>
      <c r="L405" s="13">
        <v>0</v>
      </c>
      <c r="M405" s="14"/>
      <c r="N405" s="13">
        <v>30797</v>
      </c>
    </row>
    <row r="406" spans="1:14">
      <c r="A406" s="39">
        <v>1892</v>
      </c>
      <c r="B406" s="40" t="s">
        <v>364</v>
      </c>
      <c r="C406" s="13">
        <v>5218513</v>
      </c>
      <c r="D406" s="13">
        <v>5974443</v>
      </c>
      <c r="E406" s="14">
        <v>139571</v>
      </c>
      <c r="F406" s="13">
        <v>1122446</v>
      </c>
      <c r="G406" s="13">
        <v>242513</v>
      </c>
      <c r="H406" s="13"/>
      <c r="I406" s="13">
        <v>923617</v>
      </c>
      <c r="J406" s="13">
        <v>242513</v>
      </c>
      <c r="K406" s="13">
        <v>1125308</v>
      </c>
      <c r="L406" s="13">
        <v>242513</v>
      </c>
      <c r="M406" s="14"/>
      <c r="N406" s="13">
        <v>91433</v>
      </c>
    </row>
    <row r="407" spans="1:14">
      <c r="A407" s="39">
        <v>1894</v>
      </c>
      <c r="B407" s="40" t="s">
        <v>365</v>
      </c>
      <c r="C407" s="13">
        <v>4502388</v>
      </c>
      <c r="D407" s="13">
        <v>4129198</v>
      </c>
      <c r="E407" s="14">
        <v>67197</v>
      </c>
      <c r="F407" s="13">
        <v>700760</v>
      </c>
      <c r="G407" s="13">
        <v>273201</v>
      </c>
      <c r="H407" s="13"/>
      <c r="I407" s="13">
        <v>763222</v>
      </c>
      <c r="J407" s="13">
        <v>273201</v>
      </c>
      <c r="K407" s="13">
        <v>20004</v>
      </c>
      <c r="L407" s="13">
        <v>0</v>
      </c>
      <c r="M407" s="14"/>
      <c r="N407" s="13">
        <v>85735</v>
      </c>
    </row>
    <row r="408" spans="1:14">
      <c r="A408" s="39">
        <v>1895</v>
      </c>
      <c r="B408" s="40" t="s">
        <v>366</v>
      </c>
      <c r="C408" s="13">
        <v>18729102</v>
      </c>
      <c r="D408" s="13">
        <v>16071047</v>
      </c>
      <c r="E408" s="14">
        <v>350955</v>
      </c>
      <c r="F408" s="13">
        <v>3712774</v>
      </c>
      <c r="G408" s="13">
        <v>289616</v>
      </c>
      <c r="H408" s="13"/>
      <c r="I408" s="13">
        <v>4910384</v>
      </c>
      <c r="J408" s="13">
        <v>287440</v>
      </c>
      <c r="K408" s="13">
        <v>67143</v>
      </c>
      <c r="L408" s="13">
        <v>0</v>
      </c>
      <c r="M408" s="14"/>
      <c r="N408" s="13">
        <v>14186</v>
      </c>
    </row>
    <row r="409" spans="1:14">
      <c r="A409" s="39">
        <v>1896</v>
      </c>
      <c r="B409" s="40" t="s">
        <v>367</v>
      </c>
      <c r="C409" s="13">
        <v>1789969</v>
      </c>
      <c r="D409" s="13">
        <v>2156619</v>
      </c>
      <c r="E409" s="14">
        <v>88131</v>
      </c>
      <c r="F409" s="13">
        <v>273117</v>
      </c>
      <c r="G409" s="13">
        <v>133418</v>
      </c>
      <c r="H409" s="13"/>
      <c r="I409" s="13">
        <v>323888</v>
      </c>
      <c r="J409" s="13">
        <v>135024</v>
      </c>
      <c r="K409" s="13">
        <v>1080</v>
      </c>
      <c r="L409" s="13">
        <v>0</v>
      </c>
      <c r="M409" s="14"/>
      <c r="N409" s="13">
        <v>8152</v>
      </c>
    </row>
    <row r="410" spans="1:14">
      <c r="A410" s="39">
        <v>1900</v>
      </c>
      <c r="B410" s="40" t="s">
        <v>457</v>
      </c>
      <c r="C410" s="13">
        <v>22571206</v>
      </c>
      <c r="D410" s="13">
        <v>23083032</v>
      </c>
      <c r="E410" s="14">
        <v>362813</v>
      </c>
      <c r="F410" s="13">
        <v>4222303</v>
      </c>
      <c r="G410" s="13">
        <v>463427</v>
      </c>
      <c r="H410" s="13"/>
      <c r="I410" s="13">
        <v>4599624</v>
      </c>
      <c r="J410" s="13">
        <v>463427</v>
      </c>
      <c r="K410" s="13">
        <v>175431</v>
      </c>
      <c r="L410" s="13">
        <v>0</v>
      </c>
      <c r="M410" s="14"/>
      <c r="N410" s="13">
        <v>176156</v>
      </c>
    </row>
    <row r="411" spans="1:14">
      <c r="A411" s="39">
        <v>1901</v>
      </c>
      <c r="B411" s="40" t="s">
        <v>369</v>
      </c>
      <c r="C411" s="13">
        <v>2633409</v>
      </c>
      <c r="D411" s="13">
        <v>2669123</v>
      </c>
      <c r="E411" s="14">
        <v>33593</v>
      </c>
      <c r="F411" s="13">
        <v>602849</v>
      </c>
      <c r="G411" s="13">
        <v>191758</v>
      </c>
      <c r="H411" s="13"/>
      <c r="I411" s="13">
        <v>702508</v>
      </c>
      <c r="J411" s="13">
        <v>191758</v>
      </c>
      <c r="K411" s="13">
        <v>0</v>
      </c>
      <c r="L411" s="13">
        <v>0</v>
      </c>
      <c r="M411" s="14"/>
      <c r="N411" s="13">
        <v>27193</v>
      </c>
    </row>
    <row r="412" spans="1:14">
      <c r="A412" s="39">
        <v>1903</v>
      </c>
      <c r="B412" s="40" t="s">
        <v>370</v>
      </c>
      <c r="C412" s="13">
        <v>2786704</v>
      </c>
      <c r="D412" s="13">
        <v>2605300</v>
      </c>
      <c r="E412" s="14">
        <v>81100</v>
      </c>
      <c r="F412" s="13">
        <v>564463</v>
      </c>
      <c r="G412" s="13">
        <v>132113</v>
      </c>
      <c r="H412" s="13"/>
      <c r="I412" s="13">
        <v>441596</v>
      </c>
      <c r="J412" s="13">
        <v>0</v>
      </c>
      <c r="K412" s="13">
        <v>2087</v>
      </c>
      <c r="L412" s="13">
        <v>0</v>
      </c>
      <c r="M412" s="14"/>
      <c r="N412" s="13">
        <v>6645</v>
      </c>
    </row>
    <row r="413" spans="1:14">
      <c r="A413" s="39">
        <v>1904</v>
      </c>
      <c r="B413" s="40" t="s">
        <v>371</v>
      </c>
      <c r="C413" s="13">
        <v>8025205</v>
      </c>
      <c r="D413" s="13">
        <v>8507867</v>
      </c>
      <c r="E413" s="14">
        <v>206862</v>
      </c>
      <c r="F413" s="13">
        <v>1276175</v>
      </c>
      <c r="G413" s="13">
        <v>347708</v>
      </c>
      <c r="H413" s="13"/>
      <c r="I413" s="13">
        <v>1339591</v>
      </c>
      <c r="J413" s="13">
        <v>343126</v>
      </c>
      <c r="K413" s="13">
        <v>0</v>
      </c>
      <c r="L413" s="13">
        <v>0</v>
      </c>
      <c r="M413" s="14"/>
      <c r="N413" s="13">
        <v>64483</v>
      </c>
    </row>
    <row r="414" spans="1:14">
      <c r="A414" s="39">
        <v>1908</v>
      </c>
      <c r="B414" s="40" t="s">
        <v>398</v>
      </c>
      <c r="C414" s="13">
        <v>1680863</v>
      </c>
      <c r="D414" s="13">
        <v>2182584</v>
      </c>
      <c r="E414" s="14">
        <v>82288</v>
      </c>
      <c r="F414" s="13">
        <v>408879</v>
      </c>
      <c r="G414" s="13">
        <v>72714</v>
      </c>
      <c r="H414" s="13"/>
      <c r="I414" s="13">
        <v>473643</v>
      </c>
      <c r="J414" s="13">
        <v>72714</v>
      </c>
      <c r="K414" s="13">
        <v>9066</v>
      </c>
      <c r="L414" s="13">
        <v>0</v>
      </c>
      <c r="M414" s="14"/>
      <c r="N414" s="13">
        <v>15569</v>
      </c>
    </row>
    <row r="415" spans="1:14">
      <c r="A415" s="39">
        <v>1911</v>
      </c>
      <c r="B415" s="40" t="s">
        <v>372</v>
      </c>
      <c r="C415" s="13">
        <v>5795090</v>
      </c>
      <c r="D415" s="13">
        <v>5496776</v>
      </c>
      <c r="E415" s="14">
        <v>155177</v>
      </c>
      <c r="F415" s="13">
        <v>1053622</v>
      </c>
      <c r="G415" s="13">
        <v>294894</v>
      </c>
      <c r="H415" s="13"/>
      <c r="I415" s="13">
        <v>1116025</v>
      </c>
      <c r="J415" s="13">
        <v>294894</v>
      </c>
      <c r="K415" s="13">
        <v>8116</v>
      </c>
      <c r="L415" s="13">
        <v>0</v>
      </c>
      <c r="M415" s="14"/>
      <c r="N415" s="13">
        <v>93004</v>
      </c>
    </row>
    <row r="416" spans="1:14">
      <c r="A416" s="39">
        <v>1916</v>
      </c>
      <c r="B416" s="40" t="s">
        <v>373</v>
      </c>
      <c r="C416" s="13">
        <v>22825476</v>
      </c>
      <c r="D416" s="13">
        <v>21183667</v>
      </c>
      <c r="E416" s="14">
        <v>410813</v>
      </c>
      <c r="F416" s="13">
        <v>4455261</v>
      </c>
      <c r="G416" s="13">
        <v>458504</v>
      </c>
      <c r="H416" s="13"/>
      <c r="I416" s="13">
        <v>7201976</v>
      </c>
      <c r="J416" s="13">
        <v>465417</v>
      </c>
      <c r="K416" s="13">
        <v>13723</v>
      </c>
      <c r="L416" s="13">
        <v>0</v>
      </c>
      <c r="M416" s="14"/>
      <c r="N416" s="13">
        <v>71495</v>
      </c>
    </row>
    <row r="417" spans="1:14">
      <c r="A417" s="39">
        <v>1926</v>
      </c>
      <c r="B417" s="40" t="s">
        <v>375</v>
      </c>
      <c r="C417" s="13">
        <v>5000574</v>
      </c>
      <c r="D417" s="13">
        <v>5634901</v>
      </c>
      <c r="E417" s="14">
        <v>87882</v>
      </c>
      <c r="F417" s="13">
        <v>790916</v>
      </c>
      <c r="G417" s="13">
        <v>249683</v>
      </c>
      <c r="H417" s="13"/>
      <c r="I417" s="13">
        <v>928141</v>
      </c>
      <c r="J417" s="13">
        <v>249683</v>
      </c>
      <c r="K417" s="13">
        <v>0</v>
      </c>
      <c r="L417" s="13">
        <v>0</v>
      </c>
      <c r="M417" s="14"/>
      <c r="N417" s="13">
        <v>178703</v>
      </c>
    </row>
    <row r="418" spans="1:14">
      <c r="A418" s="39">
        <v>1955</v>
      </c>
      <c r="B418" s="40" t="s">
        <v>386</v>
      </c>
      <c r="C418" s="13">
        <v>5231322</v>
      </c>
      <c r="D418" s="13">
        <v>6201301</v>
      </c>
      <c r="E418" s="14">
        <v>222455</v>
      </c>
      <c r="F418" s="13">
        <v>972169</v>
      </c>
      <c r="G418" s="13">
        <v>238445</v>
      </c>
      <c r="H418" s="13"/>
      <c r="I418" s="13">
        <v>1132442</v>
      </c>
      <c r="J418" s="13">
        <v>238445</v>
      </c>
      <c r="K418" s="13">
        <v>48645</v>
      </c>
      <c r="L418" s="13">
        <v>0</v>
      </c>
      <c r="M418" s="14"/>
      <c r="N418" s="13">
        <v>78105</v>
      </c>
    </row>
    <row r="419" spans="1:14">
      <c r="A419" s="39">
        <v>1987</v>
      </c>
      <c r="B419" s="40" t="s">
        <v>399</v>
      </c>
      <c r="C419" s="13">
        <v>3878986</v>
      </c>
      <c r="D419" s="13">
        <v>3787754</v>
      </c>
      <c r="E419" s="14">
        <v>138035</v>
      </c>
      <c r="F419" s="13">
        <v>816460</v>
      </c>
      <c r="G419" s="13">
        <v>88167</v>
      </c>
      <c r="H419" s="13"/>
      <c r="I419" s="13">
        <v>949847</v>
      </c>
      <c r="J419" s="13">
        <v>88167</v>
      </c>
      <c r="K419" s="13">
        <v>16782</v>
      </c>
      <c r="L419" s="13">
        <v>0</v>
      </c>
      <c r="M419" s="14"/>
      <c r="N419" s="13">
        <v>35009</v>
      </c>
    </row>
  </sheetData>
  <mergeCells count="1">
    <mergeCell ref="F1:G1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424"/>
  <sheetViews>
    <sheetView topLeftCell="A2" workbookViewId="0">
      <selection activeCell="A4" sqref="A4:B4"/>
    </sheetView>
  </sheetViews>
  <sheetFormatPr defaultRowHeight="15"/>
  <cols>
    <col min="1" max="1" width="5" style="32" bestFit="1" customWidth="1"/>
    <col min="2" max="2" width="29.85546875" bestFit="1" customWidth="1"/>
    <col min="3" max="3" width="21" bestFit="1" customWidth="1"/>
    <col min="4" max="4" width="12.7109375" bestFit="1" customWidth="1"/>
    <col min="5" max="5" width="11.140625" style="38" bestFit="1" customWidth="1"/>
    <col min="6" max="6" width="12.7109375" bestFit="1" customWidth="1"/>
    <col min="7" max="7" width="22.140625" bestFit="1" customWidth="1"/>
    <col min="8" max="8" width="19.28515625" bestFit="1" customWidth="1"/>
    <col min="9" max="9" width="12.7109375" bestFit="1" customWidth="1"/>
    <col min="10" max="10" width="22" bestFit="1" customWidth="1"/>
    <col min="11" max="11" width="10.140625" bestFit="1" customWidth="1"/>
    <col min="12" max="12" width="12.140625" bestFit="1" customWidth="1"/>
    <col min="13" max="13" width="20.5703125" style="38" bestFit="1" customWidth="1"/>
    <col min="14" max="14" width="10.140625" bestFit="1" customWidth="1"/>
    <col min="15" max="15" width="9.140625" customWidth="1"/>
  </cols>
  <sheetData>
    <row r="1" spans="1:14" s="32" customFormat="1">
      <c r="A1" s="2"/>
      <c r="B1" s="9" t="s">
        <v>459</v>
      </c>
      <c r="C1" s="2" t="s">
        <v>0</v>
      </c>
      <c r="D1" s="2"/>
      <c r="E1" s="3"/>
      <c r="F1" s="139" t="s">
        <v>420</v>
      </c>
      <c r="G1" s="139"/>
      <c r="H1" s="2"/>
      <c r="I1" s="2"/>
      <c r="J1" s="2"/>
      <c r="K1" s="2"/>
      <c r="L1" s="2"/>
      <c r="M1" s="3"/>
      <c r="N1" s="2" t="s">
        <v>1</v>
      </c>
    </row>
    <row r="2" spans="1:14" s="32" customFormat="1">
      <c r="A2" s="2"/>
      <c r="B2" s="2"/>
      <c r="C2" s="5" t="s">
        <v>2</v>
      </c>
      <c r="D2" s="5" t="s">
        <v>3</v>
      </c>
      <c r="E2" s="6" t="s">
        <v>4</v>
      </c>
      <c r="F2" s="5" t="s">
        <v>2</v>
      </c>
      <c r="G2" s="5" t="s">
        <v>421</v>
      </c>
      <c r="H2" s="5" t="s">
        <v>422</v>
      </c>
      <c r="I2" s="5" t="s">
        <v>3</v>
      </c>
      <c r="J2" s="5" t="s">
        <v>458</v>
      </c>
      <c r="K2" s="5" t="s">
        <v>4</v>
      </c>
      <c r="L2" s="5" t="s">
        <v>424</v>
      </c>
      <c r="M2" s="6" t="s">
        <v>425</v>
      </c>
      <c r="N2" s="5" t="s">
        <v>2</v>
      </c>
    </row>
    <row r="3" spans="1:14" s="32" customFormat="1">
      <c r="A3" s="2"/>
      <c r="B3" s="2" t="s">
        <v>5</v>
      </c>
      <c r="C3" s="5" t="s">
        <v>387</v>
      </c>
      <c r="D3" s="5" t="s">
        <v>387</v>
      </c>
      <c r="E3" s="6" t="s">
        <v>387</v>
      </c>
      <c r="F3" s="5" t="s">
        <v>387</v>
      </c>
      <c r="G3" s="5" t="s">
        <v>387</v>
      </c>
      <c r="H3" s="5"/>
      <c r="I3" s="5" t="s">
        <v>387</v>
      </c>
      <c r="J3" s="5" t="s">
        <v>387</v>
      </c>
      <c r="K3" s="5" t="s">
        <v>387</v>
      </c>
      <c r="L3" s="5" t="s">
        <v>387</v>
      </c>
      <c r="M3" s="6"/>
      <c r="N3" s="5" t="s">
        <v>387</v>
      </c>
    </row>
    <row r="4" spans="1:14" s="32" customFormat="1">
      <c r="A4" s="2">
        <v>0</v>
      </c>
      <c r="B4" s="2" t="s">
        <v>584</v>
      </c>
      <c r="C4" s="46">
        <f>SUM(C5:C422)</f>
        <v>4041287774.3998985</v>
      </c>
      <c r="D4" s="9">
        <v>4871234245</v>
      </c>
      <c r="E4" s="8">
        <v>150102176</v>
      </c>
      <c r="F4" s="9">
        <v>1698323985.0000002</v>
      </c>
      <c r="G4" s="9">
        <v>115850985</v>
      </c>
      <c r="H4" s="9">
        <v>0</v>
      </c>
      <c r="I4" s="9">
        <v>1683501771</v>
      </c>
      <c r="J4" s="9">
        <v>120976751</v>
      </c>
      <c r="K4" s="9">
        <v>28206861</v>
      </c>
      <c r="L4" s="9">
        <v>209938</v>
      </c>
      <c r="M4" s="8">
        <v>0</v>
      </c>
      <c r="N4" s="9">
        <v>22209225.999999966</v>
      </c>
    </row>
    <row r="5" spans="1:14">
      <c r="A5" s="2">
        <v>3</v>
      </c>
      <c r="B5" s="1" t="s">
        <v>7</v>
      </c>
      <c r="C5" s="13">
        <v>3329723.0076038162</v>
      </c>
      <c r="D5" s="13">
        <v>3955674</v>
      </c>
      <c r="E5" s="14">
        <v>76389</v>
      </c>
      <c r="F5" s="13">
        <v>1643599.9864548475</v>
      </c>
      <c r="G5" s="13">
        <v>88573</v>
      </c>
      <c r="H5" s="13"/>
      <c r="I5" s="13">
        <v>1178831</v>
      </c>
      <c r="J5" s="13">
        <v>88193</v>
      </c>
      <c r="K5" s="13">
        <v>0</v>
      </c>
      <c r="L5" s="13">
        <v>0</v>
      </c>
      <c r="M5" s="14"/>
      <c r="N5" s="13">
        <v>10939.97215914254</v>
      </c>
    </row>
    <row r="6" spans="1:14">
      <c r="A6" s="2">
        <v>5</v>
      </c>
      <c r="B6" s="1" t="s">
        <v>8</v>
      </c>
      <c r="C6" s="13">
        <v>1214935.4990855677</v>
      </c>
      <c r="D6" s="13">
        <v>1479452</v>
      </c>
      <c r="E6" s="14">
        <v>26878</v>
      </c>
      <c r="F6" s="13">
        <v>447220.0820075252</v>
      </c>
      <c r="G6" s="13">
        <v>53172</v>
      </c>
      <c r="H6" s="13"/>
      <c r="I6" s="13">
        <v>500189</v>
      </c>
      <c r="J6" s="13">
        <v>52944</v>
      </c>
      <c r="K6" s="13">
        <v>0</v>
      </c>
      <c r="L6" s="13">
        <v>0</v>
      </c>
      <c r="M6" s="14"/>
      <c r="N6" s="13">
        <v>7052.1326081142333</v>
      </c>
    </row>
    <row r="7" spans="1:14">
      <c r="A7" s="2">
        <v>7</v>
      </c>
      <c r="B7" s="1" t="s">
        <v>389</v>
      </c>
      <c r="C7" s="13">
        <v>2171028.2131113941</v>
      </c>
      <c r="D7" s="13">
        <v>2430394</v>
      </c>
      <c r="E7" s="14">
        <v>61109</v>
      </c>
      <c r="F7" s="13">
        <v>912625.15571155353</v>
      </c>
      <c r="G7" s="13">
        <v>73127</v>
      </c>
      <c r="H7" s="13"/>
      <c r="I7" s="13">
        <v>1072431</v>
      </c>
      <c r="J7" s="13">
        <v>72813</v>
      </c>
      <c r="K7" s="13">
        <v>8269</v>
      </c>
      <c r="L7" s="13">
        <v>0</v>
      </c>
      <c r="M7" s="14"/>
      <c r="N7" s="13">
        <v>6902.0916437387978</v>
      </c>
    </row>
    <row r="8" spans="1:14">
      <c r="A8" s="2">
        <v>9</v>
      </c>
      <c r="B8" s="1" t="s">
        <v>9</v>
      </c>
      <c r="C8" s="13">
        <v>563115.35081757663</v>
      </c>
      <c r="D8" s="13">
        <v>840244</v>
      </c>
      <c r="E8" s="14">
        <v>26078</v>
      </c>
      <c r="F8" s="13">
        <v>286933.85475214804</v>
      </c>
      <c r="G8" s="13">
        <v>32729</v>
      </c>
      <c r="H8" s="13"/>
      <c r="I8" s="13">
        <v>279852</v>
      </c>
      <c r="J8" s="13">
        <v>51000</v>
      </c>
      <c r="K8" s="13">
        <v>0</v>
      </c>
      <c r="L8" s="13">
        <v>0</v>
      </c>
      <c r="M8" s="14"/>
      <c r="N8" s="13">
        <v>35177.646411845199</v>
      </c>
    </row>
    <row r="9" spans="1:14">
      <c r="A9" s="2">
        <v>10</v>
      </c>
      <c r="B9" s="1" t="s">
        <v>10</v>
      </c>
      <c r="C9" s="13">
        <v>8878202.1289816201</v>
      </c>
      <c r="D9" s="13">
        <v>10207575</v>
      </c>
      <c r="E9" s="14">
        <v>257398</v>
      </c>
      <c r="F9" s="13">
        <v>4210126.6558223348</v>
      </c>
      <c r="G9" s="13">
        <v>204532</v>
      </c>
      <c r="H9" s="13"/>
      <c r="I9" s="13">
        <v>2920157</v>
      </c>
      <c r="J9" s="13">
        <v>203655</v>
      </c>
      <c r="K9" s="13">
        <v>0</v>
      </c>
      <c r="L9" s="13">
        <v>0</v>
      </c>
      <c r="M9" s="14"/>
      <c r="N9" s="13">
        <v>44097.849183410952</v>
      </c>
    </row>
    <row r="10" spans="1:14">
      <c r="A10" s="2">
        <v>14</v>
      </c>
      <c r="B10" s="1" t="s">
        <v>11</v>
      </c>
      <c r="C10" s="13">
        <v>113353839.3889226</v>
      </c>
      <c r="D10" s="13">
        <v>129694358</v>
      </c>
      <c r="E10" s="14">
        <v>3538905</v>
      </c>
      <c r="F10" s="13">
        <v>45382147.939604074</v>
      </c>
      <c r="G10" s="13">
        <v>1023952</v>
      </c>
      <c r="H10" s="13"/>
      <c r="I10" s="13">
        <v>47326137</v>
      </c>
      <c r="J10" s="13">
        <v>1418592</v>
      </c>
      <c r="K10" s="13">
        <v>546955</v>
      </c>
      <c r="L10" s="13">
        <v>0</v>
      </c>
      <c r="M10" s="14"/>
      <c r="N10" s="13">
        <v>594046.80765305192</v>
      </c>
    </row>
    <row r="11" spans="1:14">
      <c r="A11" s="2">
        <v>15</v>
      </c>
      <c r="B11" s="1" t="s">
        <v>12</v>
      </c>
      <c r="C11" s="13">
        <v>1207091.5652293952</v>
      </c>
      <c r="D11" s="13">
        <v>1733437</v>
      </c>
      <c r="E11" s="14">
        <v>77827</v>
      </c>
      <c r="F11" s="13">
        <v>499688.44233168027</v>
      </c>
      <c r="G11" s="13">
        <v>77164</v>
      </c>
      <c r="H11" s="13"/>
      <c r="I11" s="13">
        <v>563593</v>
      </c>
      <c r="J11" s="13">
        <v>76784</v>
      </c>
      <c r="K11" s="13">
        <v>0</v>
      </c>
      <c r="L11" s="13">
        <v>0</v>
      </c>
      <c r="M11" s="14"/>
      <c r="N11" s="13">
        <v>31005.491918111296</v>
      </c>
    </row>
    <row r="12" spans="1:14">
      <c r="A12" s="2">
        <v>17</v>
      </c>
      <c r="B12" s="1" t="s">
        <v>13</v>
      </c>
      <c r="C12" s="13">
        <v>2005722.8625500249</v>
      </c>
      <c r="D12" s="13">
        <v>2619944</v>
      </c>
      <c r="E12" s="14">
        <v>124982</v>
      </c>
      <c r="F12" s="13">
        <v>801848.82976071374</v>
      </c>
      <c r="G12" s="13">
        <v>76213</v>
      </c>
      <c r="H12" s="13"/>
      <c r="I12" s="13">
        <v>822861</v>
      </c>
      <c r="J12" s="13">
        <v>76213</v>
      </c>
      <c r="K12" s="13">
        <v>9805</v>
      </c>
      <c r="L12" s="13">
        <v>0</v>
      </c>
      <c r="M12" s="14"/>
      <c r="N12" s="13">
        <v>30620.595410525257</v>
      </c>
    </row>
    <row r="13" spans="1:14">
      <c r="A13" s="2">
        <v>18</v>
      </c>
      <c r="B13" s="1" t="s">
        <v>390</v>
      </c>
      <c r="C13" s="13">
        <v>12490148.512164077</v>
      </c>
      <c r="D13" s="13">
        <v>16467045</v>
      </c>
      <c r="E13" s="14">
        <v>423984</v>
      </c>
      <c r="F13" s="13">
        <v>5125819.5905940821</v>
      </c>
      <c r="G13" s="13">
        <v>259625</v>
      </c>
      <c r="H13" s="13"/>
      <c r="I13" s="13">
        <v>4212468</v>
      </c>
      <c r="J13" s="13">
        <v>236761</v>
      </c>
      <c r="K13" s="13">
        <v>0</v>
      </c>
      <c r="L13" s="13">
        <v>0</v>
      </c>
      <c r="M13" s="14"/>
      <c r="N13" s="13">
        <v>44030.595034589634</v>
      </c>
    </row>
    <row r="14" spans="1:14">
      <c r="A14" s="2">
        <v>22</v>
      </c>
      <c r="B14" s="1" t="s">
        <v>14</v>
      </c>
      <c r="C14" s="13">
        <v>3451616.3712875326</v>
      </c>
      <c r="D14" s="13">
        <v>4139955</v>
      </c>
      <c r="E14" s="14">
        <v>137835</v>
      </c>
      <c r="F14" s="13">
        <v>1225540.0057783152</v>
      </c>
      <c r="G14" s="13">
        <v>122445</v>
      </c>
      <c r="H14" s="13"/>
      <c r="I14" s="13">
        <v>1274631</v>
      </c>
      <c r="J14" s="13">
        <v>122445</v>
      </c>
      <c r="K14" s="13">
        <v>1500</v>
      </c>
      <c r="L14" s="13">
        <v>0</v>
      </c>
      <c r="M14" s="14"/>
      <c r="N14" s="13">
        <v>20835.366847828325</v>
      </c>
    </row>
    <row r="15" spans="1:14">
      <c r="A15" s="2">
        <v>24</v>
      </c>
      <c r="B15" s="1" t="s">
        <v>15</v>
      </c>
      <c r="C15" s="13">
        <v>2256875.1085087978</v>
      </c>
      <c r="D15" s="13">
        <v>2546685</v>
      </c>
      <c r="E15" s="14">
        <v>61613</v>
      </c>
      <c r="F15" s="13">
        <v>1011353.7206221012</v>
      </c>
      <c r="G15" s="13">
        <v>54817</v>
      </c>
      <c r="H15" s="13"/>
      <c r="I15" s="13">
        <v>726663</v>
      </c>
      <c r="J15" s="13">
        <v>54582</v>
      </c>
      <c r="K15" s="13">
        <v>0</v>
      </c>
      <c r="L15" s="13">
        <v>0</v>
      </c>
      <c r="M15" s="14"/>
      <c r="N15" s="13">
        <v>8899.3753895991103</v>
      </c>
    </row>
    <row r="16" spans="1:14">
      <c r="A16" s="2">
        <v>25</v>
      </c>
      <c r="B16" s="1" t="s">
        <v>16</v>
      </c>
      <c r="C16" s="13">
        <v>1527415.2430940743</v>
      </c>
      <c r="D16" s="13">
        <v>1718817</v>
      </c>
      <c r="E16" s="14">
        <v>59603</v>
      </c>
      <c r="F16" s="13">
        <v>590623.34321006946</v>
      </c>
      <c r="G16" s="13">
        <v>64397</v>
      </c>
      <c r="H16" s="13"/>
      <c r="I16" s="13">
        <v>527598</v>
      </c>
      <c r="J16" s="13">
        <v>64397</v>
      </c>
      <c r="K16" s="13">
        <v>2250</v>
      </c>
      <c r="L16" s="13">
        <v>0</v>
      </c>
      <c r="M16" s="14"/>
      <c r="N16" s="13">
        <v>10222.41432609018</v>
      </c>
    </row>
    <row r="17" spans="1:14">
      <c r="A17" s="2">
        <v>34</v>
      </c>
      <c r="B17" s="1" t="s">
        <v>17</v>
      </c>
      <c r="C17" s="13">
        <v>54520695.392560832</v>
      </c>
      <c r="D17" s="13">
        <v>70586108</v>
      </c>
      <c r="E17" s="14">
        <v>1476551</v>
      </c>
      <c r="F17" s="13">
        <v>24921262.818361547</v>
      </c>
      <c r="G17" s="13">
        <v>1572232</v>
      </c>
      <c r="H17" s="13"/>
      <c r="I17" s="13">
        <v>22191859</v>
      </c>
      <c r="J17" s="13">
        <v>1565487</v>
      </c>
      <c r="K17" s="13">
        <v>286038</v>
      </c>
      <c r="L17" s="13">
        <v>0</v>
      </c>
      <c r="M17" s="14"/>
      <c r="N17" s="13">
        <v>536949.01764241001</v>
      </c>
    </row>
    <row r="18" spans="1:14">
      <c r="A18" s="2">
        <v>37</v>
      </c>
      <c r="B18" s="1" t="s">
        <v>18</v>
      </c>
      <c r="C18" s="13">
        <v>10188873.863182804</v>
      </c>
      <c r="D18" s="13">
        <v>11941872</v>
      </c>
      <c r="E18" s="14">
        <v>563322</v>
      </c>
      <c r="F18" s="13">
        <v>4557920.6998498552</v>
      </c>
      <c r="G18" s="13">
        <v>241783</v>
      </c>
      <c r="H18" s="13"/>
      <c r="I18" s="13">
        <v>4454516</v>
      </c>
      <c r="J18" s="13">
        <v>241783</v>
      </c>
      <c r="K18" s="13">
        <v>74777</v>
      </c>
      <c r="L18" s="13">
        <v>0</v>
      </c>
      <c r="M18" s="14"/>
      <c r="N18" s="13">
        <v>36988.204702505667</v>
      </c>
    </row>
    <row r="19" spans="1:14">
      <c r="A19" s="2">
        <v>40</v>
      </c>
      <c r="B19" s="1" t="s">
        <v>391</v>
      </c>
      <c r="C19" s="13">
        <v>1868868.4690263656</v>
      </c>
      <c r="D19" s="13">
        <v>2622972</v>
      </c>
      <c r="E19" s="14">
        <v>71313</v>
      </c>
      <c r="F19" s="13">
        <v>732885.63263272168</v>
      </c>
      <c r="G19" s="13">
        <v>90563</v>
      </c>
      <c r="H19" s="13"/>
      <c r="I19" s="13">
        <v>344518</v>
      </c>
      <c r="J19" s="13">
        <v>19293</v>
      </c>
      <c r="K19" s="13">
        <v>0</v>
      </c>
      <c r="L19" s="13">
        <v>0</v>
      </c>
      <c r="M19" s="14"/>
      <c r="N19" s="13">
        <v>33155.68703992488</v>
      </c>
    </row>
    <row r="20" spans="1:14">
      <c r="A20" s="2">
        <v>47</v>
      </c>
      <c r="B20" s="1" t="s">
        <v>19</v>
      </c>
      <c r="C20" s="13">
        <v>8290348.8101028129</v>
      </c>
      <c r="D20" s="13">
        <v>10575763</v>
      </c>
      <c r="E20" s="14">
        <v>217811</v>
      </c>
      <c r="F20" s="13">
        <v>3682897.7276315782</v>
      </c>
      <c r="G20" s="13">
        <v>217118</v>
      </c>
      <c r="H20" s="13"/>
      <c r="I20" s="13">
        <v>3965773</v>
      </c>
      <c r="J20" s="13">
        <v>216187</v>
      </c>
      <c r="K20" s="13">
        <v>37330</v>
      </c>
      <c r="L20" s="13">
        <v>0</v>
      </c>
      <c r="M20" s="14"/>
      <c r="N20" s="13">
        <v>49222.845136767144</v>
      </c>
    </row>
    <row r="21" spans="1:14">
      <c r="A21" s="2">
        <v>48</v>
      </c>
      <c r="B21" s="1" t="s">
        <v>392</v>
      </c>
      <c r="C21" s="13">
        <v>1276277.894602458</v>
      </c>
      <c r="D21" s="13">
        <v>1963281</v>
      </c>
      <c r="E21" s="14">
        <v>84203</v>
      </c>
      <c r="F21" s="13">
        <v>763145.44435579202</v>
      </c>
      <c r="G21" s="13">
        <v>112144</v>
      </c>
      <c r="H21" s="13"/>
      <c r="I21" s="13">
        <v>1055997</v>
      </c>
      <c r="J21" s="13">
        <v>112144</v>
      </c>
      <c r="K21" s="13">
        <v>46350</v>
      </c>
      <c r="L21" s="13">
        <v>0</v>
      </c>
      <c r="M21" s="14"/>
      <c r="N21" s="13">
        <v>2259.7033512712492</v>
      </c>
    </row>
    <row r="22" spans="1:14">
      <c r="A22" s="2">
        <v>50</v>
      </c>
      <c r="B22" s="1" t="s">
        <v>20</v>
      </c>
      <c r="C22" s="13">
        <v>2135662.5950270481</v>
      </c>
      <c r="D22" s="13">
        <v>2975780</v>
      </c>
      <c r="E22" s="14">
        <v>65625</v>
      </c>
      <c r="F22" s="13">
        <v>732088.60732411267</v>
      </c>
      <c r="G22" s="13">
        <v>90612</v>
      </c>
      <c r="H22" s="13"/>
      <c r="I22" s="13">
        <v>748581</v>
      </c>
      <c r="J22" s="13">
        <v>90612</v>
      </c>
      <c r="K22" s="13">
        <v>0</v>
      </c>
      <c r="L22" s="13">
        <v>0</v>
      </c>
      <c r="M22" s="14"/>
      <c r="N22" s="13">
        <v>50646.0871223262</v>
      </c>
    </row>
    <row r="23" spans="1:14">
      <c r="A23" s="2">
        <v>51</v>
      </c>
      <c r="B23" s="1" t="s">
        <v>441</v>
      </c>
      <c r="C23" s="13">
        <v>3236709.3006975213</v>
      </c>
      <c r="D23" s="13">
        <v>4488210</v>
      </c>
      <c r="E23" s="14">
        <v>70477</v>
      </c>
      <c r="F23" s="13">
        <v>1127825.1490682524</v>
      </c>
      <c r="G23" s="13">
        <v>142707</v>
      </c>
      <c r="H23" s="13"/>
      <c r="I23" s="13">
        <v>1205170</v>
      </c>
      <c r="J23" s="13">
        <v>142095</v>
      </c>
      <c r="K23" s="13">
        <v>141594</v>
      </c>
      <c r="L23" s="13">
        <v>0</v>
      </c>
      <c r="M23" s="14"/>
      <c r="N23" s="13">
        <v>28256.331572202096</v>
      </c>
    </row>
    <row r="24" spans="1:14">
      <c r="A24" s="2">
        <v>53</v>
      </c>
      <c r="B24" s="1" t="s">
        <v>21</v>
      </c>
      <c r="C24" s="13">
        <v>2374308.0163701419</v>
      </c>
      <c r="D24" s="13">
        <v>3076504</v>
      </c>
      <c r="E24" s="14">
        <v>92973</v>
      </c>
      <c r="F24" s="13">
        <v>918021.76593796234</v>
      </c>
      <c r="G24" s="13">
        <v>66763</v>
      </c>
      <c r="H24" s="13"/>
      <c r="I24" s="13">
        <v>960206</v>
      </c>
      <c r="J24" s="13">
        <v>66763</v>
      </c>
      <c r="K24" s="13">
        <v>1620</v>
      </c>
      <c r="L24" s="13">
        <v>0</v>
      </c>
      <c r="M24" s="14"/>
      <c r="N24" s="13">
        <v>4885.521616005436</v>
      </c>
    </row>
    <row r="25" spans="1:14">
      <c r="A25" s="2">
        <v>55</v>
      </c>
      <c r="B25" s="1" t="s">
        <v>442</v>
      </c>
      <c r="C25" s="13">
        <v>2488835.065578612</v>
      </c>
      <c r="D25" s="13">
        <v>3094705</v>
      </c>
      <c r="E25" s="14">
        <v>58815</v>
      </c>
      <c r="F25" s="13">
        <v>976879.25926990993</v>
      </c>
      <c r="G25" s="13">
        <v>89948</v>
      </c>
      <c r="H25" s="13"/>
      <c r="I25" s="13">
        <v>1156667</v>
      </c>
      <c r="J25" s="13">
        <v>89948</v>
      </c>
      <c r="K25" s="13">
        <v>2289</v>
      </c>
      <c r="L25" s="13">
        <v>0</v>
      </c>
      <c r="M25" s="14"/>
      <c r="N25" s="13">
        <v>32620.5828407603</v>
      </c>
    </row>
    <row r="26" spans="1:14">
      <c r="A26" s="2">
        <v>56</v>
      </c>
      <c r="B26" s="1" t="s">
        <v>22</v>
      </c>
      <c r="C26" s="13">
        <v>1846517.8586355422</v>
      </c>
      <c r="D26" s="13">
        <v>2401408</v>
      </c>
      <c r="E26" s="14">
        <v>72503</v>
      </c>
      <c r="F26" s="13">
        <v>806406.80307893606</v>
      </c>
      <c r="G26" s="13">
        <v>93224</v>
      </c>
      <c r="H26" s="13"/>
      <c r="I26" s="13">
        <v>622727</v>
      </c>
      <c r="J26" s="13">
        <v>93224</v>
      </c>
      <c r="K26" s="13">
        <v>0</v>
      </c>
      <c r="L26" s="13">
        <v>0</v>
      </c>
      <c r="M26" s="14"/>
      <c r="N26" s="13">
        <v>28016.217362882653</v>
      </c>
    </row>
    <row r="27" spans="1:14">
      <c r="A27" s="2">
        <v>58</v>
      </c>
      <c r="B27" s="1" t="s">
        <v>23</v>
      </c>
      <c r="C27" s="13">
        <v>6020224.4735070197</v>
      </c>
      <c r="D27" s="13">
        <v>7031989</v>
      </c>
      <c r="E27" s="14">
        <v>133811</v>
      </c>
      <c r="F27" s="13">
        <v>2265452.3590016994</v>
      </c>
      <c r="G27" s="13">
        <v>154960</v>
      </c>
      <c r="H27" s="13"/>
      <c r="I27" s="13">
        <v>1873541</v>
      </c>
      <c r="J27" s="13">
        <v>154960</v>
      </c>
      <c r="K27" s="13">
        <v>24950</v>
      </c>
      <c r="L27" s="13">
        <v>0</v>
      </c>
      <c r="M27" s="14"/>
      <c r="N27" s="13">
        <v>64540.659084591513</v>
      </c>
    </row>
    <row r="28" spans="1:14">
      <c r="A28" s="2">
        <v>59</v>
      </c>
      <c r="B28" s="1" t="s">
        <v>24</v>
      </c>
      <c r="C28" s="13">
        <v>6598145.2615261516</v>
      </c>
      <c r="D28" s="13">
        <v>8291325</v>
      </c>
      <c r="E28" s="14">
        <v>391324</v>
      </c>
      <c r="F28" s="13">
        <v>2395732.3630166571</v>
      </c>
      <c r="G28" s="13">
        <v>207239</v>
      </c>
      <c r="H28" s="13"/>
      <c r="I28" s="13">
        <v>2972054</v>
      </c>
      <c r="J28" s="13">
        <v>207239</v>
      </c>
      <c r="K28" s="13">
        <v>2413</v>
      </c>
      <c r="L28" s="13">
        <v>0</v>
      </c>
      <c r="M28" s="14"/>
      <c r="N28" s="13">
        <v>80894.95747431097</v>
      </c>
    </row>
    <row r="29" spans="1:14">
      <c r="A29" s="2">
        <v>60</v>
      </c>
      <c r="B29" s="1" t="s">
        <v>25</v>
      </c>
      <c r="C29" s="13">
        <v>54190.15747797268</v>
      </c>
      <c r="D29" s="13">
        <v>60843</v>
      </c>
      <c r="E29" s="14">
        <v>0</v>
      </c>
      <c r="F29" s="13">
        <v>66679.136463878356</v>
      </c>
      <c r="G29" s="13">
        <v>14056</v>
      </c>
      <c r="H29" s="13"/>
      <c r="I29" s="13">
        <v>13996</v>
      </c>
      <c r="J29" s="13">
        <v>13996</v>
      </c>
      <c r="K29" s="13">
        <v>0</v>
      </c>
      <c r="L29" s="13">
        <v>0</v>
      </c>
      <c r="M29" s="14"/>
      <c r="N29" s="13">
        <v>0</v>
      </c>
    </row>
    <row r="30" spans="1:14">
      <c r="A30" s="2">
        <v>63</v>
      </c>
      <c r="B30" s="1" t="s">
        <v>393</v>
      </c>
      <c r="C30" s="13">
        <v>2349419.6982270968</v>
      </c>
      <c r="D30" s="13">
        <v>2818685</v>
      </c>
      <c r="E30" s="14">
        <v>49753</v>
      </c>
      <c r="F30" s="13">
        <v>912435.88257693045</v>
      </c>
      <c r="G30" s="13">
        <v>84972</v>
      </c>
      <c r="H30" s="13"/>
      <c r="I30" s="13">
        <v>771745</v>
      </c>
      <c r="J30" s="13">
        <v>84972</v>
      </c>
      <c r="K30" s="13">
        <v>85655</v>
      </c>
      <c r="L30" s="13">
        <v>0</v>
      </c>
      <c r="M30" s="14"/>
      <c r="N30" s="13">
        <v>10596.162641771094</v>
      </c>
    </row>
    <row r="31" spans="1:14">
      <c r="A31" s="2">
        <v>70</v>
      </c>
      <c r="B31" s="1" t="s">
        <v>394</v>
      </c>
      <c r="C31" s="13">
        <v>4029943.5664353836</v>
      </c>
      <c r="D31" s="13">
        <v>5399424</v>
      </c>
      <c r="E31" s="14">
        <v>107896</v>
      </c>
      <c r="F31" s="13">
        <v>1511321.0101494885</v>
      </c>
      <c r="G31" s="13">
        <v>142609</v>
      </c>
      <c r="H31" s="13"/>
      <c r="I31" s="13">
        <v>1337013</v>
      </c>
      <c r="J31" s="13">
        <v>142609</v>
      </c>
      <c r="K31" s="13">
        <v>182719</v>
      </c>
      <c r="L31" s="13">
        <v>0</v>
      </c>
      <c r="M31" s="14"/>
      <c r="N31" s="13">
        <v>59198.823138241656</v>
      </c>
    </row>
    <row r="32" spans="1:14">
      <c r="A32" s="2">
        <v>72</v>
      </c>
      <c r="B32" s="1" t="s">
        <v>26</v>
      </c>
      <c r="C32" s="13">
        <v>4326495.3056592112</v>
      </c>
      <c r="D32" s="13">
        <v>5871423</v>
      </c>
      <c r="E32" s="14">
        <v>126162</v>
      </c>
      <c r="F32" s="13">
        <v>1666691.1070477883</v>
      </c>
      <c r="G32" s="13">
        <v>111919</v>
      </c>
      <c r="H32" s="13"/>
      <c r="I32" s="13">
        <v>1573592</v>
      </c>
      <c r="J32" s="13">
        <v>111919</v>
      </c>
      <c r="K32" s="13">
        <v>179263</v>
      </c>
      <c r="L32" s="13">
        <v>0</v>
      </c>
      <c r="M32" s="14"/>
      <c r="N32" s="13">
        <v>17941.92889140248</v>
      </c>
    </row>
    <row r="33" spans="1:14">
      <c r="A33" s="2">
        <v>74</v>
      </c>
      <c r="B33" s="1" t="s">
        <v>27</v>
      </c>
      <c r="C33" s="13">
        <v>10426083.497400004</v>
      </c>
      <c r="D33" s="13">
        <v>12332909</v>
      </c>
      <c r="E33" s="14">
        <v>309123</v>
      </c>
      <c r="F33" s="13">
        <v>4276626.3476243122</v>
      </c>
      <c r="G33" s="13">
        <v>274768</v>
      </c>
      <c r="H33" s="13"/>
      <c r="I33" s="13">
        <v>3812245</v>
      </c>
      <c r="J33" s="13">
        <v>274768</v>
      </c>
      <c r="K33" s="13" t="s">
        <v>460</v>
      </c>
      <c r="L33" s="13" t="s">
        <v>460</v>
      </c>
      <c r="M33" s="14"/>
      <c r="N33" s="13">
        <v>34174.894938665457</v>
      </c>
    </row>
    <row r="34" spans="1:14">
      <c r="A34" s="2">
        <v>79</v>
      </c>
      <c r="B34" s="1" t="s">
        <v>28</v>
      </c>
      <c r="C34" s="13">
        <v>2633687.5219710302</v>
      </c>
      <c r="D34" s="13">
        <v>3542116</v>
      </c>
      <c r="E34" s="14">
        <v>570489</v>
      </c>
      <c r="F34" s="13">
        <v>947569.530587869</v>
      </c>
      <c r="G34" s="13">
        <v>94604</v>
      </c>
      <c r="H34" s="13"/>
      <c r="I34" s="13">
        <v>1291946</v>
      </c>
      <c r="J34" s="13">
        <v>94198</v>
      </c>
      <c r="K34" s="13">
        <v>741</v>
      </c>
      <c r="L34" s="13">
        <v>0</v>
      </c>
      <c r="M34" s="14"/>
      <c r="N34" s="13">
        <v>23947.325587700801</v>
      </c>
    </row>
    <row r="35" spans="1:14">
      <c r="A35" s="2">
        <v>80</v>
      </c>
      <c r="B35" s="1" t="s">
        <v>29</v>
      </c>
      <c r="C35" s="13">
        <v>45826505.983152695</v>
      </c>
      <c r="D35" s="13">
        <v>60816770</v>
      </c>
      <c r="E35" s="14">
        <v>1675950</v>
      </c>
      <c r="F35" s="13">
        <v>20389035.022575926</v>
      </c>
      <c r="G35" s="13">
        <v>598817</v>
      </c>
      <c r="H35" s="13"/>
      <c r="I35" s="13">
        <v>19107164</v>
      </c>
      <c r="J35" s="13">
        <v>598817</v>
      </c>
      <c r="K35" s="13">
        <v>0</v>
      </c>
      <c r="L35" s="13">
        <v>0</v>
      </c>
      <c r="M35" s="14"/>
      <c r="N35" s="13">
        <v>285031.43258331803</v>
      </c>
    </row>
    <row r="36" spans="1:14">
      <c r="A36" s="2">
        <v>81</v>
      </c>
      <c r="B36" s="1" t="s">
        <v>395</v>
      </c>
      <c r="C36" s="13">
        <v>1441653.3597755253</v>
      </c>
      <c r="D36" s="13">
        <v>1929443</v>
      </c>
      <c r="E36" s="14">
        <v>40606</v>
      </c>
      <c r="F36" s="13">
        <v>483045.88317462779</v>
      </c>
      <c r="G36" s="13">
        <v>50670</v>
      </c>
      <c r="H36" s="13"/>
      <c r="I36" s="13">
        <v>444468</v>
      </c>
      <c r="J36" s="13">
        <v>50670</v>
      </c>
      <c r="K36" s="13">
        <v>46842</v>
      </c>
      <c r="L36" s="13">
        <v>0</v>
      </c>
      <c r="M36" s="14"/>
      <c r="N36" s="13">
        <v>30561.222501656273</v>
      </c>
    </row>
    <row r="37" spans="1:14">
      <c r="A37" s="2">
        <v>82</v>
      </c>
      <c r="B37" s="1" t="s">
        <v>443</v>
      </c>
      <c r="C37" s="13">
        <v>2788316.0242884462</v>
      </c>
      <c r="D37" s="13">
        <v>3153328</v>
      </c>
      <c r="E37" s="14">
        <v>108374</v>
      </c>
      <c r="F37" s="13">
        <v>825496.69130099902</v>
      </c>
      <c r="G37" s="13">
        <v>82358</v>
      </c>
      <c r="H37" s="13"/>
      <c r="I37" s="13">
        <v>805894</v>
      </c>
      <c r="J37" s="13">
        <v>82358</v>
      </c>
      <c r="K37" s="13">
        <v>3069</v>
      </c>
      <c r="L37" s="13">
        <v>0</v>
      </c>
      <c r="M37" s="14"/>
      <c r="N37" s="13">
        <v>4907.3628796125995</v>
      </c>
    </row>
    <row r="38" spans="1:14">
      <c r="A38" s="2">
        <v>85</v>
      </c>
      <c r="B38" s="1" t="s">
        <v>30</v>
      </c>
      <c r="C38" s="13">
        <v>4477598.7323886203</v>
      </c>
      <c r="D38" s="13">
        <v>5864753</v>
      </c>
      <c r="E38" s="14">
        <v>94536</v>
      </c>
      <c r="F38" s="13">
        <v>1615337.0010687893</v>
      </c>
      <c r="G38" s="13">
        <v>165786</v>
      </c>
      <c r="H38" s="13"/>
      <c r="I38" s="13">
        <v>1543670</v>
      </c>
      <c r="J38" s="13">
        <v>165786</v>
      </c>
      <c r="K38" s="13">
        <v>5563</v>
      </c>
      <c r="L38" s="13">
        <v>0</v>
      </c>
      <c r="M38" s="14"/>
      <c r="N38" s="13">
        <v>31159.097239720752</v>
      </c>
    </row>
    <row r="39" spans="1:14">
      <c r="A39" s="2">
        <v>86</v>
      </c>
      <c r="B39" s="1" t="s">
        <v>31</v>
      </c>
      <c r="C39" s="13">
        <v>5394730.1527980315</v>
      </c>
      <c r="D39" s="13">
        <v>7056174</v>
      </c>
      <c r="E39" s="14">
        <v>221605</v>
      </c>
      <c r="F39" s="13">
        <v>1644288.8251113219</v>
      </c>
      <c r="G39" s="13">
        <v>173450</v>
      </c>
      <c r="H39" s="13"/>
      <c r="I39" s="13">
        <v>1797823</v>
      </c>
      <c r="J39" s="13">
        <v>173450</v>
      </c>
      <c r="K39" s="13">
        <v>81</v>
      </c>
      <c r="L39" s="13">
        <v>0</v>
      </c>
      <c r="M39" s="14"/>
      <c r="N39" s="13">
        <v>63671.636346726358</v>
      </c>
    </row>
    <row r="40" spans="1:14">
      <c r="A40" s="2">
        <v>88</v>
      </c>
      <c r="B40" s="1" t="s">
        <v>32</v>
      </c>
      <c r="C40" s="13">
        <v>26723.937741385464</v>
      </c>
      <c r="D40" s="13">
        <v>71249</v>
      </c>
      <c r="E40" s="14">
        <v>311</v>
      </c>
      <c r="F40" s="13">
        <v>26883.115989218477</v>
      </c>
      <c r="G40" s="13">
        <v>3991</v>
      </c>
      <c r="H40" s="13"/>
      <c r="I40" s="13">
        <v>24358</v>
      </c>
      <c r="J40" s="13">
        <v>3991</v>
      </c>
      <c r="K40" s="13">
        <v>863</v>
      </c>
      <c r="L40" s="13">
        <v>0</v>
      </c>
      <c r="M40" s="14"/>
      <c r="N40" s="13">
        <v>0</v>
      </c>
    </row>
    <row r="41" spans="1:14">
      <c r="A41" s="2">
        <v>90</v>
      </c>
      <c r="B41" s="1" t="s">
        <v>33</v>
      </c>
      <c r="C41" s="13">
        <v>15683034.377803767</v>
      </c>
      <c r="D41" s="13">
        <v>21742974</v>
      </c>
      <c r="E41" s="14">
        <v>662681</v>
      </c>
      <c r="F41" s="13">
        <v>6638887.1592195537</v>
      </c>
      <c r="G41" s="13">
        <v>343786</v>
      </c>
      <c r="H41" s="13"/>
      <c r="I41" s="13">
        <v>6709551</v>
      </c>
      <c r="J41" s="13">
        <v>343786</v>
      </c>
      <c r="K41" s="13">
        <v>66243</v>
      </c>
      <c r="L41" s="13">
        <v>0</v>
      </c>
      <c r="M41" s="14"/>
      <c r="N41" s="13">
        <v>87849.545656325688</v>
      </c>
    </row>
    <row r="42" spans="1:14">
      <c r="A42" s="2">
        <v>93</v>
      </c>
      <c r="B42" s="1" t="s">
        <v>34</v>
      </c>
      <c r="C42" s="13">
        <v>226469.77732978584</v>
      </c>
      <c r="D42" s="13">
        <v>237648</v>
      </c>
      <c r="E42" s="14">
        <v>3523</v>
      </c>
      <c r="F42" s="13">
        <v>168778.29571647002</v>
      </c>
      <c r="G42" s="13">
        <v>19774</v>
      </c>
      <c r="H42" s="13"/>
      <c r="I42" s="13">
        <v>175095</v>
      </c>
      <c r="J42" s="13">
        <v>19774</v>
      </c>
      <c r="K42" s="13">
        <v>4289</v>
      </c>
      <c r="L42" s="13">
        <v>0</v>
      </c>
      <c r="M42" s="14"/>
      <c r="N42" s="13">
        <v>0</v>
      </c>
    </row>
    <row r="43" spans="1:14">
      <c r="A43" s="2">
        <v>96</v>
      </c>
      <c r="B43" s="1" t="s">
        <v>35</v>
      </c>
      <c r="C43" s="13">
        <v>51629.682379659789</v>
      </c>
      <c r="D43" s="13">
        <v>38019</v>
      </c>
      <c r="E43" s="14">
        <v>2018</v>
      </c>
      <c r="F43" s="13">
        <v>33448.923698340397</v>
      </c>
      <c r="G43" s="13">
        <v>5017</v>
      </c>
      <c r="H43" s="13"/>
      <c r="I43" s="13">
        <v>14010</v>
      </c>
      <c r="J43" s="13">
        <v>5017</v>
      </c>
      <c r="K43" s="13">
        <v>1177</v>
      </c>
      <c r="L43" s="13">
        <v>0</v>
      </c>
      <c r="M43" s="14"/>
      <c r="N43" s="13">
        <v>0</v>
      </c>
    </row>
    <row r="44" spans="1:14">
      <c r="A44" s="2">
        <v>98</v>
      </c>
      <c r="B44" s="1" t="s">
        <v>36</v>
      </c>
      <c r="C44" s="13">
        <v>4338892.5464988761</v>
      </c>
      <c r="D44" s="13">
        <v>5436061</v>
      </c>
      <c r="E44" s="14">
        <v>105559</v>
      </c>
      <c r="F44" s="13">
        <v>1538857.3673560447</v>
      </c>
      <c r="G44" s="13">
        <v>158326</v>
      </c>
      <c r="H44" s="13"/>
      <c r="I44" s="13">
        <v>1698318</v>
      </c>
      <c r="J44" s="13">
        <v>145326</v>
      </c>
      <c r="K44" s="13">
        <v>42210</v>
      </c>
      <c r="L44" s="13">
        <v>0</v>
      </c>
      <c r="M44" s="14"/>
      <c r="N44" s="13">
        <v>8772.6266661119425</v>
      </c>
    </row>
    <row r="45" spans="1:14">
      <c r="A45" s="2">
        <v>106</v>
      </c>
      <c r="B45" s="1" t="s">
        <v>37</v>
      </c>
      <c r="C45" s="13">
        <v>20177787.059416249</v>
      </c>
      <c r="D45" s="13">
        <v>23846769</v>
      </c>
      <c r="E45" s="14">
        <v>828042</v>
      </c>
      <c r="F45" s="13">
        <v>7820997.9751219265</v>
      </c>
      <c r="G45" s="13">
        <v>361222</v>
      </c>
      <c r="H45" s="13"/>
      <c r="I45" s="13">
        <v>7144873</v>
      </c>
      <c r="J45" s="13">
        <v>361222</v>
      </c>
      <c r="K45" s="13">
        <v>0</v>
      </c>
      <c r="L45" s="13">
        <v>0</v>
      </c>
      <c r="M45" s="14"/>
      <c r="N45" s="13">
        <v>171385.90813579113</v>
      </c>
    </row>
    <row r="46" spans="1:14">
      <c r="A46" s="2">
        <v>109</v>
      </c>
      <c r="B46" s="1" t="s">
        <v>38</v>
      </c>
      <c r="C46" s="13">
        <v>8419230.2391869407</v>
      </c>
      <c r="D46" s="13">
        <v>10285322</v>
      </c>
      <c r="E46" s="14">
        <v>195331</v>
      </c>
      <c r="F46" s="13">
        <v>3057238.5864745178</v>
      </c>
      <c r="G46" s="13">
        <v>219261</v>
      </c>
      <c r="H46" s="13"/>
      <c r="I46" s="13">
        <v>3296593</v>
      </c>
      <c r="J46" s="13">
        <v>219261</v>
      </c>
      <c r="K46" s="13">
        <v>143613</v>
      </c>
      <c r="L46" s="13">
        <v>0</v>
      </c>
      <c r="M46" s="14"/>
      <c r="N46" s="13">
        <v>35133.914317084003</v>
      </c>
    </row>
    <row r="47" spans="1:14">
      <c r="A47" s="2">
        <v>114</v>
      </c>
      <c r="B47" s="1" t="s">
        <v>39</v>
      </c>
      <c r="C47" s="13">
        <v>34965942.334596068</v>
      </c>
      <c r="D47" s="13">
        <v>42552031</v>
      </c>
      <c r="E47" s="14">
        <v>1341272</v>
      </c>
      <c r="F47" s="13">
        <v>12966798.611858003</v>
      </c>
      <c r="G47" s="13">
        <v>866815</v>
      </c>
      <c r="H47" s="13"/>
      <c r="I47" s="13">
        <v>13626573</v>
      </c>
      <c r="J47" s="13">
        <v>1143110</v>
      </c>
      <c r="K47" s="13">
        <v>178674</v>
      </c>
      <c r="L47" s="13">
        <v>0</v>
      </c>
      <c r="M47" s="14"/>
      <c r="N47" s="13">
        <v>195510.11776756778</v>
      </c>
    </row>
    <row r="48" spans="1:14">
      <c r="A48" s="2">
        <v>118</v>
      </c>
      <c r="B48" s="1" t="s">
        <v>40</v>
      </c>
      <c r="C48" s="13">
        <v>13879763.304574683</v>
      </c>
      <c r="D48" s="13">
        <v>15958479</v>
      </c>
      <c r="E48" s="14">
        <v>285782</v>
      </c>
      <c r="F48" s="13">
        <v>5407280.4509883849</v>
      </c>
      <c r="G48" s="13">
        <v>423470</v>
      </c>
      <c r="H48" s="13"/>
      <c r="I48" s="13">
        <v>5068578</v>
      </c>
      <c r="J48" s="13">
        <v>423469</v>
      </c>
      <c r="K48" s="13">
        <v>14628</v>
      </c>
      <c r="L48" s="13">
        <v>0</v>
      </c>
      <c r="M48" s="14"/>
      <c r="N48" s="13">
        <v>61826.011269725699</v>
      </c>
    </row>
    <row r="49" spans="1:14">
      <c r="A49" s="2">
        <v>119</v>
      </c>
      <c r="B49" s="1" t="s">
        <v>41</v>
      </c>
      <c r="C49" s="13">
        <v>6860012.5644455859</v>
      </c>
      <c r="D49" s="13">
        <v>8336393</v>
      </c>
      <c r="E49" s="14">
        <v>134628</v>
      </c>
      <c r="F49" s="13">
        <v>2413556.193122284</v>
      </c>
      <c r="G49" s="13">
        <v>195861</v>
      </c>
      <c r="H49" s="13"/>
      <c r="I49" s="13">
        <v>2088815</v>
      </c>
      <c r="J49" s="13">
        <v>195000</v>
      </c>
      <c r="K49" s="13">
        <v>26847</v>
      </c>
      <c r="L49" s="13">
        <v>0</v>
      </c>
      <c r="M49" s="14"/>
      <c r="N49" s="13">
        <v>25075.708261492826</v>
      </c>
    </row>
    <row r="50" spans="1:14">
      <c r="A50" s="2">
        <v>140</v>
      </c>
      <c r="B50" s="1" t="s">
        <v>396</v>
      </c>
      <c r="C50" s="13">
        <v>930566.26584667049</v>
      </c>
      <c r="D50" s="13">
        <v>1174030</v>
      </c>
      <c r="E50" s="14">
        <v>20582</v>
      </c>
      <c r="F50" s="13">
        <v>355447.44430997549</v>
      </c>
      <c r="G50" s="13">
        <v>58217</v>
      </c>
      <c r="H50" s="13"/>
      <c r="I50" s="13">
        <v>514337</v>
      </c>
      <c r="J50" s="13">
        <v>58217</v>
      </c>
      <c r="K50" s="13">
        <v>11577</v>
      </c>
      <c r="L50" s="13">
        <v>0</v>
      </c>
      <c r="M50" s="14"/>
      <c r="N50" s="13">
        <v>4722.3452517094547</v>
      </c>
    </row>
    <row r="51" spans="1:14">
      <c r="A51" s="2">
        <v>141</v>
      </c>
      <c r="B51" s="1" t="s">
        <v>42</v>
      </c>
      <c r="C51" s="13">
        <v>24897645.739276063</v>
      </c>
      <c r="D51" s="13">
        <v>32713694</v>
      </c>
      <c r="E51" s="14">
        <v>1013577</v>
      </c>
      <c r="F51" s="13">
        <v>11424250.045064937</v>
      </c>
      <c r="G51" s="13">
        <v>572609</v>
      </c>
      <c r="H51" s="13"/>
      <c r="I51" s="13">
        <v>10489275</v>
      </c>
      <c r="J51" s="13">
        <v>570153</v>
      </c>
      <c r="K51" s="13">
        <v>345350</v>
      </c>
      <c r="L51" s="13">
        <v>0</v>
      </c>
      <c r="M51" s="14"/>
      <c r="N51" s="13">
        <v>84213.319985490671</v>
      </c>
    </row>
    <row r="52" spans="1:14">
      <c r="A52" s="2">
        <v>147</v>
      </c>
      <c r="B52" s="1" t="s">
        <v>43</v>
      </c>
      <c r="C52" s="13">
        <v>2396866.2137819841</v>
      </c>
      <c r="D52" s="13">
        <v>2621151</v>
      </c>
      <c r="E52" s="14">
        <v>28108</v>
      </c>
      <c r="F52" s="13">
        <v>835223.00796599372</v>
      </c>
      <c r="G52" s="13">
        <v>125751</v>
      </c>
      <c r="H52" s="13"/>
      <c r="I52" s="13">
        <v>810998</v>
      </c>
      <c r="J52" s="13">
        <v>172362</v>
      </c>
      <c r="K52" s="13">
        <v>9252</v>
      </c>
      <c r="L52" s="13">
        <v>9252</v>
      </c>
      <c r="M52" s="14"/>
      <c r="N52" s="13">
        <v>4016.8098018433761</v>
      </c>
    </row>
    <row r="53" spans="1:14">
      <c r="A53" s="2">
        <v>148</v>
      </c>
      <c r="B53" s="1" t="s">
        <v>44</v>
      </c>
      <c r="C53" s="13">
        <v>1565613.2556976839</v>
      </c>
      <c r="D53" s="13">
        <v>1611854</v>
      </c>
      <c r="E53" s="14">
        <v>51321</v>
      </c>
      <c r="F53" s="13">
        <v>371077.04841339547</v>
      </c>
      <c r="G53" s="13">
        <v>156454</v>
      </c>
      <c r="H53" s="13"/>
      <c r="I53" s="13">
        <v>496507</v>
      </c>
      <c r="J53" s="13">
        <v>130722</v>
      </c>
      <c r="K53" s="13">
        <v>540</v>
      </c>
      <c r="L53" s="13">
        <v>0</v>
      </c>
      <c r="M53" s="14"/>
      <c r="N53" s="13">
        <v>66719.179806370972</v>
      </c>
    </row>
    <row r="54" spans="1:14">
      <c r="A54" s="2">
        <v>150</v>
      </c>
      <c r="B54" s="1" t="s">
        <v>45</v>
      </c>
      <c r="C54" s="13">
        <v>26632659.96244726</v>
      </c>
      <c r="D54" s="13">
        <v>30891089</v>
      </c>
      <c r="E54" s="14">
        <v>636128</v>
      </c>
      <c r="F54" s="13">
        <v>10434571.823270585</v>
      </c>
      <c r="G54" s="13">
        <v>681201</v>
      </c>
      <c r="H54" s="13"/>
      <c r="I54" s="13">
        <v>12540977</v>
      </c>
      <c r="J54" s="13">
        <v>688440</v>
      </c>
      <c r="K54" s="13">
        <v>424639</v>
      </c>
      <c r="L54" s="13">
        <v>0</v>
      </c>
      <c r="M54" s="14"/>
      <c r="N54" s="13">
        <v>174154.99012940144</v>
      </c>
    </row>
    <row r="55" spans="1:14">
      <c r="A55" s="2">
        <v>153</v>
      </c>
      <c r="B55" s="1" t="s">
        <v>46</v>
      </c>
      <c r="C55" s="13">
        <v>63857686.893926449</v>
      </c>
      <c r="D55" s="13">
        <v>79162668</v>
      </c>
      <c r="E55" s="14">
        <v>1942650</v>
      </c>
      <c r="F55" s="13">
        <v>28821780.048334111</v>
      </c>
      <c r="G55" s="13">
        <v>1189834</v>
      </c>
      <c r="H55" s="13"/>
      <c r="I55" s="13">
        <v>30200061</v>
      </c>
      <c r="J55" s="13">
        <v>2496432</v>
      </c>
      <c r="K55" s="13">
        <v>429101</v>
      </c>
      <c r="L55" s="13">
        <v>0</v>
      </c>
      <c r="M55" s="14"/>
      <c r="N55" s="13">
        <v>537490.18710685521</v>
      </c>
    </row>
    <row r="56" spans="1:14">
      <c r="A56" s="2">
        <v>158</v>
      </c>
      <c r="B56" s="1" t="s">
        <v>47</v>
      </c>
      <c r="C56" s="13">
        <v>2925455.6985485922</v>
      </c>
      <c r="D56" s="13">
        <v>3516357</v>
      </c>
      <c r="E56" s="14">
        <v>32545</v>
      </c>
      <c r="F56" s="13">
        <v>796182.18225465878</v>
      </c>
      <c r="G56" s="13">
        <v>143043</v>
      </c>
      <c r="H56" s="13"/>
      <c r="I56" s="13">
        <v>818266</v>
      </c>
      <c r="J56" s="13">
        <v>154098</v>
      </c>
      <c r="K56" s="13">
        <v>22084</v>
      </c>
      <c r="L56" s="13">
        <v>0</v>
      </c>
      <c r="M56" s="14"/>
      <c r="N56" s="13">
        <v>54078.126043041273</v>
      </c>
    </row>
    <row r="57" spans="1:14">
      <c r="A57" s="2">
        <v>160</v>
      </c>
      <c r="B57" s="1" t="s">
        <v>48</v>
      </c>
      <c r="C57" s="13">
        <v>7087199.4513734058</v>
      </c>
      <c r="D57" s="13">
        <v>8413032</v>
      </c>
      <c r="E57" s="14">
        <v>180306</v>
      </c>
      <c r="F57" s="13">
        <v>2419578.3110198593</v>
      </c>
      <c r="G57" s="13">
        <v>400468</v>
      </c>
      <c r="H57" s="13"/>
      <c r="I57" s="13">
        <v>2249471</v>
      </c>
      <c r="J57" s="13">
        <v>398750</v>
      </c>
      <c r="K57" s="13">
        <v>0</v>
      </c>
      <c r="L57" s="13">
        <v>0</v>
      </c>
      <c r="M57" s="14"/>
      <c r="N57" s="13">
        <v>100863.3518782583</v>
      </c>
    </row>
    <row r="58" spans="1:14">
      <c r="A58" s="2">
        <v>163</v>
      </c>
      <c r="B58" s="1" t="s">
        <v>49</v>
      </c>
      <c r="C58" s="13">
        <v>3987983.6633561333</v>
      </c>
      <c r="D58" s="13">
        <v>4553067</v>
      </c>
      <c r="E58" s="14">
        <v>177414</v>
      </c>
      <c r="F58" s="13">
        <v>1335798.3881034758</v>
      </c>
      <c r="G58" s="13">
        <v>206887</v>
      </c>
      <c r="H58" s="13"/>
      <c r="I58" s="13">
        <v>1377302</v>
      </c>
      <c r="J58" s="13">
        <v>206928</v>
      </c>
      <c r="K58" s="13">
        <v>57046</v>
      </c>
      <c r="L58" s="13">
        <v>0</v>
      </c>
      <c r="M58" s="14"/>
      <c r="N58" s="13">
        <v>69491.073631731022</v>
      </c>
    </row>
    <row r="59" spans="1:14">
      <c r="A59" s="2">
        <v>164</v>
      </c>
      <c r="B59" s="1" t="s">
        <v>50</v>
      </c>
      <c r="C59" s="13">
        <v>21586749.177189499</v>
      </c>
      <c r="D59" s="13">
        <v>26015847</v>
      </c>
      <c r="E59" s="14">
        <v>866741</v>
      </c>
      <c r="F59" s="13">
        <v>9936042.3884807397</v>
      </c>
      <c r="G59" s="13">
        <v>496856</v>
      </c>
      <c r="H59" s="13"/>
      <c r="I59" s="13">
        <v>10698611</v>
      </c>
      <c r="J59" s="13">
        <v>986424</v>
      </c>
      <c r="K59" s="13">
        <v>82019</v>
      </c>
      <c r="L59" s="13">
        <v>0</v>
      </c>
      <c r="M59" s="14"/>
      <c r="N59" s="13">
        <v>328187.05226827745</v>
      </c>
    </row>
    <row r="60" spans="1:14">
      <c r="A60" s="2">
        <v>166</v>
      </c>
      <c r="B60" s="1" t="s">
        <v>51</v>
      </c>
      <c r="C60" s="13">
        <v>7342107.5847960077</v>
      </c>
      <c r="D60" s="13">
        <v>7635538</v>
      </c>
      <c r="E60" s="14">
        <v>186107</v>
      </c>
      <c r="F60" s="13">
        <v>2655224.7600931618</v>
      </c>
      <c r="G60" s="13">
        <v>325510</v>
      </c>
      <c r="H60" s="13"/>
      <c r="I60" s="13">
        <v>3094192</v>
      </c>
      <c r="J60" s="13">
        <v>325502</v>
      </c>
      <c r="K60" s="13">
        <v>130897</v>
      </c>
      <c r="L60" s="13">
        <v>0</v>
      </c>
      <c r="M60" s="14"/>
      <c r="N60" s="13">
        <v>162774.32192331913</v>
      </c>
    </row>
    <row r="61" spans="1:14">
      <c r="A61" s="2">
        <v>168</v>
      </c>
      <c r="B61" s="1" t="s">
        <v>52</v>
      </c>
      <c r="C61" s="13">
        <v>2935237.6612159987</v>
      </c>
      <c r="D61" s="13">
        <v>3598651</v>
      </c>
      <c r="E61" s="14">
        <v>98075</v>
      </c>
      <c r="F61" s="13">
        <v>784364.90274484409</v>
      </c>
      <c r="G61" s="13">
        <v>140427</v>
      </c>
      <c r="H61" s="13"/>
      <c r="I61" s="13">
        <v>847296</v>
      </c>
      <c r="J61" s="13">
        <v>139824</v>
      </c>
      <c r="K61" s="13">
        <v>62931</v>
      </c>
      <c r="L61" s="13">
        <v>0</v>
      </c>
      <c r="M61" s="14"/>
      <c r="N61" s="13">
        <v>40817.752818414869</v>
      </c>
    </row>
    <row r="62" spans="1:14">
      <c r="A62" s="2">
        <v>171</v>
      </c>
      <c r="B62" s="1" t="s">
        <v>53</v>
      </c>
      <c r="C62" s="13">
        <v>7589973.0825983956</v>
      </c>
      <c r="D62" s="13">
        <v>8435732</v>
      </c>
      <c r="E62" s="14">
        <v>181815</v>
      </c>
      <c r="F62" s="13">
        <v>2987889.4112421619</v>
      </c>
      <c r="G62" s="13">
        <v>262367</v>
      </c>
      <c r="H62" s="13"/>
      <c r="I62" s="13">
        <v>4142669</v>
      </c>
      <c r="J62" s="13">
        <v>261110</v>
      </c>
      <c r="K62" s="13">
        <v>49607</v>
      </c>
      <c r="L62" s="13">
        <v>0</v>
      </c>
      <c r="M62" s="14"/>
      <c r="N62" s="13">
        <v>100925.63124783011</v>
      </c>
    </row>
    <row r="63" spans="1:14">
      <c r="A63" s="2">
        <v>173</v>
      </c>
      <c r="B63" s="1" t="s">
        <v>54</v>
      </c>
      <c r="C63" s="13">
        <v>5758149.8749387357</v>
      </c>
      <c r="D63" s="13">
        <v>6607918</v>
      </c>
      <c r="E63" s="14">
        <v>120849</v>
      </c>
      <c r="F63" s="13">
        <v>1953115.6956168723</v>
      </c>
      <c r="G63" s="13">
        <v>188789</v>
      </c>
      <c r="H63" s="13"/>
      <c r="I63" s="13">
        <v>1814101</v>
      </c>
      <c r="J63" s="13">
        <v>191242</v>
      </c>
      <c r="K63" s="13">
        <v>37385</v>
      </c>
      <c r="L63" s="13">
        <v>0</v>
      </c>
      <c r="M63" s="14"/>
      <c r="N63" s="13">
        <v>74704.97573960945</v>
      </c>
    </row>
    <row r="64" spans="1:14">
      <c r="A64" s="2">
        <v>175</v>
      </c>
      <c r="B64" s="1" t="s">
        <v>55</v>
      </c>
      <c r="C64" s="13">
        <v>1476311.9716710399</v>
      </c>
      <c r="D64" s="13">
        <v>2093206</v>
      </c>
      <c r="E64" s="14">
        <v>45807</v>
      </c>
      <c r="F64" s="13">
        <v>333696.17238609382</v>
      </c>
      <c r="G64" s="13">
        <v>103780</v>
      </c>
      <c r="H64" s="13"/>
      <c r="I64" s="13">
        <v>375820</v>
      </c>
      <c r="J64" s="13">
        <v>103780</v>
      </c>
      <c r="K64" s="13">
        <v>2033</v>
      </c>
      <c r="L64" s="13">
        <v>0</v>
      </c>
      <c r="M64" s="14"/>
      <c r="N64" s="13">
        <v>8737.8753096154614</v>
      </c>
    </row>
    <row r="65" spans="1:14">
      <c r="A65" s="2">
        <v>177</v>
      </c>
      <c r="B65" s="1" t="s">
        <v>56</v>
      </c>
      <c r="C65" s="13">
        <v>3397443.4040685683</v>
      </c>
      <c r="D65" s="13">
        <v>4014010</v>
      </c>
      <c r="E65" s="14">
        <v>105740</v>
      </c>
      <c r="F65" s="13">
        <v>1133517.6070727655</v>
      </c>
      <c r="G65" s="13">
        <v>192411</v>
      </c>
      <c r="H65" s="13"/>
      <c r="I65" s="13">
        <v>927295</v>
      </c>
      <c r="J65" s="13">
        <v>191500</v>
      </c>
      <c r="K65" s="13">
        <v>2241</v>
      </c>
      <c r="L65" s="13">
        <v>0</v>
      </c>
      <c r="M65" s="14"/>
      <c r="N65" s="13">
        <v>80738.504271826794</v>
      </c>
    </row>
    <row r="66" spans="1:14">
      <c r="A66" s="2">
        <v>180</v>
      </c>
      <c r="B66" s="1" t="s">
        <v>57</v>
      </c>
      <c r="C66" s="13">
        <v>847383.45924912218</v>
      </c>
      <c r="D66" s="13">
        <v>1068549</v>
      </c>
      <c r="E66" s="14">
        <v>18593</v>
      </c>
      <c r="F66" s="13">
        <v>233193.3787493869</v>
      </c>
      <c r="G66" s="13">
        <v>98029</v>
      </c>
      <c r="H66" s="13"/>
      <c r="I66" s="13">
        <v>246004</v>
      </c>
      <c r="J66" s="13">
        <v>98029</v>
      </c>
      <c r="K66" s="13">
        <v>0</v>
      </c>
      <c r="L66" s="13">
        <v>0</v>
      </c>
      <c r="M66" s="14"/>
      <c r="N66" s="13">
        <v>0</v>
      </c>
    </row>
    <row r="67" spans="1:14">
      <c r="A67" s="2">
        <v>183</v>
      </c>
      <c r="B67" s="1" t="s">
        <v>58</v>
      </c>
      <c r="C67" s="13">
        <v>1163300.3120672354</v>
      </c>
      <c r="D67" s="13">
        <v>1372056</v>
      </c>
      <c r="E67" s="14">
        <v>32656</v>
      </c>
      <c r="F67" s="13">
        <v>377169.50378152775</v>
      </c>
      <c r="G67" s="13">
        <v>115687</v>
      </c>
      <c r="H67" s="13"/>
      <c r="I67" s="13">
        <v>400590</v>
      </c>
      <c r="J67" s="13">
        <v>115191</v>
      </c>
      <c r="K67" s="13">
        <v>15592</v>
      </c>
      <c r="L67" s="13">
        <v>0</v>
      </c>
      <c r="M67" s="14"/>
      <c r="N67" s="13">
        <v>27236.627997992826</v>
      </c>
    </row>
    <row r="68" spans="1:14">
      <c r="A68" s="2">
        <v>184</v>
      </c>
      <c r="B68" s="1" t="s">
        <v>59</v>
      </c>
      <c r="C68" s="13">
        <v>1081963.1999842373</v>
      </c>
      <c r="D68" s="13">
        <v>1324387</v>
      </c>
      <c r="E68" s="14">
        <v>35960</v>
      </c>
      <c r="F68" s="13">
        <v>423039.4252883225</v>
      </c>
      <c r="G68" s="13">
        <v>128024</v>
      </c>
      <c r="H68" s="13"/>
      <c r="I68" s="13">
        <v>492345</v>
      </c>
      <c r="J68" s="13">
        <v>134434</v>
      </c>
      <c r="K68" s="13">
        <v>1131</v>
      </c>
      <c r="L68" s="13">
        <v>0</v>
      </c>
      <c r="M68" s="14"/>
      <c r="N68" s="13">
        <v>287704.20933950052</v>
      </c>
    </row>
    <row r="69" spans="1:14">
      <c r="A69" s="2">
        <v>189</v>
      </c>
      <c r="B69" s="1" t="s">
        <v>60</v>
      </c>
      <c r="C69" s="13">
        <v>2052753.795811499</v>
      </c>
      <c r="D69" s="13">
        <v>2443166</v>
      </c>
      <c r="E69" s="14">
        <v>37930</v>
      </c>
      <c r="F69" s="13">
        <v>626967.63509805896</v>
      </c>
      <c r="G69" s="13">
        <v>136155</v>
      </c>
      <c r="H69" s="13"/>
      <c r="I69" s="13">
        <v>634047</v>
      </c>
      <c r="J69" s="13">
        <v>208123</v>
      </c>
      <c r="K69" s="13">
        <v>5818</v>
      </c>
      <c r="L69" s="13">
        <v>5818</v>
      </c>
      <c r="M69" s="14"/>
      <c r="N69" s="13">
        <v>33546.648812791558</v>
      </c>
    </row>
    <row r="70" spans="1:14">
      <c r="A70" s="2">
        <v>193</v>
      </c>
      <c r="B70" s="1" t="s">
        <v>61</v>
      </c>
      <c r="C70" s="13">
        <v>35723664.243350998</v>
      </c>
      <c r="D70" s="13">
        <v>39925696</v>
      </c>
      <c r="E70" s="14">
        <v>1298340</v>
      </c>
      <c r="F70" s="13">
        <v>12400202.522171356</v>
      </c>
      <c r="G70" s="13">
        <v>656099</v>
      </c>
      <c r="H70" s="13"/>
      <c r="I70" s="13">
        <v>10096169</v>
      </c>
      <c r="J70" s="13">
        <v>656099</v>
      </c>
      <c r="K70" s="13">
        <v>0</v>
      </c>
      <c r="L70" s="13">
        <v>0</v>
      </c>
      <c r="M70" s="14"/>
      <c r="N70" s="13">
        <v>148354.14921246641</v>
      </c>
    </row>
    <row r="71" spans="1:14">
      <c r="A71" s="2">
        <v>196</v>
      </c>
      <c r="B71" s="1" t="s">
        <v>397</v>
      </c>
      <c r="C71" s="13">
        <v>1653969.0545124272</v>
      </c>
      <c r="D71" s="13">
        <v>2004360</v>
      </c>
      <c r="E71" s="14">
        <v>48358</v>
      </c>
      <c r="F71" s="13">
        <v>602664.06174871034</v>
      </c>
      <c r="G71" s="13">
        <v>91097</v>
      </c>
      <c r="H71" s="13"/>
      <c r="I71" s="13">
        <v>563471</v>
      </c>
      <c r="J71" s="13">
        <v>91097</v>
      </c>
      <c r="K71" s="13">
        <v>7524</v>
      </c>
      <c r="L71" s="13">
        <v>0</v>
      </c>
      <c r="M71" s="14"/>
      <c r="N71" s="13">
        <v>4920.6695128768779</v>
      </c>
    </row>
    <row r="72" spans="1:14">
      <c r="A72" s="2">
        <v>197</v>
      </c>
      <c r="B72" s="1" t="s">
        <v>62</v>
      </c>
      <c r="C72" s="13">
        <v>2393845.3060865877</v>
      </c>
      <c r="D72" s="13">
        <v>2713168</v>
      </c>
      <c r="E72" s="14">
        <v>50314</v>
      </c>
      <c r="F72" s="13">
        <v>1018610.4739436534</v>
      </c>
      <c r="G72" s="13">
        <v>186796</v>
      </c>
      <c r="H72" s="13"/>
      <c r="I72" s="13">
        <v>1107058</v>
      </c>
      <c r="J72" s="13">
        <v>186796</v>
      </c>
      <c r="K72" s="13">
        <v>318802</v>
      </c>
      <c r="L72" s="13">
        <v>0</v>
      </c>
      <c r="M72" s="14"/>
      <c r="N72" s="13">
        <v>12473.01527329985</v>
      </c>
    </row>
    <row r="73" spans="1:14">
      <c r="A73" s="2">
        <v>200</v>
      </c>
      <c r="B73" s="1" t="s">
        <v>63</v>
      </c>
      <c r="C73" s="13">
        <v>32519372.933801718</v>
      </c>
      <c r="D73" s="13">
        <v>38185127</v>
      </c>
      <c r="E73" s="14">
        <v>1522857</v>
      </c>
      <c r="F73" s="13">
        <v>12565379.412911087</v>
      </c>
      <c r="G73" s="13">
        <v>985735</v>
      </c>
      <c r="H73" s="13"/>
      <c r="I73" s="13">
        <v>12691966</v>
      </c>
      <c r="J73" s="13">
        <v>985735</v>
      </c>
      <c r="K73" s="13">
        <v>9183</v>
      </c>
      <c r="L73" s="13">
        <v>0</v>
      </c>
      <c r="M73" s="14"/>
      <c r="N73" s="13">
        <v>249885.04526898527</v>
      </c>
    </row>
    <row r="74" spans="1:14">
      <c r="A74" s="2">
        <v>202</v>
      </c>
      <c r="B74" s="1" t="s">
        <v>64</v>
      </c>
      <c r="C74" s="13">
        <v>72953196.87041159</v>
      </c>
      <c r="D74" s="13">
        <v>84695521</v>
      </c>
      <c r="E74" s="14">
        <v>2952908</v>
      </c>
      <c r="F74" s="13">
        <v>32224858.82117977</v>
      </c>
      <c r="G74" s="13">
        <v>1161061</v>
      </c>
      <c r="H74" s="13"/>
      <c r="I74" s="13">
        <v>32162312</v>
      </c>
      <c r="J74" s="13">
        <v>1161061</v>
      </c>
      <c r="K74" s="13">
        <v>290268</v>
      </c>
      <c r="L74" s="13">
        <v>0</v>
      </c>
      <c r="M74" s="14"/>
      <c r="N74" s="13">
        <v>442880.15978205763</v>
      </c>
    </row>
    <row r="75" spans="1:14">
      <c r="A75" s="2">
        <v>203</v>
      </c>
      <c r="B75" s="1" t="s">
        <v>65</v>
      </c>
      <c r="C75" s="13">
        <v>4052749.4031523643</v>
      </c>
      <c r="D75" s="13">
        <v>5456816</v>
      </c>
      <c r="E75" s="14">
        <v>92325</v>
      </c>
      <c r="F75" s="13">
        <v>1663918.676445079</v>
      </c>
      <c r="G75" s="13">
        <v>327974</v>
      </c>
      <c r="H75" s="13"/>
      <c r="I75" s="13">
        <v>2195175</v>
      </c>
      <c r="J75" s="13">
        <v>327974</v>
      </c>
      <c r="K75" s="13">
        <v>32245</v>
      </c>
      <c r="L75" s="13">
        <v>0</v>
      </c>
      <c r="M75" s="14"/>
      <c r="N75" s="13">
        <v>112357.89476406346</v>
      </c>
    </row>
    <row r="76" spans="1:14">
      <c r="A76" s="2">
        <v>209</v>
      </c>
      <c r="B76" s="1" t="s">
        <v>66</v>
      </c>
      <c r="C76" s="13">
        <v>3234032.7301867097</v>
      </c>
      <c r="D76" s="13">
        <v>3768144</v>
      </c>
      <c r="E76" s="14">
        <v>77702</v>
      </c>
      <c r="F76" s="13">
        <v>1194101.7946282169</v>
      </c>
      <c r="G76" s="13">
        <v>152248</v>
      </c>
      <c r="H76" s="13"/>
      <c r="I76" s="13">
        <v>1143904</v>
      </c>
      <c r="J76" s="13">
        <v>152248</v>
      </c>
      <c r="K76" s="13">
        <v>0</v>
      </c>
      <c r="L76" s="13">
        <v>0</v>
      </c>
      <c r="M76" s="14"/>
      <c r="N76" s="13">
        <v>63393.017165770187</v>
      </c>
    </row>
    <row r="77" spans="1:14">
      <c r="A77" s="2">
        <v>213</v>
      </c>
      <c r="B77" s="1" t="s">
        <v>67</v>
      </c>
      <c r="C77" s="13">
        <v>2491035.6576985489</v>
      </c>
      <c r="D77" s="13">
        <v>2989420</v>
      </c>
      <c r="E77" s="14">
        <v>145887</v>
      </c>
      <c r="F77" s="13">
        <v>842706.749960216</v>
      </c>
      <c r="G77" s="13">
        <v>138886</v>
      </c>
      <c r="H77" s="13"/>
      <c r="I77" s="13">
        <v>867967</v>
      </c>
      <c r="J77" s="13">
        <v>138291</v>
      </c>
      <c r="K77" s="13">
        <v>0</v>
      </c>
      <c r="L77" s="13">
        <v>0</v>
      </c>
      <c r="M77" s="14"/>
      <c r="N77" s="13">
        <v>6932.6432771732052</v>
      </c>
    </row>
    <row r="78" spans="1:14">
      <c r="A78" s="2">
        <v>214</v>
      </c>
      <c r="B78" s="1" t="s">
        <v>68</v>
      </c>
      <c r="C78" s="13">
        <v>1595365.6100938048</v>
      </c>
      <c r="D78" s="13">
        <v>1952559</v>
      </c>
      <c r="E78" s="14">
        <v>54419</v>
      </c>
      <c r="F78" s="13">
        <v>643690.07980696287</v>
      </c>
      <c r="G78" s="13">
        <v>172801</v>
      </c>
      <c r="H78" s="13"/>
      <c r="I78" s="13">
        <v>684812</v>
      </c>
      <c r="J78" s="13">
        <v>172801</v>
      </c>
      <c r="K78" s="13">
        <v>1880</v>
      </c>
      <c r="L78" s="13">
        <v>0</v>
      </c>
      <c r="M78" s="14"/>
      <c r="N78" s="13">
        <v>7728.0311710926871</v>
      </c>
    </row>
    <row r="79" spans="1:14">
      <c r="A79" s="2">
        <v>216</v>
      </c>
      <c r="B79" s="1" t="s">
        <v>69</v>
      </c>
      <c r="C79" s="13">
        <v>5168924.2031200193</v>
      </c>
      <c r="D79" s="13">
        <v>6604326</v>
      </c>
      <c r="E79" s="14">
        <v>36673</v>
      </c>
      <c r="F79" s="13">
        <v>1863110.7352119044</v>
      </c>
      <c r="G79" s="13">
        <v>202476</v>
      </c>
      <c r="H79" s="13"/>
      <c r="I79" s="13">
        <v>1807330</v>
      </c>
      <c r="J79" s="13">
        <v>202476</v>
      </c>
      <c r="K79" s="13">
        <v>3127</v>
      </c>
      <c r="L79" s="13">
        <v>0</v>
      </c>
      <c r="M79" s="14"/>
      <c r="N79" s="13">
        <v>33301.58686106636</v>
      </c>
    </row>
    <row r="80" spans="1:14">
      <c r="A80" s="2">
        <v>221</v>
      </c>
      <c r="B80" s="1" t="s">
        <v>70</v>
      </c>
      <c r="C80" s="13">
        <v>3260345.2746245735</v>
      </c>
      <c r="D80" s="13">
        <v>3785393</v>
      </c>
      <c r="E80" s="14">
        <v>73365</v>
      </c>
      <c r="F80" s="13">
        <v>1148615.128878104</v>
      </c>
      <c r="G80" s="13">
        <v>87396</v>
      </c>
      <c r="H80" s="13"/>
      <c r="I80" s="13">
        <v>1230089</v>
      </c>
      <c r="J80" s="13">
        <v>87396</v>
      </c>
      <c r="K80" s="13">
        <v>20089</v>
      </c>
      <c r="L80" s="13">
        <v>0</v>
      </c>
      <c r="M80" s="14"/>
      <c r="N80" s="13">
        <v>3835.9873908616805</v>
      </c>
    </row>
    <row r="81" spans="1:14">
      <c r="A81" s="2">
        <v>222</v>
      </c>
      <c r="B81" s="1" t="s">
        <v>71</v>
      </c>
      <c r="C81" s="13">
        <v>10605807.51907889</v>
      </c>
      <c r="D81" s="13">
        <v>13410403</v>
      </c>
      <c r="E81" s="14">
        <v>317055</v>
      </c>
      <c r="F81" s="13">
        <v>4274647.5842250697</v>
      </c>
      <c r="G81" s="13">
        <v>353172</v>
      </c>
      <c r="H81" s="13"/>
      <c r="I81" s="13">
        <v>4193219</v>
      </c>
      <c r="J81" s="13">
        <v>351657</v>
      </c>
      <c r="K81" s="13">
        <v>49546</v>
      </c>
      <c r="L81" s="13">
        <v>0</v>
      </c>
      <c r="M81" s="14"/>
      <c r="N81" s="13">
        <v>213311.25229515636</v>
      </c>
    </row>
    <row r="82" spans="1:14">
      <c r="A82" s="2">
        <v>225</v>
      </c>
      <c r="B82" s="1" t="s">
        <v>72</v>
      </c>
      <c r="C82" s="13">
        <v>1830964.8262656759</v>
      </c>
      <c r="D82" s="13">
        <v>2307331</v>
      </c>
      <c r="E82" s="14">
        <v>57562</v>
      </c>
      <c r="F82" s="13">
        <v>850583.68556909054</v>
      </c>
      <c r="G82" s="13">
        <v>111831</v>
      </c>
      <c r="H82" s="13"/>
      <c r="I82" s="13">
        <v>801309</v>
      </c>
      <c r="J82" s="13">
        <v>111351</v>
      </c>
      <c r="K82" s="13">
        <v>0</v>
      </c>
      <c r="L82" s="13">
        <v>0</v>
      </c>
      <c r="M82" s="14"/>
      <c r="N82" s="13">
        <v>4230.283707790516</v>
      </c>
    </row>
    <row r="83" spans="1:14">
      <c r="A83" s="2">
        <v>226</v>
      </c>
      <c r="B83" s="1" t="s">
        <v>73</v>
      </c>
      <c r="C83" s="13">
        <v>3284578.3359485641</v>
      </c>
      <c r="D83" s="13">
        <v>3939900</v>
      </c>
      <c r="E83" s="14">
        <v>100383</v>
      </c>
      <c r="F83" s="13">
        <v>1138022.572086798</v>
      </c>
      <c r="G83" s="13">
        <v>139347</v>
      </c>
      <c r="H83" s="13"/>
      <c r="I83" s="13">
        <v>1419038</v>
      </c>
      <c r="J83" s="13">
        <v>139347</v>
      </c>
      <c r="K83" s="13">
        <v>25511</v>
      </c>
      <c r="L83" s="13">
        <v>0</v>
      </c>
      <c r="M83" s="14"/>
      <c r="N83" s="13">
        <v>1636.8465695843011</v>
      </c>
    </row>
    <row r="84" spans="1:14">
      <c r="A84" s="2">
        <v>228</v>
      </c>
      <c r="B84" s="1" t="s">
        <v>74</v>
      </c>
      <c r="C84" s="13">
        <v>14795141.059248542</v>
      </c>
      <c r="D84" s="13">
        <v>18454206</v>
      </c>
      <c r="E84" s="14">
        <v>783296</v>
      </c>
      <c r="F84" s="13">
        <v>6486676.6162206912</v>
      </c>
      <c r="G84" s="13">
        <v>697124</v>
      </c>
      <c r="H84" s="13"/>
      <c r="I84" s="13">
        <v>6846905</v>
      </c>
      <c r="J84" s="13">
        <v>697124</v>
      </c>
      <c r="K84" s="13">
        <v>181382</v>
      </c>
      <c r="L84" s="13">
        <v>0</v>
      </c>
      <c r="M84" s="14"/>
      <c r="N84" s="13">
        <v>126382.08135525315</v>
      </c>
    </row>
    <row r="85" spans="1:14">
      <c r="A85" s="2">
        <v>230</v>
      </c>
      <c r="B85" s="1" t="s">
        <v>75</v>
      </c>
      <c r="C85" s="13">
        <v>1857414.0725508372</v>
      </c>
      <c r="D85" s="13">
        <v>2327570</v>
      </c>
      <c r="E85" s="14">
        <v>74979</v>
      </c>
      <c r="F85" s="13">
        <v>537499.72602610872</v>
      </c>
      <c r="G85" s="13">
        <v>139045</v>
      </c>
      <c r="H85" s="13"/>
      <c r="I85" s="13">
        <v>963191</v>
      </c>
      <c r="J85" s="13">
        <v>138449</v>
      </c>
      <c r="K85" s="13">
        <v>2809</v>
      </c>
      <c r="L85" s="13">
        <v>0</v>
      </c>
      <c r="M85" s="14"/>
      <c r="N85" s="13">
        <v>15450.168310248469</v>
      </c>
    </row>
    <row r="86" spans="1:14">
      <c r="A86" s="2">
        <v>232</v>
      </c>
      <c r="B86" s="1" t="s">
        <v>76</v>
      </c>
      <c r="C86" s="13">
        <v>3719413.2080221022</v>
      </c>
      <c r="D86" s="13">
        <v>4665875</v>
      </c>
      <c r="E86" s="14">
        <v>189865</v>
      </c>
      <c r="F86" s="13">
        <v>1278444.9844894418</v>
      </c>
      <c r="G86" s="13">
        <v>228707</v>
      </c>
      <c r="H86" s="13"/>
      <c r="I86" s="13">
        <v>1330607</v>
      </c>
      <c r="J86" s="13">
        <v>218746</v>
      </c>
      <c r="K86" s="13">
        <v>585</v>
      </c>
      <c r="L86" s="13">
        <v>0</v>
      </c>
      <c r="M86" s="14"/>
      <c r="N86" s="13">
        <v>11613.685243918091</v>
      </c>
    </row>
    <row r="87" spans="1:14">
      <c r="A87" s="2">
        <v>233</v>
      </c>
      <c r="B87" s="1" t="s">
        <v>77</v>
      </c>
      <c r="C87" s="13">
        <v>2625448.0268646404</v>
      </c>
      <c r="D87" s="13">
        <v>3254839</v>
      </c>
      <c r="E87" s="14">
        <v>76127</v>
      </c>
      <c r="F87" s="13">
        <v>861375.12984318938</v>
      </c>
      <c r="G87" s="13">
        <v>149384</v>
      </c>
      <c r="H87" s="13"/>
      <c r="I87" s="13">
        <v>818368</v>
      </c>
      <c r="J87" s="13">
        <v>0</v>
      </c>
      <c r="K87" s="13">
        <v>10228</v>
      </c>
      <c r="L87" s="13">
        <v>0</v>
      </c>
      <c r="M87" s="14"/>
      <c r="N87" s="13">
        <v>23506.733181995402</v>
      </c>
    </row>
    <row r="88" spans="1:14">
      <c r="A88" s="2">
        <v>236</v>
      </c>
      <c r="B88" s="1" t="s">
        <v>78</v>
      </c>
      <c r="C88" s="13">
        <v>1898811.3798651309</v>
      </c>
      <c r="D88" s="13">
        <v>2477641</v>
      </c>
      <c r="E88" s="14">
        <v>57712</v>
      </c>
      <c r="F88" s="13">
        <v>752883.87089109025</v>
      </c>
      <c r="G88" s="13">
        <v>158998</v>
      </c>
      <c r="H88" s="13"/>
      <c r="I88" s="13">
        <v>713497</v>
      </c>
      <c r="J88" s="13">
        <v>158998</v>
      </c>
      <c r="K88" s="13">
        <v>12017</v>
      </c>
      <c r="L88" s="13">
        <v>0</v>
      </c>
      <c r="M88" s="14"/>
      <c r="N88" s="13">
        <v>79670.688634169273</v>
      </c>
    </row>
    <row r="89" spans="1:14">
      <c r="A89" s="2">
        <v>241</v>
      </c>
      <c r="B89" s="1" t="s">
        <v>413</v>
      </c>
      <c r="C89" s="13">
        <v>2995734.8620652142</v>
      </c>
      <c r="D89" s="13">
        <v>3695047</v>
      </c>
      <c r="E89" s="14">
        <v>99423</v>
      </c>
      <c r="F89" s="13">
        <v>1071926.299348844</v>
      </c>
      <c r="G89" s="13">
        <v>131242</v>
      </c>
      <c r="H89" s="13"/>
      <c r="I89" s="13">
        <v>988486</v>
      </c>
      <c r="J89" s="13">
        <v>131242</v>
      </c>
      <c r="K89" s="13">
        <v>0</v>
      </c>
      <c r="L89" s="13">
        <v>0</v>
      </c>
      <c r="M89" s="14"/>
      <c r="N89" s="13">
        <v>36214.459802005869</v>
      </c>
    </row>
    <row r="90" spans="1:14">
      <c r="A90" s="2">
        <v>243</v>
      </c>
      <c r="B90" s="1" t="s">
        <v>79</v>
      </c>
      <c r="C90" s="13">
        <v>6711515.6655124212</v>
      </c>
      <c r="D90" s="13">
        <v>8679908</v>
      </c>
      <c r="E90" s="14">
        <v>233467</v>
      </c>
      <c r="F90" s="13">
        <v>2771466.7231044392</v>
      </c>
      <c r="G90" s="13">
        <v>320424</v>
      </c>
      <c r="H90" s="13"/>
      <c r="I90" s="13">
        <v>3021514</v>
      </c>
      <c r="J90" s="13">
        <v>320424</v>
      </c>
      <c r="K90" s="13">
        <v>0</v>
      </c>
      <c r="L90" s="13">
        <v>0</v>
      </c>
      <c r="M90" s="14"/>
      <c r="N90" s="13">
        <v>17192.566717822087</v>
      </c>
    </row>
    <row r="91" spans="1:14">
      <c r="A91" s="2">
        <v>244</v>
      </c>
      <c r="B91" s="1" t="s">
        <v>80</v>
      </c>
      <c r="C91" s="13">
        <v>1003535.9799144685</v>
      </c>
      <c r="D91" s="13">
        <v>1235380</v>
      </c>
      <c r="E91" s="14">
        <v>18616</v>
      </c>
      <c r="F91" s="13">
        <v>323388.23165061563</v>
      </c>
      <c r="G91" s="13">
        <v>67073</v>
      </c>
      <c r="H91" s="13"/>
      <c r="I91" s="13">
        <v>310850</v>
      </c>
      <c r="J91" s="13">
        <v>67073</v>
      </c>
      <c r="K91" s="13">
        <v>329362</v>
      </c>
      <c r="L91" s="13" t="s">
        <v>460</v>
      </c>
      <c r="M91" s="14"/>
      <c r="N91" s="13">
        <v>1330.9336948652688</v>
      </c>
    </row>
    <row r="92" spans="1:14">
      <c r="A92" s="2">
        <v>246</v>
      </c>
      <c r="B92" s="1" t="s">
        <v>81</v>
      </c>
      <c r="C92" s="13">
        <v>1396524.8333612469</v>
      </c>
      <c r="D92" s="13">
        <v>1747843</v>
      </c>
      <c r="E92" s="14">
        <v>49032</v>
      </c>
      <c r="F92" s="13">
        <v>437210.12823870365</v>
      </c>
      <c r="G92" s="13">
        <v>121294</v>
      </c>
      <c r="H92" s="13"/>
      <c r="I92" s="13">
        <v>414819</v>
      </c>
      <c r="J92" s="13">
        <v>121294</v>
      </c>
      <c r="K92" s="13">
        <v>0</v>
      </c>
      <c r="L92" s="13">
        <v>0</v>
      </c>
      <c r="M92" s="14"/>
      <c r="N92" s="13">
        <v>4124.5606364574687</v>
      </c>
    </row>
    <row r="93" spans="1:14">
      <c r="A93" s="2">
        <v>252</v>
      </c>
      <c r="B93" s="1" t="s">
        <v>82</v>
      </c>
      <c r="C93" s="13">
        <v>1971803.9150048604</v>
      </c>
      <c r="D93" s="13">
        <v>2317887</v>
      </c>
      <c r="E93" s="14">
        <v>61491</v>
      </c>
      <c r="F93" s="13">
        <v>765276.98170665314</v>
      </c>
      <c r="G93" s="13">
        <v>76177</v>
      </c>
      <c r="H93" s="13"/>
      <c r="I93" s="13">
        <v>786152</v>
      </c>
      <c r="J93" s="13">
        <v>76177</v>
      </c>
      <c r="K93" s="13">
        <v>5130</v>
      </c>
      <c r="L93" s="13">
        <v>0</v>
      </c>
      <c r="M93" s="14"/>
      <c r="N93" s="13">
        <v>56300.459970113181</v>
      </c>
    </row>
    <row r="94" spans="1:14">
      <c r="A94" s="2">
        <v>262</v>
      </c>
      <c r="B94" s="1" t="s">
        <v>83</v>
      </c>
      <c r="C94" s="13">
        <v>3386179.5679129632</v>
      </c>
      <c r="D94" s="13">
        <v>4104899</v>
      </c>
      <c r="E94" s="14">
        <v>115566</v>
      </c>
      <c r="F94" s="13">
        <v>1071630.3178013386</v>
      </c>
      <c r="G94" s="13">
        <v>166958</v>
      </c>
      <c r="H94" s="13"/>
      <c r="I94" s="13">
        <v>944520</v>
      </c>
      <c r="J94" s="13">
        <v>166241</v>
      </c>
      <c r="K94" s="13">
        <v>67181</v>
      </c>
      <c r="L94" s="13">
        <v>0</v>
      </c>
      <c r="M94" s="14"/>
      <c r="N94" s="13">
        <v>91731.33346049524</v>
      </c>
    </row>
    <row r="95" spans="1:14">
      <c r="A95" s="2">
        <v>263</v>
      </c>
      <c r="B95" s="1" t="s">
        <v>84</v>
      </c>
      <c r="C95" s="13">
        <v>1901022.4558075634</v>
      </c>
      <c r="D95" s="13">
        <v>1966596</v>
      </c>
      <c r="E95" s="14">
        <v>37195</v>
      </c>
      <c r="F95" s="13">
        <v>733058.64522745635</v>
      </c>
      <c r="G95" s="13">
        <v>176547</v>
      </c>
      <c r="H95" s="13"/>
      <c r="I95" s="13">
        <v>744474</v>
      </c>
      <c r="J95" s="13">
        <v>175790</v>
      </c>
      <c r="K95" s="13">
        <v>4185</v>
      </c>
      <c r="L95" s="13">
        <v>0</v>
      </c>
      <c r="M95" s="14"/>
      <c r="N95" s="13">
        <v>10163.762399721118</v>
      </c>
    </row>
    <row r="96" spans="1:14">
      <c r="A96" s="2">
        <v>265</v>
      </c>
      <c r="B96" s="1" t="s">
        <v>427</v>
      </c>
      <c r="C96" s="13">
        <v>991017.48930010386</v>
      </c>
      <c r="D96" s="13">
        <v>1197587</v>
      </c>
      <c r="E96" s="14">
        <v>10731</v>
      </c>
      <c r="F96" s="13">
        <v>304534.43720714416</v>
      </c>
      <c r="G96" s="13">
        <v>37268</v>
      </c>
      <c r="H96" s="13"/>
      <c r="I96" s="13">
        <v>314315</v>
      </c>
      <c r="J96" s="13">
        <v>37268</v>
      </c>
      <c r="K96" s="13">
        <v>0</v>
      </c>
      <c r="L96" s="13">
        <v>0</v>
      </c>
      <c r="M96" s="14"/>
      <c r="N96" s="13">
        <v>1194.2354128791069</v>
      </c>
    </row>
    <row r="97" spans="1:14">
      <c r="A97" s="2">
        <v>267</v>
      </c>
      <c r="B97" s="1" t="s">
        <v>85</v>
      </c>
      <c r="C97" s="13">
        <v>3022517.6083965325</v>
      </c>
      <c r="D97" s="13">
        <v>3410337</v>
      </c>
      <c r="E97" s="14">
        <v>248735</v>
      </c>
      <c r="F97" s="13">
        <v>1209769.8328465729</v>
      </c>
      <c r="G97" s="13">
        <v>247965</v>
      </c>
      <c r="H97" s="13"/>
      <c r="I97" s="13">
        <v>1669128</v>
      </c>
      <c r="J97" s="13">
        <v>247965</v>
      </c>
      <c r="K97" s="13">
        <v>3235</v>
      </c>
      <c r="L97" s="13">
        <v>0</v>
      </c>
      <c r="M97" s="14"/>
      <c r="N97" s="13">
        <v>20789.800753832937</v>
      </c>
    </row>
    <row r="98" spans="1:14">
      <c r="A98" s="2">
        <v>268</v>
      </c>
      <c r="B98" s="1" t="s">
        <v>86</v>
      </c>
      <c r="C98" s="13">
        <v>70947813.328936011</v>
      </c>
      <c r="D98" s="13">
        <v>82194883</v>
      </c>
      <c r="E98" s="14">
        <v>2776107</v>
      </c>
      <c r="F98" s="13">
        <v>28894812.097505458</v>
      </c>
      <c r="G98" s="13">
        <v>1032439</v>
      </c>
      <c r="H98" s="13"/>
      <c r="I98" s="13">
        <v>26297984</v>
      </c>
      <c r="J98" s="13">
        <v>1028010</v>
      </c>
      <c r="K98" s="13">
        <v>573016</v>
      </c>
      <c r="L98" s="13">
        <v>0</v>
      </c>
      <c r="M98" s="14"/>
      <c r="N98" s="13">
        <v>387119.2695964679</v>
      </c>
    </row>
    <row r="99" spans="1:14">
      <c r="A99" s="2">
        <v>269</v>
      </c>
      <c r="B99" s="1" t="s">
        <v>87</v>
      </c>
      <c r="C99" s="13">
        <v>1547580.3912333753</v>
      </c>
      <c r="D99" s="13">
        <v>1866584</v>
      </c>
      <c r="E99" s="14">
        <v>127825</v>
      </c>
      <c r="F99" s="13">
        <v>540592.46746277122</v>
      </c>
      <c r="G99" s="13">
        <v>180946</v>
      </c>
      <c r="H99" s="13"/>
      <c r="I99" s="13">
        <v>613938</v>
      </c>
      <c r="J99" s="13">
        <v>180946</v>
      </c>
      <c r="K99" s="13">
        <v>63708</v>
      </c>
      <c r="L99" s="13">
        <v>0</v>
      </c>
      <c r="M99" s="14"/>
      <c r="N99" s="13">
        <v>1675.7976491428581</v>
      </c>
    </row>
    <row r="100" spans="1:14">
      <c r="A100" s="2">
        <v>273</v>
      </c>
      <c r="B100" s="1" t="s">
        <v>88</v>
      </c>
      <c r="C100" s="13">
        <v>1684357.0732455323</v>
      </c>
      <c r="D100" s="13">
        <v>1967394</v>
      </c>
      <c r="E100" s="14">
        <v>83813</v>
      </c>
      <c r="F100" s="13">
        <v>597516.75203553319</v>
      </c>
      <c r="G100" s="13">
        <v>162146</v>
      </c>
      <c r="H100" s="13"/>
      <c r="I100" s="13">
        <v>540057</v>
      </c>
      <c r="J100" s="13">
        <v>161450</v>
      </c>
      <c r="K100" s="13">
        <v>21267</v>
      </c>
      <c r="L100" s="13">
        <v>0</v>
      </c>
      <c r="M100" s="14"/>
      <c r="N100" s="13">
        <v>18427.397951587711</v>
      </c>
    </row>
    <row r="101" spans="1:14">
      <c r="A101" s="2">
        <v>274</v>
      </c>
      <c r="B101" s="1" t="s">
        <v>89</v>
      </c>
      <c r="C101" s="13">
        <v>4916711.8283483386</v>
      </c>
      <c r="D101" s="13">
        <v>6640331</v>
      </c>
      <c r="E101" s="14">
        <v>133719</v>
      </c>
      <c r="F101" s="13">
        <v>1703147.7855766118</v>
      </c>
      <c r="G101" s="13">
        <v>169704</v>
      </c>
      <c r="H101" s="13"/>
      <c r="I101" s="13">
        <v>2195005</v>
      </c>
      <c r="J101" s="13">
        <v>169704</v>
      </c>
      <c r="K101" s="13">
        <v>23596</v>
      </c>
      <c r="L101" s="13">
        <v>0</v>
      </c>
      <c r="M101" s="14"/>
      <c r="N101" s="13">
        <v>18852.511764247796</v>
      </c>
    </row>
    <row r="102" spans="1:14">
      <c r="A102" s="2">
        <v>275</v>
      </c>
      <c r="B102" s="1" t="s">
        <v>90</v>
      </c>
      <c r="C102" s="13">
        <v>8168203.0297588222</v>
      </c>
      <c r="D102" s="13">
        <v>10336465</v>
      </c>
      <c r="E102" s="14">
        <v>371210</v>
      </c>
      <c r="F102" s="13">
        <v>3451912.0387191074</v>
      </c>
      <c r="G102" s="13">
        <v>275565</v>
      </c>
      <c r="H102" s="13"/>
      <c r="I102" s="13">
        <v>3130280</v>
      </c>
      <c r="J102" s="13">
        <v>275565</v>
      </c>
      <c r="K102" s="13">
        <v>329083</v>
      </c>
      <c r="L102" s="13">
        <v>0</v>
      </c>
      <c r="M102" s="14"/>
      <c r="N102" s="13">
        <v>34618.118930495591</v>
      </c>
    </row>
    <row r="103" spans="1:14">
      <c r="A103" s="2">
        <v>277</v>
      </c>
      <c r="B103" s="1" t="s">
        <v>91</v>
      </c>
      <c r="C103" s="13">
        <v>31696.696486036533</v>
      </c>
      <c r="D103" s="13">
        <v>58727</v>
      </c>
      <c r="E103" s="14">
        <v>2410</v>
      </c>
      <c r="F103" s="13">
        <v>27694.883026353382</v>
      </c>
      <c r="G103" s="13">
        <v>9464</v>
      </c>
      <c r="H103" s="13"/>
      <c r="I103" s="13">
        <v>27654</v>
      </c>
      <c r="J103" s="13">
        <v>9423</v>
      </c>
      <c r="K103" s="13">
        <v>0</v>
      </c>
      <c r="L103" s="13">
        <v>0</v>
      </c>
      <c r="M103" s="14"/>
      <c r="N103" s="13">
        <v>0</v>
      </c>
    </row>
    <row r="104" spans="1:14">
      <c r="A104" s="2">
        <v>279</v>
      </c>
      <c r="B104" s="1" t="s">
        <v>92</v>
      </c>
      <c r="C104" s="13">
        <v>321805.8543288458</v>
      </c>
      <c r="D104" s="13">
        <v>406785</v>
      </c>
      <c r="E104" s="14">
        <v>4451</v>
      </c>
      <c r="F104" s="13">
        <v>140584.84268446651</v>
      </c>
      <c r="G104" s="13">
        <v>53877</v>
      </c>
      <c r="H104" s="13"/>
      <c r="I104" s="13">
        <v>146056</v>
      </c>
      <c r="J104" s="13">
        <v>53877</v>
      </c>
      <c r="K104" s="13">
        <v>19946</v>
      </c>
      <c r="L104" s="13">
        <v>19946</v>
      </c>
      <c r="M104" s="14"/>
      <c r="N104" s="13">
        <v>6537.8963461819149</v>
      </c>
    </row>
    <row r="105" spans="1:14">
      <c r="A105" s="2">
        <v>281</v>
      </c>
      <c r="B105" s="1" t="s">
        <v>93</v>
      </c>
      <c r="C105" s="13">
        <v>9908427.216231944</v>
      </c>
      <c r="D105" s="13">
        <v>12566819</v>
      </c>
      <c r="E105" s="14">
        <v>407443</v>
      </c>
      <c r="F105" s="13">
        <v>4318257.3590443898</v>
      </c>
      <c r="G105" s="13">
        <v>332054</v>
      </c>
      <c r="H105" s="13"/>
      <c r="I105" s="13">
        <v>3666799</v>
      </c>
      <c r="J105" s="13">
        <v>0</v>
      </c>
      <c r="K105" s="13">
        <v>15174</v>
      </c>
      <c r="L105" s="13">
        <v>0</v>
      </c>
      <c r="M105" s="14"/>
      <c r="N105" s="13">
        <v>295158.57808432408</v>
      </c>
    </row>
    <row r="106" spans="1:14">
      <c r="A106" s="2">
        <v>282</v>
      </c>
      <c r="B106" s="1" t="s">
        <v>428</v>
      </c>
      <c r="C106" s="13">
        <v>1346705.8618900299</v>
      </c>
      <c r="D106" s="13">
        <v>1662825</v>
      </c>
      <c r="E106" s="14">
        <v>100418</v>
      </c>
      <c r="F106" s="13">
        <v>457952.89528712165</v>
      </c>
      <c r="G106" s="13">
        <v>56291</v>
      </c>
      <c r="H106" s="13"/>
      <c r="I106" s="13">
        <v>550136</v>
      </c>
      <c r="J106" s="13">
        <v>56291</v>
      </c>
      <c r="K106" s="13">
        <v>0</v>
      </c>
      <c r="L106" s="13">
        <v>0</v>
      </c>
      <c r="M106" s="14"/>
      <c r="N106" s="13">
        <v>19124.998087813969</v>
      </c>
    </row>
    <row r="107" spans="1:14">
      <c r="A107" s="2">
        <v>285</v>
      </c>
      <c r="B107" s="1" t="s">
        <v>94</v>
      </c>
      <c r="C107" s="13">
        <v>2064879.6054573383</v>
      </c>
      <c r="D107" s="13">
        <v>2618791</v>
      </c>
      <c r="E107" s="14">
        <v>87025</v>
      </c>
      <c r="F107" s="13">
        <v>676730.61707539367</v>
      </c>
      <c r="G107" s="13">
        <v>137849</v>
      </c>
      <c r="H107" s="13"/>
      <c r="I107" s="13">
        <v>930939</v>
      </c>
      <c r="J107" s="13">
        <v>137258</v>
      </c>
      <c r="K107" s="13">
        <v>0</v>
      </c>
      <c r="L107" s="13">
        <v>0</v>
      </c>
      <c r="M107" s="14"/>
      <c r="N107" s="13">
        <v>19983.016830273984</v>
      </c>
    </row>
    <row r="108" spans="1:14">
      <c r="A108" s="2">
        <v>289</v>
      </c>
      <c r="B108" s="1" t="s">
        <v>95</v>
      </c>
      <c r="C108" s="13">
        <v>8125747.0200928785</v>
      </c>
      <c r="D108" s="13">
        <v>8307360</v>
      </c>
      <c r="E108" s="14">
        <v>346526</v>
      </c>
      <c r="F108" s="13">
        <v>3811689.4465590627</v>
      </c>
      <c r="G108" s="13">
        <v>227740</v>
      </c>
      <c r="H108" s="13"/>
      <c r="I108" s="13">
        <v>3697916</v>
      </c>
      <c r="J108" s="13">
        <v>227740</v>
      </c>
      <c r="K108" s="13">
        <v>28540</v>
      </c>
      <c r="L108" s="13">
        <v>0</v>
      </c>
      <c r="M108" s="14"/>
      <c r="N108" s="13">
        <v>48606.661949345144</v>
      </c>
    </row>
    <row r="109" spans="1:14">
      <c r="A109" s="2">
        <v>293</v>
      </c>
      <c r="B109" s="1" t="s">
        <v>96</v>
      </c>
      <c r="C109" s="13">
        <v>3238176.4234880609</v>
      </c>
      <c r="D109" s="13">
        <v>4163501</v>
      </c>
      <c r="E109" s="14">
        <v>76711</v>
      </c>
      <c r="F109" s="13">
        <v>1186974.2185262674</v>
      </c>
      <c r="G109" s="13">
        <v>111931</v>
      </c>
      <c r="H109" s="13"/>
      <c r="I109" s="13">
        <v>1259798</v>
      </c>
      <c r="J109" s="13">
        <v>111931</v>
      </c>
      <c r="K109" s="13">
        <v>72824</v>
      </c>
      <c r="L109" s="13">
        <v>0</v>
      </c>
      <c r="M109" s="14"/>
      <c r="N109" s="13">
        <v>11380.925056097904</v>
      </c>
    </row>
    <row r="110" spans="1:14">
      <c r="A110" s="2">
        <v>294</v>
      </c>
      <c r="B110" s="1" t="s">
        <v>97</v>
      </c>
      <c r="C110" s="13">
        <v>4880760.4518242953</v>
      </c>
      <c r="D110" s="13">
        <v>6896656</v>
      </c>
      <c r="E110" s="14">
        <v>267001</v>
      </c>
      <c r="F110" s="13">
        <v>1816087.2105695589</v>
      </c>
      <c r="G110" s="13">
        <v>185437</v>
      </c>
      <c r="H110" s="13"/>
      <c r="I110" s="13">
        <v>1720143</v>
      </c>
      <c r="J110" s="13">
        <v>185437</v>
      </c>
      <c r="K110" s="13">
        <v>88792</v>
      </c>
      <c r="L110" s="13">
        <v>0</v>
      </c>
      <c r="M110" s="14"/>
      <c r="N110" s="13">
        <v>45040.587875753023</v>
      </c>
    </row>
    <row r="111" spans="1:14">
      <c r="A111" s="2">
        <v>296</v>
      </c>
      <c r="B111" s="1" t="s">
        <v>98</v>
      </c>
      <c r="C111" s="13">
        <v>5937153.709479562</v>
      </c>
      <c r="D111" s="13">
        <v>6961041</v>
      </c>
      <c r="E111" s="14">
        <v>220839</v>
      </c>
      <c r="F111" s="13">
        <v>1958599.8959995334</v>
      </c>
      <c r="G111" s="13">
        <v>225605</v>
      </c>
      <c r="H111" s="13"/>
      <c r="I111" s="13">
        <v>1887679</v>
      </c>
      <c r="J111" s="13">
        <v>225605</v>
      </c>
      <c r="K111" s="13">
        <v>8398</v>
      </c>
      <c r="L111" s="13">
        <v>0</v>
      </c>
      <c r="M111" s="14"/>
      <c r="N111" s="13">
        <v>28840.692394533562</v>
      </c>
    </row>
    <row r="112" spans="1:14">
      <c r="A112" s="2">
        <v>297</v>
      </c>
      <c r="B112" s="1" t="s">
        <v>99</v>
      </c>
      <c r="C112" s="13">
        <v>2650895.2666570917</v>
      </c>
      <c r="D112" s="13">
        <v>3081548</v>
      </c>
      <c r="E112" s="14">
        <v>57387</v>
      </c>
      <c r="F112" s="13">
        <v>976767.61246227275</v>
      </c>
      <c r="G112" s="13">
        <v>184143</v>
      </c>
      <c r="H112" s="13"/>
      <c r="I112" s="13">
        <v>1019882</v>
      </c>
      <c r="J112" s="13">
        <v>184143</v>
      </c>
      <c r="K112" s="13">
        <v>130</v>
      </c>
      <c r="L112" s="13">
        <v>0</v>
      </c>
      <c r="M112" s="14"/>
      <c r="N112" s="13">
        <v>102229.64075246373</v>
      </c>
    </row>
    <row r="113" spans="1:14">
      <c r="A113" s="2">
        <v>299</v>
      </c>
      <c r="B113" s="1" t="s">
        <v>100</v>
      </c>
      <c r="C113" s="13">
        <v>5187300.6008683862</v>
      </c>
      <c r="D113" s="13">
        <v>6196777</v>
      </c>
      <c r="E113" s="14">
        <v>130912</v>
      </c>
      <c r="F113" s="13">
        <v>1712630.8139019066</v>
      </c>
      <c r="G113" s="13">
        <v>213433</v>
      </c>
      <c r="H113" s="13"/>
      <c r="I113" s="13">
        <v>1868658</v>
      </c>
      <c r="J113" s="13">
        <v>213433</v>
      </c>
      <c r="K113" s="13">
        <v>54219</v>
      </c>
      <c r="L113" s="13">
        <v>0</v>
      </c>
      <c r="M113" s="14"/>
      <c r="N113" s="13">
        <v>40175.271794308035</v>
      </c>
    </row>
    <row r="114" spans="1:14">
      <c r="A114" s="2">
        <v>301</v>
      </c>
      <c r="B114" s="1" t="s">
        <v>101</v>
      </c>
      <c r="C114" s="13">
        <v>12230942.930242343</v>
      </c>
      <c r="D114" s="13">
        <v>15662572</v>
      </c>
      <c r="E114" s="14">
        <v>547084</v>
      </c>
      <c r="F114" s="13">
        <v>4814264.9342643069</v>
      </c>
      <c r="G114" s="13">
        <v>287583</v>
      </c>
      <c r="H114" s="13"/>
      <c r="I114" s="13">
        <v>4996426</v>
      </c>
      <c r="J114" s="13">
        <v>286349</v>
      </c>
      <c r="K114" s="13">
        <v>353193</v>
      </c>
      <c r="L114" s="13">
        <v>0</v>
      </c>
      <c r="M114" s="14"/>
      <c r="N114" s="13">
        <v>181447.34509421012</v>
      </c>
    </row>
    <row r="115" spans="1:14">
      <c r="A115" s="2">
        <v>302</v>
      </c>
      <c r="B115" s="1" t="s">
        <v>102</v>
      </c>
      <c r="C115" s="13">
        <v>2150252.1363743232</v>
      </c>
      <c r="D115" s="13">
        <v>2446009</v>
      </c>
      <c r="E115" s="14">
        <v>31077</v>
      </c>
      <c r="F115" s="13">
        <v>677910.93725195155</v>
      </c>
      <c r="G115" s="13">
        <v>168699</v>
      </c>
      <c r="H115" s="13"/>
      <c r="I115" s="13">
        <v>787448</v>
      </c>
      <c r="J115" s="13">
        <v>168699</v>
      </c>
      <c r="K115" s="13">
        <v>60206</v>
      </c>
      <c r="L115" s="13">
        <v>0</v>
      </c>
      <c r="M115" s="14"/>
      <c r="N115" s="13">
        <v>3654.0114078801025</v>
      </c>
    </row>
    <row r="116" spans="1:14">
      <c r="A116" s="2">
        <v>303</v>
      </c>
      <c r="B116" s="1" t="s">
        <v>103</v>
      </c>
      <c r="C116" s="13">
        <v>6634398.3724684874</v>
      </c>
      <c r="D116" s="13">
        <v>8257117</v>
      </c>
      <c r="E116" s="14">
        <v>121810</v>
      </c>
      <c r="F116" s="13">
        <v>2777173.1500641075</v>
      </c>
      <c r="G116" s="13">
        <v>243764</v>
      </c>
      <c r="H116" s="13"/>
      <c r="I116" s="13">
        <v>2559796</v>
      </c>
      <c r="J116" s="13">
        <v>242718</v>
      </c>
      <c r="K116" s="13">
        <v>0</v>
      </c>
      <c r="L116" s="13">
        <v>0</v>
      </c>
      <c r="M116" s="14"/>
      <c r="N116" s="13">
        <v>66331.849982847692</v>
      </c>
    </row>
    <row r="117" spans="1:14">
      <c r="A117" s="2">
        <v>304</v>
      </c>
      <c r="B117" s="1" t="s">
        <v>104</v>
      </c>
      <c r="C117" s="13">
        <v>821940.85295659245</v>
      </c>
      <c r="D117" s="13">
        <v>927914</v>
      </c>
      <c r="E117" s="14">
        <v>28243</v>
      </c>
      <c r="F117" s="13">
        <v>320737.29048495839</v>
      </c>
      <c r="G117" s="13">
        <v>88908</v>
      </c>
      <c r="H117" s="13"/>
      <c r="I117" s="13">
        <v>179712</v>
      </c>
      <c r="J117" s="13">
        <v>0</v>
      </c>
      <c r="K117" s="13">
        <v>0</v>
      </c>
      <c r="L117" s="13">
        <v>0</v>
      </c>
      <c r="M117" s="14"/>
      <c r="N117" s="13">
        <v>98131.161657941135</v>
      </c>
    </row>
    <row r="118" spans="1:14">
      <c r="A118" s="2">
        <v>307</v>
      </c>
      <c r="B118" s="1" t="s">
        <v>105</v>
      </c>
      <c r="C118" s="13">
        <v>32057572.614417311</v>
      </c>
      <c r="D118" s="13">
        <v>36919350</v>
      </c>
      <c r="E118" s="14">
        <v>1000285</v>
      </c>
      <c r="F118" s="13">
        <v>12459316.988369182</v>
      </c>
      <c r="G118" s="13">
        <v>867045</v>
      </c>
      <c r="H118" s="13"/>
      <c r="I118" s="13">
        <v>11174485</v>
      </c>
      <c r="J118" s="13">
        <v>865183</v>
      </c>
      <c r="K118" s="13">
        <v>0</v>
      </c>
      <c r="L118" s="13">
        <v>0</v>
      </c>
      <c r="M118" s="14"/>
      <c r="N118" s="13">
        <v>225122.72106336697</v>
      </c>
    </row>
    <row r="119" spans="1:14">
      <c r="A119" s="2">
        <v>308</v>
      </c>
      <c r="B119" s="1" t="s">
        <v>106</v>
      </c>
      <c r="C119" s="13">
        <v>3265651.2551284973</v>
      </c>
      <c r="D119" s="13">
        <v>4002258</v>
      </c>
      <c r="E119" s="14">
        <v>137149</v>
      </c>
      <c r="F119" s="13">
        <v>1045616.8523670965</v>
      </c>
      <c r="G119" s="13">
        <v>126418</v>
      </c>
      <c r="H119" s="13"/>
      <c r="I119" s="13">
        <v>1333565</v>
      </c>
      <c r="J119" s="13">
        <v>125876</v>
      </c>
      <c r="K119" s="13">
        <v>5130</v>
      </c>
      <c r="L119" s="13">
        <v>0</v>
      </c>
      <c r="M119" s="14"/>
      <c r="N119" s="13">
        <v>1530.2943683763376</v>
      </c>
    </row>
    <row r="120" spans="1:14">
      <c r="A120" s="2">
        <v>310</v>
      </c>
      <c r="B120" s="1" t="s">
        <v>107</v>
      </c>
      <c r="C120" s="13">
        <v>4357742.6350056566</v>
      </c>
      <c r="D120" s="13">
        <v>5683637</v>
      </c>
      <c r="E120" s="14">
        <v>252533</v>
      </c>
      <c r="F120" s="13">
        <v>1606108.0745828261</v>
      </c>
      <c r="G120" s="13">
        <v>196226</v>
      </c>
      <c r="H120" s="13"/>
      <c r="I120" s="13">
        <v>1327626</v>
      </c>
      <c r="J120" s="13">
        <v>196226</v>
      </c>
      <c r="K120" s="13">
        <v>1090</v>
      </c>
      <c r="L120" s="13">
        <v>0</v>
      </c>
      <c r="M120" s="14"/>
      <c r="N120" s="13">
        <v>12673.141990717091</v>
      </c>
    </row>
    <row r="121" spans="1:14">
      <c r="A121" s="2">
        <v>312</v>
      </c>
      <c r="B121" s="1" t="s">
        <v>108</v>
      </c>
      <c r="C121" s="13">
        <v>844697.60183129122</v>
      </c>
      <c r="D121" s="13">
        <v>981508</v>
      </c>
      <c r="E121" s="14">
        <v>29909</v>
      </c>
      <c r="F121" s="13">
        <v>304655.06564311928</v>
      </c>
      <c r="G121" s="13">
        <v>54453</v>
      </c>
      <c r="H121" s="13"/>
      <c r="I121" s="13">
        <v>311756</v>
      </c>
      <c r="J121" s="13">
        <v>54453</v>
      </c>
      <c r="K121" s="13">
        <v>540</v>
      </c>
      <c r="L121" s="13">
        <v>0</v>
      </c>
      <c r="M121" s="14"/>
      <c r="N121" s="13">
        <v>1909.1616598067346</v>
      </c>
    </row>
    <row r="122" spans="1:14">
      <c r="A122" s="2">
        <v>313</v>
      </c>
      <c r="B122" s="1" t="s">
        <v>109</v>
      </c>
      <c r="C122" s="13">
        <v>1432953.1068916668</v>
      </c>
      <c r="D122" s="13">
        <v>1457695</v>
      </c>
      <c r="E122" s="14">
        <v>33029</v>
      </c>
      <c r="F122" s="13">
        <v>517861.28544017108</v>
      </c>
      <c r="G122" s="13">
        <v>135077</v>
      </c>
      <c r="H122" s="13"/>
      <c r="I122" s="13">
        <v>541800</v>
      </c>
      <c r="J122" s="13">
        <v>134498</v>
      </c>
      <c r="K122" s="13">
        <v>0</v>
      </c>
      <c r="L122" s="13">
        <v>0</v>
      </c>
      <c r="M122" s="14"/>
      <c r="N122" s="13">
        <v>1867.3446748109677</v>
      </c>
    </row>
    <row r="123" spans="1:14">
      <c r="A123" s="2">
        <v>317</v>
      </c>
      <c r="B123" s="1" t="s">
        <v>110</v>
      </c>
      <c r="C123" s="13">
        <v>660691.98512194795</v>
      </c>
      <c r="D123" s="13">
        <v>786621</v>
      </c>
      <c r="E123" s="14">
        <v>21661</v>
      </c>
      <c r="F123" s="13">
        <v>241573.81100995594</v>
      </c>
      <c r="G123" s="13">
        <v>41517</v>
      </c>
      <c r="H123" s="13"/>
      <c r="I123" s="13">
        <v>247783</v>
      </c>
      <c r="J123" s="13">
        <v>41517</v>
      </c>
      <c r="K123" s="13">
        <v>2700</v>
      </c>
      <c r="L123" s="13">
        <v>0</v>
      </c>
      <c r="M123" s="14"/>
      <c r="N123" s="13">
        <v>6131.036909191851</v>
      </c>
    </row>
    <row r="124" spans="1:14">
      <c r="A124" s="2">
        <v>321</v>
      </c>
      <c r="B124" s="1" t="s">
        <v>111</v>
      </c>
      <c r="C124" s="13">
        <v>3977767.3120300104</v>
      </c>
      <c r="D124" s="13">
        <v>4575845</v>
      </c>
      <c r="E124" s="14">
        <v>168401</v>
      </c>
      <c r="F124" s="13">
        <v>1401289.1933586821</v>
      </c>
      <c r="G124" s="13">
        <v>216355</v>
      </c>
      <c r="H124" s="13"/>
      <c r="I124" s="13">
        <v>1350006</v>
      </c>
      <c r="J124" s="13">
        <v>236116</v>
      </c>
      <c r="K124" s="13">
        <v>58170</v>
      </c>
      <c r="L124" s="13">
        <v>0</v>
      </c>
      <c r="M124" s="14"/>
      <c r="N124" s="13">
        <v>26042.87474216054</v>
      </c>
    </row>
    <row r="125" spans="1:14">
      <c r="A125" s="2">
        <v>327</v>
      </c>
      <c r="B125" s="1" t="s">
        <v>112</v>
      </c>
      <c r="C125" s="13">
        <v>1830950.7664783204</v>
      </c>
      <c r="D125" s="13">
        <v>2250701</v>
      </c>
      <c r="E125" s="14">
        <v>58113</v>
      </c>
      <c r="F125" s="13">
        <v>794198.76558116765</v>
      </c>
      <c r="G125" s="13">
        <v>128378</v>
      </c>
      <c r="H125" s="13"/>
      <c r="I125" s="13">
        <v>795162</v>
      </c>
      <c r="J125" s="13">
        <v>127827</v>
      </c>
      <c r="K125" s="13">
        <v>0</v>
      </c>
      <c r="L125" s="13">
        <v>0</v>
      </c>
      <c r="M125" s="14"/>
      <c r="N125" s="13">
        <v>10883.411082023267</v>
      </c>
    </row>
    <row r="126" spans="1:14">
      <c r="A126" s="2">
        <v>331</v>
      </c>
      <c r="B126" s="1" t="s">
        <v>113</v>
      </c>
      <c r="C126" s="13">
        <v>810099.15934297233</v>
      </c>
      <c r="D126" s="13">
        <v>970809</v>
      </c>
      <c r="E126" s="14">
        <v>23458</v>
      </c>
      <c r="F126" s="13">
        <v>326435.36035394779</v>
      </c>
      <c r="G126" s="13">
        <v>90666</v>
      </c>
      <c r="H126" s="13"/>
      <c r="I126" s="13">
        <v>385988</v>
      </c>
      <c r="J126" s="13">
        <v>92523</v>
      </c>
      <c r="K126" s="13">
        <v>6594</v>
      </c>
      <c r="L126" s="13">
        <v>0</v>
      </c>
      <c r="M126" s="14"/>
      <c r="N126" s="13">
        <v>6349.616272466601</v>
      </c>
    </row>
    <row r="127" spans="1:14">
      <c r="A127" s="2">
        <v>335</v>
      </c>
      <c r="B127" s="1" t="s">
        <v>114</v>
      </c>
      <c r="C127" s="13">
        <v>733869.56609948014</v>
      </c>
      <c r="D127" s="13">
        <v>1018655</v>
      </c>
      <c r="E127" s="14">
        <v>10699</v>
      </c>
      <c r="F127" s="13">
        <v>283813.42822483776</v>
      </c>
      <c r="G127" s="13">
        <v>71258</v>
      </c>
      <c r="H127" s="13"/>
      <c r="I127" s="13">
        <v>254468</v>
      </c>
      <c r="J127" s="13">
        <v>0</v>
      </c>
      <c r="K127" s="13">
        <v>0</v>
      </c>
      <c r="L127" s="13">
        <v>0</v>
      </c>
      <c r="M127" s="14"/>
      <c r="N127" s="13">
        <v>0</v>
      </c>
    </row>
    <row r="128" spans="1:14">
      <c r="A128" s="2">
        <v>339</v>
      </c>
      <c r="B128" s="1" t="s">
        <v>115</v>
      </c>
      <c r="C128" s="13">
        <v>268029.95875670662</v>
      </c>
      <c r="D128" s="13">
        <v>333454</v>
      </c>
      <c r="E128" s="14">
        <v>2287</v>
      </c>
      <c r="F128" s="13">
        <v>99971.660134758538</v>
      </c>
      <c r="G128" s="13">
        <v>28101</v>
      </c>
      <c r="H128" s="13"/>
      <c r="I128" s="13">
        <v>58938</v>
      </c>
      <c r="J128" s="13">
        <v>27980</v>
      </c>
      <c r="K128" s="13">
        <v>0</v>
      </c>
      <c r="L128" s="13">
        <v>0</v>
      </c>
      <c r="M128" s="14"/>
      <c r="N128" s="13">
        <v>3211.107352034313</v>
      </c>
    </row>
    <row r="129" spans="1:14">
      <c r="A129" s="2">
        <v>340</v>
      </c>
      <c r="B129" s="1" t="s">
        <v>116</v>
      </c>
      <c r="C129" s="13">
        <v>2377020.4952109507</v>
      </c>
      <c r="D129" s="13">
        <v>2719928</v>
      </c>
      <c r="E129" s="14">
        <v>97905</v>
      </c>
      <c r="F129" s="13">
        <v>779167.84301081987</v>
      </c>
      <c r="G129" s="13">
        <v>124334</v>
      </c>
      <c r="H129" s="13"/>
      <c r="I129" s="13">
        <v>805393</v>
      </c>
      <c r="J129" s="13">
        <v>124334</v>
      </c>
      <c r="K129" s="13">
        <v>0</v>
      </c>
      <c r="L129" s="13">
        <v>0</v>
      </c>
      <c r="M129" s="14"/>
      <c r="N129" s="13">
        <v>14338.611565548495</v>
      </c>
    </row>
    <row r="130" spans="1:14">
      <c r="A130" s="2">
        <v>342</v>
      </c>
      <c r="B130" s="1" t="s">
        <v>117</v>
      </c>
      <c r="C130" s="13">
        <v>6583265.0581365461</v>
      </c>
      <c r="D130" s="13">
        <v>8131400</v>
      </c>
      <c r="E130" s="14">
        <v>165452</v>
      </c>
      <c r="F130" s="13">
        <v>2545979.1126314662</v>
      </c>
      <c r="G130" s="13">
        <v>268709</v>
      </c>
      <c r="H130" s="13"/>
      <c r="I130" s="13">
        <v>3166975</v>
      </c>
      <c r="J130" s="13">
        <v>328150</v>
      </c>
      <c r="K130" s="13">
        <v>0</v>
      </c>
      <c r="L130" s="13">
        <v>0</v>
      </c>
      <c r="M130" s="14"/>
      <c r="N130" s="13">
        <v>17520.667828976373</v>
      </c>
    </row>
    <row r="131" spans="1:14">
      <c r="A131" s="2">
        <v>344</v>
      </c>
      <c r="B131" s="1" t="s">
        <v>118</v>
      </c>
      <c r="C131" s="13">
        <v>98396597.286282346</v>
      </c>
      <c r="D131" s="13">
        <v>111424773</v>
      </c>
      <c r="E131" s="14">
        <v>6462094</v>
      </c>
      <c r="F131" s="13">
        <v>40937569.797541037</v>
      </c>
      <c r="G131" s="13">
        <v>2224063</v>
      </c>
      <c r="H131" s="13"/>
      <c r="I131" s="13">
        <v>38521420</v>
      </c>
      <c r="J131" s="13">
        <v>2743508</v>
      </c>
      <c r="K131" s="13">
        <v>5760</v>
      </c>
      <c r="L131" s="13">
        <v>0</v>
      </c>
      <c r="M131" s="14"/>
      <c r="N131" s="13">
        <v>289394.11120879825</v>
      </c>
    </row>
    <row r="132" spans="1:14">
      <c r="A132" s="2">
        <v>345</v>
      </c>
      <c r="B132" s="1" t="s">
        <v>119</v>
      </c>
      <c r="C132" s="13">
        <v>11720811.565149292</v>
      </c>
      <c r="D132" s="13">
        <v>15213381</v>
      </c>
      <c r="E132" s="14">
        <v>527721</v>
      </c>
      <c r="F132" s="13">
        <v>5829431.959443599</v>
      </c>
      <c r="G132" s="13">
        <v>406114</v>
      </c>
      <c r="H132" s="13"/>
      <c r="I132" s="13">
        <v>6464098</v>
      </c>
      <c r="J132" s="13">
        <v>848651</v>
      </c>
      <c r="K132" s="13">
        <v>69663</v>
      </c>
      <c r="L132" s="13">
        <v>4986</v>
      </c>
      <c r="M132" s="14"/>
      <c r="N132" s="13">
        <v>121407.35617944424</v>
      </c>
    </row>
    <row r="133" spans="1:14">
      <c r="A133" s="2">
        <v>351</v>
      </c>
      <c r="B133" s="1" t="s">
        <v>120</v>
      </c>
      <c r="C133" s="13">
        <v>563840.87802103488</v>
      </c>
      <c r="D133" s="13">
        <v>619092</v>
      </c>
      <c r="E133" s="14">
        <v>15818</v>
      </c>
      <c r="F133" s="13">
        <v>254682.83518926604</v>
      </c>
      <c r="G133" s="13">
        <v>55936</v>
      </c>
      <c r="H133" s="13"/>
      <c r="I133" s="13">
        <v>339770</v>
      </c>
      <c r="J133" s="13">
        <v>55700</v>
      </c>
      <c r="K133" s="13">
        <v>10960</v>
      </c>
      <c r="L133" s="13">
        <v>240</v>
      </c>
      <c r="M133" s="14"/>
      <c r="N133" s="13">
        <v>1467.9924681013945</v>
      </c>
    </row>
    <row r="134" spans="1:14">
      <c r="A134" s="2">
        <v>352</v>
      </c>
      <c r="B134" s="1" t="s">
        <v>121</v>
      </c>
      <c r="C134" s="13">
        <v>2217135.1670213873</v>
      </c>
      <c r="D134" s="13">
        <v>2456189</v>
      </c>
      <c r="E134" s="14">
        <v>175671</v>
      </c>
      <c r="F134" s="13">
        <v>689328.75985051191</v>
      </c>
      <c r="G134" s="13">
        <v>129226</v>
      </c>
      <c r="H134" s="13"/>
      <c r="I134" s="13">
        <v>747783</v>
      </c>
      <c r="J134" s="13">
        <v>129226</v>
      </c>
      <c r="K134" s="13">
        <v>0</v>
      </c>
      <c r="L134" s="13">
        <v>0</v>
      </c>
      <c r="M134" s="14"/>
      <c r="N134" s="13">
        <v>5241.7951183443702</v>
      </c>
    </row>
    <row r="135" spans="1:14">
      <c r="A135" s="2">
        <v>353</v>
      </c>
      <c r="B135" s="1" t="s">
        <v>122</v>
      </c>
      <c r="C135" s="13">
        <v>4219525.7112736627</v>
      </c>
      <c r="D135" s="13">
        <v>4427929</v>
      </c>
      <c r="E135" s="14">
        <v>145026</v>
      </c>
      <c r="F135" s="13">
        <v>1855066.4019648959</v>
      </c>
      <c r="G135" s="13">
        <v>200745</v>
      </c>
      <c r="H135" s="13"/>
      <c r="I135" s="13">
        <v>1770456</v>
      </c>
      <c r="J135" s="13">
        <v>281119</v>
      </c>
      <c r="K135" s="13">
        <v>0</v>
      </c>
      <c r="L135" s="13">
        <v>0</v>
      </c>
      <c r="M135" s="14"/>
      <c r="N135" s="13">
        <v>25442.697366236924</v>
      </c>
    </row>
    <row r="136" spans="1:14">
      <c r="A136" s="2">
        <v>355</v>
      </c>
      <c r="B136" s="1" t="s">
        <v>123</v>
      </c>
      <c r="C136" s="13">
        <v>11578369.509276509</v>
      </c>
      <c r="D136" s="13">
        <v>13353454</v>
      </c>
      <c r="E136" s="14">
        <v>669025</v>
      </c>
      <c r="F136" s="13">
        <v>4693314.4590591025</v>
      </c>
      <c r="G136" s="13">
        <v>363873</v>
      </c>
      <c r="H136" s="13"/>
      <c r="I136" s="13">
        <v>4595866</v>
      </c>
      <c r="J136" s="13">
        <v>363873</v>
      </c>
      <c r="K136" s="13">
        <v>7126</v>
      </c>
      <c r="L136" s="13">
        <v>0</v>
      </c>
      <c r="M136" s="14"/>
      <c r="N136" s="13">
        <v>43646.743951628487</v>
      </c>
    </row>
    <row r="137" spans="1:14">
      <c r="A137" s="2">
        <v>356</v>
      </c>
      <c r="B137" s="1" t="s">
        <v>124</v>
      </c>
      <c r="C137" s="13">
        <v>12080050.536346212</v>
      </c>
      <c r="D137" s="13">
        <v>12472565</v>
      </c>
      <c r="E137" s="14">
        <v>306381</v>
      </c>
      <c r="F137" s="13">
        <v>4980092.5267835148</v>
      </c>
      <c r="G137" s="13">
        <v>438693</v>
      </c>
      <c r="H137" s="13"/>
      <c r="I137" s="13">
        <v>6115581</v>
      </c>
      <c r="J137" s="13">
        <v>528079</v>
      </c>
      <c r="K137" s="13">
        <v>87931</v>
      </c>
      <c r="L137" s="13">
        <v>0</v>
      </c>
      <c r="M137" s="14"/>
      <c r="N137" s="13">
        <v>48356.575650823594</v>
      </c>
    </row>
    <row r="138" spans="1:14">
      <c r="A138" s="2">
        <v>358</v>
      </c>
      <c r="B138" s="1" t="s">
        <v>125</v>
      </c>
      <c r="C138" s="13">
        <v>2024343.3947302678</v>
      </c>
      <c r="D138" s="13">
        <v>2151042</v>
      </c>
      <c r="E138" s="14">
        <v>78934</v>
      </c>
      <c r="F138" s="13">
        <v>763519.22924707469</v>
      </c>
      <c r="G138" s="13">
        <v>208514</v>
      </c>
      <c r="H138" s="13"/>
      <c r="I138" s="13">
        <v>801594</v>
      </c>
      <c r="J138" s="13">
        <v>155881</v>
      </c>
      <c r="K138" s="13">
        <v>7644</v>
      </c>
      <c r="L138" s="13">
        <v>0</v>
      </c>
      <c r="M138" s="14"/>
      <c r="N138" s="13">
        <v>4435.6285360509792</v>
      </c>
    </row>
    <row r="139" spans="1:14">
      <c r="A139" s="2">
        <v>361</v>
      </c>
      <c r="B139" s="1" t="s">
        <v>126</v>
      </c>
      <c r="C139" s="13">
        <v>21162695.132877734</v>
      </c>
      <c r="D139" s="13">
        <v>25052101</v>
      </c>
      <c r="E139" s="14">
        <v>1049674</v>
      </c>
      <c r="F139" s="13">
        <v>8932791.1283530463</v>
      </c>
      <c r="G139" s="13">
        <v>644003</v>
      </c>
      <c r="H139" s="13"/>
      <c r="I139" s="13">
        <v>10398149</v>
      </c>
      <c r="J139" s="13">
        <v>644003</v>
      </c>
      <c r="K139" s="13">
        <v>370716</v>
      </c>
      <c r="L139" s="13">
        <v>0</v>
      </c>
      <c r="M139" s="14"/>
      <c r="N139" s="13">
        <v>44118.888353986942</v>
      </c>
    </row>
    <row r="140" spans="1:14">
      <c r="A140" s="2">
        <v>362</v>
      </c>
      <c r="B140" s="1" t="s">
        <v>127</v>
      </c>
      <c r="C140" s="13">
        <v>11256122.477114126</v>
      </c>
      <c r="D140" s="13">
        <v>12021897</v>
      </c>
      <c r="E140" s="14">
        <v>551115</v>
      </c>
      <c r="F140" s="13">
        <v>5133774.0274817068</v>
      </c>
      <c r="G140" s="13">
        <v>514913</v>
      </c>
      <c r="H140" s="13"/>
      <c r="I140" s="13">
        <v>5358000</v>
      </c>
      <c r="J140" s="13">
        <v>787500</v>
      </c>
      <c r="K140" s="13">
        <v>0</v>
      </c>
      <c r="L140" s="13">
        <v>0</v>
      </c>
      <c r="M140" s="14"/>
      <c r="N140" s="13">
        <v>45454.539978086112</v>
      </c>
    </row>
    <row r="141" spans="1:14">
      <c r="A141" s="2">
        <v>363</v>
      </c>
      <c r="B141" s="1" t="s">
        <v>128</v>
      </c>
      <c r="C141" s="13">
        <v>462370163.68158114</v>
      </c>
      <c r="D141" s="13">
        <v>558300173</v>
      </c>
      <c r="E141" s="14">
        <v>17094506</v>
      </c>
      <c r="F141" s="13">
        <v>200153006.50396338</v>
      </c>
      <c r="G141" s="13">
        <v>6821539</v>
      </c>
      <c r="H141" s="13"/>
      <c r="I141" s="13">
        <v>131040672</v>
      </c>
      <c r="J141" s="13">
        <v>6821539</v>
      </c>
      <c r="K141" s="13">
        <v>0</v>
      </c>
      <c r="L141" s="13">
        <v>0</v>
      </c>
      <c r="M141" s="14"/>
      <c r="N141" s="13">
        <v>1090433.9086110054</v>
      </c>
    </row>
    <row r="142" spans="1:14">
      <c r="A142" s="2">
        <v>365</v>
      </c>
      <c r="B142" s="1" t="s">
        <v>429</v>
      </c>
      <c r="C142" s="13">
        <v>280237.96950659232</v>
      </c>
      <c r="D142" s="13">
        <v>384396</v>
      </c>
      <c r="E142" s="14">
        <v>914</v>
      </c>
      <c r="F142" s="13">
        <v>100572.48978169977</v>
      </c>
      <c r="G142" s="13">
        <v>32797</v>
      </c>
      <c r="H142" s="13"/>
      <c r="I142" s="13">
        <v>111904</v>
      </c>
      <c r="J142" s="13">
        <v>36801</v>
      </c>
      <c r="K142" s="13">
        <v>0</v>
      </c>
      <c r="L142" s="13">
        <v>0</v>
      </c>
      <c r="M142" s="14"/>
      <c r="N142" s="13">
        <v>2277.4395207694538</v>
      </c>
    </row>
    <row r="143" spans="1:14">
      <c r="A143" s="2">
        <v>366</v>
      </c>
      <c r="B143" s="1" t="s">
        <v>461</v>
      </c>
      <c r="C143" s="13">
        <v>1341731.2462375604</v>
      </c>
      <c r="D143" s="13">
        <v>1778671</v>
      </c>
      <c r="E143" s="14">
        <v>83853</v>
      </c>
      <c r="F143" s="13">
        <v>475283.07216621435</v>
      </c>
      <c r="G143" s="13">
        <v>86624</v>
      </c>
      <c r="H143" s="13"/>
      <c r="I143" s="13">
        <v>450398</v>
      </c>
      <c r="J143" s="13">
        <v>86624</v>
      </c>
      <c r="K143" s="13">
        <v>7209</v>
      </c>
      <c r="L143" s="13">
        <v>0</v>
      </c>
      <c r="M143" s="14"/>
      <c r="N143" s="13">
        <v>34881.890378093885</v>
      </c>
    </row>
    <row r="144" spans="1:14">
      <c r="A144" s="2">
        <v>370</v>
      </c>
      <c r="B144" s="1" t="s">
        <v>129</v>
      </c>
      <c r="C144" s="13">
        <v>436659.39559812541</v>
      </c>
      <c r="D144" s="13">
        <v>644441</v>
      </c>
      <c r="E144" s="14">
        <v>5165</v>
      </c>
      <c r="F144" s="13">
        <v>163735.33918093951</v>
      </c>
      <c r="G144" s="13">
        <v>43640</v>
      </c>
      <c r="H144" s="13"/>
      <c r="I144" s="13">
        <v>181162</v>
      </c>
      <c r="J144" s="13">
        <v>41803</v>
      </c>
      <c r="K144" s="13">
        <v>0</v>
      </c>
      <c r="L144" s="13">
        <v>0</v>
      </c>
      <c r="M144" s="14"/>
      <c r="N144" s="13">
        <v>7948.8320616953351</v>
      </c>
    </row>
    <row r="145" spans="1:14">
      <c r="A145" s="2">
        <v>373</v>
      </c>
      <c r="B145" s="1" t="s">
        <v>130</v>
      </c>
      <c r="C145" s="13">
        <v>2824992.7693810468</v>
      </c>
      <c r="D145" s="13">
        <v>2961074</v>
      </c>
      <c r="E145" s="14">
        <v>66349</v>
      </c>
      <c r="F145" s="13">
        <v>1082860.0918203497</v>
      </c>
      <c r="G145" s="13">
        <v>167819</v>
      </c>
      <c r="H145" s="13"/>
      <c r="I145" s="13">
        <v>846837</v>
      </c>
      <c r="J145" s="13">
        <v>99254</v>
      </c>
      <c r="K145" s="13">
        <v>0</v>
      </c>
      <c r="L145" s="13">
        <v>0</v>
      </c>
      <c r="M145" s="14"/>
      <c r="N145" s="13">
        <v>11244.190724986745</v>
      </c>
    </row>
    <row r="146" spans="1:14">
      <c r="A146" s="2">
        <v>375</v>
      </c>
      <c r="B146" s="1" t="s">
        <v>131</v>
      </c>
      <c r="C146" s="13">
        <v>7973752.7130044987</v>
      </c>
      <c r="D146" s="13">
        <v>9554150</v>
      </c>
      <c r="E146" s="14">
        <v>406660</v>
      </c>
      <c r="F146" s="13">
        <v>3225720.9873888032</v>
      </c>
      <c r="G146" s="13">
        <v>317842</v>
      </c>
      <c r="H146" s="13"/>
      <c r="I146" s="13">
        <v>3564993</v>
      </c>
      <c r="J146" s="13">
        <v>317842</v>
      </c>
      <c r="K146" s="13">
        <v>52157</v>
      </c>
      <c r="L146" s="13">
        <v>0</v>
      </c>
      <c r="M146" s="14"/>
      <c r="N146" s="13">
        <v>1843.5020007533503</v>
      </c>
    </row>
    <row r="147" spans="1:14">
      <c r="A147" s="2">
        <v>376</v>
      </c>
      <c r="B147" s="1" t="s">
        <v>132</v>
      </c>
      <c r="C147" s="13">
        <v>647036.64149785251</v>
      </c>
      <c r="D147" s="13">
        <v>919632</v>
      </c>
      <c r="E147" s="14">
        <v>39286</v>
      </c>
      <c r="F147" s="13">
        <v>265156.14025710558</v>
      </c>
      <c r="G147" s="13">
        <v>46848</v>
      </c>
      <c r="H147" s="13"/>
      <c r="I147" s="13">
        <v>255863</v>
      </c>
      <c r="J147" s="13">
        <v>46848</v>
      </c>
      <c r="K147" s="13">
        <v>2970</v>
      </c>
      <c r="L147" s="13">
        <v>0</v>
      </c>
      <c r="M147" s="14"/>
      <c r="N147" s="13">
        <v>2190.4890312782554</v>
      </c>
    </row>
    <row r="148" spans="1:14">
      <c r="A148" s="2">
        <v>377</v>
      </c>
      <c r="B148" s="1" t="s">
        <v>133</v>
      </c>
      <c r="C148" s="13">
        <v>1712489.3069366042</v>
      </c>
      <c r="D148" s="13">
        <v>2126622</v>
      </c>
      <c r="E148" s="14">
        <v>62531</v>
      </c>
      <c r="F148" s="13">
        <v>637127.314389901</v>
      </c>
      <c r="G148" s="13">
        <v>93089</v>
      </c>
      <c r="H148" s="13"/>
      <c r="I148" s="13">
        <v>495963</v>
      </c>
      <c r="J148" s="13">
        <v>51384</v>
      </c>
      <c r="K148" s="13">
        <v>51384</v>
      </c>
      <c r="L148" s="13">
        <v>4497</v>
      </c>
      <c r="M148" s="14"/>
      <c r="N148" s="13">
        <v>1807.4310290670326</v>
      </c>
    </row>
    <row r="149" spans="1:14">
      <c r="A149" s="2">
        <v>381</v>
      </c>
      <c r="B149" s="1" t="s">
        <v>414</v>
      </c>
      <c r="C149" s="13">
        <v>4501861.8890100801</v>
      </c>
      <c r="D149" s="13">
        <v>5940437</v>
      </c>
      <c r="E149" s="14">
        <v>160965</v>
      </c>
      <c r="F149" s="13">
        <v>1509676.1157935602</v>
      </c>
      <c r="G149" s="13">
        <v>174847</v>
      </c>
      <c r="H149" s="13"/>
      <c r="I149" s="13">
        <v>1967519</v>
      </c>
      <c r="J149" s="13">
        <v>174847</v>
      </c>
      <c r="K149" s="13">
        <v>88009</v>
      </c>
      <c r="L149" s="13">
        <v>0</v>
      </c>
      <c r="M149" s="14"/>
      <c r="N149" s="13">
        <v>38861.164028534818</v>
      </c>
    </row>
    <row r="150" spans="1:14">
      <c r="A150" s="2">
        <v>383</v>
      </c>
      <c r="B150" s="1" t="s">
        <v>134</v>
      </c>
      <c r="C150" s="13">
        <v>1768987.2456555672</v>
      </c>
      <c r="D150" s="13">
        <v>2726279</v>
      </c>
      <c r="E150" s="14">
        <v>55922</v>
      </c>
      <c r="F150" s="13">
        <v>627361.92355769582</v>
      </c>
      <c r="G150" s="13">
        <v>167294</v>
      </c>
      <c r="H150" s="13"/>
      <c r="I150" s="13">
        <v>786367</v>
      </c>
      <c r="J150" s="13">
        <v>166577</v>
      </c>
      <c r="K150" s="13">
        <v>18348</v>
      </c>
      <c r="L150" s="13">
        <v>0</v>
      </c>
      <c r="M150" s="14"/>
      <c r="N150" s="13">
        <v>5160.5764397275925</v>
      </c>
    </row>
    <row r="151" spans="1:14">
      <c r="A151" s="2">
        <v>384</v>
      </c>
      <c r="B151" s="1" t="s">
        <v>135</v>
      </c>
      <c r="C151" s="13">
        <v>4901872.4515284756</v>
      </c>
      <c r="D151" s="13">
        <v>6242537</v>
      </c>
      <c r="E151" s="14">
        <v>188842</v>
      </c>
      <c r="F151" s="13">
        <v>1938613.3077654261</v>
      </c>
      <c r="G151" s="13">
        <v>204473</v>
      </c>
      <c r="H151" s="13"/>
      <c r="I151" s="13">
        <v>1935626</v>
      </c>
      <c r="J151" s="13">
        <v>204473</v>
      </c>
      <c r="K151" s="13">
        <v>0</v>
      </c>
      <c r="L151" s="13">
        <v>0</v>
      </c>
      <c r="M151" s="14"/>
      <c r="N151" s="13">
        <v>54981.052982965492</v>
      </c>
    </row>
    <row r="152" spans="1:14">
      <c r="A152" s="2">
        <v>385</v>
      </c>
      <c r="B152" s="1" t="s">
        <v>136</v>
      </c>
      <c r="C152" s="13">
        <v>1979806.8832747161</v>
      </c>
      <c r="D152" s="13">
        <v>2409566</v>
      </c>
      <c r="E152" s="14">
        <v>125771</v>
      </c>
      <c r="F152" s="13">
        <v>684350.63012616418</v>
      </c>
      <c r="G152" s="13">
        <v>200282</v>
      </c>
      <c r="H152" s="13"/>
      <c r="I152" s="13">
        <v>627054</v>
      </c>
      <c r="J152" s="13">
        <v>195746</v>
      </c>
      <c r="K152" s="13">
        <v>26833</v>
      </c>
      <c r="L152" s="13">
        <v>0</v>
      </c>
      <c r="M152" s="14"/>
      <c r="N152" s="13">
        <v>8619.2962190805902</v>
      </c>
    </row>
    <row r="153" spans="1:14">
      <c r="A153" s="2">
        <v>388</v>
      </c>
      <c r="B153" s="1" t="s">
        <v>137</v>
      </c>
      <c r="C153" s="13">
        <v>2641759.2693860694</v>
      </c>
      <c r="D153" s="13">
        <v>3306679</v>
      </c>
      <c r="E153" s="14">
        <v>71714</v>
      </c>
      <c r="F153" s="13">
        <v>871266.81601619697</v>
      </c>
      <c r="G153" s="13">
        <v>125720</v>
      </c>
      <c r="H153" s="13"/>
      <c r="I153" s="13">
        <v>914303</v>
      </c>
      <c r="J153" s="13">
        <v>125365</v>
      </c>
      <c r="K153" s="13">
        <v>905</v>
      </c>
      <c r="L153" s="13">
        <v>0</v>
      </c>
      <c r="M153" s="14"/>
      <c r="N153" s="13">
        <v>7357.9148047551544</v>
      </c>
    </row>
    <row r="154" spans="1:14">
      <c r="A154" s="2">
        <v>392</v>
      </c>
      <c r="B154" s="1" t="s">
        <v>138</v>
      </c>
      <c r="C154" s="13">
        <v>38037384.313676693</v>
      </c>
      <c r="D154" s="13">
        <v>42276681</v>
      </c>
      <c r="E154" s="14">
        <v>2003677</v>
      </c>
      <c r="F154" s="13">
        <v>14603664.036156688</v>
      </c>
      <c r="G154" s="13">
        <v>1034539</v>
      </c>
      <c r="H154" s="13"/>
      <c r="I154" s="13">
        <v>12916615</v>
      </c>
      <c r="J154" s="13">
        <v>1030399</v>
      </c>
      <c r="K154" s="13">
        <v>47032</v>
      </c>
      <c r="L154" s="13">
        <v>0</v>
      </c>
      <c r="M154" s="14"/>
      <c r="N154" s="13">
        <v>137894.87861672833</v>
      </c>
    </row>
    <row r="155" spans="1:14">
      <c r="A155" s="2">
        <v>393</v>
      </c>
      <c r="B155" s="1" t="s">
        <v>139</v>
      </c>
      <c r="C155" s="13">
        <v>457998.24205266527</v>
      </c>
      <c r="D155" s="13">
        <v>717711</v>
      </c>
      <c r="E155" s="14">
        <v>21986</v>
      </c>
      <c r="F155" s="13">
        <v>197046.17597693659</v>
      </c>
      <c r="G155" s="13">
        <v>36793</v>
      </c>
      <c r="H155" s="13"/>
      <c r="I155" s="13">
        <v>133284</v>
      </c>
      <c r="J155" s="13">
        <v>26293</v>
      </c>
      <c r="K155" s="13">
        <v>0</v>
      </c>
      <c r="L155" s="13">
        <v>0</v>
      </c>
      <c r="M155" s="14"/>
      <c r="N155" s="13">
        <v>6196.8626114351891</v>
      </c>
    </row>
    <row r="156" spans="1:14">
      <c r="A156" s="2">
        <v>394</v>
      </c>
      <c r="B156" s="1" t="s">
        <v>140</v>
      </c>
      <c r="C156" s="13">
        <v>16650908.360216172</v>
      </c>
      <c r="D156" s="13">
        <v>20319741</v>
      </c>
      <c r="E156" s="14">
        <v>769975</v>
      </c>
      <c r="F156" s="13">
        <v>6646623.8770920038</v>
      </c>
      <c r="G156" s="13">
        <v>957783</v>
      </c>
      <c r="H156" s="13"/>
      <c r="I156" s="13">
        <v>6614418</v>
      </c>
      <c r="J156" s="13">
        <v>957783</v>
      </c>
      <c r="K156" s="13">
        <v>9549</v>
      </c>
      <c r="L156" s="13">
        <v>0</v>
      </c>
      <c r="M156" s="14"/>
      <c r="N156" s="13">
        <v>162853.58944304549</v>
      </c>
    </row>
    <row r="157" spans="1:14">
      <c r="A157" s="2">
        <v>395</v>
      </c>
      <c r="B157" s="1" t="s">
        <v>448</v>
      </c>
      <c r="C157" s="13">
        <v>1083955.4288202694</v>
      </c>
      <c r="D157" s="13">
        <v>1201082</v>
      </c>
      <c r="E157" s="14">
        <v>30368</v>
      </c>
      <c r="F157" s="13">
        <v>403729.43831295177</v>
      </c>
      <c r="G157" s="13">
        <v>91833</v>
      </c>
      <c r="H157" s="13"/>
      <c r="I157" s="13">
        <v>392513</v>
      </c>
      <c r="J157" s="13">
        <v>91833</v>
      </c>
      <c r="K157" s="13">
        <v>5393</v>
      </c>
      <c r="L157" s="13">
        <v>0</v>
      </c>
      <c r="M157" s="14"/>
      <c r="N157" s="13">
        <v>6078.9143805877538</v>
      </c>
    </row>
    <row r="158" spans="1:14">
      <c r="A158" s="2">
        <v>396</v>
      </c>
      <c r="B158" s="1" t="s">
        <v>141</v>
      </c>
      <c r="C158" s="13">
        <v>6482064.2168185031</v>
      </c>
      <c r="D158" s="13">
        <v>8582002</v>
      </c>
      <c r="E158" s="14">
        <v>221641</v>
      </c>
      <c r="F158" s="13">
        <v>2891014.9695294229</v>
      </c>
      <c r="G158" s="13">
        <v>280840</v>
      </c>
      <c r="H158" s="13"/>
      <c r="I158" s="13">
        <v>4357771</v>
      </c>
      <c r="J158" s="13">
        <v>0</v>
      </c>
      <c r="K158" s="13">
        <v>0</v>
      </c>
      <c r="L158" s="13">
        <v>0</v>
      </c>
      <c r="M158" s="14"/>
      <c r="N158" s="13">
        <v>21501.018447026567</v>
      </c>
    </row>
    <row r="159" spans="1:14">
      <c r="A159" s="2">
        <v>397</v>
      </c>
      <c r="B159" s="1" t="s">
        <v>142</v>
      </c>
      <c r="C159" s="13">
        <v>2184327.0419184007</v>
      </c>
      <c r="D159" s="13">
        <v>2791638</v>
      </c>
      <c r="E159" s="14">
        <v>52359</v>
      </c>
      <c r="F159" s="13">
        <v>878564.82835762564</v>
      </c>
      <c r="G159" s="13">
        <v>106149</v>
      </c>
      <c r="H159" s="13"/>
      <c r="I159" s="13">
        <v>758535</v>
      </c>
      <c r="J159" s="13">
        <v>85001</v>
      </c>
      <c r="K159" s="13">
        <v>0</v>
      </c>
      <c r="L159" s="13">
        <v>0</v>
      </c>
      <c r="M159" s="14"/>
      <c r="N159" s="13">
        <v>16516.046307437446</v>
      </c>
    </row>
    <row r="160" spans="1:14">
      <c r="A160" s="2">
        <v>398</v>
      </c>
      <c r="B160" s="1" t="s">
        <v>143</v>
      </c>
      <c r="C160" s="13">
        <v>5593933.9139648834</v>
      </c>
      <c r="D160" s="13">
        <v>6624378</v>
      </c>
      <c r="E160" s="14">
        <v>169045</v>
      </c>
      <c r="F160" s="13">
        <v>2670417.6421925514</v>
      </c>
      <c r="G160" s="13">
        <v>337128</v>
      </c>
      <c r="H160" s="13"/>
      <c r="I160" s="13">
        <v>2391407</v>
      </c>
      <c r="J160" s="13">
        <v>312516</v>
      </c>
      <c r="K160" s="13">
        <v>43878</v>
      </c>
      <c r="L160" s="13">
        <v>0</v>
      </c>
      <c r="M160" s="14"/>
      <c r="N160" s="13">
        <v>125635.44990289123</v>
      </c>
    </row>
    <row r="161" spans="1:14">
      <c r="A161" s="2">
        <v>399</v>
      </c>
      <c r="B161" s="1" t="s">
        <v>144</v>
      </c>
      <c r="C161" s="13">
        <v>1779337.8577204468</v>
      </c>
      <c r="D161" s="13">
        <v>2176489</v>
      </c>
      <c r="E161" s="14">
        <v>126711</v>
      </c>
      <c r="F161" s="13">
        <v>564254.58592282282</v>
      </c>
      <c r="G161" s="13">
        <v>100707</v>
      </c>
      <c r="H161" s="13"/>
      <c r="I161" s="13">
        <v>475805</v>
      </c>
      <c r="J161" s="13">
        <v>100707</v>
      </c>
      <c r="K161" s="13">
        <v>3860</v>
      </c>
      <c r="L161" s="13">
        <v>0</v>
      </c>
      <c r="M161" s="14"/>
      <c r="N161" s="13">
        <v>17963.693550619024</v>
      </c>
    </row>
    <row r="162" spans="1:14">
      <c r="A162" s="2">
        <v>400</v>
      </c>
      <c r="B162" s="1" t="s">
        <v>145</v>
      </c>
      <c r="C162" s="13">
        <v>17599118.045074962</v>
      </c>
      <c r="D162" s="13">
        <v>22546326</v>
      </c>
      <c r="E162" s="14">
        <v>687916</v>
      </c>
      <c r="F162" s="13">
        <v>7927430.5285497177</v>
      </c>
      <c r="G162" s="13">
        <v>409668</v>
      </c>
      <c r="H162" s="13"/>
      <c r="I162" s="13">
        <v>5817689</v>
      </c>
      <c r="J162" s="13">
        <v>407910</v>
      </c>
      <c r="K162" s="13">
        <v>180827</v>
      </c>
      <c r="L162" s="13">
        <v>0</v>
      </c>
      <c r="M162" s="14"/>
      <c r="N162" s="13">
        <v>63521.027608632241</v>
      </c>
    </row>
    <row r="163" spans="1:14">
      <c r="A163" s="2">
        <v>402</v>
      </c>
      <c r="B163" s="1" t="s">
        <v>146</v>
      </c>
      <c r="C163" s="13">
        <v>19908848.353843667</v>
      </c>
      <c r="D163" s="13">
        <v>22250011</v>
      </c>
      <c r="E163" s="14">
        <v>409207</v>
      </c>
      <c r="F163" s="13">
        <v>7418496.2427124288</v>
      </c>
      <c r="G163" s="13">
        <v>598351</v>
      </c>
      <c r="H163" s="13"/>
      <c r="I163" s="13">
        <v>7821339</v>
      </c>
      <c r="J163" s="13">
        <v>598351</v>
      </c>
      <c r="K163" s="13">
        <v>278725</v>
      </c>
      <c r="L163" s="13">
        <v>0</v>
      </c>
      <c r="M163" s="14"/>
      <c r="N163" s="13">
        <v>89001.225077146621</v>
      </c>
    </row>
    <row r="164" spans="1:14">
      <c r="A164" s="2">
        <v>405</v>
      </c>
      <c r="B164" s="1" t="s">
        <v>147</v>
      </c>
      <c r="C164" s="13">
        <v>14974605.385052573</v>
      </c>
      <c r="D164" s="13">
        <v>15594364</v>
      </c>
      <c r="E164" s="14">
        <v>409573</v>
      </c>
      <c r="F164" s="13">
        <v>6233761.5471641049</v>
      </c>
      <c r="G164" s="13">
        <v>479541</v>
      </c>
      <c r="H164" s="13"/>
      <c r="I164" s="13">
        <v>7643829</v>
      </c>
      <c r="J164" s="13">
        <v>474448</v>
      </c>
      <c r="K164" s="13">
        <v>74001</v>
      </c>
      <c r="L164" s="13">
        <v>0</v>
      </c>
      <c r="M164" s="14"/>
      <c r="N164" s="13">
        <v>66449.167354007688</v>
      </c>
    </row>
    <row r="165" spans="1:14">
      <c r="A165" s="2">
        <v>406</v>
      </c>
      <c r="B165" s="1" t="s">
        <v>148</v>
      </c>
      <c r="C165" s="13">
        <v>6617727.3806884876</v>
      </c>
      <c r="D165" s="13">
        <v>8067573</v>
      </c>
      <c r="E165" s="14">
        <v>260188</v>
      </c>
      <c r="F165" s="13">
        <v>2415367.7849994162</v>
      </c>
      <c r="G165" s="13">
        <v>251767</v>
      </c>
      <c r="H165" s="13"/>
      <c r="I165" s="13">
        <v>2567841</v>
      </c>
      <c r="J165" s="13">
        <v>251767</v>
      </c>
      <c r="K165" s="13">
        <v>27300</v>
      </c>
      <c r="L165" s="13">
        <v>0</v>
      </c>
      <c r="M165" s="14"/>
      <c r="N165" s="13">
        <v>60525.759886372944</v>
      </c>
    </row>
    <row r="166" spans="1:14">
      <c r="A166" s="2">
        <v>412</v>
      </c>
      <c r="B166" s="1" t="s">
        <v>462</v>
      </c>
      <c r="C166" s="13">
        <v>925361.5861242488</v>
      </c>
      <c r="D166" s="13">
        <v>1048468</v>
      </c>
      <c r="E166" s="14">
        <v>22990</v>
      </c>
      <c r="F166" s="13">
        <v>328734.47536191193</v>
      </c>
      <c r="G166" s="13">
        <v>73990</v>
      </c>
      <c r="H166" s="13"/>
      <c r="I166" s="13">
        <v>315493</v>
      </c>
      <c r="J166" s="13">
        <v>73990</v>
      </c>
      <c r="K166" s="13">
        <v>7658</v>
      </c>
      <c r="L166" s="13">
        <v>0</v>
      </c>
      <c r="M166" s="14"/>
      <c r="N166" s="13">
        <v>5234.8376372200755</v>
      </c>
    </row>
    <row r="167" spans="1:14">
      <c r="A167" s="2">
        <v>415</v>
      </c>
      <c r="B167" s="1" t="s">
        <v>149</v>
      </c>
      <c r="C167" s="13">
        <v>810563.92499504075</v>
      </c>
      <c r="D167" s="13">
        <v>980550</v>
      </c>
      <c r="E167" s="14">
        <v>131112</v>
      </c>
      <c r="F167" s="13">
        <v>256413.98352213518</v>
      </c>
      <c r="G167" s="13">
        <v>59237</v>
      </c>
      <c r="H167" s="13"/>
      <c r="I167" s="13">
        <v>294060</v>
      </c>
      <c r="J167" s="13">
        <v>55891</v>
      </c>
      <c r="K167" s="13">
        <v>57052</v>
      </c>
      <c r="L167" s="13">
        <v>0</v>
      </c>
      <c r="M167" s="14"/>
      <c r="N167" s="13">
        <v>0</v>
      </c>
    </row>
    <row r="168" spans="1:14">
      <c r="A168" s="2">
        <v>416</v>
      </c>
      <c r="B168" s="1" t="s">
        <v>150</v>
      </c>
      <c r="C168" s="13">
        <v>1838102.5442598555</v>
      </c>
      <c r="D168" s="13">
        <v>2545990</v>
      </c>
      <c r="E168" s="14">
        <v>55788</v>
      </c>
      <c r="F168" s="13">
        <v>775612.07953978563</v>
      </c>
      <c r="G168" s="13">
        <v>147271</v>
      </c>
      <c r="H168" s="13"/>
      <c r="I168" s="13">
        <v>802770</v>
      </c>
      <c r="J168" s="13">
        <v>157616</v>
      </c>
      <c r="K168" s="13">
        <v>9323</v>
      </c>
      <c r="L168" s="13">
        <v>0</v>
      </c>
      <c r="M168" s="14"/>
      <c r="N168" s="13">
        <v>9879.7854175623634</v>
      </c>
    </row>
    <row r="169" spans="1:14">
      <c r="A169" s="2">
        <v>417</v>
      </c>
      <c r="B169" s="1" t="s">
        <v>151</v>
      </c>
      <c r="C169" s="13">
        <v>640015.2597801222</v>
      </c>
      <c r="D169" s="13">
        <v>940053</v>
      </c>
      <c r="E169" s="14">
        <v>16988</v>
      </c>
      <c r="F169" s="13">
        <v>373303.71502705826</v>
      </c>
      <c r="G169" s="13">
        <v>59855</v>
      </c>
      <c r="H169" s="13"/>
      <c r="I169" s="13">
        <v>288077</v>
      </c>
      <c r="J169" s="13">
        <v>59855</v>
      </c>
      <c r="K169" s="13">
        <v>3220</v>
      </c>
      <c r="L169" s="13">
        <v>0</v>
      </c>
      <c r="M169" s="14"/>
      <c r="N169" s="13">
        <v>15764.633839872888</v>
      </c>
    </row>
    <row r="170" spans="1:14">
      <c r="A170" s="2">
        <v>420</v>
      </c>
      <c r="B170" s="1" t="s">
        <v>152</v>
      </c>
      <c r="C170" s="13">
        <v>3534707.3838046449</v>
      </c>
      <c r="D170" s="13">
        <v>3915959</v>
      </c>
      <c r="E170" s="14">
        <v>113476</v>
      </c>
      <c r="F170" s="13">
        <v>1063710.5589017787</v>
      </c>
      <c r="G170" s="13">
        <v>274465</v>
      </c>
      <c r="H170" s="13"/>
      <c r="I170" s="13">
        <v>1056062</v>
      </c>
      <c r="J170" s="13">
        <v>266817</v>
      </c>
      <c r="K170" s="13">
        <v>0</v>
      </c>
      <c r="L170" s="13">
        <v>0</v>
      </c>
      <c r="M170" s="14"/>
      <c r="N170" s="13">
        <v>131741.46871933562</v>
      </c>
    </row>
    <row r="171" spans="1:14">
      <c r="A171" s="2">
        <v>424</v>
      </c>
      <c r="B171" s="1" t="s">
        <v>415</v>
      </c>
      <c r="C171" s="13">
        <v>874444.2732718609</v>
      </c>
      <c r="D171" s="13">
        <v>1255544</v>
      </c>
      <c r="E171" s="14">
        <v>7113</v>
      </c>
      <c r="F171" s="13">
        <v>255928.19012047752</v>
      </c>
      <c r="G171" s="13">
        <v>39714</v>
      </c>
      <c r="H171" s="13"/>
      <c r="I171" s="13">
        <v>283301</v>
      </c>
      <c r="J171" s="13">
        <v>39714</v>
      </c>
      <c r="K171" s="13">
        <v>5646</v>
      </c>
      <c r="L171" s="13">
        <v>0</v>
      </c>
      <c r="M171" s="14"/>
      <c r="N171" s="13">
        <v>6225.6658623072717</v>
      </c>
    </row>
    <row r="172" spans="1:14">
      <c r="A172" s="2">
        <v>425</v>
      </c>
      <c r="B172" s="1" t="s">
        <v>416</v>
      </c>
      <c r="C172" s="13">
        <v>1477960.8920976599</v>
      </c>
      <c r="D172" s="13">
        <v>1903641</v>
      </c>
      <c r="E172" s="14">
        <v>55953</v>
      </c>
      <c r="F172" s="13">
        <v>511161.21329579997</v>
      </c>
      <c r="G172" s="13">
        <v>66784</v>
      </c>
      <c r="H172" s="13"/>
      <c r="I172" s="13">
        <v>635002</v>
      </c>
      <c r="J172" s="13">
        <v>66784</v>
      </c>
      <c r="K172" s="13">
        <v>7002</v>
      </c>
      <c r="L172" s="13">
        <v>0</v>
      </c>
      <c r="M172" s="14"/>
      <c r="N172" s="13">
        <v>15199.009550258272</v>
      </c>
    </row>
    <row r="173" spans="1:14">
      <c r="A173" s="2">
        <v>431</v>
      </c>
      <c r="B173" s="1" t="s">
        <v>153</v>
      </c>
      <c r="C173" s="13">
        <v>527495.03097693401</v>
      </c>
      <c r="D173" s="13">
        <v>715480</v>
      </c>
      <c r="E173" s="14">
        <v>5546</v>
      </c>
      <c r="F173" s="13">
        <v>201139.66346271947</v>
      </c>
      <c r="G173" s="13">
        <v>50952</v>
      </c>
      <c r="H173" s="13"/>
      <c r="I173" s="13">
        <v>253742</v>
      </c>
      <c r="J173" s="13">
        <v>50907</v>
      </c>
      <c r="K173" s="13">
        <v>0</v>
      </c>
      <c r="L173" s="13">
        <v>0</v>
      </c>
      <c r="M173" s="14"/>
      <c r="N173" s="13">
        <v>0</v>
      </c>
    </row>
    <row r="174" spans="1:14">
      <c r="A174" s="2">
        <v>432</v>
      </c>
      <c r="B174" s="1" t="s">
        <v>154</v>
      </c>
      <c r="C174" s="13">
        <v>601945.36274590949</v>
      </c>
      <c r="D174" s="13">
        <v>808578</v>
      </c>
      <c r="E174" s="14">
        <v>57702</v>
      </c>
      <c r="F174" s="13">
        <v>213280.04325321576</v>
      </c>
      <c r="G174" s="13">
        <v>64192</v>
      </c>
      <c r="H174" s="13"/>
      <c r="I174" s="13">
        <v>236626</v>
      </c>
      <c r="J174" s="13">
        <v>63916</v>
      </c>
      <c r="K174" s="13">
        <v>1971</v>
      </c>
      <c r="L174" s="13">
        <v>0</v>
      </c>
      <c r="M174" s="14"/>
      <c r="N174" s="13">
        <v>24561.927119763583</v>
      </c>
    </row>
    <row r="175" spans="1:14">
      <c r="A175" s="2">
        <v>437</v>
      </c>
      <c r="B175" s="1" t="s">
        <v>155</v>
      </c>
      <c r="C175" s="13">
        <v>1277170.983065221</v>
      </c>
      <c r="D175" s="13">
        <v>1361480</v>
      </c>
      <c r="E175" s="14">
        <v>27266</v>
      </c>
      <c r="F175" s="13">
        <v>442210.16568113747</v>
      </c>
      <c r="G175" s="13">
        <v>61664</v>
      </c>
      <c r="H175" s="13"/>
      <c r="I175" s="13">
        <v>403823</v>
      </c>
      <c r="J175" s="13">
        <v>95606</v>
      </c>
      <c r="K175" s="13">
        <v>0</v>
      </c>
      <c r="L175" s="13">
        <v>0</v>
      </c>
      <c r="M175" s="14"/>
      <c r="N175" s="13">
        <v>4742.6769582073966</v>
      </c>
    </row>
    <row r="176" spans="1:14">
      <c r="A176" s="2">
        <v>439</v>
      </c>
      <c r="B176" s="1" t="s">
        <v>156</v>
      </c>
      <c r="C176" s="13">
        <v>13431250.740290098</v>
      </c>
      <c r="D176" s="13">
        <v>15387733</v>
      </c>
      <c r="E176" s="14">
        <v>587615</v>
      </c>
      <c r="F176" s="13">
        <v>6057914.024114768</v>
      </c>
      <c r="G176" s="13">
        <v>555081</v>
      </c>
      <c r="H176" s="13"/>
      <c r="I176" s="13">
        <v>4933134</v>
      </c>
      <c r="J176" s="13">
        <v>514030</v>
      </c>
      <c r="K176" s="13">
        <v>0</v>
      </c>
      <c r="L176" s="13">
        <v>0</v>
      </c>
      <c r="M176" s="14"/>
      <c r="N176" s="13">
        <v>27363.385733761243</v>
      </c>
    </row>
    <row r="177" spans="1:14">
      <c r="A177" s="2">
        <v>441</v>
      </c>
      <c r="B177" s="1" t="s">
        <v>157</v>
      </c>
      <c r="C177" s="13">
        <v>2753829.9598671496</v>
      </c>
      <c r="D177" s="13">
        <v>3242723</v>
      </c>
      <c r="E177" s="14">
        <v>102326</v>
      </c>
      <c r="F177" s="13">
        <v>982525.75691974291</v>
      </c>
      <c r="G177" s="13">
        <v>118369</v>
      </c>
      <c r="H177" s="13"/>
      <c r="I177" s="13">
        <v>912520</v>
      </c>
      <c r="J177" s="13">
        <v>118369</v>
      </c>
      <c r="K177" s="13">
        <v>0</v>
      </c>
      <c r="L177" s="13">
        <v>0</v>
      </c>
      <c r="M177" s="14"/>
      <c r="N177" s="13">
        <v>5083.6836561103755</v>
      </c>
    </row>
    <row r="178" spans="1:14">
      <c r="A178" s="2">
        <v>448</v>
      </c>
      <c r="B178" s="1" t="s">
        <v>158</v>
      </c>
      <c r="C178" s="13">
        <v>1468660.3131506424</v>
      </c>
      <c r="D178" s="13">
        <v>1396658</v>
      </c>
      <c r="E178" s="14">
        <v>115386</v>
      </c>
      <c r="F178" s="13">
        <v>484686.95275111409</v>
      </c>
      <c r="G178" s="13">
        <v>83666</v>
      </c>
      <c r="H178" s="13"/>
      <c r="I178" s="13">
        <v>481291</v>
      </c>
      <c r="J178" s="13">
        <v>83666</v>
      </c>
      <c r="K178" s="13">
        <v>306</v>
      </c>
      <c r="L178" s="13">
        <v>0</v>
      </c>
      <c r="M178" s="14"/>
      <c r="N178" s="13">
        <v>48679.819142384615</v>
      </c>
    </row>
    <row r="179" spans="1:14">
      <c r="A179" s="2">
        <v>450</v>
      </c>
      <c r="B179" s="1" t="s">
        <v>159</v>
      </c>
      <c r="C179" s="13">
        <v>739918.10914462199</v>
      </c>
      <c r="D179" s="13">
        <v>919058</v>
      </c>
      <c r="E179" s="14">
        <v>37087</v>
      </c>
      <c r="F179" s="13">
        <v>349118.19289029628</v>
      </c>
      <c r="G179" s="13">
        <v>58429</v>
      </c>
      <c r="H179" s="13"/>
      <c r="I179" s="13">
        <v>422384</v>
      </c>
      <c r="J179" s="13">
        <v>57178</v>
      </c>
      <c r="K179" s="13">
        <v>2160</v>
      </c>
      <c r="L179" s="13">
        <v>0</v>
      </c>
      <c r="M179" s="14"/>
      <c r="N179" s="13">
        <v>349.46021771462398</v>
      </c>
    </row>
    <row r="180" spans="1:14">
      <c r="A180" s="2">
        <v>451</v>
      </c>
      <c r="B180" s="1" t="s">
        <v>160</v>
      </c>
      <c r="C180" s="13">
        <v>2509284.0343171111</v>
      </c>
      <c r="D180" s="13">
        <v>2661096</v>
      </c>
      <c r="E180" s="14">
        <v>88310</v>
      </c>
      <c r="F180" s="13">
        <v>966318.22739030584</v>
      </c>
      <c r="G180" s="13">
        <v>154842</v>
      </c>
      <c r="H180" s="13"/>
      <c r="I180" s="13">
        <v>980665</v>
      </c>
      <c r="J180" s="13">
        <v>144626</v>
      </c>
      <c r="K180" s="13">
        <v>6230</v>
      </c>
      <c r="L180" s="13">
        <v>0</v>
      </c>
      <c r="M180" s="14"/>
      <c r="N180" s="13">
        <v>6547.4403520246997</v>
      </c>
    </row>
    <row r="181" spans="1:14">
      <c r="A181" s="2">
        <v>453</v>
      </c>
      <c r="B181" s="1" t="s">
        <v>161</v>
      </c>
      <c r="C181" s="13">
        <v>10937297.447450826</v>
      </c>
      <c r="D181" s="13">
        <v>14174170</v>
      </c>
      <c r="E181" s="14">
        <v>399203</v>
      </c>
      <c r="F181" s="13">
        <v>4149511.3616828416</v>
      </c>
      <c r="G181" s="13">
        <v>457464</v>
      </c>
      <c r="H181" s="13"/>
      <c r="I181" s="13">
        <v>4909550</v>
      </c>
      <c r="J181" s="13">
        <v>460827</v>
      </c>
      <c r="K181" s="13">
        <v>116317</v>
      </c>
      <c r="L181" s="13">
        <v>0</v>
      </c>
      <c r="M181" s="14"/>
      <c r="N181" s="13">
        <v>15307.55797176291</v>
      </c>
    </row>
    <row r="182" spans="1:14">
      <c r="A182" s="2">
        <v>457</v>
      </c>
      <c r="B182" s="1" t="s">
        <v>162</v>
      </c>
      <c r="C182" s="13">
        <v>3438069.7056373521</v>
      </c>
      <c r="D182" s="13">
        <v>4184908</v>
      </c>
      <c r="E182" s="14">
        <v>41438</v>
      </c>
      <c r="F182" s="13">
        <v>1140132.3910934394</v>
      </c>
      <c r="G182" s="13">
        <v>122245</v>
      </c>
      <c r="H182" s="13"/>
      <c r="I182" s="13">
        <v>1523130</v>
      </c>
      <c r="J182" s="13">
        <v>122245</v>
      </c>
      <c r="K182" s="13">
        <v>26377</v>
      </c>
      <c r="L182" s="13">
        <v>0</v>
      </c>
      <c r="M182" s="14"/>
      <c r="N182" s="13">
        <v>13424.333657391049</v>
      </c>
    </row>
    <row r="183" spans="1:14">
      <c r="A183" s="2">
        <v>458</v>
      </c>
      <c r="B183" s="1" t="s">
        <v>430</v>
      </c>
      <c r="C183" s="13">
        <v>354052.74799431529</v>
      </c>
      <c r="D183" s="13">
        <v>553970</v>
      </c>
      <c r="E183" s="14">
        <v>3853</v>
      </c>
      <c r="F183" s="13">
        <v>105976.92133727521</v>
      </c>
      <c r="G183" s="13">
        <v>30093</v>
      </c>
      <c r="H183" s="13"/>
      <c r="I183" s="13">
        <v>118159</v>
      </c>
      <c r="J183" s="13">
        <v>29964</v>
      </c>
      <c r="K183" s="13">
        <v>0</v>
      </c>
      <c r="L183" s="13">
        <v>0</v>
      </c>
      <c r="M183" s="14"/>
      <c r="N183" s="13">
        <v>7587.6739029193959</v>
      </c>
    </row>
    <row r="184" spans="1:14">
      <c r="A184" s="2">
        <v>462</v>
      </c>
      <c r="B184" s="1" t="s">
        <v>463</v>
      </c>
      <c r="C184" s="13">
        <v>973097.53644488589</v>
      </c>
      <c r="D184" s="13">
        <v>1055901</v>
      </c>
      <c r="E184" s="14">
        <v>50545</v>
      </c>
      <c r="F184" s="13">
        <v>301500.42784428818</v>
      </c>
      <c r="G184" s="13">
        <v>64539</v>
      </c>
      <c r="H184" s="13"/>
      <c r="I184" s="13">
        <v>288048</v>
      </c>
      <c r="J184" s="13">
        <v>64539</v>
      </c>
      <c r="K184" s="13">
        <v>2298</v>
      </c>
      <c r="L184" s="13">
        <v>0</v>
      </c>
      <c r="M184" s="14"/>
      <c r="N184" s="13">
        <v>9052.4760234586138</v>
      </c>
    </row>
    <row r="185" spans="1:14">
      <c r="A185" s="2">
        <v>463</v>
      </c>
      <c r="B185" s="1" t="s">
        <v>464</v>
      </c>
      <c r="C185" s="13">
        <v>1146815.949537622</v>
      </c>
      <c r="D185" s="13">
        <v>1352788</v>
      </c>
      <c r="E185" s="14">
        <v>56472</v>
      </c>
      <c r="F185" s="13">
        <v>451275.98428222316</v>
      </c>
      <c r="G185" s="13">
        <v>84031</v>
      </c>
      <c r="H185" s="13"/>
      <c r="I185" s="13">
        <v>416602</v>
      </c>
      <c r="J185" s="13">
        <v>84031</v>
      </c>
      <c r="K185" s="13">
        <v>3044</v>
      </c>
      <c r="L185" s="13">
        <v>0</v>
      </c>
      <c r="M185" s="14"/>
      <c r="N185" s="13">
        <v>6410.9763893510135</v>
      </c>
    </row>
    <row r="186" spans="1:14">
      <c r="A186" s="2">
        <v>473</v>
      </c>
      <c r="B186" s="1" t="s">
        <v>163</v>
      </c>
      <c r="C186" s="13">
        <v>3711483.2911137608</v>
      </c>
      <c r="D186" s="13">
        <v>4209563</v>
      </c>
      <c r="E186" s="14">
        <v>74479</v>
      </c>
      <c r="F186" s="13">
        <v>1265761.2477036892</v>
      </c>
      <c r="G186" s="13">
        <v>107484</v>
      </c>
      <c r="H186" s="13"/>
      <c r="I186" s="13">
        <v>956101</v>
      </c>
      <c r="J186" s="13">
        <v>107485</v>
      </c>
      <c r="K186" s="13">
        <v>0</v>
      </c>
      <c r="L186" s="13">
        <v>0</v>
      </c>
      <c r="M186" s="14"/>
      <c r="N186" s="13">
        <v>19146.483366311793</v>
      </c>
    </row>
    <row r="187" spans="1:14">
      <c r="A187" s="2">
        <v>476</v>
      </c>
      <c r="B187" s="1" t="s">
        <v>449</v>
      </c>
      <c r="C187" s="13">
        <v>891475.76642908528</v>
      </c>
      <c r="D187" s="13">
        <v>1258125</v>
      </c>
      <c r="E187" s="14">
        <v>35457</v>
      </c>
      <c r="F187" s="13">
        <v>315304.61573092378</v>
      </c>
      <c r="G187" s="13">
        <v>68204</v>
      </c>
      <c r="H187" s="13"/>
      <c r="I187" s="13">
        <v>305500</v>
      </c>
      <c r="J187" s="13">
        <v>68204</v>
      </c>
      <c r="K187" s="13">
        <v>7132</v>
      </c>
      <c r="L187" s="13">
        <v>0</v>
      </c>
      <c r="M187" s="14"/>
      <c r="N187" s="13">
        <v>3471.9993757735278</v>
      </c>
    </row>
    <row r="188" spans="1:14">
      <c r="A188" s="2">
        <v>478</v>
      </c>
      <c r="B188" s="1" t="s">
        <v>417</v>
      </c>
      <c r="C188" s="13">
        <v>417910.85024969763</v>
      </c>
      <c r="D188" s="13">
        <v>572597</v>
      </c>
      <c r="E188" s="14">
        <v>2706</v>
      </c>
      <c r="F188" s="13">
        <v>110858.77663089578</v>
      </c>
      <c r="G188" s="13">
        <v>33334</v>
      </c>
      <c r="H188" s="13"/>
      <c r="I188" s="13">
        <v>111300</v>
      </c>
      <c r="J188" s="13">
        <v>27741</v>
      </c>
      <c r="K188" s="13">
        <v>0</v>
      </c>
      <c r="L188" s="13">
        <v>0</v>
      </c>
      <c r="M188" s="14"/>
      <c r="N188" s="13">
        <v>0</v>
      </c>
    </row>
    <row r="189" spans="1:14">
      <c r="A189" s="2">
        <v>479</v>
      </c>
      <c r="B189" s="1" t="s">
        <v>164</v>
      </c>
      <c r="C189" s="13">
        <v>32800349.124508757</v>
      </c>
      <c r="D189" s="13">
        <v>37200298</v>
      </c>
      <c r="E189" s="14">
        <v>1030686</v>
      </c>
      <c r="F189" s="13">
        <v>14542607.119660772</v>
      </c>
      <c r="G189" s="13">
        <v>1113761</v>
      </c>
      <c r="H189" s="13"/>
      <c r="I189" s="13">
        <v>14219834</v>
      </c>
      <c r="J189" s="13">
        <v>966258</v>
      </c>
      <c r="K189" s="13">
        <v>189316</v>
      </c>
      <c r="L189" s="13">
        <v>0</v>
      </c>
      <c r="M189" s="14"/>
      <c r="N189" s="13">
        <v>75893.172924051672</v>
      </c>
    </row>
    <row r="190" spans="1:14">
      <c r="A190" s="2">
        <v>482</v>
      </c>
      <c r="B190" s="1" t="s">
        <v>165</v>
      </c>
      <c r="C190" s="13">
        <v>2557737.5343511496</v>
      </c>
      <c r="D190" s="13">
        <v>3119193</v>
      </c>
      <c r="E190" s="14">
        <v>114406</v>
      </c>
      <c r="F190" s="13">
        <v>933115.9957194695</v>
      </c>
      <c r="G190" s="13">
        <v>128209</v>
      </c>
      <c r="H190" s="13"/>
      <c r="I190" s="13">
        <v>864918</v>
      </c>
      <c r="J190" s="13">
        <v>128209</v>
      </c>
      <c r="K190" s="13">
        <v>11802</v>
      </c>
      <c r="L190" s="13">
        <v>0</v>
      </c>
      <c r="M190" s="14"/>
      <c r="N190" s="13">
        <v>7734.3622986701712</v>
      </c>
    </row>
    <row r="191" spans="1:14">
      <c r="A191" s="2">
        <v>484</v>
      </c>
      <c r="B191" s="1" t="s">
        <v>166</v>
      </c>
      <c r="C191" s="13">
        <v>10153307.723445956</v>
      </c>
      <c r="D191" s="13">
        <v>11269284</v>
      </c>
      <c r="E191" s="14">
        <v>330755</v>
      </c>
      <c r="F191" s="13">
        <v>3986564.445352966</v>
      </c>
      <c r="G191" s="13">
        <v>471259</v>
      </c>
      <c r="H191" s="13"/>
      <c r="I191" s="13">
        <v>4515012</v>
      </c>
      <c r="J191" s="13">
        <v>471259</v>
      </c>
      <c r="K191" s="13">
        <v>7061</v>
      </c>
      <c r="L191" s="13">
        <v>0</v>
      </c>
      <c r="M191" s="14"/>
      <c r="N191" s="13">
        <v>138749.27892826684</v>
      </c>
    </row>
    <row r="192" spans="1:14">
      <c r="A192" s="2">
        <v>489</v>
      </c>
      <c r="B192" s="1" t="s">
        <v>167</v>
      </c>
      <c r="C192" s="13">
        <v>3621739.57929477</v>
      </c>
      <c r="D192" s="13">
        <v>5042048</v>
      </c>
      <c r="E192" s="14">
        <v>67868</v>
      </c>
      <c r="F192" s="13">
        <v>1531257.707294893</v>
      </c>
      <c r="G192" s="13">
        <v>281805</v>
      </c>
      <c r="H192" s="13"/>
      <c r="I192" s="13">
        <v>1597187</v>
      </c>
      <c r="J192" s="13">
        <v>294599</v>
      </c>
      <c r="K192" s="13">
        <v>11593</v>
      </c>
      <c r="L192" s="13">
        <v>0</v>
      </c>
      <c r="M192" s="14"/>
      <c r="N192" s="13">
        <v>10986.912626028414</v>
      </c>
    </row>
    <row r="193" spans="1:14">
      <c r="A193" s="2">
        <v>491</v>
      </c>
      <c r="B193" s="1" t="s">
        <v>431</v>
      </c>
      <c r="C193" s="13">
        <v>451165.37597557367</v>
      </c>
      <c r="D193" s="13">
        <v>558768</v>
      </c>
      <c r="E193" s="14">
        <v>21816</v>
      </c>
      <c r="F193" s="13">
        <v>185759.08782935666</v>
      </c>
      <c r="G193" s="13">
        <v>62758</v>
      </c>
      <c r="H193" s="13"/>
      <c r="I193" s="13">
        <v>228572</v>
      </c>
      <c r="J193" s="13">
        <v>62758</v>
      </c>
      <c r="K193" s="13">
        <v>0</v>
      </c>
      <c r="L193" s="13">
        <v>0</v>
      </c>
      <c r="M193" s="14"/>
      <c r="N193" s="13">
        <v>0</v>
      </c>
    </row>
    <row r="194" spans="1:14">
      <c r="A194" s="2">
        <v>498</v>
      </c>
      <c r="B194" s="1" t="s">
        <v>168</v>
      </c>
      <c r="C194" s="13">
        <v>1102081.4108085888</v>
      </c>
      <c r="D194" s="13">
        <v>1272909</v>
      </c>
      <c r="E194" s="14">
        <v>26595</v>
      </c>
      <c r="F194" s="13">
        <v>475142.10693226784</v>
      </c>
      <c r="G194" s="13">
        <v>110705</v>
      </c>
      <c r="H194" s="13"/>
      <c r="I194" s="13">
        <v>338533</v>
      </c>
      <c r="J194" s="13">
        <v>110705</v>
      </c>
      <c r="K194" s="13">
        <v>2658</v>
      </c>
      <c r="L194" s="13">
        <v>0</v>
      </c>
      <c r="M194" s="14"/>
      <c r="N194" s="13">
        <v>4439.7741854255592</v>
      </c>
    </row>
    <row r="195" spans="1:14">
      <c r="A195" s="2">
        <v>499</v>
      </c>
      <c r="B195" s="1" t="s">
        <v>444</v>
      </c>
      <c r="C195" s="13">
        <v>1550714.7271574719</v>
      </c>
      <c r="D195" s="13">
        <v>1994814</v>
      </c>
      <c r="E195" s="14">
        <v>42742</v>
      </c>
      <c r="F195" s="13">
        <v>636192.49335945188</v>
      </c>
      <c r="G195" s="13">
        <v>95166</v>
      </c>
      <c r="H195" s="13"/>
      <c r="I195" s="13">
        <v>671797</v>
      </c>
      <c r="J195" s="13">
        <v>95166</v>
      </c>
      <c r="K195" s="13">
        <v>0</v>
      </c>
      <c r="L195" s="13">
        <v>0</v>
      </c>
      <c r="M195" s="14"/>
      <c r="N195" s="13">
        <v>7494.829381491294</v>
      </c>
    </row>
    <row r="196" spans="1:14">
      <c r="A196" s="2">
        <v>501</v>
      </c>
      <c r="B196" s="1" t="s">
        <v>169</v>
      </c>
      <c r="C196" s="13">
        <v>1426698.6912078762</v>
      </c>
      <c r="D196" s="13">
        <v>1868465</v>
      </c>
      <c r="E196" s="14">
        <v>47372</v>
      </c>
      <c r="F196" s="13">
        <v>589278.70867538895</v>
      </c>
      <c r="G196" s="13">
        <v>102096</v>
      </c>
      <c r="H196" s="13"/>
      <c r="I196" s="13">
        <v>740411</v>
      </c>
      <c r="J196" s="13">
        <v>103007</v>
      </c>
      <c r="K196" s="13">
        <v>1352</v>
      </c>
      <c r="L196" s="13">
        <v>0</v>
      </c>
      <c r="M196" s="14"/>
      <c r="N196" s="13">
        <v>29342.469177639021</v>
      </c>
    </row>
    <row r="197" spans="1:14">
      <c r="A197" s="2">
        <v>502</v>
      </c>
      <c r="B197" s="1" t="s">
        <v>170</v>
      </c>
      <c r="C197" s="13">
        <v>21180703.177280247</v>
      </c>
      <c r="D197" s="13">
        <v>25474904</v>
      </c>
      <c r="E197" s="14">
        <v>960580</v>
      </c>
      <c r="F197" s="13">
        <v>9365020.1745727491</v>
      </c>
      <c r="G197" s="13">
        <v>513185</v>
      </c>
      <c r="H197" s="13"/>
      <c r="I197" s="13">
        <v>9930351</v>
      </c>
      <c r="J197" s="13">
        <v>513185</v>
      </c>
      <c r="K197" s="13">
        <v>154551</v>
      </c>
      <c r="L197" s="13">
        <v>0</v>
      </c>
      <c r="M197" s="14"/>
      <c r="N197" s="13">
        <v>40838.436003881528</v>
      </c>
    </row>
    <row r="198" spans="1:14">
      <c r="A198" s="2">
        <v>503</v>
      </c>
      <c r="B198" s="1" t="s">
        <v>171</v>
      </c>
      <c r="C198" s="13">
        <v>31178650.594056673</v>
      </c>
      <c r="D198" s="13">
        <v>41400199</v>
      </c>
      <c r="E198" s="14">
        <v>1482345</v>
      </c>
      <c r="F198" s="13">
        <v>14949891.133347936</v>
      </c>
      <c r="G198" s="13">
        <v>716852</v>
      </c>
      <c r="H198" s="13"/>
      <c r="I198" s="13">
        <v>12211650</v>
      </c>
      <c r="J198" s="13">
        <v>716852</v>
      </c>
      <c r="K198" s="13">
        <v>22304</v>
      </c>
      <c r="L198" s="13">
        <v>0</v>
      </c>
      <c r="M198" s="14"/>
      <c r="N198" s="13">
        <v>50344.117120653638</v>
      </c>
    </row>
    <row r="199" spans="1:14">
      <c r="A199" s="2">
        <v>504</v>
      </c>
      <c r="B199" s="1" t="s">
        <v>450</v>
      </c>
      <c r="C199" s="13">
        <v>524490.23437031615</v>
      </c>
      <c r="D199" s="13">
        <v>589886</v>
      </c>
      <c r="E199" s="14">
        <v>10825</v>
      </c>
      <c r="F199" s="13">
        <v>216527.97037189553</v>
      </c>
      <c r="G199" s="13">
        <v>54639</v>
      </c>
      <c r="H199" s="13"/>
      <c r="I199" s="13">
        <v>227864</v>
      </c>
      <c r="J199" s="13">
        <v>54694</v>
      </c>
      <c r="K199" s="13">
        <v>0</v>
      </c>
      <c r="L199" s="13">
        <v>0</v>
      </c>
      <c r="M199" s="14"/>
      <c r="N199" s="13">
        <v>0</v>
      </c>
    </row>
    <row r="200" spans="1:14">
      <c r="A200" s="2">
        <v>505</v>
      </c>
      <c r="B200" s="1" t="s">
        <v>172</v>
      </c>
      <c r="C200" s="13">
        <v>39418693.819078863</v>
      </c>
      <c r="D200" s="13">
        <v>49258534</v>
      </c>
      <c r="E200" s="14">
        <v>1849284</v>
      </c>
      <c r="F200" s="13">
        <v>19949220.337213702</v>
      </c>
      <c r="G200" s="13">
        <v>937248</v>
      </c>
      <c r="H200" s="13"/>
      <c r="I200" s="13">
        <v>19791003</v>
      </c>
      <c r="J200" s="13">
        <v>937248</v>
      </c>
      <c r="K200" s="13">
        <v>180127</v>
      </c>
      <c r="L200" s="13">
        <v>0</v>
      </c>
      <c r="M200" s="14"/>
      <c r="N200" s="13">
        <v>120606.62850888468</v>
      </c>
    </row>
    <row r="201" spans="1:14">
      <c r="A201" s="2">
        <v>511</v>
      </c>
      <c r="B201" s="1" t="s">
        <v>451</v>
      </c>
      <c r="C201" s="13">
        <v>727697.26315685397</v>
      </c>
      <c r="D201" s="13">
        <v>892735</v>
      </c>
      <c r="E201" s="14">
        <v>38048</v>
      </c>
      <c r="F201" s="13">
        <v>302054.35917071294</v>
      </c>
      <c r="G201" s="13">
        <v>79020</v>
      </c>
      <c r="H201" s="13"/>
      <c r="I201" s="13">
        <v>332562</v>
      </c>
      <c r="J201" s="13">
        <v>96719</v>
      </c>
      <c r="K201" s="13">
        <v>293</v>
      </c>
      <c r="L201" s="13">
        <v>293</v>
      </c>
      <c r="M201" s="14"/>
      <c r="N201" s="13">
        <v>41510.567433297867</v>
      </c>
    </row>
    <row r="202" spans="1:14">
      <c r="A202" s="2">
        <v>512</v>
      </c>
      <c r="B202" s="1" t="s">
        <v>173</v>
      </c>
      <c r="C202" s="13">
        <v>6562247.2487470005</v>
      </c>
      <c r="D202" s="13">
        <v>8225817</v>
      </c>
      <c r="E202" s="14">
        <v>276749</v>
      </c>
      <c r="F202" s="13">
        <v>3076608.8158101584</v>
      </c>
      <c r="G202" s="13">
        <v>297024</v>
      </c>
      <c r="H202" s="13"/>
      <c r="I202" s="13">
        <v>5520222</v>
      </c>
      <c r="J202" s="13">
        <v>994449</v>
      </c>
      <c r="K202" s="13">
        <v>0</v>
      </c>
      <c r="L202" s="13">
        <v>0</v>
      </c>
      <c r="M202" s="14"/>
      <c r="N202" s="13">
        <v>7461.4118426196774</v>
      </c>
    </row>
    <row r="203" spans="1:14">
      <c r="A203" s="2">
        <v>513</v>
      </c>
      <c r="B203" s="1" t="s">
        <v>174</v>
      </c>
      <c r="C203" s="13">
        <v>14388320.168715511</v>
      </c>
      <c r="D203" s="13">
        <v>19307728</v>
      </c>
      <c r="E203" s="14">
        <v>535415</v>
      </c>
      <c r="F203" s="13">
        <v>7225159.6872975063</v>
      </c>
      <c r="G203" s="13">
        <v>486705</v>
      </c>
      <c r="H203" s="13"/>
      <c r="I203" s="13">
        <v>4272697</v>
      </c>
      <c r="J203" s="13">
        <v>486705</v>
      </c>
      <c r="K203" s="13">
        <v>0</v>
      </c>
      <c r="L203" s="13">
        <v>0</v>
      </c>
      <c r="M203" s="14"/>
      <c r="N203" s="13">
        <v>10140.420591285982</v>
      </c>
    </row>
    <row r="204" spans="1:14">
      <c r="A204" s="2">
        <v>518</v>
      </c>
      <c r="B204" s="1" t="s">
        <v>175</v>
      </c>
      <c r="C204" s="13">
        <v>248679628.45299089</v>
      </c>
      <c r="D204" s="13">
        <v>300558321</v>
      </c>
      <c r="E204" s="14">
        <v>9755495</v>
      </c>
      <c r="F204" s="13">
        <v>109339063.45694506</v>
      </c>
      <c r="G204" s="13">
        <v>4938210</v>
      </c>
      <c r="H204" s="13"/>
      <c r="I204" s="13">
        <v>114484067</v>
      </c>
      <c r="J204" s="13">
        <v>4916831</v>
      </c>
      <c r="K204" s="13">
        <v>157757</v>
      </c>
      <c r="L204" s="13">
        <v>0</v>
      </c>
      <c r="M204" s="14"/>
      <c r="N204" s="13">
        <v>444008.77226902149</v>
      </c>
    </row>
    <row r="205" spans="1:14">
      <c r="A205" s="2">
        <v>523</v>
      </c>
      <c r="B205" s="1" t="s">
        <v>176</v>
      </c>
      <c r="C205" s="13">
        <v>876089.33106789098</v>
      </c>
      <c r="D205" s="13">
        <v>1205940</v>
      </c>
      <c r="E205" s="14">
        <v>58623</v>
      </c>
      <c r="F205" s="13">
        <v>364989.72806799412</v>
      </c>
      <c r="G205" s="13">
        <v>115805</v>
      </c>
      <c r="H205" s="13"/>
      <c r="I205" s="13">
        <v>0</v>
      </c>
      <c r="J205" s="13">
        <v>0</v>
      </c>
      <c r="K205" s="13">
        <v>0</v>
      </c>
      <c r="L205" s="13">
        <v>0</v>
      </c>
      <c r="M205" s="14"/>
      <c r="N205" s="13">
        <v>2137.8933579085797</v>
      </c>
    </row>
    <row r="206" spans="1:14">
      <c r="A206" s="2">
        <v>530</v>
      </c>
      <c r="B206" s="1" t="s">
        <v>177</v>
      </c>
      <c r="C206" s="13">
        <v>8290618.8448477481</v>
      </c>
      <c r="D206" s="13">
        <v>9542721</v>
      </c>
      <c r="E206" s="14">
        <v>388258</v>
      </c>
      <c r="F206" s="13">
        <v>3291780.1429953235</v>
      </c>
      <c r="G206" s="13">
        <v>275559</v>
      </c>
      <c r="H206" s="13"/>
      <c r="I206" s="13">
        <v>3637292</v>
      </c>
      <c r="J206" s="13">
        <v>295973</v>
      </c>
      <c r="K206" s="13">
        <v>35609</v>
      </c>
      <c r="L206" s="13">
        <v>0</v>
      </c>
      <c r="M206" s="14"/>
      <c r="N206" s="13">
        <v>96360.807153932852</v>
      </c>
    </row>
    <row r="207" spans="1:14">
      <c r="A207" s="2">
        <v>531</v>
      </c>
      <c r="B207" s="1" t="s">
        <v>178</v>
      </c>
      <c r="C207" s="13">
        <v>1838491.3260296935</v>
      </c>
      <c r="D207" s="13">
        <v>2459556</v>
      </c>
      <c r="E207" s="14">
        <v>70159</v>
      </c>
      <c r="F207" s="13">
        <v>702501.67513995548</v>
      </c>
      <c r="G207" s="13">
        <v>147708</v>
      </c>
      <c r="H207" s="13"/>
      <c r="I207" s="13">
        <v>630781</v>
      </c>
      <c r="J207" s="13">
        <v>147708</v>
      </c>
      <c r="K207" s="13">
        <v>8279</v>
      </c>
      <c r="L207" s="13">
        <v>0</v>
      </c>
      <c r="M207" s="14"/>
      <c r="N207" s="13">
        <v>27561.903758975517</v>
      </c>
    </row>
    <row r="208" spans="1:14">
      <c r="A208" s="2">
        <v>532</v>
      </c>
      <c r="B208" s="1" t="s">
        <v>179</v>
      </c>
      <c r="C208" s="13">
        <v>1745468.9139300564</v>
      </c>
      <c r="D208" s="13">
        <v>2014971</v>
      </c>
      <c r="E208" s="14">
        <v>143470</v>
      </c>
      <c r="F208" s="13">
        <v>814447.20587381104</v>
      </c>
      <c r="G208" s="13">
        <v>147176</v>
      </c>
      <c r="H208" s="13"/>
      <c r="I208" s="13">
        <v>850540</v>
      </c>
      <c r="J208" s="13">
        <v>146544</v>
      </c>
      <c r="K208" s="13">
        <v>0</v>
      </c>
      <c r="L208" s="13">
        <v>0</v>
      </c>
      <c r="M208" s="14"/>
      <c r="N208" s="13">
        <v>8127.0228865522959</v>
      </c>
    </row>
    <row r="209" spans="1:14">
      <c r="A209" s="2">
        <v>534</v>
      </c>
      <c r="B209" s="1" t="s">
        <v>180</v>
      </c>
      <c r="C209" s="13">
        <v>1854365.7872646819</v>
      </c>
      <c r="D209" s="13">
        <v>2303949</v>
      </c>
      <c r="E209" s="14">
        <v>48708</v>
      </c>
      <c r="F209" s="13">
        <v>688142.67050921998</v>
      </c>
      <c r="G209" s="13">
        <v>139479</v>
      </c>
      <c r="H209" s="13"/>
      <c r="I209" s="13">
        <v>688143</v>
      </c>
      <c r="J209" s="13">
        <v>139479</v>
      </c>
      <c r="K209" s="13">
        <v>0</v>
      </c>
      <c r="L209" s="13">
        <v>0</v>
      </c>
      <c r="M209" s="14"/>
      <c r="N209" s="13">
        <v>18768.075701225098</v>
      </c>
    </row>
    <row r="210" spans="1:14">
      <c r="A210" s="2">
        <v>537</v>
      </c>
      <c r="B210" s="1" t="s">
        <v>181</v>
      </c>
      <c r="C210" s="13">
        <v>6383326.4832930351</v>
      </c>
      <c r="D210" s="13">
        <v>7503018</v>
      </c>
      <c r="E210" s="14">
        <v>150857</v>
      </c>
      <c r="F210" s="13">
        <v>2590998.4417924527</v>
      </c>
      <c r="G210" s="13">
        <v>437854</v>
      </c>
      <c r="H210" s="13"/>
      <c r="I210" s="13">
        <v>2311019</v>
      </c>
      <c r="J210" s="13">
        <v>437854</v>
      </c>
      <c r="K210" s="13">
        <v>17217</v>
      </c>
      <c r="L210" s="13">
        <v>0</v>
      </c>
      <c r="M210" s="14"/>
      <c r="N210" s="13">
        <v>10018.511462829571</v>
      </c>
    </row>
    <row r="211" spans="1:14">
      <c r="A211" s="2">
        <v>542</v>
      </c>
      <c r="B211" s="1" t="s">
        <v>182</v>
      </c>
      <c r="C211" s="13">
        <v>3484032.527065469</v>
      </c>
      <c r="D211" s="13">
        <v>4897744</v>
      </c>
      <c r="E211" s="14">
        <v>127969</v>
      </c>
      <c r="F211" s="13">
        <v>1214779.0916235866</v>
      </c>
      <c r="G211" s="13">
        <v>170744</v>
      </c>
      <c r="H211" s="13"/>
      <c r="I211" s="13">
        <v>947166</v>
      </c>
      <c r="J211" s="13">
        <v>170744</v>
      </c>
      <c r="K211" s="13">
        <v>18595</v>
      </c>
      <c r="L211" s="13">
        <v>0</v>
      </c>
      <c r="M211" s="14"/>
      <c r="N211" s="13">
        <v>282.9135329713605</v>
      </c>
    </row>
    <row r="212" spans="1:14">
      <c r="A212" s="2">
        <v>545</v>
      </c>
      <c r="B212" s="1" t="s">
        <v>183</v>
      </c>
      <c r="C212" s="13">
        <v>2893195.2264774586</v>
      </c>
      <c r="D212" s="13">
        <v>3366709</v>
      </c>
      <c r="E212" s="14">
        <v>102586</v>
      </c>
      <c r="F212" s="13">
        <v>1191031.4881881678</v>
      </c>
      <c r="G212" s="13">
        <v>167323</v>
      </c>
      <c r="H212" s="13"/>
      <c r="I212" s="13">
        <v>951032</v>
      </c>
      <c r="J212" s="13">
        <v>167323</v>
      </c>
      <c r="K212" s="13">
        <v>0</v>
      </c>
      <c r="L212" s="13">
        <v>0</v>
      </c>
      <c r="M212" s="14"/>
      <c r="N212" s="13">
        <v>2655.847185856147</v>
      </c>
    </row>
    <row r="213" spans="1:14">
      <c r="A213" s="2">
        <v>546</v>
      </c>
      <c r="B213" s="1" t="s">
        <v>184</v>
      </c>
      <c r="C213" s="13">
        <v>33070498.065899312</v>
      </c>
      <c r="D213" s="13">
        <v>41442782</v>
      </c>
      <c r="E213" s="14">
        <v>1024665</v>
      </c>
      <c r="F213" s="13">
        <v>15364591.389902558</v>
      </c>
      <c r="G213" s="13">
        <v>738989</v>
      </c>
      <c r="H213" s="13"/>
      <c r="I213" s="13">
        <v>12853579</v>
      </c>
      <c r="J213" s="13">
        <v>738989</v>
      </c>
      <c r="K213" s="13">
        <v>15834</v>
      </c>
      <c r="L213" s="13">
        <v>0</v>
      </c>
      <c r="M213" s="14"/>
      <c r="N213" s="13">
        <v>53624.605519884048</v>
      </c>
    </row>
    <row r="214" spans="1:14">
      <c r="A214" s="2">
        <v>547</v>
      </c>
      <c r="B214" s="1" t="s">
        <v>185</v>
      </c>
      <c r="C214" s="13">
        <v>3026071.1396068824</v>
      </c>
      <c r="D214" s="13">
        <v>3989744</v>
      </c>
      <c r="E214" s="14">
        <v>116571</v>
      </c>
      <c r="F214" s="13">
        <v>1098694.1962861111</v>
      </c>
      <c r="G214" s="13">
        <v>141839</v>
      </c>
      <c r="H214" s="13"/>
      <c r="I214" s="13">
        <v>893480</v>
      </c>
      <c r="J214" s="13">
        <v>141839</v>
      </c>
      <c r="K214" s="13">
        <v>0</v>
      </c>
      <c r="L214" s="13">
        <v>0</v>
      </c>
      <c r="M214" s="14"/>
      <c r="N214" s="13">
        <v>8527.9882916054557</v>
      </c>
    </row>
    <row r="215" spans="1:14">
      <c r="A215" s="2">
        <v>553</v>
      </c>
      <c r="B215" s="1" t="s">
        <v>186</v>
      </c>
      <c r="C215" s="13">
        <v>1579746.8203380383</v>
      </c>
      <c r="D215" s="13">
        <v>2130221</v>
      </c>
      <c r="E215" s="14">
        <v>44042</v>
      </c>
      <c r="F215" s="13">
        <v>567627.17814343434</v>
      </c>
      <c r="G215" s="13">
        <v>135643</v>
      </c>
      <c r="H215" s="13"/>
      <c r="I215" s="13">
        <v>567628</v>
      </c>
      <c r="J215" s="13">
        <v>135643</v>
      </c>
      <c r="K215" s="13">
        <v>0</v>
      </c>
      <c r="L215" s="13">
        <v>0</v>
      </c>
      <c r="M215" s="14"/>
      <c r="N215" s="13">
        <v>7889.9998897012902</v>
      </c>
    </row>
    <row r="216" spans="1:14">
      <c r="A216" s="2">
        <v>556</v>
      </c>
      <c r="B216" s="1" t="s">
        <v>187</v>
      </c>
      <c r="C216" s="13">
        <v>7948924.7750083823</v>
      </c>
      <c r="D216" s="13">
        <v>10803913</v>
      </c>
      <c r="E216" s="14">
        <v>229246</v>
      </c>
      <c r="F216" s="13">
        <v>4089149.8537392146</v>
      </c>
      <c r="G216" s="13">
        <v>268192</v>
      </c>
      <c r="H216" s="13"/>
      <c r="I216" s="13">
        <v>4074340</v>
      </c>
      <c r="J216" s="13">
        <v>268192</v>
      </c>
      <c r="K216" s="13">
        <v>57701</v>
      </c>
      <c r="L216" s="13">
        <v>0</v>
      </c>
      <c r="M216" s="14"/>
      <c r="N216" s="13">
        <v>89.978615990891427</v>
      </c>
    </row>
    <row r="217" spans="1:14">
      <c r="A217" s="2">
        <v>559</v>
      </c>
      <c r="B217" s="1" t="s">
        <v>452</v>
      </c>
      <c r="C217" s="13">
        <v>1143006.3671413478</v>
      </c>
      <c r="D217" s="13">
        <v>1239122</v>
      </c>
      <c r="E217" s="14">
        <v>59123</v>
      </c>
      <c r="F217" s="13">
        <v>466154.02336658689</v>
      </c>
      <c r="G217" s="13">
        <v>106193</v>
      </c>
      <c r="H217" s="13"/>
      <c r="I217" s="13">
        <v>545526</v>
      </c>
      <c r="J217" s="13">
        <v>105737</v>
      </c>
      <c r="K217" s="13">
        <v>2302</v>
      </c>
      <c r="L217" s="13">
        <v>0</v>
      </c>
      <c r="M217" s="14"/>
      <c r="N217" s="13">
        <v>2328.9762510923615</v>
      </c>
    </row>
    <row r="218" spans="1:14">
      <c r="A218" s="2">
        <v>568</v>
      </c>
      <c r="B218" s="1" t="s">
        <v>432</v>
      </c>
      <c r="C218" s="13">
        <v>773941.1985201668</v>
      </c>
      <c r="D218" s="13">
        <v>938407</v>
      </c>
      <c r="E218" s="14">
        <v>52533</v>
      </c>
      <c r="F218" s="13">
        <v>357842.24004394107</v>
      </c>
      <c r="G218" s="13">
        <v>76093</v>
      </c>
      <c r="H218" s="13"/>
      <c r="I218" s="13">
        <v>425252</v>
      </c>
      <c r="J218" s="13">
        <v>82856</v>
      </c>
      <c r="K218" s="13">
        <v>2094</v>
      </c>
      <c r="L218" s="13">
        <v>0</v>
      </c>
      <c r="M218" s="14"/>
      <c r="N218" s="13">
        <v>1276.7158108707574</v>
      </c>
    </row>
    <row r="219" spans="1:14">
      <c r="A219" s="2">
        <v>569</v>
      </c>
      <c r="B219" s="1" t="s">
        <v>188</v>
      </c>
      <c r="C219" s="13">
        <v>1578107.9611109507</v>
      </c>
      <c r="D219" s="13">
        <v>1961109</v>
      </c>
      <c r="E219" s="14">
        <v>26084</v>
      </c>
      <c r="F219" s="13">
        <v>591982.79026297864</v>
      </c>
      <c r="G219" s="13">
        <v>165964</v>
      </c>
      <c r="H219" s="13"/>
      <c r="I219" s="13">
        <v>426761</v>
      </c>
      <c r="J219" s="13">
        <v>76093</v>
      </c>
      <c r="K219" s="13">
        <v>523</v>
      </c>
      <c r="L219" s="13">
        <v>0</v>
      </c>
      <c r="M219" s="14"/>
      <c r="N219" s="13">
        <v>11247.646934845769</v>
      </c>
    </row>
    <row r="220" spans="1:14">
      <c r="A220" s="2">
        <v>571</v>
      </c>
      <c r="B220" s="1" t="s">
        <v>453</v>
      </c>
      <c r="C220" s="13">
        <v>856647.58927487163</v>
      </c>
      <c r="D220" s="13">
        <v>1024240</v>
      </c>
      <c r="E220" s="14">
        <v>16747</v>
      </c>
      <c r="F220" s="13">
        <v>281944.63225386839</v>
      </c>
      <c r="G220" s="13">
        <v>58007</v>
      </c>
      <c r="H220" s="13"/>
      <c r="I220" s="13">
        <v>271945</v>
      </c>
      <c r="J220" s="13">
        <v>58007</v>
      </c>
      <c r="K220" s="13">
        <v>0</v>
      </c>
      <c r="L220" s="13">
        <v>0</v>
      </c>
      <c r="M220" s="14"/>
      <c r="N220" s="13">
        <v>5035.5851110839949</v>
      </c>
    </row>
    <row r="221" spans="1:14">
      <c r="A221" s="2">
        <v>575</v>
      </c>
      <c r="B221" s="1" t="s">
        <v>189</v>
      </c>
      <c r="C221" s="13">
        <v>2369426.2071410622</v>
      </c>
      <c r="D221" s="13">
        <v>2928662</v>
      </c>
      <c r="E221" s="14">
        <v>50019</v>
      </c>
      <c r="F221" s="13">
        <v>808015.6395122807</v>
      </c>
      <c r="G221" s="13">
        <v>161474</v>
      </c>
      <c r="H221" s="13"/>
      <c r="I221" s="13">
        <v>808016</v>
      </c>
      <c r="J221" s="13">
        <v>161474</v>
      </c>
      <c r="K221" s="13">
        <v>0</v>
      </c>
      <c r="L221" s="13">
        <v>0</v>
      </c>
      <c r="M221" s="14"/>
      <c r="N221" s="13">
        <v>3267.943303731684</v>
      </c>
    </row>
    <row r="222" spans="1:14">
      <c r="A222" s="2">
        <v>576</v>
      </c>
      <c r="B222" s="1" t="s">
        <v>190</v>
      </c>
      <c r="C222" s="13">
        <v>1098046.8641809903</v>
      </c>
      <c r="D222" s="13">
        <v>1402954</v>
      </c>
      <c r="E222" s="14">
        <v>75986</v>
      </c>
      <c r="F222" s="13">
        <v>366128.66370574798</v>
      </c>
      <c r="G222" s="13">
        <v>96294</v>
      </c>
      <c r="H222" s="13"/>
      <c r="I222" s="13">
        <v>366129</v>
      </c>
      <c r="J222" s="13">
        <v>96294</v>
      </c>
      <c r="K222" s="13">
        <v>0</v>
      </c>
      <c r="L222" s="13">
        <v>0</v>
      </c>
      <c r="M222" s="14"/>
      <c r="N222" s="13">
        <v>2735.2138406762379</v>
      </c>
    </row>
    <row r="223" spans="1:14">
      <c r="A223" s="2">
        <v>579</v>
      </c>
      <c r="B223" s="1" t="s">
        <v>191</v>
      </c>
      <c r="C223" s="13">
        <v>1912666.2483957887</v>
      </c>
      <c r="D223" s="13">
        <v>2394597</v>
      </c>
      <c r="E223" s="14">
        <v>44106</v>
      </c>
      <c r="F223" s="13">
        <v>692861.97187972523</v>
      </c>
      <c r="G223" s="13">
        <v>90923</v>
      </c>
      <c r="H223" s="13"/>
      <c r="I223" s="13">
        <v>434534</v>
      </c>
      <c r="J223" s="13">
        <v>90923</v>
      </c>
      <c r="K223" s="13">
        <v>1920</v>
      </c>
      <c r="L223" s="13">
        <v>0</v>
      </c>
      <c r="M223" s="14"/>
      <c r="N223" s="13">
        <v>40.735511245876324</v>
      </c>
    </row>
    <row r="224" spans="1:14">
      <c r="A224" s="2">
        <v>580</v>
      </c>
      <c r="B224" s="1" t="s">
        <v>454</v>
      </c>
      <c r="C224" s="13">
        <v>844696.39534314373</v>
      </c>
      <c r="D224" s="13">
        <v>819558</v>
      </c>
      <c r="E224" s="14">
        <v>15628</v>
      </c>
      <c r="F224" s="13">
        <v>292765.38037332718</v>
      </c>
      <c r="G224" s="13">
        <v>62384</v>
      </c>
      <c r="H224" s="13"/>
      <c r="I224" s="13">
        <v>315749</v>
      </c>
      <c r="J224" s="13">
        <v>62384</v>
      </c>
      <c r="K224" s="13">
        <v>0</v>
      </c>
      <c r="L224" s="13">
        <v>0</v>
      </c>
      <c r="M224" s="14"/>
      <c r="N224" s="13">
        <v>7362.3488471297051</v>
      </c>
    </row>
    <row r="225" spans="1:14">
      <c r="A225" s="2">
        <v>584</v>
      </c>
      <c r="B225" s="1" t="s">
        <v>192</v>
      </c>
      <c r="C225" s="13">
        <v>2101564.0757844411</v>
      </c>
      <c r="D225" s="13">
        <v>2612390</v>
      </c>
      <c r="E225" s="14">
        <v>64383</v>
      </c>
      <c r="F225" s="13">
        <v>774397.5431329445</v>
      </c>
      <c r="G225" s="13">
        <v>134056</v>
      </c>
      <c r="H225" s="13"/>
      <c r="I225" s="13">
        <v>678245</v>
      </c>
      <c r="J225" s="13">
        <v>134056</v>
      </c>
      <c r="K225" s="13">
        <v>21627</v>
      </c>
      <c r="L225" s="13">
        <v>0</v>
      </c>
      <c r="M225" s="14"/>
      <c r="N225" s="13">
        <v>10988.138296278292</v>
      </c>
    </row>
    <row r="226" spans="1:14">
      <c r="A226" s="2">
        <v>585</v>
      </c>
      <c r="B226" s="1" t="s">
        <v>193</v>
      </c>
      <c r="C226" s="13">
        <v>1972107.1647644474</v>
      </c>
      <c r="D226" s="13">
        <v>2409792</v>
      </c>
      <c r="E226" s="14">
        <v>26350</v>
      </c>
      <c r="F226" s="13">
        <v>781072.58321699663</v>
      </c>
      <c r="G226" s="13">
        <v>172514</v>
      </c>
      <c r="H226" s="13"/>
      <c r="I226" s="13">
        <v>713954</v>
      </c>
      <c r="J226" s="13">
        <v>172514</v>
      </c>
      <c r="K226" s="13">
        <v>20314</v>
      </c>
      <c r="L226" s="13">
        <v>0</v>
      </c>
      <c r="M226" s="14"/>
      <c r="N226" s="13">
        <v>40277.822542641406</v>
      </c>
    </row>
    <row r="227" spans="1:14">
      <c r="A227" s="2">
        <v>588</v>
      </c>
      <c r="B227" s="1" t="s">
        <v>194</v>
      </c>
      <c r="C227" s="13">
        <v>586134.28602454241</v>
      </c>
      <c r="D227" s="13">
        <v>692857</v>
      </c>
      <c r="E227" s="14">
        <v>11603</v>
      </c>
      <c r="F227" s="13">
        <v>245363.20487662166</v>
      </c>
      <c r="G227" s="13">
        <v>65199</v>
      </c>
      <c r="H227" s="13"/>
      <c r="I227" s="13">
        <v>216370</v>
      </c>
      <c r="J227" s="13">
        <v>65199</v>
      </c>
      <c r="K227" s="13">
        <v>27828</v>
      </c>
      <c r="L227" s="13">
        <v>0</v>
      </c>
      <c r="M227" s="14"/>
      <c r="N227" s="13">
        <v>2325.4749798270909</v>
      </c>
    </row>
    <row r="228" spans="1:14">
      <c r="A228" s="2">
        <v>589</v>
      </c>
      <c r="B228" s="1" t="s">
        <v>195</v>
      </c>
      <c r="C228" s="13">
        <v>523653.14483166498</v>
      </c>
      <c r="D228" s="13">
        <v>785558</v>
      </c>
      <c r="E228" s="14">
        <v>6569</v>
      </c>
      <c r="F228" s="13">
        <v>210451.90428037045</v>
      </c>
      <c r="G228" s="13">
        <v>60372</v>
      </c>
      <c r="H228" s="13"/>
      <c r="I228" s="13">
        <v>142358</v>
      </c>
      <c r="J228" s="13">
        <v>0</v>
      </c>
      <c r="K228" s="13">
        <v>2171</v>
      </c>
      <c r="L228" s="13">
        <v>0</v>
      </c>
      <c r="M228" s="14"/>
      <c r="N228" s="13">
        <v>2328.665327389268</v>
      </c>
    </row>
    <row r="229" spans="1:14">
      <c r="A229" s="2">
        <v>590</v>
      </c>
      <c r="B229" s="1" t="s">
        <v>196</v>
      </c>
      <c r="C229" s="13">
        <v>4111503.0236776001</v>
      </c>
      <c r="D229" s="13">
        <v>5384961</v>
      </c>
      <c r="E229" s="14">
        <v>158634</v>
      </c>
      <c r="F229" s="13">
        <v>1582852.0084115611</v>
      </c>
      <c r="G229" s="13">
        <v>194933</v>
      </c>
      <c r="H229" s="13"/>
      <c r="I229" s="13">
        <v>1399944</v>
      </c>
      <c r="J229" s="13">
        <v>194933</v>
      </c>
      <c r="K229" s="13">
        <v>17092</v>
      </c>
      <c r="L229" s="13">
        <v>0</v>
      </c>
      <c r="M229" s="14"/>
      <c r="N229" s="13">
        <v>56915.723904847764</v>
      </c>
    </row>
    <row r="230" spans="1:14">
      <c r="A230" s="2">
        <v>597</v>
      </c>
      <c r="B230" s="1" t="s">
        <v>197</v>
      </c>
      <c r="C230" s="13">
        <v>6843854.8586036609</v>
      </c>
      <c r="D230" s="13">
        <v>8403515</v>
      </c>
      <c r="E230" s="14">
        <v>201064</v>
      </c>
      <c r="F230" s="13">
        <v>2848003.9597022431</v>
      </c>
      <c r="G230" s="13">
        <v>340003</v>
      </c>
      <c r="H230" s="13"/>
      <c r="I230" s="13">
        <v>3024783</v>
      </c>
      <c r="J230" s="13">
        <v>340025</v>
      </c>
      <c r="K230" s="13">
        <v>17801</v>
      </c>
      <c r="L230" s="13">
        <v>0</v>
      </c>
      <c r="M230" s="14"/>
      <c r="N230" s="13">
        <v>11127.211314373586</v>
      </c>
    </row>
    <row r="231" spans="1:14">
      <c r="A231" s="2">
        <v>599</v>
      </c>
      <c r="B231" s="1" t="s">
        <v>198</v>
      </c>
      <c r="C231" s="13">
        <v>408095897.90134263</v>
      </c>
      <c r="D231" s="13">
        <v>518081104</v>
      </c>
      <c r="E231" s="14">
        <v>19217445</v>
      </c>
      <c r="F231" s="13">
        <v>201219150.75707752</v>
      </c>
      <c r="G231" s="13">
        <v>6706443</v>
      </c>
      <c r="H231" s="13"/>
      <c r="I231" s="13">
        <v>246164184</v>
      </c>
      <c r="J231" s="13">
        <v>5712715</v>
      </c>
      <c r="K231" s="13">
        <v>5352300</v>
      </c>
      <c r="L231" s="13">
        <v>0</v>
      </c>
      <c r="M231" s="14"/>
      <c r="N231" s="13">
        <v>357564.83902625955</v>
      </c>
    </row>
    <row r="232" spans="1:14">
      <c r="A232" s="2">
        <v>603</v>
      </c>
      <c r="B232" s="1" t="s">
        <v>199</v>
      </c>
      <c r="C232" s="13">
        <v>13465987.945018886</v>
      </c>
      <c r="D232" s="13">
        <v>15324397</v>
      </c>
      <c r="E232" s="14">
        <v>359714</v>
      </c>
      <c r="F232" s="13">
        <v>5640627.7071197564</v>
      </c>
      <c r="G232" s="13">
        <v>341339</v>
      </c>
      <c r="H232" s="13"/>
      <c r="I232" s="13">
        <v>6202521</v>
      </c>
      <c r="J232" s="13">
        <v>358252</v>
      </c>
      <c r="K232" s="13">
        <v>10232</v>
      </c>
      <c r="L232" s="13">
        <v>0</v>
      </c>
      <c r="M232" s="14"/>
      <c r="N232" s="13">
        <v>78781.469374024906</v>
      </c>
    </row>
    <row r="233" spans="1:14">
      <c r="A233" s="2">
        <v>606</v>
      </c>
      <c r="B233" s="1" t="s">
        <v>200</v>
      </c>
      <c r="C233" s="13">
        <v>28857160.320671331</v>
      </c>
      <c r="D233" s="13">
        <v>35717852</v>
      </c>
      <c r="E233" s="14">
        <v>1216141</v>
      </c>
      <c r="F233" s="13">
        <v>12957880.173378937</v>
      </c>
      <c r="G233" s="13">
        <v>742015</v>
      </c>
      <c r="H233" s="13"/>
      <c r="I233" s="13">
        <v>12379335</v>
      </c>
      <c r="J233" s="13">
        <v>742015</v>
      </c>
      <c r="K233" s="13">
        <v>1581833</v>
      </c>
      <c r="L233" s="13">
        <v>0</v>
      </c>
      <c r="M233" s="14"/>
      <c r="N233" s="13">
        <v>18861.361824434403</v>
      </c>
    </row>
    <row r="234" spans="1:14">
      <c r="A234" s="2">
        <v>608</v>
      </c>
      <c r="B234" s="1" t="s">
        <v>433</v>
      </c>
      <c r="C234" s="13">
        <v>1757357.3657100415</v>
      </c>
      <c r="D234" s="13">
        <v>2431194</v>
      </c>
      <c r="E234" s="14">
        <v>152036</v>
      </c>
      <c r="F234" s="13">
        <v>622714.33489919454</v>
      </c>
      <c r="G234" s="13">
        <v>77833</v>
      </c>
      <c r="H234" s="13"/>
      <c r="I234" s="13">
        <v>725740</v>
      </c>
      <c r="J234" s="13">
        <v>77833</v>
      </c>
      <c r="K234" s="13">
        <v>0</v>
      </c>
      <c r="L234" s="13">
        <v>0</v>
      </c>
      <c r="M234" s="14"/>
      <c r="N234" s="13">
        <v>8901.5924107863866</v>
      </c>
    </row>
    <row r="235" spans="1:14">
      <c r="A235" s="2">
        <v>610</v>
      </c>
      <c r="B235" s="1" t="s">
        <v>201</v>
      </c>
      <c r="C235" s="13">
        <v>3472201.276749976</v>
      </c>
      <c r="D235" s="13">
        <v>4268751</v>
      </c>
      <c r="E235" s="14">
        <v>115112</v>
      </c>
      <c r="F235" s="13">
        <v>1165670.0640093924</v>
      </c>
      <c r="G235" s="13">
        <v>164477</v>
      </c>
      <c r="H235" s="13"/>
      <c r="I235" s="13">
        <v>893611</v>
      </c>
      <c r="J235" s="13">
        <v>164477</v>
      </c>
      <c r="K235" s="13">
        <v>17941</v>
      </c>
      <c r="L235" s="13">
        <v>0</v>
      </c>
      <c r="M235" s="14"/>
      <c r="N235" s="13">
        <v>10118.241367131975</v>
      </c>
    </row>
    <row r="236" spans="1:14">
      <c r="A236" s="2">
        <v>611</v>
      </c>
      <c r="B236" s="1" t="s">
        <v>202</v>
      </c>
      <c r="C236" s="13">
        <v>862590.31392768747</v>
      </c>
      <c r="D236" s="13">
        <v>957763</v>
      </c>
      <c r="E236" s="14">
        <v>16802</v>
      </c>
      <c r="F236" s="13">
        <v>295387.19212349865</v>
      </c>
      <c r="G236" s="13">
        <v>68381</v>
      </c>
      <c r="H236" s="13"/>
      <c r="I236" s="13">
        <v>315998</v>
      </c>
      <c r="J236" s="13">
        <v>68381</v>
      </c>
      <c r="K236" s="13">
        <v>51065</v>
      </c>
      <c r="L236" s="13">
        <v>0</v>
      </c>
      <c r="M236" s="14"/>
      <c r="N236" s="13">
        <v>15729.855446532658</v>
      </c>
    </row>
    <row r="237" spans="1:14">
      <c r="A237" s="2">
        <v>612</v>
      </c>
      <c r="B237" s="1" t="s">
        <v>434</v>
      </c>
      <c r="C237" s="13">
        <v>22187234.091395192</v>
      </c>
      <c r="D237" s="13">
        <v>23898305</v>
      </c>
      <c r="E237" s="14">
        <v>757915</v>
      </c>
      <c r="F237" s="13">
        <v>9384757.8082298432</v>
      </c>
      <c r="G237" s="13">
        <v>598033</v>
      </c>
      <c r="H237" s="13"/>
      <c r="I237" s="13">
        <v>10175029</v>
      </c>
      <c r="J237" s="13">
        <v>598033</v>
      </c>
      <c r="K237" s="13">
        <v>423137</v>
      </c>
      <c r="L237" s="13">
        <v>0</v>
      </c>
      <c r="M237" s="14"/>
      <c r="N237" s="13">
        <v>22883.768252933463</v>
      </c>
    </row>
    <row r="238" spans="1:14">
      <c r="A238" s="2">
        <v>613</v>
      </c>
      <c r="B238" s="1" t="s">
        <v>203</v>
      </c>
      <c r="C238" s="13">
        <v>2671875.7652697996</v>
      </c>
      <c r="D238" s="13">
        <v>3369349</v>
      </c>
      <c r="E238" s="14">
        <v>59621</v>
      </c>
      <c r="F238" s="13">
        <v>846990.49449840724</v>
      </c>
      <c r="G238" s="13">
        <v>128045</v>
      </c>
      <c r="H238" s="13"/>
      <c r="I238" s="13">
        <v>979785</v>
      </c>
      <c r="J238" s="13">
        <v>123442</v>
      </c>
      <c r="K238" s="13">
        <v>16562</v>
      </c>
      <c r="L238" s="13">
        <v>0</v>
      </c>
      <c r="M238" s="14"/>
      <c r="N238" s="13">
        <v>37.491089996204757</v>
      </c>
    </row>
    <row r="239" spans="1:14">
      <c r="A239" s="2">
        <v>614</v>
      </c>
      <c r="B239" s="1" t="s">
        <v>204</v>
      </c>
      <c r="C239" s="13">
        <v>933327.94415849762</v>
      </c>
      <c r="D239" s="13">
        <v>941630</v>
      </c>
      <c r="E239" s="14">
        <v>33106</v>
      </c>
      <c r="F239" s="13">
        <v>342499.07394367963</v>
      </c>
      <c r="G239" s="13">
        <v>89172</v>
      </c>
      <c r="H239" s="13"/>
      <c r="I239" s="13">
        <v>376565</v>
      </c>
      <c r="J239" s="13">
        <v>94421</v>
      </c>
      <c r="K239" s="13">
        <v>8467</v>
      </c>
      <c r="L239" s="13">
        <v>0</v>
      </c>
      <c r="M239" s="14"/>
      <c r="N239" s="13">
        <v>2102.6733627871449</v>
      </c>
    </row>
    <row r="240" spans="1:14">
      <c r="A240" s="2">
        <v>617</v>
      </c>
      <c r="B240" s="1" t="s">
        <v>205</v>
      </c>
      <c r="C240" s="13">
        <v>614129.47846749239</v>
      </c>
      <c r="D240" s="13">
        <v>776394</v>
      </c>
      <c r="E240" s="14">
        <v>9500</v>
      </c>
      <c r="F240" s="13">
        <v>246824.27548787923</v>
      </c>
      <c r="G240" s="13">
        <v>54219</v>
      </c>
      <c r="H240" s="13"/>
      <c r="I240" s="13">
        <v>223622</v>
      </c>
      <c r="J240" s="13">
        <v>54219</v>
      </c>
      <c r="K240" s="13">
        <v>6545</v>
      </c>
      <c r="L240" s="13">
        <v>0</v>
      </c>
      <c r="M240" s="14"/>
      <c r="N240" s="13">
        <v>0</v>
      </c>
    </row>
    <row r="241" spans="1:14">
      <c r="A241" s="2">
        <v>620</v>
      </c>
      <c r="B241" s="1" t="s">
        <v>206</v>
      </c>
      <c r="C241" s="13">
        <v>2408291.7284110561</v>
      </c>
      <c r="D241" s="13">
        <v>2529322</v>
      </c>
      <c r="E241" s="14">
        <v>93147</v>
      </c>
      <c r="F241" s="13">
        <v>855149.05607202626</v>
      </c>
      <c r="G241" s="13">
        <v>133222</v>
      </c>
      <c r="H241" s="13"/>
      <c r="I241" s="13">
        <v>909960</v>
      </c>
      <c r="J241" s="13">
        <v>133222</v>
      </c>
      <c r="K241" s="13">
        <v>0</v>
      </c>
      <c r="L241" s="13">
        <v>0</v>
      </c>
      <c r="M241" s="14"/>
      <c r="N241" s="13">
        <v>2093.0121972881234</v>
      </c>
    </row>
    <row r="242" spans="1:14">
      <c r="A242" s="2">
        <v>622</v>
      </c>
      <c r="B242" s="1" t="s">
        <v>207</v>
      </c>
      <c r="C242" s="13">
        <v>23686576.581090905</v>
      </c>
      <c r="D242" s="13">
        <v>28600850</v>
      </c>
      <c r="E242" s="14">
        <v>635482</v>
      </c>
      <c r="F242" s="13">
        <v>10181071.017308474</v>
      </c>
      <c r="G242" s="13">
        <v>582421</v>
      </c>
      <c r="H242" s="13"/>
      <c r="I242" s="13">
        <v>9366323</v>
      </c>
      <c r="J242" s="13">
        <v>582421</v>
      </c>
      <c r="K242" s="13">
        <v>28000</v>
      </c>
      <c r="L242" s="13">
        <v>0</v>
      </c>
      <c r="M242" s="14"/>
      <c r="N242" s="13">
        <v>60880.771669337002</v>
      </c>
    </row>
    <row r="243" spans="1:14">
      <c r="A243" s="2">
        <v>623</v>
      </c>
      <c r="B243" s="1" t="s">
        <v>435</v>
      </c>
      <c r="C243" s="13">
        <v>552680.24641878926</v>
      </c>
      <c r="D243" s="13">
        <v>774312</v>
      </c>
      <c r="E243" s="14">
        <v>45941</v>
      </c>
      <c r="F243" s="13">
        <v>214111.86886313566</v>
      </c>
      <c r="G243" s="13">
        <v>62547</v>
      </c>
      <c r="H243" s="13"/>
      <c r="I243" s="13">
        <v>228618</v>
      </c>
      <c r="J243" s="13">
        <v>62547</v>
      </c>
      <c r="K243" s="13">
        <v>0</v>
      </c>
      <c r="L243" s="13">
        <v>0</v>
      </c>
      <c r="M243" s="14"/>
      <c r="N243" s="13">
        <v>0</v>
      </c>
    </row>
    <row r="244" spans="1:14">
      <c r="A244" s="2">
        <v>626</v>
      </c>
      <c r="B244" s="1" t="s">
        <v>208</v>
      </c>
      <c r="C244" s="13">
        <v>2230011.2753199534</v>
      </c>
      <c r="D244" s="13">
        <v>3205649</v>
      </c>
      <c r="E244" s="14">
        <v>84576</v>
      </c>
      <c r="F244" s="13">
        <v>811270.36902545858</v>
      </c>
      <c r="G244" s="13">
        <v>124440</v>
      </c>
      <c r="H244" s="13"/>
      <c r="I244" s="13">
        <v>637832</v>
      </c>
      <c r="J244" s="13">
        <v>124440</v>
      </c>
      <c r="K244" s="13">
        <v>0</v>
      </c>
      <c r="L244" s="13">
        <v>0</v>
      </c>
      <c r="M244" s="14"/>
      <c r="N244" s="13">
        <v>0</v>
      </c>
    </row>
    <row r="245" spans="1:14">
      <c r="A245" s="2">
        <v>627</v>
      </c>
      <c r="B245" s="1" t="s">
        <v>209</v>
      </c>
      <c r="C245" s="13">
        <v>1756772.949498141</v>
      </c>
      <c r="D245" s="13">
        <v>2354912</v>
      </c>
      <c r="E245" s="14">
        <v>101374</v>
      </c>
      <c r="F245" s="13">
        <v>914801.02215557673</v>
      </c>
      <c r="G245" s="13">
        <v>171154</v>
      </c>
      <c r="H245" s="13"/>
      <c r="I245" s="13">
        <v>855410</v>
      </c>
      <c r="J245" s="13">
        <v>171154</v>
      </c>
      <c r="K245" s="13">
        <v>0</v>
      </c>
      <c r="L245" s="13">
        <v>0</v>
      </c>
      <c r="M245" s="14"/>
      <c r="N245" s="13">
        <v>93776.589579444451</v>
      </c>
    </row>
    <row r="246" spans="1:14">
      <c r="A246" s="2">
        <v>629</v>
      </c>
      <c r="B246" s="1" t="s">
        <v>210</v>
      </c>
      <c r="C246" s="13">
        <v>3083976.504674498</v>
      </c>
      <c r="D246" s="13">
        <v>3878018</v>
      </c>
      <c r="E246" s="14">
        <v>73050</v>
      </c>
      <c r="F246" s="13">
        <v>1593276.4194370247</v>
      </c>
      <c r="G246" s="13">
        <v>140091</v>
      </c>
      <c r="H246" s="13"/>
      <c r="I246" s="13">
        <v>1236229</v>
      </c>
      <c r="J246" s="13">
        <v>51447</v>
      </c>
      <c r="K246" s="13">
        <v>0</v>
      </c>
      <c r="L246" s="13">
        <v>0</v>
      </c>
      <c r="M246" s="14"/>
      <c r="N246" s="13">
        <v>62638.292684846587</v>
      </c>
    </row>
    <row r="247" spans="1:14">
      <c r="A247" s="2">
        <v>632</v>
      </c>
      <c r="B247" s="1" t="s">
        <v>211</v>
      </c>
      <c r="C247" s="13">
        <v>4395172.1225839807</v>
      </c>
      <c r="D247" s="13">
        <v>5796033</v>
      </c>
      <c r="E247" s="14">
        <v>177328</v>
      </c>
      <c r="F247" s="13">
        <v>1638479.4340666055</v>
      </c>
      <c r="G247" s="13">
        <v>273049</v>
      </c>
      <c r="H247" s="13"/>
      <c r="I247" s="13">
        <v>1457195</v>
      </c>
      <c r="J247" s="13">
        <v>0</v>
      </c>
      <c r="K247" s="13">
        <v>4404</v>
      </c>
      <c r="L247" s="13">
        <v>0</v>
      </c>
      <c r="M247" s="14"/>
      <c r="N247" s="13">
        <v>15758.334255279777</v>
      </c>
    </row>
    <row r="248" spans="1:14">
      <c r="A248" s="2">
        <v>637</v>
      </c>
      <c r="B248" s="1" t="s">
        <v>212</v>
      </c>
      <c r="C248" s="13">
        <v>30970251.524154231</v>
      </c>
      <c r="D248" s="13">
        <v>35017138</v>
      </c>
      <c r="E248" s="14">
        <v>1128080</v>
      </c>
      <c r="F248" s="13">
        <v>13551739.052612532</v>
      </c>
      <c r="G248" s="13">
        <v>888514</v>
      </c>
      <c r="H248" s="13"/>
      <c r="I248" s="13">
        <v>12945353</v>
      </c>
      <c r="J248" s="13">
        <v>888514</v>
      </c>
      <c r="K248" s="13">
        <v>54867</v>
      </c>
      <c r="L248" s="13">
        <v>0</v>
      </c>
      <c r="M248" s="14"/>
      <c r="N248" s="13">
        <v>93572.722765308819</v>
      </c>
    </row>
    <row r="249" spans="1:14">
      <c r="A249" s="2">
        <v>638</v>
      </c>
      <c r="B249" s="1" t="s">
        <v>213</v>
      </c>
      <c r="C249" s="13">
        <v>254653.32232897941</v>
      </c>
      <c r="D249" s="13">
        <v>536183</v>
      </c>
      <c r="E249" s="14">
        <v>0</v>
      </c>
      <c r="F249" s="13">
        <v>158870.70217724307</v>
      </c>
      <c r="G249" s="13">
        <v>39091</v>
      </c>
      <c r="H249" s="13"/>
      <c r="I249" s="13">
        <v>137692</v>
      </c>
      <c r="J249" s="13">
        <v>38916</v>
      </c>
      <c r="K249" s="13">
        <v>0</v>
      </c>
      <c r="L249" s="13">
        <v>0</v>
      </c>
      <c r="M249" s="14"/>
      <c r="N249" s="13">
        <v>0</v>
      </c>
    </row>
    <row r="250" spans="1:14">
      <c r="A250" s="2">
        <v>642</v>
      </c>
      <c r="B250" s="1" t="s">
        <v>214</v>
      </c>
      <c r="C250" s="13">
        <v>8175059.2905201595</v>
      </c>
      <c r="D250" s="13">
        <v>10729098</v>
      </c>
      <c r="E250" s="14">
        <v>344452</v>
      </c>
      <c r="F250" s="13">
        <v>3818773.4023263138</v>
      </c>
      <c r="G250" s="13">
        <v>334124</v>
      </c>
      <c r="H250" s="13"/>
      <c r="I250" s="13">
        <v>2913008</v>
      </c>
      <c r="J250" s="13">
        <v>334124</v>
      </c>
      <c r="K250" s="13">
        <v>44234</v>
      </c>
      <c r="L250" s="13">
        <v>0</v>
      </c>
      <c r="M250" s="14"/>
      <c r="N250" s="13">
        <v>39097.939187651471</v>
      </c>
    </row>
    <row r="251" spans="1:14">
      <c r="A251" s="2">
        <v>643</v>
      </c>
      <c r="B251" s="1" t="s">
        <v>436</v>
      </c>
      <c r="C251" s="13">
        <v>1477344.059030449</v>
      </c>
      <c r="D251" s="13">
        <v>2042130</v>
      </c>
      <c r="E251" s="14">
        <v>118218</v>
      </c>
      <c r="F251" s="13">
        <v>490601.13879336754</v>
      </c>
      <c r="G251" s="13">
        <v>89862</v>
      </c>
      <c r="H251" s="13"/>
      <c r="I251" s="13">
        <v>512691</v>
      </c>
      <c r="J251" s="13">
        <v>89862</v>
      </c>
      <c r="K251" s="13">
        <v>0</v>
      </c>
      <c r="L251" s="13">
        <v>0</v>
      </c>
      <c r="M251" s="14"/>
      <c r="N251" s="13">
        <v>1157.1949369453566</v>
      </c>
    </row>
    <row r="252" spans="1:14">
      <c r="A252" s="2">
        <v>644</v>
      </c>
      <c r="B252" s="1" t="s">
        <v>437</v>
      </c>
      <c r="C252" s="13">
        <v>395000.60516713694</v>
      </c>
      <c r="D252" s="13">
        <v>614178</v>
      </c>
      <c r="E252" s="14">
        <v>32858</v>
      </c>
      <c r="F252" s="13">
        <v>172493.1420450896</v>
      </c>
      <c r="G252" s="13">
        <v>59030</v>
      </c>
      <c r="H252" s="13"/>
      <c r="I252" s="13">
        <v>190949</v>
      </c>
      <c r="J252" s="13">
        <v>59030</v>
      </c>
      <c r="K252" s="13">
        <v>0</v>
      </c>
      <c r="L252" s="13">
        <v>0</v>
      </c>
      <c r="M252" s="14"/>
      <c r="N252" s="13">
        <v>0</v>
      </c>
    </row>
    <row r="253" spans="1:14">
      <c r="A253" s="2">
        <v>653</v>
      </c>
      <c r="B253" s="1" t="s">
        <v>445</v>
      </c>
      <c r="C253" s="13">
        <v>782483.29894505255</v>
      </c>
      <c r="D253" s="13">
        <v>1069704</v>
      </c>
      <c r="E253" s="14">
        <v>66457</v>
      </c>
      <c r="F253" s="13">
        <v>308407.24042052345</v>
      </c>
      <c r="G253" s="13">
        <v>59741</v>
      </c>
      <c r="H253" s="13"/>
      <c r="I253" s="13">
        <v>354010</v>
      </c>
      <c r="J253" s="13">
        <v>59741</v>
      </c>
      <c r="K253" s="13">
        <v>5015</v>
      </c>
      <c r="L253" s="13">
        <v>0</v>
      </c>
      <c r="M253" s="14"/>
      <c r="N253" s="13">
        <v>19664.775154806197</v>
      </c>
    </row>
    <row r="254" spans="1:14">
      <c r="A254" s="2">
        <v>654</v>
      </c>
      <c r="B254" s="1" t="s">
        <v>215</v>
      </c>
      <c r="C254" s="13">
        <v>1761772.4295217935</v>
      </c>
      <c r="D254" s="13">
        <v>2415708</v>
      </c>
      <c r="E254" s="14">
        <v>51484</v>
      </c>
      <c r="F254" s="13">
        <v>627355.70305035776</v>
      </c>
      <c r="G254" s="13">
        <v>128865</v>
      </c>
      <c r="H254" s="13"/>
      <c r="I254" s="13">
        <v>2064150</v>
      </c>
      <c r="J254" s="13">
        <v>1549370</v>
      </c>
      <c r="K254" s="13">
        <v>24</v>
      </c>
      <c r="L254" s="13">
        <v>0</v>
      </c>
      <c r="M254" s="14"/>
      <c r="N254" s="13">
        <v>11916.227525449962</v>
      </c>
    </row>
    <row r="255" spans="1:14">
      <c r="A255" s="2">
        <v>664</v>
      </c>
      <c r="B255" s="1" t="s">
        <v>216</v>
      </c>
      <c r="C255" s="13">
        <v>7349113.973960151</v>
      </c>
      <c r="D255" s="13">
        <v>8208950</v>
      </c>
      <c r="E255" s="14">
        <v>0</v>
      </c>
      <c r="F255" s="13">
        <v>3076287.3942157282</v>
      </c>
      <c r="G255" s="13">
        <v>218656</v>
      </c>
      <c r="H255" s="13"/>
      <c r="I255" s="13">
        <v>3359045</v>
      </c>
      <c r="J255" s="13">
        <v>248293</v>
      </c>
      <c r="K255" s="13">
        <v>0</v>
      </c>
      <c r="L255" s="13">
        <v>0</v>
      </c>
      <c r="M255" s="14"/>
      <c r="N255" s="13">
        <v>22849.269240311954</v>
      </c>
    </row>
    <row r="256" spans="1:14">
      <c r="A256" s="2">
        <v>668</v>
      </c>
      <c r="B256" s="1" t="s">
        <v>217</v>
      </c>
      <c r="C256" s="13">
        <v>1532761.9991819852</v>
      </c>
      <c r="D256" s="13">
        <v>1838153</v>
      </c>
      <c r="E256" s="14">
        <v>63211</v>
      </c>
      <c r="F256" s="13">
        <v>518672.95751691004</v>
      </c>
      <c r="G256" s="13">
        <v>109106</v>
      </c>
      <c r="H256" s="13"/>
      <c r="I256" s="13">
        <v>168403</v>
      </c>
      <c r="J256" s="13">
        <v>0</v>
      </c>
      <c r="K256" s="13">
        <v>5</v>
      </c>
      <c r="L256" s="13">
        <v>0</v>
      </c>
      <c r="M256" s="14"/>
      <c r="N256" s="13">
        <v>183132.02885266457</v>
      </c>
    </row>
    <row r="257" spans="1:14">
      <c r="A257" s="2">
        <v>677</v>
      </c>
      <c r="B257" s="1" t="s">
        <v>218</v>
      </c>
      <c r="C257" s="13">
        <v>3017403.0114526562</v>
      </c>
      <c r="D257" s="13">
        <v>3827558</v>
      </c>
      <c r="E257" s="14">
        <v>90877</v>
      </c>
      <c r="F257" s="13">
        <v>1018420.8576163392</v>
      </c>
      <c r="G257" s="13">
        <v>168204</v>
      </c>
      <c r="H257" s="13"/>
      <c r="I257" s="13">
        <v>1126283</v>
      </c>
      <c r="J257" s="13">
        <v>168204</v>
      </c>
      <c r="K257" s="13">
        <v>0</v>
      </c>
      <c r="L257" s="13">
        <v>0</v>
      </c>
      <c r="M257" s="14"/>
      <c r="N257" s="13">
        <v>9086.7947904551384</v>
      </c>
    </row>
    <row r="258" spans="1:14">
      <c r="A258" s="2">
        <v>678</v>
      </c>
      <c r="B258" s="1" t="s">
        <v>219</v>
      </c>
      <c r="C258" s="13">
        <v>706001.90458342282</v>
      </c>
      <c r="D258" s="13">
        <v>682720</v>
      </c>
      <c r="E258" s="14">
        <v>14652</v>
      </c>
      <c r="F258" s="13">
        <v>272729.13545134413</v>
      </c>
      <c r="G258" s="13">
        <v>65772</v>
      </c>
      <c r="H258" s="13"/>
      <c r="I258" s="13">
        <v>292462</v>
      </c>
      <c r="J258" s="13">
        <v>65772</v>
      </c>
      <c r="K258" s="13">
        <v>795</v>
      </c>
      <c r="L258" s="13">
        <v>795</v>
      </c>
      <c r="M258" s="14"/>
      <c r="N258" s="13">
        <v>795.96467991942416</v>
      </c>
    </row>
    <row r="259" spans="1:14">
      <c r="A259" s="2">
        <v>687</v>
      </c>
      <c r="B259" s="1" t="s">
        <v>220</v>
      </c>
      <c r="C259" s="13">
        <v>12038673.519076612</v>
      </c>
      <c r="D259" s="13">
        <v>14371180</v>
      </c>
      <c r="E259" s="14">
        <v>365170</v>
      </c>
      <c r="F259" s="13">
        <v>4975941.0719560729</v>
      </c>
      <c r="G259" s="13">
        <v>304861</v>
      </c>
      <c r="H259" s="13"/>
      <c r="I259" s="13">
        <v>5484198</v>
      </c>
      <c r="J259" s="13">
        <v>390101</v>
      </c>
      <c r="K259" s="13">
        <v>0</v>
      </c>
      <c r="L259" s="13">
        <v>0</v>
      </c>
      <c r="M259" s="14"/>
      <c r="N259" s="13">
        <v>51591.114934105528</v>
      </c>
    </row>
    <row r="260" spans="1:14">
      <c r="A260" s="2">
        <v>689</v>
      </c>
      <c r="B260" s="1" t="s">
        <v>221</v>
      </c>
      <c r="C260" s="13">
        <v>599583.76614087331</v>
      </c>
      <c r="D260" s="13">
        <v>831992</v>
      </c>
      <c r="E260" s="14">
        <v>46202</v>
      </c>
      <c r="F260" s="13">
        <v>271685.34708869579</v>
      </c>
      <c r="G260" s="13">
        <v>84505</v>
      </c>
      <c r="H260" s="13"/>
      <c r="I260" s="13">
        <v>241685</v>
      </c>
      <c r="J260" s="13">
        <v>84505</v>
      </c>
      <c r="K260" s="13">
        <v>0</v>
      </c>
      <c r="L260" s="13">
        <v>0</v>
      </c>
      <c r="M260" s="14"/>
      <c r="N260" s="13">
        <v>0</v>
      </c>
    </row>
    <row r="261" spans="1:14">
      <c r="A261" s="2">
        <v>693</v>
      </c>
      <c r="B261" s="1" t="s">
        <v>455</v>
      </c>
      <c r="C261" s="13">
        <v>288198.43062873604</v>
      </c>
      <c r="D261" s="13">
        <v>388630</v>
      </c>
      <c r="E261" s="14">
        <v>11077</v>
      </c>
      <c r="F261" s="13">
        <v>149023.52192402238</v>
      </c>
      <c r="G261" s="13">
        <v>58351</v>
      </c>
      <c r="H261" s="13"/>
      <c r="I261" s="13">
        <v>119023</v>
      </c>
      <c r="J261" s="13">
        <v>58351</v>
      </c>
      <c r="K261" s="13">
        <v>0</v>
      </c>
      <c r="L261" s="13">
        <v>0</v>
      </c>
      <c r="M261" s="14"/>
      <c r="N261" s="13">
        <v>0</v>
      </c>
    </row>
    <row r="262" spans="1:14">
      <c r="A262" s="2">
        <v>694</v>
      </c>
      <c r="B262" s="1" t="s">
        <v>456</v>
      </c>
      <c r="C262" s="13">
        <v>458622.76276851742</v>
      </c>
      <c r="D262" s="13">
        <v>543041</v>
      </c>
      <c r="E262" s="14">
        <v>11051</v>
      </c>
      <c r="F262" s="13">
        <v>215345.53734312553</v>
      </c>
      <c r="G262" s="13">
        <v>61431</v>
      </c>
      <c r="H262" s="13"/>
      <c r="I262" s="13">
        <v>235345</v>
      </c>
      <c r="J262" s="13">
        <v>61431</v>
      </c>
      <c r="K262" s="13">
        <v>0</v>
      </c>
      <c r="L262" s="13">
        <v>0</v>
      </c>
      <c r="M262" s="14"/>
      <c r="N262" s="13">
        <v>0</v>
      </c>
    </row>
    <row r="263" spans="1:14">
      <c r="A263" s="2">
        <v>703</v>
      </c>
      <c r="B263" s="1" t="s">
        <v>222</v>
      </c>
      <c r="C263" s="13">
        <v>2018980.9240531274</v>
      </c>
      <c r="D263" s="13">
        <v>2405847</v>
      </c>
      <c r="E263" s="14">
        <v>98919</v>
      </c>
      <c r="F263" s="13">
        <v>792925.83420374792</v>
      </c>
      <c r="G263" s="13">
        <v>146162</v>
      </c>
      <c r="H263" s="13"/>
      <c r="I263" s="13">
        <v>1024245</v>
      </c>
      <c r="J263" s="13">
        <v>146162</v>
      </c>
      <c r="K263" s="13">
        <v>5254</v>
      </c>
      <c r="L263" s="13">
        <v>0</v>
      </c>
      <c r="M263" s="14"/>
      <c r="N263" s="13">
        <v>96.900047990190757</v>
      </c>
    </row>
    <row r="264" spans="1:14">
      <c r="A264" s="2">
        <v>707</v>
      </c>
      <c r="B264" s="1" t="s">
        <v>223</v>
      </c>
      <c r="C264" s="13">
        <v>698139.31533851777</v>
      </c>
      <c r="D264" s="13">
        <v>848054</v>
      </c>
      <c r="E264" s="14">
        <v>22091</v>
      </c>
      <c r="F264" s="13">
        <v>283974.08960699022</v>
      </c>
      <c r="G264" s="13">
        <v>82552</v>
      </c>
      <c r="H264" s="13"/>
      <c r="I264" s="13">
        <v>223974</v>
      </c>
      <c r="J264" s="13">
        <v>82552</v>
      </c>
      <c r="K264" s="13">
        <v>0</v>
      </c>
      <c r="L264" s="13">
        <v>0</v>
      </c>
      <c r="M264" s="14"/>
      <c r="N264" s="13">
        <v>0</v>
      </c>
    </row>
    <row r="265" spans="1:14">
      <c r="A265" s="2">
        <v>715</v>
      </c>
      <c r="B265" s="1" t="s">
        <v>224</v>
      </c>
      <c r="C265" s="13">
        <v>10867115.453989431</v>
      </c>
      <c r="D265" s="13">
        <v>11654031</v>
      </c>
      <c r="E265" s="14">
        <v>426711</v>
      </c>
      <c r="F265" s="13">
        <v>5149220.7223889502</v>
      </c>
      <c r="G265" s="13">
        <v>399001</v>
      </c>
      <c r="H265" s="13"/>
      <c r="I265" s="13">
        <v>5257904</v>
      </c>
      <c r="J265" s="13">
        <v>399001</v>
      </c>
      <c r="K265" s="13">
        <v>7339</v>
      </c>
      <c r="L265" s="13">
        <v>0</v>
      </c>
      <c r="M265" s="14"/>
      <c r="N265" s="13">
        <v>28986.524623565678</v>
      </c>
    </row>
    <row r="266" spans="1:14">
      <c r="A266" s="2">
        <v>716</v>
      </c>
      <c r="B266" s="1" t="s">
        <v>225</v>
      </c>
      <c r="C266" s="13">
        <v>2547973.8026492051</v>
      </c>
      <c r="D266" s="13">
        <v>3464384</v>
      </c>
      <c r="E266" s="14">
        <v>94234</v>
      </c>
      <c r="F266" s="13">
        <v>855047.25302037795</v>
      </c>
      <c r="G266" s="13">
        <v>162413</v>
      </c>
      <c r="H266" s="13"/>
      <c r="I266" s="13">
        <v>1056939</v>
      </c>
      <c r="J266" s="13">
        <v>162413</v>
      </c>
      <c r="K266" s="13">
        <v>8504</v>
      </c>
      <c r="L266" s="13">
        <v>0</v>
      </c>
      <c r="M266" s="14"/>
      <c r="N266" s="13">
        <v>3819.1164003633894</v>
      </c>
    </row>
    <row r="267" spans="1:14">
      <c r="A267" s="2">
        <v>717</v>
      </c>
      <c r="B267" s="1" t="s">
        <v>226</v>
      </c>
      <c r="C267" s="13">
        <v>1404334.5543763756</v>
      </c>
      <c r="D267" s="13">
        <v>1908046</v>
      </c>
      <c r="E267" s="14">
        <v>45501</v>
      </c>
      <c r="F267" s="13">
        <v>503729.7454276561</v>
      </c>
      <c r="G267" s="13">
        <v>118923</v>
      </c>
      <c r="H267" s="13"/>
      <c r="I267" s="13">
        <v>520950</v>
      </c>
      <c r="J267" s="13">
        <v>118923</v>
      </c>
      <c r="K267" s="13">
        <v>0</v>
      </c>
      <c r="L267" s="13">
        <v>0</v>
      </c>
      <c r="M267" s="14"/>
      <c r="N267" s="13">
        <v>5969.3746081457175</v>
      </c>
    </row>
    <row r="268" spans="1:14">
      <c r="A268" s="2">
        <v>718</v>
      </c>
      <c r="B268" s="1" t="s">
        <v>227</v>
      </c>
      <c r="C268" s="13">
        <v>14915828.463419857</v>
      </c>
      <c r="D268" s="13">
        <v>18806419</v>
      </c>
      <c r="E268" s="14">
        <v>412850</v>
      </c>
      <c r="F268" s="13">
        <v>7026692.9761444805</v>
      </c>
      <c r="G268" s="13">
        <v>354083</v>
      </c>
      <c r="H268" s="13"/>
      <c r="I268" s="13">
        <v>7913985</v>
      </c>
      <c r="J268" s="13">
        <v>385876</v>
      </c>
      <c r="K268" s="13">
        <v>23125</v>
      </c>
      <c r="L268" s="13">
        <v>0</v>
      </c>
      <c r="M268" s="14"/>
      <c r="N268" s="13">
        <v>36671.769989428321</v>
      </c>
    </row>
    <row r="269" spans="1:14">
      <c r="A269" s="2">
        <v>733</v>
      </c>
      <c r="B269" s="1" t="s">
        <v>228</v>
      </c>
      <c r="C269" s="13">
        <v>757553.98387911846</v>
      </c>
      <c r="D269" s="13">
        <v>982557</v>
      </c>
      <c r="E269" s="14">
        <v>36183</v>
      </c>
      <c r="F269" s="13">
        <v>312826.89445799118</v>
      </c>
      <c r="G269" s="13">
        <v>74355</v>
      </c>
      <c r="H269" s="13"/>
      <c r="I269" s="13">
        <v>242826</v>
      </c>
      <c r="J269" s="13">
        <v>74355</v>
      </c>
      <c r="K269" s="13">
        <v>0</v>
      </c>
      <c r="L269" s="13">
        <v>0</v>
      </c>
      <c r="M269" s="14"/>
      <c r="N269" s="13">
        <v>973.61476790144047</v>
      </c>
    </row>
    <row r="270" spans="1:14">
      <c r="A270" s="2">
        <v>736</v>
      </c>
      <c r="B270" s="1" t="s">
        <v>229</v>
      </c>
      <c r="C270" s="13">
        <v>3716611.6640981184</v>
      </c>
      <c r="D270" s="13">
        <v>4253288</v>
      </c>
      <c r="E270" s="14">
        <v>158693</v>
      </c>
      <c r="F270" s="13">
        <v>1234429.2949048947</v>
      </c>
      <c r="G270" s="13">
        <v>244879</v>
      </c>
      <c r="H270" s="13"/>
      <c r="I270" s="13">
        <v>1256781</v>
      </c>
      <c r="J270" s="13">
        <v>244879</v>
      </c>
      <c r="K270" s="13">
        <v>0</v>
      </c>
      <c r="L270" s="13">
        <v>0</v>
      </c>
      <c r="M270" s="14"/>
      <c r="N270" s="13">
        <v>15299.176550201255</v>
      </c>
    </row>
    <row r="271" spans="1:14">
      <c r="A271" s="2">
        <v>737</v>
      </c>
      <c r="B271" s="1" t="s">
        <v>230</v>
      </c>
      <c r="C271" s="13">
        <v>4470179.2859314783</v>
      </c>
      <c r="D271" s="13">
        <v>5766753</v>
      </c>
      <c r="E271" s="14">
        <v>92513</v>
      </c>
      <c r="F271" s="13">
        <v>1615804.6654452251</v>
      </c>
      <c r="G271" s="13">
        <v>191228</v>
      </c>
      <c r="H271" s="13"/>
      <c r="I271" s="13">
        <v>1673069</v>
      </c>
      <c r="J271" s="13">
        <v>191228</v>
      </c>
      <c r="K271" s="13">
        <v>32654</v>
      </c>
      <c r="L271" s="13">
        <v>0</v>
      </c>
      <c r="M271" s="14"/>
      <c r="N271" s="13">
        <v>69815.948346198114</v>
      </c>
    </row>
    <row r="272" spans="1:14">
      <c r="A272" s="2">
        <v>738</v>
      </c>
      <c r="B272" s="1" t="s">
        <v>231</v>
      </c>
      <c r="C272" s="13">
        <v>651613.7082888881</v>
      </c>
      <c r="D272" s="13">
        <v>751198</v>
      </c>
      <c r="E272" s="14">
        <v>3167</v>
      </c>
      <c r="F272" s="13">
        <v>258197.31577713692</v>
      </c>
      <c r="G272" s="13">
        <v>86320</v>
      </c>
      <c r="H272" s="13"/>
      <c r="I272" s="13">
        <v>350365</v>
      </c>
      <c r="J272" s="13">
        <v>85950</v>
      </c>
      <c r="K272" s="13">
        <v>23924</v>
      </c>
      <c r="L272" s="13">
        <v>0</v>
      </c>
      <c r="M272" s="14"/>
      <c r="N272" s="13">
        <v>657.39184343345187</v>
      </c>
    </row>
    <row r="273" spans="1:14">
      <c r="A273" s="2">
        <v>743</v>
      </c>
      <c r="B273" s="1" t="s">
        <v>232</v>
      </c>
      <c r="C273" s="13">
        <v>1915459.9320766553</v>
      </c>
      <c r="D273" s="13">
        <v>2157690</v>
      </c>
      <c r="E273" s="14">
        <v>41360</v>
      </c>
      <c r="F273" s="13">
        <v>558964.93074948317</v>
      </c>
      <c r="G273" s="13">
        <v>94379</v>
      </c>
      <c r="H273" s="13"/>
      <c r="I273" s="13">
        <v>486731</v>
      </c>
      <c r="J273" s="13">
        <v>94379</v>
      </c>
      <c r="K273" s="13">
        <v>9395</v>
      </c>
      <c r="L273" s="13">
        <v>0</v>
      </c>
      <c r="M273" s="14"/>
      <c r="N273" s="13">
        <v>4264.4672905683055</v>
      </c>
    </row>
    <row r="274" spans="1:14">
      <c r="A274" s="2">
        <v>744</v>
      </c>
      <c r="B274" s="1" t="s">
        <v>233</v>
      </c>
      <c r="C274" s="13">
        <v>821205.17359499051</v>
      </c>
      <c r="D274" s="13">
        <v>644737</v>
      </c>
      <c r="E274" s="14">
        <v>19544</v>
      </c>
      <c r="F274" s="13">
        <v>209119.08877485554</v>
      </c>
      <c r="G274" s="13">
        <v>38116</v>
      </c>
      <c r="H274" s="13"/>
      <c r="I274" s="13">
        <v>179686</v>
      </c>
      <c r="J274" s="13">
        <v>37953</v>
      </c>
      <c r="K274" s="13">
        <v>0</v>
      </c>
      <c r="L274" s="13">
        <v>0</v>
      </c>
      <c r="M274" s="14"/>
      <c r="N274" s="13">
        <v>50480.495466655455</v>
      </c>
    </row>
    <row r="275" spans="1:14">
      <c r="A275" s="2">
        <v>748</v>
      </c>
      <c r="B275" s="1" t="s">
        <v>234</v>
      </c>
      <c r="C275" s="13">
        <v>15078767.728014391</v>
      </c>
      <c r="D275" s="13">
        <v>18729895</v>
      </c>
      <c r="E275" s="14">
        <v>567234</v>
      </c>
      <c r="F275" s="13">
        <v>6044742.7536601089</v>
      </c>
      <c r="G275" s="13">
        <v>504475</v>
      </c>
      <c r="H275" s="13"/>
      <c r="I275" s="13">
        <v>6379175</v>
      </c>
      <c r="J275" s="13">
        <v>504475</v>
      </c>
      <c r="K275" s="13">
        <v>53399</v>
      </c>
      <c r="L275" s="13">
        <v>0</v>
      </c>
      <c r="M275" s="14"/>
      <c r="N275" s="13">
        <v>50843.307379040605</v>
      </c>
    </row>
    <row r="276" spans="1:14">
      <c r="A276" s="2">
        <v>753</v>
      </c>
      <c r="B276" s="1" t="s">
        <v>235</v>
      </c>
      <c r="C276" s="13">
        <v>4241839.5469397688</v>
      </c>
      <c r="D276" s="13">
        <v>5076412</v>
      </c>
      <c r="E276" s="14">
        <v>39206</v>
      </c>
      <c r="F276" s="13">
        <v>1310431.7985426397</v>
      </c>
      <c r="G276" s="13">
        <v>149475</v>
      </c>
      <c r="H276" s="13"/>
      <c r="I276" s="13">
        <v>1053918</v>
      </c>
      <c r="J276" s="13">
        <v>119882</v>
      </c>
      <c r="K276" s="13">
        <v>1337</v>
      </c>
      <c r="L276" s="13">
        <v>0</v>
      </c>
      <c r="M276" s="14"/>
      <c r="N276" s="13">
        <v>21795.368564903019</v>
      </c>
    </row>
    <row r="277" spans="1:14">
      <c r="A277" s="2">
        <v>755</v>
      </c>
      <c r="B277" s="1" t="s">
        <v>236</v>
      </c>
      <c r="C277" s="13">
        <v>751902.17625380913</v>
      </c>
      <c r="D277" s="13">
        <v>801016</v>
      </c>
      <c r="E277" s="14">
        <v>8203</v>
      </c>
      <c r="F277" s="13">
        <v>218059.87473487825</v>
      </c>
      <c r="G277" s="13">
        <v>65599</v>
      </c>
      <c r="H277" s="13"/>
      <c r="I277" s="13">
        <v>200317</v>
      </c>
      <c r="J277" s="13">
        <v>65599</v>
      </c>
      <c r="K277" s="13">
        <v>3128</v>
      </c>
      <c r="L277" s="13">
        <v>0</v>
      </c>
      <c r="M277" s="14"/>
      <c r="N277" s="13">
        <v>8202.6179016696442</v>
      </c>
    </row>
    <row r="278" spans="1:14">
      <c r="A278" s="2">
        <v>756</v>
      </c>
      <c r="B278" s="1" t="s">
        <v>237</v>
      </c>
      <c r="C278" s="13">
        <v>2698782.6670903834</v>
      </c>
      <c r="D278" s="13">
        <v>3408963</v>
      </c>
      <c r="E278" s="14">
        <v>17964</v>
      </c>
      <c r="F278" s="13">
        <v>937480.16179389891</v>
      </c>
      <c r="G278" s="13">
        <v>178616</v>
      </c>
      <c r="H278" s="13"/>
      <c r="I278" s="13">
        <v>937481</v>
      </c>
      <c r="J278" s="13">
        <v>178616</v>
      </c>
      <c r="K278" s="13">
        <v>0</v>
      </c>
      <c r="L278" s="13">
        <v>0</v>
      </c>
      <c r="M278" s="14"/>
      <c r="N278" s="13">
        <v>78859.078634001431</v>
      </c>
    </row>
    <row r="279" spans="1:14">
      <c r="A279" s="2">
        <v>757</v>
      </c>
      <c r="B279" s="1" t="s">
        <v>238</v>
      </c>
      <c r="C279" s="13">
        <v>3384642.2838811949</v>
      </c>
      <c r="D279" s="13">
        <v>4448441</v>
      </c>
      <c r="E279" s="14">
        <v>189077</v>
      </c>
      <c r="F279" s="13">
        <v>1454666.4719134462</v>
      </c>
      <c r="G279" s="13">
        <v>209048</v>
      </c>
      <c r="H279" s="13"/>
      <c r="I279" s="13">
        <v>1329903</v>
      </c>
      <c r="J279" s="13">
        <v>272690</v>
      </c>
      <c r="K279" s="13">
        <v>43462</v>
      </c>
      <c r="L279" s="13">
        <v>0</v>
      </c>
      <c r="M279" s="14"/>
      <c r="N279" s="13">
        <v>2409.018827006134</v>
      </c>
    </row>
    <row r="280" spans="1:14">
      <c r="A280" s="2">
        <v>758</v>
      </c>
      <c r="B280" s="1" t="s">
        <v>239</v>
      </c>
      <c r="C280" s="13">
        <v>46260245.609895773</v>
      </c>
      <c r="D280" s="13">
        <v>51244976</v>
      </c>
      <c r="E280" s="14">
        <v>1499886</v>
      </c>
      <c r="F280" s="13">
        <v>19547232.844905648</v>
      </c>
      <c r="G280" s="13">
        <v>1118504</v>
      </c>
      <c r="H280" s="13"/>
      <c r="I280" s="13">
        <v>23577250</v>
      </c>
      <c r="J280" s="13">
        <v>1118504</v>
      </c>
      <c r="K280" s="13">
        <v>0</v>
      </c>
      <c r="L280" s="13">
        <v>0</v>
      </c>
      <c r="M280" s="14"/>
      <c r="N280" s="13">
        <v>34943.525369556402</v>
      </c>
    </row>
    <row r="281" spans="1:14">
      <c r="A281" s="2">
        <v>762</v>
      </c>
      <c r="B281" s="1" t="s">
        <v>240</v>
      </c>
      <c r="C281" s="13">
        <v>3825712.4681562181</v>
      </c>
      <c r="D281" s="13">
        <v>4748790</v>
      </c>
      <c r="E281" s="14">
        <v>71318</v>
      </c>
      <c r="F281" s="13">
        <v>1401191.5797137418</v>
      </c>
      <c r="G281" s="13">
        <v>206527</v>
      </c>
      <c r="H281" s="13"/>
      <c r="I281" s="13">
        <v>1382871</v>
      </c>
      <c r="J281" s="13">
        <v>220747</v>
      </c>
      <c r="K281" s="13">
        <v>0</v>
      </c>
      <c r="L281" s="13">
        <v>0</v>
      </c>
      <c r="M281" s="14"/>
      <c r="N281" s="13">
        <v>32743.582455247852</v>
      </c>
    </row>
    <row r="282" spans="1:14">
      <c r="A282" s="2">
        <v>765</v>
      </c>
      <c r="B282" s="1" t="s">
        <v>241</v>
      </c>
      <c r="C282" s="13">
        <v>4100857.1456865054</v>
      </c>
      <c r="D282" s="13">
        <v>5001321</v>
      </c>
      <c r="E282" s="14">
        <v>147481</v>
      </c>
      <c r="F282" s="13">
        <v>1801495.0616345892</v>
      </c>
      <c r="G282" s="13">
        <v>109698</v>
      </c>
      <c r="H282" s="13"/>
      <c r="I282" s="13">
        <v>1730906</v>
      </c>
      <c r="J282" s="13">
        <v>109227</v>
      </c>
      <c r="K282" s="13">
        <v>44025</v>
      </c>
      <c r="L282" s="13">
        <v>0</v>
      </c>
      <c r="M282" s="14"/>
      <c r="N282" s="13">
        <v>18043.127797548485</v>
      </c>
    </row>
    <row r="283" spans="1:14">
      <c r="A283" s="2">
        <v>766</v>
      </c>
      <c r="B283" s="1" t="s">
        <v>242</v>
      </c>
      <c r="C283" s="13">
        <v>2498230.0972028081</v>
      </c>
      <c r="D283" s="13">
        <v>3156066</v>
      </c>
      <c r="E283" s="14">
        <v>74008</v>
      </c>
      <c r="F283" s="13">
        <v>967779.25433902605</v>
      </c>
      <c r="G283" s="13">
        <v>176381</v>
      </c>
      <c r="H283" s="13"/>
      <c r="I283" s="13">
        <v>1072675</v>
      </c>
      <c r="J283" s="13">
        <v>176381</v>
      </c>
      <c r="K283" s="13">
        <v>0</v>
      </c>
      <c r="L283" s="13">
        <v>0</v>
      </c>
      <c r="M283" s="14"/>
      <c r="N283" s="13">
        <v>10661.276373795752</v>
      </c>
    </row>
    <row r="284" spans="1:14">
      <c r="A284" s="2">
        <v>770</v>
      </c>
      <c r="B284" s="1" t="s">
        <v>243</v>
      </c>
      <c r="C284" s="13">
        <v>965449.39253954799</v>
      </c>
      <c r="D284" s="13">
        <v>1108537</v>
      </c>
      <c r="E284" s="14">
        <v>23950</v>
      </c>
      <c r="F284" s="13">
        <v>394012.36292588752</v>
      </c>
      <c r="G284" s="13">
        <v>92120</v>
      </c>
      <c r="H284" s="13"/>
      <c r="I284" s="13">
        <v>345804</v>
      </c>
      <c r="J284" s="13">
        <v>92120</v>
      </c>
      <c r="K284" s="13">
        <v>0</v>
      </c>
      <c r="L284" s="13">
        <v>0</v>
      </c>
      <c r="M284" s="14"/>
      <c r="N284" s="13">
        <v>38609.045460591587</v>
      </c>
    </row>
    <row r="285" spans="1:14">
      <c r="A285" s="2">
        <v>772</v>
      </c>
      <c r="B285" s="1" t="s">
        <v>244</v>
      </c>
      <c r="C285" s="13">
        <v>80204103.892520383</v>
      </c>
      <c r="D285" s="13">
        <v>81675019</v>
      </c>
      <c r="E285" s="14">
        <v>1951905</v>
      </c>
      <c r="F285" s="13">
        <v>32246681.259494439</v>
      </c>
      <c r="G285" s="13">
        <v>1618324</v>
      </c>
      <c r="H285" s="13"/>
      <c r="I285" s="13">
        <v>28947224</v>
      </c>
      <c r="J285" s="13">
        <v>1576444</v>
      </c>
      <c r="K285" s="13">
        <v>0</v>
      </c>
      <c r="L285" s="13">
        <v>0</v>
      </c>
      <c r="M285" s="14"/>
      <c r="N285" s="13">
        <v>603545.70702818397</v>
      </c>
    </row>
    <row r="286" spans="1:14">
      <c r="A286" s="2">
        <v>777</v>
      </c>
      <c r="B286" s="1" t="s">
        <v>245</v>
      </c>
      <c r="C286" s="13">
        <v>6214271.8741181782</v>
      </c>
      <c r="D286" s="13">
        <v>7236134</v>
      </c>
      <c r="E286" s="14">
        <v>184285</v>
      </c>
      <c r="F286" s="13">
        <v>2524879.18487834</v>
      </c>
      <c r="G286" s="13">
        <v>285366</v>
      </c>
      <c r="H286" s="13"/>
      <c r="I286" s="13">
        <v>2418490</v>
      </c>
      <c r="J286" s="13">
        <v>284142</v>
      </c>
      <c r="K286" s="13">
        <v>7933</v>
      </c>
      <c r="L286" s="13">
        <v>0</v>
      </c>
      <c r="M286" s="14"/>
      <c r="N286" s="13">
        <v>4579.3203482864328</v>
      </c>
    </row>
    <row r="287" spans="1:14">
      <c r="A287" s="2">
        <v>779</v>
      </c>
      <c r="B287" s="1" t="s">
        <v>246</v>
      </c>
      <c r="C287" s="13">
        <v>2803157.495246314</v>
      </c>
      <c r="D287" s="13">
        <v>3366085</v>
      </c>
      <c r="E287" s="14">
        <v>279111</v>
      </c>
      <c r="F287" s="13">
        <v>804176.98442044877</v>
      </c>
      <c r="G287" s="13">
        <v>140059</v>
      </c>
      <c r="H287" s="13"/>
      <c r="I287" s="13">
        <v>851417</v>
      </c>
      <c r="J287" s="13">
        <v>140059</v>
      </c>
      <c r="K287" s="13">
        <v>0</v>
      </c>
      <c r="L287" s="13">
        <v>0</v>
      </c>
      <c r="M287" s="14"/>
      <c r="N287" s="13">
        <v>14834.305058810814</v>
      </c>
    </row>
    <row r="288" spans="1:14">
      <c r="A288" s="2">
        <v>784</v>
      </c>
      <c r="B288" s="1" t="s">
        <v>247</v>
      </c>
      <c r="C288" s="13">
        <v>2940661.7573149661</v>
      </c>
      <c r="D288" s="13">
        <v>3973551</v>
      </c>
      <c r="E288" s="14">
        <v>120239</v>
      </c>
      <c r="F288" s="13">
        <v>1057856.849902065</v>
      </c>
      <c r="G288" s="13">
        <v>166631</v>
      </c>
      <c r="H288" s="13"/>
      <c r="I288" s="13">
        <v>734827</v>
      </c>
      <c r="J288" s="13">
        <v>165916</v>
      </c>
      <c r="K288" s="13">
        <v>18413</v>
      </c>
      <c r="L288" s="13">
        <v>12039</v>
      </c>
      <c r="M288" s="14"/>
      <c r="N288" s="13">
        <v>2832.8123404632329</v>
      </c>
    </row>
    <row r="289" spans="1:14">
      <c r="A289" s="2">
        <v>785</v>
      </c>
      <c r="B289" s="1" t="s">
        <v>248</v>
      </c>
      <c r="C289" s="13">
        <v>2570706.1942056436</v>
      </c>
      <c r="D289" s="13">
        <v>2806959</v>
      </c>
      <c r="E289" s="14">
        <v>84113</v>
      </c>
      <c r="F289" s="13">
        <v>776511.88978337112</v>
      </c>
      <c r="G289" s="13">
        <v>133657</v>
      </c>
      <c r="H289" s="13"/>
      <c r="I289" s="13">
        <v>803166</v>
      </c>
      <c r="J289" s="13">
        <v>133657</v>
      </c>
      <c r="K289" s="13">
        <v>291</v>
      </c>
      <c r="L289" s="13">
        <v>0</v>
      </c>
      <c r="M289" s="14"/>
      <c r="N289" s="13">
        <v>8411.4144336485097</v>
      </c>
    </row>
    <row r="290" spans="1:14">
      <c r="A290" s="2">
        <v>786</v>
      </c>
      <c r="B290" s="1" t="s">
        <v>249</v>
      </c>
      <c r="C290" s="13">
        <v>1477808.8487239408</v>
      </c>
      <c r="D290" s="13">
        <v>1542471</v>
      </c>
      <c r="E290" s="14">
        <v>5529</v>
      </c>
      <c r="F290" s="13">
        <v>511146.34921230871</v>
      </c>
      <c r="G290" s="13">
        <v>81423</v>
      </c>
      <c r="H290" s="13"/>
      <c r="I290" s="13">
        <v>532956</v>
      </c>
      <c r="J290" s="13">
        <v>81423</v>
      </c>
      <c r="K290" s="13">
        <v>0</v>
      </c>
      <c r="L290" s="13">
        <v>0</v>
      </c>
      <c r="M290" s="14"/>
      <c r="N290" s="13">
        <v>3352.9291159105815</v>
      </c>
    </row>
    <row r="291" spans="1:14">
      <c r="A291" s="2">
        <v>788</v>
      </c>
      <c r="B291" s="1" t="s">
        <v>250</v>
      </c>
      <c r="C291" s="13">
        <v>552807.54545079137</v>
      </c>
      <c r="D291" s="13">
        <v>783839</v>
      </c>
      <c r="E291" s="14">
        <v>87488</v>
      </c>
      <c r="F291" s="13">
        <v>264880.87005933718</v>
      </c>
      <c r="G291" s="13">
        <v>72874</v>
      </c>
      <c r="H291" s="13"/>
      <c r="I291" s="13">
        <v>238146</v>
      </c>
      <c r="J291" s="13">
        <v>77260</v>
      </c>
      <c r="K291" s="13">
        <v>5651</v>
      </c>
      <c r="L291" s="13">
        <v>0</v>
      </c>
      <c r="M291" s="14"/>
      <c r="N291" s="13">
        <v>59438.265932608032</v>
      </c>
    </row>
    <row r="292" spans="1:14">
      <c r="A292" s="2">
        <v>794</v>
      </c>
      <c r="B292" s="1" t="s">
        <v>251</v>
      </c>
      <c r="C292" s="13">
        <v>27181958.774379093</v>
      </c>
      <c r="D292" s="13">
        <v>32993507</v>
      </c>
      <c r="E292" s="14">
        <v>1052620</v>
      </c>
      <c r="F292" s="13">
        <v>12142576.346211817</v>
      </c>
      <c r="G292" s="13">
        <v>715269</v>
      </c>
      <c r="H292" s="13"/>
      <c r="I292" s="13">
        <v>10955174</v>
      </c>
      <c r="J292" s="13">
        <v>702644</v>
      </c>
      <c r="K292" s="13">
        <v>172161</v>
      </c>
      <c r="L292" s="13">
        <v>0</v>
      </c>
      <c r="M292" s="14"/>
      <c r="N292" s="13">
        <v>90970.557232712876</v>
      </c>
    </row>
    <row r="293" spans="1:14">
      <c r="A293" s="2">
        <v>796</v>
      </c>
      <c r="B293" s="1" t="s">
        <v>252</v>
      </c>
      <c r="C293" s="13">
        <v>39949687.043807246</v>
      </c>
      <c r="D293" s="13">
        <v>44646319</v>
      </c>
      <c r="E293" s="14">
        <v>1095805</v>
      </c>
      <c r="F293" s="13">
        <v>14691616.317507736</v>
      </c>
      <c r="G293" s="13">
        <v>984475</v>
      </c>
      <c r="H293" s="13"/>
      <c r="I293" s="13">
        <v>14750287</v>
      </c>
      <c r="J293" s="13">
        <v>980252</v>
      </c>
      <c r="K293" s="13">
        <v>0</v>
      </c>
      <c r="L293" s="13">
        <v>0</v>
      </c>
      <c r="M293" s="14"/>
      <c r="N293" s="13">
        <v>52151.385928658186</v>
      </c>
    </row>
    <row r="294" spans="1:14">
      <c r="A294" s="2">
        <v>797</v>
      </c>
      <c r="B294" s="1" t="s">
        <v>253</v>
      </c>
      <c r="C294" s="13">
        <v>4908047.3407385554</v>
      </c>
      <c r="D294" s="13">
        <v>6155865</v>
      </c>
      <c r="E294" s="14">
        <v>265121</v>
      </c>
      <c r="F294" s="13">
        <v>1912853.5104924412</v>
      </c>
      <c r="G294" s="13">
        <v>296665</v>
      </c>
      <c r="H294" s="13"/>
      <c r="I294" s="13">
        <v>2206223</v>
      </c>
      <c r="J294" s="13">
        <v>296665</v>
      </c>
      <c r="K294" s="13">
        <v>15473</v>
      </c>
      <c r="L294" s="13">
        <v>0</v>
      </c>
      <c r="M294" s="14"/>
      <c r="N294" s="13">
        <v>16464.018407786465</v>
      </c>
    </row>
    <row r="295" spans="1:14">
      <c r="A295" s="2">
        <v>798</v>
      </c>
      <c r="B295" s="1" t="s">
        <v>254</v>
      </c>
      <c r="C295" s="13">
        <v>640510.17581419658</v>
      </c>
      <c r="D295" s="13">
        <v>982816</v>
      </c>
      <c r="E295" s="14">
        <v>22076</v>
      </c>
      <c r="F295" s="13">
        <v>261477.43802112478</v>
      </c>
      <c r="G295" s="13">
        <v>75665</v>
      </c>
      <c r="H295" s="13"/>
      <c r="I295" s="13">
        <v>261478</v>
      </c>
      <c r="J295" s="13">
        <v>75665</v>
      </c>
      <c r="K295" s="13">
        <v>0</v>
      </c>
      <c r="L295" s="13">
        <v>0</v>
      </c>
      <c r="M295" s="14"/>
      <c r="N295" s="13">
        <v>836.19550341535148</v>
      </c>
    </row>
    <row r="296" spans="1:14">
      <c r="A296" s="2">
        <v>809</v>
      </c>
      <c r="B296" s="1" t="s">
        <v>255</v>
      </c>
      <c r="C296" s="13">
        <v>2048803.3906603947</v>
      </c>
      <c r="D296" s="13">
        <v>2605697</v>
      </c>
      <c r="E296" s="14">
        <v>35539</v>
      </c>
      <c r="F296" s="13">
        <v>741504.49249376042</v>
      </c>
      <c r="G296" s="13">
        <v>171157</v>
      </c>
      <c r="H296" s="13"/>
      <c r="I296" s="13">
        <v>908961</v>
      </c>
      <c r="J296" s="13">
        <v>171157</v>
      </c>
      <c r="K296" s="13">
        <v>16762</v>
      </c>
      <c r="L296" s="13">
        <v>0</v>
      </c>
      <c r="M296" s="14"/>
      <c r="N296" s="13">
        <v>17615.882580372985</v>
      </c>
    </row>
    <row r="297" spans="1:14">
      <c r="A297" s="2">
        <v>815</v>
      </c>
      <c r="B297" s="1" t="s">
        <v>256</v>
      </c>
      <c r="C297" s="13">
        <v>981023.91855109134</v>
      </c>
      <c r="D297" s="13">
        <v>1110215</v>
      </c>
      <c r="E297" s="14">
        <v>19921</v>
      </c>
      <c r="F297" s="13">
        <v>298224.73331829679</v>
      </c>
      <c r="G297" s="13">
        <v>74030</v>
      </c>
      <c r="H297" s="13"/>
      <c r="I297" s="13">
        <v>379091</v>
      </c>
      <c r="J297" s="13">
        <v>74030</v>
      </c>
      <c r="K297" s="13">
        <v>0</v>
      </c>
      <c r="L297" s="13">
        <v>0</v>
      </c>
      <c r="M297" s="14"/>
      <c r="N297" s="13">
        <v>1165.6124076320043</v>
      </c>
    </row>
    <row r="298" spans="1:14">
      <c r="A298" s="2">
        <v>820</v>
      </c>
      <c r="B298" s="1" t="s">
        <v>257</v>
      </c>
      <c r="C298" s="13">
        <v>3342155.9165051081</v>
      </c>
      <c r="D298" s="13">
        <v>4196210</v>
      </c>
      <c r="E298" s="14">
        <v>68578</v>
      </c>
      <c r="F298" s="13">
        <v>859853.3290808195</v>
      </c>
      <c r="G298" s="13">
        <v>118578</v>
      </c>
      <c r="H298" s="13"/>
      <c r="I298" s="13">
        <v>681416</v>
      </c>
      <c r="J298" s="13">
        <v>50198</v>
      </c>
      <c r="K298" s="13">
        <v>10718</v>
      </c>
      <c r="L298" s="13">
        <v>0</v>
      </c>
      <c r="M298" s="14"/>
      <c r="N298" s="13">
        <v>17880.379516611836</v>
      </c>
    </row>
    <row r="299" spans="1:14">
      <c r="A299" s="2">
        <v>823</v>
      </c>
      <c r="B299" s="1" t="s">
        <v>258</v>
      </c>
      <c r="C299" s="13">
        <v>904959.08622060774</v>
      </c>
      <c r="D299" s="13">
        <v>1165630</v>
      </c>
      <c r="E299" s="14">
        <v>16909</v>
      </c>
      <c r="F299" s="13">
        <v>389197.44639315776</v>
      </c>
      <c r="G299" s="13">
        <v>100795</v>
      </c>
      <c r="H299" s="13"/>
      <c r="I299" s="13">
        <v>349161</v>
      </c>
      <c r="J299" s="13">
        <v>100795</v>
      </c>
      <c r="K299" s="13">
        <v>0</v>
      </c>
      <c r="L299" s="13">
        <v>0</v>
      </c>
      <c r="M299" s="14"/>
      <c r="N299" s="13">
        <v>53790.125077304801</v>
      </c>
    </row>
    <row r="300" spans="1:14">
      <c r="A300" s="2">
        <v>824</v>
      </c>
      <c r="B300" s="1" t="s">
        <v>259</v>
      </c>
      <c r="C300" s="13">
        <v>2199270.9792251233</v>
      </c>
      <c r="D300" s="13">
        <v>2850053</v>
      </c>
      <c r="E300" s="14">
        <v>89906</v>
      </c>
      <c r="F300" s="13">
        <v>774910.88668633881</v>
      </c>
      <c r="G300" s="13">
        <v>149991</v>
      </c>
      <c r="H300" s="13"/>
      <c r="I300" s="13">
        <v>850349</v>
      </c>
      <c r="J300" s="13">
        <v>149991</v>
      </c>
      <c r="K300" s="13">
        <v>36922</v>
      </c>
      <c r="L300" s="13">
        <v>0</v>
      </c>
      <c r="M300" s="14"/>
      <c r="N300" s="13">
        <v>45010.396733568581</v>
      </c>
    </row>
    <row r="301" spans="1:14">
      <c r="A301" s="2">
        <v>826</v>
      </c>
      <c r="B301" s="1" t="s">
        <v>260</v>
      </c>
      <c r="C301" s="13">
        <v>8660309.5214207508</v>
      </c>
      <c r="D301" s="13">
        <v>11175198</v>
      </c>
      <c r="E301" s="14">
        <v>296792</v>
      </c>
      <c r="F301" s="13">
        <v>3228267.331750121</v>
      </c>
      <c r="G301" s="13">
        <v>361085</v>
      </c>
      <c r="H301" s="13"/>
      <c r="I301" s="13">
        <v>3136961</v>
      </c>
      <c r="J301" s="13">
        <v>359536</v>
      </c>
      <c r="K301" s="13">
        <v>0</v>
      </c>
      <c r="L301" s="13">
        <v>0</v>
      </c>
      <c r="M301" s="14"/>
      <c r="N301" s="13">
        <v>57613.351077917767</v>
      </c>
    </row>
    <row r="302" spans="1:14">
      <c r="A302" s="2">
        <v>828</v>
      </c>
      <c r="B302" s="1" t="s">
        <v>261</v>
      </c>
      <c r="C302" s="13">
        <v>13534454.7699326</v>
      </c>
      <c r="D302" s="13">
        <v>16435928</v>
      </c>
      <c r="E302" s="14">
        <v>348125</v>
      </c>
      <c r="F302" s="13">
        <v>5617220.6372774802</v>
      </c>
      <c r="G302" s="13">
        <v>623782</v>
      </c>
      <c r="H302" s="13"/>
      <c r="I302" s="13">
        <v>6223314</v>
      </c>
      <c r="J302" s="13">
        <v>623782</v>
      </c>
      <c r="K302" s="13">
        <v>60624</v>
      </c>
      <c r="L302" s="13">
        <v>0</v>
      </c>
      <c r="M302" s="14"/>
      <c r="N302" s="13">
        <v>23349.126407511354</v>
      </c>
    </row>
    <row r="303" spans="1:14">
      <c r="A303" s="2">
        <v>840</v>
      </c>
      <c r="B303" s="1" t="s">
        <v>262</v>
      </c>
      <c r="C303" s="13">
        <v>3288836.5283951964</v>
      </c>
      <c r="D303" s="13">
        <v>3880968</v>
      </c>
      <c r="E303" s="14">
        <v>168102</v>
      </c>
      <c r="F303" s="13">
        <v>926889.10358217685</v>
      </c>
      <c r="G303" s="13">
        <v>190907</v>
      </c>
      <c r="H303" s="13"/>
      <c r="I303" s="13">
        <v>778982</v>
      </c>
      <c r="J303" s="13">
        <v>190907</v>
      </c>
      <c r="K303" s="13">
        <v>741</v>
      </c>
      <c r="L303" s="13">
        <v>0</v>
      </c>
      <c r="M303" s="14"/>
      <c r="N303" s="13">
        <v>23258.066317770576</v>
      </c>
    </row>
    <row r="304" spans="1:14">
      <c r="A304" s="2">
        <v>844</v>
      </c>
      <c r="B304" s="1" t="s">
        <v>409</v>
      </c>
      <c r="C304" s="13">
        <v>1801345.0867158256</v>
      </c>
      <c r="D304" s="13">
        <v>2488819</v>
      </c>
      <c r="E304" s="14">
        <v>69741</v>
      </c>
      <c r="F304" s="13">
        <v>658050.72965509188</v>
      </c>
      <c r="G304" s="13">
        <v>159411</v>
      </c>
      <c r="H304" s="13"/>
      <c r="I304" s="13">
        <v>1000362</v>
      </c>
      <c r="J304" s="13">
        <v>158061</v>
      </c>
      <c r="K304" s="13">
        <v>41372</v>
      </c>
      <c r="L304" s="13">
        <v>0</v>
      </c>
      <c r="M304" s="14"/>
      <c r="N304" s="13">
        <v>5302.2314764007524</v>
      </c>
    </row>
    <row r="305" spans="1:14">
      <c r="A305" s="2">
        <v>845</v>
      </c>
      <c r="B305" s="1" t="s">
        <v>263</v>
      </c>
      <c r="C305" s="13">
        <v>1954699.1870775907</v>
      </c>
      <c r="D305" s="13">
        <v>2175958</v>
      </c>
      <c r="E305" s="14">
        <v>78916</v>
      </c>
      <c r="F305" s="13">
        <v>685556.59873527614</v>
      </c>
      <c r="G305" s="13">
        <v>144443</v>
      </c>
      <c r="H305" s="13"/>
      <c r="I305" s="13">
        <v>837862</v>
      </c>
      <c r="J305" s="13">
        <v>144843</v>
      </c>
      <c r="K305" s="13">
        <v>37225</v>
      </c>
      <c r="L305" s="13">
        <v>0</v>
      </c>
      <c r="M305" s="14"/>
      <c r="N305" s="13">
        <v>4225.3089285410206</v>
      </c>
    </row>
    <row r="306" spans="1:14">
      <c r="A306" s="2">
        <v>846</v>
      </c>
      <c r="B306" s="1" t="s">
        <v>410</v>
      </c>
      <c r="C306" s="13">
        <v>1053918.7303640218</v>
      </c>
      <c r="D306" s="13">
        <v>1286109</v>
      </c>
      <c r="E306" s="14">
        <v>15402</v>
      </c>
      <c r="F306" s="13">
        <v>407734.00664935407</v>
      </c>
      <c r="G306" s="13">
        <v>98104</v>
      </c>
      <c r="H306" s="13"/>
      <c r="I306" s="13">
        <v>344617</v>
      </c>
      <c r="J306" s="13">
        <v>98104</v>
      </c>
      <c r="K306" s="13">
        <v>0</v>
      </c>
      <c r="L306" s="13">
        <v>0</v>
      </c>
      <c r="M306" s="14"/>
      <c r="N306" s="13">
        <v>12452.26900186445</v>
      </c>
    </row>
    <row r="307" spans="1:14">
      <c r="A307" s="2">
        <v>847</v>
      </c>
      <c r="B307" s="1" t="s">
        <v>264</v>
      </c>
      <c r="C307" s="13">
        <v>2040068.2865362708</v>
      </c>
      <c r="D307" s="13">
        <v>2608445</v>
      </c>
      <c r="E307" s="14">
        <v>44731</v>
      </c>
      <c r="F307" s="13">
        <v>589395.4066488872</v>
      </c>
      <c r="G307" s="13">
        <v>111968</v>
      </c>
      <c r="H307" s="13"/>
      <c r="I307" s="13">
        <v>592258</v>
      </c>
      <c r="J307" s="13">
        <v>111968</v>
      </c>
      <c r="K307" s="13">
        <v>0</v>
      </c>
      <c r="L307" s="13">
        <v>0</v>
      </c>
      <c r="M307" s="14"/>
      <c r="N307" s="13">
        <v>67164.291871122798</v>
      </c>
    </row>
    <row r="308" spans="1:14">
      <c r="A308" s="2">
        <v>848</v>
      </c>
      <c r="B308" s="1" t="s">
        <v>265</v>
      </c>
      <c r="C308" s="13">
        <v>1747449.9334036787</v>
      </c>
      <c r="D308" s="13">
        <v>2071449</v>
      </c>
      <c r="E308" s="14">
        <v>35036</v>
      </c>
      <c r="F308" s="13">
        <v>499778.18007007882</v>
      </c>
      <c r="G308" s="13">
        <v>64899</v>
      </c>
      <c r="H308" s="13"/>
      <c r="I308" s="13">
        <v>497331</v>
      </c>
      <c r="J308" s="13">
        <v>52054</v>
      </c>
      <c r="K308" s="13">
        <v>1062</v>
      </c>
      <c r="L308" s="13">
        <v>0</v>
      </c>
      <c r="M308" s="14"/>
      <c r="N308" s="13">
        <v>12053.09704077986</v>
      </c>
    </row>
    <row r="309" spans="1:14">
      <c r="A309" s="2">
        <v>851</v>
      </c>
      <c r="B309" s="1" t="s">
        <v>266</v>
      </c>
      <c r="C309" s="13">
        <v>2695546.9257419407</v>
      </c>
      <c r="D309" s="13">
        <v>3044784</v>
      </c>
      <c r="E309" s="14">
        <v>96229</v>
      </c>
      <c r="F309" s="13">
        <v>813081.76256489952</v>
      </c>
      <c r="G309" s="13">
        <v>164868</v>
      </c>
      <c r="H309" s="13"/>
      <c r="I309" s="13">
        <v>985030</v>
      </c>
      <c r="J309" s="13">
        <v>164868</v>
      </c>
      <c r="K309" s="13">
        <v>2964</v>
      </c>
      <c r="L309" s="13">
        <v>0</v>
      </c>
      <c r="M309" s="14"/>
      <c r="N309" s="13">
        <v>10815.931626170723</v>
      </c>
    </row>
    <row r="310" spans="1:14">
      <c r="A310" s="2">
        <v>852</v>
      </c>
      <c r="B310" s="1" t="s">
        <v>267</v>
      </c>
      <c r="C310" s="13">
        <v>1211988.873610449</v>
      </c>
      <c r="D310" s="13">
        <v>1355684</v>
      </c>
      <c r="E310" s="14">
        <v>73471</v>
      </c>
      <c r="F310" s="13">
        <v>398518.88478776498</v>
      </c>
      <c r="G310" s="13">
        <v>86089</v>
      </c>
      <c r="H310" s="13"/>
      <c r="I310" s="13">
        <v>383007</v>
      </c>
      <c r="J310" s="13">
        <v>86089</v>
      </c>
      <c r="K310" s="13">
        <v>3240</v>
      </c>
      <c r="L310" s="13">
        <v>0</v>
      </c>
      <c r="M310" s="14"/>
      <c r="N310" s="13">
        <v>7837.5123637066035</v>
      </c>
    </row>
    <row r="311" spans="1:14">
      <c r="A311" s="2">
        <v>855</v>
      </c>
      <c r="B311" s="1" t="s">
        <v>268</v>
      </c>
      <c r="C311" s="13">
        <v>67843779.525346428</v>
      </c>
      <c r="D311" s="13">
        <v>78155324</v>
      </c>
      <c r="E311" s="14">
        <v>2580293</v>
      </c>
      <c r="F311" s="13">
        <v>27905010.849570557</v>
      </c>
      <c r="G311" s="13">
        <v>1549359</v>
      </c>
      <c r="H311" s="13"/>
      <c r="I311" s="13">
        <v>28479755</v>
      </c>
      <c r="J311" s="13">
        <v>1901440</v>
      </c>
      <c r="K311" s="13">
        <v>342030</v>
      </c>
      <c r="L311" s="13">
        <v>107124</v>
      </c>
      <c r="M311" s="14"/>
      <c r="N311" s="13">
        <v>247976.54601185035</v>
      </c>
    </row>
    <row r="312" spans="1:14">
      <c r="A312" s="2">
        <v>856</v>
      </c>
      <c r="B312" s="1" t="s">
        <v>269</v>
      </c>
      <c r="C312" s="13">
        <v>6831316.2365557738</v>
      </c>
      <c r="D312" s="13">
        <v>6872254</v>
      </c>
      <c r="E312" s="14">
        <v>102920</v>
      </c>
      <c r="F312" s="13">
        <v>2326121.1961007388</v>
      </c>
      <c r="G312" s="13">
        <v>271858</v>
      </c>
      <c r="H312" s="13"/>
      <c r="I312" s="13">
        <v>2449056</v>
      </c>
      <c r="J312" s="13">
        <v>271858</v>
      </c>
      <c r="K312" s="13">
        <v>2980</v>
      </c>
      <c r="L312" s="13">
        <v>0</v>
      </c>
      <c r="M312" s="14"/>
      <c r="N312" s="13">
        <v>60248.25822829167</v>
      </c>
    </row>
    <row r="313" spans="1:14">
      <c r="A313" s="2">
        <v>858</v>
      </c>
      <c r="B313" s="1" t="s">
        <v>270</v>
      </c>
      <c r="C313" s="13">
        <v>5426088.8664450645</v>
      </c>
      <c r="D313" s="13">
        <v>6401705</v>
      </c>
      <c r="E313" s="14">
        <v>101592</v>
      </c>
      <c r="F313" s="13">
        <v>1925875.1676837355</v>
      </c>
      <c r="G313" s="13">
        <v>207097</v>
      </c>
      <c r="H313" s="13"/>
      <c r="I313" s="13">
        <v>1826061</v>
      </c>
      <c r="J313" s="13">
        <v>155393</v>
      </c>
      <c r="K313" s="13">
        <v>9191</v>
      </c>
      <c r="L313" s="13">
        <v>0</v>
      </c>
      <c r="M313" s="14"/>
      <c r="N313" s="13">
        <v>12665.026431452288</v>
      </c>
    </row>
    <row r="314" spans="1:14">
      <c r="A314" s="2">
        <v>860</v>
      </c>
      <c r="B314" s="1" t="s">
        <v>411</v>
      </c>
      <c r="C314" s="13">
        <v>3355941.2912595151</v>
      </c>
      <c r="D314" s="13">
        <v>3906000</v>
      </c>
      <c r="E314" s="14">
        <v>76918</v>
      </c>
      <c r="F314" s="13">
        <v>1494385.4352610917</v>
      </c>
      <c r="G314" s="13">
        <v>275590</v>
      </c>
      <c r="H314" s="13"/>
      <c r="I314" s="13">
        <v>1767731</v>
      </c>
      <c r="J314" s="13">
        <v>275590</v>
      </c>
      <c r="K314" s="13">
        <v>68995</v>
      </c>
      <c r="L314" s="13">
        <v>0</v>
      </c>
      <c r="M314" s="14"/>
      <c r="N314" s="13">
        <v>1913.631751306282</v>
      </c>
    </row>
    <row r="315" spans="1:14">
      <c r="A315" s="2">
        <v>861</v>
      </c>
      <c r="B315" s="1" t="s">
        <v>271</v>
      </c>
      <c r="C315" s="13">
        <v>4976271.1889631338</v>
      </c>
      <c r="D315" s="13">
        <v>5543480</v>
      </c>
      <c r="E315" s="14">
        <v>126044</v>
      </c>
      <c r="F315" s="13">
        <v>1399991.0112906161</v>
      </c>
      <c r="G315" s="13">
        <v>245985</v>
      </c>
      <c r="H315" s="13"/>
      <c r="I315" s="13">
        <v>1481664</v>
      </c>
      <c r="J315" s="13">
        <v>245985</v>
      </c>
      <c r="K315" s="13">
        <v>0</v>
      </c>
      <c r="L315" s="13">
        <v>0</v>
      </c>
      <c r="M315" s="14"/>
      <c r="N315" s="13">
        <v>57615.71229560503</v>
      </c>
    </row>
    <row r="316" spans="1:14">
      <c r="A316" s="2">
        <v>865</v>
      </c>
      <c r="B316" s="1" t="s">
        <v>272</v>
      </c>
      <c r="C316" s="13">
        <v>2828949.7559541417</v>
      </c>
      <c r="D316" s="13">
        <v>3528295</v>
      </c>
      <c r="E316" s="14">
        <v>56391</v>
      </c>
      <c r="F316" s="13">
        <v>838310.50794086768</v>
      </c>
      <c r="G316" s="13">
        <v>143113</v>
      </c>
      <c r="H316" s="13"/>
      <c r="I316" s="13">
        <v>858920</v>
      </c>
      <c r="J316" s="13">
        <v>143113</v>
      </c>
      <c r="K316" s="13">
        <v>6392</v>
      </c>
      <c r="L316" s="13">
        <v>0</v>
      </c>
      <c r="M316" s="14"/>
      <c r="N316" s="13">
        <v>1152.4905261333327</v>
      </c>
    </row>
    <row r="317" spans="1:14">
      <c r="A317" s="2">
        <v>866</v>
      </c>
      <c r="B317" s="1" t="s">
        <v>273</v>
      </c>
      <c r="C317" s="13">
        <v>1758047.1212342717</v>
      </c>
      <c r="D317" s="13">
        <v>2063954</v>
      </c>
      <c r="E317" s="14">
        <v>137527</v>
      </c>
      <c r="F317" s="13">
        <v>561642.6449851325</v>
      </c>
      <c r="G317" s="13">
        <v>78973</v>
      </c>
      <c r="H317" s="13"/>
      <c r="I317" s="13">
        <v>484633</v>
      </c>
      <c r="J317" s="13">
        <v>58010</v>
      </c>
      <c r="K317" s="13">
        <v>17940</v>
      </c>
      <c r="L317" s="13">
        <v>0</v>
      </c>
      <c r="M317" s="14"/>
      <c r="N317" s="13">
        <v>8380.9439107453418</v>
      </c>
    </row>
    <row r="318" spans="1:14">
      <c r="A318" s="2">
        <v>867</v>
      </c>
      <c r="B318" s="1" t="s">
        <v>274</v>
      </c>
      <c r="C318" s="13">
        <v>6664176.7672700519</v>
      </c>
      <c r="D318" s="13">
        <v>7872076</v>
      </c>
      <c r="E318" s="14">
        <v>272477</v>
      </c>
      <c r="F318" s="13">
        <v>2567641.8186134323</v>
      </c>
      <c r="G318" s="13">
        <v>341514</v>
      </c>
      <c r="H318" s="13"/>
      <c r="I318" s="13">
        <v>2824124</v>
      </c>
      <c r="J318" s="13">
        <v>340048</v>
      </c>
      <c r="K318" s="13">
        <v>0</v>
      </c>
      <c r="L318" s="13">
        <v>0</v>
      </c>
      <c r="M318" s="14"/>
      <c r="N318" s="13">
        <v>20823.997855032601</v>
      </c>
    </row>
    <row r="319" spans="1:14">
      <c r="A319" s="2">
        <v>870</v>
      </c>
      <c r="B319" s="1" t="s">
        <v>275</v>
      </c>
      <c r="C319" s="13">
        <v>1773047.5364118335</v>
      </c>
      <c r="D319" s="13">
        <v>2075376</v>
      </c>
      <c r="E319" s="14">
        <v>49067</v>
      </c>
      <c r="F319" s="13">
        <v>636531.1091858017</v>
      </c>
      <c r="G319" s="13">
        <v>186381</v>
      </c>
      <c r="H319" s="13"/>
      <c r="I319" s="13">
        <v>630208</v>
      </c>
      <c r="J319" s="13">
        <v>186381</v>
      </c>
      <c r="K319" s="13">
        <v>803</v>
      </c>
      <c r="L319" s="13">
        <v>0</v>
      </c>
      <c r="M319" s="14"/>
      <c r="N319" s="13">
        <v>913.5569256575202</v>
      </c>
    </row>
    <row r="320" spans="1:14">
      <c r="A320" s="2">
        <v>873</v>
      </c>
      <c r="B320" s="1" t="s">
        <v>276</v>
      </c>
      <c r="C320" s="13">
        <v>2782962.3710396132</v>
      </c>
      <c r="D320" s="13">
        <v>3529058</v>
      </c>
      <c r="E320" s="14">
        <v>48173</v>
      </c>
      <c r="F320" s="13">
        <v>786682.28905148408</v>
      </c>
      <c r="G320" s="13">
        <v>137593</v>
      </c>
      <c r="H320" s="13"/>
      <c r="I320" s="13">
        <v>685366</v>
      </c>
      <c r="J320" s="13">
        <v>137593</v>
      </c>
      <c r="K320" s="13">
        <v>1755</v>
      </c>
      <c r="L320" s="13">
        <v>0</v>
      </c>
      <c r="M320" s="14"/>
      <c r="N320" s="13">
        <v>10238.42013758856</v>
      </c>
    </row>
    <row r="321" spans="1:14">
      <c r="A321" s="2">
        <v>874</v>
      </c>
      <c r="B321" s="1" t="s">
        <v>277</v>
      </c>
      <c r="C321" s="13">
        <v>858674.43505785742</v>
      </c>
      <c r="D321" s="13">
        <v>1186970</v>
      </c>
      <c r="E321" s="14">
        <v>36545</v>
      </c>
      <c r="F321" s="13">
        <v>304155.3760078983</v>
      </c>
      <c r="G321" s="13">
        <v>100363</v>
      </c>
      <c r="H321" s="13"/>
      <c r="I321" s="13">
        <v>318608</v>
      </c>
      <c r="J321" s="13">
        <v>100363</v>
      </c>
      <c r="K321" s="13">
        <v>0</v>
      </c>
      <c r="L321" s="13">
        <v>0</v>
      </c>
      <c r="M321" s="14"/>
      <c r="N321" s="13">
        <v>42.75426224567196</v>
      </c>
    </row>
    <row r="322" spans="1:14">
      <c r="A322" s="2">
        <v>879</v>
      </c>
      <c r="B322" s="1" t="s">
        <v>278</v>
      </c>
      <c r="C322" s="13">
        <v>1440054.5460109687</v>
      </c>
      <c r="D322" s="13">
        <v>1787660</v>
      </c>
      <c r="E322" s="14">
        <v>15095</v>
      </c>
      <c r="F322" s="13">
        <v>530472.90623317822</v>
      </c>
      <c r="G322" s="13">
        <v>151152</v>
      </c>
      <c r="H322" s="13"/>
      <c r="I322" s="13">
        <v>546169</v>
      </c>
      <c r="J322" s="13">
        <v>151152</v>
      </c>
      <c r="K322" s="13">
        <v>10323</v>
      </c>
      <c r="L322" s="13">
        <v>0</v>
      </c>
      <c r="M322" s="14"/>
      <c r="N322" s="13">
        <v>1047.2270811439887</v>
      </c>
    </row>
    <row r="323" spans="1:14">
      <c r="A323" s="2">
        <v>880</v>
      </c>
      <c r="B323" s="1" t="s">
        <v>279</v>
      </c>
      <c r="C323" s="13">
        <v>1733830.8058318314</v>
      </c>
      <c r="D323" s="13">
        <v>2391803</v>
      </c>
      <c r="E323" s="14">
        <v>117660</v>
      </c>
      <c r="F323" s="13">
        <v>771294.82492238493</v>
      </c>
      <c r="G323" s="13">
        <v>87948</v>
      </c>
      <c r="H323" s="13"/>
      <c r="I323" s="13">
        <v>733168</v>
      </c>
      <c r="J323" s="13">
        <v>87948</v>
      </c>
      <c r="K323" s="13">
        <v>745541</v>
      </c>
      <c r="L323" s="13" t="s">
        <v>460</v>
      </c>
      <c r="M323" s="14"/>
      <c r="N323" s="13">
        <v>2348.5464198247555</v>
      </c>
    </row>
    <row r="324" spans="1:14">
      <c r="A324" s="2">
        <v>881</v>
      </c>
      <c r="B324" s="1" t="s">
        <v>280</v>
      </c>
      <c r="C324" s="13">
        <v>1679104.6405964647</v>
      </c>
      <c r="D324" s="13">
        <v>1928802</v>
      </c>
      <c r="E324" s="14">
        <v>74181</v>
      </c>
      <c r="F324" s="13">
        <v>564535.05498174159</v>
      </c>
      <c r="G324" s="13">
        <v>51455</v>
      </c>
      <c r="H324" s="13"/>
      <c r="I324" s="13">
        <v>542604</v>
      </c>
      <c r="J324" s="13">
        <v>89254</v>
      </c>
      <c r="K324" s="13">
        <v>0</v>
      </c>
      <c r="L324" s="13">
        <v>0</v>
      </c>
      <c r="M324" s="14"/>
      <c r="N324" s="13">
        <v>33.525686246606178</v>
      </c>
    </row>
    <row r="325" spans="1:14">
      <c r="A325" s="2">
        <v>882</v>
      </c>
      <c r="B325" s="1" t="s">
        <v>281</v>
      </c>
      <c r="C325" s="13">
        <v>12209834.791079113</v>
      </c>
      <c r="D325" s="13">
        <v>14386586</v>
      </c>
      <c r="E325" s="14">
        <v>382962</v>
      </c>
      <c r="F325" s="13">
        <v>4879704.0257693045</v>
      </c>
      <c r="G325" s="13">
        <v>285430</v>
      </c>
      <c r="H325" s="13"/>
      <c r="I325" s="13">
        <v>5045162</v>
      </c>
      <c r="J325" s="13">
        <v>433066</v>
      </c>
      <c r="K325" s="13">
        <v>0</v>
      </c>
      <c r="L325" s="13">
        <v>0</v>
      </c>
      <c r="M325" s="14"/>
      <c r="N325" s="13">
        <v>20519.738733922775</v>
      </c>
    </row>
    <row r="326" spans="1:14">
      <c r="A326" s="2">
        <v>888</v>
      </c>
      <c r="B326" s="1" t="s">
        <v>282</v>
      </c>
      <c r="C326" s="13">
        <v>2806859.8262410127</v>
      </c>
      <c r="D326" s="13">
        <v>3459180</v>
      </c>
      <c r="E326" s="14">
        <v>18567</v>
      </c>
      <c r="F326" s="13">
        <v>1008197.4451552469</v>
      </c>
      <c r="G326" s="13">
        <v>103095</v>
      </c>
      <c r="H326" s="13"/>
      <c r="I326" s="13">
        <v>1169745</v>
      </c>
      <c r="J326" s="13">
        <v>103095</v>
      </c>
      <c r="K326" s="13">
        <v>540</v>
      </c>
      <c r="L326" s="13">
        <v>0</v>
      </c>
      <c r="M326" s="14"/>
      <c r="N326" s="13">
        <v>8308.1652335183353</v>
      </c>
    </row>
    <row r="327" spans="1:14">
      <c r="A327" s="2">
        <v>889</v>
      </c>
      <c r="B327" s="1" t="s">
        <v>283</v>
      </c>
      <c r="C327" s="13">
        <v>2331242.0678465478</v>
      </c>
      <c r="D327" s="13">
        <v>2972382</v>
      </c>
      <c r="E327" s="14">
        <v>98729</v>
      </c>
      <c r="F327" s="13">
        <v>826296.30133322347</v>
      </c>
      <c r="G327" s="13">
        <v>105951</v>
      </c>
      <c r="H327" s="13"/>
      <c r="I327" s="13">
        <v>826296</v>
      </c>
      <c r="J327" s="13">
        <v>121737</v>
      </c>
      <c r="K327" s="13">
        <v>0</v>
      </c>
      <c r="L327" s="13">
        <v>0</v>
      </c>
      <c r="M327" s="14"/>
      <c r="N327" s="13">
        <v>9519.7087325363154</v>
      </c>
    </row>
    <row r="328" spans="1:14">
      <c r="A328" s="2">
        <v>893</v>
      </c>
      <c r="B328" s="1" t="s">
        <v>284</v>
      </c>
      <c r="C328" s="13">
        <v>1444853.7060193645</v>
      </c>
      <c r="D328" s="13">
        <v>1794594</v>
      </c>
      <c r="E328" s="14">
        <v>38894</v>
      </c>
      <c r="F328" s="13">
        <v>498744.62292786239</v>
      </c>
      <c r="G328" s="13">
        <v>70519</v>
      </c>
      <c r="H328" s="13"/>
      <c r="I328" s="13">
        <v>535784</v>
      </c>
      <c r="J328" s="13">
        <v>70519</v>
      </c>
      <c r="K328" s="13">
        <v>135</v>
      </c>
      <c r="L328" s="13">
        <v>0</v>
      </c>
      <c r="M328" s="14"/>
      <c r="N328" s="13">
        <v>105047.58282886598</v>
      </c>
    </row>
    <row r="329" spans="1:14">
      <c r="A329" s="2">
        <v>899</v>
      </c>
      <c r="B329" s="1" t="s">
        <v>285</v>
      </c>
      <c r="C329" s="13">
        <v>11003770.582461245</v>
      </c>
      <c r="D329" s="13">
        <v>13084089</v>
      </c>
      <c r="E329" s="14">
        <v>206540</v>
      </c>
      <c r="F329" s="13">
        <v>3820538.7483010027</v>
      </c>
      <c r="G329" s="13">
        <v>245570</v>
      </c>
      <c r="H329" s="13"/>
      <c r="I329" s="13">
        <v>4260593</v>
      </c>
      <c r="J329" s="13">
        <v>309308</v>
      </c>
      <c r="K329" s="13">
        <v>0</v>
      </c>
      <c r="L329" s="13">
        <v>0</v>
      </c>
      <c r="M329" s="14"/>
      <c r="N329" s="13">
        <v>44300.210946577965</v>
      </c>
    </row>
    <row r="330" spans="1:14">
      <c r="A330" s="2">
        <v>907</v>
      </c>
      <c r="B330" s="1" t="s">
        <v>286</v>
      </c>
      <c r="C330" s="13">
        <v>2363097.5968434713</v>
      </c>
      <c r="D330" s="13">
        <v>2680259</v>
      </c>
      <c r="E330" s="14">
        <v>66711</v>
      </c>
      <c r="F330" s="13">
        <v>814600.35484115244</v>
      </c>
      <c r="G330" s="13">
        <v>111337</v>
      </c>
      <c r="H330" s="13"/>
      <c r="I330" s="13">
        <v>916508</v>
      </c>
      <c r="J330" s="13">
        <v>111337</v>
      </c>
      <c r="K330" s="13">
        <v>1510</v>
      </c>
      <c r="L330" s="13">
        <v>0</v>
      </c>
      <c r="M330" s="14"/>
      <c r="N330" s="13">
        <v>46193.132475573846</v>
      </c>
    </row>
    <row r="331" spans="1:14">
      <c r="A331" s="2">
        <v>917</v>
      </c>
      <c r="B331" s="1" t="s">
        <v>287</v>
      </c>
      <c r="C331" s="13">
        <v>48187185.863746427</v>
      </c>
      <c r="D331" s="13">
        <v>61836719</v>
      </c>
      <c r="E331" s="14">
        <v>919074</v>
      </c>
      <c r="F331" s="13">
        <v>21429485.24939388</v>
      </c>
      <c r="G331" s="13">
        <v>766603</v>
      </c>
      <c r="H331" s="13"/>
      <c r="I331" s="13">
        <v>20978631</v>
      </c>
      <c r="J331" s="13">
        <v>1590014</v>
      </c>
      <c r="K331" s="13">
        <v>7000</v>
      </c>
      <c r="L331" s="13">
        <v>0</v>
      </c>
      <c r="M331" s="14"/>
      <c r="N331" s="13">
        <v>120137.68797251028</v>
      </c>
    </row>
    <row r="332" spans="1:14">
      <c r="A332" s="2">
        <v>928</v>
      </c>
      <c r="B332" s="1" t="s">
        <v>288</v>
      </c>
      <c r="C332" s="13">
        <v>21652611.775135975</v>
      </c>
      <c r="D332" s="13">
        <v>28191476</v>
      </c>
      <c r="E332" s="14">
        <v>939527</v>
      </c>
      <c r="F332" s="13">
        <v>8830399.685566457</v>
      </c>
      <c r="G332" s="13">
        <v>412625</v>
      </c>
      <c r="H332" s="13"/>
      <c r="I332" s="13">
        <v>9452828</v>
      </c>
      <c r="J332" s="13">
        <v>894600</v>
      </c>
      <c r="K332" s="13">
        <v>0</v>
      </c>
      <c r="L332" s="13">
        <v>0</v>
      </c>
      <c r="M332" s="14"/>
      <c r="N332" s="13">
        <v>38977.192643476192</v>
      </c>
    </row>
    <row r="333" spans="1:14">
      <c r="A333" s="2">
        <v>935</v>
      </c>
      <c r="B333" s="1" t="s">
        <v>289</v>
      </c>
      <c r="C333" s="13">
        <v>45808166.717320114</v>
      </c>
      <c r="D333" s="13">
        <v>47103245</v>
      </c>
      <c r="E333" s="14">
        <v>1539426</v>
      </c>
      <c r="F333" s="13">
        <v>17097508.029529255</v>
      </c>
      <c r="G333" s="13">
        <v>853744</v>
      </c>
      <c r="H333" s="13"/>
      <c r="I333" s="13">
        <v>16776552</v>
      </c>
      <c r="J333" s="13">
        <v>850081</v>
      </c>
      <c r="K333" s="13">
        <v>340274</v>
      </c>
      <c r="L333" s="13">
        <v>0</v>
      </c>
      <c r="M333" s="14"/>
      <c r="N333" s="13">
        <v>55206.648407192646</v>
      </c>
    </row>
    <row r="334" spans="1:14">
      <c r="A334" s="2">
        <v>938</v>
      </c>
      <c r="B334" s="1" t="s">
        <v>290</v>
      </c>
      <c r="C334" s="13">
        <v>2723356.7832601718</v>
      </c>
      <c r="D334" s="13">
        <v>2820750</v>
      </c>
      <c r="E334" s="14">
        <v>58534</v>
      </c>
      <c r="F334" s="13">
        <v>1065160.8349933429</v>
      </c>
      <c r="G334" s="13">
        <v>117997</v>
      </c>
      <c r="H334" s="13"/>
      <c r="I334" s="13">
        <v>987085</v>
      </c>
      <c r="J334" s="13">
        <v>0</v>
      </c>
      <c r="K334" s="13">
        <v>2715</v>
      </c>
      <c r="L334" s="13">
        <v>0</v>
      </c>
      <c r="M334" s="14"/>
      <c r="N334" s="13">
        <v>33235.792701807397</v>
      </c>
    </row>
    <row r="335" spans="1:14">
      <c r="A335" s="2">
        <v>944</v>
      </c>
      <c r="B335" s="1" t="s">
        <v>291</v>
      </c>
      <c r="C335" s="13">
        <v>828099.70835357031</v>
      </c>
      <c r="D335" s="13">
        <v>1114781</v>
      </c>
      <c r="E335" s="14">
        <v>29601</v>
      </c>
      <c r="F335" s="13">
        <v>304736.01729694661</v>
      </c>
      <c r="G335" s="13">
        <v>34925</v>
      </c>
      <c r="H335" s="13"/>
      <c r="I335" s="13">
        <v>324295</v>
      </c>
      <c r="J335" s="13">
        <v>34925</v>
      </c>
      <c r="K335" s="13">
        <v>0</v>
      </c>
      <c r="L335" s="13">
        <v>0</v>
      </c>
      <c r="M335" s="14"/>
      <c r="N335" s="13">
        <v>3242.9432355467152</v>
      </c>
    </row>
    <row r="336" spans="1:14">
      <c r="A336" s="2">
        <v>946</v>
      </c>
      <c r="B336" s="1" t="s">
        <v>292</v>
      </c>
      <c r="C336" s="13">
        <v>1145967.3463977331</v>
      </c>
      <c r="D336" s="13">
        <v>1388026</v>
      </c>
      <c r="E336" s="14">
        <v>21914</v>
      </c>
      <c r="F336" s="13">
        <v>352391.69863930991</v>
      </c>
      <c r="G336" s="13">
        <v>103247</v>
      </c>
      <c r="H336" s="13"/>
      <c r="I336" s="13">
        <v>364908</v>
      </c>
      <c r="J336" s="13">
        <v>103247</v>
      </c>
      <c r="K336" s="13">
        <v>0</v>
      </c>
      <c r="L336" s="13">
        <v>0</v>
      </c>
      <c r="M336" s="14"/>
      <c r="N336" s="13">
        <v>21546.525961193831</v>
      </c>
    </row>
    <row r="337" spans="1:14">
      <c r="A337" s="2">
        <v>951</v>
      </c>
      <c r="B337" s="1" t="s">
        <v>293</v>
      </c>
      <c r="C337" s="13">
        <v>2403132.6233732188</v>
      </c>
      <c r="D337" s="13">
        <v>2631921</v>
      </c>
      <c r="E337" s="14">
        <v>56869</v>
      </c>
      <c r="F337" s="13">
        <v>803875.04262339952</v>
      </c>
      <c r="G337" s="13">
        <v>95349</v>
      </c>
      <c r="H337" s="13"/>
      <c r="I337" s="13">
        <v>957465</v>
      </c>
      <c r="J337" s="13">
        <v>94940</v>
      </c>
      <c r="K337" s="13">
        <v>0</v>
      </c>
      <c r="L337" s="13">
        <v>0</v>
      </c>
      <c r="M337" s="14"/>
      <c r="N337" s="13">
        <v>3254.3527836080602</v>
      </c>
    </row>
    <row r="338" spans="1:14">
      <c r="A338" s="2">
        <v>957</v>
      </c>
      <c r="B338" s="1" t="s">
        <v>294</v>
      </c>
      <c r="C338" s="13">
        <v>18123742.233198564</v>
      </c>
      <c r="D338" s="13">
        <v>20170665</v>
      </c>
      <c r="E338" s="14">
        <v>406178</v>
      </c>
      <c r="F338" s="13">
        <v>8647295.0851616859</v>
      </c>
      <c r="G338" s="13">
        <v>468343</v>
      </c>
      <c r="H338" s="13"/>
      <c r="I338" s="13">
        <v>9990755</v>
      </c>
      <c r="J338" s="13">
        <v>468343</v>
      </c>
      <c r="K338" s="13">
        <v>973633</v>
      </c>
      <c r="L338" s="13">
        <v>0</v>
      </c>
      <c r="M338" s="14"/>
      <c r="N338" s="13">
        <v>15969.217130367804</v>
      </c>
    </row>
    <row r="339" spans="1:14">
      <c r="A339" s="2">
        <v>962</v>
      </c>
      <c r="B339" s="1" t="s">
        <v>295</v>
      </c>
      <c r="C339" s="13">
        <v>2168715.2831815938</v>
      </c>
      <c r="D339" s="13">
        <v>2477391</v>
      </c>
      <c r="E339" s="14">
        <v>20755</v>
      </c>
      <c r="F339" s="13">
        <v>817487.8587821594</v>
      </c>
      <c r="G339" s="13">
        <v>86407</v>
      </c>
      <c r="H339" s="13"/>
      <c r="I339" s="13">
        <v>827511</v>
      </c>
      <c r="J339" s="13">
        <v>86407</v>
      </c>
      <c r="K339" s="13">
        <v>0</v>
      </c>
      <c r="L339" s="13">
        <v>0</v>
      </c>
      <c r="M339" s="14"/>
      <c r="N339" s="13">
        <v>3066.2304248146038</v>
      </c>
    </row>
    <row r="340" spans="1:14">
      <c r="A340" s="2">
        <v>965</v>
      </c>
      <c r="B340" s="1" t="s">
        <v>296</v>
      </c>
      <c r="C340" s="13">
        <v>1399376.3928485422</v>
      </c>
      <c r="D340" s="13">
        <v>1484956</v>
      </c>
      <c r="E340" s="14">
        <v>103220</v>
      </c>
      <c r="F340" s="13">
        <v>557147.37651890144</v>
      </c>
      <c r="G340" s="13">
        <v>77620</v>
      </c>
      <c r="H340" s="13"/>
      <c r="I340" s="13">
        <v>649667</v>
      </c>
      <c r="J340" s="13">
        <v>77287</v>
      </c>
      <c r="K340" s="13">
        <v>0</v>
      </c>
      <c r="L340" s="13">
        <v>0</v>
      </c>
      <c r="M340" s="14"/>
      <c r="N340" s="13">
        <v>2859.2723982105545</v>
      </c>
    </row>
    <row r="341" spans="1:14">
      <c r="A341" s="2">
        <v>971</v>
      </c>
      <c r="B341" s="1" t="s">
        <v>297</v>
      </c>
      <c r="C341" s="13">
        <v>3392834.0945567163</v>
      </c>
      <c r="D341" s="13">
        <v>3767816</v>
      </c>
      <c r="E341" s="14">
        <v>94428</v>
      </c>
      <c r="F341" s="13">
        <v>1216925.8565012827</v>
      </c>
      <c r="G341" s="13">
        <v>186074</v>
      </c>
      <c r="H341" s="13"/>
      <c r="I341" s="13">
        <v>901112</v>
      </c>
      <c r="J341" s="13">
        <v>186074</v>
      </c>
      <c r="K341" s="13">
        <v>5839</v>
      </c>
      <c r="L341" s="13">
        <v>0</v>
      </c>
      <c r="M341" s="14"/>
      <c r="N341" s="13">
        <v>27914.054142642995</v>
      </c>
    </row>
    <row r="342" spans="1:14">
      <c r="A342" s="2">
        <v>981</v>
      </c>
      <c r="B342" s="1" t="s">
        <v>298</v>
      </c>
      <c r="C342" s="13">
        <v>3913399.6391016548</v>
      </c>
      <c r="D342" s="13">
        <v>4101590</v>
      </c>
      <c r="E342" s="14">
        <v>56543</v>
      </c>
      <c r="F342" s="13">
        <v>1314165.6773426156</v>
      </c>
      <c r="G342" s="13">
        <v>66721</v>
      </c>
      <c r="H342" s="13"/>
      <c r="I342" s="13">
        <v>1624850</v>
      </c>
      <c r="J342" s="13">
        <v>0</v>
      </c>
      <c r="K342" s="13">
        <v>3717</v>
      </c>
      <c r="L342" s="13">
        <v>0</v>
      </c>
      <c r="M342" s="14"/>
      <c r="N342" s="13">
        <v>1428.698921855372</v>
      </c>
    </row>
    <row r="343" spans="1:14">
      <c r="A343" s="2">
        <v>983</v>
      </c>
      <c r="B343" s="1" t="s">
        <v>299</v>
      </c>
      <c r="C343" s="13">
        <v>28793006.202502936</v>
      </c>
      <c r="D343" s="13">
        <v>33189670</v>
      </c>
      <c r="E343" s="14">
        <v>795466</v>
      </c>
      <c r="F343" s="13">
        <v>13140056.223525375</v>
      </c>
      <c r="G343" s="13">
        <v>848974</v>
      </c>
      <c r="H343" s="13"/>
      <c r="I343" s="13">
        <v>12727432</v>
      </c>
      <c r="J343" s="13">
        <v>846302</v>
      </c>
      <c r="K343" s="13">
        <v>0</v>
      </c>
      <c r="L343" s="13">
        <v>0</v>
      </c>
      <c r="M343" s="14"/>
      <c r="N343" s="13">
        <v>73193.174572356234</v>
      </c>
    </row>
    <row r="344" spans="1:14">
      <c r="A344" s="2">
        <v>984</v>
      </c>
      <c r="B344" s="1" t="s">
        <v>300</v>
      </c>
      <c r="C344" s="13">
        <v>7425198.3921139771</v>
      </c>
      <c r="D344" s="13">
        <v>8988263</v>
      </c>
      <c r="E344" s="14">
        <v>244590</v>
      </c>
      <c r="F344" s="13">
        <v>2851984.4513071184</v>
      </c>
      <c r="G344" s="13">
        <v>278950</v>
      </c>
      <c r="H344" s="13"/>
      <c r="I344" s="13">
        <v>2794783</v>
      </c>
      <c r="J344" s="13">
        <v>401299</v>
      </c>
      <c r="K344" s="13">
        <v>2974751</v>
      </c>
      <c r="L344" s="13" t="s">
        <v>460</v>
      </c>
      <c r="M344" s="14"/>
      <c r="N344" s="13">
        <v>48302.277737771583</v>
      </c>
    </row>
    <row r="345" spans="1:14">
      <c r="A345" s="2">
        <v>986</v>
      </c>
      <c r="B345" s="1" t="s">
        <v>301</v>
      </c>
      <c r="C345" s="13">
        <v>1466525.8020688873</v>
      </c>
      <c r="D345" s="13">
        <v>1941643</v>
      </c>
      <c r="E345" s="14">
        <v>56932</v>
      </c>
      <c r="F345" s="13">
        <v>587983.14223011874</v>
      </c>
      <c r="G345" s="13">
        <v>71177</v>
      </c>
      <c r="H345" s="13"/>
      <c r="I345" s="13">
        <v>694200</v>
      </c>
      <c r="J345" s="13">
        <v>70872</v>
      </c>
      <c r="K345" s="13">
        <v>0</v>
      </c>
      <c r="L345" s="13">
        <v>0</v>
      </c>
      <c r="M345" s="14"/>
      <c r="N345" s="13">
        <v>788.25016717020503</v>
      </c>
    </row>
    <row r="346" spans="1:14">
      <c r="A346" s="2">
        <v>988</v>
      </c>
      <c r="B346" s="1" t="s">
        <v>302</v>
      </c>
      <c r="C346" s="13">
        <v>10453345.564947113</v>
      </c>
      <c r="D346" s="13">
        <v>11903776</v>
      </c>
      <c r="E346" s="14">
        <v>253386</v>
      </c>
      <c r="F346" s="13">
        <v>4182985.894511946</v>
      </c>
      <c r="G346" s="13">
        <v>339493</v>
      </c>
      <c r="H346" s="13"/>
      <c r="I346" s="13">
        <v>4205664</v>
      </c>
      <c r="J346" s="13">
        <v>339494</v>
      </c>
      <c r="K346" s="13">
        <v>19798</v>
      </c>
      <c r="L346" s="13">
        <v>0</v>
      </c>
      <c r="M346" s="14"/>
      <c r="N346" s="13">
        <v>135291.47389546063</v>
      </c>
    </row>
    <row r="347" spans="1:14">
      <c r="A347" s="2">
        <v>994</v>
      </c>
      <c r="B347" s="1" t="s">
        <v>303</v>
      </c>
      <c r="C347" s="13">
        <v>3406324.0255917893</v>
      </c>
      <c r="D347" s="13">
        <v>4052178</v>
      </c>
      <c r="E347" s="14">
        <v>94939</v>
      </c>
      <c r="F347" s="13">
        <v>1149277.1802446642</v>
      </c>
      <c r="G347" s="13">
        <v>108211</v>
      </c>
      <c r="H347" s="13"/>
      <c r="I347" s="13">
        <v>1167903</v>
      </c>
      <c r="J347" s="13">
        <v>108211</v>
      </c>
      <c r="K347" s="13">
        <v>0</v>
      </c>
      <c r="L347" s="13">
        <v>0</v>
      </c>
      <c r="M347" s="14"/>
      <c r="N347" s="13">
        <v>9139.7329305122803</v>
      </c>
    </row>
    <row r="348" spans="1:14">
      <c r="A348" s="2">
        <v>995</v>
      </c>
      <c r="B348" s="1" t="s">
        <v>304</v>
      </c>
      <c r="C348" s="13">
        <v>21442787.585198466</v>
      </c>
      <c r="D348" s="13">
        <v>27027279</v>
      </c>
      <c r="E348" s="14">
        <v>826729</v>
      </c>
      <c r="F348" s="13">
        <v>8622076.0797354113</v>
      </c>
      <c r="G348" s="13">
        <v>587440</v>
      </c>
      <c r="H348" s="13"/>
      <c r="I348" s="13">
        <v>10802695</v>
      </c>
      <c r="J348" s="13">
        <v>584920</v>
      </c>
      <c r="K348" s="13">
        <v>884497</v>
      </c>
      <c r="L348" s="13">
        <v>0</v>
      </c>
      <c r="M348" s="14"/>
      <c r="N348" s="13">
        <v>117312.21613512441</v>
      </c>
    </row>
    <row r="349" spans="1:14">
      <c r="A349" s="2">
        <v>1507</v>
      </c>
      <c r="B349" s="1" t="s">
        <v>305</v>
      </c>
      <c r="C349" s="13">
        <v>3293939.3555939845</v>
      </c>
      <c r="D349" s="13">
        <v>4169078</v>
      </c>
      <c r="E349" s="14">
        <v>86193</v>
      </c>
      <c r="F349" s="13">
        <v>990593.67898801505</v>
      </c>
      <c r="G349" s="13">
        <v>262228</v>
      </c>
      <c r="H349" s="13"/>
      <c r="I349" s="13">
        <v>928057</v>
      </c>
      <c r="J349" s="13">
        <v>263808</v>
      </c>
      <c r="K349" s="13">
        <v>603</v>
      </c>
      <c r="L349" s="13">
        <v>0</v>
      </c>
      <c r="M349" s="14"/>
      <c r="N349" s="13">
        <v>169972.83993428855</v>
      </c>
    </row>
    <row r="350" spans="1:14">
      <c r="A350" s="2">
        <v>1509</v>
      </c>
      <c r="B350" s="1" t="s">
        <v>306</v>
      </c>
      <c r="C350" s="13">
        <v>4914811.7285809116</v>
      </c>
      <c r="D350" s="13">
        <v>5384376</v>
      </c>
      <c r="E350" s="14">
        <v>173428</v>
      </c>
      <c r="F350" s="13">
        <v>1911727.74705504</v>
      </c>
      <c r="G350" s="13">
        <v>282641</v>
      </c>
      <c r="H350" s="13"/>
      <c r="I350" s="13">
        <v>2227752</v>
      </c>
      <c r="J350" s="13">
        <v>282641</v>
      </c>
      <c r="K350" s="13">
        <v>385911</v>
      </c>
      <c r="L350" s="13">
        <v>0</v>
      </c>
      <c r="M350" s="14"/>
      <c r="N350" s="13">
        <v>61036.328149836889</v>
      </c>
    </row>
    <row r="351" spans="1:14">
      <c r="A351" s="2">
        <v>1525</v>
      </c>
      <c r="B351" s="1" t="s">
        <v>307</v>
      </c>
      <c r="C351" s="13">
        <v>1956265.874535501</v>
      </c>
      <c r="D351" s="13">
        <v>2570243</v>
      </c>
      <c r="E351" s="14">
        <v>50040</v>
      </c>
      <c r="F351" s="13">
        <v>591003.04077422572</v>
      </c>
      <c r="G351" s="13">
        <v>182828</v>
      </c>
      <c r="H351" s="13"/>
      <c r="I351" s="13">
        <v>591003</v>
      </c>
      <c r="J351" s="13">
        <v>182828</v>
      </c>
      <c r="K351" s="13">
        <v>0</v>
      </c>
      <c r="L351" s="13">
        <v>0</v>
      </c>
      <c r="M351" s="14"/>
      <c r="N351" s="13">
        <v>45264.182573542887</v>
      </c>
    </row>
    <row r="352" spans="1:14">
      <c r="A352" s="2">
        <v>1581</v>
      </c>
      <c r="B352" s="1" t="s">
        <v>308</v>
      </c>
      <c r="C352" s="13">
        <v>4549502.3249419453</v>
      </c>
      <c r="D352" s="13">
        <v>5644785</v>
      </c>
      <c r="E352" s="14">
        <v>285362</v>
      </c>
      <c r="F352" s="13">
        <v>1687937.0511807443</v>
      </c>
      <c r="G352" s="13">
        <v>256156</v>
      </c>
      <c r="H352" s="13"/>
      <c r="I352" s="13">
        <v>1821110</v>
      </c>
      <c r="J352" s="13">
        <v>256156</v>
      </c>
      <c r="K352" s="13">
        <v>1052</v>
      </c>
      <c r="L352" s="13">
        <v>0</v>
      </c>
      <c r="M352" s="14"/>
      <c r="N352" s="13">
        <v>19512.021493774788</v>
      </c>
    </row>
    <row r="353" spans="1:14">
      <c r="A353" s="2">
        <v>1586</v>
      </c>
      <c r="B353" s="1" t="s">
        <v>465</v>
      </c>
      <c r="C353" s="13">
        <v>2587086.1303965067</v>
      </c>
      <c r="D353" s="13">
        <v>3630251</v>
      </c>
      <c r="E353" s="14">
        <v>66805</v>
      </c>
      <c r="F353" s="13">
        <v>822942.80487626162</v>
      </c>
      <c r="G353" s="13">
        <v>187763</v>
      </c>
      <c r="H353" s="13"/>
      <c r="I353" s="13">
        <v>990812</v>
      </c>
      <c r="J353" s="13">
        <v>187763</v>
      </c>
      <c r="K353" s="13">
        <v>42890</v>
      </c>
      <c r="L353" s="13">
        <v>0</v>
      </c>
      <c r="M353" s="14"/>
      <c r="N353" s="13">
        <v>14683.475519826085</v>
      </c>
    </row>
    <row r="354" spans="1:14">
      <c r="A354" s="2">
        <v>1598</v>
      </c>
      <c r="B354" s="1" t="s">
        <v>310</v>
      </c>
      <c r="C354" s="13">
        <v>1231356.8057533263</v>
      </c>
      <c r="D354" s="13">
        <v>1392402</v>
      </c>
      <c r="E354" s="14">
        <v>3288</v>
      </c>
      <c r="F354" s="13">
        <v>457705.8227948749</v>
      </c>
      <c r="G354" s="13">
        <v>126938</v>
      </c>
      <c r="H354" s="13"/>
      <c r="I354" s="13">
        <v>598038</v>
      </c>
      <c r="J354" s="13">
        <v>126392</v>
      </c>
      <c r="K354" s="13">
        <v>3127</v>
      </c>
      <c r="L354" s="13">
        <v>0</v>
      </c>
      <c r="M354" s="14"/>
      <c r="N354" s="13">
        <v>20414.439239808435</v>
      </c>
    </row>
    <row r="355" spans="1:14">
      <c r="A355" s="2">
        <v>1621</v>
      </c>
      <c r="B355" s="1" t="s">
        <v>311</v>
      </c>
      <c r="C355" s="13">
        <v>3811570.7803326193</v>
      </c>
      <c r="D355" s="13">
        <v>5453985</v>
      </c>
      <c r="E355" s="14">
        <v>141713</v>
      </c>
      <c r="F355" s="13">
        <v>1511501.8520583403</v>
      </c>
      <c r="G355" s="13">
        <v>282808</v>
      </c>
      <c r="H355" s="13"/>
      <c r="I355" s="13">
        <v>1579179</v>
      </c>
      <c r="J355" s="13">
        <v>282808</v>
      </c>
      <c r="K355" s="13">
        <v>21911</v>
      </c>
      <c r="L355" s="13">
        <v>0</v>
      </c>
      <c r="M355" s="14"/>
      <c r="N355" s="13">
        <v>309881.88788727112</v>
      </c>
    </row>
    <row r="356" spans="1:14">
      <c r="A356" s="2">
        <v>1640</v>
      </c>
      <c r="B356" s="1" t="s">
        <v>312</v>
      </c>
      <c r="C356" s="13">
        <v>3130235.624951812</v>
      </c>
      <c r="D356" s="13">
        <v>3641527</v>
      </c>
      <c r="E356" s="14">
        <v>69583</v>
      </c>
      <c r="F356" s="13">
        <v>1120402.2706589149</v>
      </c>
      <c r="G356" s="13">
        <v>202051</v>
      </c>
      <c r="H356" s="13"/>
      <c r="I356" s="13">
        <v>1085474</v>
      </c>
      <c r="J356" s="13">
        <v>202051</v>
      </c>
      <c r="K356" s="13">
        <v>0</v>
      </c>
      <c r="L356" s="13">
        <v>0</v>
      </c>
      <c r="M356" s="14"/>
      <c r="N356" s="13">
        <v>45158.423453084848</v>
      </c>
    </row>
    <row r="357" spans="1:14">
      <c r="A357" s="2">
        <v>1641</v>
      </c>
      <c r="B357" s="1" t="s">
        <v>313</v>
      </c>
      <c r="C357" s="13">
        <v>2515688.7215075796</v>
      </c>
      <c r="D357" s="13">
        <v>3168487</v>
      </c>
      <c r="E357" s="14">
        <v>34836</v>
      </c>
      <c r="F357" s="13">
        <v>775884.98250200541</v>
      </c>
      <c r="G357" s="13">
        <v>152884</v>
      </c>
      <c r="H357" s="13"/>
      <c r="I357" s="13">
        <v>941539</v>
      </c>
      <c r="J357" s="13">
        <v>152884</v>
      </c>
      <c r="K357" s="13">
        <v>24150</v>
      </c>
      <c r="L357" s="13">
        <v>0</v>
      </c>
      <c r="M357" s="14"/>
      <c r="N357" s="13">
        <v>17367.495096866878</v>
      </c>
    </row>
    <row r="358" spans="1:14">
      <c r="A358" s="2">
        <v>1651</v>
      </c>
      <c r="B358" s="1" t="s">
        <v>314</v>
      </c>
      <c r="C358" s="13">
        <v>3818572.8868821748</v>
      </c>
      <c r="D358" s="13">
        <v>4233155</v>
      </c>
      <c r="E358" s="14">
        <v>7697</v>
      </c>
      <c r="F358" s="13">
        <v>1538916.9996181731</v>
      </c>
      <c r="G358" s="13">
        <v>106049</v>
      </c>
      <c r="H358" s="13"/>
      <c r="I358" s="13">
        <v>1091325</v>
      </c>
      <c r="J358" s="13">
        <v>106049</v>
      </c>
      <c r="K358" s="13">
        <v>0</v>
      </c>
      <c r="L358" s="13">
        <v>0</v>
      </c>
      <c r="M358" s="14"/>
      <c r="N358" s="13">
        <v>42381.424170397207</v>
      </c>
    </row>
    <row r="359" spans="1:14">
      <c r="A359" s="2">
        <v>1652</v>
      </c>
      <c r="B359" s="1" t="s">
        <v>315</v>
      </c>
      <c r="C359" s="13">
        <v>3589018.5480534933</v>
      </c>
      <c r="D359" s="13">
        <v>4462207</v>
      </c>
      <c r="E359" s="14">
        <v>57914</v>
      </c>
      <c r="F359" s="13">
        <v>1096503.1247688166</v>
      </c>
      <c r="G359" s="13">
        <v>189484</v>
      </c>
      <c r="H359" s="13"/>
      <c r="I359" s="13">
        <v>1092128</v>
      </c>
      <c r="J359" s="13">
        <v>189484</v>
      </c>
      <c r="K359" s="13">
        <v>26628</v>
      </c>
      <c r="L359" s="13">
        <v>0</v>
      </c>
      <c r="M359" s="14"/>
      <c r="N359" s="13">
        <v>83768.514338301306</v>
      </c>
    </row>
    <row r="360" spans="1:14">
      <c r="A360" s="2">
        <v>1655</v>
      </c>
      <c r="B360" s="1" t="s">
        <v>316</v>
      </c>
      <c r="C360" s="13">
        <v>3444848.175934385</v>
      </c>
      <c r="D360" s="13">
        <v>4278554</v>
      </c>
      <c r="E360" s="14">
        <v>204436</v>
      </c>
      <c r="F360" s="13">
        <v>1248681.7152961432</v>
      </c>
      <c r="G360" s="13">
        <v>220007</v>
      </c>
      <c r="H360" s="13"/>
      <c r="I360" s="13">
        <v>1441153</v>
      </c>
      <c r="J360" s="13">
        <v>220007</v>
      </c>
      <c r="K360" s="13">
        <v>15059</v>
      </c>
      <c r="L360" s="13">
        <v>0</v>
      </c>
      <c r="M360" s="14"/>
      <c r="N360" s="13">
        <v>2884.5338225517471</v>
      </c>
    </row>
    <row r="361" spans="1:14">
      <c r="A361" s="2">
        <v>1658</v>
      </c>
      <c r="B361" s="1" t="s">
        <v>317</v>
      </c>
      <c r="C361" s="13">
        <v>1160279.9485633024</v>
      </c>
      <c r="D361" s="13">
        <v>1191597</v>
      </c>
      <c r="E361" s="14">
        <v>20500</v>
      </c>
      <c r="F361" s="13">
        <v>357447.80363634677</v>
      </c>
      <c r="G361" s="13">
        <v>76320</v>
      </c>
      <c r="H361" s="13"/>
      <c r="I361" s="13">
        <v>316221</v>
      </c>
      <c r="J361" s="13">
        <v>30750</v>
      </c>
      <c r="K361" s="13">
        <v>43091</v>
      </c>
      <c r="L361" s="13">
        <v>0</v>
      </c>
      <c r="M361" s="14"/>
      <c r="N361" s="13">
        <v>86969.207999352308</v>
      </c>
    </row>
    <row r="362" spans="1:14">
      <c r="A362" s="2">
        <v>1659</v>
      </c>
      <c r="B362" s="1" t="s">
        <v>318</v>
      </c>
      <c r="C362" s="13">
        <v>1849760.9295526776</v>
      </c>
      <c r="D362" s="13">
        <v>2223443</v>
      </c>
      <c r="E362" s="14">
        <v>49298</v>
      </c>
      <c r="F362" s="13">
        <v>648159.06532647251</v>
      </c>
      <c r="G362" s="13">
        <v>140674</v>
      </c>
      <c r="H362" s="13"/>
      <c r="I362" s="13">
        <v>718441</v>
      </c>
      <c r="J362" s="13">
        <v>140674</v>
      </c>
      <c r="K362" s="13">
        <v>3407</v>
      </c>
      <c r="L362" s="13">
        <v>0</v>
      </c>
      <c r="M362" s="14"/>
      <c r="N362" s="13">
        <v>5958.9564110217725</v>
      </c>
    </row>
    <row r="363" spans="1:14">
      <c r="A363" s="2">
        <v>1663</v>
      </c>
      <c r="B363" s="1" t="s">
        <v>319</v>
      </c>
      <c r="C363" s="13">
        <v>2616714.1364163039</v>
      </c>
      <c r="D363" s="13">
        <v>2808339</v>
      </c>
      <c r="E363" s="14">
        <v>59494</v>
      </c>
      <c r="F363" s="13">
        <v>963582.43031231011</v>
      </c>
      <c r="G363" s="13">
        <v>76251</v>
      </c>
      <c r="H363" s="13"/>
      <c r="I363" s="13">
        <v>995053</v>
      </c>
      <c r="J363" s="13">
        <v>76251</v>
      </c>
      <c r="K363" s="13">
        <v>1224</v>
      </c>
      <c r="L363" s="13">
        <v>0</v>
      </c>
      <c r="M363" s="14"/>
      <c r="N363" s="13">
        <v>3093.5917106868342</v>
      </c>
    </row>
    <row r="364" spans="1:14">
      <c r="A364" s="2">
        <v>1667</v>
      </c>
      <c r="B364" s="1" t="s">
        <v>320</v>
      </c>
      <c r="C364" s="13">
        <v>556538.00698149996</v>
      </c>
      <c r="D364" s="13">
        <v>937641</v>
      </c>
      <c r="E364" s="14">
        <v>7385</v>
      </c>
      <c r="F364" s="13">
        <v>224713.17438805118</v>
      </c>
      <c r="G364" s="13">
        <v>79954</v>
      </c>
      <c r="H364" s="13"/>
      <c r="I364" s="13">
        <v>270048</v>
      </c>
      <c r="J364" s="13">
        <v>79954</v>
      </c>
      <c r="K364" s="13">
        <v>0</v>
      </c>
      <c r="L364" s="13">
        <v>0</v>
      </c>
      <c r="M364" s="14"/>
      <c r="N364" s="13">
        <v>79335.093811156359</v>
      </c>
    </row>
    <row r="365" spans="1:14">
      <c r="A365" s="2">
        <v>1669</v>
      </c>
      <c r="B365" s="1" t="s">
        <v>321</v>
      </c>
      <c r="C365" s="13">
        <v>3098144.9875404192</v>
      </c>
      <c r="D365" s="13">
        <v>3695892</v>
      </c>
      <c r="E365" s="14">
        <v>129460</v>
      </c>
      <c r="F365" s="13">
        <v>950255.04736958025</v>
      </c>
      <c r="G365" s="13">
        <v>150236</v>
      </c>
      <c r="H365" s="13"/>
      <c r="I365" s="13">
        <v>856818</v>
      </c>
      <c r="J365" s="13">
        <v>150272</v>
      </c>
      <c r="K365" s="13">
        <v>7609</v>
      </c>
      <c r="L365" s="13">
        <v>0</v>
      </c>
      <c r="M365" s="14"/>
      <c r="N365" s="13">
        <v>13410.481781111199</v>
      </c>
    </row>
    <row r="366" spans="1:14">
      <c r="A366" s="2">
        <v>1671</v>
      </c>
      <c r="B366" s="1" t="s">
        <v>438</v>
      </c>
      <c r="C366" s="13">
        <v>413418.95589342341</v>
      </c>
      <c r="D366" s="13">
        <v>750403</v>
      </c>
      <c r="E366" s="14">
        <v>17620</v>
      </c>
      <c r="F366" s="13">
        <v>220933.13296250065</v>
      </c>
      <c r="G366" s="13">
        <v>71731</v>
      </c>
      <c r="H366" s="13"/>
      <c r="I366" s="13">
        <v>219196</v>
      </c>
      <c r="J366" s="13">
        <v>71424</v>
      </c>
      <c r="K366" s="13">
        <v>0</v>
      </c>
      <c r="L366" s="13">
        <v>0</v>
      </c>
      <c r="M366" s="14"/>
      <c r="N366" s="13">
        <v>13799.172459103103</v>
      </c>
    </row>
    <row r="367" spans="1:14">
      <c r="A367" s="2">
        <v>1672</v>
      </c>
      <c r="B367" s="1" t="s">
        <v>446</v>
      </c>
      <c r="C367" s="13">
        <v>1030298.2294978078</v>
      </c>
      <c r="D367" s="13">
        <v>1296108</v>
      </c>
      <c r="E367" s="14">
        <v>42057</v>
      </c>
      <c r="F367" s="13">
        <v>379260.23408738745</v>
      </c>
      <c r="G367" s="13">
        <v>107992</v>
      </c>
      <c r="H367" s="13"/>
      <c r="I367" s="13">
        <v>377253</v>
      </c>
      <c r="J367" s="13">
        <v>71731</v>
      </c>
      <c r="K367" s="13">
        <v>13623</v>
      </c>
      <c r="L367" s="13">
        <v>0</v>
      </c>
      <c r="M367" s="14"/>
      <c r="N367" s="13">
        <v>3091.0547535152159</v>
      </c>
    </row>
    <row r="368" spans="1:14">
      <c r="A368" s="2">
        <v>1674</v>
      </c>
      <c r="B368" s="1" t="s">
        <v>322</v>
      </c>
      <c r="C368" s="13">
        <v>12721411.805124465</v>
      </c>
      <c r="D368" s="13">
        <v>17220634</v>
      </c>
      <c r="E368" s="14">
        <v>324930</v>
      </c>
      <c r="F368" s="13">
        <v>6492387.0997355375</v>
      </c>
      <c r="G368" s="13">
        <v>590750</v>
      </c>
      <c r="H368" s="13"/>
      <c r="I368" s="13">
        <v>5328317</v>
      </c>
      <c r="J368" s="13">
        <v>762928</v>
      </c>
      <c r="K368" s="13">
        <v>76461</v>
      </c>
      <c r="L368" s="13">
        <v>44948</v>
      </c>
      <c r="M368" s="14"/>
      <c r="N368" s="13">
        <v>19608.754814561868</v>
      </c>
    </row>
    <row r="369" spans="1:14">
      <c r="A369" s="2">
        <v>1676</v>
      </c>
      <c r="B369" s="1" t="s">
        <v>323</v>
      </c>
      <c r="C369" s="13">
        <v>3216355.9965352584</v>
      </c>
      <c r="D369" s="13">
        <v>4138585</v>
      </c>
      <c r="E369" s="14">
        <v>248010</v>
      </c>
      <c r="F369" s="13">
        <v>1304563.8991069994</v>
      </c>
      <c r="G369" s="13">
        <v>234533</v>
      </c>
      <c r="H369" s="13"/>
      <c r="I369" s="13">
        <v>1000818</v>
      </c>
      <c r="J369" s="13">
        <v>234533</v>
      </c>
      <c r="K369" s="13">
        <v>5373</v>
      </c>
      <c r="L369" s="13">
        <v>0</v>
      </c>
      <c r="M369" s="14"/>
      <c r="N369" s="13">
        <v>21485.855283824978</v>
      </c>
    </row>
    <row r="370" spans="1:14">
      <c r="A370" s="2">
        <v>1680</v>
      </c>
      <c r="B370" s="1" t="s">
        <v>324</v>
      </c>
      <c r="C370" s="13">
        <v>3085498.1176474635</v>
      </c>
      <c r="D370" s="13">
        <v>3614350</v>
      </c>
      <c r="E370" s="14">
        <v>119503</v>
      </c>
      <c r="F370" s="13">
        <v>1129171.9609303453</v>
      </c>
      <c r="G370" s="13">
        <v>145096</v>
      </c>
      <c r="H370" s="13"/>
      <c r="I370" s="13">
        <v>1072765</v>
      </c>
      <c r="J370" s="13">
        <v>144473</v>
      </c>
      <c r="K370" s="13">
        <v>0</v>
      </c>
      <c r="L370" s="13">
        <v>0</v>
      </c>
      <c r="M370" s="14"/>
      <c r="N370" s="13">
        <v>44784.143412810219</v>
      </c>
    </row>
    <row r="371" spans="1:14">
      <c r="A371" s="2">
        <v>1681</v>
      </c>
      <c r="B371" s="1" t="s">
        <v>325</v>
      </c>
      <c r="C371" s="13">
        <v>3672408.3461773903</v>
      </c>
      <c r="D371" s="13">
        <v>5286094</v>
      </c>
      <c r="E371" s="14">
        <v>182213</v>
      </c>
      <c r="F371" s="13">
        <v>1895594.8714315568</v>
      </c>
      <c r="G371" s="13">
        <v>167910</v>
      </c>
      <c r="H371" s="13"/>
      <c r="I371" s="13">
        <v>1669954</v>
      </c>
      <c r="J371" s="13">
        <v>167189</v>
      </c>
      <c r="K371" s="13">
        <v>32139</v>
      </c>
      <c r="L371" s="13">
        <v>0</v>
      </c>
      <c r="M371" s="14"/>
      <c r="N371" s="13">
        <v>54579.402644537397</v>
      </c>
    </row>
    <row r="372" spans="1:14">
      <c r="A372" s="2">
        <v>1684</v>
      </c>
      <c r="B372" s="1" t="s">
        <v>326</v>
      </c>
      <c r="C372" s="13">
        <v>3491848.9350362588</v>
      </c>
      <c r="D372" s="13">
        <v>4502329</v>
      </c>
      <c r="E372" s="14">
        <v>125161</v>
      </c>
      <c r="F372" s="13">
        <v>1357020.4808126171</v>
      </c>
      <c r="G372" s="13">
        <v>180632</v>
      </c>
      <c r="H372" s="13"/>
      <c r="I372" s="13">
        <v>1291015</v>
      </c>
      <c r="J372" s="13">
        <v>180632</v>
      </c>
      <c r="K372" s="13">
        <v>0</v>
      </c>
      <c r="L372" s="13">
        <v>0</v>
      </c>
      <c r="M372" s="14"/>
      <c r="N372" s="13">
        <v>10984.983997841111</v>
      </c>
    </row>
    <row r="373" spans="1:14">
      <c r="A373" s="2">
        <v>1685</v>
      </c>
      <c r="B373" s="1" t="s">
        <v>327</v>
      </c>
      <c r="C373" s="13">
        <v>891228.12184185453</v>
      </c>
      <c r="D373" s="13">
        <v>961750</v>
      </c>
      <c r="E373" s="14">
        <v>52137</v>
      </c>
      <c r="F373" s="13">
        <v>296211.30999556807</v>
      </c>
      <c r="G373" s="13">
        <v>82517</v>
      </c>
      <c r="H373" s="13"/>
      <c r="I373" s="13">
        <v>324800</v>
      </c>
      <c r="J373" s="13">
        <v>82517</v>
      </c>
      <c r="K373" s="13">
        <v>0</v>
      </c>
      <c r="L373" s="13">
        <v>0</v>
      </c>
      <c r="M373" s="14"/>
      <c r="N373" s="13">
        <v>71638.574081451123</v>
      </c>
    </row>
    <row r="374" spans="1:14">
      <c r="A374" s="2">
        <v>1690</v>
      </c>
      <c r="B374" s="1" t="s">
        <v>328</v>
      </c>
      <c r="C374" s="13">
        <v>1674378.7509074865</v>
      </c>
      <c r="D374" s="13">
        <v>2173507</v>
      </c>
      <c r="E374" s="14">
        <v>35561</v>
      </c>
      <c r="F374" s="13">
        <v>579652.47743910248</v>
      </c>
      <c r="G374" s="13">
        <v>136852</v>
      </c>
      <c r="H374" s="13"/>
      <c r="I374" s="13">
        <v>642381</v>
      </c>
      <c r="J374" s="13">
        <v>136852</v>
      </c>
      <c r="K374" s="13">
        <v>52834</v>
      </c>
      <c r="L374" s="13">
        <v>0</v>
      </c>
      <c r="M374" s="14"/>
      <c r="N374" s="13">
        <v>6751.9290135664996</v>
      </c>
    </row>
    <row r="375" spans="1:14">
      <c r="A375" s="2">
        <v>1695</v>
      </c>
      <c r="B375" s="1" t="s">
        <v>329</v>
      </c>
      <c r="C375" s="13">
        <v>725373.08951465983</v>
      </c>
      <c r="D375" s="13">
        <v>961817</v>
      </c>
      <c r="E375" s="14">
        <v>0</v>
      </c>
      <c r="F375" s="13">
        <v>240593.29432699154</v>
      </c>
      <c r="G375" s="13">
        <v>40922</v>
      </c>
      <c r="H375" s="13"/>
      <c r="I375" s="13">
        <v>223504</v>
      </c>
      <c r="J375" s="13">
        <v>47637</v>
      </c>
      <c r="K375" s="13">
        <v>0</v>
      </c>
      <c r="L375" s="13">
        <v>0</v>
      </c>
      <c r="M375" s="14"/>
      <c r="N375" s="13">
        <v>0</v>
      </c>
    </row>
    <row r="376" spans="1:14">
      <c r="A376" s="2">
        <v>1696</v>
      </c>
      <c r="B376" s="1" t="s">
        <v>330</v>
      </c>
      <c r="C376" s="13">
        <v>1783237.1303049275</v>
      </c>
      <c r="D376" s="13">
        <v>2213926</v>
      </c>
      <c r="E376" s="14">
        <v>30873</v>
      </c>
      <c r="F376" s="13">
        <v>596372.66338179936</v>
      </c>
      <c r="G376" s="13">
        <v>129863</v>
      </c>
      <c r="H376" s="13"/>
      <c r="I376" s="13">
        <v>606066</v>
      </c>
      <c r="J376" s="13">
        <v>129863</v>
      </c>
      <c r="K376" s="13">
        <v>0</v>
      </c>
      <c r="L376" s="13">
        <v>0</v>
      </c>
      <c r="M376" s="14"/>
      <c r="N376" s="13">
        <v>16759.71135556903</v>
      </c>
    </row>
    <row r="377" spans="1:14">
      <c r="A377" s="2">
        <v>1699</v>
      </c>
      <c r="B377" s="1" t="s">
        <v>331</v>
      </c>
      <c r="C377" s="13">
        <v>4414497.4673997248</v>
      </c>
      <c r="D377" s="13">
        <v>5592931</v>
      </c>
      <c r="E377" s="14">
        <v>117740</v>
      </c>
      <c r="F377" s="13">
        <v>1465969.1689937066</v>
      </c>
      <c r="G377" s="13">
        <v>148796</v>
      </c>
      <c r="H377" s="13"/>
      <c r="I377" s="13">
        <v>1243156</v>
      </c>
      <c r="J377" s="13">
        <v>148796</v>
      </c>
      <c r="K377" s="13">
        <v>18150</v>
      </c>
      <c r="L377" s="13">
        <v>0</v>
      </c>
      <c r="M377" s="14"/>
      <c r="N377" s="13">
        <v>84511.135325507392</v>
      </c>
    </row>
    <row r="378" spans="1:14">
      <c r="A378" s="2">
        <v>1700</v>
      </c>
      <c r="B378" s="1" t="s">
        <v>332</v>
      </c>
      <c r="C378" s="13">
        <v>4152089.6286571003</v>
      </c>
      <c r="D378" s="13">
        <v>5384999</v>
      </c>
      <c r="E378" s="14">
        <v>175984</v>
      </c>
      <c r="F378" s="13">
        <v>1425232.0240250148</v>
      </c>
      <c r="G378" s="13">
        <v>243264</v>
      </c>
      <c r="H378" s="13"/>
      <c r="I378" s="13">
        <v>1458746</v>
      </c>
      <c r="J378" s="13">
        <v>243264</v>
      </c>
      <c r="K378" s="13">
        <v>33408</v>
      </c>
      <c r="L378" s="13">
        <v>0</v>
      </c>
      <c r="M378" s="14"/>
      <c r="N378" s="13">
        <v>64471.548405832888</v>
      </c>
    </row>
    <row r="379" spans="1:14">
      <c r="A379" s="2">
        <v>1701</v>
      </c>
      <c r="B379" s="1" t="s">
        <v>333</v>
      </c>
      <c r="C379" s="13">
        <v>2249279.3649085225</v>
      </c>
      <c r="D379" s="13">
        <v>2954398</v>
      </c>
      <c r="E379" s="14">
        <v>73892</v>
      </c>
      <c r="F379" s="13">
        <v>654597.83421151899</v>
      </c>
      <c r="G379" s="13">
        <v>118125</v>
      </c>
      <c r="H379" s="13"/>
      <c r="I379" s="13">
        <v>673991</v>
      </c>
      <c r="J379" s="13">
        <v>118125</v>
      </c>
      <c r="K379" s="13">
        <v>270</v>
      </c>
      <c r="L379" s="13">
        <v>0</v>
      </c>
      <c r="M379" s="14"/>
      <c r="N379" s="13">
        <v>4344.4242498102121</v>
      </c>
    </row>
    <row r="380" spans="1:14">
      <c r="A380" s="2">
        <v>1702</v>
      </c>
      <c r="B380" s="1" t="s">
        <v>334</v>
      </c>
      <c r="C380" s="13">
        <v>744106.73636835255</v>
      </c>
      <c r="D380" s="13">
        <v>753977</v>
      </c>
      <c r="E380" s="14">
        <v>12474</v>
      </c>
      <c r="F380" s="13">
        <v>272444.70871932141</v>
      </c>
      <c r="G380" s="13">
        <v>52828</v>
      </c>
      <c r="H380" s="13"/>
      <c r="I380" s="13">
        <v>283527</v>
      </c>
      <c r="J380" s="13">
        <v>52828</v>
      </c>
      <c r="K380" s="13">
        <v>2160</v>
      </c>
      <c r="L380" s="13">
        <v>0</v>
      </c>
      <c r="M380" s="14"/>
      <c r="N380" s="13">
        <v>792.64816041975985</v>
      </c>
    </row>
    <row r="381" spans="1:14">
      <c r="A381" s="2">
        <v>1705</v>
      </c>
      <c r="B381" s="1" t="s">
        <v>335</v>
      </c>
      <c r="C381" s="13">
        <v>5063221.0906687686</v>
      </c>
      <c r="D381" s="13">
        <v>6582841</v>
      </c>
      <c r="E381" s="14">
        <v>180409</v>
      </c>
      <c r="F381" s="13">
        <v>1728285.9357136223</v>
      </c>
      <c r="G381" s="13">
        <v>294613</v>
      </c>
      <c r="H381" s="13"/>
      <c r="I381" s="13">
        <v>1889594</v>
      </c>
      <c r="J381" s="13">
        <v>294613</v>
      </c>
      <c r="K381" s="13">
        <v>49984</v>
      </c>
      <c r="L381" s="13">
        <v>0</v>
      </c>
      <c r="M381" s="14"/>
      <c r="N381" s="13">
        <v>90198.407505994168</v>
      </c>
    </row>
    <row r="382" spans="1:14">
      <c r="A382" s="2">
        <v>1706</v>
      </c>
      <c r="B382" s="1" t="s">
        <v>336</v>
      </c>
      <c r="C382" s="13">
        <v>2253673.570172763</v>
      </c>
      <c r="D382" s="13">
        <v>2553376</v>
      </c>
      <c r="E382" s="14">
        <v>83255</v>
      </c>
      <c r="F382" s="13">
        <v>739362.10379078111</v>
      </c>
      <c r="G382" s="13">
        <v>132735</v>
      </c>
      <c r="H382" s="13"/>
      <c r="I382" s="13">
        <v>630418</v>
      </c>
      <c r="J382" s="13">
        <v>54592</v>
      </c>
      <c r="K382" s="13">
        <v>0</v>
      </c>
      <c r="L382" s="13">
        <v>0</v>
      </c>
      <c r="M382" s="14"/>
      <c r="N382" s="13">
        <v>2495.7530217473541</v>
      </c>
    </row>
    <row r="383" spans="1:14">
      <c r="A383" s="2">
        <v>1708</v>
      </c>
      <c r="B383" s="1" t="s">
        <v>337</v>
      </c>
      <c r="C383" s="13">
        <v>7038547.3818076737</v>
      </c>
      <c r="D383" s="13">
        <v>9078347</v>
      </c>
      <c r="E383" s="14">
        <v>161258</v>
      </c>
      <c r="F383" s="13">
        <v>3031834.2046740111</v>
      </c>
      <c r="G383" s="13">
        <v>270841</v>
      </c>
      <c r="H383" s="13"/>
      <c r="I383" s="13">
        <v>2413879</v>
      </c>
      <c r="J383" s="13">
        <v>270841</v>
      </c>
      <c r="K383" s="13">
        <v>1137</v>
      </c>
      <c r="L383" s="13">
        <v>0</v>
      </c>
      <c r="M383" s="14"/>
      <c r="N383" s="13">
        <v>42108.70352751857</v>
      </c>
    </row>
    <row r="384" spans="1:14">
      <c r="A384" s="2">
        <v>1709</v>
      </c>
      <c r="B384" s="1" t="s">
        <v>338</v>
      </c>
      <c r="C384" s="13">
        <v>3367284.5313436151</v>
      </c>
      <c r="D384" s="13">
        <v>4131764</v>
      </c>
      <c r="E384" s="14">
        <v>63229</v>
      </c>
      <c r="F384" s="13">
        <v>998578.69955154508</v>
      </c>
      <c r="G384" s="13">
        <v>229536</v>
      </c>
      <c r="H384" s="13"/>
      <c r="I384" s="13">
        <v>1263737</v>
      </c>
      <c r="J384" s="13">
        <v>228552</v>
      </c>
      <c r="K384" s="13">
        <v>3642</v>
      </c>
      <c r="L384" s="13">
        <v>0</v>
      </c>
      <c r="M384" s="14"/>
      <c r="N384" s="13">
        <v>55212.281082973328</v>
      </c>
    </row>
    <row r="385" spans="1:14">
      <c r="A385" s="2">
        <v>1711</v>
      </c>
      <c r="B385" s="1" t="s">
        <v>339</v>
      </c>
      <c r="C385" s="13">
        <v>4994067.7172753066</v>
      </c>
      <c r="D385" s="13">
        <v>6147339</v>
      </c>
      <c r="E385" s="14">
        <v>104649</v>
      </c>
      <c r="F385" s="13">
        <v>1773525.979547574</v>
      </c>
      <c r="G385" s="13">
        <v>215201</v>
      </c>
      <c r="H385" s="13"/>
      <c r="I385" s="13">
        <v>1685449</v>
      </c>
      <c r="J385" s="13">
        <v>215200</v>
      </c>
      <c r="K385" s="13">
        <v>0</v>
      </c>
      <c r="L385" s="13">
        <v>0</v>
      </c>
      <c r="M385" s="14"/>
      <c r="N385" s="13">
        <v>67450.571491140698</v>
      </c>
    </row>
    <row r="386" spans="1:14">
      <c r="A386" s="2">
        <v>1714</v>
      </c>
      <c r="B386" s="1" t="s">
        <v>340</v>
      </c>
      <c r="C386" s="13">
        <v>2973770.6359005808</v>
      </c>
      <c r="D386" s="13">
        <v>3531026</v>
      </c>
      <c r="E386" s="14">
        <v>115951</v>
      </c>
      <c r="F386" s="13">
        <v>1092502.654811651</v>
      </c>
      <c r="G386" s="13">
        <v>157555</v>
      </c>
      <c r="H386" s="13"/>
      <c r="I386" s="13">
        <v>1124561</v>
      </c>
      <c r="J386" s="13">
        <v>176400</v>
      </c>
      <c r="K386" s="13">
        <v>11785</v>
      </c>
      <c r="L386" s="13">
        <v>0</v>
      </c>
      <c r="M386" s="14"/>
      <c r="N386" s="13">
        <v>10651.218667921772</v>
      </c>
    </row>
    <row r="387" spans="1:14">
      <c r="A387" s="2">
        <v>1719</v>
      </c>
      <c r="B387" s="1" t="s">
        <v>341</v>
      </c>
      <c r="C387" s="13">
        <v>1437795.896309179</v>
      </c>
      <c r="D387" s="13">
        <v>1759389</v>
      </c>
      <c r="E387" s="14">
        <v>73535</v>
      </c>
      <c r="F387" s="13">
        <v>568627.71033307037</v>
      </c>
      <c r="G387" s="13">
        <v>162683</v>
      </c>
      <c r="H387" s="13"/>
      <c r="I387" s="13">
        <v>629700</v>
      </c>
      <c r="J387" s="13">
        <v>162683</v>
      </c>
      <c r="K387" s="13">
        <v>15313</v>
      </c>
      <c r="L387" s="13">
        <v>0</v>
      </c>
      <c r="M387" s="14"/>
      <c r="N387" s="13">
        <v>44829.745555930611</v>
      </c>
    </row>
    <row r="388" spans="1:14">
      <c r="A388" s="2">
        <v>1721</v>
      </c>
      <c r="B388" s="1" t="s">
        <v>342</v>
      </c>
      <c r="C388" s="13">
        <v>2242083.8450625055</v>
      </c>
      <c r="D388" s="13">
        <v>2526054</v>
      </c>
      <c r="E388" s="14">
        <v>49619</v>
      </c>
      <c r="F388" s="13">
        <v>739413.8207310891</v>
      </c>
      <c r="G388" s="13">
        <v>188351</v>
      </c>
      <c r="H388" s="13"/>
      <c r="I388" s="13">
        <v>1014185</v>
      </c>
      <c r="J388" s="13">
        <v>188351</v>
      </c>
      <c r="K388" s="13">
        <v>36560</v>
      </c>
      <c r="L388" s="13">
        <v>0</v>
      </c>
      <c r="M388" s="14"/>
      <c r="N388" s="13">
        <v>79203.76684879465</v>
      </c>
    </row>
    <row r="389" spans="1:14">
      <c r="A389" s="2">
        <v>1722</v>
      </c>
      <c r="B389" s="1" t="s">
        <v>343</v>
      </c>
      <c r="C389" s="13">
        <v>1467729.8222104656</v>
      </c>
      <c r="D389" s="13">
        <v>2003580</v>
      </c>
      <c r="E389" s="14">
        <v>64959</v>
      </c>
      <c r="F389" s="13">
        <v>518972.58242032782</v>
      </c>
      <c r="G389" s="13">
        <v>54161</v>
      </c>
      <c r="H389" s="13"/>
      <c r="I389" s="13">
        <v>556597</v>
      </c>
      <c r="J389" s="13">
        <v>54161</v>
      </c>
      <c r="K389" s="13">
        <v>36318</v>
      </c>
      <c r="L389" s="13">
        <v>0</v>
      </c>
      <c r="M389" s="14"/>
      <c r="N389" s="13">
        <v>7965.0857109280651</v>
      </c>
    </row>
    <row r="390" spans="1:14">
      <c r="A390" s="2">
        <v>1723</v>
      </c>
      <c r="B390" s="1" t="s">
        <v>344</v>
      </c>
      <c r="C390" s="13">
        <v>467313.22381612816</v>
      </c>
      <c r="D390" s="13">
        <v>521808</v>
      </c>
      <c r="E390" s="14">
        <v>6472</v>
      </c>
      <c r="F390" s="13">
        <v>182518.33255231072</v>
      </c>
      <c r="G390" s="13">
        <v>57884</v>
      </c>
      <c r="H390" s="13"/>
      <c r="I390" s="13">
        <v>207438</v>
      </c>
      <c r="J390" s="13">
        <v>53533</v>
      </c>
      <c r="K390" s="13">
        <v>0</v>
      </c>
      <c r="L390" s="13">
        <v>0</v>
      </c>
      <c r="M390" s="14"/>
      <c r="N390" s="13">
        <v>912.40335365763679</v>
      </c>
    </row>
    <row r="391" spans="1:14">
      <c r="A391" s="2">
        <v>1724</v>
      </c>
      <c r="B391" s="1" t="s">
        <v>345</v>
      </c>
      <c r="C391" s="13">
        <v>1381724.3403280969</v>
      </c>
      <c r="D391" s="13">
        <v>1758232</v>
      </c>
      <c r="E391" s="14">
        <v>22841</v>
      </c>
      <c r="F391" s="13">
        <v>482866.55130543164</v>
      </c>
      <c r="G391" s="13">
        <v>95297</v>
      </c>
      <c r="H391" s="13"/>
      <c r="I391" s="13">
        <v>389602</v>
      </c>
      <c r="J391" s="13">
        <v>95297</v>
      </c>
      <c r="K391" s="13">
        <v>34</v>
      </c>
      <c r="L391" s="13">
        <v>0</v>
      </c>
      <c r="M391" s="14"/>
      <c r="N391" s="13">
        <v>6884.9863339280291</v>
      </c>
    </row>
    <row r="392" spans="1:14">
      <c r="A392" s="2">
        <v>1728</v>
      </c>
      <c r="B392" s="1" t="s">
        <v>346</v>
      </c>
      <c r="C392" s="13">
        <v>946229.3872047707</v>
      </c>
      <c r="D392" s="13">
        <v>1370077</v>
      </c>
      <c r="E392" s="14">
        <v>28513</v>
      </c>
      <c r="F392" s="13">
        <v>412940.286136412</v>
      </c>
      <c r="G392" s="13">
        <v>121645</v>
      </c>
      <c r="H392" s="13"/>
      <c r="I392" s="13">
        <v>509826</v>
      </c>
      <c r="J392" s="13">
        <v>121645</v>
      </c>
      <c r="K392" s="13">
        <v>0</v>
      </c>
      <c r="L392" s="13">
        <v>0</v>
      </c>
      <c r="M392" s="14"/>
      <c r="N392" s="13">
        <v>69398.328245396653</v>
      </c>
    </row>
    <row r="393" spans="1:14">
      <c r="A393" s="2">
        <v>1729</v>
      </c>
      <c r="B393" s="1" t="s">
        <v>347</v>
      </c>
      <c r="C393" s="13">
        <v>1355430.3092825345</v>
      </c>
      <c r="D393" s="13">
        <v>1517054</v>
      </c>
      <c r="E393" s="14">
        <v>58486</v>
      </c>
      <c r="F393" s="13">
        <v>565433.77784188185</v>
      </c>
      <c r="G393" s="13">
        <v>94188</v>
      </c>
      <c r="H393" s="13"/>
      <c r="I393" s="13">
        <v>662217</v>
      </c>
      <c r="J393" s="13">
        <v>0</v>
      </c>
      <c r="K393" s="13">
        <v>1222</v>
      </c>
      <c r="L393" s="13">
        <v>0</v>
      </c>
      <c r="M393" s="14"/>
      <c r="N393" s="13">
        <v>2478.7378347490762</v>
      </c>
    </row>
    <row r="394" spans="1:14">
      <c r="A394" s="2">
        <v>1730</v>
      </c>
      <c r="B394" s="1" t="s">
        <v>348</v>
      </c>
      <c r="C394" s="13">
        <v>3755214.3361162082</v>
      </c>
      <c r="D394" s="13">
        <v>4530175</v>
      </c>
      <c r="E394" s="14">
        <v>152584</v>
      </c>
      <c r="F394" s="13">
        <v>1138085.8876548826</v>
      </c>
      <c r="G394" s="13">
        <v>146154</v>
      </c>
      <c r="H394" s="13"/>
      <c r="I394" s="13">
        <v>1031889</v>
      </c>
      <c r="J394" s="13">
        <v>145527</v>
      </c>
      <c r="K394" s="13">
        <v>0</v>
      </c>
      <c r="L394" s="13">
        <v>0</v>
      </c>
      <c r="M394" s="14"/>
      <c r="N394" s="13">
        <v>34004.643933588937</v>
      </c>
    </row>
    <row r="395" spans="1:14">
      <c r="A395" s="2">
        <v>1731</v>
      </c>
      <c r="B395" s="1" t="s">
        <v>349</v>
      </c>
      <c r="C395" s="13">
        <v>4429540.7821064126</v>
      </c>
      <c r="D395" s="13">
        <v>4871322</v>
      </c>
      <c r="E395" s="14">
        <v>69321</v>
      </c>
      <c r="F395" s="13">
        <v>1327723.3826428512</v>
      </c>
      <c r="G395" s="13">
        <v>201862</v>
      </c>
      <c r="H395" s="13"/>
      <c r="I395" s="13">
        <v>1358612</v>
      </c>
      <c r="J395" s="13">
        <v>200996</v>
      </c>
      <c r="K395" s="13">
        <v>0</v>
      </c>
      <c r="L395" s="13">
        <v>0</v>
      </c>
      <c r="M395" s="14"/>
      <c r="N395" s="13">
        <v>27031.166010076126</v>
      </c>
    </row>
    <row r="396" spans="1:14">
      <c r="A396" s="2">
        <v>1734</v>
      </c>
      <c r="B396" s="1" t="s">
        <v>350</v>
      </c>
      <c r="C396" s="13">
        <v>5567339.7446691571</v>
      </c>
      <c r="D396" s="13">
        <v>6181461</v>
      </c>
      <c r="E396" s="14">
        <v>234242</v>
      </c>
      <c r="F396" s="13">
        <v>1817327.9465725787</v>
      </c>
      <c r="G396" s="13">
        <v>284015</v>
      </c>
      <c r="H396" s="13"/>
      <c r="I396" s="13">
        <v>1579382</v>
      </c>
      <c r="J396" s="13">
        <v>284015</v>
      </c>
      <c r="K396" s="13">
        <v>38416</v>
      </c>
      <c r="L396" s="13">
        <v>0</v>
      </c>
      <c r="M396" s="14"/>
      <c r="N396" s="13">
        <v>46500.663054777091</v>
      </c>
    </row>
    <row r="397" spans="1:14">
      <c r="A397" s="2">
        <v>1735</v>
      </c>
      <c r="B397" s="1" t="s">
        <v>351</v>
      </c>
      <c r="C397" s="13">
        <v>3348338.6817450956</v>
      </c>
      <c r="D397" s="13">
        <v>3818120</v>
      </c>
      <c r="E397" s="14">
        <v>47748</v>
      </c>
      <c r="F397" s="13">
        <v>1228738.7212315546</v>
      </c>
      <c r="G397" s="13">
        <v>214512</v>
      </c>
      <c r="H397" s="13"/>
      <c r="I397" s="13">
        <v>1228374</v>
      </c>
      <c r="J397" s="13">
        <v>213591</v>
      </c>
      <c r="K397" s="13">
        <v>5689</v>
      </c>
      <c r="L397" s="13">
        <v>0</v>
      </c>
      <c r="M397" s="14"/>
      <c r="N397" s="13">
        <v>107080.71742953516</v>
      </c>
    </row>
    <row r="398" spans="1:14">
      <c r="A398" s="2">
        <v>1740</v>
      </c>
      <c r="B398" s="1" t="s">
        <v>352</v>
      </c>
      <c r="C398" s="13">
        <v>1810035.4110675799</v>
      </c>
      <c r="D398" s="13">
        <v>2357194</v>
      </c>
      <c r="E398" s="14">
        <v>124696</v>
      </c>
      <c r="F398" s="13">
        <v>659871.64003099268</v>
      </c>
      <c r="G398" s="13">
        <v>160127</v>
      </c>
      <c r="H398" s="13"/>
      <c r="I398" s="13">
        <v>382777</v>
      </c>
      <c r="J398" s="13">
        <v>0</v>
      </c>
      <c r="K398" s="13">
        <v>1168</v>
      </c>
      <c r="L398" s="13">
        <v>0</v>
      </c>
      <c r="M398" s="14"/>
      <c r="N398" s="13">
        <v>107045.10990632001</v>
      </c>
    </row>
    <row r="399" spans="1:14">
      <c r="A399" s="2">
        <v>1742</v>
      </c>
      <c r="B399" s="1" t="s">
        <v>353</v>
      </c>
      <c r="C399" s="13">
        <v>2876412.0775329489</v>
      </c>
      <c r="D399" s="13">
        <v>3527734</v>
      </c>
      <c r="E399" s="14">
        <v>154519</v>
      </c>
      <c r="F399" s="13">
        <v>988948.99670045788</v>
      </c>
      <c r="G399" s="13">
        <v>225926</v>
      </c>
      <c r="H399" s="13"/>
      <c r="I399" s="13">
        <v>1025778</v>
      </c>
      <c r="J399" s="13">
        <v>190790</v>
      </c>
      <c r="K399" s="13">
        <v>113685</v>
      </c>
      <c r="L399" s="13">
        <v>0</v>
      </c>
      <c r="M399" s="14"/>
      <c r="N399" s="13">
        <v>48460.234909750601</v>
      </c>
    </row>
    <row r="400" spans="1:14">
      <c r="A400" s="2">
        <v>1771</v>
      </c>
      <c r="B400" s="1" t="s">
        <v>354</v>
      </c>
      <c r="C400" s="13">
        <v>6020824.5453752708</v>
      </c>
      <c r="D400" s="13">
        <v>8331265</v>
      </c>
      <c r="E400" s="14">
        <v>248569</v>
      </c>
      <c r="F400" s="13">
        <v>2462668.9546167701</v>
      </c>
      <c r="G400" s="13">
        <v>258853</v>
      </c>
      <c r="H400" s="13"/>
      <c r="I400" s="13">
        <v>1566530</v>
      </c>
      <c r="J400" s="13">
        <v>258852</v>
      </c>
      <c r="K400" s="13">
        <v>17284</v>
      </c>
      <c r="L400" s="13">
        <v>0</v>
      </c>
      <c r="M400" s="14"/>
      <c r="N400" s="13">
        <v>55343.774772538149</v>
      </c>
    </row>
    <row r="401" spans="1:14">
      <c r="A401" s="2">
        <v>1773</v>
      </c>
      <c r="B401" s="1" t="s">
        <v>355</v>
      </c>
      <c r="C401" s="13">
        <v>1567432.9004177048</v>
      </c>
      <c r="D401" s="13">
        <v>1415664</v>
      </c>
      <c r="E401" s="14">
        <v>40691</v>
      </c>
      <c r="F401" s="13">
        <v>630187.44505296322</v>
      </c>
      <c r="G401" s="13">
        <v>98459</v>
      </c>
      <c r="H401" s="13"/>
      <c r="I401" s="13">
        <v>601650</v>
      </c>
      <c r="J401" s="13">
        <v>98459</v>
      </c>
      <c r="K401" s="13">
        <v>21600</v>
      </c>
      <c r="L401" s="13">
        <v>0</v>
      </c>
      <c r="M401" s="14"/>
      <c r="N401" s="13">
        <v>283.92290847125838</v>
      </c>
    </row>
    <row r="402" spans="1:14">
      <c r="A402" s="2">
        <v>1774</v>
      </c>
      <c r="B402" s="1" t="s">
        <v>356</v>
      </c>
      <c r="C402" s="13">
        <v>1367665.0185970992</v>
      </c>
      <c r="D402" s="13">
        <v>1834299</v>
      </c>
      <c r="E402" s="14">
        <v>10127</v>
      </c>
      <c r="F402" s="13">
        <v>447436.38666519098</v>
      </c>
      <c r="G402" s="13">
        <v>149235</v>
      </c>
      <c r="H402" s="13"/>
      <c r="I402" s="13">
        <v>0</v>
      </c>
      <c r="J402" s="13">
        <v>0</v>
      </c>
      <c r="K402" s="13">
        <v>0</v>
      </c>
      <c r="L402" s="13">
        <v>0</v>
      </c>
      <c r="M402" s="14"/>
      <c r="N402" s="13">
        <v>64301.130673553256</v>
      </c>
    </row>
    <row r="403" spans="1:14">
      <c r="A403" s="2">
        <v>1783</v>
      </c>
      <c r="B403" s="1" t="s">
        <v>357</v>
      </c>
      <c r="C403" s="13">
        <v>9427422.3909966461</v>
      </c>
      <c r="D403" s="13">
        <v>11440398</v>
      </c>
      <c r="E403" s="14">
        <v>402842</v>
      </c>
      <c r="F403" s="13">
        <v>3012927.8079017876</v>
      </c>
      <c r="G403" s="13">
        <v>649778</v>
      </c>
      <c r="H403" s="13"/>
      <c r="I403" s="13">
        <v>3081273</v>
      </c>
      <c r="J403" s="13">
        <v>632953</v>
      </c>
      <c r="K403" s="13">
        <v>0</v>
      </c>
      <c r="L403" s="13">
        <v>0</v>
      </c>
      <c r="M403" s="14"/>
      <c r="N403" s="13">
        <v>873395.9924026794</v>
      </c>
    </row>
    <row r="404" spans="1:14">
      <c r="A404" s="2">
        <v>1842</v>
      </c>
      <c r="B404" s="1" t="s">
        <v>358</v>
      </c>
      <c r="C404" s="13">
        <v>954335.29678595543</v>
      </c>
      <c r="D404" s="13">
        <v>1102101</v>
      </c>
      <c r="E404" s="14">
        <v>9313</v>
      </c>
      <c r="F404" s="13">
        <v>477972.33038145083</v>
      </c>
      <c r="G404" s="13">
        <v>93865</v>
      </c>
      <c r="H404" s="13"/>
      <c r="I404" s="13">
        <v>253140</v>
      </c>
      <c r="J404" s="13">
        <v>93462</v>
      </c>
      <c r="K404" s="13">
        <v>0</v>
      </c>
      <c r="L404" s="13">
        <v>0</v>
      </c>
      <c r="M404" s="14"/>
      <c r="N404" s="13">
        <v>3733.1933109345869</v>
      </c>
    </row>
    <row r="405" spans="1:14">
      <c r="A405" s="2">
        <v>1859</v>
      </c>
      <c r="B405" s="1" t="s">
        <v>359</v>
      </c>
      <c r="C405" s="13">
        <v>4404998.1623832146</v>
      </c>
      <c r="D405" s="13">
        <v>6465547</v>
      </c>
      <c r="E405" s="14">
        <v>210256</v>
      </c>
      <c r="F405" s="13">
        <v>1500543.4870598468</v>
      </c>
      <c r="G405" s="13">
        <v>246245</v>
      </c>
      <c r="H405" s="13"/>
      <c r="I405" s="13">
        <v>1502615</v>
      </c>
      <c r="J405" s="13">
        <v>246245</v>
      </c>
      <c r="K405" s="13">
        <v>43418</v>
      </c>
      <c r="L405" s="13">
        <v>0</v>
      </c>
      <c r="M405" s="14"/>
      <c r="N405" s="13">
        <v>66029.929548722008</v>
      </c>
    </row>
    <row r="406" spans="1:14">
      <c r="A406" s="2">
        <v>1876</v>
      </c>
      <c r="B406" s="1" t="s">
        <v>360</v>
      </c>
      <c r="C406" s="13">
        <v>2558633.9584150952</v>
      </c>
      <c r="D406" s="13">
        <v>3163993</v>
      </c>
      <c r="E406" s="14">
        <v>49383</v>
      </c>
      <c r="F406" s="13">
        <v>739498.71976061282</v>
      </c>
      <c r="G406" s="13">
        <v>205035</v>
      </c>
      <c r="H406" s="13"/>
      <c r="I406" s="13">
        <v>675297</v>
      </c>
      <c r="J406" s="13">
        <v>205035</v>
      </c>
      <c r="K406" s="13">
        <v>2041</v>
      </c>
      <c r="L406" s="13">
        <v>0</v>
      </c>
      <c r="M406" s="14"/>
      <c r="N406" s="13">
        <v>59802.645981930531</v>
      </c>
    </row>
    <row r="407" spans="1:14">
      <c r="A407" s="2">
        <v>1883</v>
      </c>
      <c r="B407" s="1" t="s">
        <v>361</v>
      </c>
      <c r="C407" s="13">
        <v>31405502.153496534</v>
      </c>
      <c r="D407" s="13">
        <v>37520101</v>
      </c>
      <c r="E407" s="14">
        <v>944734</v>
      </c>
      <c r="F407" s="13">
        <v>14416056.70142263</v>
      </c>
      <c r="G407" s="13">
        <v>709034</v>
      </c>
      <c r="H407" s="13"/>
      <c r="I407" s="13">
        <v>12791963</v>
      </c>
      <c r="J407" s="13">
        <v>709034</v>
      </c>
      <c r="K407" s="13">
        <v>367925</v>
      </c>
      <c r="L407" s="13">
        <v>0</v>
      </c>
      <c r="M407" s="14"/>
      <c r="N407" s="13">
        <v>53096.91392204685</v>
      </c>
    </row>
    <row r="408" spans="1:14">
      <c r="A408" s="2">
        <v>1884</v>
      </c>
      <c r="B408" s="1" t="s">
        <v>362</v>
      </c>
      <c r="C408" s="13">
        <v>1375024.2194115289</v>
      </c>
      <c r="D408" s="13">
        <v>1673444</v>
      </c>
      <c r="E408" s="14">
        <v>64421</v>
      </c>
      <c r="F408" s="13">
        <v>564305.90875366644</v>
      </c>
      <c r="G408" s="13">
        <v>157737</v>
      </c>
      <c r="H408" s="13"/>
      <c r="I408" s="13">
        <v>1071172</v>
      </c>
      <c r="J408" s="13">
        <v>709034</v>
      </c>
      <c r="K408" s="13">
        <v>666</v>
      </c>
      <c r="L408" s="13">
        <v>0</v>
      </c>
      <c r="M408" s="14"/>
      <c r="N408" s="13">
        <v>62740.874976164341</v>
      </c>
    </row>
    <row r="409" spans="1:14">
      <c r="A409" s="2">
        <v>1891</v>
      </c>
      <c r="B409" s="1" t="s">
        <v>363</v>
      </c>
      <c r="C409" s="13">
        <v>4604918.6468896745</v>
      </c>
      <c r="D409" s="13">
        <v>5507793</v>
      </c>
      <c r="E409" s="14">
        <v>130828</v>
      </c>
      <c r="F409" s="13">
        <v>1643256.3287409481</v>
      </c>
      <c r="G409" s="13">
        <v>132008</v>
      </c>
      <c r="H409" s="13"/>
      <c r="I409" s="13">
        <v>1477636</v>
      </c>
      <c r="J409" s="13">
        <v>132008</v>
      </c>
      <c r="K409" s="13">
        <v>16355</v>
      </c>
      <c r="L409" s="13">
        <v>0</v>
      </c>
      <c r="M409" s="14"/>
      <c r="N409" s="13">
        <v>57091.5219690331</v>
      </c>
    </row>
    <row r="410" spans="1:14">
      <c r="A410" s="2">
        <v>1892</v>
      </c>
      <c r="B410" s="1" t="s">
        <v>364</v>
      </c>
      <c r="C410" s="13">
        <v>4061974.6472767969</v>
      </c>
      <c r="D410" s="13">
        <v>5069560</v>
      </c>
      <c r="E410" s="14">
        <v>82167</v>
      </c>
      <c r="F410" s="13">
        <v>1605558.6939997927</v>
      </c>
      <c r="G410" s="13">
        <v>246916</v>
      </c>
      <c r="H410" s="13"/>
      <c r="I410" s="13">
        <v>1570966</v>
      </c>
      <c r="J410" s="13">
        <v>246916</v>
      </c>
      <c r="K410" s="13">
        <v>1607971</v>
      </c>
      <c r="L410" s="13" t="s">
        <v>460</v>
      </c>
      <c r="M410" s="14"/>
      <c r="N410" s="13">
        <v>6576.261627459282</v>
      </c>
    </row>
    <row r="411" spans="1:14">
      <c r="A411" s="2">
        <v>1894</v>
      </c>
      <c r="B411" s="1" t="s">
        <v>365</v>
      </c>
      <c r="C411" s="13">
        <v>3614924.5162305222</v>
      </c>
      <c r="D411" s="13">
        <v>4107902</v>
      </c>
      <c r="E411" s="14">
        <v>68208</v>
      </c>
      <c r="F411" s="13">
        <v>979943.93384020531</v>
      </c>
      <c r="G411" s="13">
        <v>285364</v>
      </c>
      <c r="H411" s="13"/>
      <c r="I411" s="13">
        <v>1029420</v>
      </c>
      <c r="J411" s="13">
        <v>285364</v>
      </c>
      <c r="K411" s="13">
        <v>49476</v>
      </c>
      <c r="L411" s="13">
        <v>0</v>
      </c>
      <c r="M411" s="14"/>
      <c r="N411" s="13">
        <v>464640.36693166743</v>
      </c>
    </row>
    <row r="412" spans="1:14">
      <c r="A412" s="2">
        <v>1895</v>
      </c>
      <c r="B412" s="1" t="s">
        <v>366</v>
      </c>
      <c r="C412" s="13">
        <v>13294560.285968939</v>
      </c>
      <c r="D412" s="13">
        <v>16220777</v>
      </c>
      <c r="E412" s="14">
        <v>736454</v>
      </c>
      <c r="F412" s="13">
        <v>6127493.5511799194</v>
      </c>
      <c r="G412" s="13">
        <v>301432</v>
      </c>
      <c r="H412" s="13"/>
      <c r="I412" s="13">
        <v>6599251</v>
      </c>
      <c r="J412" s="13">
        <v>300139</v>
      </c>
      <c r="K412" s="13">
        <v>8513</v>
      </c>
      <c r="L412" s="13">
        <v>0</v>
      </c>
      <c r="M412" s="14"/>
      <c r="N412" s="13">
        <v>47323.241001225069</v>
      </c>
    </row>
    <row r="413" spans="1:14">
      <c r="A413" s="2">
        <v>1896</v>
      </c>
      <c r="B413" s="1" t="s">
        <v>367</v>
      </c>
      <c r="C413" s="13">
        <v>1418211.1910149674</v>
      </c>
      <c r="D413" s="13">
        <v>1848916</v>
      </c>
      <c r="E413" s="14">
        <v>52850</v>
      </c>
      <c r="F413" s="13">
        <v>330605.87640203943</v>
      </c>
      <c r="G413" s="13">
        <v>134480</v>
      </c>
      <c r="H413" s="13"/>
      <c r="I413" s="13">
        <v>513522</v>
      </c>
      <c r="J413" s="13">
        <v>143401</v>
      </c>
      <c r="K413" s="13">
        <v>1350</v>
      </c>
      <c r="L413" s="13">
        <v>0</v>
      </c>
      <c r="M413" s="14"/>
      <c r="N413" s="13">
        <v>16797.486332424578</v>
      </c>
    </row>
    <row r="414" spans="1:14">
      <c r="A414" s="2">
        <v>1900</v>
      </c>
      <c r="B414" s="41" t="s">
        <v>457</v>
      </c>
      <c r="C414" s="13">
        <v>17971842.981272951</v>
      </c>
      <c r="D414" s="13">
        <v>21118657</v>
      </c>
      <c r="E414" s="14">
        <v>383616</v>
      </c>
      <c r="F414" s="13">
        <v>6482077.2435566513</v>
      </c>
      <c r="G414" s="13">
        <v>472853</v>
      </c>
      <c r="H414" s="13"/>
      <c r="I414" s="13">
        <v>7571563</v>
      </c>
      <c r="J414" s="13">
        <v>472853</v>
      </c>
      <c r="K414" s="13">
        <v>334279</v>
      </c>
      <c r="L414" s="13">
        <v>0</v>
      </c>
      <c r="M414" s="14"/>
      <c r="N414" s="13">
        <v>155982.61270031918</v>
      </c>
    </row>
    <row r="415" spans="1:14">
      <c r="A415" s="2">
        <v>1901</v>
      </c>
      <c r="B415" s="42" t="s">
        <v>369</v>
      </c>
      <c r="C415" s="13">
        <v>2323602.4076541713</v>
      </c>
      <c r="D415" s="13">
        <v>2580035</v>
      </c>
      <c r="E415" s="14">
        <v>82052</v>
      </c>
      <c r="F415" s="13">
        <v>919936.83481078129</v>
      </c>
      <c r="G415" s="13">
        <v>200665</v>
      </c>
      <c r="H415" s="13"/>
      <c r="I415" s="13">
        <v>10647807</v>
      </c>
      <c r="J415" s="13">
        <v>200665</v>
      </c>
      <c r="K415" s="13">
        <v>0</v>
      </c>
      <c r="L415" s="13">
        <v>0</v>
      </c>
      <c r="M415" s="14"/>
      <c r="N415" s="13">
        <v>42208.568616039702</v>
      </c>
    </row>
    <row r="416" spans="1:14">
      <c r="A416" s="2">
        <v>1903</v>
      </c>
      <c r="B416" s="42" t="s">
        <v>370</v>
      </c>
      <c r="C416" s="13">
        <v>2251902.1965812845</v>
      </c>
      <c r="D416" s="13">
        <v>2564965</v>
      </c>
      <c r="E416" s="14">
        <v>67859</v>
      </c>
      <c r="F416" s="13">
        <v>906861.77187273547</v>
      </c>
      <c r="G416" s="13">
        <v>135691</v>
      </c>
      <c r="H416" s="13"/>
      <c r="I416" s="13">
        <v>957790</v>
      </c>
      <c r="J416" s="13">
        <v>0</v>
      </c>
      <c r="K416" s="13">
        <v>4422</v>
      </c>
      <c r="L416" s="13">
        <v>0</v>
      </c>
      <c r="M416" s="14"/>
      <c r="N416" s="13">
        <v>19718.294587003908</v>
      </c>
    </row>
    <row r="417" spans="1:14">
      <c r="A417" s="2">
        <v>1904</v>
      </c>
      <c r="B417" s="1" t="s">
        <v>371</v>
      </c>
      <c r="C417" s="13">
        <v>6271345.2072671605</v>
      </c>
      <c r="D417" s="13">
        <v>7840571</v>
      </c>
      <c r="E417" s="14">
        <v>248170</v>
      </c>
      <c r="F417" s="13">
        <v>2157301.6612376478</v>
      </c>
      <c r="G417" s="13">
        <v>360363</v>
      </c>
      <c r="H417" s="13"/>
      <c r="I417" s="13">
        <v>2072810</v>
      </c>
      <c r="J417" s="13">
        <v>417901</v>
      </c>
      <c r="K417" s="13">
        <v>4405</v>
      </c>
      <c r="L417" s="13">
        <v>0</v>
      </c>
      <c r="M417" s="14"/>
      <c r="N417" s="13">
        <v>9273.1011745769047</v>
      </c>
    </row>
    <row r="418" spans="1:14">
      <c r="A418" s="2">
        <v>1908</v>
      </c>
      <c r="B418" s="42" t="s">
        <v>398</v>
      </c>
      <c r="C418" s="13">
        <v>1402723.4623051784</v>
      </c>
      <c r="D418" s="13">
        <v>1902535</v>
      </c>
      <c r="E418" s="14">
        <v>25436</v>
      </c>
      <c r="F418" s="13">
        <v>594135.78140069998</v>
      </c>
      <c r="G418" s="13">
        <v>79747</v>
      </c>
      <c r="H418" s="13"/>
      <c r="I418" s="13">
        <v>508571</v>
      </c>
      <c r="J418" s="13">
        <v>79747</v>
      </c>
      <c r="K418" s="13">
        <v>44622</v>
      </c>
      <c r="L418" s="13">
        <v>0</v>
      </c>
      <c r="M418" s="14"/>
      <c r="N418" s="13">
        <v>35373.600443044117</v>
      </c>
    </row>
    <row r="419" spans="1:14">
      <c r="A419" s="2">
        <v>1916</v>
      </c>
      <c r="B419" s="1" t="s">
        <v>373</v>
      </c>
      <c r="C419" s="13">
        <v>17917485.965334959</v>
      </c>
      <c r="D419" s="13">
        <v>21133335</v>
      </c>
      <c r="E419" s="14">
        <v>445700</v>
      </c>
      <c r="F419" s="13">
        <v>7742711.1737103295</v>
      </c>
      <c r="G419" s="13">
        <v>485752</v>
      </c>
      <c r="H419" s="13"/>
      <c r="I419" s="13">
        <v>7666651</v>
      </c>
      <c r="J419" s="13">
        <v>675596</v>
      </c>
      <c r="K419" s="13">
        <v>18629</v>
      </c>
      <c r="L419" s="13">
        <v>0</v>
      </c>
      <c r="M419" s="14"/>
      <c r="N419" s="13">
        <v>77415.676175288172</v>
      </c>
    </row>
    <row r="420" spans="1:14">
      <c r="A420" s="2">
        <v>1926</v>
      </c>
      <c r="B420" s="1" t="s">
        <v>375</v>
      </c>
      <c r="C420" s="13">
        <v>3798107.665477661</v>
      </c>
      <c r="D420" s="13">
        <v>5344523</v>
      </c>
      <c r="E420" s="14">
        <v>42973</v>
      </c>
      <c r="F420" s="13">
        <v>1252246.3053057319</v>
      </c>
      <c r="G420" s="13">
        <v>245294</v>
      </c>
      <c r="H420" s="13"/>
      <c r="I420" s="13">
        <v>1421126</v>
      </c>
      <c r="J420" s="13">
        <v>244242</v>
      </c>
      <c r="K420" s="13">
        <v>5355</v>
      </c>
      <c r="L420" s="13">
        <v>0</v>
      </c>
      <c r="M420" s="14"/>
      <c r="N420" s="13">
        <v>176751.11292741989</v>
      </c>
    </row>
    <row r="421" spans="1:14">
      <c r="A421" s="2">
        <v>1955</v>
      </c>
      <c r="B421" s="1" t="s">
        <v>386</v>
      </c>
      <c r="C421" s="13">
        <v>4284154.1921892213</v>
      </c>
      <c r="D421" s="13">
        <v>5525956</v>
      </c>
      <c r="E421" s="14">
        <v>292594</v>
      </c>
      <c r="F421" s="13">
        <v>1526981.4645919395</v>
      </c>
      <c r="G421" s="13">
        <v>246562</v>
      </c>
      <c r="H421" s="13"/>
      <c r="I421" s="13">
        <v>1824251</v>
      </c>
      <c r="J421" s="13">
        <v>246562</v>
      </c>
      <c r="K421" s="13">
        <v>12699</v>
      </c>
      <c r="L421" s="13">
        <v>0</v>
      </c>
      <c r="M421" s="14"/>
      <c r="N421" s="13">
        <v>75413.602401943965</v>
      </c>
    </row>
    <row r="422" spans="1:14">
      <c r="A422" s="2">
        <v>1987</v>
      </c>
      <c r="B422" s="1" t="s">
        <v>399</v>
      </c>
      <c r="C422" s="13">
        <v>3132131.0034305295</v>
      </c>
      <c r="D422" s="13">
        <v>3648869</v>
      </c>
      <c r="E422" s="14">
        <v>192294</v>
      </c>
      <c r="F422" s="13">
        <v>1339414.6659565363</v>
      </c>
      <c r="G422" s="13">
        <v>92132</v>
      </c>
      <c r="H422" s="13"/>
      <c r="I422" s="13">
        <v>1459112</v>
      </c>
      <c r="J422" s="13">
        <v>91736</v>
      </c>
      <c r="K422" s="13">
        <v>48833</v>
      </c>
      <c r="L422" s="13">
        <v>0</v>
      </c>
      <c r="M422" s="14"/>
      <c r="N422" s="13">
        <v>47784.471530990872</v>
      </c>
    </row>
    <row r="424" spans="1:14">
      <c r="A424" s="2"/>
      <c r="B424" s="1"/>
      <c r="C424" s="13">
        <v>4041287774.3998976</v>
      </c>
      <c r="D424" s="1"/>
      <c r="E424" s="43"/>
      <c r="F424" s="13">
        <v>1698323984.9999988</v>
      </c>
      <c r="G424" s="13">
        <v>115850985</v>
      </c>
      <c r="H424" s="1"/>
      <c r="I424" s="1"/>
      <c r="J424" s="1"/>
      <c r="K424" s="1"/>
      <c r="L424" s="1"/>
      <c r="M424" s="43"/>
      <c r="N424" s="1"/>
    </row>
  </sheetData>
  <mergeCells count="1">
    <mergeCell ref="F1:G1"/>
  </mergeCells>
  <pageMargins left="0.70000000000000007" right="0.70000000000000007" top="0.75" bottom="0.75" header="0.30000000000000004" footer="0.30000000000000004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435"/>
  <sheetViews>
    <sheetView workbookViewId="0">
      <selection activeCell="A4" sqref="A4:B4"/>
    </sheetView>
  </sheetViews>
  <sheetFormatPr defaultRowHeight="15"/>
  <cols>
    <col min="1" max="1" width="5" style="32" bestFit="1" customWidth="1"/>
    <col min="2" max="2" width="29.85546875" bestFit="1" customWidth="1"/>
    <col min="3" max="3" width="21" bestFit="1" customWidth="1"/>
    <col min="4" max="4" width="12.7109375" bestFit="1" customWidth="1"/>
    <col min="5" max="5" width="11.140625" style="38" bestFit="1" customWidth="1"/>
    <col min="6" max="6" width="12.7109375" bestFit="1" customWidth="1"/>
    <col min="7" max="7" width="22.140625" bestFit="1" customWidth="1"/>
    <col min="8" max="8" width="19.28515625" hidden="1" customWidth="1"/>
    <col min="9" max="9" width="12.7109375" bestFit="1" customWidth="1"/>
    <col min="10" max="10" width="22.85546875" bestFit="1" customWidth="1"/>
    <col min="11" max="11" width="10.140625" bestFit="1" customWidth="1"/>
    <col min="12" max="12" width="12.140625" bestFit="1" customWidth="1"/>
    <col min="13" max="13" width="20.5703125" style="38" bestFit="1" customWidth="1"/>
    <col min="14" max="14" width="10.140625" bestFit="1" customWidth="1"/>
    <col min="15" max="15" width="10" bestFit="1" customWidth="1"/>
    <col min="16" max="16" width="9.85546875" bestFit="1" customWidth="1"/>
    <col min="17" max="17" width="15.7109375" bestFit="1" customWidth="1"/>
    <col min="18" max="18" width="9.140625" customWidth="1"/>
  </cols>
  <sheetData>
    <row r="1" spans="1:17" s="32" customFormat="1">
      <c r="A1" s="2"/>
      <c r="B1" s="9"/>
      <c r="C1" s="2" t="s">
        <v>0</v>
      </c>
      <c r="D1" s="2"/>
      <c r="E1" s="3"/>
      <c r="F1" s="139" t="s">
        <v>420</v>
      </c>
      <c r="G1" s="139"/>
      <c r="H1" s="2"/>
      <c r="I1" s="2"/>
      <c r="J1" s="2"/>
      <c r="K1" s="2"/>
      <c r="L1" s="2"/>
      <c r="M1" s="3"/>
      <c r="N1" s="2" t="s">
        <v>1</v>
      </c>
      <c r="O1" s="2"/>
      <c r="P1" s="2"/>
      <c r="Q1" s="2"/>
    </row>
    <row r="2" spans="1:17" s="32" customFormat="1">
      <c r="A2" s="2"/>
      <c r="B2" s="2"/>
      <c r="C2" s="5" t="s">
        <v>2</v>
      </c>
      <c r="D2" s="5" t="s">
        <v>3</v>
      </c>
      <c r="E2" s="6" t="s">
        <v>4</v>
      </c>
      <c r="F2" s="5" t="s">
        <v>2</v>
      </c>
      <c r="G2" s="5" t="s">
        <v>421</v>
      </c>
      <c r="H2" s="5" t="s">
        <v>422</v>
      </c>
      <c r="I2" s="5" t="s">
        <v>3</v>
      </c>
      <c r="J2" s="5" t="s">
        <v>423</v>
      </c>
      <c r="K2" s="5" t="s">
        <v>4</v>
      </c>
      <c r="L2" s="5" t="s">
        <v>424</v>
      </c>
      <c r="M2" s="6" t="s">
        <v>425</v>
      </c>
      <c r="N2" s="5" t="s">
        <v>2</v>
      </c>
      <c r="O2" s="5" t="s">
        <v>3</v>
      </c>
      <c r="P2" s="5" t="s">
        <v>4</v>
      </c>
      <c r="Q2" s="5" t="s">
        <v>466</v>
      </c>
    </row>
    <row r="3" spans="1:17" s="32" customFormat="1">
      <c r="A3" s="2"/>
      <c r="B3" s="2" t="s">
        <v>5</v>
      </c>
      <c r="C3" s="5" t="s">
        <v>387</v>
      </c>
      <c r="D3" s="5" t="s">
        <v>387</v>
      </c>
      <c r="E3" s="6" t="s">
        <v>387</v>
      </c>
      <c r="F3" s="5" t="s">
        <v>387</v>
      </c>
      <c r="G3" s="5" t="s">
        <v>387</v>
      </c>
      <c r="H3" s="5" t="s">
        <v>6</v>
      </c>
      <c r="I3" s="5" t="s">
        <v>387</v>
      </c>
      <c r="J3" s="5" t="s">
        <v>387</v>
      </c>
      <c r="K3" s="5" t="s">
        <v>387</v>
      </c>
      <c r="L3" s="5" t="s">
        <v>387</v>
      </c>
      <c r="M3" s="6"/>
      <c r="N3" s="5" t="s">
        <v>387</v>
      </c>
      <c r="O3" s="5" t="s">
        <v>6</v>
      </c>
      <c r="P3" s="5" t="s">
        <v>6</v>
      </c>
      <c r="Q3" s="5" t="s">
        <v>6</v>
      </c>
    </row>
    <row r="4" spans="1:17" s="32" customFormat="1">
      <c r="A4" s="2">
        <v>0</v>
      </c>
      <c r="B4" s="2" t="s">
        <v>584</v>
      </c>
      <c r="C4" s="9">
        <v>4056157021.9999986</v>
      </c>
      <c r="D4" s="9">
        <v>4596807105</v>
      </c>
      <c r="E4" s="8">
        <v>171937686.75000003</v>
      </c>
      <c r="F4" s="9">
        <v>1895020890.2809534</v>
      </c>
      <c r="G4" s="9">
        <v>150432999.99999991</v>
      </c>
      <c r="H4" s="9"/>
      <c r="I4" s="9">
        <v>2060576588.7600002</v>
      </c>
      <c r="J4" s="9">
        <v>153750827</v>
      </c>
      <c r="K4" s="9">
        <v>46700481.030000001</v>
      </c>
      <c r="L4" s="9">
        <v>1370749</v>
      </c>
      <c r="M4" s="8"/>
      <c r="N4" s="9">
        <v>16460599.999999987</v>
      </c>
      <c r="O4" s="2">
        <v>146829995.99000001</v>
      </c>
      <c r="P4" s="2">
        <v>45298022</v>
      </c>
      <c r="Q4" s="2">
        <v>79356135.634499967</v>
      </c>
    </row>
    <row r="5" spans="1:17">
      <c r="A5" s="2">
        <v>3</v>
      </c>
      <c r="B5" s="1" t="s">
        <v>7</v>
      </c>
      <c r="C5" s="13">
        <v>3330505.9664639574</v>
      </c>
      <c r="D5" s="13">
        <v>3755225</v>
      </c>
      <c r="E5" s="14">
        <v>144012</v>
      </c>
      <c r="F5" s="13">
        <v>1761397.4102839588</v>
      </c>
      <c r="G5" s="13">
        <v>119335.15543661772</v>
      </c>
      <c r="H5" s="13"/>
      <c r="I5" s="13">
        <v>2406364</v>
      </c>
      <c r="J5" s="13">
        <v>119335</v>
      </c>
      <c r="K5" s="13">
        <v>0</v>
      </c>
      <c r="L5" s="13">
        <v>0</v>
      </c>
      <c r="M5" s="14"/>
      <c r="N5" s="13">
        <v>4108.3585972712444</v>
      </c>
      <c r="O5" s="13">
        <v>73045</v>
      </c>
      <c r="P5" s="13">
        <v>21959</v>
      </c>
      <c r="Q5" s="13">
        <v>38678.550000000003</v>
      </c>
    </row>
    <row r="6" spans="1:17">
      <c r="A6" s="2">
        <v>5</v>
      </c>
      <c r="B6" s="1" t="s">
        <v>8</v>
      </c>
      <c r="C6" s="13">
        <v>1106037.6586932437</v>
      </c>
      <c r="D6" s="13">
        <v>1360732</v>
      </c>
      <c r="E6" s="14">
        <v>81126</v>
      </c>
      <c r="F6" s="13">
        <v>544820.37740547571</v>
      </c>
      <c r="G6" s="13">
        <v>69949.442069804907</v>
      </c>
      <c r="H6" s="13"/>
      <c r="I6" s="13">
        <v>637413</v>
      </c>
      <c r="J6" s="13">
        <v>70398</v>
      </c>
      <c r="K6" s="13">
        <v>0</v>
      </c>
      <c r="L6" s="13">
        <v>0</v>
      </c>
      <c r="M6" s="14"/>
      <c r="N6" s="13">
        <v>1678.5665408681984</v>
      </c>
      <c r="O6" s="13">
        <v>24030</v>
      </c>
      <c r="P6" s="13">
        <v>8152</v>
      </c>
      <c r="Q6" s="13">
        <v>11969.5</v>
      </c>
    </row>
    <row r="7" spans="1:17">
      <c r="A7" s="2">
        <v>7</v>
      </c>
      <c r="B7" s="1" t="s">
        <v>389</v>
      </c>
      <c r="C7" s="13">
        <v>2040168.5256118781</v>
      </c>
      <c r="D7" s="13">
        <v>2411383</v>
      </c>
      <c r="E7" s="14">
        <v>63958</v>
      </c>
      <c r="F7" s="13">
        <v>985324.28089611442</v>
      </c>
      <c r="G7" s="13">
        <v>91444.507622811172</v>
      </c>
      <c r="H7" s="13"/>
      <c r="I7" s="13">
        <v>688650</v>
      </c>
      <c r="J7" s="13">
        <v>91445</v>
      </c>
      <c r="K7" s="13">
        <v>0</v>
      </c>
      <c r="L7" s="13">
        <v>0</v>
      </c>
      <c r="M7" s="14"/>
      <c r="N7" s="13">
        <v>5982.935313696762</v>
      </c>
      <c r="O7" s="13">
        <v>409624</v>
      </c>
      <c r="P7" s="13">
        <v>56585</v>
      </c>
      <c r="Q7" s="13">
        <v>271857.59999999998</v>
      </c>
    </row>
    <row r="8" spans="1:17">
      <c r="A8" s="2">
        <v>9</v>
      </c>
      <c r="B8" s="1" t="s">
        <v>9</v>
      </c>
      <c r="C8" s="13">
        <v>593334.1191058933</v>
      </c>
      <c r="D8" s="13">
        <v>764276</v>
      </c>
      <c r="E8" s="14">
        <v>10009</v>
      </c>
      <c r="F8" s="13">
        <v>283669.08669398789</v>
      </c>
      <c r="G8" s="13">
        <v>46893.669797422051</v>
      </c>
      <c r="H8" s="13"/>
      <c r="I8" s="13">
        <v>262827</v>
      </c>
      <c r="J8" s="13">
        <v>20970</v>
      </c>
      <c r="K8" s="13">
        <v>0</v>
      </c>
      <c r="L8" s="13">
        <v>0</v>
      </c>
      <c r="M8" s="14"/>
      <c r="N8" s="13">
        <v>3941.1810046540513</v>
      </c>
      <c r="O8" s="13">
        <v>13684</v>
      </c>
      <c r="P8" s="13">
        <v>5000</v>
      </c>
      <c r="Q8" s="13">
        <v>6513</v>
      </c>
    </row>
    <row r="9" spans="1:17">
      <c r="A9" s="2">
        <v>10</v>
      </c>
      <c r="B9" s="1" t="s">
        <v>10</v>
      </c>
      <c r="C9" s="13">
        <v>8399226.5534921903</v>
      </c>
      <c r="D9" s="13">
        <v>9394310</v>
      </c>
      <c r="E9" s="14">
        <v>238443</v>
      </c>
      <c r="F9" s="13">
        <v>4482782.73033367</v>
      </c>
      <c r="G9" s="13">
        <v>261852.29292691711</v>
      </c>
      <c r="H9" s="13"/>
      <c r="I9" s="13">
        <v>6022504</v>
      </c>
      <c r="J9" s="13">
        <v>261852</v>
      </c>
      <c r="K9" s="13">
        <v>0</v>
      </c>
      <c r="L9" s="13">
        <v>0</v>
      </c>
      <c r="M9" s="14"/>
      <c r="N9" s="13">
        <v>54611.752217313158</v>
      </c>
      <c r="O9" s="13">
        <v>469860</v>
      </c>
      <c r="P9" s="13">
        <v>241104</v>
      </c>
      <c r="Q9" s="13">
        <v>173733.3</v>
      </c>
    </row>
    <row r="10" spans="1:17">
      <c r="A10" s="2">
        <v>14</v>
      </c>
      <c r="B10" s="1" t="s">
        <v>11</v>
      </c>
      <c r="C10" s="13">
        <v>110674367.32463479</v>
      </c>
      <c r="D10" s="13">
        <v>121275791</v>
      </c>
      <c r="E10" s="14">
        <v>3529828</v>
      </c>
      <c r="F10" s="13">
        <v>49141792.129733585</v>
      </c>
      <c r="G10" s="13">
        <v>1327828.8542072654</v>
      </c>
      <c r="H10" s="13"/>
      <c r="I10" s="13">
        <v>55934399</v>
      </c>
      <c r="J10" s="13">
        <v>1677031</v>
      </c>
      <c r="K10" s="13">
        <v>1126220</v>
      </c>
      <c r="L10" s="13">
        <v>0</v>
      </c>
      <c r="M10" s="14"/>
      <c r="N10" s="13">
        <v>506187.7258728607</v>
      </c>
      <c r="O10" s="13">
        <v>3195229</v>
      </c>
      <c r="P10" s="13">
        <v>308824</v>
      </c>
      <c r="Q10" s="13">
        <v>2325685</v>
      </c>
    </row>
    <row r="11" spans="1:17">
      <c r="A11" s="2">
        <v>15</v>
      </c>
      <c r="B11" s="1" t="s">
        <v>12</v>
      </c>
      <c r="C11" s="13">
        <v>1203301.9283387202</v>
      </c>
      <c r="D11" s="13">
        <v>1524041</v>
      </c>
      <c r="E11" s="14">
        <v>64785</v>
      </c>
      <c r="F11" s="13">
        <v>687217.45839981502</v>
      </c>
      <c r="G11" s="13">
        <v>105717.88447850948</v>
      </c>
      <c r="H11" s="13"/>
      <c r="I11" s="13">
        <v>723201</v>
      </c>
      <c r="J11" s="13">
        <v>105718</v>
      </c>
      <c r="K11" s="13">
        <v>0</v>
      </c>
      <c r="L11" s="13">
        <v>0</v>
      </c>
      <c r="M11" s="14"/>
      <c r="N11" s="13">
        <v>22172.531576147419</v>
      </c>
      <c r="O11" s="13">
        <v>67567</v>
      </c>
      <c r="P11" s="13">
        <v>29166</v>
      </c>
      <c r="Q11" s="13">
        <v>32169.15</v>
      </c>
    </row>
    <row r="12" spans="1:17">
      <c r="A12" s="2">
        <v>17</v>
      </c>
      <c r="B12" s="1" t="s">
        <v>13</v>
      </c>
      <c r="C12" s="13">
        <v>1867454.351677411</v>
      </c>
      <c r="D12" s="13">
        <v>2445206</v>
      </c>
      <c r="E12" s="14">
        <v>30330</v>
      </c>
      <c r="F12" s="13">
        <v>897569.89314340928</v>
      </c>
      <c r="G12" s="13">
        <v>104449.12175704594</v>
      </c>
      <c r="H12" s="13"/>
      <c r="I12" s="13">
        <v>841358</v>
      </c>
      <c r="J12" s="13">
        <v>105189</v>
      </c>
      <c r="K12" s="13">
        <v>2138</v>
      </c>
      <c r="L12" s="13">
        <v>0</v>
      </c>
      <c r="M12" s="14"/>
      <c r="N12" s="13">
        <v>6738.4187281762988</v>
      </c>
      <c r="O12" s="13">
        <v>42816</v>
      </c>
      <c r="P12" s="13">
        <v>24916</v>
      </c>
      <c r="Q12" s="13">
        <v>14568.150000000001</v>
      </c>
    </row>
    <row r="13" spans="1:17">
      <c r="A13" s="2">
        <v>18</v>
      </c>
      <c r="B13" s="1" t="s">
        <v>390</v>
      </c>
      <c r="C13" s="13">
        <v>11548488.544644324</v>
      </c>
      <c r="D13" s="13">
        <v>15696076</v>
      </c>
      <c r="E13" s="14">
        <v>483229</v>
      </c>
      <c r="F13" s="13">
        <v>5993453.6669756435</v>
      </c>
      <c r="G13" s="13">
        <v>339673.78371689696</v>
      </c>
      <c r="H13" s="13"/>
      <c r="I13" s="13">
        <v>5216814</v>
      </c>
      <c r="J13" s="13">
        <v>339674</v>
      </c>
      <c r="K13" s="13">
        <v>0</v>
      </c>
      <c r="L13" s="13">
        <v>0</v>
      </c>
      <c r="M13" s="14"/>
      <c r="N13" s="13">
        <v>30009.887410080013</v>
      </c>
      <c r="O13" s="13">
        <v>300315</v>
      </c>
      <c r="P13" s="13">
        <v>35972</v>
      </c>
      <c r="Q13" s="13">
        <v>203502</v>
      </c>
    </row>
    <row r="14" spans="1:17">
      <c r="A14" s="2">
        <v>22</v>
      </c>
      <c r="B14" s="1" t="s">
        <v>14</v>
      </c>
      <c r="C14" s="13">
        <v>3472513.6010086434</v>
      </c>
      <c r="D14" s="13">
        <v>3791604</v>
      </c>
      <c r="E14" s="14">
        <v>163252</v>
      </c>
      <c r="F14" s="13">
        <v>1391375.8347251161</v>
      </c>
      <c r="G14" s="13">
        <v>169309.88435826421</v>
      </c>
      <c r="H14" s="13"/>
      <c r="I14" s="13">
        <v>1433088</v>
      </c>
      <c r="J14" s="13">
        <v>176426</v>
      </c>
      <c r="K14" s="13">
        <v>1667</v>
      </c>
      <c r="L14" s="13">
        <v>0</v>
      </c>
      <c r="M14" s="14"/>
      <c r="N14" s="13">
        <v>15854.782251898958</v>
      </c>
      <c r="O14" s="13">
        <v>290652</v>
      </c>
      <c r="P14" s="13">
        <v>38879</v>
      </c>
      <c r="Q14" s="13">
        <v>194487.15</v>
      </c>
    </row>
    <row r="15" spans="1:17">
      <c r="A15" s="2">
        <v>24</v>
      </c>
      <c r="B15" s="1" t="s">
        <v>15</v>
      </c>
      <c r="C15" s="13">
        <v>2201427.0350159644</v>
      </c>
      <c r="D15" s="13">
        <v>2383692</v>
      </c>
      <c r="E15" s="14">
        <v>100844</v>
      </c>
      <c r="F15" s="13">
        <v>977360.00591276865</v>
      </c>
      <c r="G15" s="13">
        <v>74711.18014960899</v>
      </c>
      <c r="H15" s="13"/>
      <c r="I15" s="13">
        <v>1280051</v>
      </c>
      <c r="J15" s="13">
        <v>74711</v>
      </c>
      <c r="K15" s="13">
        <v>1635</v>
      </c>
      <c r="L15" s="13">
        <v>1635</v>
      </c>
      <c r="M15" s="14"/>
      <c r="N15" s="13">
        <v>7605.3875182572347</v>
      </c>
      <c r="O15" s="13">
        <v>81843</v>
      </c>
      <c r="P15" s="13">
        <v>12577</v>
      </c>
      <c r="Q15" s="13">
        <v>53110.8</v>
      </c>
    </row>
    <row r="16" spans="1:17">
      <c r="A16" s="2">
        <v>25</v>
      </c>
      <c r="B16" s="1" t="s">
        <v>16</v>
      </c>
      <c r="C16" s="13">
        <v>1495542.3746341057</v>
      </c>
      <c r="D16" s="13">
        <v>1831895</v>
      </c>
      <c r="E16" s="14">
        <v>63856</v>
      </c>
      <c r="F16" s="13">
        <v>633489.59527880407</v>
      </c>
      <c r="G16" s="13">
        <v>84870.659089982859</v>
      </c>
      <c r="H16" s="13"/>
      <c r="I16" s="13">
        <v>607610</v>
      </c>
      <c r="J16" s="13">
        <v>84871</v>
      </c>
      <c r="K16" s="13">
        <v>3000</v>
      </c>
      <c r="L16" s="13">
        <v>0</v>
      </c>
      <c r="M16" s="14"/>
      <c r="N16" s="13">
        <v>1714.3916216442178</v>
      </c>
      <c r="O16" s="13">
        <v>46232</v>
      </c>
      <c r="P16" s="13">
        <v>12249</v>
      </c>
      <c r="Q16" s="13">
        <v>26609.7</v>
      </c>
    </row>
    <row r="17" spans="1:17">
      <c r="A17" s="2">
        <v>34</v>
      </c>
      <c r="B17" s="1" t="s">
        <v>17</v>
      </c>
      <c r="C17" s="13">
        <v>52973778.286383905</v>
      </c>
      <c r="D17" s="13">
        <v>60326025</v>
      </c>
      <c r="E17" s="14">
        <v>1307064</v>
      </c>
      <c r="F17" s="13">
        <v>27410631.563989326</v>
      </c>
      <c r="G17" s="13">
        <v>2017139.691947219</v>
      </c>
      <c r="H17" s="13"/>
      <c r="I17" s="13">
        <v>35127043</v>
      </c>
      <c r="J17" s="13">
        <v>2017140</v>
      </c>
      <c r="K17" s="13">
        <v>2365856</v>
      </c>
      <c r="L17" s="13">
        <v>0</v>
      </c>
      <c r="M17" s="14"/>
      <c r="N17" s="13">
        <v>183522.58842636479</v>
      </c>
      <c r="O17" s="13">
        <v>2229592</v>
      </c>
      <c r="P17" s="13">
        <v>531159</v>
      </c>
      <c r="Q17" s="13">
        <v>1326725.7</v>
      </c>
    </row>
    <row r="18" spans="1:17">
      <c r="A18" s="2">
        <v>37</v>
      </c>
      <c r="B18" s="1" t="s">
        <v>18</v>
      </c>
      <c r="C18" s="13">
        <v>9803092.2398007642</v>
      </c>
      <c r="D18" s="13">
        <v>11523925</v>
      </c>
      <c r="E18" s="14">
        <v>611795</v>
      </c>
      <c r="F18" s="13">
        <v>5155738.8686037548</v>
      </c>
      <c r="G18" s="13">
        <v>312441.314249688</v>
      </c>
      <c r="H18" s="13"/>
      <c r="I18" s="13">
        <v>5752418</v>
      </c>
      <c r="J18" s="13">
        <v>312347</v>
      </c>
      <c r="K18" s="13">
        <v>5414</v>
      </c>
      <c r="L18" s="13">
        <v>0</v>
      </c>
      <c r="M18" s="14"/>
      <c r="N18" s="13">
        <v>56280.784368087538</v>
      </c>
      <c r="O18" s="13">
        <v>353531</v>
      </c>
      <c r="P18" s="13">
        <v>51063</v>
      </c>
      <c r="Q18" s="13">
        <v>236110.65</v>
      </c>
    </row>
    <row r="19" spans="1:17">
      <c r="A19" s="2">
        <v>40</v>
      </c>
      <c r="B19" s="1" t="s">
        <v>391</v>
      </c>
      <c r="C19" s="13">
        <v>1755793.2157010317</v>
      </c>
      <c r="D19" s="13">
        <v>2447691</v>
      </c>
      <c r="E19" s="14">
        <v>34528</v>
      </c>
      <c r="F19" s="13">
        <v>972718.86956826423</v>
      </c>
      <c r="G19" s="13">
        <v>120472.1549173805</v>
      </c>
      <c r="H19" s="13"/>
      <c r="I19" s="13">
        <v>1005407</v>
      </c>
      <c r="J19" s="13">
        <v>120472</v>
      </c>
      <c r="K19" s="13">
        <v>26622</v>
      </c>
      <c r="L19" s="13">
        <v>0</v>
      </c>
      <c r="M19" s="14"/>
      <c r="N19" s="13">
        <v>42205.528579878955</v>
      </c>
      <c r="O19" s="13">
        <v>526234</v>
      </c>
      <c r="P19" s="13">
        <v>36779</v>
      </c>
      <c r="Q19" s="13">
        <v>370883.4</v>
      </c>
    </row>
    <row r="20" spans="1:17">
      <c r="A20" s="2">
        <v>47</v>
      </c>
      <c r="B20" s="1" t="s">
        <v>19</v>
      </c>
      <c r="C20" s="13">
        <v>8233359.3869368993</v>
      </c>
      <c r="D20" s="13">
        <v>9399388</v>
      </c>
      <c r="E20" s="14">
        <v>384941</v>
      </c>
      <c r="F20" s="13">
        <v>3994572.0336826621</v>
      </c>
      <c r="G20" s="13">
        <v>283845.21260793268</v>
      </c>
      <c r="H20" s="13"/>
      <c r="I20" s="13">
        <v>3365895</v>
      </c>
      <c r="J20" s="13">
        <v>283845</v>
      </c>
      <c r="K20" s="13">
        <v>0</v>
      </c>
      <c r="L20" s="13">
        <v>0</v>
      </c>
      <c r="M20" s="14"/>
      <c r="N20" s="13">
        <v>64094.111520152299</v>
      </c>
      <c r="O20" s="13">
        <v>729461</v>
      </c>
      <c r="P20" s="13">
        <v>212238</v>
      </c>
      <c r="Q20" s="13">
        <v>412835.25</v>
      </c>
    </row>
    <row r="21" spans="1:17">
      <c r="A21" s="2">
        <v>48</v>
      </c>
      <c r="B21" s="1" t="s">
        <v>392</v>
      </c>
      <c r="C21" s="13">
        <v>1069708.8416706345</v>
      </c>
      <c r="D21" s="13">
        <v>1692309</v>
      </c>
      <c r="E21" s="14">
        <v>81323</v>
      </c>
      <c r="F21" s="13">
        <v>1126168.6187094126</v>
      </c>
      <c r="G21" s="13">
        <v>145722.72893490078</v>
      </c>
      <c r="H21" s="13"/>
      <c r="I21" s="13">
        <v>1716244</v>
      </c>
      <c r="J21" s="13">
        <v>145723</v>
      </c>
      <c r="K21" s="13">
        <v>71744</v>
      </c>
      <c r="L21" s="13">
        <v>0</v>
      </c>
      <c r="M21" s="14"/>
      <c r="N21" s="13">
        <v>25663.25623727349</v>
      </c>
      <c r="O21" s="13">
        <v>48171</v>
      </c>
      <c r="P21" s="13">
        <v>22144</v>
      </c>
      <c r="Q21" s="13">
        <v>21307.200000000001</v>
      </c>
    </row>
    <row r="22" spans="1:17">
      <c r="A22" s="2">
        <v>50</v>
      </c>
      <c r="B22" s="1" t="s">
        <v>20</v>
      </c>
      <c r="C22" s="13">
        <v>2168072.3309183004</v>
      </c>
      <c r="D22" s="13">
        <v>2555619</v>
      </c>
      <c r="E22" s="14">
        <v>54112</v>
      </c>
      <c r="F22" s="13">
        <v>733790.11265719507</v>
      </c>
      <c r="G22" s="13">
        <v>120927.12381991246</v>
      </c>
      <c r="H22" s="13"/>
      <c r="I22" s="13">
        <v>829686</v>
      </c>
      <c r="J22" s="13">
        <v>120927</v>
      </c>
      <c r="K22" s="13">
        <v>636</v>
      </c>
      <c r="L22" s="13">
        <v>0</v>
      </c>
      <c r="M22" s="14"/>
      <c r="N22" s="13">
        <v>54517.41773207303</v>
      </c>
      <c r="O22" s="13">
        <v>490317</v>
      </c>
      <c r="P22" s="13">
        <v>109698</v>
      </c>
      <c r="Q22" s="13">
        <v>292886.84999999998</v>
      </c>
    </row>
    <row r="23" spans="1:17">
      <c r="A23" s="2">
        <v>51</v>
      </c>
      <c r="B23" s="1" t="s">
        <v>441</v>
      </c>
      <c r="C23" s="13">
        <v>3096059.4722020784</v>
      </c>
      <c r="D23" s="13">
        <v>3909212</v>
      </c>
      <c r="E23" s="14">
        <v>168820</v>
      </c>
      <c r="F23" s="13">
        <v>1301678.6971092361</v>
      </c>
      <c r="G23" s="13">
        <v>185013.87313602684</v>
      </c>
      <c r="H23" s="13"/>
      <c r="I23" s="13">
        <v>1589167</v>
      </c>
      <c r="J23" s="13">
        <v>185016</v>
      </c>
      <c r="K23" s="13">
        <v>0</v>
      </c>
      <c r="L23" s="13">
        <v>0</v>
      </c>
      <c r="M23" s="14"/>
      <c r="N23" s="13">
        <v>7517.8482359665504</v>
      </c>
      <c r="O23" s="13">
        <v>304288</v>
      </c>
      <c r="P23" s="13">
        <v>16641</v>
      </c>
      <c r="Q23" s="13">
        <v>219927.75</v>
      </c>
    </row>
    <row r="24" spans="1:17">
      <c r="A24" s="2">
        <v>53</v>
      </c>
      <c r="B24" s="1" t="s">
        <v>21</v>
      </c>
      <c r="C24" s="13">
        <v>2432840.5617406303</v>
      </c>
      <c r="D24" s="13">
        <v>2970139</v>
      </c>
      <c r="E24" s="14">
        <v>29689</v>
      </c>
      <c r="F24" s="13">
        <v>1050543.7953340453</v>
      </c>
      <c r="G24" s="13">
        <v>90645.774394458276</v>
      </c>
      <c r="H24" s="13"/>
      <c r="I24" s="13">
        <v>737669</v>
      </c>
      <c r="J24" s="13">
        <v>90646</v>
      </c>
      <c r="K24" s="13">
        <v>0</v>
      </c>
      <c r="L24" s="13">
        <v>0</v>
      </c>
      <c r="M24" s="14"/>
      <c r="N24" s="13">
        <v>10749.983536506597</v>
      </c>
      <c r="O24" s="13">
        <v>113778</v>
      </c>
      <c r="P24" s="13">
        <v>28391</v>
      </c>
      <c r="Q24" s="13">
        <v>65132.4</v>
      </c>
    </row>
    <row r="25" spans="1:17">
      <c r="A25" s="2">
        <v>55</v>
      </c>
      <c r="B25" s="1" t="s">
        <v>442</v>
      </c>
      <c r="C25" s="13">
        <v>2446322.1647757851</v>
      </c>
      <c r="D25" s="1">
        <v>2566983</v>
      </c>
      <c r="E25" s="14">
        <v>147407</v>
      </c>
      <c r="F25" s="13">
        <v>1124569.6156016614</v>
      </c>
      <c r="G25" s="13">
        <v>115182.29658699788</v>
      </c>
      <c r="H25" s="13"/>
      <c r="I25" s="13">
        <v>1927962</v>
      </c>
      <c r="J25" s="13">
        <v>115182</v>
      </c>
      <c r="K25" s="13">
        <v>8172</v>
      </c>
      <c r="L25" s="13">
        <v>0</v>
      </c>
      <c r="M25" s="14"/>
      <c r="N25" s="13">
        <v>8366.5144841397578</v>
      </c>
      <c r="O25" s="13">
        <v>438825</v>
      </c>
      <c r="P25" s="13">
        <v>38019</v>
      </c>
      <c r="Q25" s="13">
        <v>304306.34999999998</v>
      </c>
    </row>
    <row r="26" spans="1:17">
      <c r="A26" s="2">
        <v>56</v>
      </c>
      <c r="B26" s="1" t="s">
        <v>22</v>
      </c>
      <c r="C26" s="13">
        <v>1990302.1889088308</v>
      </c>
      <c r="D26" s="13">
        <v>2020480</v>
      </c>
      <c r="E26" s="14">
        <v>78179</v>
      </c>
      <c r="F26" s="13">
        <v>934407.83057013527</v>
      </c>
      <c r="G26" s="13">
        <v>119188.85710927218</v>
      </c>
      <c r="H26" s="13"/>
      <c r="I26" s="13">
        <v>1039214</v>
      </c>
      <c r="J26" s="13">
        <v>119189</v>
      </c>
      <c r="K26" s="13">
        <v>0</v>
      </c>
      <c r="L26" s="13">
        <v>0</v>
      </c>
      <c r="M26" s="14"/>
      <c r="N26" s="13">
        <v>17357.765520336736</v>
      </c>
      <c r="O26" s="13">
        <v>90619</v>
      </c>
      <c r="P26" s="13">
        <v>17406</v>
      </c>
      <c r="Q26" s="13">
        <v>59320.65</v>
      </c>
    </row>
    <row r="27" spans="1:17">
      <c r="A27" s="2">
        <v>58</v>
      </c>
      <c r="B27" s="1" t="s">
        <v>23</v>
      </c>
      <c r="C27" s="13">
        <v>5780552.5906162029</v>
      </c>
      <c r="D27" s="13">
        <v>6256500</v>
      </c>
      <c r="E27" s="14">
        <v>177535</v>
      </c>
      <c r="F27" s="13">
        <v>2374344.8408805048</v>
      </c>
      <c r="G27" s="13">
        <v>210603.48414105846</v>
      </c>
      <c r="H27" s="13"/>
      <c r="I27" s="13">
        <v>3100893</v>
      </c>
      <c r="J27" s="13">
        <v>210603</v>
      </c>
      <c r="K27" s="13">
        <v>40354</v>
      </c>
      <c r="L27" s="13">
        <v>0</v>
      </c>
      <c r="M27" s="14"/>
      <c r="N27" s="13">
        <v>24828.139100720622</v>
      </c>
      <c r="O27" s="13">
        <v>533005</v>
      </c>
      <c r="P27" s="13">
        <v>101880</v>
      </c>
      <c r="Q27" s="13">
        <v>331920.45</v>
      </c>
    </row>
    <row r="28" spans="1:17">
      <c r="A28" s="2">
        <v>59</v>
      </c>
      <c r="B28" s="1" t="s">
        <v>24</v>
      </c>
      <c r="C28" s="13">
        <v>6687498.4747787947</v>
      </c>
      <c r="D28" s="13">
        <v>9068245</v>
      </c>
      <c r="E28" s="14">
        <v>1773782</v>
      </c>
      <c r="F28" s="13">
        <v>2687371.9988075499</v>
      </c>
      <c r="G28" s="13">
        <v>270988.85425793921</v>
      </c>
      <c r="H28" s="13"/>
      <c r="I28" s="13">
        <v>3278060</v>
      </c>
      <c r="J28" s="13">
        <v>270989</v>
      </c>
      <c r="K28" s="13">
        <v>1994</v>
      </c>
      <c r="L28" s="13">
        <v>0</v>
      </c>
      <c r="M28" s="14"/>
      <c r="N28" s="13">
        <v>10285.615609357603</v>
      </c>
      <c r="O28" s="13">
        <v>377594</v>
      </c>
      <c r="P28" s="13">
        <v>62299</v>
      </c>
      <c r="Q28" s="13">
        <v>243266.1</v>
      </c>
    </row>
    <row r="29" spans="1:17">
      <c r="A29" s="2">
        <v>60</v>
      </c>
      <c r="B29" s="1" t="s">
        <v>25</v>
      </c>
      <c r="C29" s="13">
        <v>81710.023469056716</v>
      </c>
      <c r="D29" s="13">
        <v>53280</v>
      </c>
      <c r="E29" s="14">
        <v>0</v>
      </c>
      <c r="F29" s="13">
        <v>91828.892271620221</v>
      </c>
      <c r="G29" s="13">
        <v>15933.579131252551</v>
      </c>
      <c r="H29" s="13"/>
      <c r="I29" s="13">
        <v>133659</v>
      </c>
      <c r="J29" s="13">
        <v>17594</v>
      </c>
      <c r="K29" s="13">
        <v>0</v>
      </c>
      <c r="L29" s="13">
        <v>0</v>
      </c>
      <c r="M29" s="14"/>
      <c r="N29" s="13">
        <v>0</v>
      </c>
      <c r="O29" s="13">
        <v>4854</v>
      </c>
      <c r="P29" s="13">
        <v>12815</v>
      </c>
      <c r="Q29" s="13">
        <v>-5242.6499999999996</v>
      </c>
    </row>
    <row r="30" spans="1:17">
      <c r="A30" s="2">
        <v>63</v>
      </c>
      <c r="B30" s="1" t="s">
        <v>393</v>
      </c>
      <c r="C30" s="13">
        <v>2304733.4607009231</v>
      </c>
      <c r="D30" s="13">
        <v>2652435</v>
      </c>
      <c r="E30" s="14">
        <v>64581</v>
      </c>
      <c r="F30" s="13">
        <v>1051599.9096899824</v>
      </c>
      <c r="G30" s="13">
        <v>109864.63572151854</v>
      </c>
      <c r="H30" s="13"/>
      <c r="I30" s="13">
        <v>1016222</v>
      </c>
      <c r="J30" s="13">
        <v>109865</v>
      </c>
      <c r="K30" s="13">
        <v>92785</v>
      </c>
      <c r="L30" s="13">
        <v>0</v>
      </c>
      <c r="M30" s="14"/>
      <c r="N30" s="13">
        <v>37418.773809690407</v>
      </c>
      <c r="O30" s="13">
        <v>152642</v>
      </c>
      <c r="P30" s="13">
        <v>68908</v>
      </c>
      <c r="Q30" s="13">
        <v>64323</v>
      </c>
    </row>
    <row r="31" spans="1:17">
      <c r="A31" s="2">
        <v>64</v>
      </c>
      <c r="B31" s="1" t="s">
        <v>467</v>
      </c>
      <c r="C31" s="13">
        <v>2491493.7359262477</v>
      </c>
      <c r="D31" s="13">
        <v>2915733</v>
      </c>
      <c r="E31" s="14">
        <v>199488</v>
      </c>
      <c r="F31" s="13">
        <v>914852.2188743829</v>
      </c>
      <c r="G31" s="13">
        <v>80425.670577638331</v>
      </c>
      <c r="H31" s="13"/>
      <c r="I31" s="13">
        <v>1121094</v>
      </c>
      <c r="J31" s="13">
        <v>80426</v>
      </c>
      <c r="K31" s="13">
        <v>99197</v>
      </c>
      <c r="L31" s="13">
        <v>0</v>
      </c>
      <c r="M31" s="14"/>
      <c r="N31" s="13">
        <v>19450.293438993613</v>
      </c>
      <c r="O31" s="13">
        <v>202317</v>
      </c>
      <c r="P31" s="13">
        <v>41258</v>
      </c>
      <c r="Q31" s="13">
        <v>123393.45</v>
      </c>
    </row>
    <row r="32" spans="1:17">
      <c r="A32" s="2">
        <v>70</v>
      </c>
      <c r="B32" s="1" t="s">
        <v>394</v>
      </c>
      <c r="C32" s="13">
        <v>3964033.7806569235</v>
      </c>
      <c r="D32" s="13">
        <v>4644444</v>
      </c>
      <c r="E32" s="14">
        <v>145151</v>
      </c>
      <c r="F32" s="13">
        <v>1640865.1278650751</v>
      </c>
      <c r="G32" s="13">
        <v>182177.58548471396</v>
      </c>
      <c r="H32" s="13"/>
      <c r="I32" s="13">
        <v>1641888</v>
      </c>
      <c r="J32" s="13">
        <v>182178</v>
      </c>
      <c r="K32" s="13">
        <v>43853</v>
      </c>
      <c r="L32" s="13">
        <v>0</v>
      </c>
      <c r="M32" s="14"/>
      <c r="N32" s="13">
        <v>12921.502821792568</v>
      </c>
      <c r="O32" s="13">
        <v>302195</v>
      </c>
      <c r="P32" s="13">
        <v>69216</v>
      </c>
      <c r="Q32" s="13">
        <v>179726.85</v>
      </c>
    </row>
    <row r="33" spans="1:17">
      <c r="A33" s="2">
        <v>72</v>
      </c>
      <c r="B33" s="1" t="s">
        <v>26</v>
      </c>
      <c r="C33" s="13">
        <v>4428564.9478373826</v>
      </c>
      <c r="D33" s="13">
        <v>5108475</v>
      </c>
      <c r="E33" s="14">
        <v>155073</v>
      </c>
      <c r="F33" s="13">
        <v>1873503.8415163043</v>
      </c>
      <c r="G33" s="13">
        <v>142034.49869431037</v>
      </c>
      <c r="H33" s="13"/>
      <c r="I33" s="13">
        <v>1797747</v>
      </c>
      <c r="J33" s="13">
        <v>0</v>
      </c>
      <c r="K33" s="13">
        <v>36973</v>
      </c>
      <c r="L33" s="13">
        <v>0</v>
      </c>
      <c r="M33" s="14"/>
      <c r="N33" s="13">
        <v>25448.333282136413</v>
      </c>
      <c r="O33" s="13">
        <v>137116</v>
      </c>
      <c r="P33" s="13">
        <v>31507</v>
      </c>
      <c r="Q33" s="13">
        <v>84363</v>
      </c>
    </row>
    <row r="34" spans="1:17">
      <c r="A34" s="2">
        <v>74</v>
      </c>
      <c r="B34" s="1" t="s">
        <v>27</v>
      </c>
      <c r="C34" s="13">
        <v>10874175.509042723</v>
      </c>
      <c r="D34" s="13">
        <v>11015605</v>
      </c>
      <c r="E34" s="14">
        <v>310012</v>
      </c>
      <c r="F34" s="13">
        <v>4660326.1088806186</v>
      </c>
      <c r="G34" s="13">
        <v>355898.89095760818</v>
      </c>
      <c r="H34" s="13"/>
      <c r="I34" s="13">
        <v>5647951</v>
      </c>
      <c r="J34" s="13">
        <v>355899</v>
      </c>
      <c r="K34" s="13">
        <v>131223</v>
      </c>
      <c r="L34" s="13">
        <v>0</v>
      </c>
      <c r="M34" s="14"/>
      <c r="N34" s="13">
        <v>33144.916920463336</v>
      </c>
      <c r="O34" s="13">
        <v>460271</v>
      </c>
      <c r="P34" s="13">
        <v>121325</v>
      </c>
      <c r="Q34" s="13">
        <v>264407.7</v>
      </c>
    </row>
    <row r="35" spans="1:17">
      <c r="A35" s="2">
        <v>79</v>
      </c>
      <c r="B35" s="1" t="s">
        <v>28</v>
      </c>
      <c r="C35" s="13">
        <v>2557842.2762125265</v>
      </c>
      <c r="D35" s="13">
        <v>3317489</v>
      </c>
      <c r="E35" s="14">
        <v>584584</v>
      </c>
      <c r="F35" s="13">
        <v>1113111.3790050091</v>
      </c>
      <c r="G35" s="13">
        <v>124222.25691816439</v>
      </c>
      <c r="H35" s="13"/>
      <c r="I35" s="13">
        <v>1199917</v>
      </c>
      <c r="J35" s="13">
        <v>124222</v>
      </c>
      <c r="K35" s="13">
        <v>15</v>
      </c>
      <c r="L35" s="13">
        <v>0</v>
      </c>
      <c r="M35" s="14"/>
      <c r="N35" s="13">
        <v>6942.7244654706883</v>
      </c>
      <c r="O35" s="13">
        <v>286654</v>
      </c>
      <c r="P35" s="13">
        <v>17207</v>
      </c>
      <c r="Q35" s="13">
        <v>205044.6</v>
      </c>
    </row>
    <row r="36" spans="1:17">
      <c r="A36" s="2">
        <v>80</v>
      </c>
      <c r="B36" s="1" t="s">
        <v>29</v>
      </c>
      <c r="C36" s="13">
        <v>45736831.516186886</v>
      </c>
      <c r="D36" s="13">
        <v>53413402</v>
      </c>
      <c r="E36" s="14">
        <v>1748104</v>
      </c>
      <c r="F36" s="13">
        <v>21948751.070110049</v>
      </c>
      <c r="G36" s="13">
        <v>778804.46252615016</v>
      </c>
      <c r="H36" s="13"/>
      <c r="I36" s="13">
        <v>27809130</v>
      </c>
      <c r="J36" s="13">
        <v>778804</v>
      </c>
      <c r="K36" s="13">
        <v>0</v>
      </c>
      <c r="L36" s="13">
        <v>0</v>
      </c>
      <c r="M36" s="14"/>
      <c r="N36" s="13">
        <v>197776.30890999653</v>
      </c>
      <c r="O36" s="13">
        <v>1085410</v>
      </c>
      <c r="P36" s="13">
        <v>207141</v>
      </c>
      <c r="Q36" s="13">
        <v>683628.9</v>
      </c>
    </row>
    <row r="37" spans="1:17">
      <c r="A37" s="2">
        <v>81</v>
      </c>
      <c r="B37" s="1" t="s">
        <v>395</v>
      </c>
      <c r="C37" s="13">
        <v>1257052.4847076407</v>
      </c>
      <c r="D37" s="13">
        <v>1747774</v>
      </c>
      <c r="E37" s="14">
        <v>30183</v>
      </c>
      <c r="F37" s="13">
        <v>588195.83795469627</v>
      </c>
      <c r="G37" s="13">
        <v>66219.997653724378</v>
      </c>
      <c r="H37" s="13"/>
      <c r="I37" s="13">
        <v>509499</v>
      </c>
      <c r="J37" s="13">
        <v>0</v>
      </c>
      <c r="K37" s="13">
        <v>7586</v>
      </c>
      <c r="L37" s="13">
        <v>0</v>
      </c>
      <c r="M37" s="14"/>
      <c r="N37" s="13">
        <v>14551.337525708654</v>
      </c>
      <c r="O37" s="13">
        <v>127621</v>
      </c>
      <c r="P37" s="13">
        <v>24690</v>
      </c>
      <c r="Q37" s="13">
        <v>80367.149999999994</v>
      </c>
    </row>
    <row r="38" spans="1:17">
      <c r="A38" s="2">
        <v>82</v>
      </c>
      <c r="B38" s="1" t="s">
        <v>443</v>
      </c>
      <c r="C38" s="13">
        <v>2603245.2257122207</v>
      </c>
      <c r="D38" s="13">
        <v>3223883</v>
      </c>
      <c r="E38" s="14">
        <v>163880</v>
      </c>
      <c r="F38" s="13">
        <v>976192.14136277814</v>
      </c>
      <c r="G38" s="13">
        <v>107860.38055395917</v>
      </c>
      <c r="H38" s="13"/>
      <c r="I38" s="13">
        <v>1231567</v>
      </c>
      <c r="J38" s="13">
        <v>107856</v>
      </c>
      <c r="K38" s="13">
        <v>2355</v>
      </c>
      <c r="L38" s="13">
        <v>0</v>
      </c>
      <c r="M38" s="14"/>
      <c r="N38" s="13">
        <v>6990.3780629271087</v>
      </c>
      <c r="O38" s="13">
        <v>97642</v>
      </c>
      <c r="P38" s="13">
        <v>1572</v>
      </c>
      <c r="Q38" s="13">
        <v>74041.350000000006</v>
      </c>
    </row>
    <row r="39" spans="1:17">
      <c r="A39" s="2">
        <v>83</v>
      </c>
      <c r="B39" s="1" t="s">
        <v>468</v>
      </c>
      <c r="C39" s="13">
        <v>1373452.8729242068</v>
      </c>
      <c r="D39" s="13">
        <v>1632745</v>
      </c>
      <c r="E39" s="14">
        <v>53968</v>
      </c>
      <c r="F39" s="13">
        <v>633870.01161434921</v>
      </c>
      <c r="G39" s="13">
        <v>104420.63844055167</v>
      </c>
      <c r="H39" s="13"/>
      <c r="I39" s="13">
        <v>554086</v>
      </c>
      <c r="J39" s="13">
        <v>85328</v>
      </c>
      <c r="K39" s="13">
        <v>43667</v>
      </c>
      <c r="L39" s="13">
        <v>0</v>
      </c>
      <c r="M39" s="14"/>
      <c r="N39" s="13">
        <v>25845.276828905848</v>
      </c>
      <c r="O39" s="13">
        <v>103693</v>
      </c>
      <c r="P39" s="13">
        <v>21662</v>
      </c>
      <c r="Q39" s="13">
        <v>63788.55</v>
      </c>
    </row>
    <row r="40" spans="1:17">
      <c r="A40" s="2">
        <v>85</v>
      </c>
      <c r="B40" s="1" t="s">
        <v>30</v>
      </c>
      <c r="C40" s="13">
        <v>4029336.4263479845</v>
      </c>
      <c r="D40" s="13">
        <v>5311763</v>
      </c>
      <c r="E40" s="14">
        <v>71507</v>
      </c>
      <c r="F40" s="13">
        <v>1926579.817569599</v>
      </c>
      <c r="G40" s="13">
        <v>213794.81235609888</v>
      </c>
      <c r="H40" s="13"/>
      <c r="I40" s="13">
        <v>2209890</v>
      </c>
      <c r="J40" s="13">
        <v>213795</v>
      </c>
      <c r="K40" s="13">
        <v>4521</v>
      </c>
      <c r="L40" s="13">
        <v>0</v>
      </c>
      <c r="M40" s="14"/>
      <c r="N40" s="13">
        <v>40490.68272117059</v>
      </c>
      <c r="O40" s="13">
        <v>261046</v>
      </c>
      <c r="P40" s="13">
        <v>48142</v>
      </c>
      <c r="Q40" s="13">
        <v>168944.25</v>
      </c>
    </row>
    <row r="41" spans="1:17">
      <c r="A41" s="2">
        <v>86</v>
      </c>
      <c r="B41" s="1" t="s">
        <v>31</v>
      </c>
      <c r="C41" s="13">
        <v>4725551.7519330699</v>
      </c>
      <c r="D41" s="13">
        <v>6550362</v>
      </c>
      <c r="E41" s="14">
        <v>210828</v>
      </c>
      <c r="F41" s="13">
        <v>1955322.5264639165</v>
      </c>
      <c r="G41" s="13">
        <v>220709.2436177835</v>
      </c>
      <c r="H41" s="13"/>
      <c r="I41" s="13">
        <v>2252952.16</v>
      </c>
      <c r="J41" s="13">
        <v>220709</v>
      </c>
      <c r="K41" s="13">
        <v>20</v>
      </c>
      <c r="L41" s="13">
        <v>0</v>
      </c>
      <c r="M41" s="14"/>
      <c r="N41" s="13">
        <v>24459.615194105721</v>
      </c>
      <c r="O41" s="13">
        <v>210073</v>
      </c>
      <c r="P41" s="13">
        <v>39101</v>
      </c>
      <c r="Q41" s="13">
        <v>134252.1</v>
      </c>
    </row>
    <row r="42" spans="1:17">
      <c r="A42" s="2">
        <v>88</v>
      </c>
      <c r="B42" s="1" t="s">
        <v>32</v>
      </c>
      <c r="C42" s="13">
        <v>21759.246850997017</v>
      </c>
      <c r="D42" s="13">
        <v>65290</v>
      </c>
      <c r="E42" s="14">
        <v>146</v>
      </c>
      <c r="F42" s="13">
        <v>32546.101868483565</v>
      </c>
      <c r="G42" s="13">
        <v>4466.3557172755609</v>
      </c>
      <c r="H42" s="13"/>
      <c r="I42" s="13">
        <v>34612</v>
      </c>
      <c r="J42" s="13">
        <v>4466</v>
      </c>
      <c r="K42" s="13">
        <v>0</v>
      </c>
      <c r="L42" s="13">
        <v>0</v>
      </c>
      <c r="M42" s="14"/>
      <c r="N42" s="13">
        <v>0</v>
      </c>
      <c r="O42" s="13">
        <v>2367</v>
      </c>
      <c r="P42" s="13">
        <v>870</v>
      </c>
      <c r="Q42" s="13">
        <v>1477.8000000000002</v>
      </c>
    </row>
    <row r="43" spans="1:17">
      <c r="A43" s="2">
        <v>90</v>
      </c>
      <c r="B43" s="1" t="s">
        <v>33</v>
      </c>
      <c r="C43" s="13">
        <v>15781126.996560555</v>
      </c>
      <c r="D43" s="13">
        <v>19548163</v>
      </c>
      <c r="E43" s="14">
        <v>625270</v>
      </c>
      <c r="F43" s="13">
        <v>7413466.5903763724</v>
      </c>
      <c r="G43" s="13">
        <v>447341.40339538938</v>
      </c>
      <c r="H43" s="13"/>
      <c r="I43" s="13">
        <v>8560304</v>
      </c>
      <c r="J43" s="13">
        <v>447341</v>
      </c>
      <c r="K43" s="13">
        <v>13256</v>
      </c>
      <c r="L43" s="13">
        <v>0</v>
      </c>
      <c r="M43" s="14"/>
      <c r="N43" s="13">
        <v>58829.9214777776</v>
      </c>
      <c r="O43" s="13">
        <v>433809</v>
      </c>
      <c r="P43" s="13">
        <v>89125</v>
      </c>
      <c r="Q43" s="13">
        <v>270863.40000000002</v>
      </c>
    </row>
    <row r="44" spans="1:17">
      <c r="A44" s="2">
        <v>91</v>
      </c>
      <c r="B44" s="1" t="s">
        <v>469</v>
      </c>
      <c r="C44" s="13">
        <v>10196299.242967792</v>
      </c>
      <c r="D44" s="13">
        <v>11923803</v>
      </c>
      <c r="E44" s="14">
        <v>395259</v>
      </c>
      <c r="F44" s="13">
        <v>4562657.0335940318</v>
      </c>
      <c r="G44" s="13">
        <v>248741.94423801504</v>
      </c>
      <c r="H44" s="13"/>
      <c r="I44" s="13">
        <v>5829621</v>
      </c>
      <c r="J44" s="13">
        <v>248742</v>
      </c>
      <c r="K44" s="13">
        <v>136854</v>
      </c>
      <c r="L44" s="13">
        <v>0</v>
      </c>
      <c r="M44" s="14"/>
      <c r="N44" s="13">
        <v>25098.772625886184</v>
      </c>
      <c r="O44" s="13">
        <v>461054</v>
      </c>
      <c r="P44" s="13">
        <v>100289</v>
      </c>
      <c r="Q44" s="13">
        <v>282980.7</v>
      </c>
    </row>
    <row r="45" spans="1:17">
      <c r="A45" s="2">
        <v>93</v>
      </c>
      <c r="B45" s="1" t="s">
        <v>34</v>
      </c>
      <c r="C45" s="13">
        <v>341504.66971834854</v>
      </c>
      <c r="D45" s="13">
        <v>228369</v>
      </c>
      <c r="E45" s="14">
        <v>3934</v>
      </c>
      <c r="F45" s="13">
        <v>165671.25800066997</v>
      </c>
      <c r="G45" s="13">
        <v>22457.617845377983</v>
      </c>
      <c r="H45" s="13"/>
      <c r="I45" s="13">
        <v>167204</v>
      </c>
      <c r="J45" s="13">
        <v>22458</v>
      </c>
      <c r="K45" s="13">
        <v>2142</v>
      </c>
      <c r="L45" s="13">
        <v>0</v>
      </c>
      <c r="M45" s="14"/>
      <c r="N45" s="13">
        <v>0</v>
      </c>
      <c r="O45" s="13">
        <v>20020</v>
      </c>
      <c r="P45" s="13">
        <v>3238</v>
      </c>
      <c r="Q45" s="13">
        <v>13066.2</v>
      </c>
    </row>
    <row r="46" spans="1:17">
      <c r="A46" s="2">
        <v>96</v>
      </c>
      <c r="B46" s="1" t="s">
        <v>35</v>
      </c>
      <c r="C46" s="13">
        <v>76546.408125385322</v>
      </c>
      <c r="D46" s="13">
        <v>52385</v>
      </c>
      <c r="E46" s="14">
        <v>4226</v>
      </c>
      <c r="F46" s="13">
        <v>37932.102384620739</v>
      </c>
      <c r="G46" s="13">
        <v>5581.9274323448944</v>
      </c>
      <c r="H46" s="13"/>
      <c r="I46" s="13">
        <v>42223</v>
      </c>
      <c r="J46" s="13">
        <v>5582</v>
      </c>
      <c r="K46" s="13">
        <v>812</v>
      </c>
      <c r="L46" s="13">
        <v>0</v>
      </c>
      <c r="M46" s="14"/>
      <c r="N46" s="13">
        <v>0</v>
      </c>
      <c r="O46" s="13">
        <v>0</v>
      </c>
      <c r="P46" s="13">
        <v>9592</v>
      </c>
      <c r="Q46" s="13">
        <v>-7194</v>
      </c>
    </row>
    <row r="47" spans="1:17">
      <c r="A47" s="2">
        <v>98</v>
      </c>
      <c r="B47" s="1" t="s">
        <v>36</v>
      </c>
      <c r="C47" s="13">
        <v>4283210.6393687269</v>
      </c>
      <c r="D47" s="13">
        <v>4829188</v>
      </c>
      <c r="E47" s="14">
        <v>156476</v>
      </c>
      <c r="F47" s="13">
        <v>1892876.4802660632</v>
      </c>
      <c r="G47" s="13">
        <v>209270.00235879797</v>
      </c>
      <c r="H47" s="13"/>
      <c r="I47" s="13">
        <v>2515937</v>
      </c>
      <c r="J47" s="13">
        <v>209270</v>
      </c>
      <c r="K47" s="13">
        <v>90408</v>
      </c>
      <c r="L47" s="13">
        <v>0</v>
      </c>
      <c r="M47" s="14"/>
      <c r="N47" s="13">
        <v>8144.828443825445</v>
      </c>
      <c r="O47" s="13">
        <v>124168</v>
      </c>
      <c r="P47" s="13">
        <v>23801</v>
      </c>
      <c r="Q47" s="13">
        <v>78551.55</v>
      </c>
    </row>
    <row r="48" spans="1:17">
      <c r="A48" s="2">
        <v>104</v>
      </c>
      <c r="B48" s="1" t="s">
        <v>470</v>
      </c>
      <c r="C48" s="13">
        <v>1586684.4791317598</v>
      </c>
      <c r="D48" s="13">
        <v>1762347</v>
      </c>
      <c r="E48" s="14">
        <v>40328</v>
      </c>
      <c r="F48" s="13">
        <v>614405.92977286899</v>
      </c>
      <c r="G48" s="13">
        <v>80080.01824466075</v>
      </c>
      <c r="H48" s="13"/>
      <c r="I48" s="13">
        <v>785690</v>
      </c>
      <c r="J48" s="13">
        <v>80080</v>
      </c>
      <c r="K48" s="13">
        <v>18391</v>
      </c>
      <c r="L48" s="13">
        <v>0</v>
      </c>
      <c r="M48" s="14"/>
      <c r="N48" s="13">
        <v>24136.046992081436</v>
      </c>
      <c r="O48" s="13">
        <v>137196</v>
      </c>
      <c r="P48" s="13">
        <v>6790</v>
      </c>
      <c r="Q48" s="13">
        <v>99104.1</v>
      </c>
    </row>
    <row r="49" spans="1:17">
      <c r="A49" s="2">
        <v>106</v>
      </c>
      <c r="B49" s="1" t="s">
        <v>37</v>
      </c>
      <c r="C49" s="13">
        <v>19502202.509140082</v>
      </c>
      <c r="D49" s="13">
        <v>22917215</v>
      </c>
      <c r="E49" s="14">
        <v>453828</v>
      </c>
      <c r="F49" s="13">
        <v>8243892.7649512179</v>
      </c>
      <c r="G49" s="13">
        <v>457222.47185268061</v>
      </c>
      <c r="H49" s="13"/>
      <c r="I49" s="13">
        <v>8622691</v>
      </c>
      <c r="J49" s="13">
        <v>457222</v>
      </c>
      <c r="K49" s="13">
        <v>0</v>
      </c>
      <c r="L49" s="13">
        <v>0</v>
      </c>
      <c r="M49" s="14"/>
      <c r="N49" s="13">
        <v>112696.87632225153</v>
      </c>
      <c r="O49" s="13">
        <v>1914329</v>
      </c>
      <c r="P49" s="13">
        <v>218898</v>
      </c>
      <c r="Q49" s="13">
        <v>1322731.5</v>
      </c>
    </row>
    <row r="50" spans="1:17">
      <c r="A50" s="2">
        <v>109</v>
      </c>
      <c r="B50" s="1" t="s">
        <v>38</v>
      </c>
      <c r="C50" s="13">
        <v>7507534.0760693122</v>
      </c>
      <c r="D50" s="13">
        <v>9842959</v>
      </c>
      <c r="E50" s="14">
        <v>210240</v>
      </c>
      <c r="F50" s="13">
        <v>3085166.4842375307</v>
      </c>
      <c r="G50" s="13">
        <v>283298.68002444028</v>
      </c>
      <c r="H50" s="13"/>
      <c r="I50" s="13">
        <v>3490453</v>
      </c>
      <c r="J50" s="13">
        <v>283299</v>
      </c>
      <c r="K50" s="13">
        <v>22235</v>
      </c>
      <c r="L50" s="13">
        <v>0</v>
      </c>
      <c r="M50" s="14"/>
      <c r="N50" s="13">
        <v>16981.859114366231</v>
      </c>
      <c r="O50" s="13">
        <v>347733</v>
      </c>
      <c r="P50" s="13">
        <v>119422</v>
      </c>
      <c r="Q50" s="13">
        <v>175940.85</v>
      </c>
    </row>
    <row r="51" spans="1:17">
      <c r="A51" s="2">
        <v>114</v>
      </c>
      <c r="B51" s="1" t="s">
        <v>39</v>
      </c>
      <c r="C51" s="13">
        <v>31800717.227293693</v>
      </c>
      <c r="D51" s="13">
        <v>41035987</v>
      </c>
      <c r="E51" s="14">
        <v>1606762</v>
      </c>
      <c r="F51" s="13">
        <v>14293770.899258282</v>
      </c>
      <c r="G51" s="13">
        <v>1133433.1880648243</v>
      </c>
      <c r="H51" s="13"/>
      <c r="I51" s="13">
        <v>14763338</v>
      </c>
      <c r="J51" s="13">
        <v>1133433</v>
      </c>
      <c r="K51" s="13">
        <v>0</v>
      </c>
      <c r="L51" s="13">
        <v>0</v>
      </c>
      <c r="M51" s="14"/>
      <c r="N51" s="13">
        <v>127231.21895820677</v>
      </c>
      <c r="O51" s="13">
        <v>381374</v>
      </c>
      <c r="P51" s="13">
        <v>165546</v>
      </c>
      <c r="Q51" s="13">
        <v>182219.25</v>
      </c>
    </row>
    <row r="52" spans="1:17">
      <c r="A52" s="2">
        <v>118</v>
      </c>
      <c r="B52" s="1" t="s">
        <v>40</v>
      </c>
      <c r="C52" s="13">
        <v>13386820.896956511</v>
      </c>
      <c r="D52" s="13">
        <v>17160562</v>
      </c>
      <c r="E52" s="14">
        <v>2219520</v>
      </c>
      <c r="F52" s="13">
        <v>5606477.5374553362</v>
      </c>
      <c r="G52" s="13">
        <v>555981.66812240961</v>
      </c>
      <c r="H52" s="13"/>
      <c r="I52" s="13">
        <v>7269722</v>
      </c>
      <c r="J52" s="13">
        <v>579709</v>
      </c>
      <c r="K52" s="13">
        <v>387980</v>
      </c>
      <c r="L52" s="13">
        <v>0</v>
      </c>
      <c r="M52" s="14"/>
      <c r="N52" s="13">
        <v>79384.396395904434</v>
      </c>
      <c r="O52" s="13">
        <v>626372</v>
      </c>
      <c r="P52" s="13">
        <v>176199</v>
      </c>
      <c r="Q52" s="13">
        <v>353806.05</v>
      </c>
    </row>
    <row r="53" spans="1:17">
      <c r="A53" s="2">
        <v>119</v>
      </c>
      <c r="B53" s="1" t="s">
        <v>41</v>
      </c>
      <c r="C53" s="13">
        <v>6613036.4298714129</v>
      </c>
      <c r="D53" s="13">
        <v>8028061</v>
      </c>
      <c r="E53" s="14">
        <v>143333</v>
      </c>
      <c r="F53" s="13">
        <v>2637149.7665369017</v>
      </c>
      <c r="G53" s="13">
        <v>254867.8488300482</v>
      </c>
      <c r="H53" s="13"/>
      <c r="I53" s="13">
        <v>2519729</v>
      </c>
      <c r="J53" s="13">
        <v>254868</v>
      </c>
      <c r="K53" s="13">
        <v>196</v>
      </c>
      <c r="L53" s="13">
        <v>0</v>
      </c>
      <c r="M53" s="14"/>
      <c r="N53" s="13">
        <v>25301.582592646122</v>
      </c>
      <c r="O53" s="13">
        <v>296398</v>
      </c>
      <c r="P53" s="13">
        <v>19887</v>
      </c>
      <c r="Q53" s="13">
        <v>215199.15</v>
      </c>
    </row>
    <row r="54" spans="1:17">
      <c r="A54" s="2">
        <v>140</v>
      </c>
      <c r="B54" s="1" t="s">
        <v>396</v>
      </c>
      <c r="C54" s="13">
        <v>814088.13612343953</v>
      </c>
      <c r="D54" s="13">
        <v>1143152</v>
      </c>
      <c r="E54" s="14">
        <v>64249</v>
      </c>
      <c r="F54" s="13">
        <v>418201.18043172878</v>
      </c>
      <c r="G54" s="13">
        <v>75447.041698344779</v>
      </c>
      <c r="H54" s="13"/>
      <c r="I54" s="13">
        <v>506382</v>
      </c>
      <c r="J54" s="13">
        <v>75447</v>
      </c>
      <c r="K54" s="13">
        <v>11716</v>
      </c>
      <c r="L54" s="13">
        <v>0</v>
      </c>
      <c r="M54" s="14"/>
      <c r="N54" s="13">
        <v>4923.5260090272241</v>
      </c>
      <c r="O54" s="13">
        <v>54221</v>
      </c>
      <c r="P54" s="13">
        <v>5140</v>
      </c>
      <c r="Q54" s="13">
        <v>37933.199999999997</v>
      </c>
    </row>
    <row r="55" spans="1:17">
      <c r="A55" s="2">
        <v>141</v>
      </c>
      <c r="B55" s="1" t="s">
        <v>42</v>
      </c>
      <c r="C55" s="13">
        <v>24678136.953325476</v>
      </c>
      <c r="D55" s="13">
        <v>30603064</v>
      </c>
      <c r="E55" s="14">
        <v>826009</v>
      </c>
      <c r="F55" s="13">
        <v>13561222.60930825</v>
      </c>
      <c r="G55" s="13">
        <v>747360.79622531659</v>
      </c>
      <c r="H55" s="13"/>
      <c r="I55" s="13">
        <v>12302248</v>
      </c>
      <c r="J55" s="13">
        <v>747361</v>
      </c>
      <c r="K55" s="13">
        <v>189148</v>
      </c>
      <c r="L55" s="13">
        <v>0</v>
      </c>
      <c r="M55" s="14"/>
      <c r="N55" s="13">
        <v>81581.614487213257</v>
      </c>
      <c r="O55" s="13">
        <v>511969</v>
      </c>
      <c r="P55" s="13">
        <v>290348</v>
      </c>
      <c r="Q55" s="13">
        <v>176788.2</v>
      </c>
    </row>
    <row r="56" spans="1:17">
      <c r="A56" s="2">
        <v>147</v>
      </c>
      <c r="B56" s="1" t="s">
        <v>43</v>
      </c>
      <c r="C56" s="13">
        <v>2359985.69083399</v>
      </c>
      <c r="D56" s="13">
        <v>2663310</v>
      </c>
      <c r="E56" s="14">
        <v>25623</v>
      </c>
      <c r="F56" s="13">
        <v>891445.80153495283</v>
      </c>
      <c r="G56" s="13">
        <v>165263.13673253471</v>
      </c>
      <c r="H56" s="13"/>
      <c r="I56" s="13">
        <v>1117538</v>
      </c>
      <c r="J56" s="13">
        <v>165263</v>
      </c>
      <c r="K56" s="13">
        <v>14540</v>
      </c>
      <c r="L56" s="13">
        <v>0</v>
      </c>
      <c r="M56" s="14"/>
      <c r="N56" s="13">
        <v>1332.3553094343729</v>
      </c>
      <c r="O56" s="13">
        <v>84306</v>
      </c>
      <c r="P56" s="13">
        <v>5864</v>
      </c>
      <c r="Q56" s="13">
        <v>61253.55</v>
      </c>
    </row>
    <row r="57" spans="1:17">
      <c r="A57" s="2">
        <v>148</v>
      </c>
      <c r="B57" s="1" t="s">
        <v>44</v>
      </c>
      <c r="C57" s="13">
        <v>1319817.3819975755</v>
      </c>
      <c r="D57" s="13">
        <v>1728039</v>
      </c>
      <c r="E57" s="14">
        <v>72802</v>
      </c>
      <c r="F57" s="13">
        <v>549375.42164573271</v>
      </c>
      <c r="G57" s="13">
        <v>205859.89917241171</v>
      </c>
      <c r="H57" s="13"/>
      <c r="I57" s="13">
        <v>687725</v>
      </c>
      <c r="J57" s="13">
        <v>205860</v>
      </c>
      <c r="K57" s="13">
        <v>4320</v>
      </c>
      <c r="L57" s="13">
        <v>0</v>
      </c>
      <c r="M57" s="14"/>
      <c r="N57" s="13">
        <v>9132.807823095256</v>
      </c>
      <c r="O57" s="13">
        <v>123312</v>
      </c>
      <c r="P57" s="13">
        <v>72747</v>
      </c>
      <c r="Q57" s="13">
        <v>41323.65</v>
      </c>
    </row>
    <row r="58" spans="1:17">
      <c r="A58" s="2">
        <v>150</v>
      </c>
      <c r="B58" s="1" t="s">
        <v>45</v>
      </c>
      <c r="C58" s="13">
        <v>25962120.250230737</v>
      </c>
      <c r="D58" s="13">
        <v>27770570</v>
      </c>
      <c r="E58" s="14">
        <v>1145003</v>
      </c>
      <c r="F58" s="13">
        <v>12721173.02815845</v>
      </c>
      <c r="G58" s="13">
        <v>895831.66208404559</v>
      </c>
      <c r="H58" s="13"/>
      <c r="I58" s="13">
        <v>13761480</v>
      </c>
      <c r="J58" s="13">
        <v>837973</v>
      </c>
      <c r="K58" s="13">
        <v>2109040</v>
      </c>
      <c r="L58" s="13">
        <v>0</v>
      </c>
      <c r="M58" s="14"/>
      <c r="N58" s="13">
        <v>163884.02519491702</v>
      </c>
      <c r="O58" s="13">
        <v>1294094</v>
      </c>
      <c r="P58" s="13">
        <v>479312</v>
      </c>
      <c r="Q58" s="13">
        <v>629587.94999999995</v>
      </c>
    </row>
    <row r="59" spans="1:17">
      <c r="A59" s="2">
        <v>153</v>
      </c>
      <c r="B59" s="1" t="s">
        <v>46</v>
      </c>
      <c r="C59" s="13">
        <v>61034402.843226902</v>
      </c>
      <c r="D59" s="13">
        <v>77031344</v>
      </c>
      <c r="E59" s="14">
        <v>2241706</v>
      </c>
      <c r="F59" s="13">
        <v>31901378.783943236</v>
      </c>
      <c r="G59" s="13">
        <v>1544954.1254161701</v>
      </c>
      <c r="H59" s="13"/>
      <c r="I59" s="13">
        <v>31416358</v>
      </c>
      <c r="J59" s="13">
        <v>1971446</v>
      </c>
      <c r="K59" s="13">
        <v>344612</v>
      </c>
      <c r="L59" s="13">
        <v>0</v>
      </c>
      <c r="M59" s="14"/>
      <c r="N59" s="13">
        <v>430585.41280283092</v>
      </c>
      <c r="O59" s="13">
        <v>4065105</v>
      </c>
      <c r="P59" s="13">
        <v>785789</v>
      </c>
      <c r="Q59" s="13">
        <v>2529058.65</v>
      </c>
    </row>
    <row r="60" spans="1:17">
      <c r="A60" s="2">
        <v>158</v>
      </c>
      <c r="B60" s="1" t="s">
        <v>47</v>
      </c>
      <c r="C60" s="13">
        <v>2570255.3883530283</v>
      </c>
      <c r="D60" s="13">
        <v>3464004</v>
      </c>
      <c r="E60" s="14">
        <v>10617</v>
      </c>
      <c r="F60" s="13">
        <v>949169.60819204024</v>
      </c>
      <c r="G60" s="13">
        <v>176974.04831977308</v>
      </c>
      <c r="H60" s="13"/>
      <c r="I60" s="13">
        <v>949170</v>
      </c>
      <c r="J60" s="13">
        <v>176974</v>
      </c>
      <c r="K60" s="13">
        <v>0</v>
      </c>
      <c r="L60" s="13">
        <v>0</v>
      </c>
      <c r="M60" s="14"/>
      <c r="N60" s="13">
        <v>29053.131093653545</v>
      </c>
      <c r="O60" s="13">
        <v>402677</v>
      </c>
      <c r="P60" s="13">
        <v>97491</v>
      </c>
      <c r="Q60" s="13">
        <v>234828.6</v>
      </c>
    </row>
    <row r="61" spans="1:17">
      <c r="A61" s="2">
        <v>160</v>
      </c>
      <c r="B61" s="1" t="s">
        <v>48</v>
      </c>
      <c r="C61" s="13">
        <v>6144457.4082250241</v>
      </c>
      <c r="D61" s="13">
        <v>8451045</v>
      </c>
      <c r="E61" s="14">
        <v>200982</v>
      </c>
      <c r="F61" s="13">
        <v>2712985.520717022</v>
      </c>
      <c r="G61" s="13">
        <v>526351.50854334934</v>
      </c>
      <c r="H61" s="13"/>
      <c r="I61" s="13">
        <v>2494206</v>
      </c>
      <c r="J61" s="13">
        <v>523802</v>
      </c>
      <c r="K61" s="13">
        <v>0</v>
      </c>
      <c r="L61" s="13">
        <v>0</v>
      </c>
      <c r="M61" s="14"/>
      <c r="N61" s="13">
        <v>85338.549597445992</v>
      </c>
      <c r="O61" s="13">
        <v>687427</v>
      </c>
      <c r="P61" s="13">
        <v>325899</v>
      </c>
      <c r="Q61" s="13">
        <v>288778.40000000002</v>
      </c>
    </row>
    <row r="62" spans="1:17">
      <c r="A62" s="2">
        <v>163</v>
      </c>
      <c r="B62" s="1" t="s">
        <v>49</v>
      </c>
      <c r="C62" s="13">
        <v>3744352.9884693432</v>
      </c>
      <c r="D62" s="13">
        <v>4453057</v>
      </c>
      <c r="E62" s="14">
        <v>168262</v>
      </c>
      <c r="F62" s="13">
        <v>1554497.6190562146</v>
      </c>
      <c r="G62" s="13">
        <v>278072.17084600165</v>
      </c>
      <c r="H62" s="13"/>
      <c r="I62" s="13">
        <v>1819619</v>
      </c>
      <c r="J62" s="13">
        <v>309180</v>
      </c>
      <c r="K62" s="13">
        <v>158123</v>
      </c>
      <c r="L62" s="13">
        <v>0</v>
      </c>
      <c r="M62" s="14"/>
      <c r="N62" s="13">
        <v>1715.8231566342433</v>
      </c>
      <c r="O62" s="13">
        <v>185496</v>
      </c>
      <c r="P62" s="13">
        <v>18641</v>
      </c>
      <c r="Q62" s="13">
        <v>128288.85</v>
      </c>
    </row>
    <row r="63" spans="1:17">
      <c r="A63" s="2">
        <v>164</v>
      </c>
      <c r="B63" s="1" t="s">
        <v>50</v>
      </c>
      <c r="C63" s="13">
        <v>21632936.880879261</v>
      </c>
      <c r="D63" s="13">
        <v>25222955</v>
      </c>
      <c r="E63" s="14">
        <v>1439770</v>
      </c>
      <c r="F63" s="13">
        <v>10884091.458328566</v>
      </c>
      <c r="G63" s="13">
        <v>646751.33635084552</v>
      </c>
      <c r="H63" s="13"/>
      <c r="I63" s="13">
        <v>12636605</v>
      </c>
      <c r="J63" s="13">
        <v>646751</v>
      </c>
      <c r="K63" s="13">
        <v>5777</v>
      </c>
      <c r="L63" s="13">
        <v>0</v>
      </c>
      <c r="M63" s="14"/>
      <c r="N63" s="13">
        <v>240336.04604659014</v>
      </c>
      <c r="O63" s="13">
        <v>1377967</v>
      </c>
      <c r="P63" s="13">
        <v>400911</v>
      </c>
      <c r="Q63" s="13">
        <v>734347.65</v>
      </c>
    </row>
    <row r="64" spans="1:17">
      <c r="A64" s="2">
        <v>166</v>
      </c>
      <c r="B64" s="1" t="s">
        <v>51</v>
      </c>
      <c r="C64" s="13">
        <v>7524855.2573509924</v>
      </c>
      <c r="D64" s="13">
        <v>7282810</v>
      </c>
      <c r="E64" s="14">
        <v>201264</v>
      </c>
      <c r="F64" s="13">
        <v>3372890.4034213177</v>
      </c>
      <c r="G64" s="13">
        <v>434092.4578993207</v>
      </c>
      <c r="H64" s="13"/>
      <c r="I64" s="13">
        <v>4199178</v>
      </c>
      <c r="J64" s="13">
        <v>434091</v>
      </c>
      <c r="K64" s="13">
        <v>12507</v>
      </c>
      <c r="L64" s="13">
        <v>0</v>
      </c>
      <c r="M64" s="14"/>
      <c r="N64" s="13">
        <v>9330.199062857695</v>
      </c>
      <c r="O64" s="13">
        <v>658656</v>
      </c>
      <c r="P64" s="13">
        <v>216410</v>
      </c>
      <c r="Q64" s="13">
        <v>337224.9</v>
      </c>
    </row>
    <row r="65" spans="1:17">
      <c r="A65" s="2">
        <v>168</v>
      </c>
      <c r="B65" s="1" t="s">
        <v>52</v>
      </c>
      <c r="C65" s="13">
        <v>2510792.9039303539</v>
      </c>
      <c r="D65" s="13">
        <v>3446699</v>
      </c>
      <c r="E65" s="14">
        <v>77926</v>
      </c>
      <c r="F65" s="13">
        <v>902703.52011666796</v>
      </c>
      <c r="G65" s="13">
        <v>184727.23582931171</v>
      </c>
      <c r="H65" s="13"/>
      <c r="I65" s="13">
        <v>1240826</v>
      </c>
      <c r="J65" s="13">
        <v>163306</v>
      </c>
      <c r="K65" s="13">
        <v>108400</v>
      </c>
      <c r="L65" s="13">
        <v>0</v>
      </c>
      <c r="M65" s="14"/>
      <c r="N65" s="13">
        <v>30065.019860208682</v>
      </c>
      <c r="O65" s="13">
        <v>745751</v>
      </c>
      <c r="P65" s="13">
        <v>93699</v>
      </c>
      <c r="Q65" s="13">
        <v>498255.45</v>
      </c>
    </row>
    <row r="66" spans="1:17">
      <c r="A66" s="2">
        <v>171</v>
      </c>
      <c r="B66" s="1" t="s">
        <v>53</v>
      </c>
      <c r="C66" s="13">
        <v>7350844.3714629421</v>
      </c>
      <c r="D66" s="13">
        <v>7780140</v>
      </c>
      <c r="E66" s="14">
        <v>368556</v>
      </c>
      <c r="F66" s="13">
        <v>3498632.9957352453</v>
      </c>
      <c r="G66" s="13">
        <v>348224.14882658038</v>
      </c>
      <c r="H66" s="13"/>
      <c r="I66" s="13">
        <v>5230065</v>
      </c>
      <c r="J66" s="13">
        <v>348224</v>
      </c>
      <c r="K66" s="13">
        <v>41493</v>
      </c>
      <c r="L66" s="13">
        <v>0</v>
      </c>
      <c r="M66" s="14"/>
      <c r="N66" s="13">
        <v>109590.85833668207</v>
      </c>
      <c r="O66" s="13">
        <v>944909</v>
      </c>
      <c r="P66" s="13">
        <v>394885</v>
      </c>
      <c r="Q66" s="13">
        <v>428830.65</v>
      </c>
    </row>
    <row r="67" spans="1:17">
      <c r="A67" s="2">
        <v>173</v>
      </c>
      <c r="B67" s="1" t="s">
        <v>54</v>
      </c>
      <c r="C67" s="13">
        <v>5341836.9937785706</v>
      </c>
      <c r="D67" s="13">
        <v>6461197</v>
      </c>
      <c r="E67" s="14">
        <v>168989</v>
      </c>
      <c r="F67" s="13">
        <v>2249789.0453033578</v>
      </c>
      <c r="G67" s="13">
        <v>250615.27243077155</v>
      </c>
      <c r="H67" s="13"/>
      <c r="I67" s="13">
        <v>2683019</v>
      </c>
      <c r="J67" s="13">
        <v>250615</v>
      </c>
      <c r="K67" s="13">
        <v>56329</v>
      </c>
      <c r="L67" s="13">
        <v>0</v>
      </c>
      <c r="M67" s="14"/>
      <c r="N67" s="13">
        <v>18914.766293382108</v>
      </c>
      <c r="O67" s="13">
        <v>499897</v>
      </c>
      <c r="P67" s="13">
        <v>105922</v>
      </c>
      <c r="Q67" s="13">
        <v>303160.8</v>
      </c>
    </row>
    <row r="68" spans="1:17">
      <c r="A68" s="2">
        <v>175</v>
      </c>
      <c r="B68" s="1" t="s">
        <v>55</v>
      </c>
      <c r="C68" s="13">
        <v>1390814.6926055963</v>
      </c>
      <c r="D68" s="13">
        <v>1744933</v>
      </c>
      <c r="E68" s="14">
        <v>47352</v>
      </c>
      <c r="F68" s="13">
        <v>562201.2588947193</v>
      </c>
      <c r="G68" s="13">
        <v>133945.56111353813</v>
      </c>
      <c r="H68" s="13"/>
      <c r="I68" s="13">
        <v>647831</v>
      </c>
      <c r="J68" s="13">
        <v>133946</v>
      </c>
      <c r="K68" s="13">
        <v>4685</v>
      </c>
      <c r="L68" s="13">
        <v>0</v>
      </c>
      <c r="M68" s="14"/>
      <c r="N68" s="13">
        <v>1001.7074327638998</v>
      </c>
      <c r="O68" s="13">
        <v>197287</v>
      </c>
      <c r="P68" s="13">
        <v>25005</v>
      </c>
      <c r="Q68" s="13">
        <v>132262.95000000001</v>
      </c>
    </row>
    <row r="69" spans="1:17">
      <c r="A69" s="2">
        <v>177</v>
      </c>
      <c r="B69" s="1" t="s">
        <v>56</v>
      </c>
      <c r="C69" s="13">
        <v>3797568.4221296939</v>
      </c>
      <c r="D69" s="13">
        <v>3749897</v>
      </c>
      <c r="E69" s="14">
        <v>127820</v>
      </c>
      <c r="F69" s="13">
        <v>1260066.5460459564</v>
      </c>
      <c r="G69" s="13">
        <v>249771.78640442708</v>
      </c>
      <c r="H69" s="13"/>
      <c r="I69" s="13">
        <v>1336265</v>
      </c>
      <c r="J69" s="13">
        <v>249772</v>
      </c>
      <c r="K69" s="13">
        <v>19790</v>
      </c>
      <c r="L69" s="13">
        <v>0</v>
      </c>
      <c r="M69" s="14"/>
      <c r="N69" s="13">
        <v>35329.673316153872</v>
      </c>
      <c r="O69" s="13">
        <v>89238</v>
      </c>
      <c r="P69" s="13">
        <v>81413</v>
      </c>
      <c r="Q69" s="13">
        <v>10142.400000000001</v>
      </c>
    </row>
    <row r="70" spans="1:17">
      <c r="A70" s="2">
        <v>180</v>
      </c>
      <c r="B70" s="1" t="s">
        <v>57</v>
      </c>
      <c r="C70" s="13">
        <v>877313.21091833455</v>
      </c>
      <c r="D70" s="13">
        <v>923225</v>
      </c>
      <c r="E70" s="14">
        <v>47975</v>
      </c>
      <c r="F70" s="13">
        <v>317184.87696096412</v>
      </c>
      <c r="G70" s="13">
        <v>130283.39512999417</v>
      </c>
      <c r="H70" s="13"/>
      <c r="I70" s="13">
        <v>309845</v>
      </c>
      <c r="J70" s="13">
        <v>130232</v>
      </c>
      <c r="K70" s="13">
        <v>1890</v>
      </c>
      <c r="L70" s="13">
        <v>0</v>
      </c>
      <c r="M70" s="14"/>
      <c r="N70" s="13">
        <v>11241.22027423761</v>
      </c>
      <c r="O70" s="13">
        <v>26104</v>
      </c>
      <c r="P70" s="13">
        <v>13831</v>
      </c>
      <c r="Q70" s="13">
        <v>9204.75</v>
      </c>
    </row>
    <row r="71" spans="1:17">
      <c r="A71" s="2">
        <v>183</v>
      </c>
      <c r="B71" s="1" t="s">
        <v>58</v>
      </c>
      <c r="C71" s="13">
        <v>1056752.3573804686</v>
      </c>
      <c r="D71" s="13">
        <v>1343173</v>
      </c>
      <c r="E71" s="14">
        <v>41063</v>
      </c>
      <c r="F71" s="13">
        <v>436108.83159888594</v>
      </c>
      <c r="G71" s="13">
        <v>140603.28458381415</v>
      </c>
      <c r="H71" s="13"/>
      <c r="I71" s="13">
        <v>411786</v>
      </c>
      <c r="J71" s="13">
        <v>110674</v>
      </c>
      <c r="K71" s="13">
        <v>15002</v>
      </c>
      <c r="L71" s="13">
        <v>0</v>
      </c>
      <c r="M71" s="14"/>
      <c r="N71" s="13">
        <v>11781.17049590804</v>
      </c>
      <c r="O71" s="13">
        <v>140468</v>
      </c>
      <c r="P71" s="13">
        <v>59047</v>
      </c>
      <c r="Q71" s="13">
        <v>64610.25</v>
      </c>
    </row>
    <row r="72" spans="1:17">
      <c r="A72" s="2">
        <v>184</v>
      </c>
      <c r="B72" s="1" t="s">
        <v>59</v>
      </c>
      <c r="C72" s="13">
        <v>1088446.7536621657</v>
      </c>
      <c r="D72" s="13">
        <v>1254577</v>
      </c>
      <c r="E72" s="14">
        <v>39351</v>
      </c>
      <c r="F72" s="13">
        <v>525022.84208548034</v>
      </c>
      <c r="G72" s="13">
        <v>168862.66868597828</v>
      </c>
      <c r="H72" s="13"/>
      <c r="I72" s="13">
        <v>534839</v>
      </c>
      <c r="J72" s="13">
        <v>168363</v>
      </c>
      <c r="K72" s="13">
        <v>4717</v>
      </c>
      <c r="L72" s="13">
        <v>0</v>
      </c>
      <c r="M72" s="14"/>
      <c r="N72" s="13">
        <v>199643.3241851927</v>
      </c>
      <c r="O72" s="13">
        <v>1292259</v>
      </c>
      <c r="P72" s="13">
        <v>249620</v>
      </c>
      <c r="Q72" s="13">
        <v>790745.1</v>
      </c>
    </row>
    <row r="73" spans="1:17">
      <c r="A73" s="2">
        <v>189</v>
      </c>
      <c r="B73" s="1" t="s">
        <v>60</v>
      </c>
      <c r="C73" s="13">
        <v>1976988.4612688171</v>
      </c>
      <c r="D73" s="13">
        <v>2327671</v>
      </c>
      <c r="E73" s="14">
        <v>36655</v>
      </c>
      <c r="F73" s="13">
        <v>678143.43685120123</v>
      </c>
      <c r="G73" s="13">
        <v>179025.85385189118</v>
      </c>
      <c r="H73" s="13"/>
      <c r="I73" s="13">
        <v>709804</v>
      </c>
      <c r="J73" s="13">
        <v>219288</v>
      </c>
      <c r="K73" s="13">
        <v>29860</v>
      </c>
      <c r="L73" s="13">
        <v>25851</v>
      </c>
      <c r="M73" s="14"/>
      <c r="N73" s="13">
        <v>74261.974200073979</v>
      </c>
      <c r="O73" s="13">
        <v>278338</v>
      </c>
      <c r="P73" s="13">
        <v>73817</v>
      </c>
      <c r="Q73" s="13">
        <v>155908.5</v>
      </c>
    </row>
    <row r="74" spans="1:17">
      <c r="A74" s="2">
        <v>193</v>
      </c>
      <c r="B74" s="1" t="s">
        <v>61</v>
      </c>
      <c r="C74" s="13">
        <v>34163979.974280953</v>
      </c>
      <c r="D74" s="13">
        <v>38406523</v>
      </c>
      <c r="E74" s="14">
        <v>1792648</v>
      </c>
      <c r="F74" s="13">
        <v>13375665.844912941</v>
      </c>
      <c r="G74" s="13">
        <v>858893.49208625895</v>
      </c>
      <c r="H74" s="13"/>
      <c r="I74" s="13">
        <v>16865275</v>
      </c>
      <c r="J74" s="13">
        <v>691650</v>
      </c>
      <c r="K74" s="13">
        <v>0</v>
      </c>
      <c r="L74" s="13">
        <v>0</v>
      </c>
      <c r="M74" s="14"/>
      <c r="N74" s="13">
        <v>131388.84162979823</v>
      </c>
      <c r="O74" s="13">
        <v>1022458</v>
      </c>
      <c r="P74" s="13">
        <v>517719</v>
      </c>
      <c r="Q74" s="13">
        <v>405174.55</v>
      </c>
    </row>
    <row r="75" spans="1:17">
      <c r="A75" s="2">
        <v>196</v>
      </c>
      <c r="B75" s="1" t="s">
        <v>397</v>
      </c>
      <c r="C75" s="13">
        <v>1509314.5468120021</v>
      </c>
      <c r="D75" s="13">
        <v>1931285</v>
      </c>
      <c r="E75" s="14">
        <v>83323</v>
      </c>
      <c r="F75" s="13">
        <v>679937.14386767673</v>
      </c>
      <c r="G75" s="13">
        <v>117931.07023855639</v>
      </c>
      <c r="H75" s="13"/>
      <c r="I75" s="13">
        <v>819153</v>
      </c>
      <c r="J75" s="13">
        <v>117931</v>
      </c>
      <c r="K75" s="13">
        <v>32974</v>
      </c>
      <c r="L75" s="13">
        <v>0</v>
      </c>
      <c r="M75" s="14"/>
      <c r="N75" s="13">
        <v>1415.0906906527616</v>
      </c>
      <c r="O75" s="13">
        <v>57574</v>
      </c>
      <c r="P75" s="13">
        <v>20278</v>
      </c>
      <c r="Q75" s="13">
        <v>29792.1</v>
      </c>
    </row>
    <row r="76" spans="1:17">
      <c r="A76" s="2">
        <v>197</v>
      </c>
      <c r="B76" s="1" t="s">
        <v>62</v>
      </c>
      <c r="C76" s="13">
        <v>2375299.5539413672</v>
      </c>
      <c r="D76" s="13">
        <v>2533823</v>
      </c>
      <c r="E76" s="14">
        <v>67675</v>
      </c>
      <c r="F76" s="13">
        <v>1138789.8450623492</v>
      </c>
      <c r="G76" s="13">
        <v>237529.0256567715</v>
      </c>
      <c r="H76" s="13"/>
      <c r="I76" s="13">
        <v>1569241</v>
      </c>
      <c r="J76" s="13">
        <v>237529</v>
      </c>
      <c r="K76" s="13">
        <v>283274</v>
      </c>
      <c r="L76" s="13">
        <v>0</v>
      </c>
      <c r="M76" s="14"/>
      <c r="N76" s="13">
        <v>5005.9906833083969</v>
      </c>
      <c r="O76" s="13">
        <v>251933</v>
      </c>
      <c r="P76" s="13">
        <v>61552</v>
      </c>
      <c r="Q76" s="13">
        <v>147460.95000000001</v>
      </c>
    </row>
    <row r="77" spans="1:17">
      <c r="A77" s="2">
        <v>200</v>
      </c>
      <c r="B77" s="1" t="s">
        <v>63</v>
      </c>
      <c r="C77" s="13">
        <v>31490627.724749584</v>
      </c>
      <c r="D77" s="13">
        <v>36001612</v>
      </c>
      <c r="E77" s="14">
        <v>1505071</v>
      </c>
      <c r="F77" s="13">
        <v>13034992.986597486</v>
      </c>
      <c r="G77" s="13">
        <v>1279310.3971628619</v>
      </c>
      <c r="H77" s="13"/>
      <c r="I77" s="13">
        <v>13497900</v>
      </c>
      <c r="J77" s="13">
        <v>1429310</v>
      </c>
      <c r="K77" s="13">
        <v>56175</v>
      </c>
      <c r="L77" s="13">
        <v>0</v>
      </c>
      <c r="M77" s="14"/>
      <c r="N77" s="13">
        <v>85441.932117943579</v>
      </c>
      <c r="O77" s="13">
        <v>1925852</v>
      </c>
      <c r="P77" s="13">
        <v>430148</v>
      </c>
      <c r="Q77" s="13">
        <v>1153423.3500000001</v>
      </c>
    </row>
    <row r="78" spans="1:17">
      <c r="A78" s="2">
        <v>202</v>
      </c>
      <c r="B78" s="1" t="s">
        <v>64</v>
      </c>
      <c r="C78" s="13">
        <v>75677064.806284621</v>
      </c>
      <c r="D78" s="13">
        <v>81095115</v>
      </c>
      <c r="E78" s="14">
        <v>3772879</v>
      </c>
      <c r="F78" s="13">
        <v>34984895.263926588</v>
      </c>
      <c r="G78" s="13">
        <v>1515331.8098715777</v>
      </c>
      <c r="H78" s="13"/>
      <c r="I78" s="13">
        <v>37904395</v>
      </c>
      <c r="J78" s="13">
        <v>3030664</v>
      </c>
      <c r="K78" s="13">
        <v>59000</v>
      </c>
      <c r="L78" s="13">
        <v>0</v>
      </c>
      <c r="M78" s="14"/>
      <c r="N78" s="13">
        <v>219354.60205292873</v>
      </c>
      <c r="O78" s="13">
        <v>2842366</v>
      </c>
      <c r="P78" s="13">
        <v>679751</v>
      </c>
      <c r="Q78" s="13">
        <v>1663356.45</v>
      </c>
    </row>
    <row r="79" spans="1:17">
      <c r="A79" s="2">
        <v>203</v>
      </c>
      <c r="B79" s="1" t="s">
        <v>65</v>
      </c>
      <c r="C79" s="13">
        <v>3912533.8039198867</v>
      </c>
      <c r="D79" s="13">
        <v>5222275</v>
      </c>
      <c r="E79" s="14">
        <v>173095</v>
      </c>
      <c r="F79" s="13">
        <v>1944997.6316055025</v>
      </c>
      <c r="G79" s="13">
        <v>430097.96690895018</v>
      </c>
      <c r="H79" s="13"/>
      <c r="I79" s="13">
        <v>1944998</v>
      </c>
      <c r="J79" s="13">
        <v>430090</v>
      </c>
      <c r="K79" s="13">
        <v>35538</v>
      </c>
      <c r="L79" s="13">
        <v>0</v>
      </c>
      <c r="M79" s="14"/>
      <c r="N79" s="13">
        <v>102517.85959886589</v>
      </c>
      <c r="O79" s="13">
        <v>357284</v>
      </c>
      <c r="P79" s="13">
        <v>475157</v>
      </c>
      <c r="Q79" s="13">
        <v>-78979.649999999994</v>
      </c>
    </row>
    <row r="80" spans="1:17">
      <c r="A80" s="2">
        <v>209</v>
      </c>
      <c r="B80" s="1" t="s">
        <v>66</v>
      </c>
      <c r="C80" s="13">
        <v>3096087.9996762616</v>
      </c>
      <c r="D80" s="13">
        <v>3394805</v>
      </c>
      <c r="E80" s="14">
        <v>42851</v>
      </c>
      <c r="F80" s="13">
        <v>1506131.1893535613</v>
      </c>
      <c r="G80" s="13">
        <v>196890.01984109642</v>
      </c>
      <c r="H80" s="13"/>
      <c r="I80" s="13">
        <v>1878493</v>
      </c>
      <c r="J80" s="13">
        <v>196890</v>
      </c>
      <c r="K80" s="13">
        <v>0</v>
      </c>
      <c r="L80" s="13">
        <v>0</v>
      </c>
      <c r="M80" s="14"/>
      <c r="N80" s="13">
        <v>19620.783750401832</v>
      </c>
      <c r="O80" s="13">
        <v>271307</v>
      </c>
      <c r="P80" s="13">
        <v>186730</v>
      </c>
      <c r="Q80" s="13">
        <v>74215.950000000012</v>
      </c>
    </row>
    <row r="81" spans="1:17">
      <c r="A81" s="2">
        <v>213</v>
      </c>
      <c r="B81" s="1" t="s">
        <v>67</v>
      </c>
      <c r="C81" s="13">
        <v>2056310.6009141661</v>
      </c>
      <c r="D81" s="13">
        <v>2800768</v>
      </c>
      <c r="E81" s="14">
        <v>144431</v>
      </c>
      <c r="F81" s="13">
        <v>951553.22158474952</v>
      </c>
      <c r="G81" s="13">
        <v>181848.96349510783</v>
      </c>
      <c r="H81" s="13"/>
      <c r="I81" s="13">
        <v>1150655</v>
      </c>
      <c r="J81" s="13">
        <v>181849</v>
      </c>
      <c r="K81" s="13">
        <v>0</v>
      </c>
      <c r="L81" s="13">
        <v>0</v>
      </c>
      <c r="M81" s="14"/>
      <c r="N81" s="13">
        <v>2057.005662590288</v>
      </c>
      <c r="O81" s="13">
        <v>161686</v>
      </c>
      <c r="P81" s="13">
        <v>144180</v>
      </c>
      <c r="Q81" s="13">
        <v>15118.65</v>
      </c>
    </row>
    <row r="82" spans="1:17">
      <c r="A82" s="2">
        <v>214</v>
      </c>
      <c r="B82" s="1" t="s">
        <v>68</v>
      </c>
      <c r="C82" s="13">
        <v>1659415.6738584912</v>
      </c>
      <c r="D82" s="13">
        <v>1695716</v>
      </c>
      <c r="E82" s="14">
        <v>67195</v>
      </c>
      <c r="F82" s="13">
        <v>767778.60232314561</v>
      </c>
      <c r="G82" s="13">
        <v>230377.41480477893</v>
      </c>
      <c r="H82" s="13"/>
      <c r="I82" s="13">
        <v>682813</v>
      </c>
      <c r="J82" s="13">
        <v>230377</v>
      </c>
      <c r="K82" s="13">
        <v>0</v>
      </c>
      <c r="L82" s="13">
        <v>0</v>
      </c>
      <c r="M82" s="14"/>
      <c r="N82" s="13">
        <v>0</v>
      </c>
      <c r="O82" s="13">
        <v>557841</v>
      </c>
      <c r="P82" s="13">
        <v>67099</v>
      </c>
      <c r="Q82" s="13">
        <v>375460.5</v>
      </c>
    </row>
    <row r="83" spans="1:17">
      <c r="A83" s="2">
        <v>216</v>
      </c>
      <c r="B83" s="1" t="s">
        <v>69</v>
      </c>
      <c r="C83" s="13">
        <v>4888091.9186794264</v>
      </c>
      <c r="D83" s="13">
        <v>6410421</v>
      </c>
      <c r="E83" s="14">
        <v>101822</v>
      </c>
      <c r="F83" s="13">
        <v>2130046.2809590832</v>
      </c>
      <c r="G83" s="13">
        <v>263401.03223112522</v>
      </c>
      <c r="H83" s="13"/>
      <c r="I83" s="13">
        <v>2575683</v>
      </c>
      <c r="J83" s="13">
        <v>263401</v>
      </c>
      <c r="K83" s="13">
        <v>21109</v>
      </c>
      <c r="L83" s="13">
        <v>0</v>
      </c>
      <c r="M83" s="14"/>
      <c r="N83" s="13">
        <v>44079.545529417344</v>
      </c>
      <c r="O83" s="13">
        <v>334838</v>
      </c>
      <c r="P83" s="13">
        <v>36429</v>
      </c>
      <c r="Q83" s="13">
        <v>232058.7</v>
      </c>
    </row>
    <row r="84" spans="1:17">
      <c r="A84" s="2">
        <v>221</v>
      </c>
      <c r="B84" s="1" t="s">
        <v>70</v>
      </c>
      <c r="C84" s="13">
        <v>3162379.2337984256</v>
      </c>
      <c r="D84" s="13">
        <v>3760409</v>
      </c>
      <c r="E84" s="14">
        <v>173883</v>
      </c>
      <c r="F84" s="13">
        <v>1408658.7536791146</v>
      </c>
      <c r="G84" s="13">
        <v>111068.86380723398</v>
      </c>
      <c r="H84" s="13"/>
      <c r="I84" s="13">
        <v>1345276</v>
      </c>
      <c r="J84" s="13">
        <v>111069</v>
      </c>
      <c r="K84" s="13">
        <v>1595</v>
      </c>
      <c r="L84" s="13">
        <v>0</v>
      </c>
      <c r="M84" s="14"/>
      <c r="N84" s="13">
        <v>38971.337741917334</v>
      </c>
      <c r="O84" s="13">
        <v>76587</v>
      </c>
      <c r="P84" s="13">
        <v>6450</v>
      </c>
      <c r="Q84" s="13">
        <v>54546.6</v>
      </c>
    </row>
    <row r="85" spans="1:17">
      <c r="A85" s="2">
        <v>222</v>
      </c>
      <c r="B85" s="1" t="s">
        <v>71</v>
      </c>
      <c r="C85" s="13">
        <v>9546884.3642380256</v>
      </c>
      <c r="D85" s="13">
        <v>13632627</v>
      </c>
      <c r="E85" s="14">
        <v>364931</v>
      </c>
      <c r="F85" s="13">
        <v>4793260.0657112719</v>
      </c>
      <c r="G85" s="13">
        <v>453401.82013615698</v>
      </c>
      <c r="H85" s="13"/>
      <c r="I85" s="13">
        <v>3997997</v>
      </c>
      <c r="J85" s="13">
        <v>453402</v>
      </c>
      <c r="K85" s="13">
        <v>67651</v>
      </c>
      <c r="L85" s="13">
        <v>0</v>
      </c>
      <c r="M85" s="14"/>
      <c r="N85" s="13">
        <v>68166.961626116477</v>
      </c>
      <c r="O85" s="13">
        <v>1011025</v>
      </c>
      <c r="P85" s="13">
        <v>263391</v>
      </c>
      <c r="Q85" s="13">
        <v>575325.44999999995</v>
      </c>
    </row>
    <row r="86" spans="1:17">
      <c r="A86" s="2">
        <v>225</v>
      </c>
      <c r="B86" s="1" t="s">
        <v>72</v>
      </c>
      <c r="C86" s="13">
        <v>1931938.475612164</v>
      </c>
      <c r="D86" s="13">
        <v>2079697</v>
      </c>
      <c r="E86" s="14">
        <v>69069</v>
      </c>
      <c r="F86" s="13">
        <v>1179349.9261851152</v>
      </c>
      <c r="G86" s="13">
        <v>147130.75405434164</v>
      </c>
      <c r="H86" s="13"/>
      <c r="I86" s="13">
        <v>1264488</v>
      </c>
      <c r="J86" s="13">
        <v>147131</v>
      </c>
      <c r="K86" s="13">
        <v>0</v>
      </c>
      <c r="L86" s="13">
        <v>0</v>
      </c>
      <c r="M86" s="14"/>
      <c r="N86" s="13">
        <v>113.78867869432355</v>
      </c>
      <c r="O86" s="13">
        <v>133008</v>
      </c>
      <c r="P86" s="13">
        <v>16693</v>
      </c>
      <c r="Q86" s="13">
        <v>92507.55</v>
      </c>
    </row>
    <row r="87" spans="1:17">
      <c r="A87" s="2">
        <v>226</v>
      </c>
      <c r="B87" s="1" t="s">
        <v>73</v>
      </c>
      <c r="C87" s="13">
        <v>2958859.1955332686</v>
      </c>
      <c r="D87" s="13">
        <v>3765969</v>
      </c>
      <c r="E87" s="14">
        <v>120609</v>
      </c>
      <c r="F87" s="13">
        <v>1299746.8313659907</v>
      </c>
      <c r="G87" s="13">
        <v>187104.37542743847</v>
      </c>
      <c r="H87" s="13"/>
      <c r="I87" s="13">
        <v>1421889</v>
      </c>
      <c r="J87" s="13">
        <v>187104</v>
      </c>
      <c r="K87" s="13">
        <v>40025</v>
      </c>
      <c r="L87" s="13">
        <v>0</v>
      </c>
      <c r="M87" s="14"/>
      <c r="N87" s="13">
        <v>5950.3403631546462</v>
      </c>
      <c r="O87" s="13">
        <v>128809</v>
      </c>
      <c r="P87" s="13">
        <v>19119</v>
      </c>
      <c r="Q87" s="13">
        <v>84994.2</v>
      </c>
    </row>
    <row r="88" spans="1:17">
      <c r="A88" s="2">
        <v>228</v>
      </c>
      <c r="B88" s="1" t="s">
        <v>74</v>
      </c>
      <c r="C88" s="13">
        <v>15442569.824961828</v>
      </c>
      <c r="D88" s="13">
        <v>17604176</v>
      </c>
      <c r="E88" s="14">
        <v>984143</v>
      </c>
      <c r="F88" s="13">
        <v>7697880.1006691158</v>
      </c>
      <c r="G88" s="13">
        <v>912117.45749296981</v>
      </c>
      <c r="H88" s="13"/>
      <c r="I88" s="13">
        <v>8427775</v>
      </c>
      <c r="J88" s="13">
        <v>912117</v>
      </c>
      <c r="K88" s="13">
        <v>423252</v>
      </c>
      <c r="L88" s="13">
        <v>0</v>
      </c>
      <c r="M88" s="14"/>
      <c r="N88" s="13">
        <v>135274.92689034899</v>
      </c>
      <c r="O88" s="13">
        <v>873920</v>
      </c>
      <c r="P88" s="13">
        <v>275118</v>
      </c>
      <c r="Q88" s="13">
        <v>464288.55</v>
      </c>
    </row>
    <row r="89" spans="1:17">
      <c r="A89" s="2">
        <v>230</v>
      </c>
      <c r="B89" s="1" t="s">
        <v>75</v>
      </c>
      <c r="C89" s="13">
        <v>1657069.3095084133</v>
      </c>
      <c r="D89" s="13">
        <v>2149419</v>
      </c>
      <c r="E89" s="14">
        <v>66432</v>
      </c>
      <c r="F89" s="13">
        <v>640303.31869464763</v>
      </c>
      <c r="G89" s="13">
        <v>188742.1394796742</v>
      </c>
      <c r="H89" s="13"/>
      <c r="I89" s="13">
        <v>786565</v>
      </c>
      <c r="J89" s="13">
        <v>188742</v>
      </c>
      <c r="K89" s="13">
        <v>25141</v>
      </c>
      <c r="L89" s="13">
        <v>0</v>
      </c>
      <c r="M89" s="14"/>
      <c r="N89" s="13">
        <v>24279.420727236284</v>
      </c>
      <c r="O89" s="13">
        <v>253882</v>
      </c>
      <c r="P89" s="13">
        <v>111473</v>
      </c>
      <c r="Q89" s="13">
        <v>109267.05</v>
      </c>
    </row>
    <row r="90" spans="1:17">
      <c r="A90" s="2">
        <v>232</v>
      </c>
      <c r="B90" s="1" t="s">
        <v>76</v>
      </c>
      <c r="C90" s="13">
        <v>3162711.9222932947</v>
      </c>
      <c r="D90" s="13">
        <v>4356911</v>
      </c>
      <c r="E90" s="14">
        <v>237553</v>
      </c>
      <c r="F90" s="13">
        <v>1344782.4742785417</v>
      </c>
      <c r="G90" s="13">
        <v>304693.20372822531</v>
      </c>
      <c r="H90" s="13"/>
      <c r="I90" s="13">
        <v>1326814</v>
      </c>
      <c r="J90" s="13">
        <v>304693</v>
      </c>
      <c r="K90" s="13">
        <v>861</v>
      </c>
      <c r="L90" s="13">
        <v>0</v>
      </c>
      <c r="M90" s="14"/>
      <c r="N90" s="13">
        <v>29126.001730549644</v>
      </c>
      <c r="O90" s="13">
        <v>157778</v>
      </c>
      <c r="P90" s="13">
        <v>44632</v>
      </c>
      <c r="Q90" s="13">
        <v>91393.8</v>
      </c>
    </row>
    <row r="91" spans="1:17">
      <c r="A91" s="2">
        <v>233</v>
      </c>
      <c r="B91" s="1" t="s">
        <v>77</v>
      </c>
      <c r="C91" s="13">
        <v>2722122.1486482671</v>
      </c>
      <c r="D91" s="13">
        <v>3067086</v>
      </c>
      <c r="E91" s="14">
        <v>61950</v>
      </c>
      <c r="F91" s="13">
        <v>1001654.5724741657</v>
      </c>
      <c r="G91" s="13">
        <v>206601.5167461278</v>
      </c>
      <c r="H91" s="13"/>
      <c r="I91" s="13">
        <v>1092610</v>
      </c>
      <c r="J91" s="13">
        <v>206602</v>
      </c>
      <c r="K91" s="13">
        <v>10228</v>
      </c>
      <c r="L91" s="13">
        <v>0</v>
      </c>
      <c r="M91" s="14"/>
      <c r="N91" s="13">
        <v>10743.009391683398</v>
      </c>
      <c r="O91" s="13">
        <v>247322</v>
      </c>
      <c r="P91" s="13">
        <v>21648</v>
      </c>
      <c r="Q91" s="13">
        <v>172878.9</v>
      </c>
    </row>
    <row r="92" spans="1:17">
      <c r="A92" s="2">
        <v>236</v>
      </c>
      <c r="B92" s="1" t="s">
        <v>78</v>
      </c>
      <c r="C92" s="13">
        <v>1822372.498513493</v>
      </c>
      <c r="D92" s="13">
        <v>2244525</v>
      </c>
      <c r="E92" s="14">
        <v>125798</v>
      </c>
      <c r="F92" s="13">
        <v>931210.86373000639</v>
      </c>
      <c r="G92" s="13">
        <v>213913.76238226364</v>
      </c>
      <c r="H92" s="13"/>
      <c r="I92" s="13">
        <v>1440379</v>
      </c>
      <c r="J92" s="13">
        <v>213914</v>
      </c>
      <c r="K92" s="13">
        <v>11336</v>
      </c>
      <c r="L92" s="13">
        <v>0</v>
      </c>
      <c r="M92" s="14"/>
      <c r="N92" s="13">
        <v>48925.663119160221</v>
      </c>
      <c r="O92" s="13">
        <v>129625</v>
      </c>
      <c r="P92" s="13">
        <v>105484</v>
      </c>
      <c r="Q92" s="13">
        <v>22242.75</v>
      </c>
    </row>
    <row r="93" spans="1:17">
      <c r="A93" s="2">
        <v>241</v>
      </c>
      <c r="B93" s="1" t="s">
        <v>413</v>
      </c>
      <c r="C93" s="13">
        <v>2969213.4125833516</v>
      </c>
      <c r="D93" s="13">
        <v>3441166</v>
      </c>
      <c r="E93" s="14">
        <v>122057</v>
      </c>
      <c r="F93" s="13">
        <v>1450512.7845011372</v>
      </c>
      <c r="G93" s="13">
        <v>166386.28968540078</v>
      </c>
      <c r="H93" s="13"/>
      <c r="I93" s="13">
        <v>1542311</v>
      </c>
      <c r="J93" s="13">
        <v>166386</v>
      </c>
      <c r="K93" s="13">
        <v>0</v>
      </c>
      <c r="L93" s="13">
        <v>0</v>
      </c>
      <c r="M93" s="14"/>
      <c r="N93" s="13">
        <v>13894.084023413261</v>
      </c>
      <c r="O93" s="13">
        <v>330967</v>
      </c>
      <c r="P93" s="13">
        <v>58181</v>
      </c>
      <c r="Q93" s="13">
        <v>209627.4</v>
      </c>
    </row>
    <row r="94" spans="1:17">
      <c r="A94" s="2">
        <v>243</v>
      </c>
      <c r="B94" s="1" t="s">
        <v>79</v>
      </c>
      <c r="C94" s="13">
        <v>6435329.5370270601</v>
      </c>
      <c r="D94" s="13">
        <v>7891649</v>
      </c>
      <c r="E94" s="14">
        <v>208281</v>
      </c>
      <c r="F94" s="13">
        <v>3003295.4000405585</v>
      </c>
      <c r="G94" s="13">
        <v>395589.71458446438</v>
      </c>
      <c r="H94" s="13"/>
      <c r="I94" s="13">
        <v>3184216</v>
      </c>
      <c r="J94" s="13">
        <v>657305</v>
      </c>
      <c r="K94" s="13">
        <v>0</v>
      </c>
      <c r="L94" s="13">
        <v>0</v>
      </c>
      <c r="M94" s="14"/>
      <c r="N94" s="13">
        <v>26311.480057324105</v>
      </c>
      <c r="O94" s="13">
        <v>319585</v>
      </c>
      <c r="P94" s="13">
        <v>25235</v>
      </c>
      <c r="Q94" s="13">
        <v>229367.55</v>
      </c>
    </row>
    <row r="95" spans="1:17">
      <c r="A95" s="2">
        <v>244</v>
      </c>
      <c r="B95" s="1" t="s">
        <v>80</v>
      </c>
      <c r="C95" s="13">
        <v>967302.04617449408</v>
      </c>
      <c r="D95" s="13">
        <v>1164140</v>
      </c>
      <c r="E95" s="14">
        <v>20761</v>
      </c>
      <c r="F95" s="13">
        <v>366621.960427579</v>
      </c>
      <c r="G95" s="13">
        <v>86010.961695833394</v>
      </c>
      <c r="H95" s="13"/>
      <c r="I95" s="13">
        <v>478817</v>
      </c>
      <c r="J95" s="13">
        <v>86011</v>
      </c>
      <c r="K95" s="13">
        <v>11303</v>
      </c>
      <c r="L95" s="13">
        <v>0</v>
      </c>
      <c r="M95" s="14"/>
      <c r="N95" s="13">
        <v>1059.9231890249312</v>
      </c>
      <c r="O95" s="13">
        <v>18352</v>
      </c>
      <c r="P95" s="13">
        <v>1214</v>
      </c>
      <c r="Q95" s="13">
        <v>13650.6</v>
      </c>
    </row>
    <row r="96" spans="1:17">
      <c r="A96" s="2">
        <v>246</v>
      </c>
      <c r="B96" s="1" t="s">
        <v>81</v>
      </c>
      <c r="C96" s="13">
        <v>1321854.362253279</v>
      </c>
      <c r="D96" s="13">
        <v>1579696</v>
      </c>
      <c r="E96" s="14">
        <v>56681</v>
      </c>
      <c r="F96" s="13">
        <v>567810.50322668534</v>
      </c>
      <c r="G96" s="13">
        <v>162716.79041230716</v>
      </c>
      <c r="H96" s="13"/>
      <c r="I96" s="13">
        <v>609427</v>
      </c>
      <c r="J96" s="13">
        <v>162717</v>
      </c>
      <c r="K96" s="13">
        <v>0</v>
      </c>
      <c r="L96" s="13">
        <v>0</v>
      </c>
      <c r="M96" s="14"/>
      <c r="N96" s="13">
        <v>8181.9657650089866</v>
      </c>
      <c r="O96" s="13">
        <v>231304</v>
      </c>
      <c r="P96" s="13">
        <v>59023</v>
      </c>
      <c r="Q96" s="13">
        <v>129900</v>
      </c>
    </row>
    <row r="97" spans="1:17">
      <c r="A97" s="2">
        <v>252</v>
      </c>
      <c r="B97" s="1" t="s">
        <v>82</v>
      </c>
      <c r="C97" s="13">
        <v>1847611.4756284165</v>
      </c>
      <c r="D97" s="13">
        <v>2146721</v>
      </c>
      <c r="E97" s="14">
        <v>39858</v>
      </c>
      <c r="F97" s="13">
        <v>828616.48813005118</v>
      </c>
      <c r="G97" s="13">
        <v>92688.184203689976</v>
      </c>
      <c r="H97" s="13"/>
      <c r="I97" s="13">
        <v>838149</v>
      </c>
      <c r="J97" s="13">
        <v>92688</v>
      </c>
      <c r="K97" s="13">
        <v>0</v>
      </c>
      <c r="L97" s="13">
        <v>0</v>
      </c>
      <c r="M97" s="14"/>
      <c r="N97" s="13">
        <v>56183.710695703034</v>
      </c>
      <c r="O97" s="13">
        <v>388882</v>
      </c>
      <c r="P97" s="13">
        <v>88261</v>
      </c>
      <c r="Q97" s="13">
        <v>230414.7</v>
      </c>
    </row>
    <row r="98" spans="1:17">
      <c r="A98" s="2">
        <v>262</v>
      </c>
      <c r="B98" s="1" t="s">
        <v>83</v>
      </c>
      <c r="C98" s="13">
        <v>3345558.053195294</v>
      </c>
      <c r="D98" s="13">
        <v>3963945</v>
      </c>
      <c r="E98" s="14">
        <v>173818</v>
      </c>
      <c r="F98" s="13">
        <v>1315702.0015263124</v>
      </c>
      <c r="G98" s="13">
        <v>213367.25026584818</v>
      </c>
      <c r="H98" s="13"/>
      <c r="I98" s="13">
        <v>1205473</v>
      </c>
      <c r="J98" s="13">
        <v>222473</v>
      </c>
      <c r="K98" s="13">
        <v>663</v>
      </c>
      <c r="L98" s="13">
        <v>0</v>
      </c>
      <c r="M98" s="14"/>
      <c r="N98" s="13">
        <v>26281.560058381947</v>
      </c>
      <c r="O98" s="13">
        <v>437736</v>
      </c>
      <c r="P98" s="13">
        <v>118799</v>
      </c>
      <c r="Q98" s="13">
        <v>244613.55</v>
      </c>
    </row>
    <row r="99" spans="1:17">
      <c r="A99" s="2">
        <v>263</v>
      </c>
      <c r="B99" s="1" t="s">
        <v>84</v>
      </c>
      <c r="C99" s="13">
        <v>1741649.0725171976</v>
      </c>
      <c r="D99" s="13">
        <v>1986376</v>
      </c>
      <c r="E99" s="14">
        <v>53798</v>
      </c>
      <c r="F99" s="13">
        <v>847006.25339928572</v>
      </c>
      <c r="G99" s="13">
        <v>236924.25913352668</v>
      </c>
      <c r="H99" s="13"/>
      <c r="I99" s="13">
        <v>1031656</v>
      </c>
      <c r="J99" s="13">
        <v>219150</v>
      </c>
      <c r="K99" s="13">
        <v>8388</v>
      </c>
      <c r="L99" s="13">
        <v>0</v>
      </c>
      <c r="M99" s="14"/>
      <c r="N99" s="13">
        <v>30489.346101915529</v>
      </c>
      <c r="O99" s="13">
        <v>432900</v>
      </c>
      <c r="P99" s="13">
        <v>41647</v>
      </c>
      <c r="Q99" s="13">
        <v>296656.05</v>
      </c>
    </row>
    <row r="100" spans="1:17">
      <c r="A100" s="2">
        <v>265</v>
      </c>
      <c r="B100" s="1" t="s">
        <v>427</v>
      </c>
      <c r="C100" s="13">
        <v>927015.86805492488</v>
      </c>
      <c r="D100" s="13">
        <v>1195395</v>
      </c>
      <c r="E100" s="14">
        <v>14005</v>
      </c>
      <c r="F100" s="13">
        <v>413456.51038846426</v>
      </c>
      <c r="G100" s="13">
        <v>48604.452800226652</v>
      </c>
      <c r="H100" s="13"/>
      <c r="I100" s="13">
        <v>424095</v>
      </c>
      <c r="J100" s="13">
        <v>48604</v>
      </c>
      <c r="K100" s="13">
        <v>0</v>
      </c>
      <c r="L100" s="13">
        <v>0</v>
      </c>
      <c r="M100" s="14"/>
      <c r="N100" s="13">
        <v>732.432030537591</v>
      </c>
      <c r="O100" s="13">
        <v>17562</v>
      </c>
      <c r="P100" s="13">
        <v>3020</v>
      </c>
      <c r="Q100" s="13">
        <v>13079.5</v>
      </c>
    </row>
    <row r="101" spans="1:17">
      <c r="A101" s="2">
        <v>267</v>
      </c>
      <c r="B101" s="1" t="s">
        <v>85</v>
      </c>
      <c r="C101" s="13">
        <v>2977907.592645633</v>
      </c>
      <c r="D101" s="13">
        <v>3434160</v>
      </c>
      <c r="E101" s="14">
        <v>101712</v>
      </c>
      <c r="F101" s="13">
        <v>1285284.7191898606</v>
      </c>
      <c r="G101" s="13">
        <v>321431.21892050194</v>
      </c>
      <c r="H101" s="13"/>
      <c r="I101" s="13">
        <v>2070578</v>
      </c>
      <c r="J101" s="13">
        <v>321431</v>
      </c>
      <c r="K101" s="13">
        <v>1939</v>
      </c>
      <c r="L101" s="13">
        <v>0</v>
      </c>
      <c r="M101" s="14"/>
      <c r="N101" s="13">
        <v>60923.614812740467</v>
      </c>
      <c r="O101" s="13">
        <v>444461</v>
      </c>
      <c r="P101" s="13">
        <v>78052</v>
      </c>
      <c r="Q101" s="13">
        <v>282750.59999999998</v>
      </c>
    </row>
    <row r="102" spans="1:17">
      <c r="A102" s="2">
        <v>268</v>
      </c>
      <c r="B102" s="1" t="s">
        <v>86</v>
      </c>
      <c r="C102" s="13">
        <v>72907365.179870784</v>
      </c>
      <c r="D102" s="13">
        <v>77229766</v>
      </c>
      <c r="E102" s="14">
        <v>4829650</v>
      </c>
      <c r="F102" s="13">
        <v>33375720.826759167</v>
      </c>
      <c r="G102" s="13">
        <v>1341081.8635003886</v>
      </c>
      <c r="H102" s="13"/>
      <c r="I102" s="13">
        <v>39488949</v>
      </c>
      <c r="J102" s="13">
        <v>1341082</v>
      </c>
      <c r="K102" s="13">
        <v>965881</v>
      </c>
      <c r="L102" s="13">
        <v>0</v>
      </c>
      <c r="M102" s="14"/>
      <c r="N102" s="13">
        <v>315735.8749158351</v>
      </c>
      <c r="O102" s="13">
        <v>2365391</v>
      </c>
      <c r="P102" s="13">
        <v>712428</v>
      </c>
      <c r="Q102" s="13">
        <v>1378498.95</v>
      </c>
    </row>
    <row r="103" spans="1:17">
      <c r="A103" s="2">
        <v>269</v>
      </c>
      <c r="B103" s="1" t="s">
        <v>87</v>
      </c>
      <c r="C103" s="13">
        <v>1456102.6270768091</v>
      </c>
      <c r="D103" s="13">
        <v>1855918</v>
      </c>
      <c r="E103" s="14">
        <v>70980</v>
      </c>
      <c r="F103" s="13">
        <v>696790.47187096847</v>
      </c>
      <c r="G103" s="13">
        <v>233760.47286426777</v>
      </c>
      <c r="H103" s="13"/>
      <c r="I103" s="13">
        <v>921430</v>
      </c>
      <c r="J103" s="13">
        <v>208396</v>
      </c>
      <c r="K103" s="13">
        <v>73337</v>
      </c>
      <c r="L103" s="13">
        <v>0</v>
      </c>
      <c r="M103" s="14"/>
      <c r="N103" s="13">
        <v>29901.645929472041</v>
      </c>
      <c r="O103" s="13">
        <v>323511</v>
      </c>
      <c r="P103" s="13">
        <v>23519</v>
      </c>
      <c r="Q103" s="13">
        <v>226880.4</v>
      </c>
    </row>
    <row r="104" spans="1:17">
      <c r="A104" s="2">
        <v>273</v>
      </c>
      <c r="B104" s="1" t="s">
        <v>88</v>
      </c>
      <c r="C104" s="13">
        <v>1519080.7621546614</v>
      </c>
      <c r="D104" s="13">
        <v>1851063</v>
      </c>
      <c r="E104" s="14">
        <v>111586</v>
      </c>
      <c r="F104" s="13">
        <v>804687.62605930399</v>
      </c>
      <c r="G104" s="13">
        <v>214188.97953347958</v>
      </c>
      <c r="H104" s="13"/>
      <c r="I104" s="13">
        <v>664572</v>
      </c>
      <c r="J104" s="13">
        <v>214189</v>
      </c>
      <c r="K104" s="13">
        <v>5354</v>
      </c>
      <c r="L104" s="13">
        <v>0</v>
      </c>
      <c r="M104" s="14"/>
      <c r="N104" s="13">
        <v>30392.616548519007</v>
      </c>
      <c r="O104" s="13">
        <v>192136</v>
      </c>
      <c r="P104" s="13">
        <v>66055</v>
      </c>
      <c r="Q104" s="13">
        <v>95136</v>
      </c>
    </row>
    <row r="105" spans="1:17">
      <c r="A105" s="2">
        <v>274</v>
      </c>
      <c r="B105" s="1" t="s">
        <v>89</v>
      </c>
      <c r="C105" s="13">
        <v>4930312.4845175082</v>
      </c>
      <c r="D105" s="13">
        <v>5853989</v>
      </c>
      <c r="E105" s="14">
        <v>249593</v>
      </c>
      <c r="F105" s="13">
        <v>2111955.4732554867</v>
      </c>
      <c r="G105" s="13">
        <v>232420.10092247307</v>
      </c>
      <c r="H105" s="13"/>
      <c r="I105" s="13">
        <v>2323171</v>
      </c>
      <c r="J105" s="13">
        <v>232420</v>
      </c>
      <c r="K105" s="13">
        <v>13961</v>
      </c>
      <c r="L105" s="13">
        <v>0</v>
      </c>
      <c r="M105" s="14"/>
      <c r="N105" s="13">
        <v>8475.3478494070696</v>
      </c>
      <c r="O105" s="13">
        <v>191256</v>
      </c>
      <c r="P105" s="13">
        <v>49024</v>
      </c>
      <c r="Q105" s="13">
        <v>111604.95</v>
      </c>
    </row>
    <row r="106" spans="1:17">
      <c r="A106" s="2">
        <v>275</v>
      </c>
      <c r="B106" s="1" t="s">
        <v>90</v>
      </c>
      <c r="C106" s="13">
        <v>7958069.032580263</v>
      </c>
      <c r="D106" s="13">
        <v>9355556</v>
      </c>
      <c r="E106" s="14">
        <v>313846</v>
      </c>
      <c r="F106" s="13">
        <v>3818350.748754961</v>
      </c>
      <c r="G106" s="13">
        <v>368180.17456034315</v>
      </c>
      <c r="H106" s="13"/>
      <c r="I106" s="13">
        <v>5504100</v>
      </c>
      <c r="J106" s="13">
        <v>368180</v>
      </c>
      <c r="K106" s="13">
        <v>107706</v>
      </c>
      <c r="L106" s="13">
        <v>0</v>
      </c>
      <c r="M106" s="14"/>
      <c r="N106" s="13">
        <v>61804.504362948763</v>
      </c>
      <c r="O106" s="13">
        <v>378561</v>
      </c>
      <c r="P106" s="13">
        <v>28601</v>
      </c>
      <c r="Q106" s="13">
        <v>270505.2</v>
      </c>
    </row>
    <row r="107" spans="1:17">
      <c r="A107" s="2">
        <v>277</v>
      </c>
      <c r="B107" s="1" t="s">
        <v>91</v>
      </c>
      <c r="C107" s="13">
        <v>36426.36897296879</v>
      </c>
      <c r="D107" s="13">
        <v>58984</v>
      </c>
      <c r="E107" s="14">
        <v>525</v>
      </c>
      <c r="F107" s="13">
        <v>45000.58674059331</v>
      </c>
      <c r="G107" s="13">
        <v>12687.249561674815</v>
      </c>
      <c r="H107" s="13"/>
      <c r="I107" s="13">
        <v>57335</v>
      </c>
      <c r="J107" s="13">
        <v>13202</v>
      </c>
      <c r="K107" s="13">
        <v>0</v>
      </c>
      <c r="L107" s="13">
        <v>0</v>
      </c>
      <c r="M107" s="14"/>
      <c r="N107" s="13">
        <v>0</v>
      </c>
      <c r="O107" s="13">
        <v>1323</v>
      </c>
      <c r="P107" s="13">
        <v>0</v>
      </c>
      <c r="Q107" s="13">
        <v>1190.7</v>
      </c>
    </row>
    <row r="108" spans="1:17">
      <c r="A108" s="2">
        <v>279</v>
      </c>
      <c r="B108" s="1" t="s">
        <v>92</v>
      </c>
      <c r="C108" s="13">
        <v>289642.27516619529</v>
      </c>
      <c r="D108" s="13">
        <v>327364</v>
      </c>
      <c r="E108" s="14">
        <v>15250</v>
      </c>
      <c r="F108" s="13">
        <v>174057.96089181674</v>
      </c>
      <c r="G108" s="13">
        <v>65188.713840165321</v>
      </c>
      <c r="H108" s="13"/>
      <c r="I108" s="13">
        <v>185886</v>
      </c>
      <c r="J108" s="13">
        <v>65189</v>
      </c>
      <c r="K108" s="13">
        <v>30153</v>
      </c>
      <c r="L108" s="13">
        <v>30153</v>
      </c>
      <c r="M108" s="14"/>
      <c r="N108" s="13">
        <v>0</v>
      </c>
      <c r="O108" s="13">
        <v>53504</v>
      </c>
      <c r="P108" s="13">
        <v>19989</v>
      </c>
      <c r="Q108" s="13">
        <v>26585.7</v>
      </c>
    </row>
    <row r="109" spans="1:17">
      <c r="A109" s="2">
        <v>281</v>
      </c>
      <c r="B109" s="1" t="s">
        <v>93</v>
      </c>
      <c r="C109" s="13">
        <v>10063680.144707084</v>
      </c>
      <c r="D109" s="13">
        <v>11395889</v>
      </c>
      <c r="E109" s="14">
        <v>277875</v>
      </c>
      <c r="F109" s="13">
        <v>4820852.0367335714</v>
      </c>
      <c r="G109" s="13">
        <v>436705.38157106488</v>
      </c>
      <c r="H109" s="13"/>
      <c r="I109" s="13">
        <v>4416573</v>
      </c>
      <c r="J109" s="13">
        <v>436705</v>
      </c>
      <c r="K109" s="13">
        <v>60623</v>
      </c>
      <c r="L109" s="13">
        <v>0</v>
      </c>
      <c r="M109" s="14"/>
      <c r="N109" s="13">
        <v>111991.68933905613</v>
      </c>
      <c r="O109" s="13">
        <v>1294713</v>
      </c>
      <c r="P109" s="13">
        <v>382775</v>
      </c>
      <c r="Q109" s="13">
        <v>714213.75</v>
      </c>
    </row>
    <row r="110" spans="1:17">
      <c r="A110" s="2">
        <v>282</v>
      </c>
      <c r="B110" s="1" t="s">
        <v>428</v>
      </c>
      <c r="C110" s="13">
        <v>1240575.4838211273</v>
      </c>
      <c r="D110" s="13">
        <v>1609243</v>
      </c>
      <c r="E110" s="14">
        <v>47553</v>
      </c>
      <c r="F110" s="13">
        <v>637198.94194062753</v>
      </c>
      <c r="G110" s="13">
        <v>75659.619026745073</v>
      </c>
      <c r="H110" s="13"/>
      <c r="I110" s="13">
        <v>656982</v>
      </c>
      <c r="J110" s="13">
        <v>75660</v>
      </c>
      <c r="K110" s="13">
        <v>0</v>
      </c>
      <c r="L110" s="13">
        <v>0</v>
      </c>
      <c r="M110" s="14"/>
      <c r="N110" s="13">
        <v>1278.2506280164914</v>
      </c>
      <c r="O110" s="13">
        <v>127856</v>
      </c>
      <c r="P110" s="13">
        <v>20130</v>
      </c>
      <c r="Q110" s="13">
        <v>83717.399999999994</v>
      </c>
    </row>
    <row r="111" spans="1:17">
      <c r="A111" s="2">
        <v>285</v>
      </c>
      <c r="B111" s="1" t="s">
        <v>94</v>
      </c>
      <c r="C111" s="13">
        <v>1999583.5159479317</v>
      </c>
      <c r="D111" s="13">
        <v>2465088</v>
      </c>
      <c r="E111" s="14">
        <v>49105</v>
      </c>
      <c r="F111" s="13">
        <v>713140.95128249109</v>
      </c>
      <c r="G111" s="13">
        <v>176719.88792774093</v>
      </c>
      <c r="H111" s="13"/>
      <c r="I111" s="13">
        <v>814232</v>
      </c>
      <c r="J111" s="13">
        <v>154255</v>
      </c>
      <c r="K111" s="13">
        <v>0</v>
      </c>
      <c r="L111" s="13">
        <v>0</v>
      </c>
      <c r="M111" s="14"/>
      <c r="N111" s="13">
        <v>4841.299923911055</v>
      </c>
      <c r="O111" s="13">
        <v>177330</v>
      </c>
      <c r="P111" s="13">
        <v>46262</v>
      </c>
      <c r="Q111" s="13">
        <v>100733.85</v>
      </c>
    </row>
    <row r="112" spans="1:17">
      <c r="A112" s="2">
        <v>289</v>
      </c>
      <c r="B112" s="1" t="s">
        <v>95</v>
      </c>
      <c r="C112" s="13">
        <v>8237131.0907029379</v>
      </c>
      <c r="D112" s="13">
        <v>7980939</v>
      </c>
      <c r="E112" s="14">
        <v>471526</v>
      </c>
      <c r="F112" s="13">
        <v>4321385.2183274124</v>
      </c>
      <c r="G112" s="13">
        <v>294462.24788249825</v>
      </c>
      <c r="H112" s="13"/>
      <c r="I112" s="13">
        <v>5351090</v>
      </c>
      <c r="J112" s="13">
        <v>294462</v>
      </c>
      <c r="K112" s="13">
        <v>30679</v>
      </c>
      <c r="L112" s="13">
        <v>0</v>
      </c>
      <c r="M112" s="14"/>
      <c r="N112" s="13">
        <v>29500.898720822057</v>
      </c>
      <c r="O112" s="13">
        <v>126307</v>
      </c>
      <c r="P112" s="13">
        <v>59460</v>
      </c>
      <c r="Q112" s="13">
        <v>54105</v>
      </c>
    </row>
    <row r="113" spans="1:17">
      <c r="A113" s="2">
        <v>293</v>
      </c>
      <c r="B113" s="1" t="s">
        <v>96</v>
      </c>
      <c r="C113" s="13">
        <v>3035877.6919189882</v>
      </c>
      <c r="D113" s="13">
        <v>3810157</v>
      </c>
      <c r="E113" s="14">
        <v>157830</v>
      </c>
      <c r="F113" s="13">
        <v>1349163.0915484393</v>
      </c>
      <c r="G113" s="13">
        <v>148789.98944043971</v>
      </c>
      <c r="H113" s="13"/>
      <c r="I113" s="13">
        <v>1528095</v>
      </c>
      <c r="J113" s="13">
        <v>148788</v>
      </c>
      <c r="K113" s="13">
        <v>128090</v>
      </c>
      <c r="L113" s="13">
        <v>0</v>
      </c>
      <c r="M113" s="14"/>
      <c r="N113" s="13">
        <v>12337.023603076637</v>
      </c>
      <c r="O113" s="13">
        <v>73293</v>
      </c>
      <c r="P113" s="13">
        <v>29000</v>
      </c>
      <c r="Q113" s="13">
        <v>36857.550000000003</v>
      </c>
    </row>
    <row r="114" spans="1:17">
      <c r="A114" s="2">
        <v>294</v>
      </c>
      <c r="B114" s="1" t="s">
        <v>97</v>
      </c>
      <c r="C114" s="13">
        <v>4545131.8163343649</v>
      </c>
      <c r="D114" s="13">
        <v>6205844</v>
      </c>
      <c r="E114" s="14">
        <v>198235</v>
      </c>
      <c r="F114" s="13">
        <v>1821828.3041507071</v>
      </c>
      <c r="G114" s="13">
        <v>248609.55932620063</v>
      </c>
      <c r="H114" s="13"/>
      <c r="I114" s="13">
        <v>1759868</v>
      </c>
      <c r="J114" s="13">
        <v>248610</v>
      </c>
      <c r="K114" s="13">
        <v>66009</v>
      </c>
      <c r="L114" s="13">
        <v>0</v>
      </c>
      <c r="M114" s="14"/>
      <c r="N114" s="13">
        <v>7052.5488934234027</v>
      </c>
      <c r="O114" s="13">
        <v>475485</v>
      </c>
      <c r="P114" s="13">
        <v>51817</v>
      </c>
      <c r="Q114" s="13">
        <v>327050.55</v>
      </c>
    </row>
    <row r="115" spans="1:17">
      <c r="A115" s="2">
        <v>296</v>
      </c>
      <c r="B115" s="1" t="s">
        <v>98</v>
      </c>
      <c r="C115" s="13">
        <v>5880727.3973647105</v>
      </c>
      <c r="D115" s="13">
        <v>6059101</v>
      </c>
      <c r="E115" s="14">
        <v>202302</v>
      </c>
      <c r="F115" s="13">
        <v>2114355.8810902946</v>
      </c>
      <c r="G115" s="13">
        <v>291589.73860915622</v>
      </c>
      <c r="H115" s="13"/>
      <c r="I115" s="13">
        <v>2245879</v>
      </c>
      <c r="J115" s="13">
        <v>291600</v>
      </c>
      <c r="K115" s="13">
        <v>7689</v>
      </c>
      <c r="L115" s="13">
        <v>0</v>
      </c>
      <c r="M115" s="14"/>
      <c r="N115" s="13">
        <v>65117.911391944959</v>
      </c>
      <c r="O115" s="13">
        <v>236843</v>
      </c>
      <c r="P115" s="13">
        <v>77181</v>
      </c>
      <c r="Q115" s="13">
        <v>129768.45000000001</v>
      </c>
    </row>
    <row r="116" spans="1:17">
      <c r="A116" s="2">
        <v>297</v>
      </c>
      <c r="B116" s="1" t="s">
        <v>99</v>
      </c>
      <c r="C116" s="13">
        <v>2411461.6128611979</v>
      </c>
      <c r="D116" s="13">
        <v>3072505</v>
      </c>
      <c r="E116" s="14">
        <v>87197</v>
      </c>
      <c r="F116" s="13">
        <v>1049828.9177895193</v>
      </c>
      <c r="G116" s="13">
        <v>234667.57520936857</v>
      </c>
      <c r="H116" s="13"/>
      <c r="I116" s="13">
        <v>1132159</v>
      </c>
      <c r="J116" s="13">
        <v>234668</v>
      </c>
      <c r="K116" s="13">
        <v>0</v>
      </c>
      <c r="L116" s="13">
        <v>0</v>
      </c>
      <c r="M116" s="14"/>
      <c r="N116" s="13">
        <v>20356.941442516025</v>
      </c>
      <c r="O116" s="13">
        <v>970509</v>
      </c>
      <c r="P116" s="13">
        <v>156436</v>
      </c>
      <c r="Q116" s="13">
        <v>615884.55000000005</v>
      </c>
    </row>
    <row r="117" spans="1:17">
      <c r="A117" s="2">
        <v>299</v>
      </c>
      <c r="B117" s="1" t="s">
        <v>100</v>
      </c>
      <c r="C117" s="13">
        <v>5096261.0553887924</v>
      </c>
      <c r="D117" s="13">
        <v>5625314</v>
      </c>
      <c r="E117" s="14">
        <v>183152</v>
      </c>
      <c r="F117" s="13">
        <v>1992027.5852190473</v>
      </c>
      <c r="G117" s="13">
        <v>283368.42514257628</v>
      </c>
      <c r="H117" s="13"/>
      <c r="I117" s="13">
        <v>2245326</v>
      </c>
      <c r="J117" s="13">
        <v>283368</v>
      </c>
      <c r="K117" s="13">
        <v>37784</v>
      </c>
      <c r="L117" s="13">
        <v>0</v>
      </c>
      <c r="M117" s="14"/>
      <c r="N117" s="13">
        <v>81228.653935361712</v>
      </c>
      <c r="O117" s="13">
        <v>239817</v>
      </c>
      <c r="P117" s="13">
        <v>82312</v>
      </c>
      <c r="Q117" s="13">
        <v>122308.65</v>
      </c>
    </row>
    <row r="118" spans="1:17">
      <c r="A118" s="2">
        <v>301</v>
      </c>
      <c r="B118" s="1" t="s">
        <v>101</v>
      </c>
      <c r="C118" s="13">
        <v>11996080.704353847</v>
      </c>
      <c r="D118" s="13">
        <v>14961626</v>
      </c>
      <c r="E118" s="14">
        <v>660056</v>
      </c>
      <c r="F118" s="13">
        <v>5589262.9374001063</v>
      </c>
      <c r="G118" s="13">
        <v>378286.36797567061</v>
      </c>
      <c r="H118" s="13"/>
      <c r="I118" s="13">
        <v>4835812</v>
      </c>
      <c r="J118" s="13">
        <v>378831</v>
      </c>
      <c r="K118" s="13">
        <v>42832</v>
      </c>
      <c r="L118" s="13">
        <v>0</v>
      </c>
      <c r="M118" s="14"/>
      <c r="N118" s="13">
        <v>68254.99643974987</v>
      </c>
      <c r="O118" s="13">
        <v>634540</v>
      </c>
      <c r="P118" s="13">
        <v>203583</v>
      </c>
      <c r="Q118" s="13">
        <v>329794.65000000002</v>
      </c>
    </row>
    <row r="119" spans="1:17">
      <c r="A119" s="2">
        <v>302</v>
      </c>
      <c r="B119" s="1" t="s">
        <v>102</v>
      </c>
      <c r="C119" s="13">
        <v>1771478.305742478</v>
      </c>
      <c r="D119" s="13">
        <v>2333164</v>
      </c>
      <c r="E119" s="14">
        <v>38532</v>
      </c>
      <c r="F119" s="13">
        <v>778744.13847093936</v>
      </c>
      <c r="G119" s="13">
        <v>222938.39491728591</v>
      </c>
      <c r="H119" s="13"/>
      <c r="I119" s="13">
        <v>905937</v>
      </c>
      <c r="J119" s="13">
        <v>222938</v>
      </c>
      <c r="K119" s="13">
        <v>37981</v>
      </c>
      <c r="L119" s="13">
        <v>0</v>
      </c>
      <c r="M119" s="14"/>
      <c r="N119" s="13">
        <v>1152.055312741948</v>
      </c>
      <c r="O119" s="13">
        <v>314375</v>
      </c>
      <c r="P119" s="13">
        <v>24225</v>
      </c>
      <c r="Q119" s="13">
        <v>221236.5</v>
      </c>
    </row>
    <row r="120" spans="1:17">
      <c r="A120" s="2">
        <v>303</v>
      </c>
      <c r="B120" s="1" t="s">
        <v>103</v>
      </c>
      <c r="C120" s="13">
        <v>6279618.2824374614</v>
      </c>
      <c r="D120" s="13">
        <v>7844412</v>
      </c>
      <c r="E120" s="14">
        <v>203694</v>
      </c>
      <c r="F120" s="13">
        <v>3268178.7432135586</v>
      </c>
      <c r="G120" s="13">
        <v>327294.70173790643</v>
      </c>
      <c r="H120" s="13"/>
      <c r="I120" s="13">
        <v>2206701</v>
      </c>
      <c r="J120" s="13">
        <v>327295</v>
      </c>
      <c r="K120" s="13">
        <v>0</v>
      </c>
      <c r="L120" s="13">
        <v>0</v>
      </c>
      <c r="M120" s="14"/>
      <c r="N120" s="13">
        <v>24262.338660672613</v>
      </c>
      <c r="O120" s="13">
        <v>665635</v>
      </c>
      <c r="P120" s="13">
        <v>165876</v>
      </c>
      <c r="Q120" s="13">
        <v>385055.1</v>
      </c>
    </row>
    <row r="121" spans="1:17">
      <c r="A121" s="2">
        <v>304</v>
      </c>
      <c r="B121" s="1" t="s">
        <v>104</v>
      </c>
      <c r="C121" s="13">
        <v>785949.06341127527</v>
      </c>
      <c r="D121" s="13">
        <v>919029</v>
      </c>
      <c r="E121" s="14">
        <v>7008</v>
      </c>
      <c r="F121" s="13">
        <v>364217.0797732292</v>
      </c>
      <c r="G121" s="13">
        <v>110445.74937067898</v>
      </c>
      <c r="H121" s="13"/>
      <c r="I121" s="13">
        <v>420056</v>
      </c>
      <c r="J121" s="13">
        <v>110446</v>
      </c>
      <c r="K121" s="13">
        <v>0</v>
      </c>
      <c r="L121" s="13">
        <v>0</v>
      </c>
      <c r="M121" s="14"/>
      <c r="N121" s="13">
        <v>12736.330100230249</v>
      </c>
      <c r="O121" s="13">
        <v>238713</v>
      </c>
      <c r="P121" s="13">
        <v>146121</v>
      </c>
      <c r="Q121" s="13">
        <v>74505.149999999994</v>
      </c>
    </row>
    <row r="122" spans="1:17">
      <c r="A122" s="2">
        <v>305</v>
      </c>
      <c r="B122" s="1" t="s">
        <v>471</v>
      </c>
      <c r="C122" s="13">
        <v>647558.66654296604</v>
      </c>
      <c r="D122" s="13">
        <v>741413</v>
      </c>
      <c r="E122" s="14">
        <v>25680</v>
      </c>
      <c r="F122" s="13">
        <v>274627.47026893101</v>
      </c>
      <c r="G122" s="13">
        <v>42307.556885761696</v>
      </c>
      <c r="H122" s="13"/>
      <c r="I122" s="13">
        <v>178685</v>
      </c>
      <c r="J122" s="13">
        <v>24775</v>
      </c>
      <c r="K122" s="13">
        <v>0</v>
      </c>
      <c r="L122" s="13">
        <v>0</v>
      </c>
      <c r="M122" s="14"/>
      <c r="N122" s="13">
        <v>968.96565812024312</v>
      </c>
      <c r="O122" s="13">
        <v>17751</v>
      </c>
      <c r="P122" s="13">
        <v>11440</v>
      </c>
      <c r="Q122" s="13">
        <v>4733.25</v>
      </c>
    </row>
    <row r="123" spans="1:17">
      <c r="A123" s="2">
        <v>307</v>
      </c>
      <c r="B123" s="1" t="s">
        <v>105</v>
      </c>
      <c r="C123" s="13">
        <v>32486690.612789415</v>
      </c>
      <c r="D123" s="13">
        <v>34554264</v>
      </c>
      <c r="E123" s="14">
        <v>1099042</v>
      </c>
      <c r="F123" s="13">
        <v>14358900.449748114</v>
      </c>
      <c r="G123" s="13">
        <v>1123613.9140902311</v>
      </c>
      <c r="H123" s="13"/>
      <c r="I123" s="13">
        <v>14683330</v>
      </c>
      <c r="J123" s="13">
        <v>1146100</v>
      </c>
      <c r="K123" s="13">
        <v>0</v>
      </c>
      <c r="L123" s="13">
        <v>0</v>
      </c>
      <c r="M123" s="14"/>
      <c r="N123" s="13">
        <v>179436.06073769144</v>
      </c>
      <c r="O123" s="13">
        <v>1213037</v>
      </c>
      <c r="P123" s="13">
        <v>397984</v>
      </c>
      <c r="Q123" s="13">
        <v>646626.75</v>
      </c>
    </row>
    <row r="124" spans="1:17">
      <c r="A124" s="2">
        <v>308</v>
      </c>
      <c r="B124" s="1" t="s">
        <v>106</v>
      </c>
      <c r="C124" s="13">
        <v>3421695.3121189363</v>
      </c>
      <c r="D124" s="13">
        <v>3773180</v>
      </c>
      <c r="E124" s="14">
        <v>98113</v>
      </c>
      <c r="F124" s="13">
        <v>1290876.8040633083</v>
      </c>
      <c r="G124" s="13">
        <v>165051.70375794053</v>
      </c>
      <c r="H124" s="13"/>
      <c r="I124" s="13">
        <v>1203963</v>
      </c>
      <c r="J124" s="13">
        <v>165052</v>
      </c>
      <c r="K124" s="13">
        <v>7181</v>
      </c>
      <c r="L124" s="13">
        <v>0</v>
      </c>
      <c r="M124" s="14"/>
      <c r="N124" s="13">
        <v>6942.3757582295275</v>
      </c>
      <c r="O124" s="13">
        <v>77934</v>
      </c>
      <c r="P124" s="13">
        <v>10190</v>
      </c>
      <c r="Q124" s="13">
        <v>53359.5</v>
      </c>
    </row>
    <row r="125" spans="1:17">
      <c r="A125" s="2">
        <v>310</v>
      </c>
      <c r="B125" s="1" t="s">
        <v>107</v>
      </c>
      <c r="C125" s="13">
        <v>4339381.8376188874</v>
      </c>
      <c r="D125" s="13">
        <v>5214383</v>
      </c>
      <c r="E125" s="14">
        <v>252776</v>
      </c>
      <c r="F125" s="13">
        <v>1742441.3998486383</v>
      </c>
      <c r="G125" s="13">
        <v>262845.4879937144</v>
      </c>
      <c r="H125" s="13"/>
      <c r="I125" s="13">
        <v>928556</v>
      </c>
      <c r="J125" s="13">
        <v>0</v>
      </c>
      <c r="K125" s="13">
        <v>2060</v>
      </c>
      <c r="L125" s="13">
        <v>0</v>
      </c>
      <c r="M125" s="14"/>
      <c r="N125" s="13">
        <v>18560.860561376896</v>
      </c>
      <c r="O125" s="13">
        <v>122454</v>
      </c>
      <c r="P125" s="13">
        <v>17733</v>
      </c>
      <c r="Q125" s="13">
        <v>86911.5</v>
      </c>
    </row>
    <row r="126" spans="1:17">
      <c r="A126" s="2">
        <v>311</v>
      </c>
      <c r="B126" s="1" t="s">
        <v>472</v>
      </c>
      <c r="C126" s="13">
        <v>947335.08190162329</v>
      </c>
      <c r="D126" s="13">
        <v>1389427</v>
      </c>
      <c r="E126" s="14">
        <v>25296</v>
      </c>
      <c r="F126" s="13">
        <v>400101.25982098654</v>
      </c>
      <c r="G126" s="13">
        <v>96623.194561662429</v>
      </c>
      <c r="H126" s="13"/>
      <c r="I126" s="13">
        <v>403672</v>
      </c>
      <c r="J126" s="13">
        <v>91000</v>
      </c>
      <c r="K126" s="13">
        <v>0</v>
      </c>
      <c r="L126" s="13">
        <v>0</v>
      </c>
      <c r="M126" s="14"/>
      <c r="N126" s="13">
        <v>14794.482826113826</v>
      </c>
      <c r="O126" s="13">
        <v>52139</v>
      </c>
      <c r="P126" s="13">
        <v>7256</v>
      </c>
      <c r="Q126" s="13">
        <v>33662.25</v>
      </c>
    </row>
    <row r="127" spans="1:17">
      <c r="A127" s="2">
        <v>312</v>
      </c>
      <c r="B127" s="1" t="s">
        <v>108</v>
      </c>
      <c r="C127" s="13">
        <v>830003.45427540492</v>
      </c>
      <c r="D127" s="13">
        <v>957742</v>
      </c>
      <c r="E127" s="14">
        <v>34634</v>
      </c>
      <c r="F127" s="13">
        <v>343303.9372538731</v>
      </c>
      <c r="G127" s="13">
        <v>69280.374679811866</v>
      </c>
      <c r="H127" s="13"/>
      <c r="I127" s="13">
        <v>314812</v>
      </c>
      <c r="J127" s="13">
        <v>69280</v>
      </c>
      <c r="K127" s="13">
        <v>540</v>
      </c>
      <c r="L127" s="13">
        <v>0</v>
      </c>
      <c r="M127" s="14"/>
      <c r="N127" s="13">
        <v>185.07177999250945</v>
      </c>
      <c r="O127" s="13">
        <v>35753</v>
      </c>
      <c r="P127" s="13">
        <v>11716</v>
      </c>
      <c r="Q127" s="13">
        <v>19051.5</v>
      </c>
    </row>
    <row r="128" spans="1:17">
      <c r="A128" s="2">
        <v>313</v>
      </c>
      <c r="B128" s="1" t="s">
        <v>109</v>
      </c>
      <c r="C128" s="13">
        <v>1387982.937170075</v>
      </c>
      <c r="D128" s="13">
        <v>1446053</v>
      </c>
      <c r="E128" s="14">
        <v>27767</v>
      </c>
      <c r="F128" s="13">
        <v>596577.69985140348</v>
      </c>
      <c r="G128" s="13">
        <v>171291.33817319901</v>
      </c>
      <c r="H128" s="13"/>
      <c r="I128" s="13">
        <v>757447</v>
      </c>
      <c r="J128" s="13">
        <v>167138</v>
      </c>
      <c r="K128" s="13">
        <v>0</v>
      </c>
      <c r="L128" s="13">
        <v>0</v>
      </c>
      <c r="M128" s="14"/>
      <c r="N128" s="13">
        <v>13812.541588019893</v>
      </c>
      <c r="O128" s="13">
        <v>60141</v>
      </c>
      <c r="P128" s="13">
        <v>24205</v>
      </c>
      <c r="Q128" s="13">
        <v>28134</v>
      </c>
    </row>
    <row r="129" spans="1:17">
      <c r="A129" s="2">
        <v>317</v>
      </c>
      <c r="B129" s="1" t="s">
        <v>110</v>
      </c>
      <c r="C129" s="13">
        <v>594969.72387502773</v>
      </c>
      <c r="D129" s="13">
        <v>727964</v>
      </c>
      <c r="E129" s="14">
        <v>26750</v>
      </c>
      <c r="F129" s="13">
        <v>266644.45140209171</v>
      </c>
      <c r="G129" s="13">
        <v>55372.474032588034</v>
      </c>
      <c r="H129" s="13"/>
      <c r="I129" s="13">
        <v>277110</v>
      </c>
      <c r="J129" s="13">
        <v>55372</v>
      </c>
      <c r="K129" s="13">
        <v>2160</v>
      </c>
      <c r="L129" s="13">
        <v>0</v>
      </c>
      <c r="M129" s="14"/>
      <c r="N129" s="13">
        <v>649.18276496380849</v>
      </c>
      <c r="O129" s="13">
        <v>62601</v>
      </c>
      <c r="P129" s="13">
        <v>900</v>
      </c>
      <c r="Q129" s="13">
        <v>47379.9</v>
      </c>
    </row>
    <row r="130" spans="1:17">
      <c r="A130" s="2">
        <v>321</v>
      </c>
      <c r="B130" s="1" t="s">
        <v>111</v>
      </c>
      <c r="C130" s="13">
        <v>4048330.4759865291</v>
      </c>
      <c r="D130" s="13">
        <v>4627441</v>
      </c>
      <c r="E130" s="14">
        <v>215889</v>
      </c>
      <c r="F130" s="13">
        <v>1507854.648968643</v>
      </c>
      <c r="G130" s="13">
        <v>276601.43854309223</v>
      </c>
      <c r="H130" s="13"/>
      <c r="I130" s="13">
        <v>1841666</v>
      </c>
      <c r="J130" s="13">
        <v>254336</v>
      </c>
      <c r="K130" s="13">
        <v>394083</v>
      </c>
      <c r="L130" s="13">
        <v>0</v>
      </c>
      <c r="M130" s="14"/>
      <c r="N130" s="13">
        <v>16076.413233175186</v>
      </c>
      <c r="O130" s="13">
        <v>365774</v>
      </c>
      <c r="P130" s="13">
        <v>41674</v>
      </c>
      <c r="Q130" s="13">
        <v>246351.3</v>
      </c>
    </row>
    <row r="131" spans="1:17">
      <c r="A131" s="2">
        <v>327</v>
      </c>
      <c r="B131" s="1" t="s">
        <v>112</v>
      </c>
      <c r="C131" s="13">
        <v>1969079.0989479832</v>
      </c>
      <c r="D131" s="13">
        <v>1972338</v>
      </c>
      <c r="E131" s="14">
        <v>49157</v>
      </c>
      <c r="F131" s="13">
        <v>946972.87866060762</v>
      </c>
      <c r="G131" s="13">
        <v>168068.74765692011</v>
      </c>
      <c r="H131" s="13"/>
      <c r="I131" s="13">
        <v>1116257</v>
      </c>
      <c r="J131" s="13">
        <v>168069</v>
      </c>
      <c r="K131" s="13">
        <v>38815.730000000003</v>
      </c>
      <c r="L131" s="13">
        <v>32835</v>
      </c>
      <c r="M131" s="14"/>
      <c r="N131" s="13">
        <v>37905.679236425953</v>
      </c>
      <c r="O131" s="13">
        <v>98407</v>
      </c>
      <c r="P131" s="13">
        <v>80957</v>
      </c>
      <c r="Q131" s="13">
        <v>18231</v>
      </c>
    </row>
    <row r="132" spans="1:17">
      <c r="A132" s="2">
        <v>329</v>
      </c>
      <c r="B132" s="1" t="s">
        <v>473</v>
      </c>
      <c r="C132" s="13">
        <v>640628.33286290546</v>
      </c>
      <c r="D132" s="13">
        <v>694959</v>
      </c>
      <c r="E132" s="14">
        <v>5308</v>
      </c>
      <c r="F132" s="13">
        <v>260716.46182220342</v>
      </c>
      <c r="G132" s="13">
        <v>58789.037294293965</v>
      </c>
      <c r="H132" s="13"/>
      <c r="I132" s="13">
        <v>184762</v>
      </c>
      <c r="J132" s="13">
        <v>58479</v>
      </c>
      <c r="K132" s="13">
        <v>0</v>
      </c>
      <c r="L132" s="13">
        <v>0</v>
      </c>
      <c r="M132" s="14"/>
      <c r="N132" s="13">
        <v>249.96803287365913</v>
      </c>
      <c r="O132" s="13">
        <v>135568</v>
      </c>
      <c r="P132" s="13">
        <v>0</v>
      </c>
      <c r="Q132" s="13">
        <v>101676</v>
      </c>
    </row>
    <row r="133" spans="1:17">
      <c r="A133" s="2">
        <v>331</v>
      </c>
      <c r="B133" s="1" t="s">
        <v>113</v>
      </c>
      <c r="C133" s="13">
        <v>761662.08607068332</v>
      </c>
      <c r="D133" s="13">
        <v>856388</v>
      </c>
      <c r="E133" s="14">
        <v>54763</v>
      </c>
      <c r="F133" s="13">
        <v>385489.92542787787</v>
      </c>
      <c r="G133" s="13">
        <v>114182.12829536914</v>
      </c>
      <c r="H133" s="13"/>
      <c r="I133" s="13">
        <v>501662</v>
      </c>
      <c r="J133" s="13">
        <v>113721</v>
      </c>
      <c r="K133" s="13">
        <v>7811</v>
      </c>
      <c r="L133" s="13">
        <v>0</v>
      </c>
      <c r="M133" s="14"/>
      <c r="N133" s="13">
        <v>12285.451637410337</v>
      </c>
      <c r="O133" s="13">
        <v>65776</v>
      </c>
      <c r="P133" s="13">
        <v>5560</v>
      </c>
      <c r="Q133" s="13">
        <v>46028.4</v>
      </c>
    </row>
    <row r="134" spans="1:17">
      <c r="A134" s="2">
        <v>333</v>
      </c>
      <c r="B134" s="1" t="s">
        <v>474</v>
      </c>
      <c r="C134" s="13">
        <v>4223000.5945446501</v>
      </c>
      <c r="D134" s="13">
        <v>4945682</v>
      </c>
      <c r="E134" s="14">
        <v>223070</v>
      </c>
      <c r="F134" s="13">
        <v>1839921.2158494573</v>
      </c>
      <c r="G134" s="13">
        <v>317742.78600714961</v>
      </c>
      <c r="H134" s="13"/>
      <c r="I134" s="13">
        <v>2093104</v>
      </c>
      <c r="J134" s="13">
        <v>386006</v>
      </c>
      <c r="K134" s="13">
        <v>15930</v>
      </c>
      <c r="L134" s="13">
        <v>0</v>
      </c>
      <c r="M134" s="14"/>
      <c r="N134" s="13">
        <v>2101.6768954841559</v>
      </c>
      <c r="O134" s="13">
        <v>202342</v>
      </c>
      <c r="P134" s="13">
        <v>35660</v>
      </c>
      <c r="Q134" s="13">
        <v>128480.55</v>
      </c>
    </row>
    <row r="135" spans="1:17">
      <c r="A135" s="2">
        <v>335</v>
      </c>
      <c r="B135" s="1" t="s">
        <v>114</v>
      </c>
      <c r="C135" s="13">
        <v>664777.6910420761</v>
      </c>
      <c r="D135" s="13">
        <v>960050</v>
      </c>
      <c r="E135" s="14">
        <v>5417</v>
      </c>
      <c r="F135" s="13">
        <v>344527.46937842062</v>
      </c>
      <c r="G135" s="13">
        <v>95325.572041418956</v>
      </c>
      <c r="H135" s="13"/>
      <c r="I135" s="13">
        <v>317818</v>
      </c>
      <c r="J135" s="13">
        <v>93126</v>
      </c>
      <c r="K135" s="13">
        <v>0</v>
      </c>
      <c r="L135" s="13">
        <v>0</v>
      </c>
      <c r="M135" s="14"/>
      <c r="N135" s="13">
        <v>0</v>
      </c>
      <c r="O135" s="13">
        <v>0</v>
      </c>
      <c r="P135" s="13">
        <v>0</v>
      </c>
      <c r="Q135" s="13">
        <v>0</v>
      </c>
    </row>
    <row r="136" spans="1:17">
      <c r="A136" s="2">
        <v>339</v>
      </c>
      <c r="B136" s="1" t="s">
        <v>115</v>
      </c>
      <c r="C136" s="13">
        <v>288357.6918378757</v>
      </c>
      <c r="D136" s="13">
        <v>312038</v>
      </c>
      <c r="E136" s="14">
        <v>6929</v>
      </c>
      <c r="F136" s="13">
        <v>116264.56580238923</v>
      </c>
      <c r="G136" s="13">
        <v>37337.950287537686</v>
      </c>
      <c r="H136" s="13"/>
      <c r="I136" s="13">
        <v>96258</v>
      </c>
      <c r="J136" s="13">
        <v>37338</v>
      </c>
      <c r="K136" s="13">
        <v>0</v>
      </c>
      <c r="L136" s="13">
        <v>0</v>
      </c>
      <c r="M136" s="14"/>
      <c r="N136" s="13">
        <v>0</v>
      </c>
      <c r="O136" s="13">
        <v>25335</v>
      </c>
      <c r="P136" s="13">
        <v>15476</v>
      </c>
      <c r="Q136" s="13">
        <v>7394.25</v>
      </c>
    </row>
    <row r="137" spans="1:17">
      <c r="A137" s="2">
        <v>340</v>
      </c>
      <c r="B137" s="1" t="s">
        <v>116</v>
      </c>
      <c r="C137" s="13">
        <v>2449947.4845888945</v>
      </c>
      <c r="D137" s="13">
        <v>2646387</v>
      </c>
      <c r="E137" s="14">
        <v>134015</v>
      </c>
      <c r="F137" s="13">
        <v>861463.87383440009</v>
      </c>
      <c r="G137" s="13">
        <v>160243.72963472377</v>
      </c>
      <c r="H137" s="13"/>
      <c r="I137" s="13">
        <v>729445</v>
      </c>
      <c r="J137" s="13">
        <v>166829</v>
      </c>
      <c r="K137" s="13">
        <v>2555</v>
      </c>
      <c r="L137" s="13">
        <v>0</v>
      </c>
      <c r="M137" s="14"/>
      <c r="N137" s="13">
        <v>14839.071470450577</v>
      </c>
      <c r="O137" s="13">
        <v>444218</v>
      </c>
      <c r="P137" s="13">
        <v>132851</v>
      </c>
      <c r="Q137" s="13">
        <v>237988.8</v>
      </c>
    </row>
    <row r="138" spans="1:17">
      <c r="A138" s="2">
        <v>342</v>
      </c>
      <c r="B138" s="1" t="s">
        <v>117</v>
      </c>
      <c r="C138" s="13">
        <v>6251772.2796269292</v>
      </c>
      <c r="D138" s="13">
        <v>7355518</v>
      </c>
      <c r="E138" s="14">
        <v>200922</v>
      </c>
      <c r="F138" s="13">
        <v>2670284.4912823727</v>
      </c>
      <c r="G138" s="13">
        <v>357959.28089918115</v>
      </c>
      <c r="H138" s="13"/>
      <c r="I138" s="13">
        <v>2603041</v>
      </c>
      <c r="J138" s="13">
        <v>357959</v>
      </c>
      <c r="K138" s="13">
        <v>107948</v>
      </c>
      <c r="L138" s="13">
        <v>0</v>
      </c>
      <c r="M138" s="14"/>
      <c r="N138" s="13">
        <v>25596.685271984137</v>
      </c>
      <c r="O138" s="13">
        <v>240018</v>
      </c>
      <c r="P138" s="13">
        <v>48221</v>
      </c>
      <c r="Q138" s="13">
        <v>150111.29999999999</v>
      </c>
    </row>
    <row r="139" spans="1:17">
      <c r="A139" s="2">
        <v>344</v>
      </c>
      <c r="B139" s="1" t="s">
        <v>118</v>
      </c>
      <c r="C139" s="13">
        <v>104369713.93495172</v>
      </c>
      <c r="D139" s="13">
        <v>103021487</v>
      </c>
      <c r="E139" s="14">
        <v>9827530</v>
      </c>
      <c r="F139" s="13">
        <v>49853918.072882317</v>
      </c>
      <c r="G139" s="13">
        <v>2830089.4688940179</v>
      </c>
      <c r="H139" s="13"/>
      <c r="I139" s="13">
        <v>49599176.25</v>
      </c>
      <c r="J139" s="13">
        <v>2830089</v>
      </c>
      <c r="K139" s="13">
        <v>0</v>
      </c>
      <c r="L139" s="13">
        <v>0</v>
      </c>
      <c r="M139" s="14"/>
      <c r="N139" s="13">
        <v>360153.73529297527</v>
      </c>
      <c r="O139" s="13">
        <v>1714463</v>
      </c>
      <c r="P139" s="13">
        <v>410348</v>
      </c>
      <c r="Q139" s="13">
        <v>995133.75</v>
      </c>
    </row>
    <row r="140" spans="1:17">
      <c r="A140" s="2">
        <v>345</v>
      </c>
      <c r="B140" s="1" t="s">
        <v>119</v>
      </c>
      <c r="C140" s="13">
        <v>11983276.64877468</v>
      </c>
      <c r="D140" s="13">
        <v>14704475</v>
      </c>
      <c r="E140" s="14">
        <v>602807</v>
      </c>
      <c r="F140" s="13">
        <v>5745833.2085197316</v>
      </c>
      <c r="G140" s="13">
        <v>531975.73700550536</v>
      </c>
      <c r="H140" s="13"/>
      <c r="I140" s="13">
        <v>5857229</v>
      </c>
      <c r="J140" s="13">
        <v>1077675</v>
      </c>
      <c r="K140" s="13">
        <v>0</v>
      </c>
      <c r="L140" s="13">
        <v>0</v>
      </c>
      <c r="M140" s="14"/>
      <c r="N140" s="13">
        <v>137419.73336566085</v>
      </c>
      <c r="O140" s="13">
        <v>344481</v>
      </c>
      <c r="P140" s="13">
        <v>90791</v>
      </c>
      <c r="Q140" s="13">
        <v>199646.85</v>
      </c>
    </row>
    <row r="141" spans="1:17">
      <c r="A141" s="2">
        <v>351</v>
      </c>
      <c r="B141" s="1" t="s">
        <v>120</v>
      </c>
      <c r="C141" s="13">
        <v>559545.41968804668</v>
      </c>
      <c r="D141" s="13">
        <v>650654</v>
      </c>
      <c r="E141" s="14">
        <v>12863</v>
      </c>
      <c r="F141" s="13">
        <v>296396.44048802619</v>
      </c>
      <c r="G141" s="13">
        <v>71725.40753265805</v>
      </c>
      <c r="H141" s="13"/>
      <c r="I141" s="13">
        <v>368396</v>
      </c>
      <c r="J141" s="13">
        <v>70804</v>
      </c>
      <c r="K141" s="13">
        <v>0</v>
      </c>
      <c r="L141" s="13">
        <v>0</v>
      </c>
      <c r="M141" s="14"/>
      <c r="N141" s="13">
        <v>7096.0822395303276</v>
      </c>
      <c r="O141" s="13">
        <v>38517</v>
      </c>
      <c r="P141" s="13">
        <v>16981</v>
      </c>
      <c r="Q141" s="13">
        <v>17018.400000000001</v>
      </c>
    </row>
    <row r="142" spans="1:17">
      <c r="A142" s="2">
        <v>352</v>
      </c>
      <c r="B142" s="1" t="s">
        <v>121</v>
      </c>
      <c r="C142" s="13">
        <v>2214828.7181484308</v>
      </c>
      <c r="D142" s="13">
        <v>2413056</v>
      </c>
      <c r="E142" s="14">
        <v>99659</v>
      </c>
      <c r="F142" s="13">
        <v>803117.6550312303</v>
      </c>
      <c r="G142" s="13">
        <v>172110.58644784734</v>
      </c>
      <c r="H142" s="13"/>
      <c r="I142" s="13">
        <v>715704</v>
      </c>
      <c r="J142" s="13">
        <v>172111</v>
      </c>
      <c r="K142" s="13">
        <v>0</v>
      </c>
      <c r="L142" s="13">
        <v>0</v>
      </c>
      <c r="M142" s="14"/>
      <c r="N142" s="13">
        <v>3448.8981451995614</v>
      </c>
      <c r="O142" s="13">
        <v>42361</v>
      </c>
      <c r="P142" s="13">
        <v>5861</v>
      </c>
      <c r="Q142" s="13">
        <v>30544.95</v>
      </c>
    </row>
    <row r="143" spans="1:17">
      <c r="A143" s="2">
        <v>353</v>
      </c>
      <c r="B143" s="1" t="s">
        <v>122</v>
      </c>
      <c r="C143" s="13">
        <v>4258326.3159500388</v>
      </c>
      <c r="D143" s="13">
        <v>4202724</v>
      </c>
      <c r="E143" s="14">
        <v>175623</v>
      </c>
      <c r="F143" s="13">
        <v>2086357.9613921118</v>
      </c>
      <c r="G143" s="13">
        <v>264344.98452319152</v>
      </c>
      <c r="H143" s="13"/>
      <c r="I143" s="13">
        <v>2493022</v>
      </c>
      <c r="J143" s="13">
        <v>293836</v>
      </c>
      <c r="K143" s="13">
        <v>0</v>
      </c>
      <c r="L143" s="13">
        <v>0</v>
      </c>
      <c r="M143" s="14"/>
      <c r="N143" s="13">
        <v>20333.47711578849</v>
      </c>
      <c r="O143" s="13">
        <v>181481</v>
      </c>
      <c r="P143" s="13">
        <v>80612</v>
      </c>
      <c r="Q143" s="13">
        <v>80011.5</v>
      </c>
    </row>
    <row r="144" spans="1:17">
      <c r="A144" s="2">
        <v>355</v>
      </c>
      <c r="B144" s="1" t="s">
        <v>123</v>
      </c>
      <c r="C144" s="13">
        <v>11509747.3579362</v>
      </c>
      <c r="D144" s="13">
        <v>12533891</v>
      </c>
      <c r="E144" s="14">
        <v>558359</v>
      </c>
      <c r="F144" s="13">
        <v>5451496.4724853951</v>
      </c>
      <c r="G144" s="13">
        <v>481746.00374455616</v>
      </c>
      <c r="H144" s="13"/>
      <c r="I144" s="13">
        <v>5586079</v>
      </c>
      <c r="J144" s="13">
        <v>481746</v>
      </c>
      <c r="K144" s="13">
        <v>2170</v>
      </c>
      <c r="L144" s="13">
        <v>0</v>
      </c>
      <c r="M144" s="14"/>
      <c r="N144" s="13">
        <v>71438.381550325095</v>
      </c>
      <c r="O144" s="13">
        <v>287828</v>
      </c>
      <c r="P144" s="13">
        <v>78909</v>
      </c>
      <c r="Q144" s="13">
        <v>170245.65000000002</v>
      </c>
    </row>
    <row r="145" spans="1:17">
      <c r="A145" s="2">
        <v>356</v>
      </c>
      <c r="B145" s="1" t="s">
        <v>124</v>
      </c>
      <c r="C145" s="13">
        <v>12665569.469281496</v>
      </c>
      <c r="D145" s="13">
        <v>12197561</v>
      </c>
      <c r="E145" s="14">
        <v>557693</v>
      </c>
      <c r="F145" s="13">
        <v>5582497.8432973912</v>
      </c>
      <c r="G145" s="13">
        <v>571584.38226478733</v>
      </c>
      <c r="H145" s="13"/>
      <c r="I145" s="13">
        <v>5999845</v>
      </c>
      <c r="J145" s="13">
        <v>651055</v>
      </c>
      <c r="K145" s="13">
        <v>65130</v>
      </c>
      <c r="L145" s="13">
        <v>0</v>
      </c>
      <c r="M145" s="14"/>
      <c r="N145" s="13">
        <v>48074.032859437153</v>
      </c>
      <c r="O145" s="13">
        <v>176820</v>
      </c>
      <c r="P145" s="13">
        <v>99442</v>
      </c>
      <c r="Q145" s="13">
        <v>65638.05</v>
      </c>
    </row>
    <row r="146" spans="1:17">
      <c r="A146" s="2">
        <v>358</v>
      </c>
      <c r="B146" s="1" t="s">
        <v>125</v>
      </c>
      <c r="C146" s="13">
        <v>1820830.1532577781</v>
      </c>
      <c r="D146" s="13">
        <v>2144062</v>
      </c>
      <c r="E146" s="14">
        <v>65602</v>
      </c>
      <c r="F146" s="13">
        <v>943106.81518582196</v>
      </c>
      <c r="G146" s="13">
        <v>257368.98232780737</v>
      </c>
      <c r="H146" s="13"/>
      <c r="I146" s="13">
        <v>962603</v>
      </c>
      <c r="J146" s="13">
        <v>240427</v>
      </c>
      <c r="K146" s="13">
        <v>3707</v>
      </c>
      <c r="L146" s="13">
        <v>0</v>
      </c>
      <c r="M146" s="14"/>
      <c r="N146" s="13">
        <v>25702.164624181871</v>
      </c>
      <c r="O146" s="13">
        <v>54294</v>
      </c>
      <c r="P146" s="13">
        <v>13037</v>
      </c>
      <c r="Q146" s="13">
        <v>34469.550000000003</v>
      </c>
    </row>
    <row r="147" spans="1:17">
      <c r="A147" s="2">
        <v>361</v>
      </c>
      <c r="B147" s="1" t="s">
        <v>126</v>
      </c>
      <c r="C147" s="13">
        <v>22706976.485919982</v>
      </c>
      <c r="D147" s="13">
        <v>22891107</v>
      </c>
      <c r="E147" s="14">
        <v>1334760</v>
      </c>
      <c r="F147" s="13">
        <v>11044072.410570918</v>
      </c>
      <c r="G147" s="13">
        <v>861948.3210177134</v>
      </c>
      <c r="H147" s="13"/>
      <c r="I147" s="13">
        <v>13912663</v>
      </c>
      <c r="J147" s="13">
        <v>861948</v>
      </c>
      <c r="K147" s="13">
        <v>419329</v>
      </c>
      <c r="L147" s="13">
        <v>0</v>
      </c>
      <c r="M147" s="14"/>
      <c r="N147" s="13">
        <v>95053.092863859623</v>
      </c>
      <c r="O147" s="13"/>
      <c r="P147" s="13"/>
      <c r="Q147" s="13"/>
    </row>
    <row r="148" spans="1:17">
      <c r="A148" s="2">
        <v>362</v>
      </c>
      <c r="B148" s="1" t="s">
        <v>127</v>
      </c>
      <c r="C148" s="13">
        <v>11214305.882986428</v>
      </c>
      <c r="D148" s="13">
        <v>11890175</v>
      </c>
      <c r="E148" s="14">
        <v>640741</v>
      </c>
      <c r="F148" s="13">
        <v>5153767.1619976833</v>
      </c>
      <c r="G148" s="13">
        <v>640734.07044829172</v>
      </c>
      <c r="H148" s="13"/>
      <c r="I148" s="13">
        <v>4412173</v>
      </c>
      <c r="J148" s="13">
        <v>715233</v>
      </c>
      <c r="K148" s="13">
        <v>0</v>
      </c>
      <c r="L148" s="13">
        <v>0</v>
      </c>
      <c r="M148" s="14"/>
      <c r="N148" s="13">
        <v>11918.097735354599</v>
      </c>
      <c r="O148" s="13">
        <v>272482</v>
      </c>
      <c r="P148" s="13">
        <v>41780</v>
      </c>
      <c r="Q148" s="13">
        <v>176498.4</v>
      </c>
    </row>
    <row r="149" spans="1:17">
      <c r="A149" s="2">
        <v>363</v>
      </c>
      <c r="B149" s="1" t="s">
        <v>128</v>
      </c>
      <c r="C149" s="13">
        <v>475980445.52134097</v>
      </c>
      <c r="D149" s="13">
        <v>528472404</v>
      </c>
      <c r="E149" s="14">
        <v>16564448</v>
      </c>
      <c r="F149" s="13">
        <v>221959374.31448358</v>
      </c>
      <c r="G149" s="13">
        <v>8883132.3071168512</v>
      </c>
      <c r="H149" s="13"/>
      <c r="I149" s="13">
        <v>242780150</v>
      </c>
      <c r="J149" s="13">
        <v>8883000</v>
      </c>
      <c r="K149" s="13">
        <v>4436525</v>
      </c>
      <c r="L149" s="13">
        <v>0</v>
      </c>
      <c r="M149" s="14"/>
      <c r="N149" s="13">
        <v>982457.00822138216</v>
      </c>
      <c r="O149" s="13">
        <v>7070324</v>
      </c>
      <c r="P149" s="13">
        <v>3529039</v>
      </c>
      <c r="Q149" s="13">
        <v>2802241.05</v>
      </c>
    </row>
    <row r="150" spans="1:17">
      <c r="A150" s="2">
        <v>364</v>
      </c>
      <c r="B150" s="1" t="s">
        <v>475</v>
      </c>
      <c r="C150" s="13">
        <v>482760.61672567588</v>
      </c>
      <c r="D150" s="13">
        <v>561818</v>
      </c>
      <c r="E150" s="14">
        <v>11685</v>
      </c>
      <c r="F150" s="13">
        <v>212709.32409277768</v>
      </c>
      <c r="G150" s="13">
        <v>58961.203567491073</v>
      </c>
      <c r="H150" s="13"/>
      <c r="I150" s="13">
        <v>323737</v>
      </c>
      <c r="J150" s="13">
        <v>58960</v>
      </c>
      <c r="K150" s="13">
        <v>1071</v>
      </c>
      <c r="L150" s="13">
        <v>0</v>
      </c>
      <c r="M150" s="14"/>
      <c r="N150" s="13">
        <v>254.96005232605526</v>
      </c>
      <c r="O150" s="13">
        <v>16551</v>
      </c>
      <c r="P150" s="13">
        <v>62059</v>
      </c>
      <c r="Q150" s="13">
        <v>-33273.449999999997</v>
      </c>
    </row>
    <row r="151" spans="1:17">
      <c r="A151" s="2">
        <v>365</v>
      </c>
      <c r="B151" s="1" t="s">
        <v>429</v>
      </c>
      <c r="C151" s="13">
        <v>198569.09173887919</v>
      </c>
      <c r="D151" s="13">
        <v>379904</v>
      </c>
      <c r="E151" s="14">
        <v>7676</v>
      </c>
      <c r="F151" s="13">
        <v>145897.18246672407</v>
      </c>
      <c r="G151" s="13">
        <v>41769.636685295962</v>
      </c>
      <c r="H151" s="13"/>
      <c r="I151" s="13">
        <v>230646</v>
      </c>
      <c r="J151" s="13">
        <v>41770</v>
      </c>
      <c r="K151" s="13">
        <v>0</v>
      </c>
      <c r="L151" s="13">
        <v>0</v>
      </c>
      <c r="M151" s="14"/>
      <c r="N151" s="13">
        <v>13489.464329085131</v>
      </c>
      <c r="O151" s="13">
        <v>12427</v>
      </c>
      <c r="P151" s="13">
        <v>16050</v>
      </c>
      <c r="Q151" s="13">
        <v>-2353.1999999999998</v>
      </c>
    </row>
    <row r="152" spans="1:17">
      <c r="A152" s="2">
        <v>366</v>
      </c>
      <c r="B152" s="1" t="s">
        <v>461</v>
      </c>
      <c r="C152" s="13">
        <v>1199587.007422314</v>
      </c>
      <c r="D152" s="13">
        <v>1685498</v>
      </c>
      <c r="E152" s="14">
        <v>46126</v>
      </c>
      <c r="F152" s="13">
        <v>489095.6974807959</v>
      </c>
      <c r="G152" s="13">
        <v>110966.77870561321</v>
      </c>
      <c r="H152" s="13"/>
      <c r="I152" s="13">
        <v>582463</v>
      </c>
      <c r="J152" s="13">
        <v>110967</v>
      </c>
      <c r="K152" s="13">
        <v>9912</v>
      </c>
      <c r="L152" s="13">
        <v>0</v>
      </c>
      <c r="M152" s="14"/>
      <c r="N152" s="13">
        <v>270.89046734326058</v>
      </c>
      <c r="O152" s="13">
        <v>351916</v>
      </c>
      <c r="P152" s="13">
        <v>72100</v>
      </c>
      <c r="Q152" s="13">
        <v>214057.65</v>
      </c>
    </row>
    <row r="153" spans="1:17">
      <c r="A153" s="2">
        <v>370</v>
      </c>
      <c r="B153" s="1" t="s">
        <v>129</v>
      </c>
      <c r="C153" s="13">
        <v>419442.79548831668</v>
      </c>
      <c r="D153" s="13">
        <v>522826</v>
      </c>
      <c r="E153" s="14">
        <v>4252</v>
      </c>
      <c r="F153" s="13">
        <v>221409.11314751775</v>
      </c>
      <c r="G153" s="13">
        <v>57321.931225974724</v>
      </c>
      <c r="H153" s="13"/>
      <c r="I153" s="13">
        <v>169992</v>
      </c>
      <c r="J153" s="13">
        <v>57322</v>
      </c>
      <c r="K153" s="13">
        <v>0</v>
      </c>
      <c r="L153" s="13">
        <v>0</v>
      </c>
      <c r="M153" s="14"/>
      <c r="N153" s="13">
        <v>0</v>
      </c>
      <c r="O153" s="13">
        <v>24781</v>
      </c>
      <c r="P153" s="13">
        <v>13361</v>
      </c>
      <c r="Q153" s="13">
        <v>9657.1500000000015</v>
      </c>
    </row>
    <row r="154" spans="1:17">
      <c r="A154" s="2">
        <v>373</v>
      </c>
      <c r="B154" s="1" t="s">
        <v>130</v>
      </c>
      <c r="C154" s="13">
        <v>2959339.2711255411</v>
      </c>
      <c r="D154" s="13">
        <v>2740794</v>
      </c>
      <c r="E154" s="14">
        <v>59364</v>
      </c>
      <c r="F154" s="13">
        <v>1244807.2893541185</v>
      </c>
      <c r="G154" s="13">
        <v>214187.64108497876</v>
      </c>
      <c r="H154" s="13"/>
      <c r="I154" s="13">
        <v>1472116</v>
      </c>
      <c r="J154" s="13">
        <v>167772</v>
      </c>
      <c r="K154" s="13">
        <v>0</v>
      </c>
      <c r="L154" s="13">
        <v>0</v>
      </c>
      <c r="M154" s="14"/>
      <c r="N154" s="13">
        <v>15013.388385005204</v>
      </c>
      <c r="O154" s="13">
        <v>69117</v>
      </c>
      <c r="P154" s="13">
        <v>19085</v>
      </c>
      <c r="Q154" s="13">
        <v>41331.600000000006</v>
      </c>
    </row>
    <row r="155" spans="1:17">
      <c r="A155" s="2">
        <v>375</v>
      </c>
      <c r="B155" s="1" t="s">
        <v>131</v>
      </c>
      <c r="C155" s="13">
        <v>8157704.301020246</v>
      </c>
      <c r="D155" s="13">
        <v>8702609</v>
      </c>
      <c r="E155" s="14">
        <v>392175</v>
      </c>
      <c r="F155" s="13">
        <v>3210899.2616192279</v>
      </c>
      <c r="G155" s="13">
        <v>397323.31616937008</v>
      </c>
      <c r="H155" s="13"/>
      <c r="I155" s="13">
        <v>4828166</v>
      </c>
      <c r="J155" s="13">
        <v>397323</v>
      </c>
      <c r="K155" s="13">
        <v>78409</v>
      </c>
      <c r="L155" s="13">
        <v>12591</v>
      </c>
      <c r="M155" s="14"/>
      <c r="N155" s="13">
        <v>1719.0165808427614</v>
      </c>
      <c r="O155" s="13">
        <v>52769</v>
      </c>
      <c r="P155" s="13">
        <v>6213</v>
      </c>
      <c r="Q155" s="13">
        <v>36009.15</v>
      </c>
    </row>
    <row r="156" spans="1:17">
      <c r="A156" s="2">
        <v>376</v>
      </c>
      <c r="B156" s="1" t="s">
        <v>132</v>
      </c>
      <c r="C156" s="13">
        <v>647282.21236452356</v>
      </c>
      <c r="D156" s="13">
        <v>915710</v>
      </c>
      <c r="E156" s="14">
        <v>26845</v>
      </c>
      <c r="F156" s="13">
        <v>305600.09356113616</v>
      </c>
      <c r="G156" s="13">
        <v>61961.037447411793</v>
      </c>
      <c r="H156" s="13"/>
      <c r="I156" s="13">
        <v>278565</v>
      </c>
      <c r="J156" s="13">
        <v>61961</v>
      </c>
      <c r="K156" s="13">
        <v>1620</v>
      </c>
      <c r="L156" s="13">
        <v>0</v>
      </c>
      <c r="M156" s="14"/>
      <c r="N156" s="13">
        <v>1989.4573993750523</v>
      </c>
      <c r="O156" s="13">
        <v>22620</v>
      </c>
      <c r="P156" s="13">
        <v>8416</v>
      </c>
      <c r="Q156" s="13">
        <v>11259</v>
      </c>
    </row>
    <row r="157" spans="1:17">
      <c r="A157" s="2">
        <v>377</v>
      </c>
      <c r="B157" s="1" t="s">
        <v>133</v>
      </c>
      <c r="C157" s="13">
        <v>1769975.957206256</v>
      </c>
      <c r="D157" s="13">
        <v>2069023</v>
      </c>
      <c r="E157" s="14">
        <v>54016</v>
      </c>
      <c r="F157" s="13">
        <v>746588.10743899317</v>
      </c>
      <c r="G157" s="13">
        <v>122329.40455831541</v>
      </c>
      <c r="H157" s="13"/>
      <c r="I157" s="13">
        <v>523556</v>
      </c>
      <c r="J157" s="13">
        <v>95706</v>
      </c>
      <c r="K157" s="13">
        <v>41585</v>
      </c>
      <c r="L157" s="13">
        <v>0</v>
      </c>
      <c r="M157" s="14"/>
      <c r="N157" s="13">
        <v>7214.5876424866583</v>
      </c>
      <c r="O157" s="13">
        <v>74170</v>
      </c>
      <c r="P157" s="13">
        <v>37179</v>
      </c>
      <c r="Q157" s="13">
        <v>29554.2</v>
      </c>
    </row>
    <row r="158" spans="1:17">
      <c r="A158" s="2">
        <v>381</v>
      </c>
      <c r="B158" s="1" t="s">
        <v>414</v>
      </c>
      <c r="C158" s="13">
        <v>4163692.5989694842</v>
      </c>
      <c r="D158" s="13">
        <v>5081245</v>
      </c>
      <c r="E158" s="14">
        <v>92971</v>
      </c>
      <c r="F158" s="13">
        <v>2056965.2224858669</v>
      </c>
      <c r="G158" s="13">
        <v>216953.06300562556</v>
      </c>
      <c r="H158" s="13"/>
      <c r="I158" s="13">
        <v>2861009</v>
      </c>
      <c r="J158" s="13">
        <v>216953</v>
      </c>
      <c r="K158" s="13">
        <v>0</v>
      </c>
      <c r="L158" s="13">
        <v>0</v>
      </c>
      <c r="M158" s="14"/>
      <c r="N158" s="13">
        <v>10957.813052237974</v>
      </c>
      <c r="O158" s="13">
        <v>161405</v>
      </c>
      <c r="P158" s="13">
        <v>32062</v>
      </c>
      <c r="Q158" s="13">
        <v>102591.9</v>
      </c>
    </row>
    <row r="159" spans="1:17">
      <c r="A159" s="2">
        <v>383</v>
      </c>
      <c r="B159" s="1" t="s">
        <v>134</v>
      </c>
      <c r="C159" s="13">
        <v>1940027.5990138866</v>
      </c>
      <c r="D159" s="13">
        <v>2379934</v>
      </c>
      <c r="E159" s="14">
        <v>44252</v>
      </c>
      <c r="F159" s="13">
        <v>823526.75528764306</v>
      </c>
      <c r="G159" s="13">
        <v>213980.81866060555</v>
      </c>
      <c r="H159" s="13"/>
      <c r="I159" s="13">
        <v>885817</v>
      </c>
      <c r="J159" s="13">
        <v>213981</v>
      </c>
      <c r="K159" s="13">
        <v>25268</v>
      </c>
      <c r="L159" s="13">
        <v>0</v>
      </c>
      <c r="M159" s="14"/>
      <c r="N159" s="13">
        <v>12040.347152900227</v>
      </c>
      <c r="O159" s="13">
        <v>53762</v>
      </c>
      <c r="P159" s="13">
        <v>7513</v>
      </c>
      <c r="Q159" s="13">
        <v>36405.15</v>
      </c>
    </row>
    <row r="160" spans="1:17">
      <c r="A160" s="2">
        <v>384</v>
      </c>
      <c r="B160" s="1" t="s">
        <v>135</v>
      </c>
      <c r="C160" s="13">
        <v>4922174.0196612608</v>
      </c>
      <c r="D160" s="13">
        <v>5745646</v>
      </c>
      <c r="E160" s="14">
        <v>259489</v>
      </c>
      <c r="F160" s="13">
        <v>2155777.9766987218</v>
      </c>
      <c r="G160" s="13">
        <v>254417.1960815546</v>
      </c>
      <c r="H160" s="13"/>
      <c r="I160" s="13">
        <v>2073065</v>
      </c>
      <c r="J160" s="13">
        <v>295301</v>
      </c>
      <c r="K160" s="13">
        <v>0</v>
      </c>
      <c r="L160" s="13">
        <v>0</v>
      </c>
      <c r="M160" s="14"/>
      <c r="N160" s="13">
        <v>15559.225335496798</v>
      </c>
      <c r="O160" s="13">
        <v>429560</v>
      </c>
      <c r="P160" s="13">
        <v>0</v>
      </c>
      <c r="Q160" s="13">
        <v>328037.84999999998</v>
      </c>
    </row>
    <row r="161" spans="1:17">
      <c r="A161" s="2">
        <v>385</v>
      </c>
      <c r="B161" s="1" t="s">
        <v>136</v>
      </c>
      <c r="C161" s="13">
        <v>1787222.9242984299</v>
      </c>
      <c r="D161" s="13">
        <v>2176436</v>
      </c>
      <c r="E161" s="14">
        <v>58061</v>
      </c>
      <c r="F161" s="13">
        <v>761410.5242395401</v>
      </c>
      <c r="G161" s="13">
        <v>248547.60583400694</v>
      </c>
      <c r="H161" s="13"/>
      <c r="I161" s="13">
        <v>693417</v>
      </c>
      <c r="J161" s="13">
        <v>201725</v>
      </c>
      <c r="K161" s="13">
        <v>106140</v>
      </c>
      <c r="L161" s="13">
        <v>101617</v>
      </c>
      <c r="M161" s="14"/>
      <c r="N161" s="13">
        <v>7674.1470803101847</v>
      </c>
      <c r="O161" s="13">
        <v>2888</v>
      </c>
      <c r="P161" s="13">
        <v>19196</v>
      </c>
      <c r="Q161" s="13">
        <v>-11797.8</v>
      </c>
    </row>
    <row r="162" spans="1:17">
      <c r="A162" s="2">
        <v>388</v>
      </c>
      <c r="B162" s="1" t="s">
        <v>137</v>
      </c>
      <c r="C162" s="13">
        <v>2532552.1598247858</v>
      </c>
      <c r="D162" s="13">
        <v>3010659</v>
      </c>
      <c r="E162" s="14">
        <v>40639</v>
      </c>
      <c r="F162" s="13">
        <v>1022979.4640109483</v>
      </c>
      <c r="G162" s="13">
        <v>163990.28076461147</v>
      </c>
      <c r="H162" s="13"/>
      <c r="I162" s="13">
        <v>1017257</v>
      </c>
      <c r="J162" s="13">
        <v>163990</v>
      </c>
      <c r="K162" s="13">
        <v>300</v>
      </c>
      <c r="L162" s="13">
        <v>0</v>
      </c>
      <c r="M162" s="14"/>
      <c r="N162" s="13">
        <v>932.29633876036246</v>
      </c>
      <c r="O162" s="13">
        <v>65318</v>
      </c>
      <c r="P162" s="13">
        <v>4488</v>
      </c>
      <c r="Q162" s="13">
        <v>47442.6</v>
      </c>
    </row>
    <row r="163" spans="1:17">
      <c r="A163" s="2">
        <v>392</v>
      </c>
      <c r="B163" s="1" t="s">
        <v>138</v>
      </c>
      <c r="C163" s="13">
        <v>40282682.73027131</v>
      </c>
      <c r="D163" s="13">
        <v>37770338</v>
      </c>
      <c r="E163" s="14">
        <v>2421860</v>
      </c>
      <c r="F163" s="13">
        <v>17334916.968490612</v>
      </c>
      <c r="G163" s="13">
        <v>1334935.0130032578</v>
      </c>
      <c r="H163" s="13"/>
      <c r="I163" s="13">
        <v>23258452</v>
      </c>
      <c r="J163" s="13">
        <v>1229970</v>
      </c>
      <c r="K163" s="13">
        <v>42876</v>
      </c>
      <c r="L163" s="13">
        <v>0</v>
      </c>
      <c r="M163" s="14"/>
      <c r="N163" s="13">
        <v>132635.46542869214</v>
      </c>
      <c r="O163" s="13">
        <v>1641335</v>
      </c>
      <c r="P163" s="13">
        <v>338118</v>
      </c>
      <c r="Q163" s="13">
        <v>994683.9</v>
      </c>
    </row>
    <row r="164" spans="1:17">
      <c r="A164" s="2">
        <v>393</v>
      </c>
      <c r="B164" s="1" t="s">
        <v>139</v>
      </c>
      <c r="C164" s="13">
        <v>423943.34816047479</v>
      </c>
      <c r="D164" s="13">
        <v>602680</v>
      </c>
      <c r="E164" s="14">
        <v>16406</v>
      </c>
      <c r="F164" s="13">
        <v>219173.40449768427</v>
      </c>
      <c r="G164" s="13">
        <v>43243.644550917554</v>
      </c>
      <c r="H164" s="13"/>
      <c r="I164" s="13">
        <v>185326</v>
      </c>
      <c r="J164" s="13">
        <v>42849</v>
      </c>
      <c r="K164" s="13">
        <v>37366</v>
      </c>
      <c r="L164" s="13">
        <v>0</v>
      </c>
      <c r="M164" s="14"/>
      <c r="N164" s="13">
        <v>3392.554396233179</v>
      </c>
      <c r="O164" s="13">
        <v>38038</v>
      </c>
      <c r="P164" s="13">
        <v>33616</v>
      </c>
      <c r="Q164" s="13">
        <v>4434.3</v>
      </c>
    </row>
    <row r="165" spans="1:17">
      <c r="A165" s="2">
        <v>394</v>
      </c>
      <c r="B165" s="1" t="s">
        <v>140</v>
      </c>
      <c r="C165" s="13">
        <v>15353793.447453722</v>
      </c>
      <c r="D165" s="13">
        <v>18945052</v>
      </c>
      <c r="E165" s="14">
        <v>637005</v>
      </c>
      <c r="F165" s="13">
        <v>6746712.8796020653</v>
      </c>
      <c r="G165" s="13">
        <v>1244521.0424927247</v>
      </c>
      <c r="H165" s="13"/>
      <c r="I165" s="13">
        <v>6442493</v>
      </c>
      <c r="J165" s="13">
        <v>1244522</v>
      </c>
      <c r="K165" s="13">
        <v>18888</v>
      </c>
      <c r="L165" s="13">
        <v>0</v>
      </c>
      <c r="M165" s="14"/>
      <c r="N165" s="13">
        <v>66816.514834420348</v>
      </c>
      <c r="O165" s="13">
        <v>2389789</v>
      </c>
      <c r="P165" s="13">
        <v>409047</v>
      </c>
      <c r="Q165" s="13">
        <v>1508983.2</v>
      </c>
    </row>
    <row r="166" spans="1:17">
      <c r="A166" s="2">
        <v>395</v>
      </c>
      <c r="B166" s="1" t="s">
        <v>448</v>
      </c>
      <c r="C166" s="13">
        <v>988334.18929156545</v>
      </c>
      <c r="D166" s="13">
        <v>1220393</v>
      </c>
      <c r="E166" s="14">
        <v>48634</v>
      </c>
      <c r="F166" s="13">
        <v>493425.59794406861</v>
      </c>
      <c r="G166" s="13">
        <v>118415.12421774074</v>
      </c>
      <c r="H166" s="13"/>
      <c r="I166" s="13">
        <v>581153</v>
      </c>
      <c r="J166" s="13">
        <v>118415</v>
      </c>
      <c r="K166" s="13">
        <v>7570</v>
      </c>
      <c r="L166" s="13">
        <v>0</v>
      </c>
      <c r="M166" s="14"/>
      <c r="N166" s="13">
        <v>22323.466752531633</v>
      </c>
      <c r="O166" s="13">
        <v>172762</v>
      </c>
      <c r="P166" s="13">
        <v>40465</v>
      </c>
      <c r="Q166" s="13">
        <v>102568.5</v>
      </c>
    </row>
    <row r="167" spans="1:17">
      <c r="A167" s="2">
        <v>396</v>
      </c>
      <c r="B167" s="1" t="s">
        <v>141</v>
      </c>
      <c r="C167" s="13">
        <v>6746671.3742250223</v>
      </c>
      <c r="D167" s="13">
        <v>7947873</v>
      </c>
      <c r="E167" s="14">
        <v>224958</v>
      </c>
      <c r="F167" s="13">
        <v>3015126.2727173986</v>
      </c>
      <c r="G167" s="13">
        <v>350593.00325279252</v>
      </c>
      <c r="H167" s="13"/>
      <c r="I167" s="13">
        <v>4015082</v>
      </c>
      <c r="J167" s="13">
        <v>350451</v>
      </c>
      <c r="K167" s="13">
        <v>0</v>
      </c>
      <c r="L167" s="13">
        <v>0</v>
      </c>
      <c r="M167" s="14"/>
      <c r="N167" s="13">
        <v>44153.232875378264</v>
      </c>
      <c r="O167" s="13">
        <v>200162</v>
      </c>
      <c r="P167" s="13">
        <v>81956</v>
      </c>
      <c r="Q167" s="13">
        <v>92779.5</v>
      </c>
    </row>
    <row r="168" spans="1:17">
      <c r="A168" s="2">
        <v>397</v>
      </c>
      <c r="B168" s="1" t="s">
        <v>142</v>
      </c>
      <c r="C168" s="13">
        <v>2154484.4105406487</v>
      </c>
      <c r="D168" s="13">
        <v>2445944</v>
      </c>
      <c r="E168" s="14">
        <v>68881</v>
      </c>
      <c r="F168" s="13">
        <v>1167377.3264169504</v>
      </c>
      <c r="G168" s="13">
        <v>132322.78379105468</v>
      </c>
      <c r="H168" s="13"/>
      <c r="I168" s="13">
        <v>890467</v>
      </c>
      <c r="J168" s="13">
        <v>136047</v>
      </c>
      <c r="K168" s="13">
        <v>16308</v>
      </c>
      <c r="L168" s="13">
        <v>0</v>
      </c>
      <c r="M168" s="14"/>
      <c r="N168" s="13">
        <v>6078.972040864136</v>
      </c>
      <c r="O168" s="13">
        <v>62198</v>
      </c>
      <c r="P168" s="13">
        <v>27381</v>
      </c>
      <c r="Q168" s="13">
        <v>29683.5</v>
      </c>
    </row>
    <row r="169" spans="1:17">
      <c r="A169" s="2">
        <v>398</v>
      </c>
      <c r="B169" s="1" t="s">
        <v>143</v>
      </c>
      <c r="C169" s="13">
        <v>6429929.2814616906</v>
      </c>
      <c r="D169" s="13">
        <v>5910246</v>
      </c>
      <c r="E169" s="14">
        <v>264670</v>
      </c>
      <c r="F169" s="13">
        <v>2833730.4170508804</v>
      </c>
      <c r="G169" s="13">
        <v>436890.98291684903</v>
      </c>
      <c r="H169" s="13"/>
      <c r="I169" s="13">
        <v>3343128</v>
      </c>
      <c r="J169" s="13">
        <v>436891</v>
      </c>
      <c r="K169" s="13">
        <v>90077</v>
      </c>
      <c r="L169" s="13">
        <v>0</v>
      </c>
      <c r="M169" s="14"/>
      <c r="N169" s="13">
        <v>46167.84766690174</v>
      </c>
      <c r="O169" s="13">
        <v>577557</v>
      </c>
      <c r="P169" s="13">
        <v>212872</v>
      </c>
      <c r="Q169" s="13">
        <v>286284.59999999998</v>
      </c>
    </row>
    <row r="170" spans="1:17">
      <c r="A170" s="2">
        <v>399</v>
      </c>
      <c r="B170" s="1" t="s">
        <v>144</v>
      </c>
      <c r="C170" s="13">
        <v>1610048.1359236147</v>
      </c>
      <c r="D170" s="13">
        <v>2134955</v>
      </c>
      <c r="E170" s="14">
        <v>186403</v>
      </c>
      <c r="F170" s="13">
        <v>658404.96562278876</v>
      </c>
      <c r="G170" s="13">
        <v>122706.5302457956</v>
      </c>
      <c r="H170" s="13"/>
      <c r="I170" s="13">
        <v>516605</v>
      </c>
      <c r="J170" s="13">
        <v>122707</v>
      </c>
      <c r="K170" s="13">
        <v>14761</v>
      </c>
      <c r="L170" s="13">
        <v>0</v>
      </c>
      <c r="M170" s="14"/>
      <c r="N170" s="13">
        <v>33265.936686158551</v>
      </c>
      <c r="O170" s="13">
        <v>132789</v>
      </c>
      <c r="P170" s="13">
        <v>36903</v>
      </c>
      <c r="Q170" s="13">
        <v>74505.75</v>
      </c>
    </row>
    <row r="171" spans="1:17">
      <c r="A171" s="2">
        <v>400</v>
      </c>
      <c r="B171" s="1" t="s">
        <v>145</v>
      </c>
      <c r="C171" s="13">
        <v>18167069.72600393</v>
      </c>
      <c r="D171" s="13">
        <v>19425051</v>
      </c>
      <c r="E171" s="14">
        <v>564120</v>
      </c>
      <c r="F171" s="13">
        <v>8656303.310598772</v>
      </c>
      <c r="G171" s="13">
        <v>533888.24699762161</v>
      </c>
      <c r="H171" s="13"/>
      <c r="I171" s="13">
        <v>9704792</v>
      </c>
      <c r="J171" s="13">
        <v>533888</v>
      </c>
      <c r="K171" s="13">
        <v>208001</v>
      </c>
      <c r="L171" s="13">
        <v>0</v>
      </c>
      <c r="M171" s="14"/>
      <c r="N171" s="13">
        <v>13194.118472328937</v>
      </c>
      <c r="O171" s="13">
        <v>304785</v>
      </c>
      <c r="P171" s="13">
        <v>47859</v>
      </c>
      <c r="Q171" s="13">
        <v>199866</v>
      </c>
    </row>
    <row r="172" spans="1:17">
      <c r="A172" s="2">
        <v>402</v>
      </c>
      <c r="B172" s="1" t="s">
        <v>146</v>
      </c>
      <c r="C172" s="13">
        <v>19322061.314737283</v>
      </c>
      <c r="D172" s="13">
        <v>21462877</v>
      </c>
      <c r="E172" s="14">
        <v>438255</v>
      </c>
      <c r="F172" s="13">
        <v>7693100.7050130079</v>
      </c>
      <c r="G172" s="13">
        <v>781519.12598935911</v>
      </c>
      <c r="H172" s="13"/>
      <c r="I172" s="13">
        <v>8818746</v>
      </c>
      <c r="J172" s="13">
        <v>781519</v>
      </c>
      <c r="K172" s="13">
        <v>151903</v>
      </c>
      <c r="L172" s="13">
        <v>0</v>
      </c>
      <c r="M172" s="14"/>
      <c r="N172" s="13">
        <v>103891.3348332381</v>
      </c>
      <c r="O172" s="13">
        <v>763745</v>
      </c>
      <c r="P172" s="13">
        <v>90343</v>
      </c>
      <c r="Q172" s="13">
        <v>522763.2</v>
      </c>
    </row>
    <row r="173" spans="1:17">
      <c r="A173" s="2">
        <v>405</v>
      </c>
      <c r="B173" s="1" t="s">
        <v>147</v>
      </c>
      <c r="C173" s="13">
        <v>15934989.571601661</v>
      </c>
      <c r="D173" s="13">
        <v>15255850</v>
      </c>
      <c r="E173" s="14">
        <v>399997</v>
      </c>
      <c r="F173" s="13">
        <v>7004904.0566417892</v>
      </c>
      <c r="G173" s="13">
        <v>615291.97868925985</v>
      </c>
      <c r="H173" s="13"/>
      <c r="I173" s="13">
        <v>7518340</v>
      </c>
      <c r="J173" s="13">
        <v>615292</v>
      </c>
      <c r="K173" s="13">
        <v>84487</v>
      </c>
      <c r="L173" s="13">
        <v>0</v>
      </c>
      <c r="M173" s="14"/>
      <c r="N173" s="13">
        <v>82523.532392877736</v>
      </c>
      <c r="O173" s="13">
        <v>493803</v>
      </c>
      <c r="P173" s="13">
        <v>132432</v>
      </c>
      <c r="Q173" s="13">
        <v>288943.8</v>
      </c>
    </row>
    <row r="174" spans="1:17">
      <c r="A174" s="2">
        <v>406</v>
      </c>
      <c r="B174" s="1" t="s">
        <v>148</v>
      </c>
      <c r="C174" s="13">
        <v>6031871.9274474848</v>
      </c>
      <c r="D174" s="13">
        <v>7693161</v>
      </c>
      <c r="E174" s="14">
        <v>328917</v>
      </c>
      <c r="F174" s="13">
        <v>2957287.5712947412</v>
      </c>
      <c r="G174" s="13">
        <v>329495.49164444342</v>
      </c>
      <c r="H174" s="13"/>
      <c r="I174" s="13">
        <v>2933683</v>
      </c>
      <c r="J174" s="13">
        <v>329495</v>
      </c>
      <c r="K174" s="13">
        <v>19880</v>
      </c>
      <c r="L174" s="13">
        <v>0</v>
      </c>
      <c r="M174" s="14"/>
      <c r="N174" s="13">
        <v>13389.848764442693</v>
      </c>
      <c r="O174" s="13">
        <v>601956</v>
      </c>
      <c r="P174" s="13">
        <v>71113</v>
      </c>
      <c r="Q174" s="13">
        <v>408344.85</v>
      </c>
    </row>
    <row r="175" spans="1:17">
      <c r="A175" s="2">
        <v>412</v>
      </c>
      <c r="B175" s="1" t="s">
        <v>462</v>
      </c>
      <c r="C175" s="13">
        <v>821250.24789092527</v>
      </c>
      <c r="D175" s="13">
        <v>1046372</v>
      </c>
      <c r="E175" s="14">
        <v>28714</v>
      </c>
      <c r="F175" s="13">
        <v>358356.29963815905</v>
      </c>
      <c r="G175" s="13">
        <v>100901.48031023864</v>
      </c>
      <c r="H175" s="13"/>
      <c r="I175" s="13">
        <v>421792</v>
      </c>
      <c r="J175" s="13">
        <v>100901</v>
      </c>
      <c r="K175" s="13">
        <v>5514</v>
      </c>
      <c r="L175" s="13">
        <v>0</v>
      </c>
      <c r="M175" s="14"/>
      <c r="N175" s="13">
        <v>11091.422984640338</v>
      </c>
      <c r="O175" s="13">
        <v>134357</v>
      </c>
      <c r="P175" s="13">
        <v>4667</v>
      </c>
      <c r="Q175" s="13">
        <v>99256.2</v>
      </c>
    </row>
    <row r="176" spans="1:17">
      <c r="A176" s="2">
        <v>415</v>
      </c>
      <c r="B176" s="1" t="s">
        <v>149</v>
      </c>
      <c r="C176" s="13">
        <v>737655.49059724645</v>
      </c>
      <c r="D176" s="13">
        <v>932095</v>
      </c>
      <c r="E176" s="14">
        <v>17401</v>
      </c>
      <c r="F176" s="13">
        <v>327150.00818933407</v>
      </c>
      <c r="G176" s="13">
        <v>72885.157224685609</v>
      </c>
      <c r="H176" s="13"/>
      <c r="I176" s="13">
        <v>393165</v>
      </c>
      <c r="J176" s="13">
        <v>72885</v>
      </c>
      <c r="K176" s="13">
        <v>20149</v>
      </c>
      <c r="L176" s="13">
        <v>0</v>
      </c>
      <c r="M176" s="14"/>
      <c r="N176" s="13">
        <v>9067.3242738079407</v>
      </c>
      <c r="O176" s="13">
        <v>6601</v>
      </c>
      <c r="P176" s="13">
        <v>7898</v>
      </c>
      <c r="Q176" s="13">
        <v>-244.64999999999964</v>
      </c>
    </row>
    <row r="177" spans="1:17">
      <c r="A177" s="2">
        <v>416</v>
      </c>
      <c r="B177" s="1" t="s">
        <v>150</v>
      </c>
      <c r="C177" s="13">
        <v>1876417.7697833788</v>
      </c>
      <c r="D177" s="13">
        <v>2203433</v>
      </c>
      <c r="E177" s="14">
        <v>58957</v>
      </c>
      <c r="F177" s="13">
        <v>906789.49161076732</v>
      </c>
      <c r="G177" s="13">
        <v>195314.41175309851</v>
      </c>
      <c r="H177" s="13"/>
      <c r="I177" s="13">
        <v>903170</v>
      </c>
      <c r="J177" s="13">
        <v>0</v>
      </c>
      <c r="K177" s="13">
        <v>8119</v>
      </c>
      <c r="L177" s="13">
        <v>0</v>
      </c>
      <c r="M177" s="14"/>
      <c r="N177" s="13">
        <v>19640.072766741781</v>
      </c>
      <c r="O177" s="13">
        <v>132910</v>
      </c>
      <c r="P177" s="13">
        <v>65292</v>
      </c>
      <c r="Q177" s="13">
        <v>55876.800000000003</v>
      </c>
    </row>
    <row r="178" spans="1:17">
      <c r="A178" s="2">
        <v>417</v>
      </c>
      <c r="B178" s="1" t="s">
        <v>151</v>
      </c>
      <c r="C178" s="13">
        <v>678458.31079795829</v>
      </c>
      <c r="D178" s="13">
        <v>850264</v>
      </c>
      <c r="E178" s="14">
        <v>56772</v>
      </c>
      <c r="F178" s="13">
        <v>290096.25912382093</v>
      </c>
      <c r="G178" s="13">
        <v>88319.934067230686</v>
      </c>
      <c r="H178" s="13"/>
      <c r="I178" s="13">
        <v>308111</v>
      </c>
      <c r="J178" s="13">
        <v>88320</v>
      </c>
      <c r="K178" s="13">
        <v>1890</v>
      </c>
      <c r="L178" s="13">
        <v>0</v>
      </c>
      <c r="M178" s="14"/>
      <c r="N178" s="13">
        <v>0</v>
      </c>
      <c r="O178" s="13">
        <v>112557</v>
      </c>
      <c r="P178" s="13">
        <v>960</v>
      </c>
      <c r="Q178" s="13">
        <v>85522.95</v>
      </c>
    </row>
    <row r="179" spans="1:17">
      <c r="A179" s="2">
        <v>420</v>
      </c>
      <c r="B179" s="1" t="s">
        <v>152</v>
      </c>
      <c r="C179" s="13">
        <v>1957219.6190300281</v>
      </c>
      <c r="D179" s="13">
        <v>2232329</v>
      </c>
      <c r="E179" s="14">
        <v>103560</v>
      </c>
      <c r="F179" s="13">
        <v>919815.2714970489</v>
      </c>
      <c r="G179" s="13">
        <v>219860.70545813077</v>
      </c>
      <c r="H179" s="13"/>
      <c r="I179" s="13">
        <v>1177869</v>
      </c>
      <c r="J179" s="13">
        <v>219861</v>
      </c>
      <c r="K179" s="13">
        <v>1732</v>
      </c>
      <c r="L179" s="13">
        <v>0</v>
      </c>
      <c r="M179" s="14"/>
      <c r="N179" s="13">
        <v>15856.718494738028</v>
      </c>
      <c r="O179" s="13">
        <v>129499</v>
      </c>
      <c r="P179" s="13">
        <v>39563</v>
      </c>
      <c r="Q179" s="13">
        <v>77116.5</v>
      </c>
    </row>
    <row r="180" spans="1:17">
      <c r="A180" s="2">
        <v>424</v>
      </c>
      <c r="B180" s="1" t="s">
        <v>415</v>
      </c>
      <c r="C180" s="13">
        <v>758761.34081239544</v>
      </c>
      <c r="D180" s="13">
        <v>948296</v>
      </c>
      <c r="E180" s="14">
        <v>13810</v>
      </c>
      <c r="F180" s="13">
        <v>255036.81145524411</v>
      </c>
      <c r="G180" s="13">
        <v>55110.069376101361</v>
      </c>
      <c r="H180" s="13"/>
      <c r="I180" s="13">
        <v>456185</v>
      </c>
      <c r="J180" s="13">
        <v>55110</v>
      </c>
      <c r="K180" s="13">
        <v>0</v>
      </c>
      <c r="L180" s="13">
        <v>0</v>
      </c>
      <c r="M180" s="14"/>
      <c r="N180" s="13">
        <v>1850.9380360774062</v>
      </c>
      <c r="O180" s="13">
        <v>19621</v>
      </c>
      <c r="P180" s="13">
        <v>74393</v>
      </c>
      <c r="Q180" s="13">
        <v>-40894.800000000003</v>
      </c>
    </row>
    <row r="181" spans="1:17">
      <c r="A181" s="2">
        <v>425</v>
      </c>
      <c r="B181" s="1" t="s">
        <v>416</v>
      </c>
      <c r="C181" s="13">
        <v>1407804.039500715</v>
      </c>
      <c r="D181" s="13">
        <v>1695759</v>
      </c>
      <c r="E181" s="14">
        <v>61650</v>
      </c>
      <c r="F181" s="13">
        <v>717779.90499890805</v>
      </c>
      <c r="G181" s="13">
        <v>89214.114222513366</v>
      </c>
      <c r="H181" s="13"/>
      <c r="I181" s="13">
        <v>937217</v>
      </c>
      <c r="J181" s="13">
        <v>89214</v>
      </c>
      <c r="K181" s="13">
        <v>0</v>
      </c>
      <c r="L181" s="13">
        <v>0</v>
      </c>
      <c r="M181" s="14"/>
      <c r="N181" s="13">
        <v>13907.032073867913</v>
      </c>
      <c r="O181" s="13">
        <v>173781</v>
      </c>
      <c r="P181" s="13">
        <v>24076</v>
      </c>
      <c r="Q181" s="13">
        <v>115104.45</v>
      </c>
    </row>
    <row r="182" spans="1:17">
      <c r="A182" s="2">
        <v>431</v>
      </c>
      <c r="B182" s="1" t="s">
        <v>153</v>
      </c>
      <c r="C182" s="13">
        <v>502681.83191511111</v>
      </c>
      <c r="D182" s="13">
        <v>628656</v>
      </c>
      <c r="E182" s="14">
        <v>4194</v>
      </c>
      <c r="F182" s="13">
        <v>248101.86747044005</v>
      </c>
      <c r="G182" s="13">
        <v>64565.898818905473</v>
      </c>
      <c r="H182" s="13"/>
      <c r="I182" s="13">
        <v>335700</v>
      </c>
      <c r="J182" s="13">
        <v>78998</v>
      </c>
      <c r="K182" s="13">
        <v>2715</v>
      </c>
      <c r="L182" s="13">
        <v>2715</v>
      </c>
      <c r="M182" s="14"/>
      <c r="N182" s="13">
        <v>0</v>
      </c>
      <c r="O182" s="13"/>
      <c r="P182" s="13"/>
      <c r="Q182" s="13"/>
    </row>
    <row r="183" spans="1:17">
      <c r="A183" s="2">
        <v>432</v>
      </c>
      <c r="B183" s="1" t="s">
        <v>154</v>
      </c>
      <c r="C183" s="13">
        <v>513173.2585982508</v>
      </c>
      <c r="D183" s="13">
        <v>711494</v>
      </c>
      <c r="E183" s="14">
        <v>27088</v>
      </c>
      <c r="F183" s="13">
        <v>306933.2192022017</v>
      </c>
      <c r="G183" s="13">
        <v>82903.669166173146</v>
      </c>
      <c r="H183" s="13"/>
      <c r="I183" s="13">
        <v>321207</v>
      </c>
      <c r="J183" s="13">
        <v>82904</v>
      </c>
      <c r="K183" s="13">
        <v>2250</v>
      </c>
      <c r="L183" s="13">
        <v>0</v>
      </c>
      <c r="M183" s="14"/>
      <c r="N183" s="13">
        <v>4496.4881096950439</v>
      </c>
      <c r="O183" s="13">
        <v>54535</v>
      </c>
      <c r="P183" s="13">
        <v>111479</v>
      </c>
      <c r="Q183" s="13">
        <v>-41587.35</v>
      </c>
    </row>
    <row r="184" spans="1:17">
      <c r="A184" s="2">
        <v>437</v>
      </c>
      <c r="B184" s="1" t="s">
        <v>155</v>
      </c>
      <c r="C184" s="13">
        <v>1072878.4825379786</v>
      </c>
      <c r="D184" s="13">
        <v>1307349</v>
      </c>
      <c r="E184" s="14">
        <v>24785</v>
      </c>
      <c r="F184" s="13">
        <v>476908.43460167258</v>
      </c>
      <c r="G184" s="13">
        <v>81613.184544375428</v>
      </c>
      <c r="H184" s="13"/>
      <c r="I184" s="13">
        <v>426670</v>
      </c>
      <c r="J184" s="13">
        <v>103674</v>
      </c>
      <c r="K184" s="13">
        <v>0</v>
      </c>
      <c r="L184" s="13">
        <v>0</v>
      </c>
      <c r="M184" s="14"/>
      <c r="N184" s="13">
        <v>0</v>
      </c>
      <c r="O184" s="13">
        <v>13308</v>
      </c>
      <c r="P184" s="13">
        <v>3272</v>
      </c>
      <c r="Q184" s="13">
        <v>8983.2000000000007</v>
      </c>
    </row>
    <row r="185" spans="1:17">
      <c r="A185" s="2">
        <v>439</v>
      </c>
      <c r="B185" s="1" t="s">
        <v>156</v>
      </c>
      <c r="C185" s="13">
        <v>13617242.717539109</v>
      </c>
      <c r="D185" s="13">
        <v>13783373</v>
      </c>
      <c r="E185" s="14">
        <v>681211</v>
      </c>
      <c r="F185" s="13">
        <v>6630771.2846208857</v>
      </c>
      <c r="G185" s="13">
        <v>728011.62982643221</v>
      </c>
      <c r="H185" s="13"/>
      <c r="I185" s="13">
        <v>8429971</v>
      </c>
      <c r="J185" s="13">
        <v>728012</v>
      </c>
      <c r="K185" s="13">
        <v>273944</v>
      </c>
      <c r="L185" s="13">
        <v>0</v>
      </c>
      <c r="M185" s="14"/>
      <c r="N185" s="13">
        <v>10954.348921092238</v>
      </c>
      <c r="O185" s="13">
        <v>314826</v>
      </c>
      <c r="P185" s="13">
        <v>56288</v>
      </c>
      <c r="Q185" s="13">
        <v>207406.5</v>
      </c>
    </row>
    <row r="186" spans="1:17">
      <c r="A186" s="2">
        <v>441</v>
      </c>
      <c r="B186" s="1" t="s">
        <v>157</v>
      </c>
      <c r="C186" s="13">
        <v>2612752.2196924272</v>
      </c>
      <c r="D186" s="13">
        <v>3117418</v>
      </c>
      <c r="E186" s="14">
        <v>68098</v>
      </c>
      <c r="F186" s="13">
        <v>1098442.9608063512</v>
      </c>
      <c r="G186" s="13">
        <v>150676.8545101771</v>
      </c>
      <c r="H186" s="13"/>
      <c r="I186" s="13">
        <v>1009068</v>
      </c>
      <c r="J186" s="13">
        <v>150677</v>
      </c>
      <c r="K186" s="13">
        <v>4124</v>
      </c>
      <c r="L186" s="13">
        <v>0</v>
      </c>
      <c r="M186" s="14"/>
      <c r="N186" s="13">
        <v>22157.151751510992</v>
      </c>
      <c r="O186" s="13">
        <v>133067</v>
      </c>
      <c r="P186" s="13">
        <v>47133</v>
      </c>
      <c r="Q186" s="13">
        <v>67775.850000000006</v>
      </c>
    </row>
    <row r="187" spans="1:17">
      <c r="A187" s="2">
        <v>448</v>
      </c>
      <c r="B187" s="1" t="s">
        <v>158</v>
      </c>
      <c r="C187" s="13">
        <v>1278952.8085014217</v>
      </c>
      <c r="D187" s="13">
        <v>1493140</v>
      </c>
      <c r="E187" s="14">
        <v>103026</v>
      </c>
      <c r="F187" s="13">
        <v>561629.49200226972</v>
      </c>
      <c r="G187" s="13">
        <v>106055.78935012632</v>
      </c>
      <c r="H187" s="13"/>
      <c r="I187" s="13">
        <v>683554</v>
      </c>
      <c r="J187" s="13">
        <v>106056</v>
      </c>
      <c r="K187" s="13">
        <v>6750</v>
      </c>
      <c r="L187" s="13">
        <v>0</v>
      </c>
      <c r="M187" s="14"/>
      <c r="N187" s="13">
        <v>28441.076473366931</v>
      </c>
      <c r="O187" s="13">
        <v>276887</v>
      </c>
      <c r="P187" s="13">
        <v>69940</v>
      </c>
      <c r="Q187" s="13">
        <v>160190.1</v>
      </c>
    </row>
    <row r="188" spans="1:17">
      <c r="A188" s="2">
        <v>450</v>
      </c>
      <c r="B188" s="1" t="s">
        <v>159</v>
      </c>
      <c r="C188" s="13">
        <v>841815.79871165915</v>
      </c>
      <c r="D188" s="13">
        <v>814561</v>
      </c>
      <c r="E188" s="14">
        <v>20759</v>
      </c>
      <c r="F188" s="13">
        <v>430272.50325464166</v>
      </c>
      <c r="G188" s="13">
        <v>78263.844909982057</v>
      </c>
      <c r="H188" s="13"/>
      <c r="I188" s="13">
        <v>617861</v>
      </c>
      <c r="J188" s="13">
        <v>106013</v>
      </c>
      <c r="K188" s="13">
        <v>3510</v>
      </c>
      <c r="L188" s="13">
        <v>0</v>
      </c>
      <c r="M188" s="14"/>
      <c r="N188" s="13">
        <v>0</v>
      </c>
      <c r="O188" s="13">
        <v>0</v>
      </c>
      <c r="P188" s="13">
        <v>0</v>
      </c>
      <c r="Q188" s="13">
        <v>0</v>
      </c>
    </row>
    <row r="189" spans="1:17">
      <c r="A189" s="2">
        <v>451</v>
      </c>
      <c r="B189" s="1" t="s">
        <v>160</v>
      </c>
      <c r="C189" s="13">
        <v>2247787.6524730446</v>
      </c>
      <c r="D189" s="13">
        <v>2507354</v>
      </c>
      <c r="E189" s="14">
        <v>56316</v>
      </c>
      <c r="F189" s="13">
        <v>1104708.3984315637</v>
      </c>
      <c r="G189" s="13">
        <v>200542.23860147345</v>
      </c>
      <c r="H189" s="13"/>
      <c r="I189" s="13">
        <v>1133343</v>
      </c>
      <c r="J189" s="13">
        <v>223146</v>
      </c>
      <c r="K189" s="13">
        <v>10005</v>
      </c>
      <c r="L189" s="13">
        <v>0</v>
      </c>
      <c r="M189" s="14"/>
      <c r="N189" s="13">
        <v>597.86774147520703</v>
      </c>
      <c r="O189" s="13">
        <v>72999</v>
      </c>
      <c r="P189" s="13">
        <v>1375</v>
      </c>
      <c r="Q189" s="13">
        <v>55318.8</v>
      </c>
    </row>
    <row r="190" spans="1:17">
      <c r="A190" s="2">
        <v>453</v>
      </c>
      <c r="B190" s="1" t="s">
        <v>161</v>
      </c>
      <c r="C190" s="13">
        <v>10985723.613081837</v>
      </c>
      <c r="D190" s="13">
        <v>13132851</v>
      </c>
      <c r="E190" s="14">
        <v>309871</v>
      </c>
      <c r="F190" s="13">
        <v>4631926.6833882099</v>
      </c>
      <c r="G190" s="13">
        <v>582530.79113914922</v>
      </c>
      <c r="H190" s="13"/>
      <c r="I190" s="13">
        <v>4204125</v>
      </c>
      <c r="J190" s="13">
        <v>582531</v>
      </c>
      <c r="K190" s="13">
        <v>197388</v>
      </c>
      <c r="L190" s="13">
        <v>0</v>
      </c>
      <c r="M190" s="14"/>
      <c r="N190" s="13">
        <v>9877.5547251496046</v>
      </c>
      <c r="O190" s="13">
        <v>263924</v>
      </c>
      <c r="P190" s="13">
        <v>16770</v>
      </c>
      <c r="Q190" s="13">
        <v>190888.95</v>
      </c>
    </row>
    <row r="191" spans="1:17">
      <c r="A191" s="2">
        <v>457</v>
      </c>
      <c r="B191" s="1" t="s">
        <v>162</v>
      </c>
      <c r="C191" s="13">
        <v>3220772.7982822224</v>
      </c>
      <c r="D191" s="13">
        <v>3994810</v>
      </c>
      <c r="E191" s="14">
        <v>79273</v>
      </c>
      <c r="F191" s="13">
        <v>1324755.4785201813</v>
      </c>
      <c r="G191" s="13">
        <v>156540.95610114167</v>
      </c>
      <c r="H191" s="13"/>
      <c r="I191" s="13">
        <v>1607169</v>
      </c>
      <c r="J191" s="13">
        <v>156541</v>
      </c>
      <c r="K191" s="13">
        <v>76902</v>
      </c>
      <c r="L191" s="13">
        <v>0</v>
      </c>
      <c r="M191" s="14"/>
      <c r="N191" s="13">
        <v>4867.2189660862268</v>
      </c>
      <c r="O191" s="13">
        <v>119262</v>
      </c>
      <c r="P191" s="13">
        <v>18135</v>
      </c>
      <c r="Q191" s="13">
        <v>80132.399999999994</v>
      </c>
    </row>
    <row r="192" spans="1:17">
      <c r="A192" s="2">
        <v>458</v>
      </c>
      <c r="B192" s="1" t="s">
        <v>430</v>
      </c>
      <c r="C192" s="13">
        <v>335597.32729126239</v>
      </c>
      <c r="D192" s="13">
        <v>429519</v>
      </c>
      <c r="E192" s="14">
        <v>93</v>
      </c>
      <c r="F192" s="13">
        <v>142880.85549192948</v>
      </c>
      <c r="G192" s="13">
        <v>39217.425360208086</v>
      </c>
      <c r="H192" s="13"/>
      <c r="I192" s="13">
        <v>123105</v>
      </c>
      <c r="J192" s="13">
        <v>39217</v>
      </c>
      <c r="K192" s="13">
        <v>0</v>
      </c>
      <c r="L192" s="13">
        <v>0</v>
      </c>
      <c r="M192" s="14"/>
      <c r="N192" s="13">
        <v>1483.2904858185855</v>
      </c>
      <c r="O192" s="13">
        <v>49555</v>
      </c>
      <c r="P192" s="13">
        <v>7324</v>
      </c>
      <c r="Q192" s="13">
        <v>33682.35</v>
      </c>
    </row>
    <row r="193" spans="1:17">
      <c r="A193" s="2">
        <v>459</v>
      </c>
      <c r="B193" s="1" t="s">
        <v>476</v>
      </c>
      <c r="C193" s="13">
        <v>647838.82670937362</v>
      </c>
      <c r="D193" s="13">
        <v>711397</v>
      </c>
      <c r="E193" s="14">
        <v>38150</v>
      </c>
      <c r="F193" s="13">
        <v>252567.58324162723</v>
      </c>
      <c r="G193" s="13">
        <v>76138.465475349643</v>
      </c>
      <c r="H193" s="13"/>
      <c r="I193" s="13">
        <v>338794</v>
      </c>
      <c r="J193" s="13">
        <v>76138</v>
      </c>
      <c r="K193" s="13">
        <v>0</v>
      </c>
      <c r="L193" s="13">
        <v>0</v>
      </c>
      <c r="M193" s="14"/>
      <c r="N193" s="13">
        <v>8088.4296358209858</v>
      </c>
      <c r="O193" s="13">
        <v>51005</v>
      </c>
      <c r="P193" s="13">
        <v>131653</v>
      </c>
      <c r="Q193" s="13">
        <v>-59619.6</v>
      </c>
    </row>
    <row r="194" spans="1:17">
      <c r="A194" s="2">
        <v>462</v>
      </c>
      <c r="B194" s="1" t="s">
        <v>463</v>
      </c>
      <c r="C194" s="13">
        <v>848674.38653174706</v>
      </c>
      <c r="D194" s="13">
        <v>1123757</v>
      </c>
      <c r="E194" s="14">
        <v>46439</v>
      </c>
      <c r="F194" s="13">
        <v>362076.28071365325</v>
      </c>
      <c r="G194" s="13">
        <v>85398.349769984066</v>
      </c>
      <c r="H194" s="13"/>
      <c r="I194" s="13">
        <v>403079</v>
      </c>
      <c r="J194" s="13">
        <v>85398</v>
      </c>
      <c r="K194" s="13">
        <v>6707</v>
      </c>
      <c r="L194" s="13">
        <v>0</v>
      </c>
      <c r="M194" s="14"/>
      <c r="N194" s="13">
        <v>1063.6672036142281</v>
      </c>
      <c r="O194" s="13">
        <v>107932</v>
      </c>
      <c r="P194" s="13">
        <v>1940</v>
      </c>
      <c r="Q194" s="13">
        <v>83270.7</v>
      </c>
    </row>
    <row r="195" spans="1:17">
      <c r="A195" s="2">
        <v>463</v>
      </c>
      <c r="B195" s="1" t="s">
        <v>464</v>
      </c>
      <c r="C195" s="13">
        <v>1190472.5416103648</v>
      </c>
      <c r="D195" s="13">
        <v>1233174</v>
      </c>
      <c r="E195" s="14">
        <v>29028</v>
      </c>
      <c r="F195" s="13">
        <v>481714.40200400248</v>
      </c>
      <c r="G195" s="13">
        <v>107782.01276540308</v>
      </c>
      <c r="H195" s="13"/>
      <c r="I195" s="13">
        <v>485431</v>
      </c>
      <c r="J195" s="13">
        <v>107782</v>
      </c>
      <c r="K195" s="13">
        <v>5704</v>
      </c>
      <c r="L195" s="13">
        <v>0</v>
      </c>
      <c r="M195" s="14"/>
      <c r="N195" s="13">
        <v>37378.553182374497</v>
      </c>
      <c r="O195" s="13">
        <v>8771</v>
      </c>
      <c r="P195" s="13">
        <v>44538</v>
      </c>
      <c r="Q195" s="13">
        <v>-25722.6</v>
      </c>
    </row>
    <row r="196" spans="1:17">
      <c r="A196" s="2">
        <v>473</v>
      </c>
      <c r="B196" s="1" t="s">
        <v>163</v>
      </c>
      <c r="C196" s="13">
        <v>3590937.0454296852</v>
      </c>
      <c r="D196" s="13">
        <v>4000084</v>
      </c>
      <c r="E196" s="14">
        <v>215433</v>
      </c>
      <c r="F196" s="13">
        <v>1336774.5080548394</v>
      </c>
      <c r="G196" s="13">
        <v>139476.94591892068</v>
      </c>
      <c r="H196" s="13"/>
      <c r="I196" s="13">
        <v>1409878</v>
      </c>
      <c r="J196" s="13">
        <v>180617</v>
      </c>
      <c r="K196" s="13">
        <v>44524</v>
      </c>
      <c r="L196" s="13">
        <v>44524</v>
      </c>
      <c r="M196" s="14"/>
      <c r="N196" s="13">
        <v>5378.5338997029767</v>
      </c>
      <c r="O196" s="13">
        <v>82056</v>
      </c>
      <c r="P196" s="13">
        <v>32201</v>
      </c>
      <c r="Q196" s="13">
        <v>39198.300000000003</v>
      </c>
    </row>
    <row r="197" spans="1:17">
      <c r="A197" s="2">
        <v>476</v>
      </c>
      <c r="B197" s="1" t="s">
        <v>449</v>
      </c>
      <c r="C197" s="13">
        <v>851520.1410304124</v>
      </c>
      <c r="D197" s="13">
        <v>1136793</v>
      </c>
      <c r="E197" s="14">
        <v>53556</v>
      </c>
      <c r="F197" s="13">
        <v>367984.87341852335</v>
      </c>
      <c r="G197" s="13">
        <v>88089.049557668914</v>
      </c>
      <c r="H197" s="13"/>
      <c r="I197" s="13">
        <v>422427</v>
      </c>
      <c r="J197" s="13">
        <v>88089</v>
      </c>
      <c r="K197" s="13">
        <v>3184</v>
      </c>
      <c r="L197" s="13">
        <v>0</v>
      </c>
      <c r="M197" s="14"/>
      <c r="N197" s="13">
        <v>931.59892427804255</v>
      </c>
      <c r="O197" s="13">
        <v>238342</v>
      </c>
      <c r="P197" s="13">
        <v>3726</v>
      </c>
      <c r="Q197" s="13">
        <v>179562.3</v>
      </c>
    </row>
    <row r="198" spans="1:17">
      <c r="A198" s="2">
        <v>478</v>
      </c>
      <c r="B198" s="1" t="s">
        <v>417</v>
      </c>
      <c r="C198" s="13">
        <v>296592.95877597679</v>
      </c>
      <c r="D198" s="13">
        <v>525799</v>
      </c>
      <c r="E198" s="14">
        <v>1900</v>
      </c>
      <c r="F198" s="13">
        <v>130097.48243533264</v>
      </c>
      <c r="G198" s="13">
        <v>41958.550394518345</v>
      </c>
      <c r="H198" s="13"/>
      <c r="I198" s="13">
        <v>106779</v>
      </c>
      <c r="J198" s="13">
        <v>40680</v>
      </c>
      <c r="K198" s="13">
        <v>0</v>
      </c>
      <c r="L198" s="13">
        <v>0</v>
      </c>
      <c r="M198" s="14"/>
      <c r="N198" s="13">
        <v>0</v>
      </c>
      <c r="O198" s="13">
        <v>47173</v>
      </c>
      <c r="P198" s="13">
        <v>601</v>
      </c>
      <c r="Q198" s="13">
        <v>36385.199999999997</v>
      </c>
    </row>
    <row r="199" spans="1:17">
      <c r="A199" s="2">
        <v>479</v>
      </c>
      <c r="B199" s="1" t="s">
        <v>164</v>
      </c>
      <c r="C199" s="13">
        <v>32733361.954339564</v>
      </c>
      <c r="D199" s="13">
        <v>34754242</v>
      </c>
      <c r="E199" s="14">
        <v>1097872</v>
      </c>
      <c r="F199" s="13">
        <v>14943419.233862858</v>
      </c>
      <c r="G199" s="13">
        <v>1443855.0686097851</v>
      </c>
      <c r="H199" s="13"/>
      <c r="I199" s="13">
        <v>13612397</v>
      </c>
      <c r="J199" s="13">
        <v>1586580</v>
      </c>
      <c r="K199" s="13">
        <v>175712</v>
      </c>
      <c r="L199" s="13">
        <v>0</v>
      </c>
      <c r="M199" s="14"/>
      <c r="N199" s="13">
        <v>18125.728983447265</v>
      </c>
      <c r="O199" s="13">
        <v>596815</v>
      </c>
      <c r="P199" s="13">
        <v>191737</v>
      </c>
      <c r="Q199" s="13">
        <v>328033.34999999998</v>
      </c>
    </row>
    <row r="200" spans="1:17">
      <c r="A200" s="2">
        <v>482</v>
      </c>
      <c r="B200" s="1" t="s">
        <v>165</v>
      </c>
      <c r="C200" s="13">
        <v>2572752.6187420595</v>
      </c>
      <c r="D200" s="13">
        <v>3032609</v>
      </c>
      <c r="E200" s="14">
        <v>122564</v>
      </c>
      <c r="F200" s="13">
        <v>1087326.5803666541</v>
      </c>
      <c r="G200" s="13">
        <v>170821.80601777238</v>
      </c>
      <c r="H200" s="13"/>
      <c r="I200" s="13">
        <v>1425568</v>
      </c>
      <c r="J200" s="13">
        <v>170822</v>
      </c>
      <c r="K200" s="13">
        <v>30294</v>
      </c>
      <c r="L200" s="13">
        <v>0</v>
      </c>
      <c r="M200" s="14"/>
      <c r="N200" s="13">
        <v>15044.134269518539</v>
      </c>
      <c r="O200" s="13">
        <v>151318</v>
      </c>
      <c r="P200" s="13">
        <v>0</v>
      </c>
      <c r="Q200" s="13">
        <v>113488.5</v>
      </c>
    </row>
    <row r="201" spans="1:17">
      <c r="A201" s="2">
        <v>484</v>
      </c>
      <c r="B201" s="1" t="s">
        <v>166</v>
      </c>
      <c r="C201" s="13">
        <v>10060821.685276816</v>
      </c>
      <c r="D201" s="13">
        <v>10952035</v>
      </c>
      <c r="E201" s="14">
        <v>511724</v>
      </c>
      <c r="F201" s="13">
        <v>4353914.0702258712</v>
      </c>
      <c r="G201" s="13">
        <v>606233.14163655299</v>
      </c>
      <c r="H201" s="13"/>
      <c r="I201" s="13">
        <v>4364647.1400000006</v>
      </c>
      <c r="J201" s="13">
        <v>606233</v>
      </c>
      <c r="K201" s="13">
        <v>42765</v>
      </c>
      <c r="L201" s="13">
        <v>0</v>
      </c>
      <c r="M201" s="14"/>
      <c r="N201" s="13">
        <v>45418.682277041647</v>
      </c>
      <c r="O201" s="13">
        <v>649638</v>
      </c>
      <c r="P201" s="13">
        <v>301325</v>
      </c>
      <c r="Q201" s="13">
        <v>273619.5</v>
      </c>
    </row>
    <row r="202" spans="1:17">
      <c r="A202" s="2">
        <v>489</v>
      </c>
      <c r="B202" s="1" t="s">
        <v>167</v>
      </c>
      <c r="C202" s="13">
        <v>3107740.7259626742</v>
      </c>
      <c r="D202" s="13">
        <v>4339787</v>
      </c>
      <c r="E202" s="14">
        <v>102068</v>
      </c>
      <c r="F202" s="13">
        <v>1519048.1801711689</v>
      </c>
      <c r="G202" s="13">
        <v>360299.63659061166</v>
      </c>
      <c r="H202" s="13"/>
      <c r="I202" s="13">
        <v>1640014</v>
      </c>
      <c r="J202" s="13">
        <v>360300</v>
      </c>
      <c r="K202" s="13">
        <v>0</v>
      </c>
      <c r="L202" s="13">
        <v>4730</v>
      </c>
      <c r="M202" s="14"/>
      <c r="N202" s="13">
        <v>4558.6864697103756</v>
      </c>
      <c r="O202" s="13">
        <v>444136</v>
      </c>
      <c r="P202" s="13">
        <v>60064</v>
      </c>
      <c r="Q202" s="13">
        <v>297315.45</v>
      </c>
    </row>
    <row r="203" spans="1:17">
      <c r="A203" s="2">
        <v>491</v>
      </c>
      <c r="B203" s="1" t="s">
        <v>431</v>
      </c>
      <c r="C203" s="13">
        <v>463264.87873252266</v>
      </c>
      <c r="D203" s="13">
        <v>530577</v>
      </c>
      <c r="E203" s="14">
        <v>20833</v>
      </c>
      <c r="F203" s="13">
        <v>246852.4410567586</v>
      </c>
      <c r="G203" s="13">
        <v>76391.117981257659</v>
      </c>
      <c r="H203" s="13"/>
      <c r="I203" s="13">
        <v>241386</v>
      </c>
      <c r="J203" s="13">
        <v>76391</v>
      </c>
      <c r="K203" s="13">
        <v>0</v>
      </c>
      <c r="L203" s="13">
        <v>0</v>
      </c>
      <c r="M203" s="14"/>
      <c r="N203" s="13">
        <v>0</v>
      </c>
      <c r="O203" s="13">
        <v>2787</v>
      </c>
      <c r="P203" s="13">
        <v>7739</v>
      </c>
      <c r="Q203" s="13">
        <v>-3295.95</v>
      </c>
    </row>
    <row r="204" spans="1:17">
      <c r="A204" s="2">
        <v>497</v>
      </c>
      <c r="B204" s="1" t="s">
        <v>477</v>
      </c>
      <c r="C204" s="13">
        <v>1853062.0218745694</v>
      </c>
      <c r="D204" s="13">
        <v>1910992</v>
      </c>
      <c r="E204" s="14">
        <v>48219</v>
      </c>
      <c r="F204" s="13">
        <v>882143.27371489466</v>
      </c>
      <c r="G204" s="13">
        <v>165452.46917470492</v>
      </c>
      <c r="H204" s="13"/>
      <c r="I204" s="13">
        <v>824073</v>
      </c>
      <c r="J204" s="13">
        <v>165452</v>
      </c>
      <c r="K204" s="13">
        <v>0</v>
      </c>
      <c r="L204" s="13">
        <v>0</v>
      </c>
      <c r="M204" s="14"/>
      <c r="N204" s="13">
        <v>7068.4058963898378</v>
      </c>
      <c r="O204" s="13">
        <v>31502</v>
      </c>
      <c r="P204" s="13">
        <v>10071</v>
      </c>
      <c r="Q204" s="13">
        <v>18588.599999999999</v>
      </c>
    </row>
    <row r="205" spans="1:17">
      <c r="A205" s="2">
        <v>498</v>
      </c>
      <c r="B205" s="1" t="s">
        <v>168</v>
      </c>
      <c r="C205" s="13">
        <v>1053663.8614605099</v>
      </c>
      <c r="D205" s="13">
        <v>1174587</v>
      </c>
      <c r="E205" s="14">
        <v>27023</v>
      </c>
      <c r="F205" s="13">
        <v>501610.67151658074</v>
      </c>
      <c r="G205" s="13">
        <v>137366.73573177797</v>
      </c>
      <c r="H205" s="13"/>
      <c r="I205" s="13">
        <v>539562</v>
      </c>
      <c r="J205" s="13">
        <v>137367</v>
      </c>
      <c r="K205" s="13">
        <v>2114</v>
      </c>
      <c r="L205" s="13">
        <v>0</v>
      </c>
      <c r="M205" s="14"/>
      <c r="N205" s="13">
        <v>4656.3795562732612</v>
      </c>
      <c r="O205" s="13">
        <v>151768</v>
      </c>
      <c r="P205" s="13">
        <v>27653</v>
      </c>
      <c r="Q205" s="13">
        <v>95652.15</v>
      </c>
    </row>
    <row r="206" spans="1:17">
      <c r="A206" s="2">
        <v>499</v>
      </c>
      <c r="B206" s="1" t="s">
        <v>444</v>
      </c>
      <c r="C206" s="13">
        <v>1626485.4443261647</v>
      </c>
      <c r="D206" s="13">
        <v>1785950</v>
      </c>
      <c r="E206" s="14">
        <v>64033</v>
      </c>
      <c r="F206" s="13">
        <v>756636.62630498107</v>
      </c>
      <c r="G206" s="13">
        <v>129098.26681469836</v>
      </c>
      <c r="H206" s="13"/>
      <c r="I206" s="13">
        <v>700663</v>
      </c>
      <c r="J206" s="13">
        <v>129098</v>
      </c>
      <c r="K206" s="13">
        <v>842</v>
      </c>
      <c r="L206" s="13">
        <v>0</v>
      </c>
      <c r="M206" s="14"/>
      <c r="N206" s="13">
        <v>10430.723704211905</v>
      </c>
      <c r="O206" s="13">
        <v>55025</v>
      </c>
      <c r="P206" s="13">
        <v>61931</v>
      </c>
      <c r="Q206" s="13">
        <v>-4375.6499999999996</v>
      </c>
    </row>
    <row r="207" spans="1:17">
      <c r="A207" s="2">
        <v>501</v>
      </c>
      <c r="B207" s="1" t="s">
        <v>169</v>
      </c>
      <c r="C207" s="13">
        <v>1532805.2471299083</v>
      </c>
      <c r="D207" s="13">
        <v>1581993</v>
      </c>
      <c r="E207" s="14">
        <v>32813</v>
      </c>
      <c r="F207" s="13">
        <v>646108.50173311762</v>
      </c>
      <c r="G207" s="13">
        <v>123850.67271542396</v>
      </c>
      <c r="H207" s="13"/>
      <c r="I207" s="13">
        <v>627207</v>
      </c>
      <c r="J207" s="13">
        <v>45088</v>
      </c>
      <c r="K207" s="13">
        <v>2900</v>
      </c>
      <c r="L207" s="13">
        <v>0</v>
      </c>
      <c r="M207" s="14"/>
      <c r="N207" s="13">
        <v>4822.4834976479342</v>
      </c>
      <c r="O207" s="13">
        <v>892854</v>
      </c>
      <c r="P207" s="13">
        <v>135379</v>
      </c>
      <c r="Q207" s="13">
        <v>571382.1</v>
      </c>
    </row>
    <row r="208" spans="1:17">
      <c r="A208" s="2">
        <v>502</v>
      </c>
      <c r="B208" s="1" t="s">
        <v>170</v>
      </c>
      <c r="C208" s="13">
        <v>20781671.107547689</v>
      </c>
      <c r="D208" s="13">
        <v>26443259</v>
      </c>
      <c r="E208" s="14">
        <v>1184254</v>
      </c>
      <c r="F208" s="13">
        <v>9462617.5323203634</v>
      </c>
      <c r="G208" s="13">
        <v>660633.87282452197</v>
      </c>
      <c r="H208" s="13"/>
      <c r="I208" s="13">
        <v>10091365</v>
      </c>
      <c r="J208" s="13">
        <v>660634</v>
      </c>
      <c r="K208" s="13">
        <v>76510</v>
      </c>
      <c r="L208" s="13">
        <v>0</v>
      </c>
      <c r="M208" s="14"/>
      <c r="N208" s="13">
        <v>20007.252315176942</v>
      </c>
      <c r="O208" s="13">
        <v>494235</v>
      </c>
      <c r="P208" s="13">
        <v>138176</v>
      </c>
      <c r="Q208" s="13">
        <v>283749.45</v>
      </c>
    </row>
    <row r="209" spans="1:17">
      <c r="A209" s="2">
        <v>503</v>
      </c>
      <c r="B209" s="1" t="s">
        <v>171</v>
      </c>
      <c r="C209" s="13">
        <v>31728607.556531198</v>
      </c>
      <c r="D209" s="13">
        <v>38066195</v>
      </c>
      <c r="E209" s="14">
        <v>1476218</v>
      </c>
      <c r="F209" s="13">
        <v>15929374.795793084</v>
      </c>
      <c r="G209" s="13">
        <v>923519.34590260498</v>
      </c>
      <c r="H209" s="13"/>
      <c r="I209" s="13">
        <v>17853336.73</v>
      </c>
      <c r="J209" s="13">
        <v>923519</v>
      </c>
      <c r="K209" s="13">
        <v>152290</v>
      </c>
      <c r="L209" s="13">
        <v>0</v>
      </c>
      <c r="M209" s="14"/>
      <c r="N209" s="13">
        <v>53475.16390601793</v>
      </c>
      <c r="O209" s="13">
        <v>183361</v>
      </c>
      <c r="P209" s="13">
        <v>93939</v>
      </c>
      <c r="Q209" s="13">
        <v>70155.149999999994</v>
      </c>
    </row>
    <row r="210" spans="1:17">
      <c r="A210" s="2">
        <v>504</v>
      </c>
      <c r="B210" s="1" t="s">
        <v>450</v>
      </c>
      <c r="C210" s="13">
        <v>553836.44016347325</v>
      </c>
      <c r="D210" s="13">
        <v>652388</v>
      </c>
      <c r="E210" s="14">
        <v>5083</v>
      </c>
      <c r="F210" s="13">
        <v>265254.06233990722</v>
      </c>
      <c r="G210" s="13">
        <v>72185.701585866715</v>
      </c>
      <c r="H210" s="13"/>
      <c r="I210" s="13">
        <v>235855</v>
      </c>
      <c r="J210" s="13">
        <v>55710</v>
      </c>
      <c r="K210" s="13">
        <v>0</v>
      </c>
      <c r="L210" s="13">
        <v>0</v>
      </c>
      <c r="M210" s="14"/>
      <c r="N210" s="13">
        <v>0</v>
      </c>
      <c r="O210" s="13">
        <v>16317</v>
      </c>
      <c r="P210" s="13">
        <v>19905</v>
      </c>
      <c r="Q210" s="13">
        <v>-2257.7999999999997</v>
      </c>
    </row>
    <row r="211" spans="1:17">
      <c r="A211" s="2">
        <v>505</v>
      </c>
      <c r="B211" s="1" t="s">
        <v>172</v>
      </c>
      <c r="C211" s="13">
        <v>41502680.216476716</v>
      </c>
      <c r="D211" s="13">
        <v>48405335</v>
      </c>
      <c r="E211" s="14">
        <v>2280924</v>
      </c>
      <c r="F211" s="13">
        <v>22282810.941195693</v>
      </c>
      <c r="G211" s="13">
        <v>1213481.0995112367</v>
      </c>
      <c r="H211" s="13"/>
      <c r="I211" s="13">
        <v>25988463</v>
      </c>
      <c r="J211" s="13">
        <v>1213481</v>
      </c>
      <c r="K211" s="13">
        <v>496658</v>
      </c>
      <c r="L211" s="13">
        <v>0</v>
      </c>
      <c r="M211" s="14"/>
      <c r="N211" s="13">
        <v>96964.623371341746</v>
      </c>
      <c r="O211" s="13">
        <v>579375</v>
      </c>
      <c r="P211" s="13">
        <v>4156</v>
      </c>
      <c r="Q211" s="13">
        <v>430631.3</v>
      </c>
    </row>
    <row r="212" spans="1:17">
      <c r="A212" s="2">
        <v>511</v>
      </c>
      <c r="B212" s="1" t="s">
        <v>451</v>
      </c>
      <c r="C212" s="13">
        <v>781787.15598447539</v>
      </c>
      <c r="D212" s="13">
        <v>883554</v>
      </c>
      <c r="E212" s="14">
        <v>8041</v>
      </c>
      <c r="F212" s="13">
        <v>340079.93134626775</v>
      </c>
      <c r="G212" s="13">
        <v>102116.2989117109</v>
      </c>
      <c r="H212" s="13"/>
      <c r="I212" s="13">
        <v>418271</v>
      </c>
      <c r="J212" s="13">
        <v>224947</v>
      </c>
      <c r="K212" s="13">
        <v>0</v>
      </c>
      <c r="L212" s="13">
        <v>0</v>
      </c>
      <c r="M212" s="14"/>
      <c r="N212" s="13">
        <v>1157.2675683466557</v>
      </c>
      <c r="O212" s="13">
        <v>15639</v>
      </c>
      <c r="P212" s="13">
        <v>15202</v>
      </c>
      <c r="Q212" s="13">
        <v>1173.6000000000004</v>
      </c>
    </row>
    <row r="213" spans="1:17">
      <c r="A213" s="2">
        <v>512</v>
      </c>
      <c r="B213" s="1" t="s">
        <v>173</v>
      </c>
      <c r="C213" s="13">
        <v>6427186.5434845202</v>
      </c>
      <c r="D213" s="13">
        <v>7648070</v>
      </c>
      <c r="E213" s="14">
        <v>293549</v>
      </c>
      <c r="F213" s="13">
        <v>3666752.6071769972</v>
      </c>
      <c r="G213" s="13">
        <v>388969.4054732651</v>
      </c>
      <c r="H213" s="13"/>
      <c r="I213" s="13">
        <v>3580819</v>
      </c>
      <c r="J213" s="13">
        <v>388969</v>
      </c>
      <c r="K213" s="13">
        <v>0</v>
      </c>
      <c r="L213" s="13">
        <v>0</v>
      </c>
      <c r="M213" s="14"/>
      <c r="N213" s="13">
        <v>886.96439740955941</v>
      </c>
      <c r="O213" s="13">
        <v>56314</v>
      </c>
      <c r="P213" s="13">
        <v>11286</v>
      </c>
      <c r="Q213" s="13">
        <v>37996.949999999997</v>
      </c>
    </row>
    <row r="214" spans="1:17">
      <c r="A214" s="2">
        <v>513</v>
      </c>
      <c r="B214" s="1" t="s">
        <v>174</v>
      </c>
      <c r="C214" s="13">
        <v>15738891.407259362</v>
      </c>
      <c r="D214" s="13">
        <v>17099499</v>
      </c>
      <c r="E214" s="14">
        <v>524894</v>
      </c>
      <c r="F214" s="13">
        <v>8702546.1541360244</v>
      </c>
      <c r="G214" s="13">
        <v>629802.7778256773</v>
      </c>
      <c r="H214" s="13"/>
      <c r="I214" s="13">
        <v>9802249</v>
      </c>
      <c r="J214" s="13">
        <v>629803</v>
      </c>
      <c r="K214" s="13">
        <v>0</v>
      </c>
      <c r="L214" s="13">
        <v>0</v>
      </c>
      <c r="M214" s="14"/>
      <c r="N214" s="13">
        <v>24529.719114338408</v>
      </c>
      <c r="O214" s="13">
        <v>85906</v>
      </c>
      <c r="P214" s="13">
        <v>68564</v>
      </c>
      <c r="Q214" s="13">
        <v>19580.700000000004</v>
      </c>
    </row>
    <row r="215" spans="1:17">
      <c r="A215" s="2">
        <v>518</v>
      </c>
      <c r="B215" s="1" t="s">
        <v>175</v>
      </c>
      <c r="C215" s="13">
        <v>260586197.11438876</v>
      </c>
      <c r="D215" s="13">
        <v>275668486</v>
      </c>
      <c r="E215" s="14">
        <v>10354323</v>
      </c>
      <c r="F215" s="13">
        <v>129297448.39562516</v>
      </c>
      <c r="G215" s="13">
        <v>6344811.3139701225</v>
      </c>
      <c r="H215" s="13"/>
      <c r="I215" s="13">
        <v>108925886</v>
      </c>
      <c r="J215" s="13">
        <v>6344811</v>
      </c>
      <c r="K215" s="13">
        <v>6081636</v>
      </c>
      <c r="L215" s="13">
        <v>0</v>
      </c>
      <c r="M215" s="14"/>
      <c r="N215" s="13">
        <v>424039.74659045896</v>
      </c>
      <c r="O215" s="13">
        <v>4022588</v>
      </c>
      <c r="P215" s="13">
        <v>1443886</v>
      </c>
      <c r="Q215" s="13">
        <v>2025667.65</v>
      </c>
    </row>
    <row r="216" spans="1:17">
      <c r="A216" s="2">
        <v>523</v>
      </c>
      <c r="B216" s="1" t="s">
        <v>176</v>
      </c>
      <c r="C216" s="13">
        <v>817024.19400208944</v>
      </c>
      <c r="D216" s="13">
        <v>1063317</v>
      </c>
      <c r="E216" s="14">
        <v>97651</v>
      </c>
      <c r="F216" s="13">
        <v>386396.75214944396</v>
      </c>
      <c r="G216" s="13">
        <v>148388.74787144308</v>
      </c>
      <c r="H216" s="13"/>
      <c r="I216" s="13">
        <v>398733</v>
      </c>
      <c r="J216" s="13">
        <v>148389</v>
      </c>
      <c r="K216" s="13">
        <v>0</v>
      </c>
      <c r="L216" s="13">
        <v>0</v>
      </c>
      <c r="M216" s="14"/>
      <c r="N216" s="13">
        <v>0</v>
      </c>
      <c r="O216" s="13">
        <v>47211</v>
      </c>
      <c r="P216" s="13">
        <v>11373</v>
      </c>
      <c r="Q216" s="13">
        <v>27992.25</v>
      </c>
    </row>
    <row r="217" spans="1:17">
      <c r="A217" s="2">
        <v>530</v>
      </c>
      <c r="B217" s="1" t="s">
        <v>177</v>
      </c>
      <c r="C217" s="13">
        <v>8015976.8065733342</v>
      </c>
      <c r="D217" s="13">
        <v>9118202</v>
      </c>
      <c r="E217" s="14">
        <v>290201</v>
      </c>
      <c r="F217" s="13">
        <v>3695624.7839614279</v>
      </c>
      <c r="G217" s="13">
        <v>349981.39974151412</v>
      </c>
      <c r="H217" s="13"/>
      <c r="I217" s="13">
        <v>4405495</v>
      </c>
      <c r="J217" s="13">
        <v>335229</v>
      </c>
      <c r="K217" s="13">
        <v>60552</v>
      </c>
      <c r="L217" s="13">
        <v>0</v>
      </c>
      <c r="M217" s="14"/>
      <c r="N217" s="13">
        <v>57361.82728646852</v>
      </c>
      <c r="O217" s="13">
        <v>711001</v>
      </c>
      <c r="P217" s="13">
        <v>121749</v>
      </c>
      <c r="Q217" s="13">
        <v>453272.55</v>
      </c>
    </row>
    <row r="218" spans="1:17">
      <c r="A218" s="2">
        <v>531</v>
      </c>
      <c r="B218" s="1" t="s">
        <v>178</v>
      </c>
      <c r="C218" s="13">
        <v>1489782.585791301</v>
      </c>
      <c r="D218" s="13">
        <v>2369852</v>
      </c>
      <c r="E218" s="14">
        <v>90121</v>
      </c>
      <c r="F218" s="13">
        <v>764830.36424449063</v>
      </c>
      <c r="G218" s="13">
        <v>187257.72027785718</v>
      </c>
      <c r="H218" s="13"/>
      <c r="I218" s="13">
        <v>1007605</v>
      </c>
      <c r="J218" s="13">
        <v>187258</v>
      </c>
      <c r="K218" s="13">
        <v>17618</v>
      </c>
      <c r="L218" s="13">
        <v>0</v>
      </c>
      <c r="M218" s="14"/>
      <c r="N218" s="13">
        <v>935.41635091811008</v>
      </c>
      <c r="O218" s="13">
        <v>44419</v>
      </c>
      <c r="P218" s="13">
        <v>0</v>
      </c>
      <c r="Q218" s="13">
        <v>33314.25</v>
      </c>
    </row>
    <row r="219" spans="1:17">
      <c r="A219" s="2">
        <v>532</v>
      </c>
      <c r="B219" s="1" t="s">
        <v>179</v>
      </c>
      <c r="C219" s="13">
        <v>2084616.1082432244</v>
      </c>
      <c r="D219" s="13">
        <v>1730177</v>
      </c>
      <c r="E219" s="14">
        <v>67520</v>
      </c>
      <c r="F219" s="13">
        <v>967144.71433983964</v>
      </c>
      <c r="G219" s="13">
        <v>186527.76790430403</v>
      </c>
      <c r="H219" s="13"/>
      <c r="I219" s="13">
        <v>1019004</v>
      </c>
      <c r="J219" s="13">
        <v>186528</v>
      </c>
      <c r="K219" s="13">
        <v>0</v>
      </c>
      <c r="L219" s="13">
        <v>0</v>
      </c>
      <c r="M219" s="14"/>
      <c r="N219" s="13">
        <v>11866.947888980232</v>
      </c>
      <c r="O219" s="13">
        <v>147337</v>
      </c>
      <c r="P219" s="13">
        <v>21565</v>
      </c>
      <c r="Q219" s="13">
        <v>97863</v>
      </c>
    </row>
    <row r="220" spans="1:17">
      <c r="A220" s="2">
        <v>534</v>
      </c>
      <c r="B220" s="1" t="s">
        <v>180</v>
      </c>
      <c r="C220" s="13">
        <v>1802271.2749189667</v>
      </c>
      <c r="D220" s="13">
        <v>2159115</v>
      </c>
      <c r="E220" s="14">
        <v>34360</v>
      </c>
      <c r="F220" s="13">
        <v>822304.9266393428</v>
      </c>
      <c r="G220" s="13">
        <v>182330.69828536414</v>
      </c>
      <c r="H220" s="13"/>
      <c r="I220" s="13">
        <v>717384</v>
      </c>
      <c r="J220" s="13">
        <v>182331</v>
      </c>
      <c r="K220" s="13">
        <v>0</v>
      </c>
      <c r="L220" s="13">
        <v>0</v>
      </c>
      <c r="M220" s="14"/>
      <c r="N220" s="13">
        <v>12590.166707146122</v>
      </c>
      <c r="O220" s="13">
        <v>218979</v>
      </c>
      <c r="P220" s="13">
        <v>2149</v>
      </c>
      <c r="Q220" s="13">
        <v>165574.35</v>
      </c>
    </row>
    <row r="221" spans="1:17">
      <c r="A221" s="2">
        <v>537</v>
      </c>
      <c r="B221" s="1" t="s">
        <v>181</v>
      </c>
      <c r="C221" s="13">
        <v>6265768.0557730673</v>
      </c>
      <c r="D221" s="13">
        <v>6451519</v>
      </c>
      <c r="E221" s="14">
        <v>0</v>
      </c>
      <c r="F221" s="13">
        <v>2611641.3830579589</v>
      </c>
      <c r="G221" s="13">
        <v>562015.06554784346</v>
      </c>
      <c r="H221" s="13"/>
      <c r="I221" s="13">
        <v>562015</v>
      </c>
      <c r="J221" s="13">
        <v>562015</v>
      </c>
      <c r="K221" s="13">
        <v>0</v>
      </c>
      <c r="L221" s="13">
        <v>0</v>
      </c>
      <c r="M221" s="14"/>
      <c r="N221" s="13">
        <v>8655.6845521248797</v>
      </c>
      <c r="O221" s="13">
        <v>238527</v>
      </c>
      <c r="P221" s="13">
        <v>18753</v>
      </c>
      <c r="Q221" s="13">
        <v>170770.65</v>
      </c>
    </row>
    <row r="222" spans="1:17">
      <c r="A222" s="2">
        <v>542</v>
      </c>
      <c r="B222" s="1" t="s">
        <v>182</v>
      </c>
      <c r="C222" s="13">
        <v>3690164.0340424571</v>
      </c>
      <c r="D222" s="13">
        <v>4172452</v>
      </c>
      <c r="E222" s="14">
        <v>125449</v>
      </c>
      <c r="F222" s="13">
        <v>1417409.5706487792</v>
      </c>
      <c r="G222" s="13">
        <v>230288.21674636181</v>
      </c>
      <c r="H222" s="13"/>
      <c r="I222" s="13">
        <v>1410472</v>
      </c>
      <c r="J222" s="13">
        <v>11470</v>
      </c>
      <c r="K222" s="13">
        <v>22090</v>
      </c>
      <c r="L222" s="13">
        <v>0</v>
      </c>
      <c r="M222" s="14"/>
      <c r="N222" s="13">
        <v>1180.686012542455</v>
      </c>
      <c r="O222" s="13">
        <v>38071</v>
      </c>
      <c r="P222" s="13">
        <v>20496</v>
      </c>
      <c r="Q222" s="13">
        <v>14620.800000000001</v>
      </c>
    </row>
    <row r="223" spans="1:17">
      <c r="A223" s="2">
        <v>545</v>
      </c>
      <c r="B223" s="1" t="s">
        <v>183</v>
      </c>
      <c r="C223" s="13">
        <v>2996296.3759739948</v>
      </c>
      <c r="D223" s="13">
        <v>3443749</v>
      </c>
      <c r="E223" s="14">
        <v>140620</v>
      </c>
      <c r="F223" s="13">
        <v>1521287.1869963619</v>
      </c>
      <c r="G223" s="13">
        <v>219846.11214889688</v>
      </c>
      <c r="H223" s="13"/>
      <c r="I223" s="13">
        <v>1528957</v>
      </c>
      <c r="J223" s="13">
        <v>219846</v>
      </c>
      <c r="K223" s="13">
        <v>0</v>
      </c>
      <c r="L223" s="13">
        <v>0</v>
      </c>
      <c r="M223" s="14"/>
      <c r="N223" s="13">
        <v>1083.8555175761242</v>
      </c>
      <c r="O223" s="13">
        <v>27605</v>
      </c>
      <c r="P223" s="13">
        <v>485</v>
      </c>
      <c r="Q223" s="13">
        <v>22943.550000000003</v>
      </c>
    </row>
    <row r="224" spans="1:17">
      <c r="A224" s="2">
        <v>546</v>
      </c>
      <c r="B224" s="1" t="s">
        <v>184</v>
      </c>
      <c r="C224" s="13">
        <v>34201196.234439589</v>
      </c>
      <c r="D224" s="13">
        <v>38392003</v>
      </c>
      <c r="E224" s="14">
        <v>1364340</v>
      </c>
      <c r="F224" s="13">
        <v>17156486.763770573</v>
      </c>
      <c r="G224" s="13">
        <v>949807.43859481951</v>
      </c>
      <c r="H224" s="13"/>
      <c r="I224" s="13">
        <v>22939618</v>
      </c>
      <c r="J224" s="13">
        <v>1761846</v>
      </c>
      <c r="K224" s="13">
        <v>134231</v>
      </c>
      <c r="L224" s="13">
        <v>0</v>
      </c>
      <c r="M224" s="14"/>
      <c r="N224" s="13">
        <v>25614.363811460316</v>
      </c>
      <c r="O224" s="13">
        <v>321336</v>
      </c>
      <c r="P224" s="13">
        <v>129077</v>
      </c>
      <c r="Q224" s="13">
        <v>158507.1</v>
      </c>
    </row>
    <row r="225" spans="1:17">
      <c r="A225" s="2">
        <v>547</v>
      </c>
      <c r="B225" s="1" t="s">
        <v>185</v>
      </c>
      <c r="C225" s="13">
        <v>3143697.3086490743</v>
      </c>
      <c r="D225" s="13">
        <v>3590090</v>
      </c>
      <c r="E225" s="14">
        <v>101029</v>
      </c>
      <c r="F225" s="13">
        <v>1292650.0840953812</v>
      </c>
      <c r="G225" s="13">
        <v>187330.89481120303</v>
      </c>
      <c r="H225" s="13"/>
      <c r="I225" s="13">
        <v>1824433</v>
      </c>
      <c r="J225" s="13">
        <v>313226</v>
      </c>
      <c r="K225" s="13">
        <v>0</v>
      </c>
      <c r="L225" s="13">
        <v>0</v>
      </c>
      <c r="M225" s="14"/>
      <c r="N225" s="13">
        <v>4496.4422271633121</v>
      </c>
      <c r="O225" s="13">
        <v>21777</v>
      </c>
      <c r="P225" s="13">
        <v>26876</v>
      </c>
      <c r="Q225" s="13">
        <v>-2986.3499999999995</v>
      </c>
    </row>
    <row r="226" spans="1:17">
      <c r="A226" s="2">
        <v>553</v>
      </c>
      <c r="B226" s="1" t="s">
        <v>186</v>
      </c>
      <c r="C226" s="13">
        <v>1461485.9236785597</v>
      </c>
      <c r="D226" s="13">
        <v>1959329</v>
      </c>
      <c r="E226" s="14">
        <v>88385</v>
      </c>
      <c r="F226" s="13">
        <v>672426.0262941434</v>
      </c>
      <c r="G226" s="13">
        <v>172395.33635874168</v>
      </c>
      <c r="H226" s="13"/>
      <c r="I226" s="13">
        <v>566531</v>
      </c>
      <c r="J226" s="13">
        <v>172395</v>
      </c>
      <c r="K226" s="13">
        <v>0</v>
      </c>
      <c r="L226" s="13">
        <v>0</v>
      </c>
      <c r="M226" s="14"/>
      <c r="N226" s="13">
        <v>1524.5480583516239</v>
      </c>
      <c r="O226" s="13">
        <v>46597</v>
      </c>
      <c r="P226" s="13">
        <v>0</v>
      </c>
      <c r="Q226" s="13">
        <v>36720</v>
      </c>
    </row>
    <row r="227" spans="1:17">
      <c r="A227" s="2">
        <v>556</v>
      </c>
      <c r="B227" s="1" t="s">
        <v>187</v>
      </c>
      <c r="C227" s="13">
        <v>8137986.7616027612</v>
      </c>
      <c r="D227" s="13">
        <v>10356756</v>
      </c>
      <c r="E227" s="14">
        <v>218584</v>
      </c>
      <c r="F227" s="13">
        <v>4237327.2460439513</v>
      </c>
      <c r="G227" s="13">
        <v>340183.94076920266</v>
      </c>
      <c r="H227" s="13"/>
      <c r="I227" s="13">
        <v>3861426</v>
      </c>
      <c r="J227" s="13">
        <v>340184</v>
      </c>
      <c r="K227" s="13">
        <v>47785</v>
      </c>
      <c r="L227" s="13">
        <v>0</v>
      </c>
      <c r="M227" s="14"/>
      <c r="N227" s="13">
        <v>7555.4214412015417</v>
      </c>
      <c r="O227" s="13">
        <v>61753</v>
      </c>
      <c r="P227" s="13">
        <v>17395</v>
      </c>
      <c r="Q227" s="13">
        <v>35493.599999999999</v>
      </c>
    </row>
    <row r="228" spans="1:17">
      <c r="A228" s="2">
        <v>559</v>
      </c>
      <c r="B228" s="1" t="s">
        <v>452</v>
      </c>
      <c r="C228" s="13">
        <v>1350107.2288724657</v>
      </c>
      <c r="D228" s="13">
        <v>1231379</v>
      </c>
      <c r="E228" s="14">
        <v>74089</v>
      </c>
      <c r="F228" s="13">
        <v>576169.98984711757</v>
      </c>
      <c r="G228" s="13">
        <v>138944.07129163278</v>
      </c>
      <c r="H228" s="13"/>
      <c r="I228" s="13">
        <v>796386.21</v>
      </c>
      <c r="J228" s="13">
        <v>253819</v>
      </c>
      <c r="K228" s="13">
        <v>10598.3</v>
      </c>
      <c r="L228" s="13">
        <v>0</v>
      </c>
      <c r="M228" s="14"/>
      <c r="N228" s="13">
        <v>4355.8030908996661</v>
      </c>
      <c r="O228" s="13">
        <v>38018</v>
      </c>
      <c r="P228" s="13">
        <v>15698</v>
      </c>
      <c r="Q228" s="13">
        <v>18729.300000000003</v>
      </c>
    </row>
    <row r="229" spans="1:17">
      <c r="A229" s="2">
        <v>568</v>
      </c>
      <c r="B229" s="1" t="s">
        <v>432</v>
      </c>
      <c r="C229" s="13">
        <v>831929.16862927726</v>
      </c>
      <c r="D229" s="13">
        <v>863546</v>
      </c>
      <c r="E229" s="14">
        <v>40307</v>
      </c>
      <c r="F229" s="13">
        <v>380998.18061320239</v>
      </c>
      <c r="G229" s="13">
        <v>95478.205033434293</v>
      </c>
      <c r="H229" s="13"/>
      <c r="I229" s="13">
        <v>406697</v>
      </c>
      <c r="J229" s="13">
        <v>87948</v>
      </c>
      <c r="K229" s="13">
        <v>5006</v>
      </c>
      <c r="L229" s="13">
        <v>0</v>
      </c>
      <c r="M229" s="14"/>
      <c r="N229" s="13">
        <v>32564.975484135666</v>
      </c>
      <c r="O229" s="13">
        <v>72177</v>
      </c>
      <c r="P229" s="13">
        <v>10126</v>
      </c>
      <c r="Q229" s="13">
        <v>47768.55</v>
      </c>
    </row>
    <row r="230" spans="1:17">
      <c r="A230" s="2">
        <v>569</v>
      </c>
      <c r="B230" s="1" t="s">
        <v>188</v>
      </c>
      <c r="C230" s="13">
        <v>1392198.5478881511</v>
      </c>
      <c r="D230" s="13">
        <v>1853579</v>
      </c>
      <c r="E230" s="14">
        <v>40883</v>
      </c>
      <c r="F230" s="13">
        <v>821426.80242476857</v>
      </c>
      <c r="G230" s="13">
        <v>215028.36213138196</v>
      </c>
      <c r="H230" s="13"/>
      <c r="I230" s="13">
        <v>980562</v>
      </c>
      <c r="J230" s="13">
        <v>215028</v>
      </c>
      <c r="K230" s="13">
        <v>-461</v>
      </c>
      <c r="L230" s="13">
        <v>0</v>
      </c>
      <c r="M230" s="14"/>
      <c r="N230" s="13">
        <v>5394.0376071750779</v>
      </c>
      <c r="O230" s="13">
        <v>70733</v>
      </c>
      <c r="P230" s="13">
        <v>47526</v>
      </c>
      <c r="Q230" s="13">
        <v>18429</v>
      </c>
    </row>
    <row r="231" spans="1:17">
      <c r="A231" s="2">
        <v>571</v>
      </c>
      <c r="B231" s="1" t="s">
        <v>453</v>
      </c>
      <c r="C231" s="13">
        <v>834055.16268881294</v>
      </c>
      <c r="D231" s="13">
        <v>1020493</v>
      </c>
      <c r="E231" s="14">
        <v>58446</v>
      </c>
      <c r="F231" s="13">
        <v>303576.32939017657</v>
      </c>
      <c r="G231" s="13">
        <v>80507.297224693117</v>
      </c>
      <c r="H231" s="13"/>
      <c r="I231" s="13">
        <v>339203</v>
      </c>
      <c r="J231" s="13">
        <v>80507</v>
      </c>
      <c r="K231" s="13">
        <v>0</v>
      </c>
      <c r="L231" s="13">
        <v>0</v>
      </c>
      <c r="M231" s="14"/>
      <c r="N231" s="13">
        <v>11704.578785688509</v>
      </c>
      <c r="O231" s="13">
        <v>5200</v>
      </c>
      <c r="P231" s="13">
        <v>1327</v>
      </c>
      <c r="Q231" s="13">
        <v>3684.75</v>
      </c>
    </row>
    <row r="232" spans="1:17">
      <c r="A232" s="2">
        <v>575</v>
      </c>
      <c r="B232" s="1" t="s">
        <v>189</v>
      </c>
      <c r="C232" s="13">
        <v>2311759.6873225076</v>
      </c>
      <c r="D232" s="13">
        <v>2722169</v>
      </c>
      <c r="E232" s="14">
        <v>48096</v>
      </c>
      <c r="F232" s="13">
        <v>936871.84540985676</v>
      </c>
      <c r="G232" s="13">
        <v>213953.11963692997</v>
      </c>
      <c r="H232" s="13"/>
      <c r="I232" s="13">
        <v>808514</v>
      </c>
      <c r="J232" s="13">
        <v>213953</v>
      </c>
      <c r="K232" s="13">
        <v>0</v>
      </c>
      <c r="L232" s="13">
        <v>0</v>
      </c>
      <c r="M232" s="14"/>
      <c r="N232" s="13">
        <v>10004.686044071474</v>
      </c>
      <c r="O232" s="13">
        <v>75320</v>
      </c>
      <c r="P232" s="13">
        <v>7857</v>
      </c>
      <c r="Q232" s="13">
        <v>52778.55</v>
      </c>
    </row>
    <row r="233" spans="1:17">
      <c r="A233" s="2">
        <v>576</v>
      </c>
      <c r="B233" s="1" t="s">
        <v>190</v>
      </c>
      <c r="C233" s="13">
        <v>957083.64697795769</v>
      </c>
      <c r="D233" s="13">
        <v>1218692</v>
      </c>
      <c r="E233" s="14">
        <v>21251</v>
      </c>
      <c r="F233" s="13">
        <v>472163.35336129286</v>
      </c>
      <c r="G233" s="13">
        <v>125927.65339546626</v>
      </c>
      <c r="H233" s="13"/>
      <c r="I233" s="13">
        <v>400581</v>
      </c>
      <c r="J233" s="13">
        <v>125928</v>
      </c>
      <c r="K233" s="13">
        <v>0</v>
      </c>
      <c r="L233" s="13">
        <v>0</v>
      </c>
      <c r="M233" s="14"/>
      <c r="N233" s="13">
        <v>937.39847628891437</v>
      </c>
      <c r="O233" s="13">
        <v>14408</v>
      </c>
      <c r="P233" s="13">
        <v>1451</v>
      </c>
      <c r="Q233" s="13">
        <v>11422.800000000001</v>
      </c>
    </row>
    <row r="234" spans="1:17">
      <c r="A234" s="2">
        <v>579</v>
      </c>
      <c r="B234" s="1" t="s">
        <v>191</v>
      </c>
      <c r="C234" s="13">
        <v>1915700.8962770118</v>
      </c>
      <c r="D234" s="13">
        <v>2214705</v>
      </c>
      <c r="E234" s="14">
        <v>48947</v>
      </c>
      <c r="F234" s="13">
        <v>795537.32056987565</v>
      </c>
      <c r="G234" s="13">
        <v>122673.69496768096</v>
      </c>
      <c r="H234" s="13"/>
      <c r="I234" s="13">
        <v>380361</v>
      </c>
      <c r="J234" s="13">
        <v>122674</v>
      </c>
      <c r="K234" s="13">
        <v>4174</v>
      </c>
      <c r="L234" s="13">
        <v>0</v>
      </c>
      <c r="M234" s="14"/>
      <c r="N234" s="13">
        <v>1401.6562853617543</v>
      </c>
      <c r="O234" s="13">
        <v>47790</v>
      </c>
      <c r="P234" s="13">
        <v>13031</v>
      </c>
      <c r="Q234" s="13">
        <v>27546.15</v>
      </c>
    </row>
    <row r="235" spans="1:17">
      <c r="A235" s="2">
        <v>580</v>
      </c>
      <c r="B235" s="1" t="s">
        <v>454</v>
      </c>
      <c r="C235" s="13">
        <v>791299.55130185746</v>
      </c>
      <c r="D235" s="13">
        <v>913728</v>
      </c>
      <c r="E235" s="14">
        <v>19238</v>
      </c>
      <c r="F235" s="13">
        <v>384404.25644382508</v>
      </c>
      <c r="G235" s="13">
        <v>76986.943475531036</v>
      </c>
      <c r="H235" s="13"/>
      <c r="I235" s="13">
        <v>385476</v>
      </c>
      <c r="J235" s="13">
        <v>66323</v>
      </c>
      <c r="K235" s="13">
        <v>6190</v>
      </c>
      <c r="L235" s="13">
        <v>0</v>
      </c>
      <c r="M235" s="14"/>
      <c r="N235" s="13">
        <v>18174.584703235058</v>
      </c>
      <c r="O235" s="13">
        <v>107137</v>
      </c>
      <c r="P235" s="13">
        <v>67362</v>
      </c>
      <c r="Q235" s="13">
        <v>33759</v>
      </c>
    </row>
    <row r="236" spans="1:17">
      <c r="A236" s="2">
        <v>584</v>
      </c>
      <c r="B236" s="1" t="s">
        <v>192</v>
      </c>
      <c r="C236" s="13">
        <v>2045517.2217084374</v>
      </c>
      <c r="D236" s="13">
        <v>2561921</v>
      </c>
      <c r="E236" s="14">
        <v>42072</v>
      </c>
      <c r="F236" s="13">
        <v>918815.51697436464</v>
      </c>
      <c r="G236" s="13">
        <v>179507.01990621613</v>
      </c>
      <c r="H236" s="13"/>
      <c r="I236" s="13">
        <v>1157839</v>
      </c>
      <c r="J236" s="13">
        <v>179507</v>
      </c>
      <c r="K236" s="13">
        <v>16041</v>
      </c>
      <c r="L236" s="13">
        <v>0</v>
      </c>
      <c r="M236" s="14"/>
      <c r="N236" s="13">
        <v>1990.7008159849781</v>
      </c>
      <c r="O236" s="13">
        <v>63643</v>
      </c>
      <c r="P236" s="13">
        <v>0</v>
      </c>
      <c r="Q236" s="13">
        <v>49898.25</v>
      </c>
    </row>
    <row r="237" spans="1:17">
      <c r="A237" s="2">
        <v>585</v>
      </c>
      <c r="B237" s="1" t="s">
        <v>193</v>
      </c>
      <c r="C237" s="13">
        <v>1831580.6502900748</v>
      </c>
      <c r="D237" s="13">
        <v>2185862</v>
      </c>
      <c r="E237" s="14">
        <v>24491</v>
      </c>
      <c r="F237" s="13">
        <v>868533.79342517606</v>
      </c>
      <c r="G237" s="13">
        <v>217695.43506888981</v>
      </c>
      <c r="H237" s="13"/>
      <c r="I237" s="13">
        <v>1072484</v>
      </c>
      <c r="J237" s="13">
        <v>217695</v>
      </c>
      <c r="K237" s="13">
        <v>13764</v>
      </c>
      <c r="L237" s="13">
        <v>0</v>
      </c>
      <c r="M237" s="14"/>
      <c r="N237" s="13">
        <v>2182.9210944212682</v>
      </c>
      <c r="O237" s="13">
        <v>147455</v>
      </c>
      <c r="P237" s="13">
        <v>0</v>
      </c>
      <c r="Q237" s="13">
        <v>114056.85</v>
      </c>
    </row>
    <row r="238" spans="1:17">
      <c r="A238" s="2">
        <v>588</v>
      </c>
      <c r="B238" s="1" t="s">
        <v>194</v>
      </c>
      <c r="C238" s="13">
        <v>584843.15311758756</v>
      </c>
      <c r="D238" s="13">
        <v>693956</v>
      </c>
      <c r="E238" s="14">
        <v>14103</v>
      </c>
      <c r="F238" s="13">
        <v>299904.01768584619</v>
      </c>
      <c r="G238" s="13">
        <v>83877.536102052836</v>
      </c>
      <c r="H238" s="13"/>
      <c r="I238" s="13">
        <v>412420</v>
      </c>
      <c r="J238" s="13">
        <v>83878</v>
      </c>
      <c r="K238" s="13">
        <v>27156</v>
      </c>
      <c r="L238" s="13">
        <v>0</v>
      </c>
      <c r="M238" s="14"/>
      <c r="N238" s="13">
        <v>1321.9675042503427</v>
      </c>
      <c r="O238" s="13">
        <v>14046</v>
      </c>
      <c r="P238" s="13">
        <v>3800</v>
      </c>
      <c r="Q238" s="13">
        <v>8550.9000000000015</v>
      </c>
    </row>
    <row r="239" spans="1:17">
      <c r="A239" s="2">
        <v>589</v>
      </c>
      <c r="B239" s="1" t="s">
        <v>195</v>
      </c>
      <c r="C239" s="13">
        <v>475308.87867122324</v>
      </c>
      <c r="D239" s="13">
        <v>612847</v>
      </c>
      <c r="E239" s="14">
        <v>8861</v>
      </c>
      <c r="F239" s="13">
        <v>246230.78205316764</v>
      </c>
      <c r="G239" s="13">
        <v>77557.640625639484</v>
      </c>
      <c r="H239" s="13"/>
      <c r="I239" s="13">
        <v>224778</v>
      </c>
      <c r="J239" s="13">
        <v>77558</v>
      </c>
      <c r="K239" s="13">
        <v>0</v>
      </c>
      <c r="L239" s="13">
        <v>0</v>
      </c>
      <c r="M239" s="14"/>
      <c r="N239" s="13">
        <v>727.73365928827684</v>
      </c>
      <c r="O239" s="13">
        <v>0</v>
      </c>
      <c r="P239" s="13">
        <v>0</v>
      </c>
      <c r="Q239" s="13">
        <v>0</v>
      </c>
    </row>
    <row r="240" spans="1:17">
      <c r="A240" s="2">
        <v>590</v>
      </c>
      <c r="B240" s="1" t="s">
        <v>196</v>
      </c>
      <c r="C240" s="13">
        <v>3730254.0005193739</v>
      </c>
      <c r="D240" s="13">
        <v>5052718</v>
      </c>
      <c r="E240" s="14">
        <v>336665</v>
      </c>
      <c r="F240" s="13">
        <v>1640173.8439223589</v>
      </c>
      <c r="G240" s="13">
        <v>261239.7773098755</v>
      </c>
      <c r="H240" s="13"/>
      <c r="I240" s="13">
        <v>2155596</v>
      </c>
      <c r="J240" s="13">
        <v>261240</v>
      </c>
      <c r="K240" s="13">
        <v>43901</v>
      </c>
      <c r="L240" s="13">
        <v>0</v>
      </c>
      <c r="M240" s="14"/>
      <c r="N240" s="13">
        <v>48955.629000634115</v>
      </c>
      <c r="O240" s="13">
        <v>121126</v>
      </c>
      <c r="P240" s="13">
        <v>0</v>
      </c>
      <c r="Q240" s="13">
        <v>90844.5</v>
      </c>
    </row>
    <row r="241" spans="1:17">
      <c r="A241" s="2">
        <v>595</v>
      </c>
      <c r="B241" s="1" t="s">
        <v>478</v>
      </c>
      <c r="C241" s="13">
        <v>630805.57458241889</v>
      </c>
      <c r="D241" s="13">
        <v>684573</v>
      </c>
      <c r="E241" s="14">
        <v>35976</v>
      </c>
      <c r="F241" s="13">
        <v>341048.6150764029</v>
      </c>
      <c r="G241" s="13">
        <v>100413.95465714257</v>
      </c>
      <c r="H241" s="13"/>
      <c r="I241" s="13">
        <v>360314</v>
      </c>
      <c r="J241" s="13">
        <v>100414</v>
      </c>
      <c r="K241" s="13">
        <v>0</v>
      </c>
      <c r="L241" s="13">
        <v>0</v>
      </c>
      <c r="M241" s="14"/>
      <c r="N241" s="13">
        <v>2771.3049165875577</v>
      </c>
      <c r="O241" s="13">
        <v>146288</v>
      </c>
      <c r="P241" s="13">
        <v>69451</v>
      </c>
      <c r="Q241" s="13">
        <v>58570.95</v>
      </c>
    </row>
    <row r="242" spans="1:17">
      <c r="A242" s="2">
        <v>597</v>
      </c>
      <c r="B242" s="1" t="s">
        <v>197</v>
      </c>
      <c r="C242" s="13">
        <v>7101879.1343993666</v>
      </c>
      <c r="D242" s="13">
        <v>7565868</v>
      </c>
      <c r="E242" s="14">
        <v>158310</v>
      </c>
      <c r="F242" s="13">
        <v>3157510.8295102734</v>
      </c>
      <c r="G242" s="13">
        <v>451197.07625052182</v>
      </c>
      <c r="H242" s="13"/>
      <c r="I242" s="13">
        <v>3238492</v>
      </c>
      <c r="J242" s="13">
        <v>451197</v>
      </c>
      <c r="K242" s="13">
        <v>24381</v>
      </c>
      <c r="L242" s="13">
        <v>0</v>
      </c>
      <c r="M242" s="14"/>
      <c r="N242" s="13">
        <v>35686.85047267154</v>
      </c>
      <c r="O242" s="13">
        <v>357326</v>
      </c>
      <c r="P242" s="13">
        <v>24304</v>
      </c>
      <c r="Q242" s="13">
        <v>254256.3</v>
      </c>
    </row>
    <row r="243" spans="1:17">
      <c r="A243" s="2">
        <v>599</v>
      </c>
      <c r="B243" s="1" t="s">
        <v>198</v>
      </c>
      <c r="C243" s="13">
        <v>428420225.50732416</v>
      </c>
      <c r="D243" s="13">
        <v>485783267</v>
      </c>
      <c r="E243" s="14">
        <v>19798727</v>
      </c>
      <c r="F243" s="13">
        <v>225537200.09435314</v>
      </c>
      <c r="G243" s="13">
        <v>8595054.278524762</v>
      </c>
      <c r="H243" s="13"/>
      <c r="I243" s="13">
        <v>259082802</v>
      </c>
      <c r="J243" s="13">
        <v>6253982</v>
      </c>
      <c r="K243" s="13">
        <v>11776088</v>
      </c>
      <c r="L243" s="13">
        <v>0</v>
      </c>
      <c r="M243" s="14"/>
      <c r="N243" s="13">
        <v>235967.79502483169</v>
      </c>
      <c r="O243" s="13">
        <v>3151146</v>
      </c>
      <c r="P243" s="13">
        <v>1277204</v>
      </c>
      <c r="Q243" s="13">
        <v>1545449.05</v>
      </c>
    </row>
    <row r="244" spans="1:17">
      <c r="A244" s="2">
        <v>600</v>
      </c>
      <c r="B244" s="1" t="s">
        <v>479</v>
      </c>
      <c r="C244" s="13">
        <v>1974209.8540664117</v>
      </c>
      <c r="D244" s="13">
        <v>367585</v>
      </c>
      <c r="E244" s="14">
        <v>10975</v>
      </c>
      <c r="F244" s="13">
        <v>870725.62118207454</v>
      </c>
      <c r="G244" s="13">
        <v>132627.29014636611</v>
      </c>
      <c r="H244" s="13"/>
      <c r="I244" s="13">
        <v>262593</v>
      </c>
      <c r="J244" s="13">
        <v>33157</v>
      </c>
      <c r="K244" s="13">
        <v>0</v>
      </c>
      <c r="L244" s="13">
        <v>0</v>
      </c>
      <c r="M244" s="14"/>
      <c r="N244" s="13">
        <v>9686.2842151201567</v>
      </c>
      <c r="O244" s="13">
        <v>5340</v>
      </c>
      <c r="P244" s="13">
        <v>565</v>
      </c>
      <c r="Q244" s="13">
        <v>3581.25</v>
      </c>
    </row>
    <row r="245" spans="1:17">
      <c r="A245" s="2">
        <v>603</v>
      </c>
      <c r="B245" s="1" t="s">
        <v>199</v>
      </c>
      <c r="C245" s="13">
        <v>14100590.453095876</v>
      </c>
      <c r="D245" s="13">
        <v>14529350</v>
      </c>
      <c r="E245" s="14">
        <v>374719</v>
      </c>
      <c r="F245" s="13">
        <v>6125266.1738383351</v>
      </c>
      <c r="G245" s="13">
        <v>446330.30367959483</v>
      </c>
      <c r="H245" s="13"/>
      <c r="I245" s="13">
        <v>5753191</v>
      </c>
      <c r="J245" s="13">
        <v>354859</v>
      </c>
      <c r="K245" s="13">
        <v>4870</v>
      </c>
      <c r="L245" s="13">
        <v>0</v>
      </c>
      <c r="M245" s="14"/>
      <c r="N245" s="13">
        <v>88187.368463140869</v>
      </c>
      <c r="O245" s="13">
        <v>529610</v>
      </c>
      <c r="P245" s="13">
        <v>181740</v>
      </c>
      <c r="Q245" s="13">
        <v>261367.8</v>
      </c>
    </row>
    <row r="246" spans="1:17">
      <c r="A246" s="2">
        <v>606</v>
      </c>
      <c r="B246" s="1" t="s">
        <v>200</v>
      </c>
      <c r="C246" s="13">
        <v>29826307.17703272</v>
      </c>
      <c r="D246" s="13">
        <v>32358095</v>
      </c>
      <c r="E246" s="14">
        <v>1158792</v>
      </c>
      <c r="F246" s="13">
        <v>14376705.016541166</v>
      </c>
      <c r="G246" s="13">
        <v>955931.19588382007</v>
      </c>
      <c r="H246" s="13"/>
      <c r="I246" s="13">
        <v>18808509</v>
      </c>
      <c r="J246" s="13">
        <v>955931</v>
      </c>
      <c r="K246" s="13">
        <v>71787</v>
      </c>
      <c r="L246" s="13">
        <v>0</v>
      </c>
      <c r="M246" s="14"/>
      <c r="N246" s="13">
        <v>15497.13709355762</v>
      </c>
      <c r="O246" s="13">
        <v>196438</v>
      </c>
      <c r="P246" s="13">
        <v>58895</v>
      </c>
      <c r="Q246" s="13">
        <v>109966.20000000001</v>
      </c>
    </row>
    <row r="247" spans="1:17">
      <c r="A247" s="2">
        <v>608</v>
      </c>
      <c r="B247" s="1" t="s">
        <v>433</v>
      </c>
      <c r="C247" s="13">
        <v>1763094.0698920027</v>
      </c>
      <c r="D247" s="13">
        <v>2145715</v>
      </c>
      <c r="E247" s="14">
        <v>115594</v>
      </c>
      <c r="F247" s="13">
        <v>756384.87903286202</v>
      </c>
      <c r="G247" s="13">
        <v>103899.33664393672</v>
      </c>
      <c r="H247" s="13"/>
      <c r="I247" s="13">
        <v>669476</v>
      </c>
      <c r="J247" s="13">
        <v>103899</v>
      </c>
      <c r="K247" s="13">
        <v>0</v>
      </c>
      <c r="L247" s="13">
        <v>0</v>
      </c>
      <c r="M247" s="14"/>
      <c r="N247" s="13">
        <v>16831.639705477031</v>
      </c>
      <c r="O247" s="13">
        <v>96592</v>
      </c>
      <c r="P247" s="13">
        <v>8234</v>
      </c>
      <c r="Q247" s="13">
        <v>67724.7</v>
      </c>
    </row>
    <row r="248" spans="1:17">
      <c r="A248" s="2">
        <v>610</v>
      </c>
      <c r="B248" s="1" t="s">
        <v>201</v>
      </c>
      <c r="C248" s="13">
        <v>3329940.2270296933</v>
      </c>
      <c r="D248" s="13">
        <v>4097216</v>
      </c>
      <c r="E248" s="14">
        <v>161659</v>
      </c>
      <c r="F248" s="13">
        <v>1315926.0327392814</v>
      </c>
      <c r="G248" s="13">
        <v>211666.76488678611</v>
      </c>
      <c r="H248" s="13"/>
      <c r="I248" s="13">
        <v>1753619</v>
      </c>
      <c r="J248" s="13">
        <v>211667</v>
      </c>
      <c r="K248" s="13">
        <v>36954</v>
      </c>
      <c r="L248" s="13">
        <v>0</v>
      </c>
      <c r="M248" s="14"/>
      <c r="N248" s="13">
        <v>5927.5826274157807</v>
      </c>
      <c r="O248" s="13">
        <v>46576</v>
      </c>
      <c r="P248" s="13">
        <v>0</v>
      </c>
      <c r="Q248" s="13">
        <v>34932</v>
      </c>
    </row>
    <row r="249" spans="1:17">
      <c r="A249" s="2">
        <v>611</v>
      </c>
      <c r="B249" s="1" t="s">
        <v>202</v>
      </c>
      <c r="C249" s="13">
        <v>794500.83551801974</v>
      </c>
      <c r="D249" s="13">
        <v>1019913</v>
      </c>
      <c r="E249" s="14">
        <v>20951</v>
      </c>
      <c r="F249" s="13">
        <v>383137.31394758611</v>
      </c>
      <c r="G249" s="13">
        <v>93522.847482547761</v>
      </c>
      <c r="H249" s="13"/>
      <c r="I249" s="13">
        <v>569554</v>
      </c>
      <c r="J249" s="13">
        <v>93523</v>
      </c>
      <c r="K249" s="13">
        <v>28599</v>
      </c>
      <c r="L249" s="13">
        <v>0</v>
      </c>
      <c r="M249" s="14"/>
      <c r="N249" s="13">
        <v>0</v>
      </c>
      <c r="O249" s="13">
        <v>115047</v>
      </c>
      <c r="P249" s="13">
        <v>17233</v>
      </c>
      <c r="Q249" s="13">
        <v>75242.7</v>
      </c>
    </row>
    <row r="250" spans="1:17">
      <c r="A250" s="2">
        <v>612</v>
      </c>
      <c r="B250" s="1" t="s">
        <v>434</v>
      </c>
      <c r="C250" s="13">
        <v>22532991.912955664</v>
      </c>
      <c r="D250" s="13">
        <v>23054785</v>
      </c>
      <c r="E250" s="14">
        <v>770328</v>
      </c>
      <c r="F250" s="13">
        <v>10850503.939819716</v>
      </c>
      <c r="G250" s="13">
        <v>786603.51756975963</v>
      </c>
      <c r="H250" s="13"/>
      <c r="I250" s="13">
        <v>11476174</v>
      </c>
      <c r="J250" s="13">
        <v>835725</v>
      </c>
      <c r="K250" s="13">
        <v>571286</v>
      </c>
      <c r="L250" s="13">
        <v>0</v>
      </c>
      <c r="M250" s="14"/>
      <c r="N250" s="13">
        <v>31152.146802297269</v>
      </c>
      <c r="O250" s="13">
        <v>402119</v>
      </c>
      <c r="P250" s="13">
        <v>41635</v>
      </c>
      <c r="Q250" s="13">
        <v>282145.5</v>
      </c>
    </row>
    <row r="251" spans="1:17">
      <c r="A251" s="2">
        <v>613</v>
      </c>
      <c r="B251" s="1" t="s">
        <v>203</v>
      </c>
      <c r="C251" s="13">
        <v>2418120.7166232704</v>
      </c>
      <c r="D251" s="13">
        <v>3060155</v>
      </c>
      <c r="E251" s="14">
        <v>49845</v>
      </c>
      <c r="F251" s="13">
        <v>952513.38030178251</v>
      </c>
      <c r="G251" s="13">
        <v>160289.76331255323</v>
      </c>
      <c r="H251" s="13"/>
      <c r="I251" s="13">
        <v>983417</v>
      </c>
      <c r="J251" s="13">
        <v>166243</v>
      </c>
      <c r="K251" s="13">
        <v>0</v>
      </c>
      <c r="L251" s="13">
        <v>0</v>
      </c>
      <c r="M251" s="14"/>
      <c r="N251" s="13">
        <v>7131.9073203063472</v>
      </c>
      <c r="O251" s="13">
        <v>139397</v>
      </c>
      <c r="P251" s="13">
        <v>14434</v>
      </c>
      <c r="Q251" s="13">
        <v>96577.5</v>
      </c>
    </row>
    <row r="252" spans="1:17">
      <c r="A252" s="2">
        <v>614</v>
      </c>
      <c r="B252" s="1" t="s">
        <v>204</v>
      </c>
      <c r="C252" s="13">
        <v>899452.78998263099</v>
      </c>
      <c r="D252" s="13">
        <v>1022389</v>
      </c>
      <c r="E252" s="14">
        <v>12488</v>
      </c>
      <c r="F252" s="13">
        <v>404786.09040834464</v>
      </c>
      <c r="G252" s="13">
        <v>114449.82537730031</v>
      </c>
      <c r="H252" s="13"/>
      <c r="I252" s="13">
        <v>414829</v>
      </c>
      <c r="J252" s="13">
        <v>115919</v>
      </c>
      <c r="K252" s="13">
        <v>14181</v>
      </c>
      <c r="L252" s="13">
        <v>0</v>
      </c>
      <c r="M252" s="14"/>
      <c r="N252" s="13">
        <v>851.1851991652718</v>
      </c>
      <c r="O252" s="13">
        <v>27404</v>
      </c>
      <c r="P252" s="13">
        <v>430</v>
      </c>
      <c r="Q252" s="13">
        <v>21231.45</v>
      </c>
    </row>
    <row r="253" spans="1:17">
      <c r="A253" s="2">
        <v>617</v>
      </c>
      <c r="B253" s="1" t="s">
        <v>205</v>
      </c>
      <c r="C253" s="13">
        <v>540688.73438896402</v>
      </c>
      <c r="D253" s="13">
        <v>727492</v>
      </c>
      <c r="E253" s="14">
        <v>4081</v>
      </c>
      <c r="F253" s="13">
        <v>311602.55465047248</v>
      </c>
      <c r="G253" s="13">
        <v>71605.413027226881</v>
      </c>
      <c r="H253" s="13"/>
      <c r="I253" s="13">
        <v>411661</v>
      </c>
      <c r="J253" s="13">
        <v>71605</v>
      </c>
      <c r="K253" s="13">
        <v>5584</v>
      </c>
      <c r="L253" s="13">
        <v>0</v>
      </c>
      <c r="M253" s="14"/>
      <c r="N253" s="13">
        <v>0</v>
      </c>
      <c r="O253" s="13">
        <v>2888</v>
      </c>
      <c r="P253" s="13">
        <v>17030</v>
      </c>
      <c r="Q253" s="13">
        <v>-10173.299999999999</v>
      </c>
    </row>
    <row r="254" spans="1:17">
      <c r="A254" s="2">
        <v>620</v>
      </c>
      <c r="B254" s="1" t="s">
        <v>206</v>
      </c>
      <c r="C254" s="13">
        <v>2301942.2137875846</v>
      </c>
      <c r="D254" s="13">
        <v>2567132</v>
      </c>
      <c r="E254" s="14">
        <v>112465</v>
      </c>
      <c r="F254" s="13">
        <v>932599.26669962844</v>
      </c>
      <c r="G254" s="13">
        <v>175716.00275772659</v>
      </c>
      <c r="H254" s="13"/>
      <c r="I254" s="13">
        <v>1011185</v>
      </c>
      <c r="J254" s="13">
        <v>175716</v>
      </c>
      <c r="K254" s="13">
        <v>0</v>
      </c>
      <c r="L254" s="13">
        <v>0</v>
      </c>
      <c r="M254" s="14"/>
      <c r="N254" s="13">
        <v>3789.6034728255977</v>
      </c>
      <c r="O254" s="13">
        <v>47665</v>
      </c>
      <c r="P254" s="13">
        <v>46995</v>
      </c>
      <c r="Q254" s="13">
        <v>6009.25</v>
      </c>
    </row>
    <row r="255" spans="1:17">
      <c r="A255" s="2">
        <v>622</v>
      </c>
      <c r="B255" s="1" t="s">
        <v>207</v>
      </c>
      <c r="C255" s="13">
        <v>25066980.903510246</v>
      </c>
      <c r="D255" s="13">
        <v>25727198</v>
      </c>
      <c r="E255" s="14">
        <v>741807</v>
      </c>
      <c r="F255" s="13">
        <v>11119121.780524321</v>
      </c>
      <c r="G255" s="13">
        <v>754241.60328148282</v>
      </c>
      <c r="H255" s="13"/>
      <c r="I255" s="13">
        <v>11189296</v>
      </c>
      <c r="J255" s="13">
        <v>754242</v>
      </c>
      <c r="K255" s="13">
        <v>233989</v>
      </c>
      <c r="L255" s="13">
        <v>0</v>
      </c>
      <c r="M255" s="14"/>
      <c r="N255" s="13">
        <v>55792.002345804161</v>
      </c>
      <c r="O255" s="13">
        <v>259586</v>
      </c>
      <c r="P255" s="13">
        <v>126924</v>
      </c>
      <c r="Q255" s="13">
        <v>102017.7</v>
      </c>
    </row>
    <row r="256" spans="1:17">
      <c r="A256" s="2">
        <v>623</v>
      </c>
      <c r="B256" s="1" t="s">
        <v>435</v>
      </c>
      <c r="C256" s="13">
        <v>539765.73182790272</v>
      </c>
      <c r="D256" s="13">
        <v>632287</v>
      </c>
      <c r="E256" s="14">
        <v>180295</v>
      </c>
      <c r="F256" s="13">
        <v>269240.58143688313</v>
      </c>
      <c r="G256" s="13">
        <v>80036.622424786576</v>
      </c>
      <c r="H256" s="13"/>
      <c r="I256" s="13">
        <v>254085</v>
      </c>
      <c r="J256" s="13">
        <v>80037</v>
      </c>
      <c r="K256" s="13">
        <v>0</v>
      </c>
      <c r="L256" s="13">
        <v>0</v>
      </c>
      <c r="M256" s="14"/>
      <c r="N256" s="13">
        <v>696.68036181234231</v>
      </c>
      <c r="O256" s="13">
        <v>47268</v>
      </c>
      <c r="P256" s="13">
        <v>9973</v>
      </c>
      <c r="Q256" s="13">
        <v>29919</v>
      </c>
    </row>
    <row r="257" spans="1:17">
      <c r="A257" s="2">
        <v>626</v>
      </c>
      <c r="B257" s="1" t="s">
        <v>208</v>
      </c>
      <c r="C257" s="13">
        <v>2171662.0560780158</v>
      </c>
      <c r="D257" s="13">
        <v>2834855</v>
      </c>
      <c r="E257" s="14">
        <v>65023</v>
      </c>
      <c r="F257" s="13">
        <v>875081.44139934552</v>
      </c>
      <c r="G257" s="13">
        <v>160914.79948508603</v>
      </c>
      <c r="H257" s="13"/>
      <c r="I257" s="13">
        <v>657124</v>
      </c>
      <c r="J257" s="13">
        <v>160915</v>
      </c>
      <c r="K257" s="13">
        <v>0</v>
      </c>
      <c r="L257" s="13">
        <v>0</v>
      </c>
      <c r="M257" s="14"/>
      <c r="N257" s="13">
        <v>96.683670864789747</v>
      </c>
      <c r="O257" s="13">
        <v>30149</v>
      </c>
      <c r="P257" s="13">
        <v>2304</v>
      </c>
      <c r="Q257" s="13">
        <v>22526.1</v>
      </c>
    </row>
    <row r="258" spans="1:17">
      <c r="A258" s="2">
        <v>627</v>
      </c>
      <c r="B258" s="1" t="s">
        <v>209</v>
      </c>
      <c r="C258" s="13">
        <v>2074383.0907121242</v>
      </c>
      <c r="D258" s="13">
        <v>2141538</v>
      </c>
      <c r="E258" s="14">
        <v>98110</v>
      </c>
      <c r="F258" s="13">
        <v>1171100.5980774129</v>
      </c>
      <c r="G258" s="13">
        <v>221446.01809969294</v>
      </c>
      <c r="H258" s="13"/>
      <c r="I258" s="13">
        <v>1203401</v>
      </c>
      <c r="J258" s="13">
        <v>221446</v>
      </c>
      <c r="K258" s="13">
        <v>0</v>
      </c>
      <c r="L258" s="13">
        <v>0</v>
      </c>
      <c r="M258" s="14"/>
      <c r="N258" s="13">
        <v>476.95809385614194</v>
      </c>
      <c r="O258" s="13">
        <v>59733</v>
      </c>
      <c r="P258" s="13">
        <v>87495</v>
      </c>
      <c r="Q258" s="13">
        <v>-20160</v>
      </c>
    </row>
    <row r="259" spans="1:17">
      <c r="A259" s="2">
        <v>629</v>
      </c>
      <c r="B259" s="1" t="s">
        <v>210</v>
      </c>
      <c r="C259" s="13">
        <v>3194528.6875108774</v>
      </c>
      <c r="D259" s="13">
        <v>3456986</v>
      </c>
      <c r="E259" s="14">
        <v>77558</v>
      </c>
      <c r="F259" s="13">
        <v>1605743.7621678247</v>
      </c>
      <c r="G259" s="13">
        <v>188935.01539270664</v>
      </c>
      <c r="H259" s="13"/>
      <c r="I259" s="13">
        <v>1113270</v>
      </c>
      <c r="J259" s="13">
        <v>71328</v>
      </c>
      <c r="K259" s="13">
        <v>0</v>
      </c>
      <c r="L259" s="13">
        <v>0</v>
      </c>
      <c r="M259" s="14"/>
      <c r="N259" s="13">
        <v>10993.784957115535</v>
      </c>
      <c r="O259" s="13">
        <v>73331</v>
      </c>
      <c r="P259" s="13">
        <v>10357</v>
      </c>
      <c r="Q259" s="13">
        <v>53775.15</v>
      </c>
    </row>
    <row r="260" spans="1:17">
      <c r="A260" s="2">
        <v>632</v>
      </c>
      <c r="B260" s="1" t="s">
        <v>211</v>
      </c>
      <c r="C260" s="13">
        <v>4225294.6156169269</v>
      </c>
      <c r="D260" s="13">
        <v>5269173</v>
      </c>
      <c r="E260" s="14">
        <v>186675</v>
      </c>
      <c r="F260" s="13">
        <v>1882768.889899987</v>
      </c>
      <c r="G260" s="13">
        <v>359592.84429751791</v>
      </c>
      <c r="H260" s="13"/>
      <c r="I260" s="13">
        <v>1760619</v>
      </c>
      <c r="J260" s="13">
        <v>341093</v>
      </c>
      <c r="K260" s="13">
        <v>8639</v>
      </c>
      <c r="L260" s="13">
        <v>6781</v>
      </c>
      <c r="M260" s="14"/>
      <c r="N260" s="13">
        <v>8737.318752581712</v>
      </c>
      <c r="O260" s="13">
        <v>80126</v>
      </c>
      <c r="P260" s="13">
        <v>0</v>
      </c>
      <c r="Q260" s="13">
        <v>62993.4</v>
      </c>
    </row>
    <row r="261" spans="1:17">
      <c r="A261" s="2">
        <v>637</v>
      </c>
      <c r="B261" s="1" t="s">
        <v>212</v>
      </c>
      <c r="C261" s="13">
        <v>31299727.479314182</v>
      </c>
      <c r="D261" s="13">
        <v>32744806</v>
      </c>
      <c r="E261" s="14">
        <v>956799</v>
      </c>
      <c r="F261" s="13">
        <v>14137699.864070902</v>
      </c>
      <c r="G261" s="13">
        <v>1144947.3538060114</v>
      </c>
      <c r="H261" s="13"/>
      <c r="I261" s="13">
        <v>15641586</v>
      </c>
      <c r="J261" s="13">
        <v>912086</v>
      </c>
      <c r="K261" s="13">
        <v>238139</v>
      </c>
      <c r="L261" s="13">
        <v>0</v>
      </c>
      <c r="M261" s="14"/>
      <c r="N261" s="13">
        <v>62441.179549762535</v>
      </c>
      <c r="O261" s="13">
        <v>307841</v>
      </c>
      <c r="P261" s="13">
        <v>345278</v>
      </c>
      <c r="Q261" s="13">
        <v>-10669.649999999994</v>
      </c>
    </row>
    <row r="262" spans="1:17">
      <c r="A262" s="2">
        <v>638</v>
      </c>
      <c r="B262" s="1" t="s">
        <v>213</v>
      </c>
      <c r="C262" s="13">
        <v>313553.77214018564</v>
      </c>
      <c r="D262" s="13">
        <v>459212</v>
      </c>
      <c r="E262" s="14">
        <v>363</v>
      </c>
      <c r="F262" s="13">
        <v>198433.02431416552</v>
      </c>
      <c r="G262" s="13">
        <v>49434.913103800805</v>
      </c>
      <c r="H262" s="13"/>
      <c r="I262" s="13">
        <v>49435</v>
      </c>
      <c r="J262" s="13">
        <v>49435</v>
      </c>
      <c r="K262" s="13">
        <v>0</v>
      </c>
      <c r="L262" s="13">
        <v>0</v>
      </c>
      <c r="M262" s="14"/>
      <c r="N262" s="13">
        <v>0</v>
      </c>
      <c r="O262" s="13">
        <v>5150</v>
      </c>
      <c r="P262" s="13">
        <v>0</v>
      </c>
      <c r="Q262" s="13">
        <v>3862.5</v>
      </c>
    </row>
    <row r="263" spans="1:17">
      <c r="A263" s="2">
        <v>642</v>
      </c>
      <c r="B263" s="1" t="s">
        <v>214</v>
      </c>
      <c r="C263" s="13">
        <v>8423055.9013667963</v>
      </c>
      <c r="D263" s="13">
        <v>10005131</v>
      </c>
      <c r="E263" s="14">
        <v>266429</v>
      </c>
      <c r="F263" s="13">
        <v>3861104.917075078</v>
      </c>
      <c r="G263" s="13">
        <v>437304.77493614506</v>
      </c>
      <c r="H263" s="13"/>
      <c r="I263" s="13">
        <v>4950517</v>
      </c>
      <c r="J263" s="13">
        <v>437305</v>
      </c>
      <c r="K263" s="13">
        <v>90738</v>
      </c>
      <c r="L263" s="13">
        <v>0</v>
      </c>
      <c r="M263" s="14"/>
      <c r="N263" s="13">
        <v>28617.173630152749</v>
      </c>
      <c r="O263" s="13">
        <v>48421</v>
      </c>
      <c r="P263" s="13">
        <v>0</v>
      </c>
      <c r="Q263" s="13">
        <v>36315.75</v>
      </c>
    </row>
    <row r="264" spans="1:17">
      <c r="A264" s="2">
        <v>643</v>
      </c>
      <c r="B264" s="1" t="s">
        <v>436</v>
      </c>
      <c r="C264" s="13">
        <v>1503670.7314778268</v>
      </c>
      <c r="D264" s="13">
        <v>1816793</v>
      </c>
      <c r="E264" s="14">
        <v>148188</v>
      </c>
      <c r="F264" s="13">
        <v>578958.89028319658</v>
      </c>
      <c r="G264" s="13">
        <v>122007.42923309581</v>
      </c>
      <c r="H264" s="13"/>
      <c r="I264" s="13">
        <v>521601</v>
      </c>
      <c r="J264" s="13">
        <v>122077</v>
      </c>
      <c r="K264" s="13">
        <v>0</v>
      </c>
      <c r="L264" s="13">
        <v>0</v>
      </c>
      <c r="M264" s="14"/>
      <c r="N264" s="13">
        <v>4529.2344725918738</v>
      </c>
      <c r="O264" s="13">
        <v>53120</v>
      </c>
      <c r="P264" s="13">
        <v>9846</v>
      </c>
      <c r="Q264" s="13">
        <v>33911.699999999997</v>
      </c>
    </row>
    <row r="265" spans="1:17">
      <c r="A265" s="2">
        <v>644</v>
      </c>
      <c r="B265" s="1" t="s">
        <v>437</v>
      </c>
      <c r="C265" s="13">
        <v>384260.5754228243</v>
      </c>
      <c r="D265" s="13">
        <v>487499</v>
      </c>
      <c r="E265" s="14">
        <v>28275</v>
      </c>
      <c r="F265" s="13">
        <v>202701.1597731639</v>
      </c>
      <c r="G265" s="13">
        <v>75481.308906930266</v>
      </c>
      <c r="H265" s="13"/>
      <c r="I265" s="13">
        <v>174210</v>
      </c>
      <c r="J265" s="13">
        <v>75481</v>
      </c>
      <c r="K265" s="13">
        <v>0</v>
      </c>
      <c r="L265" s="13">
        <v>0</v>
      </c>
      <c r="M265" s="14"/>
      <c r="N265" s="13">
        <v>0</v>
      </c>
      <c r="O265" s="13">
        <v>0</v>
      </c>
      <c r="P265" s="13">
        <v>0</v>
      </c>
      <c r="Q265" s="13">
        <v>0</v>
      </c>
    </row>
    <row r="266" spans="1:17">
      <c r="A266" s="2">
        <v>653</v>
      </c>
      <c r="B266" s="1" t="s">
        <v>445</v>
      </c>
      <c r="C266" s="13">
        <v>715206.18680040538</v>
      </c>
      <c r="D266" s="13">
        <v>938498</v>
      </c>
      <c r="E266" s="14">
        <v>80893</v>
      </c>
      <c r="F266" s="13">
        <v>355986.6782829655</v>
      </c>
      <c r="G266" s="13">
        <v>75240.830960850712</v>
      </c>
      <c r="H266" s="13"/>
      <c r="I266" s="13">
        <v>464851</v>
      </c>
      <c r="J266" s="13">
        <v>75241</v>
      </c>
      <c r="K266" s="13">
        <v>5293</v>
      </c>
      <c r="L266" s="13">
        <v>0</v>
      </c>
      <c r="M266" s="14"/>
      <c r="N266" s="13">
        <v>901.86704371597727</v>
      </c>
      <c r="O266" s="13">
        <v>49484</v>
      </c>
      <c r="P266" s="13">
        <v>29142</v>
      </c>
      <c r="Q266" s="13">
        <v>17056.650000000001</v>
      </c>
    </row>
    <row r="267" spans="1:17">
      <c r="A267" s="2">
        <v>654</v>
      </c>
      <c r="B267" s="1" t="s">
        <v>215</v>
      </c>
      <c r="C267" s="13">
        <v>1734443.3399114064</v>
      </c>
      <c r="D267" s="13">
        <v>2108676</v>
      </c>
      <c r="E267" s="14">
        <v>133818</v>
      </c>
      <c r="F267" s="13">
        <v>763243.43883907353</v>
      </c>
      <c r="G267" s="13">
        <v>162885.01007069511</v>
      </c>
      <c r="H267" s="13"/>
      <c r="I267" s="13">
        <v>937879</v>
      </c>
      <c r="J267" s="13">
        <v>162885</v>
      </c>
      <c r="K267" s="13">
        <v>0</v>
      </c>
      <c r="L267" s="13">
        <v>0</v>
      </c>
      <c r="M267" s="14"/>
      <c r="N267" s="13">
        <v>114597.60608176402</v>
      </c>
      <c r="O267" s="13">
        <v>469589</v>
      </c>
      <c r="P267" s="13">
        <v>184634</v>
      </c>
      <c r="Q267" s="13">
        <v>218393.25</v>
      </c>
    </row>
    <row r="268" spans="1:17">
      <c r="A268" s="2">
        <v>664</v>
      </c>
      <c r="B268" s="1" t="s">
        <v>216</v>
      </c>
      <c r="C268" s="13">
        <v>7098736.5530120609</v>
      </c>
      <c r="D268" s="13">
        <v>7338961</v>
      </c>
      <c r="E268" s="14">
        <v>0</v>
      </c>
      <c r="F268" s="13">
        <v>3333879.7138162628</v>
      </c>
      <c r="G268" s="13">
        <v>285345.7768659523</v>
      </c>
      <c r="H268" s="13"/>
      <c r="I268" s="13">
        <v>4467640</v>
      </c>
      <c r="J268" s="13">
        <v>240194</v>
      </c>
      <c r="K268" s="13">
        <v>0</v>
      </c>
      <c r="L268" s="13">
        <v>0</v>
      </c>
      <c r="M268" s="14"/>
      <c r="N268" s="13">
        <v>52683.474585749005</v>
      </c>
      <c r="O268" s="13">
        <v>146641</v>
      </c>
      <c r="P268" s="13">
        <v>21911</v>
      </c>
      <c r="Q268" s="13">
        <v>100698.75</v>
      </c>
    </row>
    <row r="269" spans="1:17">
      <c r="A269" s="2">
        <v>668</v>
      </c>
      <c r="B269" s="1" t="s">
        <v>217</v>
      </c>
      <c r="C269" s="13">
        <v>1555541.7049044622</v>
      </c>
      <c r="D269" s="13">
        <v>1735909</v>
      </c>
      <c r="E269" s="14">
        <v>25050</v>
      </c>
      <c r="F269" s="13">
        <v>690792.6206512287</v>
      </c>
      <c r="G269" s="13">
        <v>153062.66287875589</v>
      </c>
      <c r="H269" s="13"/>
      <c r="I269" s="13">
        <v>608399</v>
      </c>
      <c r="J269" s="13">
        <v>153063</v>
      </c>
      <c r="K269" s="13">
        <v>3510</v>
      </c>
      <c r="L269" s="13">
        <v>0</v>
      </c>
      <c r="M269" s="14"/>
      <c r="N269" s="13">
        <v>84969.401688399535</v>
      </c>
      <c r="O269" s="13">
        <v>469218</v>
      </c>
      <c r="P269" s="13">
        <v>247607</v>
      </c>
      <c r="Q269" s="13">
        <v>171720.9</v>
      </c>
    </row>
    <row r="270" spans="1:17">
      <c r="A270" s="2">
        <v>677</v>
      </c>
      <c r="B270" s="1" t="s">
        <v>218</v>
      </c>
      <c r="C270" s="13">
        <v>2816160.3569936473</v>
      </c>
      <c r="D270" s="13">
        <v>3673472</v>
      </c>
      <c r="E270" s="14">
        <v>78911</v>
      </c>
      <c r="F270" s="13">
        <v>1241411.337331028</v>
      </c>
      <c r="G270" s="13">
        <v>224222.91708852747</v>
      </c>
      <c r="H270" s="13"/>
      <c r="I270" s="13">
        <v>936826</v>
      </c>
      <c r="J270" s="13">
        <v>224223</v>
      </c>
      <c r="K270" s="13">
        <v>0</v>
      </c>
      <c r="L270" s="13">
        <v>0</v>
      </c>
      <c r="M270" s="14"/>
      <c r="N270" s="13">
        <v>15277.304707525262</v>
      </c>
      <c r="O270" s="13">
        <v>146015</v>
      </c>
      <c r="P270" s="13">
        <v>15066</v>
      </c>
      <c r="Q270" s="13">
        <v>105295.05</v>
      </c>
    </row>
    <row r="271" spans="1:17">
      <c r="A271" s="2">
        <v>678</v>
      </c>
      <c r="B271" s="1" t="s">
        <v>219</v>
      </c>
      <c r="C271" s="13">
        <v>701649.52102348919</v>
      </c>
      <c r="D271" s="13">
        <v>626529</v>
      </c>
      <c r="E271" s="14">
        <v>88490</v>
      </c>
      <c r="F271" s="13">
        <v>333763.10948909097</v>
      </c>
      <c r="G271" s="13">
        <v>84050.561903915252</v>
      </c>
      <c r="H271" s="13"/>
      <c r="I271" s="13">
        <v>322327</v>
      </c>
      <c r="J271" s="13">
        <v>84051</v>
      </c>
      <c r="K271" s="13">
        <v>2070</v>
      </c>
      <c r="L271" s="13">
        <v>0</v>
      </c>
      <c r="M271" s="14"/>
      <c r="N271" s="13">
        <v>2392.9162656503731</v>
      </c>
      <c r="O271" s="13">
        <v>196170</v>
      </c>
      <c r="P271" s="13">
        <v>56773</v>
      </c>
      <c r="Q271" s="13">
        <v>105560.1</v>
      </c>
    </row>
    <row r="272" spans="1:17">
      <c r="A272" s="2">
        <v>683</v>
      </c>
      <c r="B272" s="1" t="s">
        <v>480</v>
      </c>
      <c r="C272" s="13">
        <v>1448615.7761335073</v>
      </c>
      <c r="D272" s="13">
        <v>1925920</v>
      </c>
      <c r="E272" s="14">
        <v>37645</v>
      </c>
      <c r="F272" s="13">
        <v>547311.65274586191</v>
      </c>
      <c r="G272" s="13">
        <v>102676.97031511534</v>
      </c>
      <c r="H272" s="13"/>
      <c r="I272" s="13">
        <v>596516</v>
      </c>
      <c r="J272" s="13">
        <v>102677</v>
      </c>
      <c r="K272" s="13">
        <v>48133</v>
      </c>
      <c r="L272" s="13">
        <v>0</v>
      </c>
      <c r="M272" s="14"/>
      <c r="N272" s="13">
        <v>11474.36777097847</v>
      </c>
      <c r="O272" s="13">
        <v>168763</v>
      </c>
      <c r="P272" s="13">
        <v>82498</v>
      </c>
      <c r="Q272" s="13">
        <v>66937.8</v>
      </c>
    </row>
    <row r="273" spans="1:17">
      <c r="A273" s="2">
        <v>687</v>
      </c>
      <c r="B273" s="1" t="s">
        <v>220</v>
      </c>
      <c r="C273" s="13">
        <v>11972385.291066658</v>
      </c>
      <c r="D273" s="13">
        <v>14155547</v>
      </c>
      <c r="E273" s="14">
        <v>339970</v>
      </c>
      <c r="F273" s="13">
        <v>5438792.6449360847</v>
      </c>
      <c r="G273" s="13">
        <v>398136.28646002774</v>
      </c>
      <c r="H273" s="13"/>
      <c r="I273" s="13">
        <v>5009799</v>
      </c>
      <c r="J273" s="13">
        <v>474449</v>
      </c>
      <c r="K273" s="13">
        <v>0</v>
      </c>
      <c r="L273" s="13">
        <v>0</v>
      </c>
      <c r="M273" s="14"/>
      <c r="N273" s="13">
        <v>21331.045944190202</v>
      </c>
      <c r="O273" s="13">
        <v>237314.68</v>
      </c>
      <c r="P273" s="13">
        <v>26141</v>
      </c>
      <c r="Q273" s="13">
        <v>166538.01149999999</v>
      </c>
    </row>
    <row r="274" spans="1:17">
      <c r="A274" s="2">
        <v>689</v>
      </c>
      <c r="B274" s="1" t="s">
        <v>221</v>
      </c>
      <c r="C274" s="13">
        <v>623457.66748414247</v>
      </c>
      <c r="D274" s="13">
        <v>769425</v>
      </c>
      <c r="E274" s="14">
        <v>26404</v>
      </c>
      <c r="F274" s="13">
        <v>311197.2856737845</v>
      </c>
      <c r="G274" s="13">
        <v>107507.99142600331</v>
      </c>
      <c r="H274" s="13"/>
      <c r="I274" s="13">
        <v>315224</v>
      </c>
      <c r="J274" s="13">
        <v>107508</v>
      </c>
      <c r="K274" s="13">
        <v>0</v>
      </c>
      <c r="L274" s="13">
        <v>0</v>
      </c>
      <c r="M274" s="14"/>
      <c r="N274" s="13">
        <v>0</v>
      </c>
      <c r="O274" s="13">
        <v>4700</v>
      </c>
      <c r="P274" s="13">
        <v>0</v>
      </c>
      <c r="Q274" s="13">
        <v>4230</v>
      </c>
    </row>
    <row r="275" spans="1:17">
      <c r="A275" s="2">
        <v>693</v>
      </c>
      <c r="B275" s="1" t="s">
        <v>455</v>
      </c>
      <c r="C275" s="13">
        <v>283703.41306103824</v>
      </c>
      <c r="D275" s="13">
        <v>296876</v>
      </c>
      <c r="E275" s="14">
        <v>4706</v>
      </c>
      <c r="F275" s="13">
        <v>169788.69612812917</v>
      </c>
      <c r="G275" s="13">
        <v>73047.57630399114</v>
      </c>
      <c r="H275" s="13"/>
      <c r="I275" s="13">
        <v>175848</v>
      </c>
      <c r="J275" s="13">
        <v>73048</v>
      </c>
      <c r="K275" s="13">
        <v>0</v>
      </c>
      <c r="L275" s="13">
        <v>0</v>
      </c>
      <c r="M275" s="14"/>
      <c r="N275" s="13">
        <v>0</v>
      </c>
      <c r="O275" s="13">
        <v>131125</v>
      </c>
      <c r="P275" s="13">
        <v>27500</v>
      </c>
      <c r="Q275" s="13">
        <v>78637.5</v>
      </c>
    </row>
    <row r="276" spans="1:17">
      <c r="A276" s="2">
        <v>694</v>
      </c>
      <c r="B276" s="1" t="s">
        <v>456</v>
      </c>
      <c r="C276" s="13">
        <v>509410.36477717693</v>
      </c>
      <c r="D276" s="13">
        <v>505559</v>
      </c>
      <c r="E276" s="14">
        <v>14304</v>
      </c>
      <c r="F276" s="13">
        <v>238896.66071810582</v>
      </c>
      <c r="G276" s="13">
        <v>77572.223429106394</v>
      </c>
      <c r="H276" s="13"/>
      <c r="I276" s="13">
        <v>223942</v>
      </c>
      <c r="J276" s="13">
        <v>77572</v>
      </c>
      <c r="K276" s="13">
        <v>0</v>
      </c>
      <c r="L276" s="13">
        <v>0</v>
      </c>
      <c r="M276" s="14"/>
      <c r="N276" s="13">
        <v>0</v>
      </c>
      <c r="O276" s="13">
        <v>0</v>
      </c>
      <c r="P276" s="13">
        <v>900</v>
      </c>
      <c r="Q276" s="13">
        <v>-675</v>
      </c>
    </row>
    <row r="277" spans="1:17">
      <c r="A277" s="2">
        <v>703</v>
      </c>
      <c r="B277" s="1" t="s">
        <v>222</v>
      </c>
      <c r="C277" s="13">
        <v>2247105.6336458055</v>
      </c>
      <c r="D277" s="13">
        <v>2282863</v>
      </c>
      <c r="E277" s="14">
        <v>110066</v>
      </c>
      <c r="F277" s="13">
        <v>1002437.1286774047</v>
      </c>
      <c r="G277" s="13">
        <v>191773.51864880053</v>
      </c>
      <c r="H277" s="13"/>
      <c r="I277" s="13">
        <v>843223</v>
      </c>
      <c r="J277" s="13">
        <v>191774</v>
      </c>
      <c r="K277" s="13">
        <v>4722</v>
      </c>
      <c r="L277" s="13">
        <v>0</v>
      </c>
      <c r="M277" s="14"/>
      <c r="N277" s="13">
        <v>0</v>
      </c>
      <c r="O277" s="13">
        <v>400420</v>
      </c>
      <c r="P277" s="13">
        <v>100241</v>
      </c>
      <c r="Q277" s="13">
        <v>228477.6</v>
      </c>
    </row>
    <row r="278" spans="1:17">
      <c r="A278" s="2">
        <v>707</v>
      </c>
      <c r="B278" s="1" t="s">
        <v>223</v>
      </c>
      <c r="C278" s="13">
        <v>722188.9788301033</v>
      </c>
      <c r="D278" s="13">
        <v>858404</v>
      </c>
      <c r="E278" s="14">
        <v>43746</v>
      </c>
      <c r="F278" s="13">
        <v>339301.84358419228</v>
      </c>
      <c r="G278" s="13">
        <v>112367.21752095658</v>
      </c>
      <c r="H278" s="13"/>
      <c r="I278" s="13">
        <v>342329</v>
      </c>
      <c r="J278" s="13">
        <v>112367</v>
      </c>
      <c r="K278" s="13">
        <v>0</v>
      </c>
      <c r="L278" s="13">
        <v>0</v>
      </c>
      <c r="M278" s="14"/>
      <c r="N278" s="13">
        <v>1095.1609733947862</v>
      </c>
      <c r="O278" s="13">
        <v>5482</v>
      </c>
      <c r="P278" s="13">
        <v>0</v>
      </c>
      <c r="Q278" s="13">
        <v>4933.8</v>
      </c>
    </row>
    <row r="279" spans="1:17">
      <c r="A279" s="2">
        <v>710</v>
      </c>
      <c r="B279" s="1" t="s">
        <v>481</v>
      </c>
      <c r="C279" s="13">
        <v>1160272.2715572608</v>
      </c>
      <c r="D279" s="13">
        <v>1332394</v>
      </c>
      <c r="E279" s="14">
        <v>54857</v>
      </c>
      <c r="F279" s="13">
        <v>549321.96092078206</v>
      </c>
      <c r="G279" s="13">
        <v>86517.356574891674</v>
      </c>
      <c r="H279" s="13"/>
      <c r="I279" s="13">
        <v>710039</v>
      </c>
      <c r="J279" s="13">
        <v>87818</v>
      </c>
      <c r="K279" s="13">
        <v>48033</v>
      </c>
      <c r="L279" s="13">
        <v>0</v>
      </c>
      <c r="M279" s="14"/>
      <c r="N279" s="13">
        <v>10178.801075486479</v>
      </c>
      <c r="O279" s="13">
        <v>184775</v>
      </c>
      <c r="P279" s="13">
        <v>77321</v>
      </c>
      <c r="Q279" s="13">
        <v>84805.5</v>
      </c>
    </row>
    <row r="280" spans="1:17">
      <c r="A280" s="2">
        <v>715</v>
      </c>
      <c r="B280" s="1" t="s">
        <v>224</v>
      </c>
      <c r="C280" s="13">
        <v>11816564.368605828</v>
      </c>
      <c r="D280" s="13">
        <v>10859576</v>
      </c>
      <c r="E280" s="14">
        <v>316485</v>
      </c>
      <c r="F280" s="13">
        <v>5915584.8226526566</v>
      </c>
      <c r="G280" s="13">
        <v>521811.96292022197</v>
      </c>
      <c r="H280" s="13"/>
      <c r="I280" s="13">
        <v>7449423</v>
      </c>
      <c r="J280" s="13">
        <v>521812</v>
      </c>
      <c r="K280" s="13">
        <v>25346</v>
      </c>
      <c r="L280" s="13">
        <v>0</v>
      </c>
      <c r="M280" s="14"/>
      <c r="N280" s="13">
        <v>4070.9368043909658</v>
      </c>
      <c r="O280" s="13">
        <v>165525</v>
      </c>
      <c r="P280" s="13">
        <v>48033</v>
      </c>
      <c r="Q280" s="13">
        <v>91739.4</v>
      </c>
    </row>
    <row r="281" spans="1:17">
      <c r="A281" s="2">
        <v>716</v>
      </c>
      <c r="B281" s="1" t="s">
        <v>225</v>
      </c>
      <c r="C281" s="13">
        <v>2478192.8910073764</v>
      </c>
      <c r="D281" s="13">
        <v>3203763</v>
      </c>
      <c r="E281" s="14">
        <v>95405</v>
      </c>
      <c r="F281" s="13">
        <v>1062799.3428319509</v>
      </c>
      <c r="G281" s="13">
        <v>208686.8420766471</v>
      </c>
      <c r="H281" s="13"/>
      <c r="I281" s="13">
        <v>1025146</v>
      </c>
      <c r="J281" s="13">
        <v>208687</v>
      </c>
      <c r="K281" s="13">
        <v>35408</v>
      </c>
      <c r="L281" s="13">
        <v>0</v>
      </c>
      <c r="M281" s="14"/>
      <c r="N281" s="13">
        <v>1124.819441906081</v>
      </c>
      <c r="O281" s="13">
        <v>209148</v>
      </c>
      <c r="P281" s="13">
        <v>95864</v>
      </c>
      <c r="Q281" s="13">
        <v>87712.65</v>
      </c>
    </row>
    <row r="282" spans="1:17">
      <c r="A282" s="2">
        <v>717</v>
      </c>
      <c r="B282" s="1" t="s">
        <v>226</v>
      </c>
      <c r="C282" s="13">
        <v>1315824.4473261826</v>
      </c>
      <c r="D282" s="13">
        <v>1758385</v>
      </c>
      <c r="E282" s="14">
        <v>51490</v>
      </c>
      <c r="F282" s="13">
        <v>603873.25724247587</v>
      </c>
      <c r="G282" s="13">
        <v>159525.06452378858</v>
      </c>
      <c r="H282" s="13"/>
      <c r="I282" s="13">
        <v>550667</v>
      </c>
      <c r="J282" s="13">
        <v>159525</v>
      </c>
      <c r="K282" s="13">
        <v>0</v>
      </c>
      <c r="L282" s="13">
        <v>0</v>
      </c>
      <c r="M282" s="14"/>
      <c r="N282" s="13">
        <v>3853.6921931482716</v>
      </c>
      <c r="O282" s="13">
        <v>130572</v>
      </c>
      <c r="P282" s="13">
        <v>7181</v>
      </c>
      <c r="Q282" s="13">
        <v>94502.918999999994</v>
      </c>
    </row>
    <row r="283" spans="1:17">
      <c r="A283" s="2">
        <v>718</v>
      </c>
      <c r="B283" s="1" t="s">
        <v>227</v>
      </c>
      <c r="C283" s="13">
        <v>15620559.677509576</v>
      </c>
      <c r="D283" s="13">
        <v>18448681</v>
      </c>
      <c r="E283" s="14">
        <v>480271</v>
      </c>
      <c r="F283" s="13">
        <v>7448236.6643532505</v>
      </c>
      <c r="G283" s="13">
        <v>458795.37062853866</v>
      </c>
      <c r="H283" s="13"/>
      <c r="I283" s="13">
        <v>6627298</v>
      </c>
      <c r="J283" s="13">
        <v>458795</v>
      </c>
      <c r="K283" s="13">
        <v>10767</v>
      </c>
      <c r="L283" s="13">
        <v>0</v>
      </c>
      <c r="M283" s="14"/>
      <c r="N283" s="13">
        <v>23918.527085648351</v>
      </c>
      <c r="O283" s="13">
        <v>197822.31</v>
      </c>
      <c r="P283" s="13">
        <v>53879</v>
      </c>
      <c r="Q283" s="13">
        <v>115613.754</v>
      </c>
    </row>
    <row r="284" spans="1:17">
      <c r="A284" s="2">
        <v>733</v>
      </c>
      <c r="B284" s="1" t="s">
        <v>228</v>
      </c>
      <c r="C284" s="13">
        <v>809921.30464053177</v>
      </c>
      <c r="D284" s="13">
        <v>886796</v>
      </c>
      <c r="E284" s="14">
        <v>46190</v>
      </c>
      <c r="F284" s="13">
        <v>351220.58859880117</v>
      </c>
      <c r="G284" s="13">
        <v>93817.222838971677</v>
      </c>
      <c r="H284" s="13"/>
      <c r="I284" s="13">
        <v>340084</v>
      </c>
      <c r="J284" s="13">
        <v>93817</v>
      </c>
      <c r="K284" s="13">
        <v>0</v>
      </c>
      <c r="L284" s="13">
        <v>0</v>
      </c>
      <c r="M284" s="14"/>
      <c r="N284" s="13">
        <v>260.17230793076294</v>
      </c>
      <c r="O284" s="13">
        <v>2350</v>
      </c>
      <c r="P284" s="13">
        <v>0</v>
      </c>
      <c r="Q284" s="13">
        <v>2115</v>
      </c>
    </row>
    <row r="285" spans="1:17">
      <c r="A285" s="2">
        <v>736</v>
      </c>
      <c r="B285" s="1" t="s">
        <v>229</v>
      </c>
      <c r="C285" s="13">
        <v>2897247.5167894997</v>
      </c>
      <c r="D285" s="13">
        <v>3176536</v>
      </c>
      <c r="E285" s="14">
        <v>46450</v>
      </c>
      <c r="F285" s="13">
        <v>1173504.7462599452</v>
      </c>
      <c r="G285" s="13">
        <v>273643.14864675637</v>
      </c>
      <c r="H285" s="13"/>
      <c r="I285" s="13">
        <v>1214315</v>
      </c>
      <c r="J285" s="13">
        <v>282845</v>
      </c>
      <c r="K285" s="13">
        <v>0</v>
      </c>
      <c r="L285" s="13">
        <v>0</v>
      </c>
      <c r="M285" s="14"/>
      <c r="N285" s="13">
        <v>2867.7821160595549</v>
      </c>
      <c r="O285" s="13">
        <v>31263</v>
      </c>
      <c r="P285" s="13">
        <v>72265</v>
      </c>
      <c r="Q285" s="13">
        <v>-28805.85</v>
      </c>
    </row>
    <row r="286" spans="1:17">
      <c r="A286" s="2">
        <v>737</v>
      </c>
      <c r="B286" s="1" t="s">
        <v>230</v>
      </c>
      <c r="C286" s="13">
        <v>4009831.6623020861</v>
      </c>
      <c r="D286" s="13">
        <v>5213582</v>
      </c>
      <c r="E286" s="14">
        <v>91296</v>
      </c>
      <c r="F286" s="13">
        <v>1765220.6993920701</v>
      </c>
      <c r="G286" s="13">
        <v>242203.49713454329</v>
      </c>
      <c r="H286" s="13"/>
      <c r="I286" s="13">
        <v>1792586</v>
      </c>
      <c r="J286" s="13">
        <v>242196</v>
      </c>
      <c r="K286" s="13">
        <v>0</v>
      </c>
      <c r="L286" s="13">
        <v>0</v>
      </c>
      <c r="M286" s="14"/>
      <c r="N286" s="13">
        <v>40986.328770201013</v>
      </c>
      <c r="O286" s="13">
        <v>165655</v>
      </c>
      <c r="P286" s="13">
        <v>49318</v>
      </c>
      <c r="Q286" s="13">
        <v>92520.15</v>
      </c>
    </row>
    <row r="287" spans="1:17">
      <c r="A287" s="2">
        <v>738</v>
      </c>
      <c r="B287" s="1" t="s">
        <v>231</v>
      </c>
      <c r="C287" s="13">
        <v>614626.26073459326</v>
      </c>
      <c r="D287" s="13">
        <v>739483</v>
      </c>
      <c r="E287" s="14">
        <v>8397</v>
      </c>
      <c r="F287" s="13">
        <v>296847.33018597501</v>
      </c>
      <c r="G287" s="13">
        <v>117201.86546585566</v>
      </c>
      <c r="H287" s="13"/>
      <c r="I287" s="13">
        <v>394674.17</v>
      </c>
      <c r="J287" s="13">
        <v>113777</v>
      </c>
      <c r="K287" s="13">
        <v>25184</v>
      </c>
      <c r="L287" s="13">
        <v>0</v>
      </c>
      <c r="M287" s="14"/>
      <c r="N287" s="13">
        <v>1001.8542568654408</v>
      </c>
      <c r="O287" s="13">
        <v>75793</v>
      </c>
      <c r="P287" s="13">
        <v>1305</v>
      </c>
      <c r="Q287" s="13">
        <v>59411.4</v>
      </c>
    </row>
    <row r="288" spans="1:17">
      <c r="A288" s="2">
        <v>743</v>
      </c>
      <c r="B288" s="1" t="s">
        <v>232</v>
      </c>
      <c r="C288" s="13">
        <v>2028109.2599181107</v>
      </c>
      <c r="D288" s="13">
        <v>2297105</v>
      </c>
      <c r="E288" s="14">
        <v>62960</v>
      </c>
      <c r="F288" s="13">
        <v>578174.98410670657</v>
      </c>
      <c r="G288" s="13">
        <v>126328.93668254478</v>
      </c>
      <c r="H288" s="13"/>
      <c r="I288" s="13">
        <v>503504</v>
      </c>
      <c r="J288" s="13">
        <v>125900</v>
      </c>
      <c r="K288" s="13">
        <v>5085</v>
      </c>
      <c r="L288" s="13">
        <v>0</v>
      </c>
      <c r="M288" s="14"/>
      <c r="N288" s="13">
        <v>10117.098246813848</v>
      </c>
      <c r="O288" s="13">
        <v>268751</v>
      </c>
      <c r="P288" s="13">
        <v>193221</v>
      </c>
      <c r="Q288" s="13">
        <v>65413.35</v>
      </c>
    </row>
    <row r="289" spans="1:17">
      <c r="A289" s="2">
        <v>744</v>
      </c>
      <c r="B289" s="1" t="s">
        <v>233</v>
      </c>
      <c r="C289" s="13">
        <v>716615.95673324959</v>
      </c>
      <c r="D289" s="13">
        <v>726723</v>
      </c>
      <c r="E289" s="14">
        <v>13746</v>
      </c>
      <c r="F289" s="13">
        <v>261020.60886872184</v>
      </c>
      <c r="G289" s="13">
        <v>50016.014198254903</v>
      </c>
      <c r="H289" s="13"/>
      <c r="I289" s="13">
        <v>280990</v>
      </c>
      <c r="J289" s="13">
        <v>50016</v>
      </c>
      <c r="K289" s="13">
        <v>0</v>
      </c>
      <c r="L289" s="13">
        <v>0</v>
      </c>
      <c r="M289" s="14"/>
      <c r="N289" s="13">
        <v>6693.2336109270382</v>
      </c>
      <c r="O289" s="13">
        <v>53965</v>
      </c>
      <c r="P289" s="13">
        <v>126663</v>
      </c>
      <c r="Q289" s="13">
        <v>-54090.3</v>
      </c>
    </row>
    <row r="290" spans="1:17">
      <c r="A290" s="2">
        <v>748</v>
      </c>
      <c r="B290" s="1" t="s">
        <v>234</v>
      </c>
      <c r="C290" s="13">
        <v>13748264.668001881</v>
      </c>
      <c r="D290" s="13">
        <v>17399716</v>
      </c>
      <c r="E290" s="14">
        <v>621563</v>
      </c>
      <c r="F290" s="13">
        <v>6900353.7182041891</v>
      </c>
      <c r="G290" s="13">
        <v>662242.31484442414</v>
      </c>
      <c r="H290" s="13"/>
      <c r="I290" s="13">
        <v>7483819</v>
      </c>
      <c r="J290" s="13">
        <v>662242</v>
      </c>
      <c r="K290" s="13">
        <v>77055</v>
      </c>
      <c r="L290" s="13">
        <v>0</v>
      </c>
      <c r="M290" s="14"/>
      <c r="N290" s="13">
        <v>16854.824148761003</v>
      </c>
      <c r="O290" s="13">
        <v>465025</v>
      </c>
      <c r="P290" s="13">
        <v>120505</v>
      </c>
      <c r="Q290" s="13">
        <v>268340.55</v>
      </c>
    </row>
    <row r="291" spans="1:17">
      <c r="A291" s="2">
        <v>753</v>
      </c>
      <c r="B291" s="1" t="s">
        <v>235</v>
      </c>
      <c r="C291" s="13">
        <v>4090385.2688514204</v>
      </c>
      <c r="D291" s="13">
        <v>4923183</v>
      </c>
      <c r="E291" s="14">
        <v>25418</v>
      </c>
      <c r="F291" s="13">
        <v>1374845.795952478</v>
      </c>
      <c r="G291" s="13">
        <v>195683.35424793581</v>
      </c>
      <c r="H291" s="13"/>
      <c r="I291" s="13">
        <v>1552930</v>
      </c>
      <c r="J291" s="13">
        <v>307911</v>
      </c>
      <c r="K291" s="13">
        <v>3098</v>
      </c>
      <c r="L291" s="13">
        <v>0</v>
      </c>
      <c r="M291" s="14"/>
      <c r="N291" s="13">
        <v>12379.598004270372</v>
      </c>
      <c r="O291" s="13">
        <v>158709</v>
      </c>
      <c r="P291" s="13">
        <v>25113</v>
      </c>
      <c r="Q291" s="13">
        <v>108260.85</v>
      </c>
    </row>
    <row r="292" spans="1:17">
      <c r="A292" s="2">
        <v>755</v>
      </c>
      <c r="B292" s="1" t="s">
        <v>236</v>
      </c>
      <c r="C292" s="13">
        <v>694367.46482710342</v>
      </c>
      <c r="D292" s="13">
        <v>757925</v>
      </c>
      <c r="E292" s="14">
        <v>22244</v>
      </c>
      <c r="F292" s="13">
        <v>234112.47579715546</v>
      </c>
      <c r="G292" s="13">
        <v>82114.020209360533</v>
      </c>
      <c r="H292" s="13"/>
      <c r="I292" s="13">
        <v>280378</v>
      </c>
      <c r="J292" s="13">
        <v>82114</v>
      </c>
      <c r="K292" s="13">
        <v>0</v>
      </c>
      <c r="L292" s="13">
        <v>0</v>
      </c>
      <c r="M292" s="14"/>
      <c r="N292" s="13">
        <v>87407.581071603097</v>
      </c>
      <c r="O292" s="13">
        <v>42314</v>
      </c>
      <c r="P292" s="13">
        <v>36779</v>
      </c>
      <c r="Q292" s="13">
        <v>4584.4500000000007</v>
      </c>
    </row>
    <row r="293" spans="1:17">
      <c r="A293" s="2">
        <v>756</v>
      </c>
      <c r="B293" s="1" t="s">
        <v>237</v>
      </c>
      <c r="C293" s="13">
        <v>2710292.5406783475</v>
      </c>
      <c r="D293" s="13">
        <v>3094324</v>
      </c>
      <c r="E293" s="14">
        <v>28610</v>
      </c>
      <c r="F293" s="13">
        <v>1082332.7476267423</v>
      </c>
      <c r="G293" s="13">
        <v>225503.61715087551</v>
      </c>
      <c r="H293" s="13"/>
      <c r="I293" s="13">
        <v>1158603</v>
      </c>
      <c r="J293" s="13">
        <v>225504</v>
      </c>
      <c r="K293" s="13">
        <v>0</v>
      </c>
      <c r="L293" s="13">
        <v>0</v>
      </c>
      <c r="M293" s="14"/>
      <c r="N293" s="13">
        <v>42429.394040450512</v>
      </c>
      <c r="O293" s="13">
        <v>436494</v>
      </c>
      <c r="P293" s="13">
        <v>138444</v>
      </c>
      <c r="Q293" s="13">
        <v>225602.55</v>
      </c>
    </row>
    <row r="294" spans="1:17">
      <c r="A294" s="2">
        <v>757</v>
      </c>
      <c r="B294" s="1" t="s">
        <v>238</v>
      </c>
      <c r="C294" s="13">
        <v>3236833.3175269775</v>
      </c>
      <c r="D294" s="13">
        <v>4036627</v>
      </c>
      <c r="E294" s="14">
        <v>99579</v>
      </c>
      <c r="F294" s="13">
        <v>1787611.9872721147</v>
      </c>
      <c r="G294" s="13">
        <v>271821.33831709251</v>
      </c>
      <c r="H294" s="13"/>
      <c r="I294" s="13">
        <v>1569514</v>
      </c>
      <c r="J294" s="13">
        <v>271821</v>
      </c>
      <c r="K294" s="13">
        <v>104255</v>
      </c>
      <c r="L294" s="13">
        <v>53617</v>
      </c>
      <c r="M294" s="14"/>
      <c r="N294" s="13">
        <v>6766.8658978498806</v>
      </c>
      <c r="O294" s="13">
        <v>91368</v>
      </c>
      <c r="P294" s="13">
        <v>25135</v>
      </c>
      <c r="Q294" s="13">
        <v>53179.95</v>
      </c>
    </row>
    <row r="295" spans="1:17">
      <c r="A295" s="2">
        <v>758</v>
      </c>
      <c r="B295" s="1" t="s">
        <v>239</v>
      </c>
      <c r="C295" s="13">
        <v>47539445.354953118</v>
      </c>
      <c r="D295" s="13">
        <v>50818247</v>
      </c>
      <c r="E295" s="14">
        <v>1903454</v>
      </c>
      <c r="F295" s="13">
        <v>23302076.898374636</v>
      </c>
      <c r="G295" s="13">
        <v>1433633.7573043003</v>
      </c>
      <c r="H295" s="13"/>
      <c r="I295" s="13">
        <v>23306920</v>
      </c>
      <c r="J295" s="13">
        <v>1433634</v>
      </c>
      <c r="K295" s="13">
        <v>0</v>
      </c>
      <c r="L295" s="13">
        <v>0</v>
      </c>
      <c r="M295" s="14"/>
      <c r="N295" s="13">
        <v>76998.036744038502</v>
      </c>
      <c r="O295" s="13">
        <v>233108</v>
      </c>
      <c r="P295" s="13">
        <v>327204</v>
      </c>
      <c r="Q295" s="13">
        <v>-60055.799999999996</v>
      </c>
    </row>
    <row r="296" spans="1:17">
      <c r="A296" s="2">
        <v>762</v>
      </c>
      <c r="B296" s="1" t="s">
        <v>240</v>
      </c>
      <c r="C296" s="13">
        <v>3797765.090918039</v>
      </c>
      <c r="D296" s="13">
        <v>4560250</v>
      </c>
      <c r="E296" s="14">
        <v>133582</v>
      </c>
      <c r="F296" s="13">
        <v>1452310.6342858744</v>
      </c>
      <c r="G296" s="13">
        <v>265564.27509259642</v>
      </c>
      <c r="H296" s="13"/>
      <c r="I296" s="13">
        <v>1549065</v>
      </c>
      <c r="J296" s="13">
        <v>245684</v>
      </c>
      <c r="K296" s="13">
        <v>0</v>
      </c>
      <c r="L296" s="13">
        <v>0</v>
      </c>
      <c r="M296" s="14"/>
      <c r="N296" s="13">
        <v>138414.26477046194</v>
      </c>
      <c r="O296" s="13">
        <v>473892</v>
      </c>
      <c r="P296" s="13">
        <v>281200</v>
      </c>
      <c r="Q296" s="13">
        <v>149796.29999999999</v>
      </c>
    </row>
    <row r="297" spans="1:17">
      <c r="A297" s="2">
        <v>765</v>
      </c>
      <c r="B297" s="1" t="s">
        <v>241</v>
      </c>
      <c r="C297" s="13">
        <v>3809540.4326007399</v>
      </c>
      <c r="D297" s="13">
        <v>4646847</v>
      </c>
      <c r="E297" s="14">
        <v>111116</v>
      </c>
      <c r="F297" s="13">
        <v>1976316.0182014948</v>
      </c>
      <c r="G297" s="13">
        <v>147665.08865481167</v>
      </c>
      <c r="H297" s="13"/>
      <c r="I297" s="13">
        <v>1742275</v>
      </c>
      <c r="J297" s="13">
        <v>147665</v>
      </c>
      <c r="K297" s="13">
        <v>306624</v>
      </c>
      <c r="L297" s="13">
        <v>0</v>
      </c>
      <c r="M297" s="14"/>
      <c r="N297" s="13">
        <v>2434.3436035508184</v>
      </c>
      <c r="O297" s="13">
        <v>355580</v>
      </c>
      <c r="P297" s="13">
        <v>22100</v>
      </c>
      <c r="Q297" s="13">
        <v>265133.55</v>
      </c>
    </row>
    <row r="298" spans="1:17">
      <c r="A298" s="2">
        <v>766</v>
      </c>
      <c r="B298" s="1" t="s">
        <v>242</v>
      </c>
      <c r="C298" s="13">
        <v>2640685.441322268</v>
      </c>
      <c r="D298" s="13">
        <v>2900385</v>
      </c>
      <c r="E298" s="14">
        <v>89469</v>
      </c>
      <c r="F298" s="13">
        <v>1140668.6943904005</v>
      </c>
      <c r="G298" s="13">
        <v>241909.79902292215</v>
      </c>
      <c r="H298" s="13"/>
      <c r="I298" s="13">
        <v>1313281</v>
      </c>
      <c r="J298" s="13">
        <v>241910</v>
      </c>
      <c r="K298" s="13">
        <v>0</v>
      </c>
      <c r="L298" s="13">
        <v>0</v>
      </c>
      <c r="M298" s="14"/>
      <c r="N298" s="13">
        <v>172694.01270125521</v>
      </c>
      <c r="O298" s="13">
        <v>107828</v>
      </c>
      <c r="P298" s="13">
        <v>98161</v>
      </c>
      <c r="Q298" s="13">
        <v>7978.35</v>
      </c>
    </row>
    <row r="299" spans="1:17">
      <c r="A299" s="2">
        <v>770</v>
      </c>
      <c r="B299" s="1" t="s">
        <v>243</v>
      </c>
      <c r="C299" s="13">
        <v>935908.07454588101</v>
      </c>
      <c r="D299" s="13">
        <v>972254</v>
      </c>
      <c r="E299" s="14">
        <v>42572</v>
      </c>
      <c r="F299" s="13">
        <v>454535.99743174581</v>
      </c>
      <c r="G299" s="13">
        <v>119002.88643702287</v>
      </c>
      <c r="H299" s="13"/>
      <c r="I299" s="13">
        <v>473000</v>
      </c>
      <c r="J299" s="13">
        <v>72421</v>
      </c>
      <c r="K299" s="13">
        <v>0</v>
      </c>
      <c r="L299" s="13">
        <v>0</v>
      </c>
      <c r="M299" s="14"/>
      <c r="N299" s="13">
        <v>16750.822214085023</v>
      </c>
      <c r="O299" s="13">
        <v>68407</v>
      </c>
      <c r="P299" s="13">
        <v>60373</v>
      </c>
      <c r="Q299" s="13">
        <v>6891.9000000000005</v>
      </c>
    </row>
    <row r="300" spans="1:17">
      <c r="A300" s="2">
        <v>772</v>
      </c>
      <c r="B300" s="1" t="s">
        <v>244</v>
      </c>
      <c r="C300" s="13">
        <v>80889384.777223319</v>
      </c>
      <c r="D300" s="13">
        <v>86233032</v>
      </c>
      <c r="E300" s="14">
        <v>2136036</v>
      </c>
      <c r="F300" s="13">
        <v>32205664.432006396</v>
      </c>
      <c r="G300" s="13">
        <v>2117902.8550292896</v>
      </c>
      <c r="H300" s="13"/>
      <c r="I300" s="13">
        <v>38841707</v>
      </c>
      <c r="J300" s="13">
        <v>2117903</v>
      </c>
      <c r="K300" s="13">
        <v>0</v>
      </c>
      <c r="L300" s="13">
        <v>0</v>
      </c>
      <c r="M300" s="14"/>
      <c r="N300" s="13">
        <v>297121.51991071244</v>
      </c>
      <c r="O300" s="13">
        <v>4045127</v>
      </c>
      <c r="P300" s="13">
        <v>1378706</v>
      </c>
      <c r="Q300" s="13">
        <v>2000757.45</v>
      </c>
    </row>
    <row r="301" spans="1:17">
      <c r="A301" s="2">
        <v>777</v>
      </c>
      <c r="B301" s="1" t="s">
        <v>245</v>
      </c>
      <c r="C301" s="13">
        <v>5756203.5837692851</v>
      </c>
      <c r="D301" s="13">
        <v>6984872</v>
      </c>
      <c r="E301" s="14">
        <v>309620</v>
      </c>
      <c r="F301" s="13">
        <v>2690448.7153101396</v>
      </c>
      <c r="G301" s="13">
        <v>362511.02674336213</v>
      </c>
      <c r="H301" s="13"/>
      <c r="I301" s="13">
        <v>3282536</v>
      </c>
      <c r="J301" s="13">
        <v>362511</v>
      </c>
      <c r="K301" s="13">
        <v>12401</v>
      </c>
      <c r="L301" s="13">
        <v>0</v>
      </c>
      <c r="M301" s="14"/>
      <c r="N301" s="13">
        <v>13136.572601031185</v>
      </c>
      <c r="O301" s="13">
        <v>162526</v>
      </c>
      <c r="P301" s="13">
        <v>135519</v>
      </c>
      <c r="Q301" s="13">
        <v>32140.5</v>
      </c>
    </row>
    <row r="302" spans="1:17">
      <c r="A302" s="2">
        <v>779</v>
      </c>
      <c r="B302" s="1" t="s">
        <v>246</v>
      </c>
      <c r="C302" s="13">
        <v>2519922.8806396569</v>
      </c>
      <c r="D302" s="13">
        <v>3257981</v>
      </c>
      <c r="E302" s="14">
        <v>211968</v>
      </c>
      <c r="F302" s="13">
        <v>966804.6269344727</v>
      </c>
      <c r="G302" s="13">
        <v>191770.70576294532</v>
      </c>
      <c r="H302" s="13"/>
      <c r="I302" s="13">
        <v>1050204</v>
      </c>
      <c r="J302" s="13">
        <v>191771</v>
      </c>
      <c r="K302" s="13">
        <v>0</v>
      </c>
      <c r="L302" s="13">
        <v>0</v>
      </c>
      <c r="M302" s="14"/>
      <c r="N302" s="13">
        <v>14182.932913676261</v>
      </c>
      <c r="O302" s="13">
        <v>138165</v>
      </c>
      <c r="P302" s="13">
        <v>14994</v>
      </c>
      <c r="Q302" s="13">
        <v>105038.5</v>
      </c>
    </row>
    <row r="303" spans="1:17">
      <c r="A303" s="2">
        <v>784</v>
      </c>
      <c r="B303" s="1" t="s">
        <v>247</v>
      </c>
      <c r="C303" s="13">
        <v>2869703.9186514108</v>
      </c>
      <c r="D303" s="13">
        <v>3652116</v>
      </c>
      <c r="E303" s="14">
        <v>88527</v>
      </c>
      <c r="F303" s="13">
        <v>1205474.3154064701</v>
      </c>
      <c r="G303" s="13">
        <v>225330.45097375609</v>
      </c>
      <c r="H303" s="13"/>
      <c r="I303" s="13">
        <v>1081342</v>
      </c>
      <c r="J303" s="13">
        <v>225330</v>
      </c>
      <c r="K303" s="13">
        <v>21810</v>
      </c>
      <c r="L303" s="13">
        <v>0</v>
      </c>
      <c r="M303" s="14"/>
      <c r="N303" s="13">
        <v>1610.9540421085392</v>
      </c>
      <c r="O303" s="13">
        <v>176612</v>
      </c>
      <c r="P303" s="13">
        <v>352841</v>
      </c>
      <c r="Q303" s="13">
        <v>-131242.35</v>
      </c>
    </row>
    <row r="304" spans="1:17">
      <c r="A304" s="2">
        <v>785</v>
      </c>
      <c r="B304" s="1" t="s">
        <v>248</v>
      </c>
      <c r="C304" s="13">
        <v>2610440.6923557306</v>
      </c>
      <c r="D304" s="13">
        <v>2807322</v>
      </c>
      <c r="E304" s="14">
        <v>106018</v>
      </c>
      <c r="F304" s="13">
        <v>927770.94400542928</v>
      </c>
      <c r="G304" s="13">
        <v>169359.90889639437</v>
      </c>
      <c r="H304" s="13"/>
      <c r="I304" s="13">
        <v>863218</v>
      </c>
      <c r="J304" s="13">
        <v>169360</v>
      </c>
      <c r="K304" s="13">
        <v>628</v>
      </c>
      <c r="L304" s="13">
        <v>0</v>
      </c>
      <c r="M304" s="14"/>
      <c r="N304" s="13">
        <v>4072.8638707236919</v>
      </c>
      <c r="O304" s="13">
        <v>173044</v>
      </c>
      <c r="P304" s="13">
        <v>76180</v>
      </c>
      <c r="Q304" s="13">
        <v>74694.75</v>
      </c>
    </row>
    <row r="305" spans="1:17">
      <c r="A305" s="2">
        <v>786</v>
      </c>
      <c r="B305" s="1" t="s">
        <v>249</v>
      </c>
      <c r="C305" s="13">
        <v>1397015.339491013</v>
      </c>
      <c r="D305" s="13">
        <v>1522352</v>
      </c>
      <c r="E305" s="14">
        <v>22131</v>
      </c>
      <c r="F305" s="13">
        <v>558311.31915701192</v>
      </c>
      <c r="G305" s="13">
        <v>100884.82048715596</v>
      </c>
      <c r="H305" s="13"/>
      <c r="I305" s="13">
        <v>589441</v>
      </c>
      <c r="J305" s="13">
        <v>100885</v>
      </c>
      <c r="K305" s="13">
        <v>0</v>
      </c>
      <c r="L305" s="13">
        <v>0</v>
      </c>
      <c r="M305" s="14"/>
      <c r="N305" s="13">
        <v>11086.596142302176</v>
      </c>
      <c r="O305" s="13">
        <v>34369</v>
      </c>
      <c r="P305" s="13">
        <v>19272</v>
      </c>
      <c r="Q305" s="13">
        <v>12189.150000000001</v>
      </c>
    </row>
    <row r="306" spans="1:17">
      <c r="A306" s="2">
        <v>788</v>
      </c>
      <c r="B306" s="1" t="s">
        <v>250</v>
      </c>
      <c r="C306" s="13">
        <v>571057.97400749067</v>
      </c>
      <c r="D306" s="13">
        <v>770236</v>
      </c>
      <c r="E306" s="14">
        <v>44884</v>
      </c>
      <c r="F306" s="13">
        <v>284087.91025810165</v>
      </c>
      <c r="G306" s="13">
        <v>90045.158055189997</v>
      </c>
      <c r="H306" s="13"/>
      <c r="I306" s="13">
        <v>312658</v>
      </c>
      <c r="J306" s="13">
        <v>90045</v>
      </c>
      <c r="K306" s="13">
        <v>60223</v>
      </c>
      <c r="L306" s="13">
        <v>48176</v>
      </c>
      <c r="M306" s="14"/>
      <c r="N306" s="13">
        <v>5366.3107932496832</v>
      </c>
      <c r="O306" s="13">
        <v>183180</v>
      </c>
      <c r="P306" s="13">
        <v>100018</v>
      </c>
      <c r="Q306" s="13">
        <v>66159.45</v>
      </c>
    </row>
    <row r="307" spans="1:17">
      <c r="A307" s="2">
        <v>794</v>
      </c>
      <c r="B307" s="1" t="s">
        <v>251</v>
      </c>
      <c r="C307" s="13">
        <v>26437173.854399182</v>
      </c>
      <c r="D307" s="13">
        <v>33010141</v>
      </c>
      <c r="E307" s="14">
        <v>1923355</v>
      </c>
      <c r="F307" s="13">
        <v>12490567.712042762</v>
      </c>
      <c r="G307" s="13">
        <v>924555.37911352585</v>
      </c>
      <c r="H307" s="13"/>
      <c r="I307" s="13">
        <v>14750431</v>
      </c>
      <c r="J307" s="13">
        <v>924555</v>
      </c>
      <c r="K307" s="13">
        <v>207730</v>
      </c>
      <c r="L307" s="13">
        <v>0</v>
      </c>
      <c r="M307" s="14"/>
      <c r="N307" s="13">
        <v>114729.29353608684</v>
      </c>
      <c r="O307" s="13">
        <v>537303</v>
      </c>
      <c r="P307" s="13">
        <v>165678</v>
      </c>
      <c r="Q307" s="13">
        <v>303128.7</v>
      </c>
    </row>
    <row r="308" spans="1:17">
      <c r="A308" s="2">
        <v>796</v>
      </c>
      <c r="B308" s="1" t="s">
        <v>252</v>
      </c>
      <c r="C308" s="13">
        <v>38378559.260081343</v>
      </c>
      <c r="D308" s="13">
        <v>42337296</v>
      </c>
      <c r="E308" s="14">
        <v>1420322</v>
      </c>
      <c r="F308" s="13">
        <v>18163528.42306244</v>
      </c>
      <c r="G308" s="13">
        <v>1274006.9518715485</v>
      </c>
      <c r="H308" s="13"/>
      <c r="I308" s="13">
        <v>19820160</v>
      </c>
      <c r="J308" s="13">
        <v>1649770</v>
      </c>
      <c r="K308" s="13">
        <v>0</v>
      </c>
      <c r="L308" s="13">
        <v>0</v>
      </c>
      <c r="M308" s="14"/>
      <c r="N308" s="13">
        <v>58206.955991445218</v>
      </c>
      <c r="O308" s="13">
        <v>504140</v>
      </c>
      <c r="P308" s="13">
        <v>98298</v>
      </c>
      <c r="Q308" s="13">
        <v>312742.34999999998</v>
      </c>
    </row>
    <row r="309" spans="1:17">
      <c r="A309" s="2">
        <v>797</v>
      </c>
      <c r="B309" s="1" t="s">
        <v>253</v>
      </c>
      <c r="C309" s="13">
        <v>4747881.4799317373</v>
      </c>
      <c r="D309" s="13">
        <v>6215673</v>
      </c>
      <c r="E309" s="14">
        <v>174697</v>
      </c>
      <c r="F309" s="13">
        <v>2120523.5621793801</v>
      </c>
      <c r="G309" s="13">
        <v>380486.30038554856</v>
      </c>
      <c r="H309" s="13"/>
      <c r="I309" s="13">
        <v>1736916</v>
      </c>
      <c r="J309" s="13">
        <v>409033</v>
      </c>
      <c r="K309" s="13">
        <v>20241</v>
      </c>
      <c r="L309" s="13">
        <v>0</v>
      </c>
      <c r="M309" s="14"/>
      <c r="N309" s="13">
        <v>10856.472304402429</v>
      </c>
      <c r="O309" s="13">
        <v>437255</v>
      </c>
      <c r="P309" s="13">
        <v>73223</v>
      </c>
      <c r="Q309" s="13">
        <v>279398.55</v>
      </c>
    </row>
    <row r="310" spans="1:17">
      <c r="A310" s="2">
        <v>798</v>
      </c>
      <c r="B310" s="1" t="s">
        <v>254</v>
      </c>
      <c r="C310" s="13">
        <v>600675.47968397127</v>
      </c>
      <c r="D310" s="13">
        <v>799589</v>
      </c>
      <c r="E310" s="14">
        <v>57769</v>
      </c>
      <c r="F310" s="13">
        <v>358044.15607044904</v>
      </c>
      <c r="G310" s="13">
        <v>99826.926258891312</v>
      </c>
      <c r="H310" s="13"/>
      <c r="I310" s="13">
        <v>310748</v>
      </c>
      <c r="J310" s="13">
        <v>99827</v>
      </c>
      <c r="K310" s="13">
        <v>0</v>
      </c>
      <c r="L310" s="13">
        <v>0</v>
      </c>
      <c r="M310" s="14"/>
      <c r="N310" s="13">
        <v>51351.692807961277</v>
      </c>
      <c r="O310" s="13">
        <v>123805</v>
      </c>
      <c r="P310" s="13">
        <v>68518</v>
      </c>
      <c r="Q310" s="13">
        <v>42055.8</v>
      </c>
    </row>
    <row r="311" spans="1:17">
      <c r="A311" s="2">
        <v>808</v>
      </c>
      <c r="B311" s="1" t="s">
        <v>482</v>
      </c>
      <c r="C311" s="13">
        <v>463235.08041043847</v>
      </c>
      <c r="D311" s="13">
        <v>414107</v>
      </c>
      <c r="E311" s="14">
        <v>8872</v>
      </c>
      <c r="F311" s="13">
        <v>166052.84327525247</v>
      </c>
      <c r="G311" s="13">
        <v>51687.365501358188</v>
      </c>
      <c r="H311" s="13"/>
      <c r="I311" s="13">
        <v>189389</v>
      </c>
      <c r="J311" s="13">
        <v>51687</v>
      </c>
      <c r="K311" s="13">
        <v>0</v>
      </c>
      <c r="L311" s="13">
        <v>0</v>
      </c>
      <c r="M311" s="14"/>
      <c r="N311" s="13">
        <v>0</v>
      </c>
      <c r="O311" s="13">
        <v>7042</v>
      </c>
      <c r="P311" s="13">
        <v>16637</v>
      </c>
      <c r="Q311" s="13">
        <v>-6139.95</v>
      </c>
    </row>
    <row r="312" spans="1:17">
      <c r="A312" s="2">
        <v>809</v>
      </c>
      <c r="B312" s="1" t="s">
        <v>255</v>
      </c>
      <c r="C312" s="13">
        <v>2026478.2208503839</v>
      </c>
      <c r="D312" s="13">
        <v>2460545</v>
      </c>
      <c r="E312" s="14">
        <v>49585</v>
      </c>
      <c r="F312" s="13">
        <v>798691.44219733193</v>
      </c>
      <c r="G312" s="13">
        <v>222765.52662575571</v>
      </c>
      <c r="H312" s="13"/>
      <c r="I312" s="13">
        <v>1139758</v>
      </c>
      <c r="J312" s="13">
        <v>222766</v>
      </c>
      <c r="K312" s="13">
        <v>464521</v>
      </c>
      <c r="L312" s="13">
        <v>0</v>
      </c>
      <c r="M312" s="14"/>
      <c r="N312" s="13">
        <v>3441.836823566071</v>
      </c>
      <c r="O312" s="13">
        <v>84272</v>
      </c>
      <c r="P312" s="13">
        <v>17816</v>
      </c>
      <c r="Q312" s="13">
        <v>55119.3</v>
      </c>
    </row>
    <row r="313" spans="1:17">
      <c r="A313" s="2">
        <v>815</v>
      </c>
      <c r="B313" s="1" t="s">
        <v>256</v>
      </c>
      <c r="C313" s="13">
        <v>898778.18948333641</v>
      </c>
      <c r="D313" s="13">
        <v>1118595</v>
      </c>
      <c r="E313" s="14">
        <v>12549</v>
      </c>
      <c r="F313" s="13">
        <v>323461.85382230894</v>
      </c>
      <c r="G313" s="13">
        <v>95565.033756823861</v>
      </c>
      <c r="H313" s="13"/>
      <c r="I313" s="13">
        <v>279461</v>
      </c>
      <c r="J313" s="13">
        <v>95565</v>
      </c>
      <c r="K313" s="13">
        <v>0</v>
      </c>
      <c r="L313" s="13">
        <v>0</v>
      </c>
      <c r="M313" s="14"/>
      <c r="N313" s="13">
        <v>22352.427806560609</v>
      </c>
      <c r="O313" s="13">
        <v>119817</v>
      </c>
      <c r="P313" s="13">
        <v>36682</v>
      </c>
      <c r="Q313" s="13">
        <v>64084.05</v>
      </c>
    </row>
    <row r="314" spans="1:17">
      <c r="A314" s="2">
        <v>820</v>
      </c>
      <c r="B314" s="1" t="s">
        <v>257</v>
      </c>
      <c r="C314" s="13">
        <v>3174331.8821067894</v>
      </c>
      <c r="D314" s="13">
        <v>4007493</v>
      </c>
      <c r="E314" s="14">
        <v>94658</v>
      </c>
      <c r="F314" s="13">
        <v>912153.25278334669</v>
      </c>
      <c r="G314" s="13">
        <v>150566.97323697864</v>
      </c>
      <c r="H314" s="13"/>
      <c r="I314" s="13">
        <v>1097226</v>
      </c>
      <c r="J314" s="13">
        <v>160217</v>
      </c>
      <c r="K314" s="13">
        <v>19824</v>
      </c>
      <c r="L314" s="13">
        <v>0</v>
      </c>
      <c r="M314" s="14"/>
      <c r="N314" s="13">
        <v>10433.852892875997</v>
      </c>
      <c r="O314" s="13">
        <v>69957</v>
      </c>
      <c r="P314" s="13">
        <v>37965</v>
      </c>
      <c r="Q314" s="13">
        <v>27020.100000000002</v>
      </c>
    </row>
    <row r="315" spans="1:17">
      <c r="A315" s="2">
        <v>823</v>
      </c>
      <c r="B315" s="1" t="s">
        <v>258</v>
      </c>
      <c r="C315" s="13">
        <v>1014181.6173454337</v>
      </c>
      <c r="D315" s="13">
        <v>951561</v>
      </c>
      <c r="E315" s="14">
        <v>29030</v>
      </c>
      <c r="F315" s="13">
        <v>443046.63779988536</v>
      </c>
      <c r="G315" s="13">
        <v>121423.11394443682</v>
      </c>
      <c r="H315" s="13"/>
      <c r="I315" s="13">
        <v>573528</v>
      </c>
      <c r="J315" s="13">
        <v>144239</v>
      </c>
      <c r="K315" s="13">
        <v>0</v>
      </c>
      <c r="L315" s="13">
        <v>0</v>
      </c>
      <c r="M315" s="14"/>
      <c r="N315" s="13">
        <v>56677.957327515629</v>
      </c>
      <c r="O315" s="13">
        <v>196431</v>
      </c>
      <c r="P315" s="13">
        <v>115831</v>
      </c>
      <c r="Q315" s="13">
        <v>63508.2</v>
      </c>
    </row>
    <row r="316" spans="1:17">
      <c r="A316" s="2">
        <v>824</v>
      </c>
      <c r="B316" s="1" t="s">
        <v>259</v>
      </c>
      <c r="C316" s="13">
        <v>2071391.2900943302</v>
      </c>
      <c r="D316" s="13">
        <v>2785363</v>
      </c>
      <c r="E316" s="14">
        <v>61672</v>
      </c>
      <c r="F316" s="13">
        <v>958336.64824286744</v>
      </c>
      <c r="G316" s="13">
        <v>192233.896043049</v>
      </c>
      <c r="H316" s="13"/>
      <c r="I316" s="13">
        <v>922993</v>
      </c>
      <c r="J316" s="13">
        <v>192234</v>
      </c>
      <c r="K316" s="13">
        <v>22824</v>
      </c>
      <c r="L316" s="13">
        <v>0</v>
      </c>
      <c r="M316" s="14"/>
      <c r="N316" s="13">
        <v>1497.9728959726917</v>
      </c>
      <c r="O316" s="13">
        <v>176185</v>
      </c>
      <c r="P316" s="13">
        <v>71929</v>
      </c>
      <c r="Q316" s="13">
        <v>80771.399999999994</v>
      </c>
    </row>
    <row r="317" spans="1:17">
      <c r="A317" s="2">
        <v>826</v>
      </c>
      <c r="B317" s="1" t="s">
        <v>260</v>
      </c>
      <c r="C317" s="13">
        <v>8318503.8081454551</v>
      </c>
      <c r="D317" s="13">
        <v>8530934</v>
      </c>
      <c r="E317" s="14">
        <v>405423</v>
      </c>
      <c r="F317" s="13">
        <v>3810204.4176076013</v>
      </c>
      <c r="G317" s="13">
        <v>471371.61693645443</v>
      </c>
      <c r="H317" s="13"/>
      <c r="I317" s="13">
        <v>8293541</v>
      </c>
      <c r="J317" s="13">
        <v>471372</v>
      </c>
      <c r="K317" s="13">
        <v>114551</v>
      </c>
      <c r="L317" s="13">
        <v>0</v>
      </c>
      <c r="M317" s="14"/>
      <c r="N317" s="13">
        <v>63019.730745378751</v>
      </c>
      <c r="O317" s="13">
        <v>498345</v>
      </c>
      <c r="P317" s="13">
        <v>229063</v>
      </c>
      <c r="Q317" s="13">
        <v>215697.3</v>
      </c>
    </row>
    <row r="318" spans="1:17">
      <c r="A318" s="2">
        <v>828</v>
      </c>
      <c r="B318" s="1" t="s">
        <v>261</v>
      </c>
      <c r="C318" s="13">
        <v>12783044.682534603</v>
      </c>
      <c r="D318" s="13">
        <v>15180811</v>
      </c>
      <c r="E318" s="14">
        <v>439555</v>
      </c>
      <c r="F318" s="13">
        <v>6099881.1623436483</v>
      </c>
      <c r="G318" s="13">
        <v>756828.61515252222</v>
      </c>
      <c r="H318" s="13"/>
      <c r="I318" s="13">
        <v>6420154</v>
      </c>
      <c r="J318" s="13">
        <v>756829</v>
      </c>
      <c r="K318" s="13">
        <v>43913</v>
      </c>
      <c r="L318" s="13">
        <v>0</v>
      </c>
      <c r="M318" s="14"/>
      <c r="N318" s="13">
        <v>5725.2590154921963</v>
      </c>
      <c r="O318" s="13">
        <v>278180</v>
      </c>
      <c r="P318" s="13">
        <v>58751</v>
      </c>
      <c r="Q318" s="13">
        <v>178096.2</v>
      </c>
    </row>
    <row r="319" spans="1:17">
      <c r="A319" s="2">
        <v>840</v>
      </c>
      <c r="B319" s="1" t="s">
        <v>262</v>
      </c>
      <c r="C319" s="13">
        <v>3173162.4868696169</v>
      </c>
      <c r="D319" s="13">
        <v>3798953</v>
      </c>
      <c r="E319" s="14">
        <v>165668</v>
      </c>
      <c r="F319" s="13">
        <v>1083791.1733483153</v>
      </c>
      <c r="G319" s="13">
        <v>248274.25645674556</v>
      </c>
      <c r="H319" s="13"/>
      <c r="I319" s="13">
        <v>1170122</v>
      </c>
      <c r="J319" s="13">
        <v>248274</v>
      </c>
      <c r="K319" s="13">
        <v>6750</v>
      </c>
      <c r="L319" s="13">
        <v>5750</v>
      </c>
      <c r="M319" s="14"/>
      <c r="N319" s="13">
        <v>11351.430115456869</v>
      </c>
      <c r="O319" s="13">
        <v>204269</v>
      </c>
      <c r="P319" s="13">
        <v>41995</v>
      </c>
      <c r="Q319" s="13">
        <v>130892.85</v>
      </c>
    </row>
    <row r="320" spans="1:17">
      <c r="A320" s="2">
        <v>844</v>
      </c>
      <c r="B320" s="1" t="s">
        <v>409</v>
      </c>
      <c r="C320" s="13">
        <v>1681555.5070268237</v>
      </c>
      <c r="D320" s="13">
        <v>2404730</v>
      </c>
      <c r="E320" s="14">
        <v>29214</v>
      </c>
      <c r="F320" s="13">
        <v>791118.58302424522</v>
      </c>
      <c r="G320" s="13">
        <v>208062.70909391801</v>
      </c>
      <c r="H320" s="13"/>
      <c r="I320" s="13">
        <v>713842</v>
      </c>
      <c r="J320" s="13">
        <v>208063</v>
      </c>
      <c r="K320" s="13">
        <v>5919</v>
      </c>
      <c r="L320" s="13">
        <v>0</v>
      </c>
      <c r="M320" s="14"/>
      <c r="N320" s="13">
        <v>3141.7421247756583</v>
      </c>
      <c r="O320" s="13">
        <v>140398</v>
      </c>
      <c r="P320" s="13">
        <v>35521</v>
      </c>
      <c r="Q320" s="13">
        <v>80604.45</v>
      </c>
    </row>
    <row r="321" spans="1:17">
      <c r="A321" s="2">
        <v>845</v>
      </c>
      <c r="B321" s="1" t="s">
        <v>263</v>
      </c>
      <c r="C321" s="13">
        <v>2068839.4616121077</v>
      </c>
      <c r="D321" s="13">
        <v>2237201</v>
      </c>
      <c r="E321" s="14">
        <v>118993</v>
      </c>
      <c r="F321" s="13">
        <v>841962.61601149733</v>
      </c>
      <c r="G321" s="13">
        <v>191182.8910514951</v>
      </c>
      <c r="H321" s="13"/>
      <c r="I321" s="13">
        <v>786060</v>
      </c>
      <c r="J321" s="13">
        <v>191183</v>
      </c>
      <c r="K321" s="13">
        <v>10894</v>
      </c>
      <c r="L321" s="13">
        <v>0</v>
      </c>
      <c r="M321" s="14"/>
      <c r="N321" s="13">
        <v>8896.0769006261598</v>
      </c>
      <c r="O321" s="13">
        <v>82113</v>
      </c>
      <c r="P321" s="13">
        <v>20822</v>
      </c>
      <c r="Q321" s="13">
        <v>50195.850000000006</v>
      </c>
    </row>
    <row r="322" spans="1:17">
      <c r="A322" s="2">
        <v>846</v>
      </c>
      <c r="B322" s="1" t="s">
        <v>410</v>
      </c>
      <c r="C322" s="13">
        <v>1163170.1235806625</v>
      </c>
      <c r="D322" s="13">
        <v>1233282</v>
      </c>
      <c r="E322" s="14">
        <v>42252</v>
      </c>
      <c r="F322" s="13">
        <v>470314.43447001954</v>
      </c>
      <c r="G322" s="13">
        <v>126245.44865597054</v>
      </c>
      <c r="H322" s="13"/>
      <c r="I322" s="13">
        <v>478426</v>
      </c>
      <c r="J322" s="13">
        <v>126240</v>
      </c>
      <c r="K322" s="13">
        <v>302</v>
      </c>
      <c r="L322" s="13">
        <v>0</v>
      </c>
      <c r="M322" s="14"/>
      <c r="N322" s="13">
        <v>2131.9593664270001</v>
      </c>
      <c r="O322" s="13">
        <v>29628</v>
      </c>
      <c r="P322" s="13">
        <v>15042</v>
      </c>
      <c r="Q322" s="13">
        <v>12664.35</v>
      </c>
    </row>
    <row r="323" spans="1:17">
      <c r="A323" s="2">
        <v>847</v>
      </c>
      <c r="B323" s="1" t="s">
        <v>264</v>
      </c>
      <c r="C323" s="13">
        <v>1918478.704203702</v>
      </c>
      <c r="D323" s="13">
        <v>2348359</v>
      </c>
      <c r="E323" s="14">
        <v>31661</v>
      </c>
      <c r="F323" s="13">
        <v>640778.80473411933</v>
      </c>
      <c r="G323" s="13">
        <v>144414.36871873477</v>
      </c>
      <c r="H323" s="13"/>
      <c r="I323" s="13">
        <v>663610</v>
      </c>
      <c r="J323" s="13">
        <v>143930</v>
      </c>
      <c r="K323" s="13">
        <v>540</v>
      </c>
      <c r="L323" s="13">
        <v>0</v>
      </c>
      <c r="M323" s="14"/>
      <c r="N323" s="13">
        <v>105076.85686462508</v>
      </c>
      <c r="O323" s="13">
        <v>71729</v>
      </c>
      <c r="P323" s="13">
        <v>179268</v>
      </c>
      <c r="Q323" s="13">
        <v>-76945.2</v>
      </c>
    </row>
    <row r="324" spans="1:17">
      <c r="A324" s="2">
        <v>848</v>
      </c>
      <c r="B324" s="1" t="s">
        <v>265</v>
      </c>
      <c r="C324" s="13">
        <v>1647955.1877233996</v>
      </c>
      <c r="D324" s="13">
        <v>1923924</v>
      </c>
      <c r="E324" s="14">
        <v>37768</v>
      </c>
      <c r="F324" s="13">
        <v>573816.79604320065</v>
      </c>
      <c r="G324" s="13">
        <v>82417.350661945995</v>
      </c>
      <c r="H324" s="13"/>
      <c r="I324" s="13">
        <v>725501</v>
      </c>
      <c r="J324" s="13">
        <v>82417</v>
      </c>
      <c r="K324" s="13">
        <v>2430</v>
      </c>
      <c r="L324" s="13">
        <v>0</v>
      </c>
      <c r="M324" s="14"/>
      <c r="N324" s="13">
        <v>2945.8053612691106</v>
      </c>
      <c r="O324" s="13">
        <v>34265</v>
      </c>
      <c r="P324" s="13">
        <v>12533</v>
      </c>
      <c r="Q324" s="13">
        <v>18533.400000000001</v>
      </c>
    </row>
    <row r="325" spans="1:17">
      <c r="A325" s="2">
        <v>851</v>
      </c>
      <c r="B325" s="1" t="s">
        <v>266</v>
      </c>
      <c r="C325" s="13">
        <v>2585171.7387300674</v>
      </c>
      <c r="D325" s="13">
        <v>2853686</v>
      </c>
      <c r="E325" s="14">
        <v>178947</v>
      </c>
      <c r="F325" s="13">
        <v>1035900.0183873336</v>
      </c>
      <c r="G325" s="13">
        <v>219771.28933106243</v>
      </c>
      <c r="H325" s="13"/>
      <c r="I325" s="13">
        <v>1133431</v>
      </c>
      <c r="J325" s="13">
        <v>219771</v>
      </c>
      <c r="K325" s="13">
        <v>0</v>
      </c>
      <c r="L325" s="13">
        <v>0</v>
      </c>
      <c r="M325" s="14"/>
      <c r="N325" s="13">
        <v>4522.1180919203061</v>
      </c>
      <c r="O325" s="13">
        <v>41209</v>
      </c>
      <c r="P325" s="13">
        <v>10772</v>
      </c>
      <c r="Q325" s="13">
        <v>26990.55</v>
      </c>
    </row>
    <row r="326" spans="1:17">
      <c r="A326" s="2">
        <v>852</v>
      </c>
      <c r="B326" s="1" t="s">
        <v>267</v>
      </c>
      <c r="C326" s="13">
        <v>1218346.8131019154</v>
      </c>
      <c r="D326" s="13">
        <v>1348241</v>
      </c>
      <c r="E326" s="14">
        <v>27742</v>
      </c>
      <c r="F326" s="13">
        <v>456693.46636932413</v>
      </c>
      <c r="G326" s="13">
        <v>122045.54670648604</v>
      </c>
      <c r="H326" s="13"/>
      <c r="I326" s="13">
        <v>463274</v>
      </c>
      <c r="J326" s="13">
        <v>122046</v>
      </c>
      <c r="K326" s="13">
        <v>3780</v>
      </c>
      <c r="L326" s="13">
        <v>0</v>
      </c>
      <c r="M326" s="14"/>
      <c r="N326" s="13">
        <v>781.17763224922373</v>
      </c>
      <c r="O326" s="13">
        <v>32027</v>
      </c>
      <c r="P326" s="13">
        <v>21179</v>
      </c>
      <c r="Q326" s="13">
        <v>10313.550000000001</v>
      </c>
    </row>
    <row r="327" spans="1:17">
      <c r="A327" s="2">
        <v>855</v>
      </c>
      <c r="B327" s="1" t="s">
        <v>268</v>
      </c>
      <c r="C327" s="13">
        <v>66494778.761966094</v>
      </c>
      <c r="D327" s="13">
        <v>76823007</v>
      </c>
      <c r="E327" s="14">
        <v>2540059</v>
      </c>
      <c r="F327" s="13">
        <v>29578114.018143605</v>
      </c>
      <c r="G327" s="13">
        <v>2005040.6729624225</v>
      </c>
      <c r="H327" s="13"/>
      <c r="I327" s="13">
        <v>29847971</v>
      </c>
      <c r="J327" s="13">
        <v>2495575</v>
      </c>
      <c r="K327" s="13">
        <v>339891</v>
      </c>
      <c r="L327" s="13">
        <v>0</v>
      </c>
      <c r="M327" s="14"/>
      <c r="N327" s="13">
        <v>228856.58072633628</v>
      </c>
      <c r="O327" s="13">
        <v>695298</v>
      </c>
      <c r="P327" s="13">
        <v>357422</v>
      </c>
      <c r="Q327" s="13">
        <v>264563.84999999998</v>
      </c>
    </row>
    <row r="328" spans="1:17">
      <c r="A328" s="2">
        <v>856</v>
      </c>
      <c r="B328" s="1" t="s">
        <v>269</v>
      </c>
      <c r="C328" s="13">
        <v>6560515.1057488294</v>
      </c>
      <c r="D328" s="13">
        <v>6778381</v>
      </c>
      <c r="E328" s="14">
        <v>230019</v>
      </c>
      <c r="F328" s="13">
        <v>2897410.6587428232</v>
      </c>
      <c r="G328" s="13">
        <v>349375.73244798247</v>
      </c>
      <c r="H328" s="13"/>
      <c r="I328" s="13">
        <v>2925291</v>
      </c>
      <c r="J328" s="13">
        <v>349376</v>
      </c>
      <c r="K328" s="13">
        <v>-8473</v>
      </c>
      <c r="L328" s="13">
        <v>0</v>
      </c>
      <c r="M328" s="14"/>
      <c r="N328" s="13">
        <v>32799.623339664147</v>
      </c>
      <c r="O328" s="13">
        <v>258862</v>
      </c>
      <c r="P328" s="13">
        <v>243753</v>
      </c>
      <c r="Q328" s="13">
        <v>15892.05</v>
      </c>
    </row>
    <row r="329" spans="1:17">
      <c r="A329" s="2">
        <v>858</v>
      </c>
      <c r="B329" s="1" t="s">
        <v>270</v>
      </c>
      <c r="C329" s="13">
        <v>5192132.1576839797</v>
      </c>
      <c r="D329" s="13">
        <v>6313459</v>
      </c>
      <c r="E329" s="14">
        <v>149006</v>
      </c>
      <c r="F329" s="13">
        <v>2015659.6615771619</v>
      </c>
      <c r="G329" s="13">
        <v>268415.92275164858</v>
      </c>
      <c r="H329" s="13"/>
      <c r="I329" s="13">
        <v>2048969</v>
      </c>
      <c r="J329" s="13">
        <v>175235</v>
      </c>
      <c r="K329" s="13">
        <v>277164</v>
      </c>
      <c r="L329" s="13">
        <v>277164</v>
      </c>
      <c r="M329" s="14"/>
      <c r="N329" s="13">
        <v>2483.0157932116808</v>
      </c>
      <c r="O329" s="13">
        <v>265282</v>
      </c>
      <c r="P329" s="13">
        <v>55028</v>
      </c>
      <c r="Q329" s="13">
        <v>162885.9</v>
      </c>
    </row>
    <row r="330" spans="1:17">
      <c r="A330" s="2">
        <v>860</v>
      </c>
      <c r="B330" s="1" t="s">
        <v>411</v>
      </c>
      <c r="C330" s="13">
        <v>3360367.6016786457</v>
      </c>
      <c r="D330" s="13">
        <v>3598666</v>
      </c>
      <c r="E330" s="14">
        <v>136838</v>
      </c>
      <c r="F330" s="13">
        <v>2001634.1073455964</v>
      </c>
      <c r="G330" s="13">
        <v>355810.31351954094</v>
      </c>
      <c r="H330" s="13"/>
      <c r="I330" s="13">
        <v>1593738</v>
      </c>
      <c r="J330" s="13">
        <v>355810</v>
      </c>
      <c r="K330" s="13">
        <v>15591</v>
      </c>
      <c r="L330" s="13">
        <v>0</v>
      </c>
      <c r="M330" s="14"/>
      <c r="N330" s="13">
        <v>14287.416614935421</v>
      </c>
      <c r="O330" s="13">
        <v>208164</v>
      </c>
      <c r="P330" s="13">
        <v>124177</v>
      </c>
      <c r="Q330" s="13">
        <v>66436.350000000006</v>
      </c>
    </row>
    <row r="331" spans="1:17">
      <c r="A331" s="2">
        <v>861</v>
      </c>
      <c r="B331" s="1" t="s">
        <v>271</v>
      </c>
      <c r="C331" s="13">
        <v>4585639.1553348927</v>
      </c>
      <c r="D331" s="13">
        <v>5407858</v>
      </c>
      <c r="E331" s="14">
        <v>87931</v>
      </c>
      <c r="F331" s="13">
        <v>1726682.1289100037</v>
      </c>
      <c r="G331" s="13">
        <v>312571.49542477808</v>
      </c>
      <c r="H331" s="13"/>
      <c r="I331" s="13">
        <v>1834336</v>
      </c>
      <c r="J331" s="13">
        <v>325813</v>
      </c>
      <c r="K331" s="13">
        <v>0</v>
      </c>
      <c r="L331" s="13">
        <v>0</v>
      </c>
      <c r="M331" s="14"/>
      <c r="N331" s="13">
        <v>57619.544878951638</v>
      </c>
      <c r="O331" s="13">
        <v>240515</v>
      </c>
      <c r="P331" s="13">
        <v>183075</v>
      </c>
      <c r="Q331" s="13">
        <v>45840.9</v>
      </c>
    </row>
    <row r="332" spans="1:17">
      <c r="A332" s="2">
        <v>865</v>
      </c>
      <c r="B332" s="1" t="s">
        <v>272</v>
      </c>
      <c r="C332" s="13">
        <v>2619274.9673106135</v>
      </c>
      <c r="D332" s="13">
        <v>3365513</v>
      </c>
      <c r="E332" s="14">
        <v>92667</v>
      </c>
      <c r="F332" s="13">
        <v>959770.30310919974</v>
      </c>
      <c r="G332" s="13">
        <v>177889.87534801176</v>
      </c>
      <c r="H332" s="13"/>
      <c r="I332" s="13">
        <v>1154334</v>
      </c>
      <c r="J332" s="13">
        <v>177890</v>
      </c>
      <c r="K332" s="13">
        <v>185833</v>
      </c>
      <c r="L332" s="13">
        <v>43909</v>
      </c>
      <c r="M332" s="14"/>
      <c r="N332" s="13">
        <v>3234.9020172034625</v>
      </c>
      <c r="O332" s="13">
        <v>99649</v>
      </c>
      <c r="P332" s="13">
        <v>43356</v>
      </c>
      <c r="Q332" s="13">
        <v>49571.55</v>
      </c>
    </row>
    <row r="333" spans="1:17">
      <c r="A333" s="2">
        <v>866</v>
      </c>
      <c r="B333" s="1" t="s">
        <v>273</v>
      </c>
      <c r="C333" s="13">
        <v>1723275.9231346752</v>
      </c>
      <c r="D333" s="13">
        <v>2067321</v>
      </c>
      <c r="E333" s="14">
        <v>78221</v>
      </c>
      <c r="F333" s="13">
        <v>612604.44445933925</v>
      </c>
      <c r="G333" s="13">
        <v>102272.78399752048</v>
      </c>
      <c r="H333" s="13"/>
      <c r="I333" s="13">
        <v>441923</v>
      </c>
      <c r="J333" s="13">
        <v>102273</v>
      </c>
      <c r="K333" s="13">
        <v>41838</v>
      </c>
      <c r="L333" s="13">
        <v>35362</v>
      </c>
      <c r="M333" s="14"/>
      <c r="N333" s="13">
        <v>15863.683463054882</v>
      </c>
      <c r="O333" s="13">
        <v>41907</v>
      </c>
      <c r="P333" s="13">
        <v>26996</v>
      </c>
      <c r="Q333" s="13">
        <v>12617.25</v>
      </c>
    </row>
    <row r="334" spans="1:17">
      <c r="A334" s="2">
        <v>867</v>
      </c>
      <c r="B334" s="1" t="s">
        <v>274</v>
      </c>
      <c r="C334" s="13">
        <v>6827765.9674248574</v>
      </c>
      <c r="D334" s="13">
        <v>7792188</v>
      </c>
      <c r="E334" s="14">
        <v>281006</v>
      </c>
      <c r="F334" s="13">
        <v>3108287.8835003763</v>
      </c>
      <c r="G334" s="13">
        <v>443879.37420742854</v>
      </c>
      <c r="H334" s="13"/>
      <c r="I334" s="13">
        <v>2588040</v>
      </c>
      <c r="J334" s="13">
        <v>443879</v>
      </c>
      <c r="K334" s="13">
        <v>27043</v>
      </c>
      <c r="L334" s="13">
        <v>0</v>
      </c>
      <c r="M334" s="14"/>
      <c r="N334" s="13">
        <v>3893.0410523612754</v>
      </c>
      <c r="O334" s="13">
        <v>464473</v>
      </c>
      <c r="P334" s="13">
        <v>106371</v>
      </c>
      <c r="Q334" s="13">
        <v>273903.45</v>
      </c>
    </row>
    <row r="335" spans="1:17">
      <c r="A335" s="2">
        <v>870</v>
      </c>
      <c r="B335" s="1" t="s">
        <v>275</v>
      </c>
      <c r="C335" s="13">
        <v>1814333.5081677579</v>
      </c>
      <c r="D335" s="13">
        <v>1951305</v>
      </c>
      <c r="E335" s="14">
        <v>37589</v>
      </c>
      <c r="F335" s="13">
        <v>746082.52348454017</v>
      </c>
      <c r="G335" s="13">
        <v>242508.15631536706</v>
      </c>
      <c r="H335" s="13"/>
      <c r="I335" s="13">
        <v>696478</v>
      </c>
      <c r="J335" s="13">
        <v>242508</v>
      </c>
      <c r="K335" s="13">
        <v>27361</v>
      </c>
      <c r="L335" s="13">
        <v>0</v>
      </c>
      <c r="M335" s="14"/>
      <c r="N335" s="13">
        <v>1585.1864122880827</v>
      </c>
      <c r="O335" s="13">
        <v>17581</v>
      </c>
      <c r="P335" s="13">
        <v>36573</v>
      </c>
      <c r="Q335" s="13">
        <v>-11606.85</v>
      </c>
    </row>
    <row r="336" spans="1:17">
      <c r="A336" s="2">
        <v>873</v>
      </c>
      <c r="B336" s="1" t="s">
        <v>276</v>
      </c>
      <c r="C336" s="13">
        <v>2645453.4710769239</v>
      </c>
      <c r="D336" s="13">
        <v>3456426</v>
      </c>
      <c r="E336" s="14">
        <v>17834</v>
      </c>
      <c r="F336" s="13">
        <v>874804.46897613665</v>
      </c>
      <c r="G336" s="13">
        <v>183451.77188015211</v>
      </c>
      <c r="H336" s="13"/>
      <c r="I336" s="13">
        <v>940337</v>
      </c>
      <c r="J336" s="13">
        <v>183452</v>
      </c>
      <c r="K336" s="13">
        <v>4427</v>
      </c>
      <c r="L336" s="13">
        <v>4348</v>
      </c>
      <c r="M336" s="14"/>
      <c r="N336" s="13">
        <v>7812.1020884675336</v>
      </c>
      <c r="O336" s="13">
        <v>175576</v>
      </c>
      <c r="P336" s="13">
        <v>15512</v>
      </c>
      <c r="Q336" s="13">
        <v>126779.1</v>
      </c>
    </row>
    <row r="337" spans="1:17">
      <c r="A337" s="2">
        <v>874</v>
      </c>
      <c r="B337" s="1" t="s">
        <v>277</v>
      </c>
      <c r="C337" s="13">
        <v>852783.31352315727</v>
      </c>
      <c r="D337" s="13">
        <v>1088606</v>
      </c>
      <c r="E337" s="14">
        <v>29887</v>
      </c>
      <c r="F337" s="13">
        <v>389041.29629487661</v>
      </c>
      <c r="G337" s="13">
        <v>138035.89337245948</v>
      </c>
      <c r="H337" s="13"/>
      <c r="I337" s="13">
        <v>304489</v>
      </c>
      <c r="J337" s="13">
        <v>138036</v>
      </c>
      <c r="K337" s="13">
        <v>0</v>
      </c>
      <c r="L337" s="13">
        <v>0</v>
      </c>
      <c r="M337" s="14"/>
      <c r="N337" s="13">
        <v>14312.284947133936</v>
      </c>
      <c r="O337" s="13">
        <v>26654</v>
      </c>
      <c r="P337" s="13">
        <v>20352</v>
      </c>
      <c r="Q337" s="13">
        <v>5578.35</v>
      </c>
    </row>
    <row r="338" spans="1:17">
      <c r="A338" s="2">
        <v>879</v>
      </c>
      <c r="B338" s="1" t="s">
        <v>278</v>
      </c>
      <c r="C338" s="13">
        <v>1262190.3985240262</v>
      </c>
      <c r="D338" s="13">
        <v>1670723</v>
      </c>
      <c r="E338" s="14">
        <v>145509</v>
      </c>
      <c r="F338" s="13">
        <v>561928.07637785119</v>
      </c>
      <c r="G338" s="13">
        <v>191305.09002464981</v>
      </c>
      <c r="H338" s="13"/>
      <c r="I338" s="13">
        <v>675236</v>
      </c>
      <c r="J338" s="13">
        <v>191305</v>
      </c>
      <c r="K338" s="13">
        <v>71288</v>
      </c>
      <c r="L338" s="13">
        <v>0</v>
      </c>
      <c r="M338" s="14"/>
      <c r="N338" s="13">
        <v>45989.933561859361</v>
      </c>
      <c r="O338" s="13">
        <v>161049</v>
      </c>
      <c r="P338" s="13">
        <v>157526</v>
      </c>
      <c r="Q338" s="13">
        <v>6970.2000000000007</v>
      </c>
    </row>
    <row r="339" spans="1:17">
      <c r="A339" s="2">
        <v>880</v>
      </c>
      <c r="B339" s="1" t="s">
        <v>279</v>
      </c>
      <c r="C339" s="13">
        <v>1672064.5956624714</v>
      </c>
      <c r="D339" s="13">
        <v>2080763</v>
      </c>
      <c r="E339" s="14">
        <v>30478</v>
      </c>
      <c r="F339" s="13">
        <v>758196.76134937897</v>
      </c>
      <c r="G339" s="13">
        <v>112665.92386158401</v>
      </c>
      <c r="H339" s="13"/>
      <c r="I339" s="13">
        <v>668006</v>
      </c>
      <c r="J339" s="13">
        <v>112666</v>
      </c>
      <c r="K339" s="13">
        <v>0</v>
      </c>
      <c r="L339" s="13">
        <v>0</v>
      </c>
      <c r="M339" s="14"/>
      <c r="N339" s="13">
        <v>2335.2556880232942</v>
      </c>
      <c r="O339" s="13">
        <v>97492</v>
      </c>
      <c r="P339" s="13">
        <v>43657</v>
      </c>
      <c r="Q339" s="13">
        <v>42050.55</v>
      </c>
    </row>
    <row r="340" spans="1:17">
      <c r="A340" s="2">
        <v>881</v>
      </c>
      <c r="B340" s="1" t="s">
        <v>280</v>
      </c>
      <c r="C340" s="13">
        <v>1524419.3140071086</v>
      </c>
      <c r="D340" s="13">
        <v>1882201</v>
      </c>
      <c r="E340" s="14">
        <v>117115</v>
      </c>
      <c r="F340" s="13">
        <v>677949.26751735632</v>
      </c>
      <c r="G340" s="13">
        <v>65219.954645187048</v>
      </c>
      <c r="H340" s="13"/>
      <c r="I340" s="13">
        <v>728045</v>
      </c>
      <c r="J340" s="13">
        <v>88766</v>
      </c>
      <c r="K340" s="13">
        <v>0</v>
      </c>
      <c r="L340" s="13">
        <v>0</v>
      </c>
      <c r="M340" s="14"/>
      <c r="N340" s="13">
        <v>6270.3480807165652</v>
      </c>
      <c r="O340" s="13">
        <v>10810</v>
      </c>
      <c r="P340" s="13">
        <v>16054</v>
      </c>
      <c r="Q340" s="13">
        <v>-2989.8</v>
      </c>
    </row>
    <row r="341" spans="1:17">
      <c r="A341" s="2">
        <v>882</v>
      </c>
      <c r="B341" s="1" t="s">
        <v>281</v>
      </c>
      <c r="C341" s="13">
        <v>11719427.393718611</v>
      </c>
      <c r="D341" s="13">
        <v>14613759</v>
      </c>
      <c r="E341" s="14">
        <v>496233</v>
      </c>
      <c r="F341" s="13">
        <v>4677881.9037479023</v>
      </c>
      <c r="G341" s="13">
        <v>368781.60374633514</v>
      </c>
      <c r="H341" s="13"/>
      <c r="I341" s="13">
        <v>5453549</v>
      </c>
      <c r="J341" s="13">
        <v>502040</v>
      </c>
      <c r="K341" s="13">
        <v>0</v>
      </c>
      <c r="L341" s="13">
        <v>0</v>
      </c>
      <c r="M341" s="14"/>
      <c r="N341" s="13">
        <v>8669.4860176697384</v>
      </c>
      <c r="O341" s="13">
        <v>129158</v>
      </c>
      <c r="P341" s="13">
        <v>34293</v>
      </c>
      <c r="Q341" s="13">
        <v>76145.7</v>
      </c>
    </row>
    <row r="342" spans="1:17">
      <c r="A342" s="2">
        <v>888</v>
      </c>
      <c r="B342" s="1" t="s">
        <v>282</v>
      </c>
      <c r="C342" s="13">
        <v>2579981.0045195147</v>
      </c>
      <c r="D342" s="13">
        <v>3219892</v>
      </c>
      <c r="E342" s="14">
        <v>67876</v>
      </c>
      <c r="F342" s="13">
        <v>1044220.9934166892</v>
      </c>
      <c r="G342" s="13">
        <v>137741.89369573913</v>
      </c>
      <c r="H342" s="13"/>
      <c r="I342" s="13">
        <v>920384</v>
      </c>
      <c r="J342" s="13">
        <v>137742</v>
      </c>
      <c r="K342" s="13">
        <v>1080</v>
      </c>
      <c r="L342" s="13">
        <v>0</v>
      </c>
      <c r="M342" s="14"/>
      <c r="N342" s="13">
        <v>8122.6350632268786</v>
      </c>
      <c r="O342" s="13">
        <v>68962</v>
      </c>
      <c r="P342" s="13">
        <v>7592</v>
      </c>
      <c r="Q342" s="13">
        <v>53248.950000000004</v>
      </c>
    </row>
    <row r="343" spans="1:17">
      <c r="A343" s="2">
        <v>889</v>
      </c>
      <c r="B343" s="1" t="s">
        <v>283</v>
      </c>
      <c r="C343" s="13">
        <v>2219568.4489521715</v>
      </c>
      <c r="D343" s="13">
        <v>2716737</v>
      </c>
      <c r="E343" s="14">
        <v>52944</v>
      </c>
      <c r="F343" s="13">
        <v>866764.80454946798</v>
      </c>
      <c r="G343" s="13">
        <v>131288.20944228119</v>
      </c>
      <c r="H343" s="13"/>
      <c r="I343" s="13">
        <v>886340</v>
      </c>
      <c r="J343" s="13">
        <v>169561</v>
      </c>
      <c r="K343" s="13">
        <v>0</v>
      </c>
      <c r="L343" s="13">
        <v>0</v>
      </c>
      <c r="M343" s="14"/>
      <c r="N343" s="13">
        <v>9791.9012149130886</v>
      </c>
      <c r="O343" s="13">
        <v>31632</v>
      </c>
      <c r="P343" s="13">
        <v>5538</v>
      </c>
      <c r="Q343" s="13">
        <v>21383.85</v>
      </c>
    </row>
    <row r="344" spans="1:17">
      <c r="A344" s="2">
        <v>893</v>
      </c>
      <c r="B344" s="1" t="s">
        <v>284</v>
      </c>
      <c r="C344" s="13">
        <v>1277160.7152514751</v>
      </c>
      <c r="D344" s="13">
        <v>1618912</v>
      </c>
      <c r="E344" s="14">
        <v>35512</v>
      </c>
      <c r="F344" s="13">
        <v>557427.91824245022</v>
      </c>
      <c r="G344" s="13">
        <v>125276.48469749169</v>
      </c>
      <c r="H344" s="13"/>
      <c r="I344" s="13">
        <v>497354</v>
      </c>
      <c r="J344" s="13">
        <v>125276</v>
      </c>
      <c r="K344" s="13">
        <v>675</v>
      </c>
      <c r="L344" s="13">
        <v>0</v>
      </c>
      <c r="M344" s="14"/>
      <c r="N344" s="13">
        <v>19141.169057958428</v>
      </c>
      <c r="O344" s="13">
        <v>498793</v>
      </c>
      <c r="P344" s="13">
        <v>167511</v>
      </c>
      <c r="Q344" s="13">
        <v>254458.65</v>
      </c>
    </row>
    <row r="345" spans="1:17">
      <c r="A345" s="2">
        <v>899</v>
      </c>
      <c r="B345" s="1" t="s">
        <v>285</v>
      </c>
      <c r="C345" s="13">
        <v>10662484.505967148</v>
      </c>
      <c r="D345" s="13">
        <v>12844256</v>
      </c>
      <c r="E345" s="14">
        <v>307718</v>
      </c>
      <c r="F345" s="13">
        <v>3975232.1666464359</v>
      </c>
      <c r="G345" s="13">
        <v>323936.07993743371</v>
      </c>
      <c r="H345" s="13"/>
      <c r="I345" s="13">
        <v>4374637</v>
      </c>
      <c r="J345" s="13">
        <v>337038</v>
      </c>
      <c r="K345" s="13">
        <v>0</v>
      </c>
      <c r="L345" s="13">
        <v>0</v>
      </c>
      <c r="M345" s="14"/>
      <c r="N345" s="13">
        <v>7516.2790533813295</v>
      </c>
      <c r="O345" s="13">
        <v>68156</v>
      </c>
      <c r="P345" s="13">
        <v>43197</v>
      </c>
      <c r="Q345" s="13">
        <v>23594.7</v>
      </c>
    </row>
    <row r="346" spans="1:17">
      <c r="A346" s="2">
        <v>905</v>
      </c>
      <c r="B346" s="1" t="s">
        <v>483</v>
      </c>
      <c r="C346" s="13">
        <v>1019616.3937324858</v>
      </c>
      <c r="D346" s="13">
        <v>1301088</v>
      </c>
      <c r="E346" s="14">
        <v>56039.85</v>
      </c>
      <c r="F346" s="13">
        <v>481921.89091842435</v>
      </c>
      <c r="G346" s="13">
        <v>76932.91651406778</v>
      </c>
      <c r="H346" s="13"/>
      <c r="I346" s="13">
        <v>483620</v>
      </c>
      <c r="J346" s="13">
        <v>76933</v>
      </c>
      <c r="K346" s="13">
        <v>0</v>
      </c>
      <c r="L346" s="13">
        <v>0</v>
      </c>
      <c r="M346" s="14"/>
      <c r="N346" s="13">
        <v>3476.0055449465799</v>
      </c>
      <c r="O346" s="13">
        <v>37453</v>
      </c>
      <c r="P346" s="13">
        <v>7521</v>
      </c>
      <c r="Q346" s="13">
        <v>23740.65</v>
      </c>
    </row>
    <row r="347" spans="1:17">
      <c r="A347" s="2">
        <v>907</v>
      </c>
      <c r="B347" s="1" t="s">
        <v>286</v>
      </c>
      <c r="C347" s="13">
        <v>2214074.3294036547</v>
      </c>
      <c r="D347" s="13">
        <v>2726820</v>
      </c>
      <c r="E347" s="14">
        <v>47958</v>
      </c>
      <c r="F347" s="13">
        <v>905166.66486651683</v>
      </c>
      <c r="G347" s="13">
        <v>147751.38722088363</v>
      </c>
      <c r="H347" s="13"/>
      <c r="I347" s="13">
        <v>812157</v>
      </c>
      <c r="J347" s="13">
        <v>147751</v>
      </c>
      <c r="K347" s="13">
        <v>0</v>
      </c>
      <c r="L347" s="13">
        <v>0</v>
      </c>
      <c r="M347" s="14"/>
      <c r="N347" s="13">
        <v>44078.173641718575</v>
      </c>
      <c r="O347" s="13">
        <v>144411</v>
      </c>
      <c r="P347" s="13">
        <v>48275</v>
      </c>
      <c r="Q347" s="13">
        <v>76307.399999999994</v>
      </c>
    </row>
    <row r="348" spans="1:17">
      <c r="A348" s="2">
        <v>917</v>
      </c>
      <c r="B348" s="1" t="s">
        <v>287</v>
      </c>
      <c r="C348" s="13">
        <v>45804356.994877979</v>
      </c>
      <c r="D348" s="13">
        <v>59182873</v>
      </c>
      <c r="E348" s="14">
        <v>893516</v>
      </c>
      <c r="F348" s="13">
        <v>21470573.473697748</v>
      </c>
      <c r="G348" s="13">
        <v>997365.62763441633</v>
      </c>
      <c r="H348" s="13"/>
      <c r="I348" s="13">
        <v>24812874</v>
      </c>
      <c r="J348" s="13">
        <v>1357366</v>
      </c>
      <c r="K348" s="13">
        <v>0</v>
      </c>
      <c r="L348" s="13">
        <v>0</v>
      </c>
      <c r="M348" s="14"/>
      <c r="N348" s="13">
        <v>86864.887074535145</v>
      </c>
      <c r="O348" s="13">
        <v>591483</v>
      </c>
      <c r="P348" s="13">
        <v>157907</v>
      </c>
      <c r="Q348" s="13">
        <v>341972.1</v>
      </c>
    </row>
    <row r="349" spans="1:17">
      <c r="A349" s="2">
        <v>928</v>
      </c>
      <c r="B349" s="1" t="s">
        <v>288</v>
      </c>
      <c r="C349" s="13">
        <v>19520862.834585667</v>
      </c>
      <c r="D349" s="13">
        <v>26700061</v>
      </c>
      <c r="E349" s="14">
        <v>1077426</v>
      </c>
      <c r="F349" s="13">
        <v>8485769.8418028895</v>
      </c>
      <c r="G349" s="13">
        <v>536516.45982173819</v>
      </c>
      <c r="H349" s="13"/>
      <c r="I349" s="13">
        <v>8980615</v>
      </c>
      <c r="J349" s="13">
        <v>730208</v>
      </c>
      <c r="K349" s="13">
        <v>0</v>
      </c>
      <c r="L349" s="13">
        <v>0</v>
      </c>
      <c r="M349" s="14"/>
      <c r="N349" s="13">
        <v>95750.874406433519</v>
      </c>
      <c r="O349" s="13">
        <v>380220</v>
      </c>
      <c r="P349" s="13">
        <v>121905</v>
      </c>
      <c r="Q349" s="13">
        <v>209953.05</v>
      </c>
    </row>
    <row r="350" spans="1:17">
      <c r="A350" s="2">
        <v>935</v>
      </c>
      <c r="B350" s="1" t="s">
        <v>289</v>
      </c>
      <c r="C350" s="13">
        <v>43817946.946229756</v>
      </c>
      <c r="D350" s="13">
        <v>46879169</v>
      </c>
      <c r="E350" s="14">
        <v>1804276</v>
      </c>
      <c r="F350" s="13">
        <v>19137127.636459678</v>
      </c>
      <c r="G350" s="13">
        <v>1119768.8481622618</v>
      </c>
      <c r="H350" s="13"/>
      <c r="I350" s="13">
        <v>20236243</v>
      </c>
      <c r="J350" s="13">
        <v>1119769</v>
      </c>
      <c r="K350" s="13">
        <v>0</v>
      </c>
      <c r="L350" s="13">
        <v>0</v>
      </c>
      <c r="M350" s="14"/>
      <c r="N350" s="13">
        <v>85864.221175241531</v>
      </c>
      <c r="O350" s="13">
        <v>828310</v>
      </c>
      <c r="P350" s="13">
        <v>218584</v>
      </c>
      <c r="Q350" s="13">
        <v>484446</v>
      </c>
    </row>
    <row r="351" spans="1:17">
      <c r="A351" s="2">
        <v>936</v>
      </c>
      <c r="B351" s="1" t="s">
        <v>484</v>
      </c>
      <c r="C351" s="13">
        <v>1210411.1498456725</v>
      </c>
      <c r="D351" s="13">
        <v>1384437</v>
      </c>
      <c r="E351" s="14">
        <v>59969.84</v>
      </c>
      <c r="F351" s="13">
        <v>478952.79929447244</v>
      </c>
      <c r="G351" s="13">
        <v>94504.452753494857</v>
      </c>
      <c r="H351" s="13"/>
      <c r="I351" s="13">
        <v>480171</v>
      </c>
      <c r="J351" s="13">
        <v>94504</v>
      </c>
      <c r="K351" s="13">
        <v>0</v>
      </c>
      <c r="L351" s="13">
        <v>0</v>
      </c>
      <c r="M351" s="14"/>
      <c r="N351" s="13">
        <v>12958.107905608023</v>
      </c>
      <c r="O351" s="13">
        <v>24459</v>
      </c>
      <c r="P351" s="13">
        <v>4537</v>
      </c>
      <c r="Q351" s="13">
        <v>17264.849999999999</v>
      </c>
    </row>
    <row r="352" spans="1:17">
      <c r="A352" s="2">
        <v>938</v>
      </c>
      <c r="B352" s="1" t="s">
        <v>290</v>
      </c>
      <c r="C352" s="13">
        <v>2782432.6469599861</v>
      </c>
      <c r="D352" s="13">
        <v>2881667</v>
      </c>
      <c r="E352" s="14">
        <v>100670.53</v>
      </c>
      <c r="F352" s="13">
        <v>1195157.4307212189</v>
      </c>
      <c r="G352" s="13">
        <v>157393.679188229</v>
      </c>
      <c r="H352" s="13"/>
      <c r="I352" s="13">
        <v>1168501</v>
      </c>
      <c r="J352" s="13">
        <v>157394</v>
      </c>
      <c r="K352" s="13">
        <v>0</v>
      </c>
      <c r="L352" s="13">
        <v>0</v>
      </c>
      <c r="M352" s="14"/>
      <c r="N352" s="13">
        <v>40595.588541721678</v>
      </c>
      <c r="O352" s="13">
        <v>133639</v>
      </c>
      <c r="P352" s="13">
        <v>60722</v>
      </c>
      <c r="Q352" s="13">
        <v>59454.75</v>
      </c>
    </row>
    <row r="353" spans="1:17">
      <c r="A353" s="2">
        <v>944</v>
      </c>
      <c r="B353" s="1" t="s">
        <v>291</v>
      </c>
      <c r="C353" s="13">
        <v>773220.67519563984</v>
      </c>
      <c r="D353" s="13">
        <v>922906</v>
      </c>
      <c r="E353" s="14">
        <v>27399</v>
      </c>
      <c r="F353" s="13">
        <v>311381.68304204446</v>
      </c>
      <c r="G353" s="13">
        <v>45310.781401849759</v>
      </c>
      <c r="H353" s="13"/>
      <c r="I353" s="13">
        <v>202152</v>
      </c>
      <c r="J353" s="13">
        <v>45311</v>
      </c>
      <c r="K353" s="13">
        <v>1215</v>
      </c>
      <c r="L353" s="13">
        <v>0</v>
      </c>
      <c r="M353" s="14"/>
      <c r="N353" s="13">
        <v>2781.142131390809</v>
      </c>
      <c r="O353" s="13">
        <v>104327</v>
      </c>
      <c r="P353" s="13">
        <v>58365</v>
      </c>
      <c r="Q353" s="13">
        <v>36423.75</v>
      </c>
    </row>
    <row r="354" spans="1:17">
      <c r="A354" s="2">
        <v>946</v>
      </c>
      <c r="B354" s="1" t="s">
        <v>292</v>
      </c>
      <c r="C354" s="13">
        <v>1094337.8906337738</v>
      </c>
      <c r="D354" s="13">
        <v>1364480</v>
      </c>
      <c r="E354" s="14">
        <v>26789</v>
      </c>
      <c r="F354" s="13">
        <v>415181.31661852833</v>
      </c>
      <c r="G354" s="13">
        <v>136617.22242644022</v>
      </c>
      <c r="H354" s="13"/>
      <c r="I354" s="13">
        <v>338390</v>
      </c>
      <c r="J354" s="13">
        <v>136617</v>
      </c>
      <c r="K354" s="13">
        <v>0</v>
      </c>
      <c r="L354" s="13">
        <v>0</v>
      </c>
      <c r="M354" s="14"/>
      <c r="N354" s="13">
        <v>13222.143522710587</v>
      </c>
      <c r="O354" s="13">
        <v>63570</v>
      </c>
      <c r="P354" s="13">
        <v>82248</v>
      </c>
      <c r="Q354" s="13">
        <v>-10121.849999999999</v>
      </c>
    </row>
    <row r="355" spans="1:17">
      <c r="A355" s="2">
        <v>951</v>
      </c>
      <c r="B355" s="1" t="s">
        <v>293</v>
      </c>
      <c r="C355" s="13">
        <v>2013601.7364025733</v>
      </c>
      <c r="D355" s="13">
        <v>2746189</v>
      </c>
      <c r="E355" s="14">
        <v>42660</v>
      </c>
      <c r="F355" s="13">
        <v>843188.9598709991</v>
      </c>
      <c r="G355" s="13">
        <v>131509.86838323381</v>
      </c>
      <c r="H355" s="13"/>
      <c r="I355" s="13">
        <v>964512</v>
      </c>
      <c r="J355" s="13">
        <v>178902</v>
      </c>
      <c r="K355" s="13">
        <v>0</v>
      </c>
      <c r="L355" s="13">
        <v>0</v>
      </c>
      <c r="M355" s="14"/>
      <c r="N355" s="13">
        <v>6521.5274124279376</v>
      </c>
      <c r="O355" s="13">
        <v>97080</v>
      </c>
      <c r="P355" s="13">
        <v>18017</v>
      </c>
      <c r="Q355" s="13">
        <v>67135.05</v>
      </c>
    </row>
    <row r="356" spans="1:17">
      <c r="A356" s="2">
        <v>957</v>
      </c>
      <c r="B356" s="1" t="s">
        <v>294</v>
      </c>
      <c r="C356" s="13">
        <v>18274000.569609713</v>
      </c>
      <c r="D356" s="13">
        <v>20503521</v>
      </c>
      <c r="E356" s="14">
        <v>524239</v>
      </c>
      <c r="F356" s="13">
        <v>8857020.3248165976</v>
      </c>
      <c r="G356" s="13">
        <v>595438.34233542124</v>
      </c>
      <c r="H356" s="13"/>
      <c r="I356" s="13">
        <v>9586649</v>
      </c>
      <c r="J356" s="13">
        <v>595438</v>
      </c>
      <c r="K356" s="13">
        <v>544545</v>
      </c>
      <c r="L356" s="13">
        <v>0</v>
      </c>
      <c r="M356" s="14"/>
      <c r="N356" s="13">
        <v>25488.315320287315</v>
      </c>
      <c r="O356" s="13">
        <v>542287</v>
      </c>
      <c r="P356" s="13">
        <v>62443</v>
      </c>
      <c r="Q356" s="13">
        <v>378689.85</v>
      </c>
    </row>
    <row r="357" spans="1:17">
      <c r="A357" s="2">
        <v>962</v>
      </c>
      <c r="B357" s="1" t="s">
        <v>295</v>
      </c>
      <c r="C357" s="13">
        <v>1972718.5885826291</v>
      </c>
      <c r="D357" s="13">
        <v>2430953</v>
      </c>
      <c r="E357" s="14">
        <v>16326</v>
      </c>
      <c r="F357" s="13">
        <v>845357.02475845825</v>
      </c>
      <c r="G357" s="13">
        <v>107573.70535327001</v>
      </c>
      <c r="H357" s="13"/>
      <c r="I357" s="13">
        <v>930307</v>
      </c>
      <c r="J357" s="13">
        <v>107574</v>
      </c>
      <c r="K357" s="13">
        <v>0</v>
      </c>
      <c r="L357" s="13">
        <v>0</v>
      </c>
      <c r="M357" s="14"/>
      <c r="N357" s="13">
        <v>22167.68638079656</v>
      </c>
      <c r="O357" s="13">
        <v>38070</v>
      </c>
      <c r="P357" s="13">
        <v>13892</v>
      </c>
      <c r="Q357" s="13">
        <v>21208.799999999999</v>
      </c>
    </row>
    <row r="358" spans="1:17">
      <c r="A358" s="2">
        <v>965</v>
      </c>
      <c r="B358" s="1" t="s">
        <v>296</v>
      </c>
      <c r="C358" s="13">
        <v>1379286.7899258288</v>
      </c>
      <c r="D358" s="13">
        <v>1550517</v>
      </c>
      <c r="E358" s="14">
        <v>46364</v>
      </c>
      <c r="F358" s="13">
        <v>633802.38024896826</v>
      </c>
      <c r="G358" s="13">
        <v>101977.42068829537</v>
      </c>
      <c r="H358" s="13"/>
      <c r="I358" s="13">
        <v>713529</v>
      </c>
      <c r="J358" s="13">
        <v>138743</v>
      </c>
      <c r="K358" s="13">
        <v>0</v>
      </c>
      <c r="L358" s="13">
        <v>0</v>
      </c>
      <c r="M358" s="14"/>
      <c r="N358" s="13">
        <v>15607.713995030734</v>
      </c>
      <c r="O358" s="13">
        <v>49053</v>
      </c>
      <c r="P358" s="13">
        <v>18819</v>
      </c>
      <c r="Q358" s="13">
        <v>25810.2</v>
      </c>
    </row>
    <row r="359" spans="1:17">
      <c r="A359" s="2">
        <v>971</v>
      </c>
      <c r="B359" s="1" t="s">
        <v>297</v>
      </c>
      <c r="C359" s="13">
        <v>3159063.8425850137</v>
      </c>
      <c r="D359" s="13">
        <v>3573896</v>
      </c>
      <c r="E359" s="14">
        <v>90367</v>
      </c>
      <c r="F359" s="13">
        <v>1353692.0377612759</v>
      </c>
      <c r="G359" s="13">
        <v>245622.1291233009</v>
      </c>
      <c r="H359" s="13"/>
      <c r="I359" s="13">
        <v>1863884</v>
      </c>
      <c r="J359" s="13">
        <v>245622</v>
      </c>
      <c r="K359" s="13">
        <v>3816</v>
      </c>
      <c r="L359" s="13">
        <v>0</v>
      </c>
      <c r="M359" s="14"/>
      <c r="N359" s="13">
        <v>10030.788616373567</v>
      </c>
      <c r="O359" s="13">
        <v>108046</v>
      </c>
      <c r="P359" s="13">
        <v>86387</v>
      </c>
      <c r="Q359" s="13">
        <v>21597.9</v>
      </c>
    </row>
    <row r="360" spans="1:17">
      <c r="A360" s="2">
        <v>981</v>
      </c>
      <c r="B360" s="1" t="s">
        <v>298</v>
      </c>
      <c r="C360" s="13">
        <v>3795913.6044660145</v>
      </c>
      <c r="D360" s="13">
        <v>4372107</v>
      </c>
      <c r="E360" s="14">
        <v>75506.11</v>
      </c>
      <c r="F360" s="13">
        <v>1244693.7513256241</v>
      </c>
      <c r="G360" s="13">
        <v>86821.615558413934</v>
      </c>
      <c r="H360" s="13"/>
      <c r="I360" s="13">
        <v>2259562</v>
      </c>
      <c r="J360" s="13">
        <v>86822</v>
      </c>
      <c r="K360" s="13">
        <v>0</v>
      </c>
      <c r="L360" s="13">
        <v>0</v>
      </c>
      <c r="M360" s="14"/>
      <c r="N360" s="13">
        <v>8179.460578776444</v>
      </c>
      <c r="O360" s="13">
        <v>60721</v>
      </c>
      <c r="P360" s="13">
        <v>13577</v>
      </c>
      <c r="Q360" s="13">
        <v>37071.75</v>
      </c>
    </row>
    <row r="361" spans="1:17">
      <c r="A361" s="2">
        <v>983</v>
      </c>
      <c r="B361" s="1" t="s">
        <v>299</v>
      </c>
      <c r="C361" s="13">
        <v>29301875.20134408</v>
      </c>
      <c r="D361" s="13">
        <v>35155214</v>
      </c>
      <c r="E361" s="14">
        <v>891564</v>
      </c>
      <c r="F361" s="13">
        <v>13442203.407432565</v>
      </c>
      <c r="G361" s="13">
        <v>1097705.3575305811</v>
      </c>
      <c r="H361" s="13"/>
      <c r="I361" s="13">
        <v>17518602</v>
      </c>
      <c r="J361" s="13">
        <v>2065055</v>
      </c>
      <c r="K361" s="13">
        <v>0</v>
      </c>
      <c r="L361" s="13">
        <v>0</v>
      </c>
      <c r="M361" s="14"/>
      <c r="N361" s="13">
        <v>35022.131882463429</v>
      </c>
      <c r="O361" s="13">
        <v>1171937</v>
      </c>
      <c r="P361" s="13">
        <v>221405</v>
      </c>
      <c r="Q361" s="13">
        <v>730760.4</v>
      </c>
    </row>
    <row r="362" spans="1:17">
      <c r="A362" s="2">
        <v>984</v>
      </c>
      <c r="B362" s="1" t="s">
        <v>300</v>
      </c>
      <c r="C362" s="13">
        <v>7180028.5985344891</v>
      </c>
      <c r="D362" s="13">
        <v>8189289</v>
      </c>
      <c r="E362" s="14">
        <v>238610</v>
      </c>
      <c r="F362" s="13">
        <v>3029192.078670809</v>
      </c>
      <c r="G362" s="13">
        <v>370776.84664841741</v>
      </c>
      <c r="H362" s="13"/>
      <c r="I362" s="13">
        <v>3145459</v>
      </c>
      <c r="J362" s="13">
        <v>370777</v>
      </c>
      <c r="K362" s="13">
        <v>38537</v>
      </c>
      <c r="L362" s="13">
        <v>0</v>
      </c>
      <c r="M362" s="14"/>
      <c r="N362" s="13">
        <v>54468.93366079226</v>
      </c>
      <c r="O362" s="13">
        <v>324744</v>
      </c>
      <c r="P362" s="13">
        <v>189887</v>
      </c>
      <c r="Q362" s="13">
        <v>107373.45000000001</v>
      </c>
    </row>
    <row r="363" spans="1:17">
      <c r="A363" s="2">
        <v>986</v>
      </c>
      <c r="B363" s="1" t="s">
        <v>301</v>
      </c>
      <c r="C363" s="13">
        <v>1432278.238170665</v>
      </c>
      <c r="D363" s="13">
        <v>1796548</v>
      </c>
      <c r="E363" s="14">
        <v>32143</v>
      </c>
      <c r="F363" s="13">
        <v>578650.42831398372</v>
      </c>
      <c r="G363" s="13">
        <v>97444.948722342946</v>
      </c>
      <c r="H363" s="13"/>
      <c r="I363" s="13">
        <v>667197</v>
      </c>
      <c r="J363" s="13">
        <v>132233</v>
      </c>
      <c r="K363" s="13">
        <v>0</v>
      </c>
      <c r="L363" s="13">
        <v>0</v>
      </c>
      <c r="M363" s="14"/>
      <c r="N363" s="13">
        <v>2051.8668190363505</v>
      </c>
      <c r="O363" s="13">
        <v>132800</v>
      </c>
      <c r="P363" s="13">
        <v>51261</v>
      </c>
      <c r="Q363" s="13">
        <v>65964.3</v>
      </c>
    </row>
    <row r="364" spans="1:17">
      <c r="A364" s="2">
        <v>988</v>
      </c>
      <c r="B364" s="1" t="s">
        <v>302</v>
      </c>
      <c r="C364" s="13">
        <v>9994276.3921927549</v>
      </c>
      <c r="D364" s="13">
        <v>12297330</v>
      </c>
      <c r="E364" s="14">
        <v>311028</v>
      </c>
      <c r="F364" s="13">
        <v>4525718.6463350644</v>
      </c>
      <c r="G364" s="13">
        <v>443522.6303859941</v>
      </c>
      <c r="H364" s="13"/>
      <c r="I364" s="13">
        <v>4833052</v>
      </c>
      <c r="J364" s="13">
        <v>443523</v>
      </c>
      <c r="K364" s="13">
        <v>23622</v>
      </c>
      <c r="L364" s="13">
        <v>0</v>
      </c>
      <c r="M364" s="14"/>
      <c r="N364" s="13">
        <v>179701.500360265</v>
      </c>
      <c r="O364" s="13">
        <v>713994</v>
      </c>
      <c r="P364" s="13">
        <v>296609</v>
      </c>
      <c r="Q364" s="13">
        <v>330891.45</v>
      </c>
    </row>
    <row r="365" spans="1:17">
      <c r="A365" s="2">
        <v>994</v>
      </c>
      <c r="B365" s="1" t="s">
        <v>303</v>
      </c>
      <c r="C365" s="13">
        <v>3297635.3211316452</v>
      </c>
      <c r="D365" s="13">
        <v>4005841</v>
      </c>
      <c r="E365" s="14">
        <v>171957</v>
      </c>
      <c r="F365" s="13">
        <v>1280554.4773240089</v>
      </c>
      <c r="G365" s="13">
        <v>138295.31285322353</v>
      </c>
      <c r="H365" s="13"/>
      <c r="I365" s="13">
        <v>1308598</v>
      </c>
      <c r="J365" s="13">
        <v>138295</v>
      </c>
      <c r="K365" s="13">
        <v>3694</v>
      </c>
      <c r="L365" s="13">
        <v>0</v>
      </c>
      <c r="M365" s="14"/>
      <c r="N365" s="13">
        <v>39816.250798994894</v>
      </c>
      <c r="O365" s="13">
        <v>188713</v>
      </c>
      <c r="P365" s="13">
        <v>49038</v>
      </c>
      <c r="Q365" s="13">
        <v>112637.25</v>
      </c>
    </row>
    <row r="366" spans="1:17">
      <c r="A366" s="2">
        <v>995</v>
      </c>
      <c r="B366" s="1" t="s">
        <v>304</v>
      </c>
      <c r="C366" s="13">
        <v>20141618.724658847</v>
      </c>
      <c r="D366" s="13">
        <v>24175636</v>
      </c>
      <c r="E366" s="14">
        <v>958854</v>
      </c>
      <c r="F366" s="13">
        <v>11066368.608754512</v>
      </c>
      <c r="G366" s="13">
        <v>760490.9787063871</v>
      </c>
      <c r="H366" s="13"/>
      <c r="I366" s="13">
        <v>14985155</v>
      </c>
      <c r="J366" s="13">
        <v>785000</v>
      </c>
      <c r="K366" s="13">
        <v>1956365</v>
      </c>
      <c r="L366" s="13">
        <v>0</v>
      </c>
      <c r="M366" s="14"/>
      <c r="N366" s="13">
        <v>119183.19806808181</v>
      </c>
      <c r="O366" s="13">
        <v>1441707</v>
      </c>
      <c r="P366" s="13">
        <v>192646</v>
      </c>
      <c r="Q366" s="13">
        <v>968732.85</v>
      </c>
    </row>
    <row r="367" spans="1:17">
      <c r="A367" s="2">
        <v>1507</v>
      </c>
      <c r="B367" s="1" t="s">
        <v>305</v>
      </c>
      <c r="C367" s="13">
        <v>3058197.1610444812</v>
      </c>
      <c r="D367" s="13">
        <v>3959488</v>
      </c>
      <c r="E367" s="14">
        <v>52058</v>
      </c>
      <c r="F367" s="13">
        <v>1073519.8451641849</v>
      </c>
      <c r="G367" s="13">
        <v>338313.01077334513</v>
      </c>
      <c r="H367" s="13"/>
      <c r="I367" s="13">
        <v>1504059</v>
      </c>
      <c r="J367" s="13">
        <v>338313</v>
      </c>
      <c r="K367" s="13">
        <v>72803</v>
      </c>
      <c r="L367" s="13">
        <v>0</v>
      </c>
      <c r="M367" s="14"/>
      <c r="N367" s="13">
        <v>260835.6959275509</v>
      </c>
      <c r="O367" s="13">
        <v>932945</v>
      </c>
      <c r="P367" s="13">
        <v>559644</v>
      </c>
      <c r="Q367" s="13">
        <v>297848.25</v>
      </c>
    </row>
    <row r="368" spans="1:17">
      <c r="A368" s="2">
        <v>1509</v>
      </c>
      <c r="B368" s="1" t="s">
        <v>306</v>
      </c>
      <c r="C368" s="13">
        <v>4859758.5028513744</v>
      </c>
      <c r="D368" s="13">
        <v>5136035</v>
      </c>
      <c r="E368" s="14">
        <v>185943</v>
      </c>
      <c r="F368" s="13">
        <v>2087240.3132217024</v>
      </c>
      <c r="G368" s="13">
        <v>373726.56596528844</v>
      </c>
      <c r="H368" s="13"/>
      <c r="I368" s="13">
        <v>2688655</v>
      </c>
      <c r="J368" s="13">
        <v>373727</v>
      </c>
      <c r="K368" s="13">
        <v>317287</v>
      </c>
      <c r="L368" s="13">
        <v>0</v>
      </c>
      <c r="M368" s="14"/>
      <c r="N368" s="13">
        <v>31108.920869152949</v>
      </c>
      <c r="O368" s="13">
        <v>231046</v>
      </c>
      <c r="P368" s="13">
        <v>114702</v>
      </c>
      <c r="Q368" s="13">
        <v>94598.399999999994</v>
      </c>
    </row>
    <row r="369" spans="1:17">
      <c r="A369" s="2">
        <v>1525</v>
      </c>
      <c r="B369" s="1" t="s">
        <v>307</v>
      </c>
      <c r="C369" s="13">
        <v>1748553.4782470819</v>
      </c>
      <c r="D369" s="13">
        <v>2486893</v>
      </c>
      <c r="E369" s="14">
        <v>44573</v>
      </c>
      <c r="F369" s="13">
        <v>773898.34038597008</v>
      </c>
      <c r="G369" s="13">
        <v>242742.5971459056</v>
      </c>
      <c r="H369" s="13"/>
      <c r="I369" s="13">
        <v>620810</v>
      </c>
      <c r="J369" s="13">
        <v>242743</v>
      </c>
      <c r="K369" s="13">
        <v>0</v>
      </c>
      <c r="L369" s="13">
        <v>0</v>
      </c>
      <c r="M369" s="14"/>
      <c r="N369" s="13">
        <v>5748.4939295610702</v>
      </c>
      <c r="O369" s="13">
        <v>59854</v>
      </c>
      <c r="P369" s="13">
        <v>44784</v>
      </c>
      <c r="Q369" s="13">
        <v>15181.5</v>
      </c>
    </row>
    <row r="370" spans="1:17">
      <c r="A370" s="2">
        <v>1581</v>
      </c>
      <c r="B370" s="1" t="s">
        <v>308</v>
      </c>
      <c r="C370" s="13">
        <v>4488222.9273466719</v>
      </c>
      <c r="D370" s="13">
        <v>5300895</v>
      </c>
      <c r="E370" s="14">
        <v>255921</v>
      </c>
      <c r="F370" s="13">
        <v>2065760.8563845777</v>
      </c>
      <c r="G370" s="13">
        <v>328311.4042373749</v>
      </c>
      <c r="H370" s="13"/>
      <c r="I370" s="13">
        <v>2017380</v>
      </c>
      <c r="J370" s="13">
        <v>328311</v>
      </c>
      <c r="K370" s="13">
        <v>1080</v>
      </c>
      <c r="L370" s="13">
        <v>0</v>
      </c>
      <c r="M370" s="14"/>
      <c r="N370" s="13">
        <v>15856.966260409381</v>
      </c>
      <c r="O370" s="13">
        <v>124226</v>
      </c>
      <c r="P370" s="13">
        <v>10568</v>
      </c>
      <c r="Q370" s="13">
        <v>90963.3</v>
      </c>
    </row>
    <row r="371" spans="1:17">
      <c r="A371" s="2">
        <v>1586</v>
      </c>
      <c r="B371" s="1" t="s">
        <v>465</v>
      </c>
      <c r="C371" s="13">
        <v>2373318.3906001747</v>
      </c>
      <c r="D371" s="13">
        <v>3154873</v>
      </c>
      <c r="E371" s="14">
        <v>135415</v>
      </c>
      <c r="F371" s="13">
        <v>985110.24053857767</v>
      </c>
      <c r="G371" s="13">
        <v>238410.95740934415</v>
      </c>
      <c r="H371" s="13"/>
      <c r="I371" s="13">
        <v>941634</v>
      </c>
      <c r="J371" s="13">
        <v>238411</v>
      </c>
      <c r="K371" s="13">
        <v>9217</v>
      </c>
      <c r="L371" s="13">
        <v>0</v>
      </c>
      <c r="M371" s="14"/>
      <c r="N371" s="13">
        <v>29703.433392391602</v>
      </c>
      <c r="O371" s="13">
        <v>363007</v>
      </c>
      <c r="P371" s="13">
        <v>34879</v>
      </c>
      <c r="Q371" s="13">
        <v>255929.25</v>
      </c>
    </row>
    <row r="372" spans="1:17">
      <c r="A372" s="2">
        <v>1598</v>
      </c>
      <c r="B372" s="1" t="s">
        <v>310</v>
      </c>
      <c r="C372" s="13">
        <v>1154650.605135316</v>
      </c>
      <c r="D372" s="13">
        <v>1219694</v>
      </c>
      <c r="E372" s="14">
        <v>4880</v>
      </c>
      <c r="F372" s="13">
        <v>500557.162993128</v>
      </c>
      <c r="G372" s="13">
        <v>171547.20040284574</v>
      </c>
      <c r="H372" s="13"/>
      <c r="I372" s="13">
        <v>721567</v>
      </c>
      <c r="J372" s="13">
        <v>135773</v>
      </c>
      <c r="K372" s="13">
        <v>3811</v>
      </c>
      <c r="L372" s="13">
        <v>0</v>
      </c>
      <c r="M372" s="14"/>
      <c r="N372" s="13">
        <v>8424.5283572611715</v>
      </c>
      <c r="O372" s="13">
        <v>519065</v>
      </c>
      <c r="P372" s="13">
        <v>88403</v>
      </c>
      <c r="Q372" s="13">
        <v>324689.7</v>
      </c>
    </row>
    <row r="373" spans="1:17">
      <c r="A373" s="2">
        <v>1621</v>
      </c>
      <c r="B373" s="1" t="s">
        <v>311</v>
      </c>
      <c r="C373" s="13">
        <v>3623550.2704004808</v>
      </c>
      <c r="D373" s="13">
        <v>5009811</v>
      </c>
      <c r="E373" s="14">
        <v>128933</v>
      </c>
      <c r="F373" s="13">
        <v>1670019.0019153596</v>
      </c>
      <c r="G373" s="13">
        <v>349476.17553356767</v>
      </c>
      <c r="H373" s="13"/>
      <c r="I373" s="13">
        <v>1630892</v>
      </c>
      <c r="J373" s="13">
        <v>332081</v>
      </c>
      <c r="K373" s="13">
        <v>16181</v>
      </c>
      <c r="L373" s="13">
        <v>0</v>
      </c>
      <c r="M373" s="14"/>
      <c r="N373" s="13">
        <v>31822.678709275788</v>
      </c>
      <c r="O373" s="13">
        <v>593926</v>
      </c>
      <c r="P373" s="13">
        <v>334060</v>
      </c>
      <c r="Q373" s="13">
        <v>204573</v>
      </c>
    </row>
    <row r="374" spans="1:17">
      <c r="A374" s="2">
        <v>1640</v>
      </c>
      <c r="B374" s="1" t="s">
        <v>312</v>
      </c>
      <c r="C374" s="13">
        <v>3107537.560837952</v>
      </c>
      <c r="D374" s="13">
        <v>3554146</v>
      </c>
      <c r="E374" s="14">
        <v>190093</v>
      </c>
      <c r="F374" s="13">
        <v>1137959.2469586921</v>
      </c>
      <c r="G374" s="13">
        <v>270810.82103869063</v>
      </c>
      <c r="H374" s="13"/>
      <c r="I374" s="13">
        <v>932964</v>
      </c>
      <c r="J374" s="13">
        <v>270811</v>
      </c>
      <c r="K374" s="13">
        <v>80149</v>
      </c>
      <c r="L374" s="13">
        <v>0</v>
      </c>
      <c r="M374" s="14"/>
      <c r="N374" s="13">
        <v>127637.60054175342</v>
      </c>
      <c r="O374" s="13">
        <v>536830</v>
      </c>
      <c r="P374" s="13">
        <v>365618</v>
      </c>
      <c r="Q374" s="13">
        <v>134082.29999999999</v>
      </c>
    </row>
    <row r="375" spans="1:17">
      <c r="A375" s="2">
        <v>1641</v>
      </c>
      <c r="B375" s="1" t="s">
        <v>313</v>
      </c>
      <c r="C375" s="13">
        <v>2416691.3962495211</v>
      </c>
      <c r="D375" s="13">
        <v>2931645</v>
      </c>
      <c r="E375" s="14">
        <v>66569</v>
      </c>
      <c r="F375" s="13">
        <v>901350.08514604019</v>
      </c>
      <c r="G375" s="13">
        <v>195649.60179230548</v>
      </c>
      <c r="H375" s="13"/>
      <c r="I375" s="13">
        <v>971400</v>
      </c>
      <c r="J375" s="13">
        <v>195650</v>
      </c>
      <c r="K375" s="13">
        <v>29269</v>
      </c>
      <c r="L375" s="13">
        <v>0</v>
      </c>
      <c r="M375" s="14"/>
      <c r="N375" s="13">
        <v>63335.934801060124</v>
      </c>
      <c r="O375" s="13">
        <v>320477</v>
      </c>
      <c r="P375" s="13">
        <v>78493</v>
      </c>
      <c r="Q375" s="13">
        <v>227104.3</v>
      </c>
    </row>
    <row r="376" spans="1:17">
      <c r="A376" s="2">
        <v>1651</v>
      </c>
      <c r="B376" s="1" t="s">
        <v>314</v>
      </c>
      <c r="C376" s="13">
        <v>3962971.2597814342</v>
      </c>
      <c r="D376" s="13">
        <v>3885603</v>
      </c>
      <c r="E376" s="14">
        <v>33798</v>
      </c>
      <c r="F376" s="13">
        <v>1735713.4770642444</v>
      </c>
      <c r="G376" s="13">
        <v>133247.10985097312</v>
      </c>
      <c r="H376" s="13"/>
      <c r="I376" s="13">
        <v>2114422</v>
      </c>
      <c r="J376" s="13">
        <v>133247</v>
      </c>
      <c r="K376" s="13">
        <v>0</v>
      </c>
      <c r="L376" s="13">
        <v>0</v>
      </c>
      <c r="M376" s="14"/>
      <c r="N376" s="13">
        <v>9067.2829795293837</v>
      </c>
      <c r="O376" s="13">
        <v>137442</v>
      </c>
      <c r="P376" s="13">
        <v>85102</v>
      </c>
      <c r="Q376" s="13">
        <v>44876.4</v>
      </c>
    </row>
    <row r="377" spans="1:17">
      <c r="A377" s="2">
        <v>1652</v>
      </c>
      <c r="B377" s="1" t="s">
        <v>315</v>
      </c>
      <c r="C377" s="13">
        <v>3512458.4557946771</v>
      </c>
      <c r="D377" s="13">
        <v>4207218</v>
      </c>
      <c r="E377" s="14">
        <v>172476</v>
      </c>
      <c r="F377" s="13">
        <v>1275999.7826359053</v>
      </c>
      <c r="G377" s="13">
        <v>241575.9505345072</v>
      </c>
      <c r="H377" s="13"/>
      <c r="I377" s="13">
        <v>1396180</v>
      </c>
      <c r="J377" s="13">
        <v>241576</v>
      </c>
      <c r="K377" s="13">
        <v>17172</v>
      </c>
      <c r="L377" s="13">
        <v>0</v>
      </c>
      <c r="M377" s="14"/>
      <c r="N377" s="13">
        <v>13592.443083303493</v>
      </c>
      <c r="O377" s="13">
        <v>347583</v>
      </c>
      <c r="P377" s="13">
        <v>93591</v>
      </c>
      <c r="Q377" s="13">
        <v>195683.1</v>
      </c>
    </row>
    <row r="378" spans="1:17">
      <c r="A378" s="2">
        <v>1655</v>
      </c>
      <c r="B378" s="1" t="s">
        <v>316</v>
      </c>
      <c r="C378" s="13">
        <v>3223248.6659350842</v>
      </c>
      <c r="D378" s="13">
        <v>3714134</v>
      </c>
      <c r="E378" s="14">
        <v>171472</v>
      </c>
      <c r="F378" s="13">
        <v>1485326.5826523164</v>
      </c>
      <c r="G378" s="13">
        <v>275949.88376424264</v>
      </c>
      <c r="H378" s="13"/>
      <c r="I378" s="13">
        <v>1662319</v>
      </c>
      <c r="J378" s="13">
        <v>275950</v>
      </c>
      <c r="K378" s="13">
        <v>100607</v>
      </c>
      <c r="L378" s="13">
        <v>6500</v>
      </c>
      <c r="M378" s="14"/>
      <c r="N378" s="13">
        <v>34696.274142105729</v>
      </c>
      <c r="O378" s="13">
        <v>132113</v>
      </c>
      <c r="P378" s="13">
        <v>75104</v>
      </c>
      <c r="Q378" s="13">
        <v>53493.3</v>
      </c>
    </row>
    <row r="379" spans="1:17">
      <c r="A379" s="2">
        <v>1658</v>
      </c>
      <c r="B379" s="1" t="s">
        <v>317</v>
      </c>
      <c r="C379" s="13">
        <v>995017.7251455934</v>
      </c>
      <c r="D379" s="13">
        <v>1222686</v>
      </c>
      <c r="E379" s="14">
        <v>10892</v>
      </c>
      <c r="F379" s="13">
        <v>422797.47115617507</v>
      </c>
      <c r="G379" s="13">
        <v>100046.11954251731</v>
      </c>
      <c r="H379" s="13"/>
      <c r="I379" s="13">
        <v>448631</v>
      </c>
      <c r="J379" s="13">
        <v>87913</v>
      </c>
      <c r="K379" s="13">
        <v>131698</v>
      </c>
      <c r="L379" s="13">
        <v>112093</v>
      </c>
      <c r="M379" s="14"/>
      <c r="N379" s="13">
        <v>593.90349073359835</v>
      </c>
      <c r="O379" s="13">
        <v>141149</v>
      </c>
      <c r="P379" s="13">
        <v>166964</v>
      </c>
      <c r="Q379" s="13">
        <v>-18189.75</v>
      </c>
    </row>
    <row r="380" spans="1:17">
      <c r="A380" s="2">
        <v>1659</v>
      </c>
      <c r="B380" s="1" t="s">
        <v>318</v>
      </c>
      <c r="C380" s="13">
        <v>1962062.8702161307</v>
      </c>
      <c r="D380" s="13">
        <v>2180958</v>
      </c>
      <c r="E380" s="14">
        <v>47774</v>
      </c>
      <c r="F380" s="13">
        <v>736523.67414439586</v>
      </c>
      <c r="G380" s="13">
        <v>183041.52678999107</v>
      </c>
      <c r="H380" s="13"/>
      <c r="I380" s="13">
        <v>619644</v>
      </c>
      <c r="J380" s="13">
        <v>166885</v>
      </c>
      <c r="K380" s="13">
        <v>0</v>
      </c>
      <c r="L380" s="13">
        <v>0</v>
      </c>
      <c r="M380" s="14"/>
      <c r="N380" s="13">
        <v>45147.897339521369</v>
      </c>
      <c r="O380" s="13">
        <v>12452</v>
      </c>
      <c r="P380" s="13">
        <v>58340</v>
      </c>
      <c r="Q380" s="13">
        <v>-34416</v>
      </c>
    </row>
    <row r="381" spans="1:17">
      <c r="A381" s="2">
        <v>1663</v>
      </c>
      <c r="B381" s="1" t="s">
        <v>319</v>
      </c>
      <c r="C381" s="13">
        <v>2715500.8287430699</v>
      </c>
      <c r="D381" s="13">
        <v>2738756</v>
      </c>
      <c r="E381" s="14">
        <v>87693</v>
      </c>
      <c r="F381" s="13">
        <v>1055609.2256945816</v>
      </c>
      <c r="G381" s="13">
        <v>97259.336820557102</v>
      </c>
      <c r="H381" s="13"/>
      <c r="I381" s="13">
        <v>821224</v>
      </c>
      <c r="J381" s="13">
        <v>97259</v>
      </c>
      <c r="K381" s="13">
        <v>0</v>
      </c>
      <c r="L381" s="13">
        <v>0</v>
      </c>
      <c r="M381" s="14"/>
      <c r="N381" s="13">
        <v>4814.9817037098201</v>
      </c>
      <c r="O381" s="13">
        <v>155669</v>
      </c>
      <c r="P381" s="13">
        <v>6635</v>
      </c>
      <c r="Q381" s="13">
        <v>112611.9</v>
      </c>
    </row>
    <row r="382" spans="1:17">
      <c r="A382" s="2">
        <v>1667</v>
      </c>
      <c r="B382" s="1" t="s">
        <v>320</v>
      </c>
      <c r="C382" s="13">
        <v>517760.10055178526</v>
      </c>
      <c r="D382" s="13">
        <v>807474</v>
      </c>
      <c r="E382" s="14">
        <v>10553</v>
      </c>
      <c r="F382" s="13">
        <v>278397.22327103786</v>
      </c>
      <c r="G382" s="13">
        <v>104106.00297031936</v>
      </c>
      <c r="H382" s="13"/>
      <c r="I382" s="13">
        <v>258816</v>
      </c>
      <c r="J382" s="13">
        <v>0</v>
      </c>
      <c r="K382" s="13">
        <v>0</v>
      </c>
      <c r="L382" s="13">
        <v>0</v>
      </c>
      <c r="M382" s="14"/>
      <c r="N382" s="13">
        <v>42979.011711556792</v>
      </c>
      <c r="O382" s="13">
        <v>82335</v>
      </c>
      <c r="P382" s="13">
        <v>149050</v>
      </c>
      <c r="Q382" s="13">
        <v>-47715.75</v>
      </c>
    </row>
    <row r="383" spans="1:17">
      <c r="A383" s="2">
        <v>1669</v>
      </c>
      <c r="B383" s="1" t="s">
        <v>321</v>
      </c>
      <c r="C383" s="13">
        <v>2958255.1826360608</v>
      </c>
      <c r="D383" s="13">
        <v>3702463</v>
      </c>
      <c r="E383" s="14">
        <v>119172</v>
      </c>
      <c r="F383" s="13">
        <v>912268.345713321</v>
      </c>
      <c r="G383" s="13">
        <v>202638.99503947754</v>
      </c>
      <c r="H383" s="13"/>
      <c r="I383" s="13">
        <v>760292</v>
      </c>
      <c r="J383" s="13">
        <v>202639</v>
      </c>
      <c r="K383" s="13">
        <v>64321</v>
      </c>
      <c r="L383" s="13">
        <v>0</v>
      </c>
      <c r="M383" s="14"/>
      <c r="N383" s="13">
        <v>787.85812886934207</v>
      </c>
      <c r="O383" s="13">
        <v>152861</v>
      </c>
      <c r="P383" s="13">
        <v>18155</v>
      </c>
      <c r="Q383" s="13">
        <v>103965.45</v>
      </c>
    </row>
    <row r="384" spans="1:17">
      <c r="A384" s="2">
        <v>1671</v>
      </c>
      <c r="B384" s="1" t="s">
        <v>438</v>
      </c>
      <c r="C384" s="13">
        <v>497257.30999892298</v>
      </c>
      <c r="D384" s="13">
        <v>622241</v>
      </c>
      <c r="E384" s="14">
        <v>9020</v>
      </c>
      <c r="F384" s="13">
        <v>270021.19756196899</v>
      </c>
      <c r="G384" s="13">
        <v>97534.511526278307</v>
      </c>
      <c r="H384" s="13"/>
      <c r="I384" s="13">
        <v>302607</v>
      </c>
      <c r="J384" s="13">
        <v>97535</v>
      </c>
      <c r="K384" s="13">
        <v>0</v>
      </c>
      <c r="L384" s="13">
        <v>0</v>
      </c>
      <c r="M384" s="14"/>
      <c r="N384" s="13">
        <v>19262.074117324319</v>
      </c>
      <c r="O384" s="13">
        <v>18195</v>
      </c>
      <c r="P384" s="13">
        <v>20431</v>
      </c>
      <c r="Q384" s="13">
        <v>-578.55000000000018</v>
      </c>
    </row>
    <row r="385" spans="1:17">
      <c r="A385" s="2">
        <v>1672</v>
      </c>
      <c r="B385" s="1" t="s">
        <v>446</v>
      </c>
      <c r="C385" s="13">
        <v>825576.10133187601</v>
      </c>
      <c r="D385" s="13">
        <v>1267500</v>
      </c>
      <c r="E385" s="14">
        <v>50934</v>
      </c>
      <c r="F385" s="13">
        <v>494221.28395220579</v>
      </c>
      <c r="G385" s="13">
        <v>139327.06988859325</v>
      </c>
      <c r="H385" s="13"/>
      <c r="I385" s="13">
        <v>558172</v>
      </c>
      <c r="J385" s="13">
        <v>139327</v>
      </c>
      <c r="K385" s="13">
        <v>7239</v>
      </c>
      <c r="L385" s="13">
        <v>0</v>
      </c>
      <c r="M385" s="14"/>
      <c r="N385" s="13">
        <v>17170.161024592642</v>
      </c>
      <c r="O385" s="13">
        <v>180430</v>
      </c>
      <c r="P385" s="13">
        <v>119604</v>
      </c>
      <c r="Q385" s="13">
        <v>49791</v>
      </c>
    </row>
    <row r="386" spans="1:17">
      <c r="A386" s="2">
        <v>1674</v>
      </c>
      <c r="B386" s="1" t="s">
        <v>322</v>
      </c>
      <c r="C386" s="13">
        <v>12842130.108074281</v>
      </c>
      <c r="D386" s="13">
        <v>15228723</v>
      </c>
      <c r="E386" s="14">
        <v>246935</v>
      </c>
      <c r="F386" s="13">
        <v>7038696.5889966702</v>
      </c>
      <c r="G386" s="13">
        <v>764194.11725405732</v>
      </c>
      <c r="H386" s="13"/>
      <c r="I386" s="13">
        <v>7113160</v>
      </c>
      <c r="J386" s="13">
        <v>764194</v>
      </c>
      <c r="K386" s="13">
        <v>174054</v>
      </c>
      <c r="L386" s="13">
        <v>17480</v>
      </c>
      <c r="M386" s="14"/>
      <c r="N386" s="13">
        <v>53412.65813304</v>
      </c>
      <c r="O386" s="13">
        <v>383739</v>
      </c>
      <c r="P386" s="13">
        <v>223661</v>
      </c>
      <c r="Q386" s="13">
        <v>133817.70000000001</v>
      </c>
    </row>
    <row r="387" spans="1:17">
      <c r="A387" s="2">
        <v>1676</v>
      </c>
      <c r="B387" s="1" t="s">
        <v>323</v>
      </c>
      <c r="C387" s="13">
        <v>3351474.3058036547</v>
      </c>
      <c r="D387" s="13">
        <v>3760835</v>
      </c>
      <c r="E387" s="14">
        <v>176152</v>
      </c>
      <c r="F387" s="13">
        <v>1525002.1513135985</v>
      </c>
      <c r="G387" s="13">
        <v>298168.98551803274</v>
      </c>
      <c r="H387" s="13"/>
      <c r="I387" s="13">
        <v>2144179</v>
      </c>
      <c r="J387" s="13">
        <v>298169</v>
      </c>
      <c r="K387" s="13">
        <v>104697</v>
      </c>
      <c r="L387" s="13">
        <v>0</v>
      </c>
      <c r="M387" s="14"/>
      <c r="N387" s="13">
        <v>15392.488215184227</v>
      </c>
      <c r="O387" s="13">
        <v>344406</v>
      </c>
      <c r="P387" s="13">
        <v>132072</v>
      </c>
      <c r="Q387" s="13">
        <v>163165.95000000001</v>
      </c>
    </row>
    <row r="388" spans="1:17">
      <c r="A388" s="2">
        <v>1680</v>
      </c>
      <c r="B388" s="1" t="s">
        <v>324</v>
      </c>
      <c r="C388" s="13">
        <v>2839294.8286492312</v>
      </c>
      <c r="D388" s="13">
        <v>3546777</v>
      </c>
      <c r="E388" s="14">
        <v>40255</v>
      </c>
      <c r="F388" s="13">
        <v>1298480.418152774</v>
      </c>
      <c r="G388" s="13">
        <v>184560.21237025061</v>
      </c>
      <c r="H388" s="13"/>
      <c r="I388" s="13">
        <v>1368661</v>
      </c>
      <c r="J388" s="13">
        <v>184560</v>
      </c>
      <c r="K388" s="13">
        <v>0</v>
      </c>
      <c r="L388" s="13">
        <v>0</v>
      </c>
      <c r="M388" s="14"/>
      <c r="N388" s="13">
        <v>37745.067434099547</v>
      </c>
      <c r="O388" s="13">
        <v>525722</v>
      </c>
      <c r="P388" s="13">
        <v>42007</v>
      </c>
      <c r="Q388" s="13">
        <v>374808.6</v>
      </c>
    </row>
    <row r="389" spans="1:17">
      <c r="A389" s="2">
        <v>1681</v>
      </c>
      <c r="B389" s="1" t="s">
        <v>325</v>
      </c>
      <c r="C389" s="13">
        <v>3786637.9974084748</v>
      </c>
      <c r="D389" s="13">
        <v>4623613</v>
      </c>
      <c r="E389" s="14">
        <v>110548</v>
      </c>
      <c r="F389" s="13">
        <v>1919089.7250384744</v>
      </c>
      <c r="G389" s="13">
        <v>219156.18083069078</v>
      </c>
      <c r="H389" s="13"/>
      <c r="I389" s="13">
        <v>1739581</v>
      </c>
      <c r="J389" s="13">
        <v>219156</v>
      </c>
      <c r="K389" s="13">
        <v>16708</v>
      </c>
      <c r="L389" s="13">
        <v>10512</v>
      </c>
      <c r="M389" s="14"/>
      <c r="N389" s="13">
        <v>24659.805268303789</v>
      </c>
      <c r="O389" s="13">
        <v>396599</v>
      </c>
      <c r="P389" s="13">
        <v>78557</v>
      </c>
      <c r="Q389" s="13">
        <v>246597.9</v>
      </c>
    </row>
    <row r="390" spans="1:17">
      <c r="A390" s="2">
        <v>1684</v>
      </c>
      <c r="B390" s="1" t="s">
        <v>326</v>
      </c>
      <c r="C390" s="13">
        <v>3497470.1619220176</v>
      </c>
      <c r="D390" s="13">
        <v>4176488</v>
      </c>
      <c r="E390" s="14">
        <v>130538</v>
      </c>
      <c r="F390" s="13">
        <v>1658644.7085757446</v>
      </c>
      <c r="G390" s="13">
        <v>235708.41145112066</v>
      </c>
      <c r="H390" s="13"/>
      <c r="I390" s="13">
        <v>1702326</v>
      </c>
      <c r="J390" s="13">
        <v>235708</v>
      </c>
      <c r="K390" s="13">
        <v>10756</v>
      </c>
      <c r="L390" s="13">
        <v>0</v>
      </c>
      <c r="M390" s="14"/>
      <c r="N390" s="13">
        <v>5680.9915488775659</v>
      </c>
      <c r="O390" s="13">
        <v>74449</v>
      </c>
      <c r="P390" s="13">
        <v>15602</v>
      </c>
      <c r="Q390" s="13">
        <v>47848.95</v>
      </c>
    </row>
    <row r="391" spans="1:17">
      <c r="A391" s="2">
        <v>1685</v>
      </c>
      <c r="B391" s="1" t="s">
        <v>327</v>
      </c>
      <c r="C391" s="13">
        <v>740676.67172546778</v>
      </c>
      <c r="D391" s="13">
        <v>1093366</v>
      </c>
      <c r="E391" s="14">
        <v>47669</v>
      </c>
      <c r="F391" s="13">
        <v>374642.11510850082</v>
      </c>
      <c r="G391" s="13">
        <v>104725.52955693245</v>
      </c>
      <c r="H391" s="13"/>
      <c r="I391" s="13">
        <v>358407</v>
      </c>
      <c r="J391" s="13">
        <v>104726</v>
      </c>
      <c r="K391" s="13">
        <v>0</v>
      </c>
      <c r="L391" s="13">
        <v>0</v>
      </c>
      <c r="M391" s="14"/>
      <c r="N391" s="13">
        <v>430.76356090878517</v>
      </c>
      <c r="O391" s="13">
        <v>6911</v>
      </c>
      <c r="P391" s="13">
        <v>35521</v>
      </c>
      <c r="Q391" s="13">
        <v>-20420.849999999999</v>
      </c>
    </row>
    <row r="392" spans="1:17">
      <c r="A392" s="2">
        <v>1690</v>
      </c>
      <c r="B392" s="1" t="s">
        <v>328</v>
      </c>
      <c r="C392" s="13">
        <v>1519468.7762641523</v>
      </c>
      <c r="D392" s="13">
        <v>2105405</v>
      </c>
      <c r="E392" s="14">
        <v>86377</v>
      </c>
      <c r="F392" s="13">
        <v>625043.53959602618</v>
      </c>
      <c r="G392" s="13">
        <v>172821.00544409649</v>
      </c>
      <c r="H392" s="13"/>
      <c r="I392" s="13">
        <v>895371</v>
      </c>
      <c r="J392" s="13">
        <v>172821</v>
      </c>
      <c r="K392" s="13">
        <v>270327</v>
      </c>
      <c r="L392" s="13">
        <v>0</v>
      </c>
      <c r="M392" s="14"/>
      <c r="N392" s="13">
        <v>8756.8922406184029</v>
      </c>
      <c r="O392" s="13">
        <v>422673</v>
      </c>
      <c r="P392" s="13">
        <v>84566</v>
      </c>
      <c r="Q392" s="13">
        <v>260270.4</v>
      </c>
    </row>
    <row r="393" spans="1:17">
      <c r="A393" s="2">
        <v>1695</v>
      </c>
      <c r="B393" s="1" t="s">
        <v>329</v>
      </c>
      <c r="C393" s="13">
        <v>641076.42214108014</v>
      </c>
      <c r="D393" s="13">
        <v>883035</v>
      </c>
      <c r="E393" s="14">
        <v>0</v>
      </c>
      <c r="F393" s="13">
        <v>262797.0020302973</v>
      </c>
      <c r="G393" s="13">
        <v>53732.585256118437</v>
      </c>
      <c r="H393" s="13"/>
      <c r="I393" s="13">
        <v>339318</v>
      </c>
      <c r="J393" s="13">
        <v>114516</v>
      </c>
      <c r="K393" s="13">
        <v>0</v>
      </c>
      <c r="L393" s="13">
        <v>0</v>
      </c>
      <c r="M393" s="14"/>
      <c r="N393" s="13">
        <v>0</v>
      </c>
      <c r="O393" s="13">
        <v>15149</v>
      </c>
      <c r="P393" s="13">
        <v>12242</v>
      </c>
      <c r="Q393" s="13">
        <v>2613.4500000000003</v>
      </c>
    </row>
    <row r="394" spans="1:17">
      <c r="A394" s="2">
        <v>1696</v>
      </c>
      <c r="B394" s="1" t="s">
        <v>330</v>
      </c>
      <c r="C394" s="13">
        <v>1633545.2088634793</v>
      </c>
      <c r="D394" s="13">
        <v>2005921</v>
      </c>
      <c r="E394" s="14">
        <v>89268</v>
      </c>
      <c r="F394" s="13">
        <v>635146.2919233928</v>
      </c>
      <c r="G394" s="13">
        <v>167683.21320854782</v>
      </c>
      <c r="H394" s="13"/>
      <c r="I394" s="13">
        <v>659781</v>
      </c>
      <c r="J394" s="13">
        <v>167683</v>
      </c>
      <c r="K394" s="13">
        <v>0</v>
      </c>
      <c r="L394" s="13">
        <v>0</v>
      </c>
      <c r="M394" s="14"/>
      <c r="N394" s="13">
        <v>3851.2695954728438</v>
      </c>
      <c r="O394" s="13">
        <v>181420</v>
      </c>
      <c r="P394" s="13">
        <v>8254</v>
      </c>
      <c r="Q394" s="13">
        <v>133731.15</v>
      </c>
    </row>
    <row r="395" spans="1:17">
      <c r="A395" s="2">
        <v>1699</v>
      </c>
      <c r="B395" s="1" t="s">
        <v>331</v>
      </c>
      <c r="C395" s="13">
        <v>4301748.0882474137</v>
      </c>
      <c r="D395" s="13">
        <v>5015795</v>
      </c>
      <c r="E395" s="14">
        <v>170989</v>
      </c>
      <c r="F395" s="13">
        <v>1527580.7853301372</v>
      </c>
      <c r="G395" s="13">
        <v>197167.83582586885</v>
      </c>
      <c r="H395" s="13"/>
      <c r="I395" s="13">
        <v>1519592</v>
      </c>
      <c r="J395" s="13">
        <v>197168</v>
      </c>
      <c r="K395" s="13">
        <v>22420</v>
      </c>
      <c r="L395" s="13">
        <v>0</v>
      </c>
      <c r="M395" s="14"/>
      <c r="N395" s="13">
        <v>4745.0246075786772</v>
      </c>
      <c r="O395" s="13">
        <v>270820</v>
      </c>
      <c r="P395" s="13">
        <v>60895</v>
      </c>
      <c r="Q395" s="13">
        <v>165206.1</v>
      </c>
    </row>
    <row r="396" spans="1:17">
      <c r="A396" s="2">
        <v>1700</v>
      </c>
      <c r="B396" s="1" t="s">
        <v>332</v>
      </c>
      <c r="C396" s="13">
        <v>3911215.6198525042</v>
      </c>
      <c r="D396" s="13">
        <v>4976278</v>
      </c>
      <c r="E396" s="14">
        <v>155677</v>
      </c>
      <c r="F396" s="13">
        <v>1425655.0753732473</v>
      </c>
      <c r="G396" s="13">
        <v>308505.1384705446</v>
      </c>
      <c r="H396" s="13"/>
      <c r="I396" s="13">
        <v>1227664</v>
      </c>
      <c r="J396" s="13">
        <v>308505</v>
      </c>
      <c r="K396" s="13">
        <v>35475</v>
      </c>
      <c r="L396" s="13">
        <v>0</v>
      </c>
      <c r="M396" s="14"/>
      <c r="N396" s="13">
        <v>45127.557613204757</v>
      </c>
      <c r="O396" s="13">
        <v>310942</v>
      </c>
      <c r="P396" s="13">
        <v>107344</v>
      </c>
      <c r="Q396" s="13">
        <v>161981.1</v>
      </c>
    </row>
    <row r="397" spans="1:17">
      <c r="A397" s="2">
        <v>1701</v>
      </c>
      <c r="B397" s="1" t="s">
        <v>333</v>
      </c>
      <c r="C397" s="13">
        <v>2005697.5440896342</v>
      </c>
      <c r="D397" s="13">
        <v>2641469</v>
      </c>
      <c r="E397" s="14">
        <v>95779</v>
      </c>
      <c r="F397" s="13">
        <v>735983.96283870842</v>
      </c>
      <c r="G397" s="13">
        <v>152846.34020730367</v>
      </c>
      <c r="H397" s="13"/>
      <c r="I397" s="13">
        <v>819933</v>
      </c>
      <c r="J397" s="13">
        <v>305692</v>
      </c>
      <c r="K397" s="13">
        <v>3294</v>
      </c>
      <c r="L397" s="13">
        <v>0</v>
      </c>
      <c r="M397" s="14"/>
      <c r="N397" s="13">
        <v>4544.9033571782093</v>
      </c>
      <c r="O397" s="13">
        <v>167397</v>
      </c>
      <c r="P397" s="13">
        <v>14019</v>
      </c>
      <c r="Q397" s="13">
        <v>118064.55</v>
      </c>
    </row>
    <row r="398" spans="1:17">
      <c r="A398" s="2">
        <v>1702</v>
      </c>
      <c r="B398" s="1" t="s">
        <v>334</v>
      </c>
      <c r="C398" s="13">
        <v>763174.19694645365</v>
      </c>
      <c r="D398" s="13">
        <v>881273</v>
      </c>
      <c r="E398" s="14">
        <v>32321</v>
      </c>
      <c r="F398" s="13">
        <v>310628.45952437836</v>
      </c>
      <c r="G398" s="13">
        <v>71378.145729401396</v>
      </c>
      <c r="H398" s="13"/>
      <c r="I398" s="13">
        <v>278556</v>
      </c>
      <c r="J398" s="13">
        <v>71378</v>
      </c>
      <c r="K398" s="13">
        <v>3420</v>
      </c>
      <c r="L398" s="13">
        <v>0</v>
      </c>
      <c r="M398" s="14"/>
      <c r="N398" s="13">
        <v>22204.181346535865</v>
      </c>
      <c r="O398" s="13">
        <v>176705</v>
      </c>
      <c r="P398" s="13">
        <v>26107</v>
      </c>
      <c r="Q398" s="13">
        <v>114622.8</v>
      </c>
    </row>
    <row r="399" spans="1:17">
      <c r="A399" s="2">
        <v>1705</v>
      </c>
      <c r="B399" s="1" t="s">
        <v>335</v>
      </c>
      <c r="C399" s="13">
        <v>4994773.6318318257</v>
      </c>
      <c r="D399" s="13">
        <v>6070182</v>
      </c>
      <c r="E399" s="14">
        <v>236438</v>
      </c>
      <c r="F399" s="13">
        <v>1976022.957265489</v>
      </c>
      <c r="G399" s="13">
        <v>375380.61302602518</v>
      </c>
      <c r="H399" s="13"/>
      <c r="I399" s="13">
        <v>1966041</v>
      </c>
      <c r="J399" s="13">
        <v>375381</v>
      </c>
      <c r="K399" s="13">
        <v>21154</v>
      </c>
      <c r="L399" s="13">
        <v>0</v>
      </c>
      <c r="M399" s="14"/>
      <c r="N399" s="13">
        <v>14194.366840583773</v>
      </c>
      <c r="O399" s="13">
        <v>582051</v>
      </c>
      <c r="P399" s="13">
        <v>140903</v>
      </c>
      <c r="Q399" s="13">
        <v>336824.85</v>
      </c>
    </row>
    <row r="400" spans="1:17">
      <c r="A400" s="2">
        <v>1706</v>
      </c>
      <c r="B400" s="1" t="s">
        <v>336</v>
      </c>
      <c r="C400" s="13">
        <v>1967927.2172067848</v>
      </c>
      <c r="D400" s="13">
        <v>2494729</v>
      </c>
      <c r="E400" s="14">
        <v>49145</v>
      </c>
      <c r="F400" s="13">
        <v>766172.63729365985</v>
      </c>
      <c r="G400" s="13">
        <v>174383.35589271013</v>
      </c>
      <c r="H400" s="13"/>
      <c r="I400" s="13">
        <v>856390</v>
      </c>
      <c r="J400" s="13">
        <v>174383</v>
      </c>
      <c r="K400" s="13">
        <v>41440</v>
      </c>
      <c r="L400" s="13">
        <v>41440</v>
      </c>
      <c r="M400" s="14"/>
      <c r="N400" s="13">
        <v>39807.10182216762</v>
      </c>
      <c r="O400" s="13">
        <v>122215</v>
      </c>
      <c r="P400" s="13">
        <v>24718</v>
      </c>
      <c r="Q400" s="13">
        <v>74482.5</v>
      </c>
    </row>
    <row r="401" spans="1:17">
      <c r="A401" s="2">
        <v>1708</v>
      </c>
      <c r="B401" s="1" t="s">
        <v>337</v>
      </c>
      <c r="C401" s="13">
        <v>7361816.1094385907</v>
      </c>
      <c r="D401" s="13">
        <v>7698559</v>
      </c>
      <c r="E401" s="14">
        <v>291516</v>
      </c>
      <c r="F401" s="13">
        <v>3427436.7001443612</v>
      </c>
      <c r="G401" s="13">
        <v>361659.99695482623</v>
      </c>
      <c r="H401" s="13"/>
      <c r="I401" s="13">
        <v>3453794</v>
      </c>
      <c r="J401" s="13">
        <v>361660</v>
      </c>
      <c r="K401" s="13">
        <v>8061</v>
      </c>
      <c r="L401" s="13">
        <v>0</v>
      </c>
      <c r="M401" s="14"/>
      <c r="N401" s="13">
        <v>64401.106951715155</v>
      </c>
      <c r="O401" s="13">
        <v>420183</v>
      </c>
      <c r="P401" s="13">
        <v>71163</v>
      </c>
      <c r="Q401" s="13">
        <v>273448.34999999998</v>
      </c>
    </row>
    <row r="402" spans="1:17">
      <c r="A402" s="2">
        <v>1709</v>
      </c>
      <c r="B402" s="1" t="s">
        <v>338</v>
      </c>
      <c r="C402" s="13">
        <v>3180527.8288066764</v>
      </c>
      <c r="D402" s="13">
        <v>3887647</v>
      </c>
      <c r="E402" s="14">
        <v>128516</v>
      </c>
      <c r="F402" s="13">
        <v>1154132.5197623179</v>
      </c>
      <c r="G402" s="13">
        <v>308966.88043145812</v>
      </c>
      <c r="H402" s="13"/>
      <c r="I402" s="13">
        <v>1532275</v>
      </c>
      <c r="J402" s="13">
        <v>308967</v>
      </c>
      <c r="K402" s="13">
        <v>0</v>
      </c>
      <c r="L402" s="13">
        <v>0</v>
      </c>
      <c r="M402" s="14"/>
      <c r="N402" s="13">
        <v>49401.308972608829</v>
      </c>
      <c r="O402" s="13">
        <v>59755</v>
      </c>
      <c r="P402" s="13">
        <v>68032</v>
      </c>
      <c r="Q402" s="13">
        <v>-4172.3999999999996</v>
      </c>
    </row>
    <row r="403" spans="1:17">
      <c r="A403" s="2">
        <v>1711</v>
      </c>
      <c r="B403" s="1" t="s">
        <v>339</v>
      </c>
      <c r="C403" s="13">
        <v>4527909.2260218756</v>
      </c>
      <c r="D403" s="13">
        <v>5656858</v>
      </c>
      <c r="E403" s="14">
        <v>145774</v>
      </c>
      <c r="F403" s="13">
        <v>2061432.3780542915</v>
      </c>
      <c r="G403" s="13">
        <v>278911.57513652969</v>
      </c>
      <c r="H403" s="13"/>
      <c r="I403" s="13">
        <v>1964791</v>
      </c>
      <c r="J403" s="13">
        <v>278912</v>
      </c>
      <c r="K403" s="13">
        <v>0</v>
      </c>
      <c r="L403" s="13">
        <v>0</v>
      </c>
      <c r="M403" s="14"/>
      <c r="N403" s="13">
        <v>85314.626445401125</v>
      </c>
      <c r="O403" s="13">
        <v>379129</v>
      </c>
      <c r="P403" s="13">
        <v>154589</v>
      </c>
      <c r="Q403" s="13">
        <v>176761.05</v>
      </c>
    </row>
    <row r="404" spans="1:17">
      <c r="A404" s="2">
        <v>1714</v>
      </c>
      <c r="B404" s="1" t="s">
        <v>340</v>
      </c>
      <c r="C404" s="13">
        <v>2937500.6361401002</v>
      </c>
      <c r="D404" s="13">
        <v>3409551</v>
      </c>
      <c r="E404" s="14">
        <v>107187</v>
      </c>
      <c r="F404" s="13">
        <v>1228609.0058306807</v>
      </c>
      <c r="G404" s="13">
        <v>194979.02268059901</v>
      </c>
      <c r="H404" s="13"/>
      <c r="I404" s="13">
        <v>1005054</v>
      </c>
      <c r="J404" s="13">
        <v>194979</v>
      </c>
      <c r="K404" s="13">
        <v>6853</v>
      </c>
      <c r="L404" s="13">
        <v>0</v>
      </c>
      <c r="M404" s="14"/>
      <c r="N404" s="13">
        <v>15051.759946292326</v>
      </c>
      <c r="O404" s="13">
        <v>271621</v>
      </c>
      <c r="P404" s="13">
        <v>32606</v>
      </c>
      <c r="Q404" s="13">
        <v>183607.8</v>
      </c>
    </row>
    <row r="405" spans="1:17">
      <c r="A405" s="2">
        <v>1719</v>
      </c>
      <c r="B405" s="1" t="s">
        <v>341</v>
      </c>
      <c r="C405" s="13">
        <v>1425386.7103147563</v>
      </c>
      <c r="D405" s="13">
        <v>1645160</v>
      </c>
      <c r="E405" s="14">
        <v>42279</v>
      </c>
      <c r="F405" s="13">
        <v>665740.54845644534</v>
      </c>
      <c r="G405" s="13">
        <v>209377.70905692672</v>
      </c>
      <c r="H405" s="13"/>
      <c r="I405" s="13">
        <v>728035</v>
      </c>
      <c r="J405" s="13">
        <v>209378</v>
      </c>
      <c r="K405" s="13">
        <v>51654</v>
      </c>
      <c r="L405" s="13">
        <v>0</v>
      </c>
      <c r="M405" s="14"/>
      <c r="N405" s="13">
        <v>6517.0492773309352</v>
      </c>
      <c r="O405" s="13">
        <v>250797</v>
      </c>
      <c r="P405" s="13">
        <v>61994</v>
      </c>
      <c r="Q405" s="13">
        <v>145194.9</v>
      </c>
    </row>
    <row r="406" spans="1:17">
      <c r="A406" s="2">
        <v>1721</v>
      </c>
      <c r="B406" s="1" t="s">
        <v>342</v>
      </c>
      <c r="C406" s="13">
        <v>2051226.5335266558</v>
      </c>
      <c r="D406" s="13">
        <v>2640920</v>
      </c>
      <c r="E406" s="14">
        <v>67484</v>
      </c>
      <c r="F406" s="13">
        <v>934912.80105710053</v>
      </c>
      <c r="G406" s="13">
        <v>245258.08665534362</v>
      </c>
      <c r="H406" s="13"/>
      <c r="I406" s="13">
        <v>840967</v>
      </c>
      <c r="J406" s="13">
        <v>247216</v>
      </c>
      <c r="K406" s="13">
        <v>3528</v>
      </c>
      <c r="L406" s="13">
        <v>0</v>
      </c>
      <c r="M406" s="14"/>
      <c r="N406" s="13">
        <v>2287.0606766924402</v>
      </c>
      <c r="O406" s="13">
        <v>69346</v>
      </c>
      <c r="P406" s="13">
        <v>101862</v>
      </c>
      <c r="Q406" s="13">
        <v>-20417.7</v>
      </c>
    </row>
    <row r="407" spans="1:17">
      <c r="A407" s="2">
        <v>1722</v>
      </c>
      <c r="B407" s="1" t="s">
        <v>343</v>
      </c>
      <c r="C407" s="13">
        <v>1287268.8387210639</v>
      </c>
      <c r="D407" s="13">
        <v>1752178</v>
      </c>
      <c r="E407" s="14">
        <v>166095</v>
      </c>
      <c r="F407" s="13">
        <v>642122.29142809054</v>
      </c>
      <c r="G407" s="13">
        <v>73087.002026338741</v>
      </c>
      <c r="H407" s="13"/>
      <c r="I407" s="13">
        <v>674516</v>
      </c>
      <c r="J407" s="13">
        <v>73087</v>
      </c>
      <c r="K407" s="13">
        <v>55994</v>
      </c>
      <c r="L407" s="13">
        <v>0</v>
      </c>
      <c r="M407" s="14"/>
      <c r="N407" s="13">
        <v>23504.272059656589</v>
      </c>
      <c r="O407" s="13">
        <v>100938</v>
      </c>
      <c r="P407" s="13">
        <v>35636</v>
      </c>
      <c r="Q407" s="13">
        <v>49969.05</v>
      </c>
    </row>
    <row r="408" spans="1:17">
      <c r="A408" s="2">
        <v>1723</v>
      </c>
      <c r="B408" s="1" t="s">
        <v>344</v>
      </c>
      <c r="C408" s="13">
        <v>445155.52453723078</v>
      </c>
      <c r="D408" s="13">
        <v>501956</v>
      </c>
      <c r="E408" s="14">
        <v>8210</v>
      </c>
      <c r="F408" s="13">
        <v>340280.21025547222</v>
      </c>
      <c r="G408" s="13">
        <v>76778.814944109385</v>
      </c>
      <c r="H408" s="13"/>
      <c r="I408" s="13">
        <v>228582</v>
      </c>
      <c r="J408" s="13">
        <v>76779</v>
      </c>
      <c r="K408" s="13">
        <v>0</v>
      </c>
      <c r="L408" s="13">
        <v>0</v>
      </c>
      <c r="M408" s="14"/>
      <c r="N408" s="13">
        <v>70594.863322212186</v>
      </c>
      <c r="O408" s="13">
        <v>34888</v>
      </c>
      <c r="P408" s="13">
        <v>49484</v>
      </c>
      <c r="Q408" s="13">
        <v>-10513.8</v>
      </c>
    </row>
    <row r="409" spans="1:17">
      <c r="A409" s="2">
        <v>1724</v>
      </c>
      <c r="B409" s="1" t="s">
        <v>345</v>
      </c>
      <c r="C409" s="13">
        <v>1393179.6924652518</v>
      </c>
      <c r="D409" s="13">
        <v>1568283</v>
      </c>
      <c r="E409" s="14">
        <v>27463</v>
      </c>
      <c r="F409" s="13">
        <v>500597.54952232266</v>
      </c>
      <c r="G409" s="13">
        <v>122076.64509506206</v>
      </c>
      <c r="H409" s="13"/>
      <c r="I409" s="13">
        <v>467354</v>
      </c>
      <c r="J409" s="13">
        <v>0</v>
      </c>
      <c r="K409" s="13">
        <v>0</v>
      </c>
      <c r="L409" s="13">
        <v>0</v>
      </c>
      <c r="M409" s="14"/>
      <c r="N409" s="13">
        <v>593.16937022589309</v>
      </c>
      <c r="O409" s="13">
        <v>10905</v>
      </c>
      <c r="P409" s="13">
        <v>21184</v>
      </c>
      <c r="Q409" s="13">
        <v>-6586.8</v>
      </c>
    </row>
    <row r="410" spans="1:17">
      <c r="A410" s="2">
        <v>1728</v>
      </c>
      <c r="B410" s="1" t="s">
        <v>346</v>
      </c>
      <c r="C410" s="13">
        <v>964104.42617737572</v>
      </c>
      <c r="D410" s="13">
        <v>1163142</v>
      </c>
      <c r="E410" s="14">
        <v>40946</v>
      </c>
      <c r="F410" s="13">
        <v>467280.57610971743</v>
      </c>
      <c r="G410" s="13">
        <v>153846.32164029725</v>
      </c>
      <c r="H410" s="13"/>
      <c r="I410" s="13">
        <v>703010</v>
      </c>
      <c r="J410" s="13">
        <v>232595</v>
      </c>
      <c r="K410" s="13">
        <v>143895</v>
      </c>
      <c r="L410" s="13">
        <v>138853</v>
      </c>
      <c r="M410" s="14"/>
      <c r="N410" s="13">
        <v>49159.498853877049</v>
      </c>
      <c r="O410" s="13">
        <v>70151</v>
      </c>
      <c r="P410" s="13">
        <v>99571</v>
      </c>
      <c r="Q410" s="13">
        <v>-21024.45</v>
      </c>
    </row>
    <row r="411" spans="1:17">
      <c r="A411" s="2">
        <v>1729</v>
      </c>
      <c r="B411" s="1" t="s">
        <v>347</v>
      </c>
      <c r="C411" s="13">
        <v>1342749.3417493948</v>
      </c>
      <c r="D411" s="13">
        <v>1538088</v>
      </c>
      <c r="E411" s="14">
        <v>41884.42</v>
      </c>
      <c r="F411" s="13">
        <v>625166.46834947809</v>
      </c>
      <c r="G411" s="13">
        <v>126297.82704744209</v>
      </c>
      <c r="H411" s="13"/>
      <c r="I411" s="13">
        <v>580625</v>
      </c>
      <c r="J411" s="13">
        <v>126298</v>
      </c>
      <c r="K411" s="13">
        <v>0</v>
      </c>
      <c r="L411" s="13">
        <v>0</v>
      </c>
      <c r="M411" s="14"/>
      <c r="N411" s="13">
        <v>1158.2953370574432</v>
      </c>
      <c r="O411" s="13">
        <v>145586</v>
      </c>
      <c r="P411" s="13">
        <v>35201</v>
      </c>
      <c r="Q411" s="13">
        <v>85190.85</v>
      </c>
    </row>
    <row r="412" spans="1:17">
      <c r="A412" s="2">
        <v>1730</v>
      </c>
      <c r="B412" s="1" t="s">
        <v>348</v>
      </c>
      <c r="C412" s="13">
        <v>3500389.3436823008</v>
      </c>
      <c r="D412" s="13">
        <v>4170136</v>
      </c>
      <c r="E412" s="14">
        <v>63377</v>
      </c>
      <c r="F412" s="13">
        <v>1150048.0000856011</v>
      </c>
      <c r="G412" s="13">
        <v>185433.35531534534</v>
      </c>
      <c r="H412" s="13"/>
      <c r="I412" s="13">
        <v>1101280</v>
      </c>
      <c r="J412" s="13">
        <v>185433</v>
      </c>
      <c r="K412" s="13">
        <v>0</v>
      </c>
      <c r="L412" s="13">
        <v>0</v>
      </c>
      <c r="M412" s="14"/>
      <c r="N412" s="13">
        <v>28400.121725543322</v>
      </c>
      <c r="O412" s="13">
        <v>258431</v>
      </c>
      <c r="P412" s="13">
        <v>24202</v>
      </c>
      <c r="Q412" s="13">
        <v>186163.20000000001</v>
      </c>
    </row>
    <row r="413" spans="1:17">
      <c r="A413" s="2">
        <v>1731</v>
      </c>
      <c r="B413" s="1" t="s">
        <v>349</v>
      </c>
      <c r="C413" s="13">
        <v>4117735.8326634453</v>
      </c>
      <c r="D413" s="13">
        <v>5041119</v>
      </c>
      <c r="E413" s="14">
        <v>157535</v>
      </c>
      <c r="F413" s="13">
        <v>1458818.8218210023</v>
      </c>
      <c r="G413" s="13">
        <v>263436.20623180695</v>
      </c>
      <c r="H413" s="13"/>
      <c r="I413" s="13">
        <v>1403493</v>
      </c>
      <c r="J413" s="13">
        <v>263436</v>
      </c>
      <c r="K413" s="13">
        <v>339</v>
      </c>
      <c r="L413" s="13">
        <v>0</v>
      </c>
      <c r="M413" s="14"/>
      <c r="N413" s="13">
        <v>51796.051363022125</v>
      </c>
      <c r="O413" s="13">
        <v>446522</v>
      </c>
      <c r="P413" s="13">
        <v>164695</v>
      </c>
      <c r="Q413" s="13">
        <v>218743.65</v>
      </c>
    </row>
    <row r="414" spans="1:17">
      <c r="A414" s="2">
        <v>1734</v>
      </c>
      <c r="B414" s="1" t="s">
        <v>350</v>
      </c>
      <c r="C414" s="13">
        <v>5384974.9229416493</v>
      </c>
      <c r="D414" s="13">
        <v>6021588</v>
      </c>
      <c r="E414" s="14">
        <v>282064</v>
      </c>
      <c r="F414" s="13">
        <v>2094119.1259847805</v>
      </c>
      <c r="G414" s="13">
        <v>366192.6819288698</v>
      </c>
      <c r="H414" s="13"/>
      <c r="I414" s="13">
        <v>2265899</v>
      </c>
      <c r="J414" s="13">
        <v>366193</v>
      </c>
      <c r="K414" s="13">
        <v>8869</v>
      </c>
      <c r="L414" s="13">
        <v>0</v>
      </c>
      <c r="M414" s="14"/>
      <c r="N414" s="13">
        <v>41123.990130155282</v>
      </c>
      <c r="O414" s="13">
        <v>578009</v>
      </c>
      <c r="P414" s="13">
        <v>189216</v>
      </c>
      <c r="Q414" s="13">
        <v>298806.59999999998</v>
      </c>
    </row>
    <row r="415" spans="1:17">
      <c r="A415" s="2">
        <v>1735</v>
      </c>
      <c r="B415" s="1" t="s">
        <v>351</v>
      </c>
      <c r="C415" s="13">
        <v>3138048.9458716083</v>
      </c>
      <c r="D415" s="13">
        <v>3564409</v>
      </c>
      <c r="E415" s="14">
        <v>73407</v>
      </c>
      <c r="F415" s="13">
        <v>1441157.4127956438</v>
      </c>
      <c r="G415" s="13">
        <v>276737.90317709523</v>
      </c>
      <c r="H415" s="13"/>
      <c r="I415" s="13">
        <v>1559955</v>
      </c>
      <c r="J415" s="13">
        <v>261037</v>
      </c>
      <c r="K415" s="13">
        <v>9059</v>
      </c>
      <c r="L415" s="13">
        <v>0</v>
      </c>
      <c r="M415" s="14"/>
      <c r="N415" s="13">
        <v>108042.47889134905</v>
      </c>
      <c r="O415" s="13">
        <v>864897</v>
      </c>
      <c r="P415" s="13">
        <v>356282</v>
      </c>
      <c r="Q415" s="13">
        <v>389299.35</v>
      </c>
    </row>
    <row r="416" spans="1:17">
      <c r="A416" s="2">
        <v>1740</v>
      </c>
      <c r="B416" s="1" t="s">
        <v>352</v>
      </c>
      <c r="C416" s="13">
        <v>1784668.394999756</v>
      </c>
      <c r="D416" s="13">
        <v>2134301</v>
      </c>
      <c r="E416" s="14">
        <v>32417</v>
      </c>
      <c r="F416" s="13">
        <v>767039.98738468182</v>
      </c>
      <c r="G416" s="13">
        <v>216056.69137608266</v>
      </c>
      <c r="H416" s="13"/>
      <c r="I416" s="13">
        <v>762120</v>
      </c>
      <c r="J416" s="13">
        <v>216057</v>
      </c>
      <c r="K416" s="13">
        <v>9187</v>
      </c>
      <c r="L416" s="13">
        <v>0</v>
      </c>
      <c r="M416" s="14"/>
      <c r="N416" s="13">
        <v>39902.803606853355</v>
      </c>
      <c r="O416" s="13">
        <v>586336</v>
      </c>
      <c r="P416" s="13">
        <v>91438</v>
      </c>
      <c r="Q416" s="13">
        <v>378117.9</v>
      </c>
    </row>
    <row r="417" spans="1:17">
      <c r="A417" s="2">
        <v>1742</v>
      </c>
      <c r="B417" s="1" t="s">
        <v>353</v>
      </c>
      <c r="C417" s="13">
        <v>2766277.0738488608</v>
      </c>
      <c r="D417" s="13">
        <v>3355995</v>
      </c>
      <c r="E417" s="14">
        <v>230582</v>
      </c>
      <c r="F417" s="13">
        <v>1085319.3506878978</v>
      </c>
      <c r="G417" s="13">
        <v>301542.51374826476</v>
      </c>
      <c r="H417" s="13"/>
      <c r="I417" s="13">
        <v>1474902</v>
      </c>
      <c r="J417" s="13">
        <v>269520</v>
      </c>
      <c r="K417" s="13">
        <v>67856</v>
      </c>
      <c r="L417" s="13">
        <v>0</v>
      </c>
      <c r="M417" s="14"/>
      <c r="N417" s="13">
        <v>18230.061272351712</v>
      </c>
      <c r="O417" s="13">
        <v>261052</v>
      </c>
      <c r="P417" s="13">
        <v>111038</v>
      </c>
      <c r="Q417" s="13">
        <v>119851.20000000001</v>
      </c>
    </row>
    <row r="418" spans="1:17">
      <c r="A418" s="2">
        <v>1771</v>
      </c>
      <c r="B418" s="1" t="s">
        <v>354</v>
      </c>
      <c r="C418" s="13">
        <v>6002869.5982887605</v>
      </c>
      <c r="D418" s="13">
        <v>7728336</v>
      </c>
      <c r="E418" s="14">
        <v>232239</v>
      </c>
      <c r="F418" s="13">
        <v>2549185.423184569</v>
      </c>
      <c r="G418" s="13">
        <v>337507.44340711442</v>
      </c>
      <c r="H418" s="13"/>
      <c r="I418" s="13">
        <v>1835054</v>
      </c>
      <c r="J418" s="13">
        <v>337507</v>
      </c>
      <c r="K418" s="13">
        <v>43659</v>
      </c>
      <c r="L418" s="13">
        <v>38544</v>
      </c>
      <c r="M418" s="14"/>
      <c r="N418" s="13">
        <v>21548.809028041462</v>
      </c>
      <c r="O418" s="13">
        <v>125201</v>
      </c>
      <c r="P418" s="13">
        <v>83328</v>
      </c>
      <c r="Q418" s="13">
        <v>35966.850000000006</v>
      </c>
    </row>
    <row r="419" spans="1:17">
      <c r="A419" s="2">
        <v>1773</v>
      </c>
      <c r="B419" s="1" t="s">
        <v>355</v>
      </c>
      <c r="C419" s="13">
        <v>1613474.1349153083</v>
      </c>
      <c r="D419" s="13">
        <v>1555816</v>
      </c>
      <c r="E419" s="14">
        <v>98372</v>
      </c>
      <c r="F419" s="13">
        <v>710175.07779010467</v>
      </c>
      <c r="G419" s="13">
        <v>125699.71820109116</v>
      </c>
      <c r="H419" s="13"/>
      <c r="I419" s="13">
        <v>830338.71</v>
      </c>
      <c r="J419" s="13">
        <v>125700</v>
      </c>
      <c r="K419" s="13">
        <v>23615</v>
      </c>
      <c r="L419" s="13">
        <v>0</v>
      </c>
      <c r="M419" s="14"/>
      <c r="N419" s="13">
        <v>2157.1488763476386</v>
      </c>
      <c r="O419" s="13">
        <v>250040</v>
      </c>
      <c r="P419" s="13">
        <v>20866</v>
      </c>
      <c r="Q419" s="13">
        <v>176191.5</v>
      </c>
    </row>
    <row r="420" spans="1:17">
      <c r="A420" s="2">
        <v>1774</v>
      </c>
      <c r="B420" s="1" t="s">
        <v>356</v>
      </c>
      <c r="C420" s="13">
        <v>1154360.5522343542</v>
      </c>
      <c r="D420" s="13">
        <v>1702961</v>
      </c>
      <c r="E420" s="14">
        <v>7664</v>
      </c>
      <c r="F420" s="13">
        <v>599706.4840397099</v>
      </c>
      <c r="G420" s="13">
        <v>196863.11691256019</v>
      </c>
      <c r="H420" s="13"/>
      <c r="I420" s="13">
        <v>614080</v>
      </c>
      <c r="J420" s="13">
        <v>196863</v>
      </c>
      <c r="K420" s="13">
        <v>3519</v>
      </c>
      <c r="L420" s="13">
        <v>0</v>
      </c>
      <c r="M420" s="14"/>
      <c r="N420" s="13">
        <v>12617.365871956605</v>
      </c>
      <c r="O420" s="13">
        <v>462851</v>
      </c>
      <c r="P420" s="13">
        <v>89397</v>
      </c>
      <c r="Q420" s="13">
        <v>288989.55</v>
      </c>
    </row>
    <row r="421" spans="1:17">
      <c r="A421" s="2">
        <v>1783</v>
      </c>
      <c r="B421" s="1" t="s">
        <v>357</v>
      </c>
      <c r="C421" s="13">
        <v>8618581.2934458815</v>
      </c>
      <c r="D421" s="13">
        <v>10875285</v>
      </c>
      <c r="E421" s="14">
        <v>278418</v>
      </c>
      <c r="F421" s="13">
        <v>3415662.520526798</v>
      </c>
      <c r="G421" s="13">
        <v>846728.76152206189</v>
      </c>
      <c r="H421" s="13"/>
      <c r="I421" s="13">
        <v>3150368</v>
      </c>
      <c r="J421" s="13">
        <v>846729</v>
      </c>
      <c r="K421" s="13">
        <v>0</v>
      </c>
      <c r="L421" s="13">
        <v>0</v>
      </c>
      <c r="M421" s="14"/>
      <c r="N421" s="13">
        <v>228494.11790216315</v>
      </c>
      <c r="O421" s="13">
        <v>2426312</v>
      </c>
      <c r="P421" s="13">
        <v>973855</v>
      </c>
      <c r="Q421" s="13">
        <v>1112129.55</v>
      </c>
    </row>
    <row r="422" spans="1:17">
      <c r="A422" s="2">
        <v>1842</v>
      </c>
      <c r="B422" s="1" t="s">
        <v>358</v>
      </c>
      <c r="C422" s="13">
        <v>900547.89832476003</v>
      </c>
      <c r="D422" s="13">
        <v>949897</v>
      </c>
      <c r="E422" s="14">
        <v>11144</v>
      </c>
      <c r="F422" s="13">
        <v>529099.62073454936</v>
      </c>
      <c r="G422" s="13">
        <v>121062.53281620493</v>
      </c>
      <c r="H422" s="13"/>
      <c r="I422" s="13">
        <v>433742</v>
      </c>
      <c r="J422" s="13">
        <v>93410</v>
      </c>
      <c r="K422" s="13">
        <v>150089</v>
      </c>
      <c r="L422" s="13">
        <v>149909</v>
      </c>
      <c r="M422" s="14"/>
      <c r="N422" s="13">
        <v>66712.416546427732</v>
      </c>
      <c r="O422" s="13">
        <v>299815</v>
      </c>
      <c r="P422" s="13">
        <v>0</v>
      </c>
      <c r="Q422" s="13">
        <v>226515</v>
      </c>
    </row>
    <row r="423" spans="1:17">
      <c r="A423" s="2">
        <v>1859</v>
      </c>
      <c r="B423" s="1" t="s">
        <v>359</v>
      </c>
      <c r="C423" s="13">
        <v>3936380.885617726</v>
      </c>
      <c r="D423" s="13">
        <v>5638170</v>
      </c>
      <c r="E423" s="14">
        <v>214541</v>
      </c>
      <c r="F423" s="13">
        <v>1478192.9493784495</v>
      </c>
      <c r="G423" s="13">
        <v>318404.26482401142</v>
      </c>
      <c r="H423" s="13"/>
      <c r="I423" s="13">
        <v>1549366</v>
      </c>
      <c r="J423" s="13">
        <v>318404</v>
      </c>
      <c r="K423" s="13">
        <v>7333</v>
      </c>
      <c r="L423" s="13">
        <v>0</v>
      </c>
      <c r="M423" s="14"/>
      <c r="N423" s="13">
        <v>98649.558407614299</v>
      </c>
      <c r="O423" s="13">
        <v>928035</v>
      </c>
      <c r="P423" s="13">
        <v>229183</v>
      </c>
      <c r="Q423" s="13">
        <v>534323.1</v>
      </c>
    </row>
    <row r="424" spans="1:17">
      <c r="A424" s="2">
        <v>1876</v>
      </c>
      <c r="B424" s="1" t="s">
        <v>360</v>
      </c>
      <c r="C424" s="13">
        <v>2069691.2886924401</v>
      </c>
      <c r="D424" s="13">
        <v>3099242</v>
      </c>
      <c r="E424" s="14">
        <v>86008</v>
      </c>
      <c r="F424" s="13">
        <v>750999.90597036667</v>
      </c>
      <c r="G424" s="13">
        <v>264425.62630265864</v>
      </c>
      <c r="H424" s="13"/>
      <c r="I424" s="13">
        <v>715060</v>
      </c>
      <c r="J424" s="13">
        <v>275361</v>
      </c>
      <c r="K424" s="13">
        <v>884</v>
      </c>
      <c r="L424" s="13">
        <v>0</v>
      </c>
      <c r="M424" s="14"/>
      <c r="N424" s="13">
        <v>32465.098389062357</v>
      </c>
      <c r="O424" s="13">
        <v>1009377</v>
      </c>
      <c r="P424" s="13">
        <v>194773</v>
      </c>
      <c r="Q424" s="13">
        <v>621289.05000000005</v>
      </c>
    </row>
    <row r="425" spans="1:17">
      <c r="A425" s="2">
        <v>1883</v>
      </c>
      <c r="B425" s="1" t="s">
        <v>361</v>
      </c>
      <c r="C425" s="13">
        <v>32847777.170272298</v>
      </c>
      <c r="D425" s="13">
        <v>36087486</v>
      </c>
      <c r="E425" s="14">
        <v>873600</v>
      </c>
      <c r="F425" s="13">
        <v>14530007.430465251</v>
      </c>
      <c r="G425" s="13">
        <v>942088.03004690178</v>
      </c>
      <c r="H425" s="13"/>
      <c r="I425" s="13">
        <v>17119905.390000001</v>
      </c>
      <c r="J425" s="13">
        <v>942088</v>
      </c>
      <c r="K425" s="13">
        <v>79802</v>
      </c>
      <c r="L425" s="13">
        <v>0</v>
      </c>
      <c r="M425" s="14"/>
      <c r="N425" s="13">
        <v>92601.235897946841</v>
      </c>
      <c r="O425" s="13">
        <v>322255</v>
      </c>
      <c r="P425" s="13">
        <v>205481</v>
      </c>
      <c r="Q425" s="13">
        <v>100162.8</v>
      </c>
    </row>
    <row r="426" spans="1:17">
      <c r="A426" s="2">
        <v>1884</v>
      </c>
      <c r="B426" s="1" t="s">
        <v>362</v>
      </c>
      <c r="C426" s="13">
        <v>1128073.9295381401</v>
      </c>
      <c r="D426" s="13">
        <v>1516859</v>
      </c>
      <c r="E426" s="14">
        <v>38115</v>
      </c>
      <c r="F426" s="13">
        <v>651553.50651918817</v>
      </c>
      <c r="G426" s="13">
        <v>200525.36636685682</v>
      </c>
      <c r="H426" s="13"/>
      <c r="I426" s="13">
        <v>724834</v>
      </c>
      <c r="J426" s="13">
        <v>200525</v>
      </c>
      <c r="K426" s="13">
        <v>4392</v>
      </c>
      <c r="L426" s="13">
        <v>0</v>
      </c>
      <c r="M426" s="14"/>
      <c r="N426" s="13">
        <v>15779.700076973395</v>
      </c>
      <c r="O426" s="13">
        <v>83951</v>
      </c>
      <c r="P426" s="13">
        <v>90421</v>
      </c>
      <c r="Q426" s="13">
        <v>-2084.25</v>
      </c>
    </row>
    <row r="427" spans="1:17">
      <c r="A427" s="2">
        <v>1891</v>
      </c>
      <c r="B427" s="1" t="s">
        <v>363</v>
      </c>
      <c r="C427" s="13">
        <v>4519640.463435296</v>
      </c>
      <c r="D427" s="13">
        <v>5027341</v>
      </c>
      <c r="E427" s="14">
        <v>134399</v>
      </c>
      <c r="F427" s="13">
        <v>1848615.1254460183</v>
      </c>
      <c r="G427" s="13">
        <v>173381.41939334496</v>
      </c>
      <c r="H427" s="13"/>
      <c r="I427" s="13">
        <v>2329288</v>
      </c>
      <c r="J427" s="13">
        <v>175650</v>
      </c>
      <c r="K427" s="13">
        <v>31433</v>
      </c>
      <c r="L427" s="13">
        <v>0</v>
      </c>
      <c r="M427" s="14"/>
      <c r="N427" s="13">
        <v>52868.459188931229</v>
      </c>
      <c r="O427" s="13">
        <v>197629</v>
      </c>
      <c r="P427" s="13">
        <v>79476</v>
      </c>
      <c r="Q427" s="13">
        <v>91972.95</v>
      </c>
    </row>
    <row r="428" spans="1:17">
      <c r="A428" s="2">
        <v>1892</v>
      </c>
      <c r="B428" s="1" t="s">
        <v>364</v>
      </c>
      <c r="C428" s="13">
        <v>4065575.9823208963</v>
      </c>
      <c r="D428" s="13">
        <v>4498867</v>
      </c>
      <c r="E428" s="14">
        <v>73027</v>
      </c>
      <c r="F428" s="13">
        <v>1939669.4773246874</v>
      </c>
      <c r="G428" s="13">
        <v>314353.52858606202</v>
      </c>
      <c r="H428" s="13"/>
      <c r="I428" s="13">
        <v>2005586</v>
      </c>
      <c r="J428" s="13">
        <v>314354</v>
      </c>
      <c r="K428" s="13">
        <v>306079</v>
      </c>
      <c r="L428" s="13">
        <v>0</v>
      </c>
      <c r="M428" s="14"/>
      <c r="N428" s="13">
        <v>7559.2709856138226</v>
      </c>
      <c r="O428" s="13">
        <v>564479</v>
      </c>
      <c r="P428" s="13">
        <v>207107</v>
      </c>
      <c r="Q428" s="13">
        <v>274659.59999999998</v>
      </c>
    </row>
    <row r="429" spans="1:17">
      <c r="A429" s="2">
        <v>1894</v>
      </c>
      <c r="B429" s="1" t="s">
        <v>365</v>
      </c>
      <c r="C429" s="13">
        <v>3015670.8412888325</v>
      </c>
      <c r="D429" s="13">
        <v>4107101</v>
      </c>
      <c r="E429" s="14">
        <v>92536</v>
      </c>
      <c r="F429" s="13">
        <v>1113732.414405389</v>
      </c>
      <c r="G429" s="13">
        <v>371462.46032055467</v>
      </c>
      <c r="H429" s="13"/>
      <c r="I429" s="13">
        <v>1363392</v>
      </c>
      <c r="J429" s="13">
        <v>371462</v>
      </c>
      <c r="K429" s="13">
        <v>13164</v>
      </c>
      <c r="L429" s="13">
        <v>0</v>
      </c>
      <c r="M429" s="14"/>
      <c r="N429" s="13">
        <v>145235.78135185729</v>
      </c>
      <c r="O429" s="13">
        <v>534039</v>
      </c>
      <c r="P429" s="13">
        <v>596035</v>
      </c>
      <c r="Q429" s="13">
        <v>-39569.1</v>
      </c>
    </row>
    <row r="430" spans="1:17">
      <c r="A430" s="2">
        <v>1895</v>
      </c>
      <c r="B430" s="1" t="s">
        <v>366</v>
      </c>
      <c r="C430" s="13">
        <v>13196204.150571972</v>
      </c>
      <c r="D430" s="13">
        <v>18753904</v>
      </c>
      <c r="E430" s="14">
        <v>2854973</v>
      </c>
      <c r="F430" s="13">
        <v>6278498.9613144407</v>
      </c>
      <c r="G430" s="13">
        <v>394964.08393042325</v>
      </c>
      <c r="H430" s="13"/>
      <c r="I430" s="13">
        <v>5512578</v>
      </c>
      <c r="J430" s="13">
        <v>394964</v>
      </c>
      <c r="K430" s="13">
        <v>86580</v>
      </c>
      <c r="L430" s="13">
        <v>0</v>
      </c>
      <c r="M430" s="14"/>
      <c r="N430" s="13">
        <v>72047.059216276262</v>
      </c>
      <c r="O430" s="13">
        <v>183832</v>
      </c>
      <c r="P430" s="13">
        <v>30893</v>
      </c>
      <c r="Q430" s="13">
        <v>130171.05</v>
      </c>
    </row>
    <row r="431" spans="1:17">
      <c r="A431" s="2">
        <v>1896</v>
      </c>
      <c r="B431" s="1" t="s">
        <v>367</v>
      </c>
      <c r="C431" s="13">
        <v>1182772.4195352739</v>
      </c>
      <c r="D431" s="13">
        <v>1706703</v>
      </c>
      <c r="E431" s="14">
        <v>100157</v>
      </c>
      <c r="F431" s="13">
        <v>531642.70465183619</v>
      </c>
      <c r="G431" s="13">
        <v>179333.43276601285</v>
      </c>
      <c r="H431" s="13"/>
      <c r="I431" s="13">
        <v>551630</v>
      </c>
      <c r="J431" s="13">
        <v>179333</v>
      </c>
      <c r="K431" s="13">
        <v>0</v>
      </c>
      <c r="L431" s="13">
        <v>0</v>
      </c>
      <c r="M431" s="14"/>
      <c r="N431" s="13">
        <v>31717.002062191601</v>
      </c>
      <c r="O431" s="13">
        <v>64841</v>
      </c>
      <c r="P431" s="13">
        <v>108757</v>
      </c>
      <c r="Q431" s="13">
        <v>-30168.899999999998</v>
      </c>
    </row>
    <row r="432" spans="1:17">
      <c r="A432" s="2">
        <v>1916</v>
      </c>
      <c r="B432" s="1" t="s">
        <v>373</v>
      </c>
      <c r="C432" s="13">
        <v>19038259.778035067</v>
      </c>
      <c r="D432" s="13">
        <v>20611955</v>
      </c>
      <c r="E432" s="14">
        <v>592811</v>
      </c>
      <c r="F432" s="13">
        <v>7609824.9551468529</v>
      </c>
      <c r="G432" s="13">
        <v>625919.79245616251</v>
      </c>
      <c r="H432" s="13"/>
      <c r="I432" s="13">
        <v>7068307</v>
      </c>
      <c r="J432" s="13">
        <v>625920</v>
      </c>
      <c r="K432" s="13">
        <v>145921</v>
      </c>
      <c r="L432" s="13">
        <v>123660</v>
      </c>
      <c r="M432" s="14"/>
      <c r="N432" s="13">
        <v>93812.598971205021</v>
      </c>
      <c r="O432" s="13">
        <v>505254</v>
      </c>
      <c r="P432" s="13">
        <v>179744</v>
      </c>
      <c r="Q432" s="13">
        <v>258896.7</v>
      </c>
    </row>
    <row r="433" spans="1:17">
      <c r="A433" s="2">
        <v>1926</v>
      </c>
      <c r="B433" s="1" t="s">
        <v>375</v>
      </c>
      <c r="C433" s="13">
        <v>3187464.0989953093</v>
      </c>
      <c r="D433" s="13">
        <v>4948521</v>
      </c>
      <c r="E433" s="14">
        <v>60675</v>
      </c>
      <c r="F433" s="13">
        <v>1312056.2207349096</v>
      </c>
      <c r="G433" s="13">
        <v>300141.13021182863</v>
      </c>
      <c r="H433" s="13"/>
      <c r="I433" s="13">
        <v>1421256</v>
      </c>
      <c r="J433" s="13">
        <v>300141</v>
      </c>
      <c r="K433" s="13">
        <v>0</v>
      </c>
      <c r="L433" s="13">
        <v>0</v>
      </c>
      <c r="M433" s="14"/>
      <c r="N433" s="13">
        <v>150493.84607624583</v>
      </c>
      <c r="O433" s="13">
        <v>1064845</v>
      </c>
      <c r="P433" s="13">
        <v>190441</v>
      </c>
      <c r="Q433" s="13">
        <v>663000.15</v>
      </c>
    </row>
    <row r="434" spans="1:17">
      <c r="A434" s="2">
        <v>1955</v>
      </c>
      <c r="B434" s="1" t="s">
        <v>386</v>
      </c>
      <c r="C434" s="13">
        <v>4232433.989494469</v>
      </c>
      <c r="D434" s="13">
        <v>5240578</v>
      </c>
      <c r="E434" s="14">
        <v>210002</v>
      </c>
      <c r="F434" s="13">
        <v>1735905.2537180546</v>
      </c>
      <c r="G434" s="13">
        <v>317834.24187622697</v>
      </c>
      <c r="H434" s="13"/>
      <c r="I434" s="13">
        <v>2019229</v>
      </c>
      <c r="J434" s="13">
        <v>317834</v>
      </c>
      <c r="K434" s="13">
        <v>149584</v>
      </c>
      <c r="L434" s="13">
        <v>0</v>
      </c>
      <c r="M434" s="14"/>
      <c r="N434" s="13">
        <v>31667.47186918736</v>
      </c>
      <c r="O434" s="13">
        <v>492189</v>
      </c>
      <c r="P434" s="13">
        <v>144714</v>
      </c>
      <c r="Q434" s="13">
        <v>267768.75</v>
      </c>
    </row>
    <row r="435" spans="1:17">
      <c r="A435" s="2">
        <v>1987</v>
      </c>
      <c r="B435" s="1" t="s">
        <v>399</v>
      </c>
      <c r="C435" s="13">
        <v>3051854.1977579785</v>
      </c>
      <c r="D435" s="13">
        <v>3760622</v>
      </c>
      <c r="E435" s="14">
        <v>138576</v>
      </c>
      <c r="F435" s="13">
        <v>1432170.6802878017</v>
      </c>
      <c r="G435" s="13">
        <v>120562.9527331313</v>
      </c>
      <c r="H435" s="13"/>
      <c r="I435" s="13">
        <v>1546828</v>
      </c>
      <c r="J435" s="13">
        <v>120563</v>
      </c>
      <c r="K435" s="13">
        <v>121697</v>
      </c>
      <c r="L435" s="13">
        <v>0</v>
      </c>
      <c r="M435" s="14"/>
      <c r="N435" s="13">
        <v>24092.73388212682</v>
      </c>
      <c r="O435" s="13">
        <v>216642</v>
      </c>
      <c r="P435" s="13">
        <v>25726</v>
      </c>
      <c r="Q435" s="13">
        <v>145801.79999999999</v>
      </c>
    </row>
  </sheetData>
  <mergeCells count="1">
    <mergeCell ref="F1:G1"/>
  </mergeCells>
  <pageMargins left="0.70000000000000007" right="0.70000000000000007" top="0.75" bottom="0.75" header="0.30000000000000004" footer="0.3000000000000000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E445"/>
  <sheetViews>
    <sheetView workbookViewId="0">
      <pane xSplit="2" ySplit="3" topLeftCell="C141" activePane="bottomRight" state="frozen"/>
      <selection activeCell="E141" activeCellId="3" sqref="B141 C141 D141 E141"/>
      <selection pane="topRight" activeCell="E141" activeCellId="3" sqref="B141 C141 D141 E141"/>
      <selection pane="bottomLeft" activeCell="E141" activeCellId="3" sqref="B141 C141 D141 E141"/>
      <selection pane="bottomRight" activeCell="E141" activeCellId="3" sqref="B141 C141 D141 E141"/>
    </sheetView>
  </sheetViews>
  <sheetFormatPr defaultRowHeight="15"/>
  <cols>
    <col min="1" max="1" width="5" style="32" bestFit="1" customWidth="1"/>
    <col min="2" max="2" width="29.85546875" bestFit="1" customWidth="1"/>
    <col min="3" max="3" width="12.7109375" bestFit="1" customWidth="1"/>
    <col min="4" max="4" width="15.140625" customWidth="1"/>
    <col min="5" max="5" width="15.7109375" customWidth="1"/>
    <col min="6" max="6" width="12.7109375" bestFit="1" customWidth="1"/>
    <col min="7" max="7" width="16.7109375" customWidth="1"/>
    <col min="8" max="8" width="17.42578125" customWidth="1"/>
    <col min="9" max="9" width="12.28515625" bestFit="1" customWidth="1"/>
    <col min="10" max="10" width="20" customWidth="1"/>
    <col min="11" max="11" width="20.5703125" customWidth="1"/>
    <col min="12" max="12" width="12.7109375" style="37" bestFit="1" customWidth="1"/>
    <col min="13" max="13" width="22.140625" bestFit="1" customWidth="1"/>
    <col min="14" max="14" width="19.28515625" bestFit="1" customWidth="1"/>
    <col min="15" max="15" width="12.7109375" bestFit="1" customWidth="1"/>
    <col min="16" max="16" width="22.85546875" bestFit="1" customWidth="1"/>
    <col min="17" max="17" width="10.140625" bestFit="1" customWidth="1"/>
    <col min="18" max="18" width="13.140625" bestFit="1" customWidth="1"/>
    <col min="19" max="19" width="20.5703125" bestFit="1" customWidth="1"/>
    <col min="20" max="20" width="10.140625" style="37" bestFit="1" customWidth="1"/>
    <col min="21" max="21" width="11.140625" bestFit="1" customWidth="1"/>
    <col min="22" max="22" width="12.28515625" bestFit="1" customWidth="1"/>
    <col min="23" max="23" width="15.7109375" bestFit="1" customWidth="1"/>
    <col min="24" max="24" width="9.140625" style="37" customWidth="1"/>
    <col min="25" max="25" width="10.140625" bestFit="1" customWidth="1"/>
    <col min="26" max="26" width="12.28515625" bestFit="1" customWidth="1"/>
    <col min="27" max="27" width="15.7109375" bestFit="1" customWidth="1"/>
    <col min="28" max="28" width="10.140625" style="37" bestFit="1" customWidth="1"/>
    <col min="29" max="29" width="11.140625" bestFit="1" customWidth="1"/>
    <col min="30" max="30" width="12.28515625" bestFit="1" customWidth="1"/>
    <col min="31" max="31" width="15.7109375" bestFit="1" customWidth="1"/>
    <col min="32" max="32" width="9.140625" customWidth="1"/>
  </cols>
  <sheetData>
    <row r="1" spans="1:31" s="32" customFormat="1">
      <c r="A1" s="2"/>
      <c r="B1" s="2"/>
      <c r="C1" s="138" t="s">
        <v>485</v>
      </c>
      <c r="D1" s="138"/>
      <c r="E1" s="138"/>
      <c r="F1" s="138"/>
      <c r="G1" s="138"/>
      <c r="H1" s="138"/>
      <c r="I1" s="138"/>
      <c r="J1" s="138"/>
      <c r="K1" s="138"/>
      <c r="L1" s="138" t="s">
        <v>420</v>
      </c>
      <c r="M1" s="138"/>
      <c r="N1" s="138"/>
      <c r="O1" s="138"/>
      <c r="P1" s="138"/>
      <c r="Q1" s="138"/>
      <c r="R1" s="138"/>
      <c r="S1" s="138"/>
      <c r="T1" s="138" t="s">
        <v>486</v>
      </c>
      <c r="U1" s="138"/>
      <c r="V1" s="138"/>
      <c r="W1" s="138"/>
      <c r="X1" s="138" t="s">
        <v>487</v>
      </c>
      <c r="Y1" s="138"/>
      <c r="Z1" s="138"/>
      <c r="AA1" s="138"/>
      <c r="AB1" s="138" t="s">
        <v>1</v>
      </c>
      <c r="AC1" s="138"/>
      <c r="AD1" s="138"/>
      <c r="AE1" s="138"/>
    </row>
    <row r="2" spans="1:31" s="32" customFormat="1">
      <c r="A2" s="2"/>
      <c r="B2" s="2"/>
      <c r="C2" s="5" t="s">
        <v>2</v>
      </c>
      <c r="D2" s="5" t="s">
        <v>488</v>
      </c>
      <c r="E2" s="5" t="s">
        <v>489</v>
      </c>
      <c r="F2" s="5" t="s">
        <v>490</v>
      </c>
      <c r="G2" s="5" t="s">
        <v>491</v>
      </c>
      <c r="H2" s="5" t="s">
        <v>492</v>
      </c>
      <c r="I2" s="5" t="s">
        <v>493</v>
      </c>
      <c r="J2" s="5" t="s">
        <v>494</v>
      </c>
      <c r="K2" s="5" t="s">
        <v>495</v>
      </c>
      <c r="L2" s="25" t="s">
        <v>2</v>
      </c>
      <c r="M2" s="5" t="s">
        <v>421</v>
      </c>
      <c r="N2" s="5" t="s">
        <v>422</v>
      </c>
      <c r="O2" s="5" t="s">
        <v>3</v>
      </c>
      <c r="P2" s="5" t="s">
        <v>423</v>
      </c>
      <c r="Q2" s="5" t="s">
        <v>4</v>
      </c>
      <c r="R2" s="5" t="s">
        <v>439</v>
      </c>
      <c r="S2" s="5" t="s">
        <v>425</v>
      </c>
      <c r="T2" s="25" t="s">
        <v>2</v>
      </c>
      <c r="U2" s="5" t="s">
        <v>490</v>
      </c>
      <c r="V2" s="5" t="s">
        <v>493</v>
      </c>
      <c r="W2" s="5" t="s">
        <v>466</v>
      </c>
      <c r="X2" s="25" t="s">
        <v>2</v>
      </c>
      <c r="Y2" s="5" t="s">
        <v>490</v>
      </c>
      <c r="Z2" s="5" t="s">
        <v>493</v>
      </c>
      <c r="AA2" s="5" t="s">
        <v>466</v>
      </c>
      <c r="AB2" s="25" t="s">
        <v>2</v>
      </c>
      <c r="AC2" s="5" t="s">
        <v>490</v>
      </c>
      <c r="AD2" s="5" t="s">
        <v>493</v>
      </c>
      <c r="AE2" s="5" t="s">
        <v>466</v>
      </c>
    </row>
    <row r="3" spans="1:31" s="32" customFormat="1">
      <c r="A3" s="2"/>
      <c r="B3" s="2" t="s">
        <v>5</v>
      </c>
      <c r="C3" s="5" t="s">
        <v>387</v>
      </c>
      <c r="D3" s="5" t="s">
        <v>387</v>
      </c>
      <c r="E3" s="5" t="s">
        <v>387</v>
      </c>
      <c r="F3" s="5" t="s">
        <v>387</v>
      </c>
      <c r="G3" s="5" t="s">
        <v>387</v>
      </c>
      <c r="H3" s="5" t="s">
        <v>387</v>
      </c>
      <c r="I3" s="5" t="s">
        <v>387</v>
      </c>
      <c r="J3" s="5" t="s">
        <v>387</v>
      </c>
      <c r="K3" s="5" t="s">
        <v>387</v>
      </c>
      <c r="L3" s="25" t="s">
        <v>387</v>
      </c>
      <c r="M3" s="5" t="s">
        <v>387</v>
      </c>
      <c r="N3" s="5" t="s">
        <v>6</v>
      </c>
      <c r="O3" s="5" t="s">
        <v>387</v>
      </c>
      <c r="P3" s="5" t="s">
        <v>387</v>
      </c>
      <c r="Q3" s="5" t="s">
        <v>387</v>
      </c>
      <c r="R3" s="5" t="s">
        <v>387</v>
      </c>
      <c r="S3" s="5" t="s">
        <v>6</v>
      </c>
      <c r="T3" s="25" t="s">
        <v>387</v>
      </c>
      <c r="U3" s="5" t="s">
        <v>387</v>
      </c>
      <c r="V3" s="5" t="s">
        <v>387</v>
      </c>
      <c r="W3" s="5" t="s">
        <v>6</v>
      </c>
      <c r="X3" s="25" t="s">
        <v>387</v>
      </c>
      <c r="Y3" s="5" t="s">
        <v>387</v>
      </c>
      <c r="Z3" s="5" t="s">
        <v>387</v>
      </c>
      <c r="AA3" s="5" t="s">
        <v>6</v>
      </c>
      <c r="AB3" s="25" t="s">
        <v>387</v>
      </c>
      <c r="AC3" s="5" t="s">
        <v>6</v>
      </c>
      <c r="AD3" s="5" t="s">
        <v>6</v>
      </c>
      <c r="AE3" s="5" t="s">
        <v>6</v>
      </c>
    </row>
    <row r="4" spans="1:31" s="32" customFormat="1">
      <c r="A4" s="2">
        <v>0</v>
      </c>
      <c r="B4" s="2" t="s">
        <v>584</v>
      </c>
      <c r="C4" s="9">
        <v>3862806000</v>
      </c>
      <c r="D4" s="9">
        <v>3675006000</v>
      </c>
      <c r="E4" s="9">
        <v>187799999.99999982</v>
      </c>
      <c r="F4" s="9">
        <v>4123179036.71</v>
      </c>
      <c r="G4" s="9">
        <v>3934294869</v>
      </c>
      <c r="H4" s="9">
        <v>190827198.70999998</v>
      </c>
      <c r="I4" s="9">
        <v>161347317</v>
      </c>
      <c r="J4" s="9">
        <v>156023484</v>
      </c>
      <c r="K4" s="9">
        <v>5420568</v>
      </c>
      <c r="L4" s="26">
        <v>1757618930.110054</v>
      </c>
      <c r="M4" s="9">
        <v>124388918.1100543</v>
      </c>
      <c r="N4" s="9">
        <v>2526088268.8852825</v>
      </c>
      <c r="O4" s="9">
        <v>2126948563</v>
      </c>
      <c r="P4" s="9">
        <v>123548321</v>
      </c>
      <c r="Q4" s="9">
        <v>58713165</v>
      </c>
      <c r="R4" s="9">
        <v>1280428</v>
      </c>
      <c r="S4" s="9">
        <v>325908923.5265196</v>
      </c>
      <c r="T4" s="26">
        <v>31695000</v>
      </c>
      <c r="U4" s="9">
        <v>104852685.48667899</v>
      </c>
      <c r="V4" s="9">
        <v>1992520</v>
      </c>
      <c r="W4" s="9">
        <v>77145124.115009248</v>
      </c>
      <c r="X4" s="26">
        <v>7400000</v>
      </c>
      <c r="Y4" s="9">
        <v>22783589</v>
      </c>
      <c r="Z4" s="9">
        <v>273577</v>
      </c>
      <c r="AA4" s="9">
        <v>16894812.374550752</v>
      </c>
      <c r="AB4" s="26">
        <v>19900000</v>
      </c>
      <c r="AC4" s="9">
        <v>162710333.51740867</v>
      </c>
      <c r="AD4" s="9">
        <v>42146013</v>
      </c>
      <c r="AE4" s="9">
        <v>93392472.188056603</v>
      </c>
    </row>
    <row r="5" spans="1:31">
      <c r="A5" s="2">
        <v>3</v>
      </c>
      <c r="B5" s="1" t="s">
        <v>7</v>
      </c>
      <c r="C5" s="13">
        <v>3049948</v>
      </c>
      <c r="D5" s="13">
        <v>2923933.8080451712</v>
      </c>
      <c r="E5" s="13">
        <v>131972.70644023409</v>
      </c>
      <c r="F5" s="13">
        <v>3246386</v>
      </c>
      <c r="G5" s="13">
        <v>3144392</v>
      </c>
      <c r="H5" s="13">
        <v>101994</v>
      </c>
      <c r="I5" s="13">
        <v>185160</v>
      </c>
      <c r="J5" s="13">
        <v>185160</v>
      </c>
      <c r="K5" s="13">
        <v>0</v>
      </c>
      <c r="L5" s="35">
        <v>1858794.9054646136</v>
      </c>
      <c r="M5" s="13">
        <v>161857.49523718565</v>
      </c>
      <c r="N5" s="13">
        <v>2575586.3659331445</v>
      </c>
      <c r="O5" s="13">
        <v>2331546</v>
      </c>
      <c r="P5" s="13">
        <v>161857</v>
      </c>
      <c r="Q5" s="13">
        <v>0</v>
      </c>
      <c r="R5" s="13">
        <v>0</v>
      </c>
      <c r="S5" s="13">
        <v>244040.36593314447</v>
      </c>
      <c r="T5" s="35">
        <v>31561</v>
      </c>
      <c r="U5" s="13">
        <v>224519</v>
      </c>
      <c r="V5" s="13">
        <v>1119</v>
      </c>
      <c r="W5" s="13">
        <v>167550</v>
      </c>
      <c r="X5" s="35">
        <v>1539</v>
      </c>
      <c r="Y5" s="13">
        <v>22692</v>
      </c>
      <c r="Z5" s="13">
        <v>0</v>
      </c>
      <c r="AA5" s="13">
        <v>17019</v>
      </c>
      <c r="AB5" s="35">
        <v>0</v>
      </c>
      <c r="AC5" s="13">
        <v>70057</v>
      </c>
      <c r="AD5" s="13">
        <v>9747</v>
      </c>
      <c r="AE5" s="13">
        <v>45974.25</v>
      </c>
    </row>
    <row r="6" spans="1:31">
      <c r="A6" s="2">
        <v>5</v>
      </c>
      <c r="B6" s="1" t="s">
        <v>8</v>
      </c>
      <c r="C6" s="13">
        <v>919127</v>
      </c>
      <c r="D6" s="13">
        <v>910529.13868525985</v>
      </c>
      <c r="E6" s="13">
        <v>10393.337194593978</v>
      </c>
      <c r="F6" s="13">
        <v>1144399</v>
      </c>
      <c r="G6" s="13">
        <v>1131149</v>
      </c>
      <c r="H6" s="13">
        <v>13250</v>
      </c>
      <c r="I6" s="13">
        <v>36601</v>
      </c>
      <c r="J6" s="13">
        <v>35844</v>
      </c>
      <c r="K6" s="13">
        <v>757</v>
      </c>
      <c r="L6" s="35">
        <v>587409.24516001681</v>
      </c>
      <c r="M6" s="13">
        <v>95013.226705434106</v>
      </c>
      <c r="N6" s="13">
        <v>982683.61129186791</v>
      </c>
      <c r="O6" s="13">
        <v>734612</v>
      </c>
      <c r="P6" s="13">
        <v>92051</v>
      </c>
      <c r="Q6" s="13">
        <v>0</v>
      </c>
      <c r="R6" s="13">
        <v>0</v>
      </c>
      <c r="S6" s="13">
        <v>146852.3112900042</v>
      </c>
      <c r="T6" s="35">
        <v>14313</v>
      </c>
      <c r="U6" s="13">
        <v>62508</v>
      </c>
      <c r="V6" s="13">
        <v>609</v>
      </c>
      <c r="W6" s="13">
        <v>46424.25</v>
      </c>
      <c r="X6" s="35">
        <v>7355</v>
      </c>
      <c r="Y6" s="13">
        <v>24514</v>
      </c>
      <c r="Z6" s="13">
        <v>0</v>
      </c>
      <c r="AA6" s="13">
        <v>18385.5</v>
      </c>
      <c r="AB6" s="35">
        <v>2142</v>
      </c>
      <c r="AC6" s="13">
        <v>60189</v>
      </c>
      <c r="AD6" s="13">
        <v>21358</v>
      </c>
      <c r="AE6" s="13">
        <v>29799.9</v>
      </c>
    </row>
    <row r="7" spans="1:31">
      <c r="A7" s="2">
        <v>7</v>
      </c>
      <c r="B7" s="1" t="s">
        <v>389</v>
      </c>
      <c r="C7" s="13">
        <v>1500592</v>
      </c>
      <c r="D7" s="13">
        <v>1496263.5266245778</v>
      </c>
      <c r="E7" s="13">
        <v>7259.9358049275625</v>
      </c>
      <c r="F7" s="13">
        <v>2038205</v>
      </c>
      <c r="G7" s="13">
        <v>2023580</v>
      </c>
      <c r="H7" s="13">
        <v>14625</v>
      </c>
      <c r="I7" s="13">
        <v>101539</v>
      </c>
      <c r="J7" s="13">
        <v>90692</v>
      </c>
      <c r="K7" s="13">
        <v>10847</v>
      </c>
      <c r="L7" s="35">
        <v>1058412.7841028741</v>
      </c>
      <c r="M7" s="13">
        <v>130166.3801644679</v>
      </c>
      <c r="N7" s="13">
        <v>1308367.2038332822</v>
      </c>
      <c r="O7" s="13">
        <v>1073163</v>
      </c>
      <c r="P7" s="13">
        <v>126108</v>
      </c>
      <c r="Q7" s="13">
        <v>123</v>
      </c>
      <c r="R7" s="13">
        <v>0</v>
      </c>
      <c r="S7" s="13">
        <v>195285.20383328223</v>
      </c>
      <c r="T7" s="35">
        <v>40936</v>
      </c>
      <c r="U7" s="13">
        <v>116245</v>
      </c>
      <c r="V7" s="13">
        <v>2779</v>
      </c>
      <c r="W7" s="13">
        <v>85099.5</v>
      </c>
      <c r="X7" s="35">
        <v>7845</v>
      </c>
      <c r="Y7" s="13">
        <v>428</v>
      </c>
      <c r="Z7" s="13">
        <v>0</v>
      </c>
      <c r="AA7" s="13">
        <v>321</v>
      </c>
      <c r="AB7" s="35">
        <v>5280</v>
      </c>
      <c r="AC7" s="13">
        <v>96161</v>
      </c>
      <c r="AD7" s="13">
        <v>17122</v>
      </c>
      <c r="AE7" s="13">
        <v>63520.2</v>
      </c>
    </row>
    <row r="8" spans="1:31">
      <c r="A8" s="2">
        <v>9</v>
      </c>
      <c r="B8" s="1" t="s">
        <v>9</v>
      </c>
      <c r="C8" s="13">
        <v>560377</v>
      </c>
      <c r="D8" s="13">
        <v>405133.11670413642</v>
      </c>
      <c r="E8" s="13">
        <v>5072.3753920180388</v>
      </c>
      <c r="F8" s="13">
        <v>508227</v>
      </c>
      <c r="G8" s="13">
        <v>508227</v>
      </c>
      <c r="H8" s="13">
        <v>0</v>
      </c>
      <c r="I8" s="13">
        <v>53945</v>
      </c>
      <c r="J8" s="13">
        <v>53945</v>
      </c>
      <c r="K8" s="13">
        <v>0</v>
      </c>
      <c r="L8" s="35">
        <v>339013.15705242869</v>
      </c>
      <c r="M8" s="13">
        <v>60261.264016690038</v>
      </c>
      <c r="N8" s="13">
        <v>563854.03369670792</v>
      </c>
      <c r="O8" s="13">
        <v>215749</v>
      </c>
      <c r="P8" s="13">
        <v>54403</v>
      </c>
      <c r="Q8" s="13">
        <v>5532</v>
      </c>
      <c r="R8" s="13">
        <v>0</v>
      </c>
      <c r="S8" s="13">
        <v>84753.289263107174</v>
      </c>
      <c r="T8" s="35">
        <v>9743</v>
      </c>
      <c r="U8" s="13">
        <v>47007</v>
      </c>
      <c r="V8" s="13">
        <v>0</v>
      </c>
      <c r="W8" s="13">
        <v>35255.25</v>
      </c>
      <c r="X8" s="35">
        <v>3596</v>
      </c>
      <c r="Y8" s="13">
        <v>0</v>
      </c>
      <c r="Z8" s="13">
        <v>0</v>
      </c>
      <c r="AA8" s="13">
        <v>0</v>
      </c>
      <c r="AB8" s="35">
        <v>48</v>
      </c>
      <c r="AC8" s="13">
        <v>184761</v>
      </c>
      <c r="AD8" s="13">
        <v>5892</v>
      </c>
      <c r="AE8" s="13">
        <v>134558.70000000001</v>
      </c>
    </row>
    <row r="9" spans="1:31">
      <c r="A9" s="2">
        <v>10</v>
      </c>
      <c r="B9" s="1" t="s">
        <v>10</v>
      </c>
      <c r="C9" s="13">
        <v>7765967</v>
      </c>
      <c r="D9" s="13">
        <v>7509444.341347957</v>
      </c>
      <c r="E9" s="13">
        <v>271695.24580669031</v>
      </c>
      <c r="F9" s="13">
        <v>8630551</v>
      </c>
      <c r="G9" s="13">
        <v>8371346</v>
      </c>
      <c r="H9" s="13">
        <v>259205</v>
      </c>
      <c r="I9" s="13">
        <v>346267</v>
      </c>
      <c r="J9" s="13">
        <v>346267</v>
      </c>
      <c r="K9" s="13">
        <v>0</v>
      </c>
      <c r="L9" s="35">
        <v>4896560.6937954575</v>
      </c>
      <c r="M9" s="13">
        <v>363242.08938242786</v>
      </c>
      <c r="N9" s="13">
        <v>6669025.6006730162</v>
      </c>
      <c r="O9" s="13">
        <v>5939309</v>
      </c>
      <c r="P9" s="13">
        <v>363242</v>
      </c>
      <c r="Q9" s="13">
        <v>0</v>
      </c>
      <c r="R9" s="13">
        <v>0</v>
      </c>
      <c r="S9" s="13">
        <v>729716.60067301616</v>
      </c>
      <c r="T9" s="35">
        <v>98867</v>
      </c>
      <c r="U9" s="13">
        <v>398942</v>
      </c>
      <c r="V9" s="13">
        <v>445</v>
      </c>
      <c r="W9" s="13">
        <v>298872.75</v>
      </c>
      <c r="X9" s="35">
        <v>18470</v>
      </c>
      <c r="Y9" s="13">
        <v>91043</v>
      </c>
      <c r="Z9" s="13">
        <v>0</v>
      </c>
      <c r="AA9" s="13">
        <v>68282.25</v>
      </c>
      <c r="AB9" s="35">
        <v>28187</v>
      </c>
      <c r="AC9" s="13">
        <v>424967</v>
      </c>
      <c r="AD9" s="13">
        <v>91905</v>
      </c>
      <c r="AE9" s="13">
        <v>257993.1</v>
      </c>
    </row>
    <row r="10" spans="1:31">
      <c r="A10" s="2">
        <v>14</v>
      </c>
      <c r="B10" s="1" t="s">
        <v>11</v>
      </c>
      <c r="C10" s="13">
        <v>98902099</v>
      </c>
      <c r="D10" s="13">
        <v>97291347.683266699</v>
      </c>
      <c r="E10" s="13">
        <v>1803990.3688020471</v>
      </c>
      <c r="F10" s="13">
        <v>108495092</v>
      </c>
      <c r="G10" s="13">
        <v>106767811</v>
      </c>
      <c r="H10" s="13">
        <v>1727281</v>
      </c>
      <c r="I10" s="13">
        <v>3715543</v>
      </c>
      <c r="J10" s="13">
        <v>3680916</v>
      </c>
      <c r="K10" s="13">
        <v>34627</v>
      </c>
      <c r="L10" s="35">
        <v>46560013</v>
      </c>
      <c r="M10" s="13"/>
      <c r="N10" s="13">
        <v>77735006.459365785</v>
      </c>
      <c r="O10" s="13">
        <v>66209705</v>
      </c>
      <c r="P10" s="13">
        <v>0</v>
      </c>
      <c r="Q10" s="13">
        <v>893739</v>
      </c>
      <c r="R10" s="13">
        <v>0</v>
      </c>
      <c r="S10" s="13">
        <v>12419040.459365785</v>
      </c>
      <c r="T10" s="35">
        <v>384045</v>
      </c>
      <c r="U10" s="13">
        <v>1361354</v>
      </c>
      <c r="V10" s="13">
        <v>23134</v>
      </c>
      <c r="W10" s="13">
        <v>1003665</v>
      </c>
      <c r="X10" s="35">
        <v>79857</v>
      </c>
      <c r="Y10" s="13">
        <v>289172</v>
      </c>
      <c r="Z10" s="13">
        <v>789</v>
      </c>
      <c r="AA10" s="13">
        <v>216287.25</v>
      </c>
      <c r="AB10" s="35">
        <v>588289</v>
      </c>
      <c r="AC10" s="13">
        <v>4826728</v>
      </c>
      <c r="AD10" s="13">
        <v>379247</v>
      </c>
      <c r="AE10" s="13">
        <v>3414570.7</v>
      </c>
    </row>
    <row r="11" spans="1:31">
      <c r="A11" s="2">
        <v>15</v>
      </c>
      <c r="B11" s="1" t="s">
        <v>12</v>
      </c>
      <c r="C11" s="13">
        <v>1208480</v>
      </c>
      <c r="D11" s="13">
        <v>1050943.8668047185</v>
      </c>
      <c r="E11" s="13">
        <v>0</v>
      </c>
      <c r="F11" s="13">
        <v>1154838</v>
      </c>
      <c r="G11" s="13">
        <v>1142494</v>
      </c>
      <c r="H11" s="13">
        <v>12344</v>
      </c>
      <c r="I11" s="13">
        <v>94870</v>
      </c>
      <c r="J11" s="13">
        <v>94870</v>
      </c>
      <c r="K11" s="13">
        <v>0</v>
      </c>
      <c r="L11" s="35">
        <v>787117.39410803514</v>
      </c>
      <c r="M11" s="13">
        <v>146072.01785150298</v>
      </c>
      <c r="N11" s="13">
        <v>1124894.9260205985</v>
      </c>
      <c r="O11" s="13">
        <v>727801</v>
      </c>
      <c r="P11" s="13">
        <v>146072</v>
      </c>
      <c r="Q11" s="13">
        <v>0</v>
      </c>
      <c r="R11" s="13">
        <v>0</v>
      </c>
      <c r="S11" s="13">
        <v>196779.34852700878</v>
      </c>
      <c r="T11" s="35">
        <v>21206</v>
      </c>
      <c r="U11" s="13">
        <v>83672</v>
      </c>
      <c r="V11" s="13">
        <v>1405</v>
      </c>
      <c r="W11" s="13">
        <v>61700.25</v>
      </c>
      <c r="X11" s="35">
        <v>12081</v>
      </c>
      <c r="Y11" s="13">
        <v>7663</v>
      </c>
      <c r="Z11" s="13">
        <v>0</v>
      </c>
      <c r="AA11" s="13">
        <v>5747.25</v>
      </c>
      <c r="AB11" s="35">
        <v>4898</v>
      </c>
      <c r="AC11" s="13">
        <v>157817</v>
      </c>
      <c r="AD11" s="13">
        <v>6178</v>
      </c>
      <c r="AE11" s="13">
        <v>116207.55</v>
      </c>
    </row>
    <row r="12" spans="1:31">
      <c r="A12" s="2">
        <v>17</v>
      </c>
      <c r="B12" s="1" t="s">
        <v>13</v>
      </c>
      <c r="C12" s="13">
        <v>1687315</v>
      </c>
      <c r="D12" s="13">
        <v>1601183.6855446813</v>
      </c>
      <c r="E12" s="13">
        <v>89428.051735727058</v>
      </c>
      <c r="F12" s="13">
        <v>2107888</v>
      </c>
      <c r="G12" s="13">
        <v>2013651</v>
      </c>
      <c r="H12" s="13">
        <v>94237</v>
      </c>
      <c r="I12" s="13">
        <v>57934</v>
      </c>
      <c r="J12" s="13">
        <v>54949</v>
      </c>
      <c r="K12" s="13">
        <v>2985</v>
      </c>
      <c r="L12" s="35">
        <v>911250.67298609577</v>
      </c>
      <c r="M12" s="13">
        <v>142941.29337881145</v>
      </c>
      <c r="N12" s="13">
        <v>1461079.0920810895</v>
      </c>
      <c r="O12" s="13">
        <v>935117</v>
      </c>
      <c r="P12" s="13">
        <v>143624</v>
      </c>
      <c r="Q12" s="13">
        <v>2645</v>
      </c>
      <c r="R12" s="13">
        <v>0</v>
      </c>
      <c r="S12" s="13">
        <v>227812.66824652394</v>
      </c>
      <c r="T12" s="35">
        <v>22406</v>
      </c>
      <c r="U12" s="13">
        <v>42597</v>
      </c>
      <c r="V12" s="13">
        <v>0</v>
      </c>
      <c r="W12" s="13">
        <v>31947.75</v>
      </c>
      <c r="X12" s="35">
        <v>952</v>
      </c>
      <c r="Y12" s="13">
        <v>14725</v>
      </c>
      <c r="Z12" s="13">
        <v>0</v>
      </c>
      <c r="AA12" s="13">
        <v>11043.75</v>
      </c>
      <c r="AB12" s="35">
        <v>1801</v>
      </c>
      <c r="AC12" s="13">
        <v>151417</v>
      </c>
      <c r="AD12" s="13">
        <v>35750</v>
      </c>
      <c r="AE12" s="13">
        <v>87522.45</v>
      </c>
    </row>
    <row r="13" spans="1:31">
      <c r="A13" s="2">
        <v>18</v>
      </c>
      <c r="B13" s="1" t="s">
        <v>390</v>
      </c>
      <c r="C13" s="13">
        <v>10935220</v>
      </c>
      <c r="D13" s="13">
        <v>10561644.277170794</v>
      </c>
      <c r="E13" s="13">
        <v>394941.96292802365</v>
      </c>
      <c r="F13" s="13">
        <v>12837415</v>
      </c>
      <c r="G13" s="13">
        <v>12408242</v>
      </c>
      <c r="H13" s="13">
        <v>429173</v>
      </c>
      <c r="I13" s="13">
        <v>522700</v>
      </c>
      <c r="J13" s="13">
        <v>514099</v>
      </c>
      <c r="K13" s="13">
        <v>8601</v>
      </c>
      <c r="L13" s="35">
        <v>6251263.3472791724</v>
      </c>
      <c r="M13" s="13">
        <v>457505.01133344916</v>
      </c>
      <c r="N13" s="13">
        <v>5963728.2559844097</v>
      </c>
      <c r="O13" s="13">
        <v>6841604</v>
      </c>
      <c r="P13" s="13">
        <v>549953</v>
      </c>
      <c r="Q13" s="13">
        <v>16693</v>
      </c>
      <c r="R13" s="13">
        <v>16693</v>
      </c>
      <c r="S13" s="13">
        <v>-964893.74401559029</v>
      </c>
      <c r="T13" s="35">
        <v>85370</v>
      </c>
      <c r="U13" s="13">
        <v>327089</v>
      </c>
      <c r="V13" s="13">
        <v>8449</v>
      </c>
      <c r="W13" s="13">
        <v>238980</v>
      </c>
      <c r="X13" s="35">
        <v>40609</v>
      </c>
      <c r="Y13" s="13">
        <v>147760</v>
      </c>
      <c r="Z13" s="13">
        <v>0</v>
      </c>
      <c r="AA13" s="13">
        <v>110820</v>
      </c>
      <c r="AB13" s="35">
        <v>38600</v>
      </c>
      <c r="AC13" s="13">
        <v>357063</v>
      </c>
      <c r="AD13" s="13">
        <v>26712</v>
      </c>
      <c r="AE13" s="13">
        <v>250795.8</v>
      </c>
    </row>
    <row r="14" spans="1:31">
      <c r="A14" s="2">
        <v>22</v>
      </c>
      <c r="B14" s="1" t="s">
        <v>14</v>
      </c>
      <c r="C14" s="13">
        <v>2780591</v>
      </c>
      <c r="D14" s="13">
        <v>2723014.5462320466</v>
      </c>
      <c r="E14" s="13">
        <v>63009.985684925006</v>
      </c>
      <c r="F14" s="13">
        <v>3408792</v>
      </c>
      <c r="G14" s="13">
        <v>3330924</v>
      </c>
      <c r="H14" s="13">
        <v>77868</v>
      </c>
      <c r="I14" s="13">
        <v>280426</v>
      </c>
      <c r="J14" s="13">
        <v>280426</v>
      </c>
      <c r="K14" s="13">
        <v>0</v>
      </c>
      <c r="L14" s="35">
        <v>1523483.8747162917</v>
      </c>
      <c r="M14" s="13">
        <v>228246.71532655164</v>
      </c>
      <c r="N14" s="13">
        <v>2299088.990043405</v>
      </c>
      <c r="O14" s="13">
        <v>1835797</v>
      </c>
      <c r="P14" s="13">
        <v>228943</v>
      </c>
      <c r="Q14" s="13">
        <v>2920</v>
      </c>
      <c r="R14" s="13">
        <v>0</v>
      </c>
      <c r="S14" s="13">
        <v>379409.99004340498</v>
      </c>
      <c r="T14" s="35">
        <v>31087</v>
      </c>
      <c r="U14" s="13">
        <v>84527</v>
      </c>
      <c r="V14" s="13">
        <v>0</v>
      </c>
      <c r="W14" s="13">
        <v>63395.25</v>
      </c>
      <c r="X14" s="35">
        <v>11991</v>
      </c>
      <c r="Y14" s="13">
        <v>30980</v>
      </c>
      <c r="Z14" s="13">
        <v>0</v>
      </c>
      <c r="AA14" s="13">
        <v>23235</v>
      </c>
      <c r="AB14" s="35">
        <v>26065</v>
      </c>
      <c r="AC14" s="13">
        <v>227546</v>
      </c>
      <c r="AD14" s="13">
        <v>63984</v>
      </c>
      <c r="AE14" s="13">
        <v>129536.85</v>
      </c>
    </row>
    <row r="15" spans="1:31">
      <c r="A15" s="2">
        <v>24</v>
      </c>
      <c r="B15" s="1" t="s">
        <v>15</v>
      </c>
      <c r="C15" s="13">
        <v>1786385</v>
      </c>
      <c r="D15" s="13">
        <v>1786487.5728542032</v>
      </c>
      <c r="E15" s="13">
        <v>3388.0508834086545</v>
      </c>
      <c r="F15" s="13">
        <v>2160940</v>
      </c>
      <c r="G15" s="13">
        <v>2145542</v>
      </c>
      <c r="H15" s="13">
        <v>15398</v>
      </c>
      <c r="I15" s="13">
        <v>63766</v>
      </c>
      <c r="J15" s="13">
        <v>63766</v>
      </c>
      <c r="K15" s="13">
        <v>0</v>
      </c>
      <c r="L15" s="35">
        <v>1054862.4909467075</v>
      </c>
      <c r="M15" s="13">
        <v>100438.15747588006</v>
      </c>
      <c r="N15" s="13">
        <v>1396985.3069241992</v>
      </c>
      <c r="O15" s="13">
        <v>1383241</v>
      </c>
      <c r="P15" s="13">
        <v>137231</v>
      </c>
      <c r="Q15" s="13">
        <v>0</v>
      </c>
      <c r="R15" s="13">
        <v>0</v>
      </c>
      <c r="S15" s="13">
        <v>13744.30692419922</v>
      </c>
      <c r="T15" s="35">
        <v>42895</v>
      </c>
      <c r="U15" s="13">
        <v>94415</v>
      </c>
      <c r="V15" s="13">
        <v>2458</v>
      </c>
      <c r="W15" s="13">
        <v>68967.75</v>
      </c>
      <c r="X15" s="35">
        <v>12484</v>
      </c>
      <c r="Y15" s="13">
        <v>5980</v>
      </c>
      <c r="Z15" s="13">
        <v>0</v>
      </c>
      <c r="AA15" s="13">
        <v>4485</v>
      </c>
      <c r="AB15" s="35">
        <v>24397</v>
      </c>
      <c r="AC15" s="13">
        <v>124188</v>
      </c>
      <c r="AD15" s="13">
        <v>38898</v>
      </c>
      <c r="AE15" s="13">
        <v>66555.600000000006</v>
      </c>
    </row>
    <row r="16" spans="1:31">
      <c r="A16" s="2">
        <v>25</v>
      </c>
      <c r="B16" s="1" t="s">
        <v>16</v>
      </c>
      <c r="C16" s="13">
        <v>1176279</v>
      </c>
      <c r="D16" s="13">
        <v>1161115.4752943062</v>
      </c>
      <c r="E16" s="13">
        <v>17462.892187533293</v>
      </c>
      <c r="F16" s="13">
        <v>1410082</v>
      </c>
      <c r="G16" s="13">
        <v>1405355</v>
      </c>
      <c r="H16" s="13">
        <v>4727</v>
      </c>
      <c r="I16" s="13">
        <v>74536</v>
      </c>
      <c r="J16" s="13">
        <v>74536</v>
      </c>
      <c r="K16" s="13">
        <v>0</v>
      </c>
      <c r="L16" s="35">
        <v>675125.65975834336</v>
      </c>
      <c r="M16" s="13">
        <v>112416.54650506027</v>
      </c>
      <c r="N16" s="13">
        <v>873494.47829130932</v>
      </c>
      <c r="O16" s="13">
        <v>815654</v>
      </c>
      <c r="P16" s="13">
        <v>114492</v>
      </c>
      <c r="Q16" s="13">
        <v>126682</v>
      </c>
      <c r="R16" s="13">
        <v>108912</v>
      </c>
      <c r="S16" s="13">
        <v>2729.4782913093222</v>
      </c>
      <c r="T16" s="35">
        <v>10864</v>
      </c>
      <c r="U16" s="13">
        <v>65129</v>
      </c>
      <c r="V16" s="13">
        <v>671</v>
      </c>
      <c r="W16" s="13">
        <v>48343.5</v>
      </c>
      <c r="X16" s="35">
        <v>19750</v>
      </c>
      <c r="Y16" s="13">
        <v>58642</v>
      </c>
      <c r="Z16" s="13">
        <v>0</v>
      </c>
      <c r="AA16" s="13">
        <v>43981.5</v>
      </c>
      <c r="AB16" s="35">
        <v>0</v>
      </c>
      <c r="AC16" s="13">
        <v>72236</v>
      </c>
      <c r="AD16" s="13">
        <v>5060</v>
      </c>
      <c r="AE16" s="13">
        <v>53015.25</v>
      </c>
    </row>
    <row r="17" spans="1:31">
      <c r="A17" s="2">
        <v>34</v>
      </c>
      <c r="B17" s="1" t="s">
        <v>17</v>
      </c>
      <c r="C17" s="13">
        <v>54481913</v>
      </c>
      <c r="D17" s="13">
        <v>51068662.709222652</v>
      </c>
      <c r="E17" s="13">
        <v>3519701.0338234813</v>
      </c>
      <c r="F17" s="13">
        <v>52894251</v>
      </c>
      <c r="G17" s="13">
        <v>49452081</v>
      </c>
      <c r="H17" s="13">
        <v>3442170</v>
      </c>
      <c r="I17" s="13">
        <v>1300381</v>
      </c>
      <c r="J17" s="13">
        <v>1298878</v>
      </c>
      <c r="K17" s="13">
        <v>1503</v>
      </c>
      <c r="L17" s="35">
        <v>27022459.258330032</v>
      </c>
      <c r="M17" s="13">
        <v>2674734.8846957111</v>
      </c>
      <c r="N17" s="13">
        <v>38470979.339371353</v>
      </c>
      <c r="O17" s="13">
        <v>33976629</v>
      </c>
      <c r="P17" s="13">
        <v>2674735</v>
      </c>
      <c r="Q17" s="13">
        <v>997080</v>
      </c>
      <c r="R17" s="13">
        <v>0</v>
      </c>
      <c r="S17" s="13">
        <v>6116615.3393713534</v>
      </c>
      <c r="T17" s="35">
        <v>137461</v>
      </c>
      <c r="U17" s="13">
        <v>587383</v>
      </c>
      <c r="V17" s="13">
        <v>4165</v>
      </c>
      <c r="W17" s="13">
        <v>437413.5</v>
      </c>
      <c r="X17" s="35">
        <v>59795</v>
      </c>
      <c r="Y17" s="13">
        <v>181094</v>
      </c>
      <c r="Z17" s="13">
        <v>157</v>
      </c>
      <c r="AA17" s="13">
        <v>135702.75</v>
      </c>
      <c r="AB17" s="35">
        <v>219007</v>
      </c>
      <c r="AC17" s="13">
        <v>4126377</v>
      </c>
      <c r="AD17" s="13">
        <v>403003</v>
      </c>
      <c r="AE17" s="13">
        <v>2866209.3</v>
      </c>
    </row>
    <row r="18" spans="1:31">
      <c r="A18" s="2">
        <v>37</v>
      </c>
      <c r="B18" s="1" t="s">
        <v>18</v>
      </c>
      <c r="C18" s="13">
        <v>9213753</v>
      </c>
      <c r="D18" s="13">
        <v>9136904.7885236964</v>
      </c>
      <c r="E18" s="13">
        <v>94849.660719163032</v>
      </c>
      <c r="F18" s="13">
        <v>9908578</v>
      </c>
      <c r="G18" s="13">
        <v>9739510</v>
      </c>
      <c r="H18" s="13">
        <v>169068</v>
      </c>
      <c r="I18" s="13">
        <v>571751</v>
      </c>
      <c r="J18" s="13">
        <v>541371</v>
      </c>
      <c r="K18" s="13">
        <v>30380</v>
      </c>
      <c r="L18" s="35">
        <v>5540565.3009421723</v>
      </c>
      <c r="M18" s="13">
        <v>423060.86262038734</v>
      </c>
      <c r="N18" s="13">
        <v>7078260.2422365639</v>
      </c>
      <c r="O18" s="13">
        <v>6481203</v>
      </c>
      <c r="P18" s="13">
        <v>423061</v>
      </c>
      <c r="Q18" s="13">
        <v>35840</v>
      </c>
      <c r="R18" s="13">
        <v>0</v>
      </c>
      <c r="S18" s="13">
        <v>64398.242236563936</v>
      </c>
      <c r="T18" s="35">
        <v>130170</v>
      </c>
      <c r="U18" s="13">
        <v>350145</v>
      </c>
      <c r="V18" s="13">
        <v>1494</v>
      </c>
      <c r="W18" s="13">
        <v>261488.25</v>
      </c>
      <c r="X18" s="35">
        <v>8258</v>
      </c>
      <c r="Y18" s="13">
        <v>13411</v>
      </c>
      <c r="Z18" s="13">
        <v>56</v>
      </c>
      <c r="AA18" s="13">
        <v>10016.25</v>
      </c>
      <c r="AB18" s="35">
        <v>116897</v>
      </c>
      <c r="AC18" s="13">
        <v>293611</v>
      </c>
      <c r="AD18" s="13">
        <v>89819</v>
      </c>
      <c r="AE18" s="13">
        <v>158848.79999999999</v>
      </c>
    </row>
    <row r="19" spans="1:31">
      <c r="A19" s="2">
        <v>39</v>
      </c>
      <c r="B19" s="1" t="s">
        <v>496</v>
      </c>
      <c r="C19" s="13">
        <v>2486662</v>
      </c>
      <c r="D19" s="13">
        <v>2474017.9019898013</v>
      </c>
      <c r="E19" s="13">
        <v>17504.121153186799</v>
      </c>
      <c r="F19" s="13">
        <v>3180811</v>
      </c>
      <c r="G19" s="13">
        <v>3167222</v>
      </c>
      <c r="H19" s="13">
        <v>13589</v>
      </c>
      <c r="I19" s="13">
        <v>134118</v>
      </c>
      <c r="J19" s="13">
        <v>134118</v>
      </c>
      <c r="K19" s="13">
        <v>0</v>
      </c>
      <c r="L19" s="35">
        <v>1371480.5699585525</v>
      </c>
      <c r="M19" s="13">
        <v>183358.49949097386</v>
      </c>
      <c r="N19" s="13">
        <v>1733888.102484599</v>
      </c>
      <c r="O19" s="13">
        <v>1378273</v>
      </c>
      <c r="P19" s="13">
        <v>183358</v>
      </c>
      <c r="Q19" s="13">
        <v>0</v>
      </c>
      <c r="R19" s="13">
        <v>0</v>
      </c>
      <c r="S19" s="13">
        <v>257085.10248459899</v>
      </c>
      <c r="T19" s="35">
        <v>31224</v>
      </c>
      <c r="U19" s="13">
        <v>133973</v>
      </c>
      <c r="V19" s="13">
        <v>0</v>
      </c>
      <c r="W19" s="13">
        <v>100479.75</v>
      </c>
      <c r="X19" s="35">
        <v>8369</v>
      </c>
      <c r="Y19" s="13">
        <v>7984</v>
      </c>
      <c r="Z19" s="13">
        <v>0</v>
      </c>
      <c r="AA19" s="13">
        <v>5988</v>
      </c>
      <c r="AB19" s="35">
        <v>20629</v>
      </c>
      <c r="AC19" s="13">
        <v>145283</v>
      </c>
      <c r="AD19" s="13">
        <v>54609</v>
      </c>
      <c r="AE19" s="13">
        <v>76159.05</v>
      </c>
    </row>
    <row r="20" spans="1:31">
      <c r="A20" s="2">
        <v>40</v>
      </c>
      <c r="B20" s="1" t="s">
        <v>391</v>
      </c>
      <c r="C20" s="13">
        <v>1667917</v>
      </c>
      <c r="D20" s="13">
        <v>1630092.8761222949</v>
      </c>
      <c r="E20" s="13">
        <v>41082.239040444452</v>
      </c>
      <c r="F20" s="13">
        <v>1698646</v>
      </c>
      <c r="G20" s="13">
        <v>1661555</v>
      </c>
      <c r="H20" s="13">
        <v>37091</v>
      </c>
      <c r="I20" s="13">
        <v>41318</v>
      </c>
      <c r="J20" s="13">
        <v>0</v>
      </c>
      <c r="K20" s="13">
        <v>41318</v>
      </c>
      <c r="L20" s="35">
        <v>1002724.9470877576</v>
      </c>
      <c r="M20" s="13">
        <v>163539.60438963876</v>
      </c>
      <c r="N20" s="13">
        <v>1069132.8666930264</v>
      </c>
      <c r="O20" s="13">
        <v>1011954</v>
      </c>
      <c r="P20" s="13">
        <v>163540</v>
      </c>
      <c r="Q20" s="13">
        <v>1868</v>
      </c>
      <c r="R20" s="13">
        <v>0</v>
      </c>
      <c r="S20" s="13">
        <v>59046.866693026386</v>
      </c>
      <c r="T20" s="35">
        <v>21705</v>
      </c>
      <c r="U20" s="13">
        <v>75007</v>
      </c>
      <c r="V20" s="13">
        <v>0</v>
      </c>
      <c r="W20" s="13">
        <v>56255.25</v>
      </c>
      <c r="X20" s="35">
        <v>21534</v>
      </c>
      <c r="Y20" s="13">
        <v>55827</v>
      </c>
      <c r="Z20" s="13">
        <v>0</v>
      </c>
      <c r="AA20" s="13">
        <v>41870.25</v>
      </c>
      <c r="AB20" s="35">
        <v>18206</v>
      </c>
      <c r="AC20" s="13">
        <v>266940</v>
      </c>
      <c r="AD20" s="13">
        <v>75831</v>
      </c>
      <c r="AE20" s="13">
        <v>143672.4</v>
      </c>
    </row>
    <row r="21" spans="1:31">
      <c r="A21" s="2">
        <v>47</v>
      </c>
      <c r="B21" s="1" t="s">
        <v>19</v>
      </c>
      <c r="C21" s="13">
        <v>7053656</v>
      </c>
      <c r="D21" s="13">
        <v>6947941.7672280706</v>
      </c>
      <c r="E21" s="13">
        <v>119496.09386350121</v>
      </c>
      <c r="F21" s="13">
        <v>8160041</v>
      </c>
      <c r="G21" s="13">
        <v>7919690</v>
      </c>
      <c r="H21" s="13">
        <v>240351</v>
      </c>
      <c r="I21" s="13">
        <v>276930</v>
      </c>
      <c r="J21" s="13">
        <v>272746</v>
      </c>
      <c r="K21" s="13">
        <v>4184</v>
      </c>
      <c r="L21" s="35">
        <v>4175725.0372460689</v>
      </c>
      <c r="M21" s="13">
        <v>380256.32963201322</v>
      </c>
      <c r="N21" s="13">
        <v>3999922.3493972057</v>
      </c>
      <c r="O21" s="13">
        <v>3874271</v>
      </c>
      <c r="P21" s="13">
        <v>380256</v>
      </c>
      <c r="Q21" s="13">
        <v>11115</v>
      </c>
      <c r="R21" s="13">
        <v>0</v>
      </c>
      <c r="S21" s="13">
        <v>-496059.65060279425</v>
      </c>
      <c r="T21" s="35">
        <v>109029</v>
      </c>
      <c r="U21" s="13">
        <v>363319</v>
      </c>
      <c r="V21" s="13">
        <v>34</v>
      </c>
      <c r="W21" s="13">
        <v>272463.75</v>
      </c>
      <c r="X21" s="35">
        <v>11583</v>
      </c>
      <c r="Y21" s="13">
        <v>20837</v>
      </c>
      <c r="Z21" s="13">
        <v>839</v>
      </c>
      <c r="AA21" s="13">
        <v>14998.5</v>
      </c>
      <c r="AB21" s="35">
        <v>66810</v>
      </c>
      <c r="AC21" s="13">
        <v>413825</v>
      </c>
      <c r="AD21" s="13">
        <v>259275</v>
      </c>
      <c r="AE21" s="13">
        <v>129181.95</v>
      </c>
    </row>
    <row r="22" spans="1:31">
      <c r="A22" s="2">
        <v>48</v>
      </c>
      <c r="B22" s="1" t="s">
        <v>392</v>
      </c>
      <c r="C22" s="13">
        <v>1633123</v>
      </c>
      <c r="D22" s="13">
        <v>1180340.7912969049</v>
      </c>
      <c r="E22" s="13">
        <v>31484.378359635753</v>
      </c>
      <c r="F22" s="13">
        <v>1274505</v>
      </c>
      <c r="G22" s="13">
        <v>1256702</v>
      </c>
      <c r="H22" s="13">
        <v>17803</v>
      </c>
      <c r="I22" s="13">
        <v>104035</v>
      </c>
      <c r="J22" s="13">
        <v>793</v>
      </c>
      <c r="K22" s="13">
        <v>103242</v>
      </c>
      <c r="L22" s="35">
        <v>1490109.0092360105</v>
      </c>
      <c r="M22" s="13">
        <v>192325.65102157835</v>
      </c>
      <c r="N22" s="13">
        <v>1500954.0488480288</v>
      </c>
      <c r="O22" s="13">
        <v>2191832</v>
      </c>
      <c r="P22" s="13">
        <v>192326</v>
      </c>
      <c r="Q22" s="13">
        <v>102644</v>
      </c>
      <c r="R22" s="13">
        <v>0</v>
      </c>
      <c r="S22" s="13">
        <v>-372527.25230900262</v>
      </c>
      <c r="T22" s="35">
        <v>24510</v>
      </c>
      <c r="U22" s="13">
        <v>14917</v>
      </c>
      <c r="V22" s="13">
        <v>461</v>
      </c>
      <c r="W22" s="13">
        <v>10842</v>
      </c>
      <c r="X22" s="35">
        <v>0</v>
      </c>
      <c r="Y22" s="13">
        <v>749</v>
      </c>
      <c r="Z22" s="13">
        <v>0</v>
      </c>
      <c r="AA22" s="13">
        <v>561.75</v>
      </c>
      <c r="AB22" s="35">
        <v>6492</v>
      </c>
      <c r="AC22" s="13">
        <v>43385</v>
      </c>
      <c r="AD22" s="13">
        <v>23399</v>
      </c>
      <c r="AE22" s="13">
        <v>16795.95</v>
      </c>
    </row>
    <row r="23" spans="1:31">
      <c r="A23" s="2">
        <v>50</v>
      </c>
      <c r="B23" s="1" t="s">
        <v>20</v>
      </c>
      <c r="C23" s="13">
        <v>1847553</v>
      </c>
      <c r="D23" s="13">
        <v>1818479.8120829144</v>
      </c>
      <c r="E23" s="13">
        <v>32683.656213498012</v>
      </c>
      <c r="F23" s="13">
        <v>1992361</v>
      </c>
      <c r="G23" s="13">
        <v>1941367</v>
      </c>
      <c r="H23" s="13">
        <v>50994</v>
      </c>
      <c r="I23" s="13">
        <v>96343</v>
      </c>
      <c r="J23" s="13">
        <v>96343</v>
      </c>
      <c r="K23" s="13">
        <v>0</v>
      </c>
      <c r="L23" s="35">
        <v>850320.76163819409</v>
      </c>
      <c r="M23" s="13">
        <v>162043.44620946649</v>
      </c>
      <c r="N23" s="13">
        <v>1084449.3305385334</v>
      </c>
      <c r="O23" s="13">
        <v>883428</v>
      </c>
      <c r="P23" s="13">
        <v>162043</v>
      </c>
      <c r="Q23" s="13">
        <v>0</v>
      </c>
      <c r="R23" s="13">
        <v>0</v>
      </c>
      <c r="S23" s="13">
        <v>187403.3305385334</v>
      </c>
      <c r="T23" s="35">
        <v>5960</v>
      </c>
      <c r="U23" s="13">
        <v>87933</v>
      </c>
      <c r="V23" s="13">
        <v>0</v>
      </c>
      <c r="W23" s="13">
        <v>65949.75</v>
      </c>
      <c r="X23" s="35">
        <v>8464</v>
      </c>
      <c r="Y23" s="13">
        <v>22217</v>
      </c>
      <c r="Z23" s="13">
        <v>0</v>
      </c>
      <c r="AA23" s="13">
        <v>16662.75</v>
      </c>
      <c r="AB23" s="35">
        <v>57093</v>
      </c>
      <c r="AC23" s="13">
        <v>390116</v>
      </c>
      <c r="AD23" s="13">
        <v>71938</v>
      </c>
      <c r="AE23" s="13">
        <v>247149.3</v>
      </c>
    </row>
    <row r="24" spans="1:31">
      <c r="A24" s="2">
        <v>51</v>
      </c>
      <c r="B24" s="1" t="s">
        <v>441</v>
      </c>
      <c r="C24" s="13">
        <v>2541462</v>
      </c>
      <c r="D24" s="13">
        <v>2342547.4827298098</v>
      </c>
      <c r="E24" s="13">
        <v>78661.228616977809</v>
      </c>
      <c r="F24" s="13">
        <v>3038823</v>
      </c>
      <c r="G24" s="13">
        <v>2958575</v>
      </c>
      <c r="H24" s="13">
        <v>80248</v>
      </c>
      <c r="I24" s="13">
        <v>163139</v>
      </c>
      <c r="J24" s="13">
        <v>153520</v>
      </c>
      <c r="K24" s="13">
        <v>9619</v>
      </c>
      <c r="L24" s="35">
        <v>1439502.641101093</v>
      </c>
      <c r="M24" s="13">
        <v>245331.03833799469</v>
      </c>
      <c r="N24" s="13">
        <v>1686047.0527975424</v>
      </c>
      <c r="O24" s="13">
        <v>1778615</v>
      </c>
      <c r="P24" s="13">
        <v>245331</v>
      </c>
      <c r="Q24" s="13">
        <v>61069</v>
      </c>
      <c r="R24" s="13">
        <v>0</v>
      </c>
      <c r="S24" s="13">
        <v>-31498.947202457581</v>
      </c>
      <c r="T24" s="35">
        <v>53994</v>
      </c>
      <c r="U24" s="13">
        <v>197991</v>
      </c>
      <c r="V24" s="13">
        <v>270</v>
      </c>
      <c r="W24" s="13">
        <v>148290.75</v>
      </c>
      <c r="X24" s="35">
        <v>23164</v>
      </c>
      <c r="Y24" s="13">
        <v>66198</v>
      </c>
      <c r="Z24" s="13">
        <v>0</v>
      </c>
      <c r="AA24" s="13">
        <v>49648.5</v>
      </c>
      <c r="AB24" s="35">
        <v>35157</v>
      </c>
      <c r="AC24" s="13">
        <v>219651</v>
      </c>
      <c r="AD24" s="13">
        <v>26084</v>
      </c>
      <c r="AE24" s="13">
        <v>152284.20000000001</v>
      </c>
    </row>
    <row r="25" spans="1:31">
      <c r="A25" s="2">
        <v>52</v>
      </c>
      <c r="B25" s="1" t="s">
        <v>497</v>
      </c>
      <c r="C25" s="13">
        <v>6254153</v>
      </c>
      <c r="D25" s="13">
        <v>6117182.5840978203</v>
      </c>
      <c r="E25" s="13">
        <v>149189.43745048321</v>
      </c>
      <c r="F25" s="13">
        <v>8003201</v>
      </c>
      <c r="G25" s="13">
        <v>7873950</v>
      </c>
      <c r="H25" s="13">
        <v>129251</v>
      </c>
      <c r="I25" s="13">
        <v>246085</v>
      </c>
      <c r="J25" s="13">
        <v>246085</v>
      </c>
      <c r="K25" s="13">
        <v>0</v>
      </c>
      <c r="L25" s="35">
        <v>3378466.566184612</v>
      </c>
      <c r="M25" s="13">
        <v>240279.55319408557</v>
      </c>
      <c r="N25" s="13">
        <v>4049261.8424612251</v>
      </c>
      <c r="O25" s="13">
        <v>3244887</v>
      </c>
      <c r="P25" s="13">
        <v>240280</v>
      </c>
      <c r="Q25" s="13">
        <v>0</v>
      </c>
      <c r="R25" s="13">
        <v>0</v>
      </c>
      <c r="S25" s="13">
        <v>549104.84246122511</v>
      </c>
      <c r="T25" s="35">
        <v>68090</v>
      </c>
      <c r="U25" s="13">
        <v>274615</v>
      </c>
      <c r="V25" s="13">
        <v>0</v>
      </c>
      <c r="W25" s="13">
        <v>205961.25</v>
      </c>
      <c r="X25" s="35">
        <v>3836</v>
      </c>
      <c r="Y25" s="13">
        <v>18919</v>
      </c>
      <c r="Z25" s="13">
        <v>0</v>
      </c>
      <c r="AA25" s="13">
        <v>14189.25</v>
      </c>
      <c r="AB25" s="35">
        <v>20629</v>
      </c>
      <c r="AC25" s="13">
        <v>300967</v>
      </c>
      <c r="AD25" s="13">
        <v>112886</v>
      </c>
      <c r="AE25" s="13">
        <v>145499.85</v>
      </c>
    </row>
    <row r="26" spans="1:31">
      <c r="A26" s="2">
        <v>53</v>
      </c>
      <c r="B26" s="1" t="s">
        <v>21</v>
      </c>
      <c r="C26" s="13">
        <v>2004137</v>
      </c>
      <c r="D26" s="13">
        <v>1997338.5130688036</v>
      </c>
      <c r="E26" s="13">
        <v>10713.467986727079</v>
      </c>
      <c r="F26" s="13">
        <v>2271322</v>
      </c>
      <c r="G26" s="13">
        <v>2266076</v>
      </c>
      <c r="H26" s="13">
        <v>5246</v>
      </c>
      <c r="I26" s="13">
        <v>75278</v>
      </c>
      <c r="J26" s="13">
        <v>75278</v>
      </c>
      <c r="K26" s="13">
        <v>0</v>
      </c>
      <c r="L26" s="35">
        <v>1129157.4569230061</v>
      </c>
      <c r="M26" s="13">
        <v>125261.06221189127</v>
      </c>
      <c r="N26" s="13">
        <v>1248347.9157118108</v>
      </c>
      <c r="O26" s="13">
        <v>1122825</v>
      </c>
      <c r="P26" s="13">
        <v>125261</v>
      </c>
      <c r="Q26" s="13">
        <v>0</v>
      </c>
      <c r="R26" s="13">
        <v>0</v>
      </c>
      <c r="S26" s="13">
        <v>125522.91571181081</v>
      </c>
      <c r="T26" s="35">
        <v>37124</v>
      </c>
      <c r="U26" s="13">
        <v>75333</v>
      </c>
      <c r="V26" s="13">
        <v>0</v>
      </c>
      <c r="W26" s="13">
        <v>56499.75</v>
      </c>
      <c r="X26" s="35">
        <v>0</v>
      </c>
      <c r="Y26" s="13">
        <v>14660</v>
      </c>
      <c r="Z26" s="13">
        <v>0</v>
      </c>
      <c r="AA26" s="13">
        <v>10995</v>
      </c>
      <c r="AB26" s="35">
        <v>14593</v>
      </c>
      <c r="AC26" s="13">
        <v>71371</v>
      </c>
      <c r="AD26" s="13">
        <v>29544</v>
      </c>
      <c r="AE26" s="13">
        <v>31911.599999999999</v>
      </c>
    </row>
    <row r="27" spans="1:31">
      <c r="A27" s="2">
        <v>55</v>
      </c>
      <c r="B27" s="1" t="s">
        <v>442</v>
      </c>
      <c r="C27" s="13">
        <v>1994243</v>
      </c>
      <c r="D27" s="13">
        <v>1942231.8247901604</v>
      </c>
      <c r="E27" s="13">
        <v>55906.477426153389</v>
      </c>
      <c r="F27" s="13">
        <v>2300516</v>
      </c>
      <c r="G27" s="13">
        <v>2245622</v>
      </c>
      <c r="H27" s="13">
        <v>54894</v>
      </c>
      <c r="I27" s="13">
        <v>66677</v>
      </c>
      <c r="J27" s="13">
        <v>65784</v>
      </c>
      <c r="K27" s="13">
        <v>893</v>
      </c>
      <c r="L27" s="35">
        <v>1163816.7047425043</v>
      </c>
      <c r="M27" s="13">
        <v>154100.47823593809</v>
      </c>
      <c r="N27" s="13">
        <v>1809812.1375985688</v>
      </c>
      <c r="O27" s="13">
        <v>1580573</v>
      </c>
      <c r="P27" s="13">
        <v>154100</v>
      </c>
      <c r="Q27" s="13">
        <v>2391</v>
      </c>
      <c r="R27" s="13">
        <v>0</v>
      </c>
      <c r="S27" s="13">
        <v>189088.13759856881</v>
      </c>
      <c r="T27" s="35">
        <v>66709</v>
      </c>
      <c r="U27" s="13">
        <v>197132</v>
      </c>
      <c r="V27" s="13">
        <v>3509</v>
      </c>
      <c r="W27" s="13">
        <v>145217.25</v>
      </c>
      <c r="X27" s="35">
        <v>13459</v>
      </c>
      <c r="Y27" s="13">
        <v>47355</v>
      </c>
      <c r="Z27" s="13">
        <v>0</v>
      </c>
      <c r="AA27" s="13">
        <v>35516.25</v>
      </c>
      <c r="AB27" s="35">
        <v>26836</v>
      </c>
      <c r="AC27" s="13">
        <v>232303</v>
      </c>
      <c r="AD27" s="13">
        <v>47558</v>
      </c>
      <c r="AE27" s="13">
        <v>144683.1</v>
      </c>
    </row>
    <row r="28" spans="1:31">
      <c r="A28" s="2">
        <v>56</v>
      </c>
      <c r="B28" s="1" t="s">
        <v>22</v>
      </c>
      <c r="C28" s="13">
        <v>1492798</v>
      </c>
      <c r="D28" s="13">
        <v>1447611.7423599258</v>
      </c>
      <c r="E28" s="13">
        <v>48103.289367909056</v>
      </c>
      <c r="F28" s="13">
        <v>1746867</v>
      </c>
      <c r="G28" s="13">
        <v>1697397</v>
      </c>
      <c r="H28" s="13">
        <v>49470</v>
      </c>
      <c r="I28" s="13">
        <v>106223</v>
      </c>
      <c r="J28" s="13">
        <v>106223</v>
      </c>
      <c r="K28" s="13">
        <v>0</v>
      </c>
      <c r="L28" s="35">
        <v>916599.12967066199</v>
      </c>
      <c r="M28" s="13">
        <v>157545.60954070318</v>
      </c>
      <c r="N28" s="13">
        <v>1380809.679267237</v>
      </c>
      <c r="O28" s="13">
        <v>1358395</v>
      </c>
      <c r="P28" s="13">
        <v>157546</v>
      </c>
      <c r="Q28" s="13">
        <v>0</v>
      </c>
      <c r="R28" s="13">
        <v>0</v>
      </c>
      <c r="S28" s="13">
        <v>22414.679267236963</v>
      </c>
      <c r="T28" s="35">
        <v>27495</v>
      </c>
      <c r="U28" s="13">
        <v>105050</v>
      </c>
      <c r="V28" s="13">
        <v>0</v>
      </c>
      <c r="W28" s="13">
        <v>78787.5</v>
      </c>
      <c r="X28" s="35">
        <v>15615</v>
      </c>
      <c r="Y28" s="13">
        <v>60506</v>
      </c>
      <c r="Z28" s="13">
        <v>0</v>
      </c>
      <c r="AA28" s="13">
        <v>45379.5</v>
      </c>
      <c r="AB28" s="35">
        <v>8503</v>
      </c>
      <c r="AC28" s="13">
        <v>171469</v>
      </c>
      <c r="AD28" s="13">
        <v>11818</v>
      </c>
      <c r="AE28" s="13">
        <v>121845.15</v>
      </c>
    </row>
    <row r="29" spans="1:31">
      <c r="A29" s="2">
        <v>58</v>
      </c>
      <c r="B29" s="1" t="s">
        <v>23</v>
      </c>
      <c r="C29" s="13">
        <v>4583069</v>
      </c>
      <c r="D29" s="13">
        <v>4494483.9865462948</v>
      </c>
      <c r="E29" s="13">
        <v>97540.457036372682</v>
      </c>
      <c r="F29" s="13">
        <v>5635826</v>
      </c>
      <c r="G29" s="13">
        <v>5523328</v>
      </c>
      <c r="H29" s="13">
        <v>112498</v>
      </c>
      <c r="I29" s="13">
        <v>99075</v>
      </c>
      <c r="J29" s="13">
        <v>93069</v>
      </c>
      <c r="K29" s="13">
        <v>6006</v>
      </c>
      <c r="L29" s="35">
        <v>2423737.9741032077</v>
      </c>
      <c r="M29" s="13">
        <v>276590.69810943218</v>
      </c>
      <c r="N29" s="13">
        <v>3904706.1604480785</v>
      </c>
      <c r="O29" s="13">
        <v>2045480</v>
      </c>
      <c r="P29" s="13">
        <v>276591</v>
      </c>
      <c r="Q29" s="13">
        <v>15484</v>
      </c>
      <c r="R29" s="13">
        <v>0</v>
      </c>
      <c r="S29" s="13">
        <v>605934.49352580192</v>
      </c>
      <c r="T29" s="35">
        <v>82384</v>
      </c>
      <c r="U29" s="13">
        <v>355573</v>
      </c>
      <c r="V29" s="13">
        <v>0</v>
      </c>
      <c r="W29" s="13">
        <v>266679.75</v>
      </c>
      <c r="X29" s="35">
        <v>36051</v>
      </c>
      <c r="Y29" s="13">
        <v>182802</v>
      </c>
      <c r="Z29" s="13">
        <v>0</v>
      </c>
      <c r="AA29" s="13">
        <v>137101.5</v>
      </c>
      <c r="AB29" s="35">
        <v>26250</v>
      </c>
      <c r="AC29" s="13">
        <v>537816</v>
      </c>
      <c r="AD29" s="13">
        <v>104739</v>
      </c>
      <c r="AE29" s="13">
        <v>333140.55</v>
      </c>
    </row>
    <row r="30" spans="1:31">
      <c r="A30" s="2">
        <v>59</v>
      </c>
      <c r="B30" s="1" t="s">
        <v>24</v>
      </c>
      <c r="C30" s="13">
        <v>5369551</v>
      </c>
      <c r="D30" s="13">
        <v>5328801.5806038482</v>
      </c>
      <c r="E30" s="13">
        <v>51240.328607486073</v>
      </c>
      <c r="F30" s="13">
        <v>6351313</v>
      </c>
      <c r="G30" s="13">
        <v>6288474</v>
      </c>
      <c r="H30" s="13">
        <v>62839</v>
      </c>
      <c r="I30" s="13">
        <v>346227</v>
      </c>
      <c r="J30" s="13">
        <v>346227</v>
      </c>
      <c r="K30" s="13">
        <v>0</v>
      </c>
      <c r="L30" s="35">
        <v>2660266.8851984073</v>
      </c>
      <c r="M30" s="13">
        <v>362657.49048729253</v>
      </c>
      <c r="N30" s="13">
        <v>4511865.882720436</v>
      </c>
      <c r="O30" s="13">
        <v>3378645</v>
      </c>
      <c r="P30" s="13">
        <v>362657</v>
      </c>
      <c r="Q30" s="13">
        <v>0</v>
      </c>
      <c r="R30" s="13">
        <v>0</v>
      </c>
      <c r="S30" s="13">
        <v>665066.72129960184</v>
      </c>
      <c r="T30" s="35">
        <v>80883</v>
      </c>
      <c r="U30" s="13">
        <v>348745</v>
      </c>
      <c r="V30" s="13">
        <v>0</v>
      </c>
      <c r="W30" s="13">
        <v>261558.75</v>
      </c>
      <c r="X30" s="35">
        <v>44560</v>
      </c>
      <c r="Y30" s="13">
        <v>60742</v>
      </c>
      <c r="Z30" s="13">
        <v>0</v>
      </c>
      <c r="AA30" s="13">
        <v>45556.5</v>
      </c>
      <c r="AB30" s="35">
        <v>51254</v>
      </c>
      <c r="AC30" s="13">
        <v>603227</v>
      </c>
      <c r="AD30" s="13">
        <v>79846</v>
      </c>
      <c r="AE30" s="13">
        <v>401962.05</v>
      </c>
    </row>
    <row r="31" spans="1:31">
      <c r="A31" s="2">
        <v>60</v>
      </c>
      <c r="B31" s="1" t="s">
        <v>25</v>
      </c>
      <c r="C31" s="13">
        <v>93266</v>
      </c>
      <c r="D31" s="13">
        <v>71774.163459368356</v>
      </c>
      <c r="E31" s="13">
        <v>17177.927277869359</v>
      </c>
      <c r="F31" s="13">
        <v>71655</v>
      </c>
      <c r="G31" s="13">
        <v>42292</v>
      </c>
      <c r="H31" s="13">
        <v>29363</v>
      </c>
      <c r="I31" s="13">
        <v>1450</v>
      </c>
      <c r="J31" s="13">
        <v>1450</v>
      </c>
      <c r="K31" s="13">
        <v>0</v>
      </c>
      <c r="L31" s="35">
        <v>118498.00261279481</v>
      </c>
      <c r="M31" s="13">
        <v>21544.898586803036</v>
      </c>
      <c r="N31" s="13">
        <v>192212.45615357242</v>
      </c>
      <c r="O31" s="13">
        <v>134371</v>
      </c>
      <c r="P31" s="13">
        <v>47880</v>
      </c>
      <c r="Q31" s="13">
        <v>35342</v>
      </c>
      <c r="R31" s="13">
        <v>0</v>
      </c>
      <c r="S31" s="13">
        <v>29624.500653198702</v>
      </c>
      <c r="T31" s="35">
        <v>6027</v>
      </c>
      <c r="U31" s="13">
        <v>12548</v>
      </c>
      <c r="V31" s="13">
        <v>0</v>
      </c>
      <c r="W31" s="13">
        <v>9411</v>
      </c>
      <c r="X31" s="35">
        <v>0</v>
      </c>
      <c r="Y31" s="13">
        <v>0</v>
      </c>
      <c r="Z31" s="13">
        <v>0</v>
      </c>
      <c r="AA31" s="13">
        <v>0</v>
      </c>
      <c r="AB31" s="35">
        <v>6020</v>
      </c>
      <c r="AC31" s="13">
        <v>0</v>
      </c>
      <c r="AD31" s="13">
        <v>1716</v>
      </c>
      <c r="AE31" s="13">
        <v>-1287</v>
      </c>
    </row>
    <row r="32" spans="1:31">
      <c r="A32" s="2">
        <v>63</v>
      </c>
      <c r="B32" s="1" t="s">
        <v>393</v>
      </c>
      <c r="C32" s="13">
        <v>1952185</v>
      </c>
      <c r="D32" s="13">
        <v>1891503.5311821096</v>
      </c>
      <c r="E32" s="13">
        <v>28657.768979096894</v>
      </c>
      <c r="F32" s="13">
        <v>2268701</v>
      </c>
      <c r="G32" s="13">
        <v>2249680</v>
      </c>
      <c r="H32" s="13">
        <v>19021</v>
      </c>
      <c r="I32" s="13">
        <v>44223</v>
      </c>
      <c r="J32" s="13">
        <v>44223</v>
      </c>
      <c r="K32" s="13">
        <v>0</v>
      </c>
      <c r="L32" s="35">
        <v>1094321.5776167803</v>
      </c>
      <c r="M32" s="13">
        <v>146420.198009496</v>
      </c>
      <c r="N32" s="13">
        <v>1805328.7343815854</v>
      </c>
      <c r="O32" s="13">
        <v>1490102</v>
      </c>
      <c r="P32" s="13">
        <v>146420</v>
      </c>
      <c r="Q32" s="13">
        <v>0</v>
      </c>
      <c r="R32" s="13">
        <v>0</v>
      </c>
      <c r="S32" s="13">
        <v>273580.39440419507</v>
      </c>
      <c r="T32" s="35">
        <v>29055</v>
      </c>
      <c r="U32" s="13">
        <v>86266</v>
      </c>
      <c r="V32" s="13">
        <v>930</v>
      </c>
      <c r="W32" s="13">
        <v>64002</v>
      </c>
      <c r="X32" s="35">
        <v>5034</v>
      </c>
      <c r="Y32" s="13">
        <v>0</v>
      </c>
      <c r="Z32" s="13">
        <v>0</v>
      </c>
      <c r="AA32" s="13">
        <v>0</v>
      </c>
      <c r="AB32" s="35">
        <v>47694</v>
      </c>
      <c r="AC32" s="13">
        <v>126336</v>
      </c>
      <c r="AD32" s="13">
        <v>52087</v>
      </c>
      <c r="AE32" s="13">
        <v>58256.55</v>
      </c>
    </row>
    <row r="33" spans="1:31">
      <c r="A33" s="2">
        <v>64</v>
      </c>
      <c r="B33" s="1" t="s">
        <v>467</v>
      </c>
      <c r="C33" s="13">
        <v>1971653</v>
      </c>
      <c r="D33" s="13">
        <v>1867521.7947063441</v>
      </c>
      <c r="E33" s="13">
        <v>107983.51151307825</v>
      </c>
      <c r="F33" s="13">
        <v>2566300</v>
      </c>
      <c r="G33" s="13">
        <v>2474867</v>
      </c>
      <c r="H33" s="13">
        <v>91433</v>
      </c>
      <c r="I33" s="13">
        <v>76587</v>
      </c>
      <c r="J33" s="13">
        <v>76587</v>
      </c>
      <c r="K33" s="13">
        <v>0</v>
      </c>
      <c r="L33" s="35">
        <v>1037871.0061633636</v>
      </c>
      <c r="M33" s="13">
        <v>106023.41262755658</v>
      </c>
      <c r="N33" s="13">
        <v>1512611.0010292057</v>
      </c>
      <c r="O33" s="13">
        <v>1385077</v>
      </c>
      <c r="P33" s="13">
        <v>106023</v>
      </c>
      <c r="Q33" s="13">
        <v>13654</v>
      </c>
      <c r="R33" s="13">
        <v>0</v>
      </c>
      <c r="S33" s="13">
        <v>107046.00102920574</v>
      </c>
      <c r="T33" s="35">
        <v>21458</v>
      </c>
      <c r="U33" s="13">
        <v>69262</v>
      </c>
      <c r="V33" s="13">
        <v>0</v>
      </c>
      <c r="W33" s="13">
        <v>51946.5</v>
      </c>
      <c r="X33" s="35">
        <v>3720</v>
      </c>
      <c r="Y33" s="13">
        <v>36364</v>
      </c>
      <c r="Z33" s="13">
        <v>0</v>
      </c>
      <c r="AA33" s="13">
        <v>27273</v>
      </c>
      <c r="AB33" s="35">
        <v>39329</v>
      </c>
      <c r="AC33" s="13">
        <v>119476</v>
      </c>
      <c r="AD33" s="13">
        <v>40541</v>
      </c>
      <c r="AE33" s="13">
        <v>61071.15</v>
      </c>
    </row>
    <row r="34" spans="1:31">
      <c r="A34" s="2">
        <v>70</v>
      </c>
      <c r="B34" s="1" t="s">
        <v>394</v>
      </c>
      <c r="C34" s="13">
        <v>3324988</v>
      </c>
      <c r="D34" s="13">
        <v>3249058.102103109</v>
      </c>
      <c r="E34" s="13">
        <v>82426.403274452343</v>
      </c>
      <c r="F34" s="13">
        <v>3952486</v>
      </c>
      <c r="G34" s="13">
        <v>3860883</v>
      </c>
      <c r="H34" s="13">
        <v>91603</v>
      </c>
      <c r="I34" s="13">
        <v>143338</v>
      </c>
      <c r="J34" s="13">
        <v>143338</v>
      </c>
      <c r="K34" s="13">
        <v>0</v>
      </c>
      <c r="L34" s="35">
        <v>1758593.0827613401</v>
      </c>
      <c r="M34" s="13">
        <v>247271.75516705154</v>
      </c>
      <c r="N34" s="13">
        <v>2415598.1842003874</v>
      </c>
      <c r="O34" s="13">
        <v>2415598</v>
      </c>
      <c r="P34" s="13">
        <v>247272</v>
      </c>
      <c r="Q34" s="13">
        <v>0</v>
      </c>
      <c r="R34" s="13">
        <v>0</v>
      </c>
      <c r="S34" s="13">
        <v>0.18420038744807243</v>
      </c>
      <c r="T34" s="35">
        <v>27180</v>
      </c>
      <c r="U34" s="13">
        <v>95319</v>
      </c>
      <c r="V34" s="13">
        <v>559</v>
      </c>
      <c r="W34" s="13">
        <v>71070</v>
      </c>
      <c r="X34" s="35">
        <v>12166</v>
      </c>
      <c r="Y34" s="13">
        <v>50165</v>
      </c>
      <c r="Z34" s="13">
        <v>0</v>
      </c>
      <c r="AA34" s="13">
        <v>37623.75</v>
      </c>
      <c r="AB34" s="35">
        <v>46035</v>
      </c>
      <c r="AC34" s="13">
        <v>368095</v>
      </c>
      <c r="AD34" s="13">
        <v>39920</v>
      </c>
      <c r="AE34" s="13">
        <v>250133.1</v>
      </c>
    </row>
    <row r="35" spans="1:31">
      <c r="A35" s="2">
        <v>72</v>
      </c>
      <c r="B35" s="1" t="s">
        <v>26</v>
      </c>
      <c r="C35" s="13">
        <v>3790028</v>
      </c>
      <c r="D35" s="13">
        <v>3729577.3284856039</v>
      </c>
      <c r="E35" s="13">
        <v>67855.601765848769</v>
      </c>
      <c r="F35" s="13">
        <v>4245520</v>
      </c>
      <c r="G35" s="13">
        <v>4199813</v>
      </c>
      <c r="H35" s="13">
        <v>45707</v>
      </c>
      <c r="I35" s="13">
        <v>130496</v>
      </c>
      <c r="J35" s="13">
        <v>130496</v>
      </c>
      <c r="K35" s="13">
        <v>0</v>
      </c>
      <c r="L35" s="35">
        <v>1980371.4108073663</v>
      </c>
      <c r="M35" s="13">
        <v>189498.11677149101</v>
      </c>
      <c r="N35" s="13">
        <v>3022419.644827337</v>
      </c>
      <c r="O35" s="13">
        <v>2897793</v>
      </c>
      <c r="P35" s="13">
        <v>189498</v>
      </c>
      <c r="Q35" s="13">
        <v>0</v>
      </c>
      <c r="R35" s="13">
        <v>0</v>
      </c>
      <c r="S35" s="13">
        <v>124626.644827337</v>
      </c>
      <c r="T35" s="35">
        <v>49361</v>
      </c>
      <c r="U35" s="13">
        <v>115601</v>
      </c>
      <c r="V35" s="13">
        <v>1565</v>
      </c>
      <c r="W35" s="13">
        <v>85527</v>
      </c>
      <c r="X35" s="35">
        <v>0</v>
      </c>
      <c r="Y35" s="13">
        <v>0</v>
      </c>
      <c r="Z35" s="13">
        <v>0</v>
      </c>
      <c r="AA35" s="13">
        <v>0</v>
      </c>
      <c r="AB35" s="35">
        <v>96218</v>
      </c>
      <c r="AC35" s="13">
        <v>189094</v>
      </c>
      <c r="AD35" s="13">
        <v>74663</v>
      </c>
      <c r="AE35" s="13">
        <v>89995.95</v>
      </c>
    </row>
    <row r="36" spans="1:31">
      <c r="A36" s="2">
        <v>74</v>
      </c>
      <c r="B36" s="1" t="s">
        <v>27</v>
      </c>
      <c r="C36" s="13">
        <v>10175424</v>
      </c>
      <c r="D36" s="13">
        <v>9908308.5636194125</v>
      </c>
      <c r="E36" s="13">
        <v>286997.25514732517</v>
      </c>
      <c r="F36" s="13">
        <v>9929849</v>
      </c>
      <c r="G36" s="13">
        <v>9649335</v>
      </c>
      <c r="H36" s="13">
        <v>280514</v>
      </c>
      <c r="I36" s="13">
        <v>349033</v>
      </c>
      <c r="J36" s="13">
        <v>349033</v>
      </c>
      <c r="K36" s="13">
        <v>0</v>
      </c>
      <c r="L36" s="35">
        <v>5029500.0840548268</v>
      </c>
      <c r="M36" s="13">
        <v>475762.05472302175</v>
      </c>
      <c r="N36" s="13">
        <v>8111398.2347968062</v>
      </c>
      <c r="O36" s="13">
        <v>6742932</v>
      </c>
      <c r="P36" s="13">
        <v>475762</v>
      </c>
      <c r="Q36" s="13">
        <v>47250</v>
      </c>
      <c r="R36" s="13">
        <v>0</v>
      </c>
      <c r="S36" s="13">
        <v>1155355.2347968062</v>
      </c>
      <c r="T36" s="35">
        <v>123808</v>
      </c>
      <c r="U36" s="13">
        <v>264432</v>
      </c>
      <c r="V36" s="13">
        <v>15599</v>
      </c>
      <c r="W36" s="13">
        <v>186624.75</v>
      </c>
      <c r="X36" s="35">
        <v>27674</v>
      </c>
      <c r="Y36" s="13">
        <v>73591</v>
      </c>
      <c r="Z36" s="13">
        <v>491</v>
      </c>
      <c r="AA36" s="13">
        <v>54825</v>
      </c>
      <c r="AB36" s="35">
        <v>123839</v>
      </c>
      <c r="AC36" s="13">
        <v>353774</v>
      </c>
      <c r="AD36" s="13">
        <v>85678</v>
      </c>
      <c r="AE36" s="13">
        <v>211190.55</v>
      </c>
    </row>
    <row r="37" spans="1:31">
      <c r="A37" s="2">
        <v>79</v>
      </c>
      <c r="B37" s="1" t="s">
        <v>28</v>
      </c>
      <c r="C37" s="13">
        <v>1982823</v>
      </c>
      <c r="D37" s="13">
        <v>1968107.5617581189</v>
      </c>
      <c r="E37" s="13">
        <v>18589.413043183489</v>
      </c>
      <c r="F37" s="13">
        <v>2489853</v>
      </c>
      <c r="G37" s="13">
        <v>2464508</v>
      </c>
      <c r="H37" s="13">
        <v>25345</v>
      </c>
      <c r="I37" s="13">
        <v>76804</v>
      </c>
      <c r="J37" s="13">
        <v>76804</v>
      </c>
      <c r="K37" s="13">
        <v>0</v>
      </c>
      <c r="L37" s="35">
        <v>1110342.9186200493</v>
      </c>
      <c r="M37" s="13">
        <v>162544.30998041184</v>
      </c>
      <c r="N37" s="13">
        <v>1888781.5488278205</v>
      </c>
      <c r="O37" s="13">
        <v>1456315</v>
      </c>
      <c r="P37" s="13">
        <v>162544</v>
      </c>
      <c r="Q37" s="13">
        <v>0</v>
      </c>
      <c r="R37" s="13">
        <v>0</v>
      </c>
      <c r="S37" s="13">
        <v>277585.72965501231</v>
      </c>
      <c r="T37" s="35">
        <v>28913</v>
      </c>
      <c r="U37" s="13">
        <v>134921</v>
      </c>
      <c r="V37" s="13">
        <v>9847</v>
      </c>
      <c r="W37" s="13">
        <v>93805.5</v>
      </c>
      <c r="X37" s="35">
        <v>19876</v>
      </c>
      <c r="Y37" s="13">
        <v>62960</v>
      </c>
      <c r="Z37" s="13">
        <v>0</v>
      </c>
      <c r="AA37" s="13">
        <v>47220</v>
      </c>
      <c r="AB37" s="35">
        <v>18082</v>
      </c>
      <c r="AC37" s="13">
        <v>171387</v>
      </c>
      <c r="AD37" s="13">
        <v>16984</v>
      </c>
      <c r="AE37" s="13">
        <v>118603.65</v>
      </c>
    </row>
    <row r="38" spans="1:31">
      <c r="A38" s="2">
        <v>80</v>
      </c>
      <c r="B38" s="1" t="s">
        <v>29</v>
      </c>
      <c r="C38" s="13">
        <v>42097446</v>
      </c>
      <c r="D38" s="13">
        <v>41270829.562650882</v>
      </c>
      <c r="E38" s="13">
        <v>908869.5081154271</v>
      </c>
      <c r="F38" s="13">
        <v>43786567</v>
      </c>
      <c r="G38" s="13">
        <v>42802136</v>
      </c>
      <c r="H38" s="13">
        <v>984431</v>
      </c>
      <c r="I38" s="13">
        <v>1535368</v>
      </c>
      <c r="J38" s="13">
        <v>1535368</v>
      </c>
      <c r="K38" s="13">
        <v>0</v>
      </c>
      <c r="L38" s="35">
        <v>21359839</v>
      </c>
      <c r="M38" s="13"/>
      <c r="N38" s="13">
        <v>29167907.444241807</v>
      </c>
      <c r="O38" s="13">
        <v>22911198</v>
      </c>
      <c r="P38" s="13">
        <v>0</v>
      </c>
      <c r="Q38" s="13">
        <v>0</v>
      </c>
      <c r="R38" s="13">
        <v>0</v>
      </c>
      <c r="S38" s="13">
        <v>6501523.4442418069</v>
      </c>
      <c r="T38" s="35">
        <v>271275</v>
      </c>
      <c r="U38" s="13">
        <v>1129004</v>
      </c>
      <c r="V38" s="13">
        <v>64178</v>
      </c>
      <c r="W38" s="13">
        <v>798619.5</v>
      </c>
      <c r="X38" s="35">
        <v>42791</v>
      </c>
      <c r="Y38" s="13">
        <v>225187</v>
      </c>
      <c r="Z38" s="13">
        <v>0</v>
      </c>
      <c r="AA38" s="13">
        <v>168890.25</v>
      </c>
      <c r="AB38" s="35">
        <v>343029</v>
      </c>
      <c r="AC38" s="13">
        <v>3006598</v>
      </c>
      <c r="AD38" s="13">
        <v>295593</v>
      </c>
      <c r="AE38" s="13">
        <v>2090322.15</v>
      </c>
    </row>
    <row r="39" spans="1:31">
      <c r="A39" s="2">
        <v>81</v>
      </c>
      <c r="B39" s="1" t="s">
        <v>395</v>
      </c>
      <c r="C39" s="13">
        <v>1014257</v>
      </c>
      <c r="D39" s="13">
        <v>1008450.9157612904</v>
      </c>
      <c r="E39" s="13">
        <v>7787.4240419650596</v>
      </c>
      <c r="F39" s="13">
        <v>1339632</v>
      </c>
      <c r="G39" s="13">
        <v>1330610</v>
      </c>
      <c r="H39" s="13">
        <v>9022</v>
      </c>
      <c r="I39" s="13">
        <v>29874</v>
      </c>
      <c r="J39" s="13">
        <v>29874</v>
      </c>
      <c r="K39" s="13">
        <v>0</v>
      </c>
      <c r="L39" s="35">
        <v>634015.30873700464</v>
      </c>
      <c r="M39" s="13">
        <v>87667.638857079961</v>
      </c>
      <c r="N39" s="13">
        <v>1060341.7032069145</v>
      </c>
      <c r="O39" s="13">
        <v>784244</v>
      </c>
      <c r="P39" s="13">
        <v>84934</v>
      </c>
      <c r="Q39" s="13">
        <v>0</v>
      </c>
      <c r="R39" s="13">
        <v>0</v>
      </c>
      <c r="S39" s="13">
        <v>158503.82718425116</v>
      </c>
      <c r="T39" s="35">
        <v>19526</v>
      </c>
      <c r="U39" s="13">
        <v>32569</v>
      </c>
      <c r="V39" s="13">
        <v>1035</v>
      </c>
      <c r="W39" s="13">
        <v>23650.5</v>
      </c>
      <c r="X39" s="35">
        <v>8810</v>
      </c>
      <c r="Y39" s="13">
        <v>32398</v>
      </c>
      <c r="Z39" s="13">
        <v>0</v>
      </c>
      <c r="AA39" s="13">
        <v>24298.5</v>
      </c>
      <c r="AB39" s="35">
        <v>14101</v>
      </c>
      <c r="AC39" s="13">
        <v>232595</v>
      </c>
      <c r="AD39" s="13">
        <v>30140</v>
      </c>
      <c r="AE39" s="13">
        <v>154085.54999999999</v>
      </c>
    </row>
    <row r="40" spans="1:31">
      <c r="A40" s="2">
        <v>82</v>
      </c>
      <c r="B40" s="1" t="s">
        <v>443</v>
      </c>
      <c r="C40" s="13">
        <v>2015816</v>
      </c>
      <c r="D40" s="13">
        <v>1999387.8635060431</v>
      </c>
      <c r="E40" s="13">
        <v>20367.109032831693</v>
      </c>
      <c r="F40" s="13">
        <v>2662941</v>
      </c>
      <c r="G40" s="13">
        <v>2617064</v>
      </c>
      <c r="H40" s="13">
        <v>45877</v>
      </c>
      <c r="I40" s="13">
        <v>119248</v>
      </c>
      <c r="J40" s="13">
        <v>119248</v>
      </c>
      <c r="K40" s="13">
        <v>0</v>
      </c>
      <c r="L40" s="35">
        <v>1118685.1129875365</v>
      </c>
      <c r="M40" s="13">
        <v>140628.74260754362</v>
      </c>
      <c r="N40" s="13">
        <v>1741094.6452373099</v>
      </c>
      <c r="O40" s="13">
        <v>1459000</v>
      </c>
      <c r="P40" s="13">
        <v>140629</v>
      </c>
      <c r="Q40" s="13">
        <v>4131</v>
      </c>
      <c r="R40" s="13">
        <v>0</v>
      </c>
      <c r="S40" s="13">
        <v>253024.64523730986</v>
      </c>
      <c r="T40" s="35">
        <v>31114</v>
      </c>
      <c r="U40" s="13">
        <v>214567</v>
      </c>
      <c r="V40" s="13">
        <v>0</v>
      </c>
      <c r="W40" s="13">
        <v>160925.25</v>
      </c>
      <c r="X40" s="35">
        <v>0</v>
      </c>
      <c r="Y40" s="13">
        <v>0</v>
      </c>
      <c r="Z40" s="13">
        <v>0</v>
      </c>
      <c r="AA40" s="13">
        <v>0</v>
      </c>
      <c r="AB40" s="35">
        <v>17378</v>
      </c>
      <c r="AC40" s="13">
        <v>70447</v>
      </c>
      <c r="AD40" s="13">
        <v>17189</v>
      </c>
      <c r="AE40" s="13">
        <v>42196.35</v>
      </c>
    </row>
    <row r="41" spans="1:31">
      <c r="A41" s="2">
        <v>83</v>
      </c>
      <c r="B41" s="1" t="s">
        <v>468</v>
      </c>
      <c r="C41" s="13">
        <v>1036645</v>
      </c>
      <c r="D41" s="13">
        <v>969731.6751782241</v>
      </c>
      <c r="E41" s="13">
        <v>16390.939080542154</v>
      </c>
      <c r="F41" s="13">
        <v>1244729</v>
      </c>
      <c r="G41" s="13">
        <v>1229702</v>
      </c>
      <c r="H41" s="13">
        <v>15027</v>
      </c>
      <c r="I41" s="13">
        <v>35746</v>
      </c>
      <c r="J41" s="13">
        <v>35746</v>
      </c>
      <c r="K41" s="13">
        <v>0</v>
      </c>
      <c r="L41" s="35">
        <v>685060.19051902881</v>
      </c>
      <c r="M41" s="13">
        <v>144182.47785339964</v>
      </c>
      <c r="N41" s="13">
        <v>836103.71391143976</v>
      </c>
      <c r="O41" s="13">
        <v>835345</v>
      </c>
      <c r="P41" s="13">
        <v>144180</v>
      </c>
      <c r="Q41" s="13">
        <v>0</v>
      </c>
      <c r="R41" s="13">
        <v>0</v>
      </c>
      <c r="S41" s="13">
        <v>756.71391143975779</v>
      </c>
      <c r="T41" s="35">
        <v>38115</v>
      </c>
      <c r="U41" s="13">
        <v>103022</v>
      </c>
      <c r="V41" s="13">
        <v>548</v>
      </c>
      <c r="W41" s="13">
        <v>76855.5</v>
      </c>
      <c r="X41" s="35">
        <v>11886</v>
      </c>
      <c r="Y41" s="13">
        <v>45214</v>
      </c>
      <c r="Z41" s="13">
        <v>0</v>
      </c>
      <c r="AA41" s="13">
        <v>33910.5</v>
      </c>
      <c r="AB41" s="35">
        <v>38985</v>
      </c>
      <c r="AC41" s="13">
        <v>213362</v>
      </c>
      <c r="AD41" s="13">
        <v>24250</v>
      </c>
      <c r="AE41" s="13">
        <v>143865.60000000001</v>
      </c>
    </row>
    <row r="42" spans="1:31">
      <c r="A42" s="2">
        <v>85</v>
      </c>
      <c r="B42" s="1" t="s">
        <v>30</v>
      </c>
      <c r="C42" s="13">
        <v>3581239</v>
      </c>
      <c r="D42" s="13">
        <v>3470920.3841537405</v>
      </c>
      <c r="E42" s="13">
        <v>87718.262277743444</v>
      </c>
      <c r="F42" s="13">
        <v>4204785</v>
      </c>
      <c r="G42" s="13">
        <v>4150218</v>
      </c>
      <c r="H42" s="13">
        <v>54567</v>
      </c>
      <c r="I42" s="13">
        <v>158046</v>
      </c>
      <c r="J42" s="13">
        <v>157936</v>
      </c>
      <c r="K42" s="13">
        <v>110</v>
      </c>
      <c r="L42" s="35">
        <v>2052411.3321037551</v>
      </c>
      <c r="M42" s="13">
        <v>286679.76289906993</v>
      </c>
      <c r="N42" s="13">
        <v>2704298.3687754739</v>
      </c>
      <c r="O42" s="13">
        <v>2141804</v>
      </c>
      <c r="P42" s="13">
        <v>286680</v>
      </c>
      <c r="Q42" s="13">
        <v>1292</v>
      </c>
      <c r="R42" s="13">
        <v>0</v>
      </c>
      <c r="S42" s="13">
        <v>513102.83302593877</v>
      </c>
      <c r="T42" s="35">
        <v>66607</v>
      </c>
      <c r="U42" s="13">
        <v>253913</v>
      </c>
      <c r="V42" s="13">
        <v>3592</v>
      </c>
      <c r="W42" s="13">
        <v>187740.75</v>
      </c>
      <c r="X42" s="35">
        <v>28308</v>
      </c>
      <c r="Y42" s="13">
        <v>122045</v>
      </c>
      <c r="Z42" s="13">
        <v>0</v>
      </c>
      <c r="AA42" s="13">
        <v>91533.75</v>
      </c>
      <c r="AB42" s="35">
        <v>59599</v>
      </c>
      <c r="AC42" s="13">
        <v>214112</v>
      </c>
      <c r="AD42" s="13">
        <v>33435</v>
      </c>
      <c r="AE42" s="13">
        <v>141999.75</v>
      </c>
    </row>
    <row r="43" spans="1:31">
      <c r="A43" s="2">
        <v>86</v>
      </c>
      <c r="B43" s="1" t="s">
        <v>31</v>
      </c>
      <c r="C43" s="13">
        <v>3749244</v>
      </c>
      <c r="D43" s="13">
        <v>3725755.9157107482</v>
      </c>
      <c r="E43" s="13">
        <v>30813.801359447854</v>
      </c>
      <c r="F43" s="13">
        <v>5209310.71</v>
      </c>
      <c r="G43" s="13">
        <v>5145917</v>
      </c>
      <c r="H43" s="13">
        <v>63393.71</v>
      </c>
      <c r="I43" s="13">
        <v>229839</v>
      </c>
      <c r="J43" s="13">
        <v>226478</v>
      </c>
      <c r="K43" s="13">
        <v>3361</v>
      </c>
      <c r="L43" s="35">
        <v>2096326.0108084539</v>
      </c>
      <c r="M43" s="13">
        <v>294851.61903560878</v>
      </c>
      <c r="N43" s="13">
        <v>2139253.9102856237</v>
      </c>
      <c r="O43" s="13">
        <v>1851753</v>
      </c>
      <c r="P43" s="13">
        <v>294852</v>
      </c>
      <c r="Q43" s="13">
        <v>0</v>
      </c>
      <c r="R43" s="13">
        <v>0</v>
      </c>
      <c r="S43" s="13">
        <v>103336.91028562374</v>
      </c>
      <c r="T43" s="35">
        <v>75604</v>
      </c>
      <c r="U43" s="13">
        <v>365068</v>
      </c>
      <c r="V43" s="13">
        <v>112</v>
      </c>
      <c r="W43" s="13">
        <v>273717</v>
      </c>
      <c r="X43" s="35">
        <v>17486</v>
      </c>
      <c r="Y43" s="13">
        <v>75750</v>
      </c>
      <c r="Z43" s="13">
        <v>0</v>
      </c>
      <c r="AA43" s="13">
        <v>56812.5</v>
      </c>
      <c r="AB43" s="35">
        <v>56859</v>
      </c>
      <c r="AC43" s="13">
        <v>379561</v>
      </c>
      <c r="AD43" s="13">
        <v>157956</v>
      </c>
      <c r="AE43" s="13">
        <v>171498.9</v>
      </c>
    </row>
    <row r="44" spans="1:31">
      <c r="A44" s="2">
        <v>88</v>
      </c>
      <c r="B44" s="1" t="s">
        <v>32</v>
      </c>
      <c r="C44" s="13">
        <v>31465</v>
      </c>
      <c r="D44" s="13">
        <v>8964.3027370317413</v>
      </c>
      <c r="E44" s="13">
        <v>0</v>
      </c>
      <c r="F44" s="13">
        <v>21062</v>
      </c>
      <c r="G44" s="13">
        <v>21062</v>
      </c>
      <c r="H44" s="13">
        <v>0</v>
      </c>
      <c r="I44" s="13">
        <v>1119</v>
      </c>
      <c r="J44" s="13">
        <v>1119</v>
      </c>
      <c r="K44" s="13">
        <v>0</v>
      </c>
      <c r="L44" s="35">
        <v>39334.803595819409</v>
      </c>
      <c r="M44" s="13">
        <v>6024.5405925704399</v>
      </c>
      <c r="N44" s="13">
        <v>65268.822637501908</v>
      </c>
      <c r="O44" s="13">
        <v>24985</v>
      </c>
      <c r="P44" s="13">
        <v>6025</v>
      </c>
      <c r="Q44" s="13">
        <v>0</v>
      </c>
      <c r="R44" s="13">
        <v>0</v>
      </c>
      <c r="S44" s="13">
        <v>9833.7008989548522</v>
      </c>
      <c r="T44" s="35">
        <v>3563</v>
      </c>
      <c r="U44" s="13">
        <v>6579</v>
      </c>
      <c r="V44" s="13">
        <v>0</v>
      </c>
      <c r="W44" s="13">
        <v>4934.25</v>
      </c>
      <c r="X44" s="35">
        <v>0</v>
      </c>
      <c r="Y44" s="13">
        <v>0</v>
      </c>
      <c r="Z44" s="13">
        <v>0</v>
      </c>
      <c r="AA44" s="13">
        <v>0</v>
      </c>
      <c r="AB44" s="35">
        <v>1759</v>
      </c>
      <c r="AC44" s="13">
        <v>0</v>
      </c>
      <c r="AD44" s="13">
        <v>654</v>
      </c>
      <c r="AE44" s="13">
        <v>-490.5</v>
      </c>
    </row>
    <row r="45" spans="1:31">
      <c r="A45" s="2">
        <v>90</v>
      </c>
      <c r="B45" s="1" t="s">
        <v>33</v>
      </c>
      <c r="C45" s="13">
        <v>15674085</v>
      </c>
      <c r="D45" s="13">
        <v>15404921.215971207</v>
      </c>
      <c r="E45" s="13">
        <v>299789.14804964367</v>
      </c>
      <c r="F45" s="13">
        <v>16835742</v>
      </c>
      <c r="G45" s="13">
        <v>16545218</v>
      </c>
      <c r="H45" s="13">
        <v>290524</v>
      </c>
      <c r="I45" s="13">
        <v>569746</v>
      </c>
      <c r="J45" s="13">
        <v>549848</v>
      </c>
      <c r="K45" s="13">
        <v>19898</v>
      </c>
      <c r="L45" s="35">
        <v>8594734.5180766284</v>
      </c>
      <c r="M45" s="13">
        <v>606751.89814728545</v>
      </c>
      <c r="N45" s="13">
        <v>14644346.243695373</v>
      </c>
      <c r="O45" s="13">
        <v>8891622</v>
      </c>
      <c r="P45" s="13">
        <v>633465</v>
      </c>
      <c r="Q45" s="13">
        <v>980</v>
      </c>
      <c r="R45" s="13">
        <v>0</v>
      </c>
      <c r="S45" s="13">
        <v>2148683.6295191571</v>
      </c>
      <c r="T45" s="35">
        <v>145461</v>
      </c>
      <c r="U45" s="13">
        <v>652820</v>
      </c>
      <c r="V45" s="13">
        <v>5384</v>
      </c>
      <c r="W45" s="13">
        <v>485577</v>
      </c>
      <c r="X45" s="35">
        <v>16321</v>
      </c>
      <c r="Y45" s="13">
        <v>76303</v>
      </c>
      <c r="Z45" s="13">
        <v>244</v>
      </c>
      <c r="AA45" s="13">
        <v>57044.25</v>
      </c>
      <c r="AB45" s="35">
        <v>77699</v>
      </c>
      <c r="AC45" s="13">
        <v>627902</v>
      </c>
      <c r="AD45" s="13">
        <v>144503</v>
      </c>
      <c r="AE45" s="13">
        <v>376779.9</v>
      </c>
    </row>
    <row r="46" spans="1:31">
      <c r="A46" s="2">
        <v>91</v>
      </c>
      <c r="B46" s="1" t="s">
        <v>469</v>
      </c>
      <c r="C46" s="13">
        <v>9321904</v>
      </c>
      <c r="D46" s="13">
        <v>9158193.7885421533</v>
      </c>
      <c r="E46" s="13">
        <v>181924.02356272965</v>
      </c>
      <c r="F46" s="13">
        <v>10562776</v>
      </c>
      <c r="G46" s="13">
        <v>10382131</v>
      </c>
      <c r="H46" s="13">
        <v>180645</v>
      </c>
      <c r="I46" s="13">
        <v>508543</v>
      </c>
      <c r="J46" s="13">
        <v>508543</v>
      </c>
      <c r="K46" s="13">
        <v>0</v>
      </c>
      <c r="L46" s="35">
        <v>4787348.4565043068</v>
      </c>
      <c r="M46" s="13">
        <v>339887.58403645502</v>
      </c>
      <c r="N46" s="13">
        <v>8306918.7794537526</v>
      </c>
      <c r="O46" s="13">
        <v>5925355</v>
      </c>
      <c r="P46" s="13">
        <v>339888</v>
      </c>
      <c r="Q46" s="13">
        <v>212933</v>
      </c>
      <c r="R46" s="13">
        <v>0</v>
      </c>
      <c r="S46" s="13">
        <v>1196837.1141260767</v>
      </c>
      <c r="T46" s="35">
        <v>86754</v>
      </c>
      <c r="U46" s="13">
        <v>362010</v>
      </c>
      <c r="V46" s="13">
        <v>606</v>
      </c>
      <c r="W46" s="13">
        <v>271053</v>
      </c>
      <c r="X46" s="35">
        <v>31066</v>
      </c>
      <c r="Y46" s="13">
        <v>33692</v>
      </c>
      <c r="Z46" s="13">
        <v>0</v>
      </c>
      <c r="AA46" s="13">
        <v>25269</v>
      </c>
      <c r="AB46" s="35">
        <v>48824</v>
      </c>
      <c r="AC46" s="13">
        <v>401892</v>
      </c>
      <c r="AD46" s="13">
        <v>106079</v>
      </c>
      <c r="AE46" s="13">
        <v>230858.55</v>
      </c>
    </row>
    <row r="47" spans="1:31">
      <c r="A47" s="2">
        <v>93</v>
      </c>
      <c r="B47" s="1" t="s">
        <v>34</v>
      </c>
      <c r="C47" s="13">
        <v>250877</v>
      </c>
      <c r="D47" s="13">
        <v>200827.83020194402</v>
      </c>
      <c r="E47" s="13">
        <v>0</v>
      </c>
      <c r="F47" s="13">
        <v>218442</v>
      </c>
      <c r="G47" s="13">
        <v>216882</v>
      </c>
      <c r="H47" s="13">
        <v>1560</v>
      </c>
      <c r="I47" s="13">
        <v>3348</v>
      </c>
      <c r="J47" s="13">
        <v>3348</v>
      </c>
      <c r="K47" s="13">
        <v>0</v>
      </c>
      <c r="L47" s="35">
        <v>163226.27867221419</v>
      </c>
      <c r="M47" s="13">
        <v>29984.079847522</v>
      </c>
      <c r="N47" s="13">
        <v>270913.88136658957</v>
      </c>
      <c r="O47" s="13">
        <v>212621</v>
      </c>
      <c r="P47" s="13">
        <v>29984</v>
      </c>
      <c r="Q47" s="13">
        <v>0</v>
      </c>
      <c r="R47" s="13">
        <v>0</v>
      </c>
      <c r="S47" s="13">
        <v>40806.569668053548</v>
      </c>
      <c r="T47" s="35">
        <v>14840</v>
      </c>
      <c r="U47" s="13">
        <v>14920</v>
      </c>
      <c r="V47" s="13">
        <v>0</v>
      </c>
      <c r="W47" s="13">
        <v>11190</v>
      </c>
      <c r="X47" s="35">
        <v>0</v>
      </c>
      <c r="Y47" s="13">
        <v>0</v>
      </c>
      <c r="Z47" s="13">
        <v>0</v>
      </c>
      <c r="AA47" s="13">
        <v>0</v>
      </c>
      <c r="AB47" s="35">
        <v>415</v>
      </c>
      <c r="AC47" s="13">
        <v>0</v>
      </c>
      <c r="AD47" s="13">
        <v>4421</v>
      </c>
      <c r="AE47" s="13">
        <v>-3315.75</v>
      </c>
    </row>
    <row r="48" spans="1:31">
      <c r="A48" s="2">
        <v>96</v>
      </c>
      <c r="B48" s="1" t="s">
        <v>35</v>
      </c>
      <c r="C48" s="13">
        <v>75279</v>
      </c>
      <c r="D48" s="13">
        <v>54886.278833476259</v>
      </c>
      <c r="E48" s="13">
        <v>9109.1761761509697</v>
      </c>
      <c r="F48" s="13">
        <v>59335</v>
      </c>
      <c r="G48" s="13">
        <v>51341</v>
      </c>
      <c r="H48" s="13">
        <v>7994</v>
      </c>
      <c r="I48" s="13">
        <v>3605</v>
      </c>
      <c r="J48" s="13">
        <v>3605</v>
      </c>
      <c r="K48" s="13">
        <v>0</v>
      </c>
      <c r="L48" s="35">
        <v>43811.71077994498</v>
      </c>
      <c r="M48" s="13">
        <v>7402.1847734470412</v>
      </c>
      <c r="N48" s="13">
        <v>68227.780633952498</v>
      </c>
      <c r="O48" s="13">
        <v>37627</v>
      </c>
      <c r="P48" s="13">
        <v>7402</v>
      </c>
      <c r="Q48" s="13">
        <v>0</v>
      </c>
      <c r="R48" s="13">
        <v>0</v>
      </c>
      <c r="S48" s="13">
        <v>10952.927694986245</v>
      </c>
      <c r="T48" s="35">
        <v>2655</v>
      </c>
      <c r="U48" s="13">
        <v>0</v>
      </c>
      <c r="V48" s="13">
        <v>1253</v>
      </c>
      <c r="W48" s="13">
        <v>-939.75</v>
      </c>
      <c r="X48" s="35">
        <v>0</v>
      </c>
      <c r="Y48" s="13">
        <v>0</v>
      </c>
      <c r="Z48" s="13">
        <v>0</v>
      </c>
      <c r="AA48" s="13">
        <v>0</v>
      </c>
      <c r="AB48" s="35">
        <v>0</v>
      </c>
      <c r="AC48" s="13">
        <v>0</v>
      </c>
      <c r="AD48" s="13">
        <v>9697</v>
      </c>
      <c r="AE48" s="13">
        <v>-7272.75</v>
      </c>
    </row>
    <row r="49" spans="1:31">
      <c r="A49" s="2">
        <v>98</v>
      </c>
      <c r="B49" s="1" t="s">
        <v>36</v>
      </c>
      <c r="C49" s="13">
        <v>3449872</v>
      </c>
      <c r="D49" s="13">
        <v>3434652.1994194612</v>
      </c>
      <c r="E49" s="13">
        <v>21960.487293675993</v>
      </c>
      <c r="F49" s="13">
        <v>4052330</v>
      </c>
      <c r="G49" s="13">
        <v>3987334</v>
      </c>
      <c r="H49" s="13">
        <v>64996</v>
      </c>
      <c r="I49" s="13">
        <v>202889</v>
      </c>
      <c r="J49" s="13">
        <v>202889</v>
      </c>
      <c r="K49" s="13">
        <v>0</v>
      </c>
      <c r="L49" s="35">
        <v>2212971.8651989885</v>
      </c>
      <c r="M49" s="13">
        <v>282188.75153322244</v>
      </c>
      <c r="N49" s="13">
        <v>3706935.4104514974</v>
      </c>
      <c r="O49" s="13">
        <v>2201734</v>
      </c>
      <c r="P49" s="13">
        <v>273391</v>
      </c>
      <c r="Q49" s="13">
        <v>15413</v>
      </c>
      <c r="R49" s="13">
        <v>0</v>
      </c>
      <c r="S49" s="13">
        <v>553242.96629974712</v>
      </c>
      <c r="T49" s="35">
        <v>126101</v>
      </c>
      <c r="U49" s="13">
        <v>358910</v>
      </c>
      <c r="V49" s="13">
        <v>752</v>
      </c>
      <c r="W49" s="13">
        <v>268618.5</v>
      </c>
      <c r="X49" s="35">
        <v>12487</v>
      </c>
      <c r="Y49" s="13">
        <v>24536</v>
      </c>
      <c r="Z49" s="13">
        <v>8312</v>
      </c>
      <c r="AA49" s="13">
        <v>12168</v>
      </c>
      <c r="AB49" s="35">
        <v>13933</v>
      </c>
      <c r="AC49" s="13">
        <v>107639</v>
      </c>
      <c r="AD49" s="13">
        <v>23618</v>
      </c>
      <c r="AE49" s="13">
        <v>65860.2</v>
      </c>
    </row>
    <row r="50" spans="1:31">
      <c r="A50" s="2">
        <v>104</v>
      </c>
      <c r="B50" s="1" t="s">
        <v>470</v>
      </c>
      <c r="C50" s="13">
        <v>1251719</v>
      </c>
      <c r="D50" s="13">
        <v>1177212.7968306229</v>
      </c>
      <c r="E50" s="13">
        <v>35137.992286518456</v>
      </c>
      <c r="F50" s="13">
        <v>1554101</v>
      </c>
      <c r="G50" s="13">
        <v>1520404</v>
      </c>
      <c r="H50" s="13">
        <v>33697</v>
      </c>
      <c r="I50" s="13">
        <v>55147</v>
      </c>
      <c r="J50" s="13">
        <v>55147</v>
      </c>
      <c r="K50" s="13">
        <v>0</v>
      </c>
      <c r="L50" s="35">
        <v>674527.92644341872</v>
      </c>
      <c r="M50" s="13">
        <v>106432.60219988249</v>
      </c>
      <c r="N50" s="13">
        <v>1073344.90818894</v>
      </c>
      <c r="O50" s="13">
        <v>914300</v>
      </c>
      <c r="P50" s="13">
        <v>107638</v>
      </c>
      <c r="Q50" s="13">
        <v>4982</v>
      </c>
      <c r="R50" s="13">
        <v>0</v>
      </c>
      <c r="S50" s="13">
        <v>152892.90818894003</v>
      </c>
      <c r="T50" s="35">
        <v>19005</v>
      </c>
      <c r="U50" s="13">
        <v>37925</v>
      </c>
      <c r="V50" s="13">
        <v>0</v>
      </c>
      <c r="W50" s="13">
        <v>28443.75</v>
      </c>
      <c r="X50" s="35">
        <v>10230</v>
      </c>
      <c r="Y50" s="13">
        <v>18755</v>
      </c>
      <c r="Z50" s="13">
        <v>4220</v>
      </c>
      <c r="AA50" s="13">
        <v>10901.25</v>
      </c>
      <c r="AB50" s="35">
        <v>26067</v>
      </c>
      <c r="AC50" s="13">
        <v>176295</v>
      </c>
      <c r="AD50" s="13">
        <v>69992</v>
      </c>
      <c r="AE50" s="13">
        <v>82303.199999999997</v>
      </c>
    </row>
    <row r="51" spans="1:31">
      <c r="A51" s="2">
        <v>106</v>
      </c>
      <c r="B51" s="1" t="s">
        <v>37</v>
      </c>
      <c r="C51" s="13">
        <v>18573269</v>
      </c>
      <c r="D51" s="13">
        <v>18141645.693743791</v>
      </c>
      <c r="E51" s="13">
        <v>467913.59428481769</v>
      </c>
      <c r="F51" s="13">
        <v>19619878</v>
      </c>
      <c r="G51" s="13">
        <v>19118053</v>
      </c>
      <c r="H51" s="13">
        <v>501825</v>
      </c>
      <c r="I51" s="13">
        <v>450039</v>
      </c>
      <c r="J51" s="13">
        <v>449210</v>
      </c>
      <c r="K51" s="13">
        <v>829</v>
      </c>
      <c r="L51" s="35">
        <v>8328714.5601280704</v>
      </c>
      <c r="M51" s="13">
        <v>597168.29423744231</v>
      </c>
      <c r="N51" s="13">
        <v>12347990.127605792</v>
      </c>
      <c r="O51" s="13">
        <v>10939770</v>
      </c>
      <c r="P51" s="13">
        <v>597169</v>
      </c>
      <c r="Q51" s="13">
        <v>0</v>
      </c>
      <c r="R51" s="13">
        <v>0</v>
      </c>
      <c r="S51" s="13">
        <v>1408220.1276057921</v>
      </c>
      <c r="T51" s="35">
        <v>116891</v>
      </c>
      <c r="U51" s="13">
        <v>462965</v>
      </c>
      <c r="V51" s="13">
        <v>4648</v>
      </c>
      <c r="W51" s="13">
        <v>343737.75</v>
      </c>
      <c r="X51" s="35">
        <v>12043</v>
      </c>
      <c r="Y51" s="13">
        <v>34008</v>
      </c>
      <c r="Z51" s="13">
        <v>1689</v>
      </c>
      <c r="AA51" s="13">
        <v>24239.25</v>
      </c>
      <c r="AB51" s="35">
        <v>178971</v>
      </c>
      <c r="AC51" s="13">
        <v>1659378</v>
      </c>
      <c r="AD51" s="13">
        <v>535825</v>
      </c>
      <c r="AE51" s="13">
        <v>886900.05</v>
      </c>
    </row>
    <row r="52" spans="1:31">
      <c r="A52" s="2">
        <v>109</v>
      </c>
      <c r="B52" s="1" t="s">
        <v>38</v>
      </c>
      <c r="C52" s="13">
        <v>6696934</v>
      </c>
      <c r="D52" s="13">
        <v>6524732.7708017854</v>
      </c>
      <c r="E52" s="13">
        <v>185286.60949676411</v>
      </c>
      <c r="F52" s="13">
        <v>8349552</v>
      </c>
      <c r="G52" s="13">
        <v>8166499</v>
      </c>
      <c r="H52" s="13">
        <v>183053</v>
      </c>
      <c r="I52" s="13">
        <v>315194</v>
      </c>
      <c r="J52" s="13">
        <v>302506</v>
      </c>
      <c r="K52" s="13">
        <v>12688</v>
      </c>
      <c r="L52" s="35">
        <v>3406081.9296068782</v>
      </c>
      <c r="M52" s="13">
        <v>390279.88893447781</v>
      </c>
      <c r="N52" s="13">
        <v>3330156.266558893</v>
      </c>
      <c r="O52" s="13">
        <v>3538574</v>
      </c>
      <c r="P52" s="13">
        <v>390280</v>
      </c>
      <c r="Q52" s="13">
        <v>10169</v>
      </c>
      <c r="R52" s="13">
        <v>0</v>
      </c>
      <c r="S52" s="13">
        <v>-198248.73344110698</v>
      </c>
      <c r="T52" s="35">
        <v>94163</v>
      </c>
      <c r="U52" s="13">
        <v>380641</v>
      </c>
      <c r="V52" s="13">
        <v>5907</v>
      </c>
      <c r="W52" s="13">
        <v>281050.5</v>
      </c>
      <c r="X52" s="35">
        <v>40802</v>
      </c>
      <c r="Y52" s="13">
        <v>109196</v>
      </c>
      <c r="Z52" s="13">
        <v>0</v>
      </c>
      <c r="AA52" s="13">
        <v>81897</v>
      </c>
      <c r="AB52" s="35">
        <v>83988</v>
      </c>
      <c r="AC52" s="13">
        <v>199450</v>
      </c>
      <c r="AD52" s="13">
        <v>58539</v>
      </c>
      <c r="AE52" s="13">
        <v>109386.6</v>
      </c>
    </row>
    <row r="53" spans="1:31">
      <c r="A53" s="2">
        <v>114</v>
      </c>
      <c r="B53" s="1" t="s">
        <v>39</v>
      </c>
      <c r="C53" s="13">
        <v>30089244</v>
      </c>
      <c r="D53" s="13">
        <v>29503326.678196751</v>
      </c>
      <c r="E53" s="13">
        <v>644707.03685695969</v>
      </c>
      <c r="F53" s="13">
        <v>34069616</v>
      </c>
      <c r="G53" s="13">
        <v>33244864</v>
      </c>
      <c r="H53" s="13">
        <v>824752</v>
      </c>
      <c r="I53" s="13">
        <v>1064486</v>
      </c>
      <c r="J53" s="13">
        <v>997598</v>
      </c>
      <c r="K53" s="13">
        <v>66888</v>
      </c>
      <c r="L53" s="35">
        <v>13102976</v>
      </c>
      <c r="M53" s="13"/>
      <c r="N53" s="13">
        <v>14575033.821369853</v>
      </c>
      <c r="O53" s="13">
        <v>10471695</v>
      </c>
      <c r="P53" s="13">
        <v>0</v>
      </c>
      <c r="Q53" s="13">
        <v>0</v>
      </c>
      <c r="R53" s="13">
        <v>0</v>
      </c>
      <c r="S53" s="13">
        <v>2758213.8213698529</v>
      </c>
      <c r="T53" s="35">
        <v>569049</v>
      </c>
      <c r="U53" s="13">
        <v>1764527</v>
      </c>
      <c r="V53" s="13">
        <v>0</v>
      </c>
      <c r="W53" s="13">
        <v>1323395.25</v>
      </c>
      <c r="X53" s="35">
        <v>81547</v>
      </c>
      <c r="Y53" s="13">
        <v>267337</v>
      </c>
      <c r="Z53" s="13">
        <v>0</v>
      </c>
      <c r="AA53" s="13">
        <v>200502.75</v>
      </c>
      <c r="AB53" s="35">
        <v>209519</v>
      </c>
      <c r="AC53" s="13">
        <v>1271155</v>
      </c>
      <c r="AD53" s="13">
        <v>304576</v>
      </c>
      <c r="AE53" s="13">
        <v>749028.45</v>
      </c>
    </row>
    <row r="54" spans="1:31">
      <c r="A54" s="2">
        <v>118</v>
      </c>
      <c r="B54" s="1" t="s">
        <v>40</v>
      </c>
      <c r="C54" s="13">
        <v>12284874</v>
      </c>
      <c r="D54" s="13">
        <v>11926771.20147673</v>
      </c>
      <c r="E54" s="13">
        <v>382106.41582677793</v>
      </c>
      <c r="F54" s="13">
        <v>14073272</v>
      </c>
      <c r="G54" s="13">
        <v>13742375</v>
      </c>
      <c r="H54" s="13">
        <v>330897</v>
      </c>
      <c r="I54" s="13">
        <v>1898801</v>
      </c>
      <c r="J54" s="13">
        <v>1898801</v>
      </c>
      <c r="K54" s="13">
        <v>0</v>
      </c>
      <c r="L54" s="35">
        <v>6291828.9081602618</v>
      </c>
      <c r="M54" s="13">
        <v>761052.03527992731</v>
      </c>
      <c r="N54" s="13">
        <v>6324201.6835013963</v>
      </c>
      <c r="O54" s="13">
        <v>6684074</v>
      </c>
      <c r="P54" s="13">
        <v>737325</v>
      </c>
      <c r="Q54" s="13">
        <v>99378</v>
      </c>
      <c r="R54" s="13">
        <v>0</v>
      </c>
      <c r="S54" s="13">
        <v>-284221.31649860367</v>
      </c>
      <c r="T54" s="35">
        <v>214105</v>
      </c>
      <c r="U54" s="13">
        <v>851749</v>
      </c>
      <c r="V54" s="13">
        <v>140342</v>
      </c>
      <c r="W54" s="13">
        <v>533555.25</v>
      </c>
      <c r="X54" s="35">
        <v>40373</v>
      </c>
      <c r="Y54" s="13">
        <v>262784</v>
      </c>
      <c r="Z54" s="13">
        <v>29074</v>
      </c>
      <c r="AA54" s="13">
        <v>175282.5</v>
      </c>
      <c r="AB54" s="35">
        <v>60885</v>
      </c>
      <c r="AC54" s="13">
        <v>582565</v>
      </c>
      <c r="AD54" s="13">
        <v>192845</v>
      </c>
      <c r="AE54" s="13">
        <v>303632.09999999998</v>
      </c>
    </row>
    <row r="55" spans="1:31">
      <c r="A55" s="2">
        <v>119</v>
      </c>
      <c r="B55" s="1" t="s">
        <v>41</v>
      </c>
      <c r="C55" s="13">
        <v>5621007</v>
      </c>
      <c r="D55" s="13">
        <v>5519414.4971415214</v>
      </c>
      <c r="E55" s="13">
        <v>112574.47810025977</v>
      </c>
      <c r="F55" s="13">
        <v>6460592</v>
      </c>
      <c r="G55" s="13">
        <v>6350382</v>
      </c>
      <c r="H55" s="13">
        <v>110210</v>
      </c>
      <c r="I55" s="13">
        <v>154092</v>
      </c>
      <c r="J55" s="13">
        <v>154092</v>
      </c>
      <c r="K55" s="13">
        <v>0</v>
      </c>
      <c r="L55" s="35">
        <v>3161537.7682839055</v>
      </c>
      <c r="M55" s="13">
        <v>339098.57451078686</v>
      </c>
      <c r="N55" s="13">
        <v>3235972.1844711117</v>
      </c>
      <c r="O55" s="13">
        <v>3149255</v>
      </c>
      <c r="P55" s="13">
        <v>339099</v>
      </c>
      <c r="Q55" s="13">
        <v>0</v>
      </c>
      <c r="R55" s="13">
        <v>0</v>
      </c>
      <c r="S55" s="13">
        <v>86717.184471111745</v>
      </c>
      <c r="T55" s="35">
        <v>39746</v>
      </c>
      <c r="U55" s="13">
        <v>228437</v>
      </c>
      <c r="V55" s="13">
        <v>1534</v>
      </c>
      <c r="W55" s="13">
        <v>170177.25</v>
      </c>
      <c r="X55" s="35">
        <v>13517</v>
      </c>
      <c r="Y55" s="13">
        <v>0</v>
      </c>
      <c r="Z55" s="13">
        <v>0</v>
      </c>
      <c r="AA55" s="13">
        <v>0</v>
      </c>
      <c r="AB55" s="35">
        <v>38813</v>
      </c>
      <c r="AC55" s="13">
        <v>260112</v>
      </c>
      <c r="AD55" s="13">
        <v>60566</v>
      </c>
      <c r="AE55" s="13">
        <v>155025</v>
      </c>
    </row>
    <row r="56" spans="1:31">
      <c r="A56" s="2">
        <v>140</v>
      </c>
      <c r="B56" s="1" t="s">
        <v>396</v>
      </c>
      <c r="C56" s="13">
        <v>804047</v>
      </c>
      <c r="D56" s="13">
        <v>604127.61254262051</v>
      </c>
      <c r="E56" s="13">
        <v>13567.967549913898</v>
      </c>
      <c r="F56" s="13">
        <v>859498</v>
      </c>
      <c r="G56" s="13">
        <v>849020</v>
      </c>
      <c r="H56" s="13">
        <v>10478</v>
      </c>
      <c r="I56" s="13">
        <v>55808</v>
      </c>
      <c r="J56" s="13">
        <v>55808</v>
      </c>
      <c r="K56" s="13">
        <v>0</v>
      </c>
      <c r="L56" s="35">
        <v>462186.29054887994</v>
      </c>
      <c r="M56" s="13">
        <v>97682.944912491468</v>
      </c>
      <c r="N56" s="13">
        <v>688498.56735495571</v>
      </c>
      <c r="O56" s="13">
        <v>619737</v>
      </c>
      <c r="P56" s="13">
        <v>97683</v>
      </c>
      <c r="Q56" s="13">
        <v>14919</v>
      </c>
      <c r="R56" s="13">
        <v>0</v>
      </c>
      <c r="S56" s="13">
        <v>76464.56735495571</v>
      </c>
      <c r="T56" s="35">
        <v>16860</v>
      </c>
      <c r="U56" s="13">
        <v>61037</v>
      </c>
      <c r="V56" s="13">
        <v>0</v>
      </c>
      <c r="W56" s="13">
        <v>45777.75</v>
      </c>
      <c r="X56" s="35">
        <v>5735</v>
      </c>
      <c r="Y56" s="13">
        <v>0</v>
      </c>
      <c r="Z56" s="13">
        <v>0</v>
      </c>
      <c r="AA56" s="13">
        <v>0</v>
      </c>
      <c r="AB56" s="35">
        <v>24695</v>
      </c>
      <c r="AC56" s="13">
        <v>72803</v>
      </c>
      <c r="AD56" s="13">
        <v>61834</v>
      </c>
      <c r="AE56" s="13">
        <v>10157.700000000001</v>
      </c>
    </row>
    <row r="57" spans="1:31">
      <c r="A57" s="2">
        <v>141</v>
      </c>
      <c r="B57" s="1" t="s">
        <v>42</v>
      </c>
      <c r="C57" s="13">
        <v>25048831</v>
      </c>
      <c r="D57" s="13">
        <v>23262711.982316986</v>
      </c>
      <c r="E57" s="13">
        <v>1835060.0322718741</v>
      </c>
      <c r="F57" s="13">
        <v>28524102</v>
      </c>
      <c r="G57" s="13">
        <v>26613411</v>
      </c>
      <c r="H57" s="13">
        <v>1910691</v>
      </c>
      <c r="I57" s="13">
        <v>859221</v>
      </c>
      <c r="J57" s="13">
        <v>822351</v>
      </c>
      <c r="K57" s="13">
        <v>36870</v>
      </c>
      <c r="L57" s="35">
        <v>12433100</v>
      </c>
      <c r="M57" s="13"/>
      <c r="N57" s="13">
        <v>19219081.39044822</v>
      </c>
      <c r="O57" s="13">
        <v>20528644</v>
      </c>
      <c r="P57" s="13">
        <v>0</v>
      </c>
      <c r="Q57" s="13">
        <v>1757738</v>
      </c>
      <c r="R57" s="13">
        <v>0</v>
      </c>
      <c r="S57" s="13">
        <v>0.39044822007417679</v>
      </c>
      <c r="T57" s="35">
        <v>142456</v>
      </c>
      <c r="U57" s="13">
        <v>698295</v>
      </c>
      <c r="V57" s="13">
        <v>6682</v>
      </c>
      <c r="W57" s="13">
        <v>518709.75</v>
      </c>
      <c r="X57" s="35">
        <v>41845</v>
      </c>
      <c r="Y57" s="13">
        <v>198488</v>
      </c>
      <c r="Z57" s="13">
        <v>13091</v>
      </c>
      <c r="AA57" s="13">
        <v>139047.75</v>
      </c>
      <c r="AB57" s="35">
        <v>170259</v>
      </c>
      <c r="AC57" s="13">
        <v>531481</v>
      </c>
      <c r="AD57" s="13">
        <v>217701</v>
      </c>
      <c r="AE57" s="13">
        <v>243314.55</v>
      </c>
    </row>
    <row r="58" spans="1:31">
      <c r="A58" s="2">
        <v>147</v>
      </c>
      <c r="B58" s="1" t="s">
        <v>43</v>
      </c>
      <c r="C58" s="13">
        <v>2067708</v>
      </c>
      <c r="D58" s="13">
        <v>1706246.1002004759</v>
      </c>
      <c r="E58" s="13">
        <v>180225.14765447786</v>
      </c>
      <c r="F58" s="13">
        <v>2256029</v>
      </c>
      <c r="G58" s="13">
        <v>2086049</v>
      </c>
      <c r="H58" s="13">
        <v>169980</v>
      </c>
      <c r="I58" s="13">
        <v>38019</v>
      </c>
      <c r="J58" s="13">
        <v>34741</v>
      </c>
      <c r="K58" s="13">
        <v>3278</v>
      </c>
      <c r="L58" s="35">
        <v>1103317.5017687522</v>
      </c>
      <c r="M58" s="13">
        <v>224082.26856068149</v>
      </c>
      <c r="N58" s="13">
        <v>1627352.5311235308</v>
      </c>
      <c r="O58" s="13">
        <v>1356756</v>
      </c>
      <c r="P58" s="13">
        <v>224082</v>
      </c>
      <c r="Q58" s="13">
        <v>19798</v>
      </c>
      <c r="R58" s="13">
        <v>0</v>
      </c>
      <c r="S58" s="13">
        <v>274271.53112353082</v>
      </c>
      <c r="T58" s="35">
        <v>50818</v>
      </c>
      <c r="U58" s="13">
        <v>268674</v>
      </c>
      <c r="V58" s="13">
        <v>478</v>
      </c>
      <c r="W58" s="13">
        <v>201147</v>
      </c>
      <c r="X58" s="35">
        <v>8820</v>
      </c>
      <c r="Y58" s="13">
        <v>7074</v>
      </c>
      <c r="Z58" s="13">
        <v>0</v>
      </c>
      <c r="AA58" s="13">
        <v>5305.5</v>
      </c>
      <c r="AB58" s="35">
        <v>7816</v>
      </c>
      <c r="AC58" s="13">
        <v>65248</v>
      </c>
      <c r="AD58" s="13">
        <v>7786</v>
      </c>
      <c r="AE58" s="13">
        <v>44526.75</v>
      </c>
    </row>
    <row r="59" spans="1:31">
      <c r="A59" s="2">
        <v>148</v>
      </c>
      <c r="B59" s="1" t="s">
        <v>44</v>
      </c>
      <c r="C59" s="13">
        <v>1020041</v>
      </c>
      <c r="D59" s="13">
        <v>984162.95573319402</v>
      </c>
      <c r="E59" s="13">
        <v>37871.230186018496</v>
      </c>
      <c r="F59" s="13">
        <v>1425420</v>
      </c>
      <c r="G59" s="13">
        <v>1387186</v>
      </c>
      <c r="H59" s="13">
        <v>38234</v>
      </c>
      <c r="I59" s="13">
        <v>66164</v>
      </c>
      <c r="J59" s="13">
        <v>63357</v>
      </c>
      <c r="K59" s="13">
        <v>2807</v>
      </c>
      <c r="L59" s="35">
        <v>705808.31805199082</v>
      </c>
      <c r="M59" s="13">
        <v>280870.20773697726</v>
      </c>
      <c r="N59" s="13">
        <v>749668.73707476608</v>
      </c>
      <c r="O59" s="13">
        <v>653151</v>
      </c>
      <c r="P59" s="13">
        <v>344090</v>
      </c>
      <c r="Q59" s="13">
        <v>0</v>
      </c>
      <c r="R59" s="13">
        <v>0</v>
      </c>
      <c r="S59" s="13">
        <v>87072.737074766075</v>
      </c>
      <c r="T59" s="35">
        <v>27730</v>
      </c>
      <c r="U59" s="13">
        <v>89307</v>
      </c>
      <c r="V59" s="13">
        <v>13</v>
      </c>
      <c r="W59" s="13">
        <v>66970.5</v>
      </c>
      <c r="X59" s="35">
        <v>23708</v>
      </c>
      <c r="Y59" s="13">
        <v>48352</v>
      </c>
      <c r="Z59" s="13">
        <v>0</v>
      </c>
      <c r="AA59" s="13">
        <v>36264</v>
      </c>
      <c r="AB59" s="35">
        <v>36575</v>
      </c>
      <c r="AC59" s="13">
        <v>363234</v>
      </c>
      <c r="AD59" s="13">
        <v>61652</v>
      </c>
      <c r="AE59" s="13">
        <v>229396.05</v>
      </c>
    </row>
    <row r="60" spans="1:31">
      <c r="A60" s="2">
        <v>150</v>
      </c>
      <c r="B60" s="1" t="s">
        <v>45</v>
      </c>
      <c r="C60" s="13">
        <v>25975489</v>
      </c>
      <c r="D60" s="13">
        <v>25009155.472484771</v>
      </c>
      <c r="E60" s="13">
        <v>1017084.6294061472</v>
      </c>
      <c r="F60" s="13">
        <v>25020327</v>
      </c>
      <c r="G60" s="13">
        <v>23986337</v>
      </c>
      <c r="H60" s="13">
        <v>1033990</v>
      </c>
      <c r="I60" s="13">
        <v>733445</v>
      </c>
      <c r="J60" s="13">
        <v>733445</v>
      </c>
      <c r="K60" s="13">
        <v>0</v>
      </c>
      <c r="L60" s="35">
        <v>10744623</v>
      </c>
      <c r="M60" s="13"/>
      <c r="N60" s="13">
        <v>12404131.245821293</v>
      </c>
      <c r="O60" s="13">
        <v>12416298</v>
      </c>
      <c r="P60" s="13">
        <v>0</v>
      </c>
      <c r="Q60" s="13">
        <v>1878141</v>
      </c>
      <c r="R60" s="13">
        <v>0</v>
      </c>
      <c r="S60" s="13">
        <v>1865974.2458212934</v>
      </c>
      <c r="T60" s="35">
        <v>207303</v>
      </c>
      <c r="U60" s="13">
        <v>511004</v>
      </c>
      <c r="V60" s="13">
        <v>5873</v>
      </c>
      <c r="W60" s="13">
        <v>378848.25</v>
      </c>
      <c r="X60" s="35">
        <v>40650</v>
      </c>
      <c r="Y60" s="13">
        <v>70318</v>
      </c>
      <c r="Z60" s="13">
        <v>693</v>
      </c>
      <c r="AA60" s="13">
        <v>52218.75</v>
      </c>
      <c r="AB60" s="35">
        <v>217737</v>
      </c>
      <c r="AC60" s="13">
        <v>1514280</v>
      </c>
      <c r="AD60" s="13">
        <v>439043</v>
      </c>
      <c r="AE60" s="13">
        <v>825761.1</v>
      </c>
    </row>
    <row r="61" spans="1:31">
      <c r="A61" s="2">
        <v>153</v>
      </c>
      <c r="B61" s="1" t="s">
        <v>46</v>
      </c>
      <c r="C61" s="13">
        <v>59637600</v>
      </c>
      <c r="D61" s="13">
        <v>56413840.8241034</v>
      </c>
      <c r="E61" s="13">
        <v>3340282.2762325206</v>
      </c>
      <c r="F61" s="13">
        <v>70211947</v>
      </c>
      <c r="G61" s="13">
        <v>66524594</v>
      </c>
      <c r="H61" s="13">
        <v>3687353</v>
      </c>
      <c r="I61" s="13">
        <v>2485669</v>
      </c>
      <c r="J61" s="13">
        <v>2323075</v>
      </c>
      <c r="K61" s="13">
        <v>162594</v>
      </c>
      <c r="L61" s="35">
        <v>27591561</v>
      </c>
      <c r="M61" s="13"/>
      <c r="N61" s="13">
        <v>38839226.661619678</v>
      </c>
      <c r="O61" s="13">
        <v>32234442</v>
      </c>
      <c r="P61" s="13">
        <v>974828</v>
      </c>
      <c r="Q61" s="13">
        <v>822307</v>
      </c>
      <c r="R61" s="13">
        <v>0</v>
      </c>
      <c r="S61" s="13">
        <v>6657510.6616196781</v>
      </c>
      <c r="T61" s="35">
        <v>353610</v>
      </c>
      <c r="U61" s="13">
        <v>1559764</v>
      </c>
      <c r="V61" s="13">
        <v>27904</v>
      </c>
      <c r="W61" s="13">
        <v>1148895</v>
      </c>
      <c r="X61" s="35">
        <v>73216</v>
      </c>
      <c r="Y61" s="13">
        <v>263447</v>
      </c>
      <c r="Z61" s="13">
        <v>0</v>
      </c>
      <c r="AA61" s="13">
        <v>197585.25</v>
      </c>
      <c r="AB61" s="35">
        <v>642485</v>
      </c>
      <c r="AC61" s="13">
        <v>4357869</v>
      </c>
      <c r="AD61" s="13">
        <v>677097</v>
      </c>
      <c r="AE61" s="13">
        <v>2834745.15</v>
      </c>
    </row>
    <row r="62" spans="1:31">
      <c r="A62" s="2">
        <v>158</v>
      </c>
      <c r="B62" s="1" t="s">
        <v>47</v>
      </c>
      <c r="C62" s="13">
        <v>2155431</v>
      </c>
      <c r="D62" s="13">
        <v>1964590.5288104725</v>
      </c>
      <c r="E62" s="13">
        <v>195050.59865682371</v>
      </c>
      <c r="F62" s="13">
        <v>2932696</v>
      </c>
      <c r="G62" s="13">
        <v>2764713</v>
      </c>
      <c r="H62" s="13">
        <v>167983</v>
      </c>
      <c r="I62" s="13">
        <v>95128</v>
      </c>
      <c r="J62" s="13">
        <v>94690</v>
      </c>
      <c r="K62" s="13">
        <v>438</v>
      </c>
      <c r="L62" s="35">
        <v>1074716.3149837756</v>
      </c>
      <c r="M62" s="13">
        <v>242558.26843483606</v>
      </c>
      <c r="N62" s="13">
        <v>1117204.0634357897</v>
      </c>
      <c r="O62" s="13">
        <v>1144418</v>
      </c>
      <c r="P62" s="13">
        <v>242558</v>
      </c>
      <c r="Q62" s="13">
        <v>27215</v>
      </c>
      <c r="R62" s="13">
        <v>0</v>
      </c>
      <c r="S62" s="13">
        <v>-19557.936564210337</v>
      </c>
      <c r="T62" s="35">
        <v>61623</v>
      </c>
      <c r="U62" s="13">
        <v>157522</v>
      </c>
      <c r="V62" s="13">
        <v>650</v>
      </c>
      <c r="W62" s="13">
        <v>117654</v>
      </c>
      <c r="X62" s="35">
        <v>11644</v>
      </c>
      <c r="Y62" s="13">
        <v>42715</v>
      </c>
      <c r="Z62" s="13">
        <v>518</v>
      </c>
      <c r="AA62" s="13">
        <v>31647.75</v>
      </c>
      <c r="AB62" s="35">
        <v>8665</v>
      </c>
      <c r="AC62" s="13">
        <v>302298</v>
      </c>
      <c r="AD62" s="13">
        <v>102939</v>
      </c>
      <c r="AE62" s="13">
        <v>153429.6</v>
      </c>
    </row>
    <row r="63" spans="1:31">
      <c r="A63" s="2">
        <v>160</v>
      </c>
      <c r="B63" s="1" t="s">
        <v>48</v>
      </c>
      <c r="C63" s="13">
        <v>6056407</v>
      </c>
      <c r="D63" s="13">
        <v>5884103.3482134873</v>
      </c>
      <c r="E63" s="13">
        <v>184137.0489250134</v>
      </c>
      <c r="F63" s="13">
        <v>6354493</v>
      </c>
      <c r="G63" s="13">
        <v>6166130</v>
      </c>
      <c r="H63" s="13">
        <v>188363</v>
      </c>
      <c r="I63" s="13">
        <v>395173</v>
      </c>
      <c r="J63" s="13">
        <v>395173</v>
      </c>
      <c r="K63" s="13">
        <v>0</v>
      </c>
      <c r="L63" s="35">
        <v>3140479.1162961521</v>
      </c>
      <c r="M63" s="13">
        <v>702469.19810432615</v>
      </c>
      <c r="N63" s="13">
        <v>2814224.5027535497</v>
      </c>
      <c r="O63" s="13">
        <v>2911985</v>
      </c>
      <c r="P63" s="13">
        <v>702469</v>
      </c>
      <c r="Q63" s="13">
        <v>0</v>
      </c>
      <c r="R63" s="13">
        <v>0</v>
      </c>
      <c r="S63" s="13">
        <v>-241760.49724645028</v>
      </c>
      <c r="T63" s="35">
        <v>88994</v>
      </c>
      <c r="U63" s="13">
        <v>382681</v>
      </c>
      <c r="V63" s="13">
        <v>6944</v>
      </c>
      <c r="W63" s="13">
        <v>281802.75</v>
      </c>
      <c r="X63" s="35">
        <v>17125</v>
      </c>
      <c r="Y63" s="13">
        <v>88854</v>
      </c>
      <c r="Z63" s="13">
        <v>550</v>
      </c>
      <c r="AA63" s="13">
        <v>66228</v>
      </c>
      <c r="AB63" s="35">
        <v>109710</v>
      </c>
      <c r="AC63" s="13">
        <v>594727</v>
      </c>
      <c r="AD63" s="13">
        <v>188190</v>
      </c>
      <c r="AE63" s="13">
        <v>312742.8</v>
      </c>
    </row>
    <row r="64" spans="1:31">
      <c r="A64" s="2">
        <v>163</v>
      </c>
      <c r="B64" s="1" t="s">
        <v>49</v>
      </c>
      <c r="C64" s="13">
        <v>3232609</v>
      </c>
      <c r="D64" s="13">
        <v>3113140.4820698379</v>
      </c>
      <c r="E64" s="13">
        <v>125784.72374229766</v>
      </c>
      <c r="F64" s="13">
        <v>3719470</v>
      </c>
      <c r="G64" s="13">
        <v>3596876</v>
      </c>
      <c r="H64" s="13">
        <v>122594</v>
      </c>
      <c r="I64" s="13">
        <v>124839</v>
      </c>
      <c r="J64" s="13">
        <v>124839</v>
      </c>
      <c r="K64" s="13">
        <v>0</v>
      </c>
      <c r="L64" s="35">
        <v>1700137.9032054141</v>
      </c>
      <c r="M64" s="13">
        <v>372251.2513675894</v>
      </c>
      <c r="N64" s="13">
        <v>2196877.1210652282</v>
      </c>
      <c r="O64" s="13">
        <v>1847919</v>
      </c>
      <c r="P64" s="13">
        <v>372251</v>
      </c>
      <c r="Q64" s="13">
        <v>197626</v>
      </c>
      <c r="R64" s="13">
        <v>0</v>
      </c>
      <c r="S64" s="13">
        <v>425034.47580135352</v>
      </c>
      <c r="T64" s="35">
        <v>59097</v>
      </c>
      <c r="U64" s="13">
        <v>179579</v>
      </c>
      <c r="V64" s="13">
        <v>532</v>
      </c>
      <c r="W64" s="13">
        <v>134285.25</v>
      </c>
      <c r="X64" s="35">
        <v>41292</v>
      </c>
      <c r="Y64" s="13">
        <v>77316</v>
      </c>
      <c r="Z64" s="13">
        <v>0</v>
      </c>
      <c r="AA64" s="13">
        <v>57987</v>
      </c>
      <c r="AB64" s="35">
        <v>8616</v>
      </c>
      <c r="AC64" s="13">
        <v>375114</v>
      </c>
      <c r="AD64" s="13">
        <v>37298</v>
      </c>
      <c r="AE64" s="13">
        <v>256066.8</v>
      </c>
    </row>
    <row r="65" spans="1:31">
      <c r="A65" s="2">
        <v>164</v>
      </c>
      <c r="B65" s="1" t="s">
        <v>50</v>
      </c>
      <c r="C65" s="13">
        <v>22365085</v>
      </c>
      <c r="D65" s="13">
        <v>20819151.690750577</v>
      </c>
      <c r="E65" s="13">
        <v>1589631.2754363772</v>
      </c>
      <c r="F65" s="13">
        <v>23943183</v>
      </c>
      <c r="G65" s="13">
        <v>22398928</v>
      </c>
      <c r="H65" s="13">
        <v>1544255</v>
      </c>
      <c r="I65" s="13">
        <v>1329370</v>
      </c>
      <c r="J65" s="13">
        <v>1223020</v>
      </c>
      <c r="K65" s="13">
        <v>106350</v>
      </c>
      <c r="L65" s="35">
        <v>10053250</v>
      </c>
      <c r="M65" s="13"/>
      <c r="N65" s="13">
        <v>17803025.858708922</v>
      </c>
      <c r="O65" s="13">
        <v>14834864</v>
      </c>
      <c r="P65" s="13">
        <v>510208</v>
      </c>
      <c r="Q65" s="13">
        <v>579156</v>
      </c>
      <c r="R65" s="13">
        <v>0</v>
      </c>
      <c r="S65" s="13">
        <v>3141640.625</v>
      </c>
      <c r="T65" s="35">
        <v>190500</v>
      </c>
      <c r="U65" s="13">
        <v>621484</v>
      </c>
      <c r="V65" s="13">
        <v>11631</v>
      </c>
      <c r="W65" s="13">
        <v>457389.75</v>
      </c>
      <c r="X65" s="35">
        <v>34323</v>
      </c>
      <c r="Y65" s="13">
        <v>47205</v>
      </c>
      <c r="Z65" s="13">
        <v>299</v>
      </c>
      <c r="AA65" s="13">
        <v>35179.5</v>
      </c>
      <c r="AB65" s="35">
        <v>228151</v>
      </c>
      <c r="AC65" s="13">
        <v>2245866</v>
      </c>
      <c r="AD65" s="13">
        <v>358917</v>
      </c>
      <c r="AE65" s="13">
        <v>1424190.6</v>
      </c>
    </row>
    <row r="66" spans="1:31">
      <c r="A66" s="2">
        <v>166</v>
      </c>
      <c r="B66" s="1" t="s">
        <v>51</v>
      </c>
      <c r="C66" s="13">
        <v>7027859</v>
      </c>
      <c r="D66" s="13">
        <v>6856961.3408228466</v>
      </c>
      <c r="E66" s="13">
        <v>184629.37127958177</v>
      </c>
      <c r="F66" s="13">
        <v>6794729</v>
      </c>
      <c r="G66" s="13">
        <v>6591742</v>
      </c>
      <c r="H66" s="13">
        <v>202987</v>
      </c>
      <c r="I66" s="13">
        <v>371191</v>
      </c>
      <c r="J66" s="13">
        <v>371191</v>
      </c>
      <c r="K66" s="13">
        <v>0</v>
      </c>
      <c r="L66" s="35">
        <v>3743148.0693595661</v>
      </c>
      <c r="M66" s="13">
        <v>585475.5173720154</v>
      </c>
      <c r="N66" s="13">
        <v>5963481.8710697833</v>
      </c>
      <c r="O66" s="13">
        <v>3372384</v>
      </c>
      <c r="P66" s="13">
        <v>551459</v>
      </c>
      <c r="Q66" s="13">
        <v>100249</v>
      </c>
      <c r="R66" s="13">
        <v>0</v>
      </c>
      <c r="S66" s="13">
        <v>935787.01733989152</v>
      </c>
      <c r="T66" s="35">
        <v>65322</v>
      </c>
      <c r="U66" s="13">
        <v>248392</v>
      </c>
      <c r="V66" s="13">
        <v>0</v>
      </c>
      <c r="W66" s="13">
        <v>186294</v>
      </c>
      <c r="X66" s="35">
        <v>21060</v>
      </c>
      <c r="Y66" s="13">
        <v>85676</v>
      </c>
      <c r="Z66" s="13">
        <v>0</v>
      </c>
      <c r="AA66" s="13">
        <v>64257</v>
      </c>
      <c r="AB66" s="35">
        <v>67083</v>
      </c>
      <c r="AC66" s="13">
        <v>893341</v>
      </c>
      <c r="AD66" s="13">
        <v>269973</v>
      </c>
      <c r="AE66" s="13">
        <v>473521.8</v>
      </c>
    </row>
    <row r="67" spans="1:31">
      <c r="A67" s="2">
        <v>168</v>
      </c>
      <c r="B67" s="1" t="s">
        <v>52</v>
      </c>
      <c r="C67" s="13">
        <v>1917401</v>
      </c>
      <c r="D67" s="13">
        <v>1781364.3006701057</v>
      </c>
      <c r="E67" s="13">
        <v>86460.778825311543</v>
      </c>
      <c r="F67" s="13">
        <v>2805639</v>
      </c>
      <c r="G67" s="13">
        <v>2710269</v>
      </c>
      <c r="H67" s="13">
        <v>95370</v>
      </c>
      <c r="I67" s="13">
        <v>76714</v>
      </c>
      <c r="J67" s="13">
        <v>73736</v>
      </c>
      <c r="K67" s="13">
        <v>2978</v>
      </c>
      <c r="L67" s="35">
        <v>1062944.3208701781</v>
      </c>
      <c r="M67" s="13">
        <v>254441.01466874187</v>
      </c>
      <c r="N67" s="13">
        <v>1527817.8358721861</v>
      </c>
      <c r="O67" s="13">
        <v>1381278</v>
      </c>
      <c r="P67" s="13">
        <v>254441</v>
      </c>
      <c r="Q67" s="13">
        <v>69539</v>
      </c>
      <c r="R67" s="13">
        <v>0</v>
      </c>
      <c r="S67" s="13">
        <v>251143.83587218612</v>
      </c>
      <c r="T67" s="35">
        <v>32686</v>
      </c>
      <c r="U67" s="13">
        <v>172374</v>
      </c>
      <c r="V67" s="13">
        <v>0</v>
      </c>
      <c r="W67" s="13">
        <v>129280.5</v>
      </c>
      <c r="X67" s="35">
        <v>12377</v>
      </c>
      <c r="Y67" s="13">
        <v>32009</v>
      </c>
      <c r="Z67" s="13">
        <v>0</v>
      </c>
      <c r="AA67" s="13">
        <v>24006.75</v>
      </c>
      <c r="AB67" s="35">
        <v>20251</v>
      </c>
      <c r="AC67" s="13">
        <v>303159</v>
      </c>
      <c r="AD67" s="13">
        <v>36997</v>
      </c>
      <c r="AE67" s="13">
        <v>209271.75</v>
      </c>
    </row>
    <row r="68" spans="1:31">
      <c r="A68" s="2">
        <v>171</v>
      </c>
      <c r="B68" s="1" t="s">
        <v>53</v>
      </c>
      <c r="C68" s="13">
        <v>6858799</v>
      </c>
      <c r="D68" s="13">
        <v>6582374.2040173206</v>
      </c>
      <c r="E68" s="13">
        <v>289825.07714450086</v>
      </c>
      <c r="F68" s="13">
        <v>6899953</v>
      </c>
      <c r="G68" s="13">
        <v>6608802</v>
      </c>
      <c r="H68" s="13">
        <v>291151</v>
      </c>
      <c r="I68" s="13">
        <v>149646</v>
      </c>
      <c r="J68" s="13">
        <v>142555</v>
      </c>
      <c r="K68" s="13">
        <v>7091</v>
      </c>
      <c r="L68" s="35">
        <v>3386626.5940755578</v>
      </c>
      <c r="M68" s="13">
        <v>468287.94352607173</v>
      </c>
      <c r="N68" s="13">
        <v>5342291.2766348068</v>
      </c>
      <c r="O68" s="13">
        <v>4651223</v>
      </c>
      <c r="P68" s="13">
        <v>468288</v>
      </c>
      <c r="Q68" s="13">
        <v>82458</v>
      </c>
      <c r="R68" s="13">
        <v>0</v>
      </c>
      <c r="S68" s="13">
        <v>773526.27663480677</v>
      </c>
      <c r="T68" s="35">
        <v>48018</v>
      </c>
      <c r="U68" s="13">
        <v>149985</v>
      </c>
      <c r="V68" s="13">
        <v>1513</v>
      </c>
      <c r="W68" s="13">
        <v>111354</v>
      </c>
      <c r="X68" s="35">
        <v>16960</v>
      </c>
      <c r="Y68" s="13">
        <v>108151</v>
      </c>
      <c r="Z68" s="13">
        <v>226</v>
      </c>
      <c r="AA68" s="13">
        <v>80943.75</v>
      </c>
      <c r="AB68" s="35">
        <v>122045</v>
      </c>
      <c r="AC68" s="13">
        <v>875244</v>
      </c>
      <c r="AD68" s="13">
        <v>455858</v>
      </c>
      <c r="AE68" s="13">
        <v>334874.09999999998</v>
      </c>
    </row>
    <row r="69" spans="1:31">
      <c r="A69" s="2">
        <v>173</v>
      </c>
      <c r="B69" s="1" t="s">
        <v>54</v>
      </c>
      <c r="C69" s="13">
        <v>5080810</v>
      </c>
      <c r="D69" s="13">
        <v>4681199.9134105025</v>
      </c>
      <c r="E69" s="13">
        <v>409537.01676936459</v>
      </c>
      <c r="F69" s="13">
        <v>5773299</v>
      </c>
      <c r="G69" s="13">
        <v>5366650</v>
      </c>
      <c r="H69" s="13">
        <v>406649</v>
      </c>
      <c r="I69" s="13">
        <v>189343</v>
      </c>
      <c r="J69" s="13">
        <v>179143</v>
      </c>
      <c r="K69" s="13">
        <v>10200</v>
      </c>
      <c r="L69" s="35">
        <v>2602070.6290309029</v>
      </c>
      <c r="M69" s="13">
        <v>342172.00069923443</v>
      </c>
      <c r="N69" s="13">
        <v>4324221.0345533583</v>
      </c>
      <c r="O69" s="13">
        <v>3439886</v>
      </c>
      <c r="P69" s="13">
        <v>722544</v>
      </c>
      <c r="Q69" s="13">
        <v>27580</v>
      </c>
      <c r="R69" s="13">
        <v>0</v>
      </c>
      <c r="S69" s="13">
        <v>650517.65725772572</v>
      </c>
      <c r="T69" s="35">
        <v>93047</v>
      </c>
      <c r="U69" s="13">
        <v>334452</v>
      </c>
      <c r="V69" s="13">
        <v>0</v>
      </c>
      <c r="W69" s="13">
        <v>250839</v>
      </c>
      <c r="X69" s="35">
        <v>20304</v>
      </c>
      <c r="Y69" s="13">
        <v>51687</v>
      </c>
      <c r="Z69" s="13">
        <v>0</v>
      </c>
      <c r="AA69" s="13">
        <v>38765.25</v>
      </c>
      <c r="AB69" s="35">
        <v>64344</v>
      </c>
      <c r="AC69" s="13">
        <v>394688</v>
      </c>
      <c r="AD69" s="13">
        <v>63998</v>
      </c>
      <c r="AE69" s="13">
        <v>252555.6</v>
      </c>
    </row>
    <row r="70" spans="1:31">
      <c r="A70" s="2">
        <v>175</v>
      </c>
      <c r="B70" s="1" t="s">
        <v>55</v>
      </c>
      <c r="C70" s="13">
        <v>1068013</v>
      </c>
      <c r="D70" s="13">
        <v>1019725.484015636</v>
      </c>
      <c r="E70" s="13">
        <v>50374.520328762461</v>
      </c>
      <c r="F70" s="13">
        <v>1428045</v>
      </c>
      <c r="G70" s="13">
        <v>1364880</v>
      </c>
      <c r="H70" s="13">
        <v>63165</v>
      </c>
      <c r="I70" s="13">
        <v>70718</v>
      </c>
      <c r="J70" s="13">
        <v>70718</v>
      </c>
      <c r="K70" s="13">
        <v>0</v>
      </c>
      <c r="L70" s="35">
        <v>617434.44510167162</v>
      </c>
      <c r="M70" s="13">
        <v>177440.61918275923</v>
      </c>
      <c r="N70" s="13">
        <v>810652.70410814765</v>
      </c>
      <c r="O70" s="13">
        <v>771351</v>
      </c>
      <c r="P70" s="13">
        <v>177441</v>
      </c>
      <c r="Q70" s="13">
        <v>0</v>
      </c>
      <c r="R70" s="13">
        <v>0</v>
      </c>
      <c r="S70" s="13">
        <v>23088.704108147649</v>
      </c>
      <c r="T70" s="35">
        <v>17835</v>
      </c>
      <c r="U70" s="13">
        <v>124375</v>
      </c>
      <c r="V70" s="13">
        <v>0</v>
      </c>
      <c r="W70" s="13">
        <v>93281.25</v>
      </c>
      <c r="X70" s="35">
        <v>1058</v>
      </c>
      <c r="Y70" s="13">
        <v>0</v>
      </c>
      <c r="Z70" s="13">
        <v>0</v>
      </c>
      <c r="AA70" s="13">
        <v>0</v>
      </c>
      <c r="AB70" s="35">
        <v>5354</v>
      </c>
      <c r="AC70" s="13">
        <v>70128</v>
      </c>
      <c r="AD70" s="13">
        <v>13232</v>
      </c>
      <c r="AE70" s="13">
        <v>44912.1</v>
      </c>
    </row>
    <row r="71" spans="1:31">
      <c r="A71" s="2">
        <v>177</v>
      </c>
      <c r="B71" s="1" t="s">
        <v>56</v>
      </c>
      <c r="C71" s="13">
        <v>3426864</v>
      </c>
      <c r="D71" s="13">
        <v>3310048.8680182477</v>
      </c>
      <c r="E71" s="13">
        <v>123511.06754817053</v>
      </c>
      <c r="F71" s="13">
        <v>3158629</v>
      </c>
      <c r="G71" s="13">
        <v>3042280</v>
      </c>
      <c r="H71" s="13">
        <v>116349</v>
      </c>
      <c r="I71" s="13">
        <v>215099</v>
      </c>
      <c r="J71" s="13">
        <v>211082</v>
      </c>
      <c r="K71" s="13">
        <v>4017</v>
      </c>
      <c r="L71" s="35">
        <v>1336877.0750444371</v>
      </c>
      <c r="M71" s="13">
        <v>337796.15979088069</v>
      </c>
      <c r="N71" s="13">
        <v>1576110.6164455253</v>
      </c>
      <c r="O71" s="13">
        <v>1855964</v>
      </c>
      <c r="P71" s="13">
        <v>337796</v>
      </c>
      <c r="Q71" s="13">
        <v>15879</v>
      </c>
      <c r="R71" s="13">
        <v>0</v>
      </c>
      <c r="S71" s="13">
        <v>0</v>
      </c>
      <c r="T71" s="35">
        <v>52630</v>
      </c>
      <c r="U71" s="13">
        <v>206580</v>
      </c>
      <c r="V71" s="13">
        <v>1078</v>
      </c>
      <c r="W71" s="13">
        <v>154126.5</v>
      </c>
      <c r="X71" s="35">
        <v>28532</v>
      </c>
      <c r="Y71" s="13">
        <v>30642</v>
      </c>
      <c r="Z71" s="13">
        <v>0</v>
      </c>
      <c r="AA71" s="13">
        <v>22981.5</v>
      </c>
      <c r="AB71" s="35">
        <v>18959</v>
      </c>
      <c r="AC71" s="13">
        <v>421689</v>
      </c>
      <c r="AD71" s="13">
        <v>65245</v>
      </c>
      <c r="AE71" s="13">
        <v>272747.84999999998</v>
      </c>
    </row>
    <row r="72" spans="1:31">
      <c r="A72" s="2">
        <v>180</v>
      </c>
      <c r="B72" s="1" t="s">
        <v>57</v>
      </c>
      <c r="C72" s="13">
        <v>584959</v>
      </c>
      <c r="D72" s="13">
        <v>570883.02557599393</v>
      </c>
      <c r="E72" s="13">
        <v>15218.338792690984</v>
      </c>
      <c r="F72" s="13">
        <v>724083</v>
      </c>
      <c r="G72" s="13">
        <v>709551</v>
      </c>
      <c r="H72" s="13">
        <v>14532</v>
      </c>
      <c r="I72" s="13">
        <v>26069</v>
      </c>
      <c r="J72" s="13">
        <v>26069</v>
      </c>
      <c r="K72" s="13">
        <v>0</v>
      </c>
      <c r="L72" s="35">
        <v>367623.34350531281</v>
      </c>
      <c r="M72" s="13">
        <v>178719.55743383541</v>
      </c>
      <c r="N72" s="13">
        <v>375690.00605784694</v>
      </c>
      <c r="O72" s="13">
        <v>462610</v>
      </c>
      <c r="P72" s="13">
        <v>178448</v>
      </c>
      <c r="Q72" s="13">
        <v>2385</v>
      </c>
      <c r="R72" s="13">
        <v>0</v>
      </c>
      <c r="S72" s="13">
        <v>-91905.835876328201</v>
      </c>
      <c r="T72" s="35">
        <v>22125</v>
      </c>
      <c r="U72" s="13">
        <v>125770</v>
      </c>
      <c r="V72" s="13">
        <v>3619</v>
      </c>
      <c r="W72" s="13">
        <v>91613.25</v>
      </c>
      <c r="X72" s="35">
        <v>0</v>
      </c>
      <c r="Y72" s="13">
        <v>19256</v>
      </c>
      <c r="Z72" s="13">
        <v>0</v>
      </c>
      <c r="AA72" s="13">
        <v>14442</v>
      </c>
      <c r="AB72" s="35">
        <v>2740</v>
      </c>
      <c r="AC72" s="13">
        <v>12504</v>
      </c>
      <c r="AD72" s="13">
        <v>9670</v>
      </c>
      <c r="AE72" s="13">
        <v>4001.1000000000004</v>
      </c>
    </row>
    <row r="73" spans="1:31">
      <c r="A73" s="2">
        <v>183</v>
      </c>
      <c r="B73" s="1" t="s">
        <v>58</v>
      </c>
      <c r="C73" s="13">
        <v>736233</v>
      </c>
      <c r="D73" s="13">
        <v>737671.69850400439</v>
      </c>
      <c r="E73" s="13">
        <v>0</v>
      </c>
      <c r="F73" s="13">
        <v>1031962</v>
      </c>
      <c r="G73" s="13">
        <v>1014397</v>
      </c>
      <c r="H73" s="13">
        <v>17565</v>
      </c>
      <c r="I73" s="13">
        <v>37212</v>
      </c>
      <c r="J73" s="13">
        <v>34129</v>
      </c>
      <c r="K73" s="13">
        <v>3083</v>
      </c>
      <c r="L73" s="35">
        <v>542571.25788677135</v>
      </c>
      <c r="M73" s="13">
        <v>182935.682805547</v>
      </c>
      <c r="N73" s="13">
        <v>517978.83326765068</v>
      </c>
      <c r="O73" s="13">
        <v>505663</v>
      </c>
      <c r="P73" s="13">
        <v>177232</v>
      </c>
      <c r="Q73" s="13">
        <v>20375</v>
      </c>
      <c r="R73" s="13">
        <v>0</v>
      </c>
      <c r="S73" s="13">
        <v>10737.833267650683</v>
      </c>
      <c r="T73" s="35">
        <v>7051</v>
      </c>
      <c r="U73" s="13">
        <v>87358</v>
      </c>
      <c r="V73" s="13">
        <v>0</v>
      </c>
      <c r="W73" s="13">
        <v>65518.5</v>
      </c>
      <c r="X73" s="35">
        <v>21930</v>
      </c>
      <c r="Y73" s="13">
        <v>30835</v>
      </c>
      <c r="Z73" s="13">
        <v>0</v>
      </c>
      <c r="AA73" s="13">
        <v>23126.25</v>
      </c>
      <c r="AB73" s="35">
        <v>13479</v>
      </c>
      <c r="AC73" s="13">
        <v>172876</v>
      </c>
      <c r="AD73" s="13">
        <v>140853</v>
      </c>
      <c r="AE73" s="13">
        <v>26695.5</v>
      </c>
    </row>
    <row r="74" spans="1:31">
      <c r="A74" s="2">
        <v>184</v>
      </c>
      <c r="B74" s="1" t="s">
        <v>59</v>
      </c>
      <c r="C74" s="13">
        <v>950821</v>
      </c>
      <c r="D74" s="13">
        <v>892352.74228771206</v>
      </c>
      <c r="E74" s="13">
        <v>47498.193666112013</v>
      </c>
      <c r="F74" s="13">
        <v>947240</v>
      </c>
      <c r="G74" s="13">
        <v>928513</v>
      </c>
      <c r="H74" s="13">
        <v>18727</v>
      </c>
      <c r="I74" s="13">
        <v>41056</v>
      </c>
      <c r="J74" s="13">
        <v>40666</v>
      </c>
      <c r="K74" s="13">
        <v>390</v>
      </c>
      <c r="L74" s="35">
        <v>683669.48146599205</v>
      </c>
      <c r="M74" s="13">
        <v>222633.54858281839</v>
      </c>
      <c r="N74" s="13">
        <v>1004407.6398317832</v>
      </c>
      <c r="O74" s="13">
        <v>862857</v>
      </c>
      <c r="P74" s="13">
        <v>222634</v>
      </c>
      <c r="Q74" s="13">
        <v>3313</v>
      </c>
      <c r="R74" s="13">
        <v>0</v>
      </c>
      <c r="S74" s="13">
        <v>144863.63983178325</v>
      </c>
      <c r="T74" s="35">
        <v>8893</v>
      </c>
      <c r="U74" s="13">
        <v>46181</v>
      </c>
      <c r="V74" s="13">
        <v>0</v>
      </c>
      <c r="W74" s="13">
        <v>34635.75</v>
      </c>
      <c r="X74" s="35">
        <v>8372</v>
      </c>
      <c r="Y74" s="13">
        <v>16752</v>
      </c>
      <c r="Z74" s="13">
        <v>0</v>
      </c>
      <c r="AA74" s="13">
        <v>12564</v>
      </c>
      <c r="AB74" s="35">
        <v>77359</v>
      </c>
      <c r="AC74" s="13">
        <v>1449875</v>
      </c>
      <c r="AD74" s="13">
        <v>175576</v>
      </c>
      <c r="AE74" s="13">
        <v>966987.9</v>
      </c>
    </row>
    <row r="75" spans="1:31">
      <c r="A75" s="2">
        <v>189</v>
      </c>
      <c r="B75" s="1" t="s">
        <v>60</v>
      </c>
      <c r="C75" s="13">
        <v>1433964</v>
      </c>
      <c r="D75" s="13">
        <v>1370135.9543026073</v>
      </c>
      <c r="E75" s="13">
        <v>66629.646345975416</v>
      </c>
      <c r="F75" s="13">
        <v>1901125</v>
      </c>
      <c r="G75" s="13">
        <v>1829613</v>
      </c>
      <c r="H75" s="13">
        <v>71512</v>
      </c>
      <c r="I75" s="13">
        <v>41726</v>
      </c>
      <c r="J75" s="13">
        <v>41726</v>
      </c>
      <c r="K75" s="13">
        <v>0</v>
      </c>
      <c r="L75" s="35">
        <v>782439.59672190365</v>
      </c>
      <c r="M75" s="13">
        <v>247337.44655945516</v>
      </c>
      <c r="N75" s="13">
        <v>1100641.4299489441</v>
      </c>
      <c r="O75" s="13">
        <v>758584</v>
      </c>
      <c r="P75" s="13">
        <v>289120</v>
      </c>
      <c r="Q75" s="13">
        <v>0</v>
      </c>
      <c r="R75" s="13">
        <v>0</v>
      </c>
      <c r="S75" s="13">
        <v>195609.89918047591</v>
      </c>
      <c r="T75" s="35">
        <v>77746</v>
      </c>
      <c r="U75" s="13">
        <v>166912</v>
      </c>
      <c r="V75" s="13">
        <v>0</v>
      </c>
      <c r="W75" s="13">
        <v>125184</v>
      </c>
      <c r="X75" s="35">
        <v>18148</v>
      </c>
      <c r="Y75" s="13">
        <v>105882</v>
      </c>
      <c r="Z75" s="13">
        <v>0</v>
      </c>
      <c r="AA75" s="13">
        <v>79411.5</v>
      </c>
      <c r="AB75" s="35">
        <v>0</v>
      </c>
      <c r="AC75" s="13">
        <v>171894</v>
      </c>
      <c r="AD75" s="13">
        <v>72538</v>
      </c>
      <c r="AE75" s="13">
        <v>76011.600000000006</v>
      </c>
    </row>
    <row r="76" spans="1:31">
      <c r="A76" s="2">
        <v>193</v>
      </c>
      <c r="B76" s="1" t="s">
        <v>61</v>
      </c>
      <c r="C76" s="13">
        <v>32125919</v>
      </c>
      <c r="D76" s="13">
        <v>31072412.973797444</v>
      </c>
      <c r="E76" s="13">
        <v>1116274.2450686602</v>
      </c>
      <c r="F76" s="13">
        <v>33450154</v>
      </c>
      <c r="G76" s="13">
        <v>32331180</v>
      </c>
      <c r="H76" s="13">
        <v>1118974</v>
      </c>
      <c r="I76" s="13">
        <v>1727285</v>
      </c>
      <c r="J76" s="13">
        <v>1685209</v>
      </c>
      <c r="K76" s="13">
        <v>42076</v>
      </c>
      <c r="L76" s="35">
        <v>11702563</v>
      </c>
      <c r="M76" s="13"/>
      <c r="N76" s="13">
        <v>21174843.0645786</v>
      </c>
      <c r="O76" s="13">
        <v>14988984</v>
      </c>
      <c r="P76" s="13">
        <v>0</v>
      </c>
      <c r="Q76" s="13">
        <v>87803</v>
      </c>
      <c r="R76" s="13">
        <v>0</v>
      </c>
      <c r="S76" s="13">
        <v>3657050.9375</v>
      </c>
      <c r="T76" s="35">
        <v>163108</v>
      </c>
      <c r="U76" s="13">
        <v>739105</v>
      </c>
      <c r="V76" s="13">
        <v>13756</v>
      </c>
      <c r="W76" s="13">
        <v>544011.75</v>
      </c>
      <c r="X76" s="35">
        <v>42008</v>
      </c>
      <c r="Y76" s="13">
        <v>77082</v>
      </c>
      <c r="Z76" s="13">
        <v>1610</v>
      </c>
      <c r="AA76" s="13">
        <v>56604</v>
      </c>
      <c r="AB76" s="35">
        <v>150697</v>
      </c>
      <c r="AC76" s="13">
        <v>1357810</v>
      </c>
      <c r="AD76" s="13">
        <v>403140</v>
      </c>
      <c r="AE76" s="13">
        <v>758891.35</v>
      </c>
    </row>
    <row r="77" spans="1:31">
      <c r="A77" s="2">
        <v>196</v>
      </c>
      <c r="B77" s="1" t="s">
        <v>397</v>
      </c>
      <c r="C77" s="13">
        <v>1246019</v>
      </c>
      <c r="D77" s="13">
        <v>1233346.0615568594</v>
      </c>
      <c r="E77" s="13">
        <v>15107.990678736014</v>
      </c>
      <c r="F77" s="13">
        <v>1541978</v>
      </c>
      <c r="G77" s="13">
        <v>1532414</v>
      </c>
      <c r="H77" s="13">
        <v>9564</v>
      </c>
      <c r="I77" s="13">
        <v>57120</v>
      </c>
      <c r="J77" s="13">
        <v>56480</v>
      </c>
      <c r="K77" s="13">
        <v>640</v>
      </c>
      <c r="L77" s="35">
        <v>721747.25818302727</v>
      </c>
      <c r="M77" s="13">
        <v>153587.28251414906</v>
      </c>
      <c r="N77" s="13">
        <v>1101372.4750234624</v>
      </c>
      <c r="O77" s="13">
        <v>1049309</v>
      </c>
      <c r="P77" s="13">
        <v>153587</v>
      </c>
      <c r="Q77" s="13">
        <v>7461</v>
      </c>
      <c r="R77" s="13">
        <v>0</v>
      </c>
      <c r="S77" s="13">
        <v>59524.475023462437</v>
      </c>
      <c r="T77" s="35">
        <v>11231</v>
      </c>
      <c r="U77" s="13">
        <v>93168</v>
      </c>
      <c r="V77" s="13">
        <v>0</v>
      </c>
      <c r="W77" s="13">
        <v>69876</v>
      </c>
      <c r="X77" s="35">
        <v>4346</v>
      </c>
      <c r="Y77" s="13">
        <v>0</v>
      </c>
      <c r="Z77" s="13">
        <v>0</v>
      </c>
      <c r="AA77" s="13">
        <v>0</v>
      </c>
      <c r="AB77" s="35">
        <v>24904</v>
      </c>
      <c r="AC77" s="13">
        <v>73860</v>
      </c>
      <c r="AD77" s="13">
        <v>9014</v>
      </c>
      <c r="AE77" s="13">
        <v>51022.95</v>
      </c>
    </row>
    <row r="78" spans="1:31">
      <c r="A78" s="2">
        <v>197</v>
      </c>
      <c r="B78" s="1" t="s">
        <v>62</v>
      </c>
      <c r="C78" s="13">
        <v>2085508</v>
      </c>
      <c r="D78" s="13">
        <v>1958053.4211757001</v>
      </c>
      <c r="E78" s="13">
        <v>103780.58224969443</v>
      </c>
      <c r="F78" s="13">
        <v>2211239</v>
      </c>
      <c r="G78" s="13">
        <v>2146220</v>
      </c>
      <c r="H78" s="13">
        <v>65019</v>
      </c>
      <c r="I78" s="13">
        <v>121488</v>
      </c>
      <c r="J78" s="13">
        <v>121188</v>
      </c>
      <c r="K78" s="13">
        <v>300</v>
      </c>
      <c r="L78" s="35">
        <v>1287811.161324146</v>
      </c>
      <c r="M78" s="13">
        <v>326775.23390502878</v>
      </c>
      <c r="N78" s="13">
        <v>1723578.8436244719</v>
      </c>
      <c r="O78" s="13">
        <v>1720606</v>
      </c>
      <c r="P78" s="13">
        <v>326775</v>
      </c>
      <c r="Q78" s="13">
        <v>149106</v>
      </c>
      <c r="R78" s="13">
        <v>0</v>
      </c>
      <c r="S78" s="13">
        <v>140200.84362447192</v>
      </c>
      <c r="T78" s="35">
        <v>47697</v>
      </c>
      <c r="U78" s="13">
        <v>153481</v>
      </c>
      <c r="V78" s="13">
        <v>526</v>
      </c>
      <c r="W78" s="13">
        <v>114716.25</v>
      </c>
      <c r="X78" s="35">
        <v>34899</v>
      </c>
      <c r="Y78" s="13">
        <v>87411</v>
      </c>
      <c r="Z78" s="13">
        <v>0</v>
      </c>
      <c r="AA78" s="13">
        <v>65558.25</v>
      </c>
      <c r="AB78" s="35">
        <v>0</v>
      </c>
      <c r="AC78" s="13">
        <v>78895</v>
      </c>
      <c r="AD78" s="13">
        <v>33340</v>
      </c>
      <c r="AE78" s="13">
        <v>36357</v>
      </c>
    </row>
    <row r="79" spans="1:31">
      <c r="A79" s="2">
        <v>200</v>
      </c>
      <c r="B79" s="1" t="s">
        <v>63</v>
      </c>
      <c r="C79" s="13">
        <v>30214618</v>
      </c>
      <c r="D79" s="13">
        <v>29309350.47658994</v>
      </c>
      <c r="E79" s="13">
        <v>964301.85243656533</v>
      </c>
      <c r="F79" s="13">
        <v>33440393</v>
      </c>
      <c r="G79" s="13">
        <v>32358232</v>
      </c>
      <c r="H79" s="13">
        <v>1082161</v>
      </c>
      <c r="I79" s="13">
        <v>1500613</v>
      </c>
      <c r="J79" s="13">
        <v>1458703</v>
      </c>
      <c r="K79" s="13">
        <v>41910</v>
      </c>
      <c r="L79" s="35">
        <v>14854792.127741929</v>
      </c>
      <c r="M79" s="13">
        <v>1726130.3187294491</v>
      </c>
      <c r="N79" s="13">
        <v>22517399.705759674</v>
      </c>
      <c r="O79" s="13">
        <v>18267194</v>
      </c>
      <c r="P79" s="13">
        <v>1991046</v>
      </c>
      <c r="Q79" s="13">
        <v>108726</v>
      </c>
      <c r="R79" s="13">
        <v>0</v>
      </c>
      <c r="S79" s="13">
        <v>3665489.7057596743</v>
      </c>
      <c r="T79" s="35">
        <v>260894</v>
      </c>
      <c r="U79" s="13">
        <v>887904</v>
      </c>
      <c r="V79" s="13">
        <v>8094</v>
      </c>
      <c r="W79" s="13">
        <v>659857.5</v>
      </c>
      <c r="X79" s="35">
        <v>58898</v>
      </c>
      <c r="Y79" s="13">
        <v>298096</v>
      </c>
      <c r="Z79" s="13">
        <v>10148</v>
      </c>
      <c r="AA79" s="13">
        <v>215961</v>
      </c>
      <c r="AB79" s="35">
        <v>91789</v>
      </c>
      <c r="AC79" s="13">
        <v>1509765</v>
      </c>
      <c r="AD79" s="13">
        <v>249852</v>
      </c>
      <c r="AE79" s="13">
        <v>966350.55</v>
      </c>
    </row>
    <row r="80" spans="1:31">
      <c r="A80" s="2">
        <v>202</v>
      </c>
      <c r="B80" s="1" t="s">
        <v>64</v>
      </c>
      <c r="C80" s="13">
        <v>71935752</v>
      </c>
      <c r="D80" s="13">
        <v>69411828.821025848</v>
      </c>
      <c r="E80" s="13">
        <v>2664474.0478731752</v>
      </c>
      <c r="F80" s="13">
        <v>74737486</v>
      </c>
      <c r="G80" s="13">
        <v>71754411</v>
      </c>
      <c r="H80" s="13">
        <v>2983075</v>
      </c>
      <c r="I80" s="13">
        <v>3879910</v>
      </c>
      <c r="J80" s="13">
        <v>3753225</v>
      </c>
      <c r="K80" s="13">
        <v>126685</v>
      </c>
      <c r="L80" s="35">
        <v>31313736</v>
      </c>
      <c r="M80" s="13"/>
      <c r="N80" s="13">
        <v>52746921.438629724</v>
      </c>
      <c r="O80" s="13">
        <v>41405465</v>
      </c>
      <c r="P80" s="13">
        <v>0</v>
      </c>
      <c r="Q80" s="13">
        <v>59000</v>
      </c>
      <c r="R80" s="13">
        <v>0</v>
      </c>
      <c r="S80" s="13">
        <v>9785542.5</v>
      </c>
      <c r="T80" s="35">
        <v>258556</v>
      </c>
      <c r="U80" s="13">
        <v>1468397</v>
      </c>
      <c r="V80" s="13">
        <v>45023</v>
      </c>
      <c r="W80" s="13">
        <v>1067530.5</v>
      </c>
      <c r="X80" s="35">
        <v>52987</v>
      </c>
      <c r="Y80" s="13">
        <v>151089</v>
      </c>
      <c r="Z80" s="13">
        <v>-400</v>
      </c>
      <c r="AA80" s="13">
        <v>113616.75</v>
      </c>
      <c r="AB80" s="35">
        <v>378572</v>
      </c>
      <c r="AC80" s="13">
        <v>4078887</v>
      </c>
      <c r="AD80" s="13">
        <v>551845</v>
      </c>
      <c r="AE80" s="13">
        <v>2729631.15</v>
      </c>
    </row>
    <row r="81" spans="1:31">
      <c r="A81" s="2">
        <v>203</v>
      </c>
      <c r="B81" s="1" t="s">
        <v>65</v>
      </c>
      <c r="C81" s="13">
        <v>3456333</v>
      </c>
      <c r="D81" s="13">
        <v>3321473.4676348143</v>
      </c>
      <c r="E81" s="13">
        <v>141611.7960866963</v>
      </c>
      <c r="F81" s="13">
        <v>4194740</v>
      </c>
      <c r="G81" s="13">
        <v>4055936</v>
      </c>
      <c r="H81" s="13">
        <v>138804</v>
      </c>
      <c r="I81" s="13">
        <v>123029</v>
      </c>
      <c r="J81" s="13">
        <v>120256</v>
      </c>
      <c r="K81" s="13">
        <v>2773</v>
      </c>
      <c r="L81" s="35">
        <v>2018448.9078399839</v>
      </c>
      <c r="M81" s="13">
        <v>571643.64359928691</v>
      </c>
      <c r="N81" s="13">
        <v>1642287.2706723064</v>
      </c>
      <c r="O81" s="13">
        <v>1849962</v>
      </c>
      <c r="P81" s="13">
        <v>384900</v>
      </c>
      <c r="Q81" s="13">
        <v>23929</v>
      </c>
      <c r="R81" s="13">
        <v>0</v>
      </c>
      <c r="S81" s="13">
        <v>-478174.72932769358</v>
      </c>
      <c r="T81" s="35">
        <v>83413</v>
      </c>
      <c r="U81" s="13">
        <v>188528</v>
      </c>
      <c r="V81" s="13">
        <v>2117</v>
      </c>
      <c r="W81" s="13">
        <v>139808.25</v>
      </c>
      <c r="X81" s="35">
        <v>17152</v>
      </c>
      <c r="Y81" s="13">
        <v>74852</v>
      </c>
      <c r="Z81" s="13">
        <v>0</v>
      </c>
      <c r="AA81" s="13">
        <v>56139</v>
      </c>
      <c r="AB81" s="35">
        <v>117136</v>
      </c>
      <c r="AC81" s="13">
        <v>742695</v>
      </c>
      <c r="AD81" s="13">
        <v>351202</v>
      </c>
      <c r="AE81" s="13">
        <v>304883.09999999998</v>
      </c>
    </row>
    <row r="82" spans="1:31">
      <c r="A82" s="2">
        <v>209</v>
      </c>
      <c r="B82" s="1" t="s">
        <v>66</v>
      </c>
      <c r="C82" s="13">
        <v>2916114</v>
      </c>
      <c r="D82" s="13">
        <v>2768133.679871296</v>
      </c>
      <c r="E82" s="13">
        <v>153678.54424016783</v>
      </c>
      <c r="F82" s="13">
        <v>3259041</v>
      </c>
      <c r="G82" s="13">
        <v>3114724</v>
      </c>
      <c r="H82" s="13">
        <v>144317</v>
      </c>
      <c r="I82" s="13">
        <v>157547</v>
      </c>
      <c r="J82" s="13">
        <v>153210</v>
      </c>
      <c r="K82" s="13">
        <v>4337</v>
      </c>
      <c r="L82" s="35">
        <v>1591201.6328903774</v>
      </c>
      <c r="M82" s="13">
        <v>264950.90135768277</v>
      </c>
      <c r="N82" s="13">
        <v>2280661.8042381541</v>
      </c>
      <c r="O82" s="13">
        <v>1838800</v>
      </c>
      <c r="P82" s="13">
        <v>264951</v>
      </c>
      <c r="Q82" s="13">
        <v>0</v>
      </c>
      <c r="R82" s="13">
        <v>0</v>
      </c>
      <c r="S82" s="13">
        <v>397800.40822259436</v>
      </c>
      <c r="T82" s="35">
        <v>18617</v>
      </c>
      <c r="U82" s="13">
        <v>38467</v>
      </c>
      <c r="V82" s="13">
        <v>907</v>
      </c>
      <c r="W82" s="13">
        <v>28170</v>
      </c>
      <c r="X82" s="35">
        <v>27676</v>
      </c>
      <c r="Y82" s="13">
        <v>47412</v>
      </c>
      <c r="Z82" s="13">
        <v>0</v>
      </c>
      <c r="AA82" s="13">
        <v>35559</v>
      </c>
      <c r="AB82" s="35">
        <v>39976</v>
      </c>
      <c r="AC82" s="13">
        <v>379878</v>
      </c>
      <c r="AD82" s="13">
        <v>69594</v>
      </c>
      <c r="AE82" s="13">
        <v>238707.45</v>
      </c>
    </row>
    <row r="83" spans="1:31">
      <c r="A83" s="2">
        <v>213</v>
      </c>
      <c r="B83" s="1" t="s">
        <v>67</v>
      </c>
      <c r="C83" s="13">
        <v>1618242</v>
      </c>
      <c r="D83" s="13">
        <v>1567815.084111399</v>
      </c>
      <c r="E83" s="13">
        <v>53589.167033099016</v>
      </c>
      <c r="F83" s="13">
        <v>2418229</v>
      </c>
      <c r="G83" s="13">
        <v>2377192</v>
      </c>
      <c r="H83" s="13">
        <v>41037</v>
      </c>
      <c r="I83" s="13">
        <v>133111</v>
      </c>
      <c r="J83" s="13">
        <v>128495</v>
      </c>
      <c r="K83" s="13">
        <v>4616</v>
      </c>
      <c r="L83" s="35">
        <v>1008109.0181881497</v>
      </c>
      <c r="M83" s="13">
        <v>247898.36006130325</v>
      </c>
      <c r="N83" s="13">
        <v>1517464.340724783</v>
      </c>
      <c r="O83" s="13">
        <v>1497263</v>
      </c>
      <c r="P83" s="13">
        <v>247898</v>
      </c>
      <c r="Q83" s="13">
        <v>0</v>
      </c>
      <c r="R83" s="13">
        <v>0</v>
      </c>
      <c r="S83" s="13">
        <v>17057.340724783018</v>
      </c>
      <c r="T83" s="35">
        <v>38144</v>
      </c>
      <c r="U83" s="13">
        <v>110915</v>
      </c>
      <c r="V83" s="13">
        <v>6098</v>
      </c>
      <c r="W83" s="13">
        <v>78612.75</v>
      </c>
      <c r="X83" s="35">
        <v>4764</v>
      </c>
      <c r="Y83" s="13">
        <v>0</v>
      </c>
      <c r="Z83" s="13">
        <v>909</v>
      </c>
      <c r="AA83" s="13">
        <v>-681.75</v>
      </c>
      <c r="AB83" s="35">
        <v>14247</v>
      </c>
      <c r="AC83" s="13">
        <v>81112</v>
      </c>
      <c r="AD83" s="13">
        <v>61906</v>
      </c>
      <c r="AE83" s="13">
        <v>18026.100000000002</v>
      </c>
    </row>
    <row r="84" spans="1:31">
      <c r="A84" s="2">
        <v>214</v>
      </c>
      <c r="B84" s="1" t="s">
        <v>68</v>
      </c>
      <c r="C84" s="13">
        <v>1321734</v>
      </c>
      <c r="D84" s="13">
        <v>1296226.9369679005</v>
      </c>
      <c r="E84" s="13">
        <v>28089.05177640589</v>
      </c>
      <c r="F84" s="13">
        <v>1553690</v>
      </c>
      <c r="G84" s="13">
        <v>1520204</v>
      </c>
      <c r="H84" s="13">
        <v>33486</v>
      </c>
      <c r="I84" s="13">
        <v>57720</v>
      </c>
      <c r="J84" s="13">
        <v>57720</v>
      </c>
      <c r="K84" s="13">
        <v>0</v>
      </c>
      <c r="L84" s="35">
        <v>845306.297151051</v>
      </c>
      <c r="M84" s="13">
        <v>308508.1348230415</v>
      </c>
      <c r="N84" s="13">
        <v>1097399.4205252144</v>
      </c>
      <c r="O84" s="13">
        <v>874874</v>
      </c>
      <c r="P84" s="13">
        <v>308508</v>
      </c>
      <c r="Q84" s="13">
        <v>0</v>
      </c>
      <c r="R84" s="13">
        <v>0</v>
      </c>
      <c r="S84" s="13">
        <v>211326.57428776275</v>
      </c>
      <c r="T84" s="35">
        <v>52824</v>
      </c>
      <c r="U84" s="13">
        <v>94090</v>
      </c>
      <c r="V84" s="13">
        <v>416</v>
      </c>
      <c r="W84" s="13">
        <v>70255.5</v>
      </c>
      <c r="X84" s="35">
        <v>11407</v>
      </c>
      <c r="Y84" s="13">
        <v>16913</v>
      </c>
      <c r="Z84" s="13">
        <v>0</v>
      </c>
      <c r="AA84" s="13">
        <v>12684.75</v>
      </c>
      <c r="AB84" s="35">
        <v>0</v>
      </c>
      <c r="AC84" s="13">
        <v>57680</v>
      </c>
      <c r="AD84" s="13">
        <v>9708</v>
      </c>
      <c r="AE84" s="13">
        <v>39381</v>
      </c>
    </row>
    <row r="85" spans="1:31">
      <c r="A85" s="2">
        <v>216</v>
      </c>
      <c r="B85" s="1" t="s">
        <v>69</v>
      </c>
      <c r="C85" s="13">
        <v>4927023</v>
      </c>
      <c r="D85" s="13">
        <v>4612915.6673563067</v>
      </c>
      <c r="E85" s="13">
        <v>323734.6887778723</v>
      </c>
      <c r="F85" s="13">
        <v>5448489</v>
      </c>
      <c r="G85" s="13">
        <v>5054851</v>
      </c>
      <c r="H85" s="13">
        <v>393638</v>
      </c>
      <c r="I85" s="13">
        <v>275445</v>
      </c>
      <c r="J85" s="13">
        <v>275445</v>
      </c>
      <c r="K85" s="13">
        <v>0</v>
      </c>
      <c r="L85" s="35">
        <v>2142189.6896482501</v>
      </c>
      <c r="M85" s="13">
        <v>354823.62340727978</v>
      </c>
      <c r="N85" s="13">
        <v>2150545.2648745105</v>
      </c>
      <c r="O85" s="13">
        <v>2368570</v>
      </c>
      <c r="P85" s="13">
        <v>354824</v>
      </c>
      <c r="Q85" s="13">
        <v>11680</v>
      </c>
      <c r="R85" s="13">
        <v>0</v>
      </c>
      <c r="S85" s="13">
        <v>-354115.73512548953</v>
      </c>
      <c r="T85" s="35">
        <v>35004</v>
      </c>
      <c r="U85" s="13">
        <v>207931</v>
      </c>
      <c r="V85" s="13">
        <v>0</v>
      </c>
      <c r="W85" s="13">
        <v>155948.25</v>
      </c>
      <c r="X85" s="35">
        <v>1903</v>
      </c>
      <c r="Y85" s="13">
        <v>27600</v>
      </c>
      <c r="Z85" s="13">
        <v>0</v>
      </c>
      <c r="AA85" s="13">
        <v>20700</v>
      </c>
      <c r="AB85" s="35">
        <v>3629</v>
      </c>
      <c r="AC85" s="13">
        <v>242174</v>
      </c>
      <c r="AD85" s="13">
        <v>37829</v>
      </c>
      <c r="AE85" s="13">
        <v>161256.15</v>
      </c>
    </row>
    <row r="86" spans="1:31">
      <c r="A86" s="2">
        <v>221</v>
      </c>
      <c r="B86" s="1" t="s">
        <v>70</v>
      </c>
      <c r="C86" s="13">
        <v>2866866</v>
      </c>
      <c r="D86" s="13">
        <v>2717006.1599252829</v>
      </c>
      <c r="E86" s="13">
        <v>155461.09069636351</v>
      </c>
      <c r="F86" s="13">
        <v>3176059</v>
      </c>
      <c r="G86" s="13">
        <v>3056673</v>
      </c>
      <c r="H86" s="13">
        <v>119386</v>
      </c>
      <c r="I86" s="13">
        <v>99669</v>
      </c>
      <c r="J86" s="13">
        <v>99669</v>
      </c>
      <c r="K86" s="13">
        <v>0</v>
      </c>
      <c r="L86" s="35">
        <v>1298663.748899847</v>
      </c>
      <c r="M86" s="13">
        <v>152165.43012036729</v>
      </c>
      <c r="N86" s="13">
        <v>1577063.1778218278</v>
      </c>
      <c r="O86" s="13">
        <v>1268737</v>
      </c>
      <c r="P86" s="13">
        <v>152165</v>
      </c>
      <c r="Q86" s="13">
        <v>391</v>
      </c>
      <c r="R86" s="13">
        <v>0</v>
      </c>
      <c r="S86" s="13">
        <v>273238.17782182782</v>
      </c>
      <c r="T86" s="35">
        <v>12104</v>
      </c>
      <c r="U86" s="13">
        <v>141810</v>
      </c>
      <c r="V86" s="13">
        <v>140950</v>
      </c>
      <c r="W86" s="13">
        <v>645</v>
      </c>
      <c r="X86" s="35">
        <v>2049</v>
      </c>
      <c r="Y86" s="13">
        <v>59637</v>
      </c>
      <c r="Z86" s="13">
        <v>956</v>
      </c>
      <c r="AA86" s="13">
        <v>44010.75</v>
      </c>
      <c r="AB86" s="35">
        <v>5376</v>
      </c>
      <c r="AC86" s="13">
        <v>70222</v>
      </c>
      <c r="AD86" s="13">
        <v>16932</v>
      </c>
      <c r="AE86" s="13">
        <v>42520.05</v>
      </c>
    </row>
    <row r="87" spans="1:31">
      <c r="A87" s="2">
        <v>222</v>
      </c>
      <c r="B87" s="1" t="s">
        <v>71</v>
      </c>
      <c r="C87" s="13">
        <v>9710826</v>
      </c>
      <c r="D87" s="13">
        <v>9199778.2677582484</v>
      </c>
      <c r="E87" s="13">
        <v>530021.39319191303</v>
      </c>
      <c r="F87" s="13">
        <v>10654288</v>
      </c>
      <c r="G87" s="13">
        <v>10119091</v>
      </c>
      <c r="H87" s="13">
        <v>535197</v>
      </c>
      <c r="I87" s="13">
        <v>480687</v>
      </c>
      <c r="J87" s="13">
        <v>467010</v>
      </c>
      <c r="K87" s="13">
        <v>13677</v>
      </c>
      <c r="L87" s="35">
        <v>5143124.2941024974</v>
      </c>
      <c r="M87" s="13">
        <v>611069.69850427727</v>
      </c>
      <c r="N87" s="13">
        <v>7127014.5998909529</v>
      </c>
      <c r="O87" s="13">
        <v>6779675</v>
      </c>
      <c r="P87" s="13">
        <v>611070</v>
      </c>
      <c r="Q87" s="13">
        <v>92132</v>
      </c>
      <c r="R87" s="13">
        <v>0</v>
      </c>
      <c r="S87" s="13">
        <v>62025.59989095293</v>
      </c>
      <c r="T87" s="35">
        <v>93933</v>
      </c>
      <c r="U87" s="13">
        <v>468600</v>
      </c>
      <c r="V87" s="13">
        <v>1255</v>
      </c>
      <c r="W87" s="13">
        <v>350508.75</v>
      </c>
      <c r="X87" s="35">
        <v>45773</v>
      </c>
      <c r="Y87" s="13">
        <v>82261</v>
      </c>
      <c r="Z87" s="13">
        <v>0</v>
      </c>
      <c r="AA87" s="13">
        <v>61695.75</v>
      </c>
      <c r="AB87" s="35">
        <v>63319</v>
      </c>
      <c r="AC87" s="13">
        <v>1271385</v>
      </c>
      <c r="AD87" s="13">
        <v>141953</v>
      </c>
      <c r="AE87" s="13">
        <v>856957.65</v>
      </c>
    </row>
    <row r="88" spans="1:31">
      <c r="A88" s="2">
        <v>225</v>
      </c>
      <c r="B88" s="1" t="s">
        <v>72</v>
      </c>
      <c r="C88" s="13">
        <v>1961635</v>
      </c>
      <c r="D88" s="13">
        <v>1812442.0991464702</v>
      </c>
      <c r="E88" s="13">
        <v>153024.94387289611</v>
      </c>
      <c r="F88" s="13">
        <v>1907277</v>
      </c>
      <c r="G88" s="13">
        <v>1759826</v>
      </c>
      <c r="H88" s="13">
        <v>147451</v>
      </c>
      <c r="I88" s="13">
        <v>96050</v>
      </c>
      <c r="J88" s="13">
        <v>94426</v>
      </c>
      <c r="K88" s="13">
        <v>1624</v>
      </c>
      <c r="L88" s="35">
        <v>1226834.7223839569</v>
      </c>
      <c r="M88" s="13">
        <v>199251.65444216531</v>
      </c>
      <c r="N88" s="13">
        <v>1840757.3446105644</v>
      </c>
      <c r="O88" s="13">
        <v>1493197</v>
      </c>
      <c r="P88" s="13">
        <v>198802</v>
      </c>
      <c r="Q88" s="13">
        <v>7515</v>
      </c>
      <c r="R88" s="13">
        <v>0</v>
      </c>
      <c r="S88" s="13">
        <v>87364.344610564411</v>
      </c>
      <c r="T88" s="35">
        <v>20022</v>
      </c>
      <c r="U88" s="13">
        <v>93913</v>
      </c>
      <c r="V88" s="13">
        <v>631</v>
      </c>
      <c r="W88" s="13">
        <v>69961.5</v>
      </c>
      <c r="X88" s="35">
        <v>9013</v>
      </c>
      <c r="Y88" s="13">
        <v>19032</v>
      </c>
      <c r="Z88" s="13">
        <v>629</v>
      </c>
      <c r="AA88" s="13">
        <v>13802.25</v>
      </c>
      <c r="AB88" s="35">
        <v>12744</v>
      </c>
      <c r="AC88" s="13">
        <v>32281</v>
      </c>
      <c r="AD88" s="13">
        <v>35058</v>
      </c>
      <c r="AE88" s="13">
        <v>-532.94999999999891</v>
      </c>
    </row>
    <row r="89" spans="1:31">
      <c r="A89" s="2">
        <v>226</v>
      </c>
      <c r="B89" s="1" t="s">
        <v>73</v>
      </c>
      <c r="C89" s="13">
        <v>2635756</v>
      </c>
      <c r="D89" s="13">
        <v>2501541.276528473</v>
      </c>
      <c r="E89" s="13">
        <v>137474.34812170331</v>
      </c>
      <c r="F89" s="13">
        <v>3282247</v>
      </c>
      <c r="G89" s="13">
        <v>3094550</v>
      </c>
      <c r="H89" s="13">
        <v>187697</v>
      </c>
      <c r="I89" s="13">
        <v>131318</v>
      </c>
      <c r="J89" s="13">
        <v>131318</v>
      </c>
      <c r="K89" s="13">
        <v>0</v>
      </c>
      <c r="L89" s="35">
        <v>1350482.7711460907</v>
      </c>
      <c r="M89" s="13">
        <v>253748.66041859446</v>
      </c>
      <c r="N89" s="13">
        <v>1895205.8499409561</v>
      </c>
      <c r="O89" s="13">
        <v>1584543</v>
      </c>
      <c r="P89" s="13">
        <v>253749</v>
      </c>
      <c r="Q89" s="13">
        <v>26958</v>
      </c>
      <c r="R89" s="13">
        <v>0</v>
      </c>
      <c r="S89" s="13">
        <v>337620.69278652268</v>
      </c>
      <c r="T89" s="35">
        <v>36827</v>
      </c>
      <c r="U89" s="13">
        <v>200964</v>
      </c>
      <c r="V89" s="13">
        <v>310</v>
      </c>
      <c r="W89" s="13">
        <v>150490.5</v>
      </c>
      <c r="X89" s="35">
        <v>838</v>
      </c>
      <c r="Y89" s="13">
        <v>0</v>
      </c>
      <c r="Z89" s="13">
        <v>0</v>
      </c>
      <c r="AA89" s="13">
        <v>0</v>
      </c>
      <c r="AB89" s="35">
        <v>57111</v>
      </c>
      <c r="AC89" s="13">
        <v>47053</v>
      </c>
      <c r="AD89" s="13">
        <v>28924</v>
      </c>
      <c r="AE89" s="13">
        <v>17249.25</v>
      </c>
    </row>
    <row r="90" spans="1:31">
      <c r="A90" s="2">
        <v>228</v>
      </c>
      <c r="B90" s="1" t="s">
        <v>74</v>
      </c>
      <c r="C90" s="13">
        <v>15351487</v>
      </c>
      <c r="D90" s="13">
        <v>14640684.033340478</v>
      </c>
      <c r="E90" s="13">
        <v>740797.20439563843</v>
      </c>
      <c r="F90" s="13">
        <v>16722466</v>
      </c>
      <c r="G90" s="13">
        <v>15867062</v>
      </c>
      <c r="H90" s="13">
        <v>855404</v>
      </c>
      <c r="I90" s="13">
        <v>932774</v>
      </c>
      <c r="J90" s="13">
        <v>878426</v>
      </c>
      <c r="K90" s="13">
        <v>54348</v>
      </c>
      <c r="L90" s="35">
        <v>8059829.140200397</v>
      </c>
      <c r="M90" s="13">
        <v>1240866.1595817264</v>
      </c>
      <c r="N90" s="13">
        <v>9614367.1711718738</v>
      </c>
      <c r="O90" s="13">
        <v>7363100</v>
      </c>
      <c r="P90" s="13">
        <v>1240866</v>
      </c>
      <c r="Q90" s="13">
        <v>1603</v>
      </c>
      <c r="R90" s="13">
        <v>0</v>
      </c>
      <c r="S90" s="13">
        <v>2014957.2850500992</v>
      </c>
      <c r="T90" s="35">
        <v>106165</v>
      </c>
      <c r="U90" s="13">
        <v>317850</v>
      </c>
      <c r="V90" s="13">
        <v>2023</v>
      </c>
      <c r="W90" s="13">
        <v>236870.25</v>
      </c>
      <c r="X90" s="35">
        <v>42936</v>
      </c>
      <c r="Y90" s="13">
        <v>27184</v>
      </c>
      <c r="Z90" s="13">
        <v>386</v>
      </c>
      <c r="AA90" s="13">
        <v>20098.5</v>
      </c>
      <c r="AB90" s="35">
        <v>121668</v>
      </c>
      <c r="AC90" s="13">
        <v>866714</v>
      </c>
      <c r="AD90" s="13">
        <v>256033</v>
      </c>
      <c r="AE90" s="13">
        <v>473653.35</v>
      </c>
    </row>
    <row r="91" spans="1:31">
      <c r="A91" s="2">
        <v>230</v>
      </c>
      <c r="B91" s="1" t="s">
        <v>75</v>
      </c>
      <c r="C91" s="13">
        <v>1311067</v>
      </c>
      <c r="D91" s="13">
        <v>1145236.7684949387</v>
      </c>
      <c r="E91" s="13">
        <v>56623.133858542271</v>
      </c>
      <c r="F91" s="13">
        <v>1743735</v>
      </c>
      <c r="G91" s="13">
        <v>1693343</v>
      </c>
      <c r="H91" s="13">
        <v>50392</v>
      </c>
      <c r="I91" s="13">
        <v>63686</v>
      </c>
      <c r="J91" s="13">
        <v>60483</v>
      </c>
      <c r="K91" s="13">
        <v>3203</v>
      </c>
      <c r="L91" s="35">
        <v>780261.51708862954</v>
      </c>
      <c r="M91" s="13">
        <v>258638.49234502504</v>
      </c>
      <c r="N91" s="13">
        <v>1132001.0528880693</v>
      </c>
      <c r="O91" s="13">
        <v>748404</v>
      </c>
      <c r="P91" s="13">
        <v>258638</v>
      </c>
      <c r="Q91" s="13">
        <v>3726</v>
      </c>
      <c r="R91" s="13">
        <v>0</v>
      </c>
      <c r="S91" s="13">
        <v>195065.37927215738</v>
      </c>
      <c r="T91" s="35">
        <v>12431</v>
      </c>
      <c r="U91" s="13">
        <v>97646</v>
      </c>
      <c r="V91" s="13">
        <v>1276</v>
      </c>
      <c r="W91" s="13">
        <v>72277.5</v>
      </c>
      <c r="X91" s="35">
        <v>10490</v>
      </c>
      <c r="Y91" s="13">
        <v>38216</v>
      </c>
      <c r="Z91" s="13">
        <v>0</v>
      </c>
      <c r="AA91" s="13">
        <v>28662</v>
      </c>
      <c r="AB91" s="35">
        <v>1753</v>
      </c>
      <c r="AC91" s="13">
        <v>155570</v>
      </c>
      <c r="AD91" s="13">
        <v>76184</v>
      </c>
      <c r="AE91" s="13">
        <v>61409.4</v>
      </c>
    </row>
    <row r="92" spans="1:31">
      <c r="A92" s="2">
        <v>232</v>
      </c>
      <c r="B92" s="1" t="s">
        <v>76</v>
      </c>
      <c r="C92" s="13">
        <v>2821446</v>
      </c>
      <c r="D92" s="13">
        <v>2615710.7525313213</v>
      </c>
      <c r="E92" s="13">
        <v>211247.51907546702</v>
      </c>
      <c r="F92" s="13">
        <v>3951904</v>
      </c>
      <c r="G92" s="13">
        <v>3724577</v>
      </c>
      <c r="H92" s="13">
        <v>227327</v>
      </c>
      <c r="I92" s="13">
        <v>134710</v>
      </c>
      <c r="J92" s="13">
        <v>133580</v>
      </c>
      <c r="K92" s="13">
        <v>1130</v>
      </c>
      <c r="L92" s="35">
        <v>1602965.0037519706</v>
      </c>
      <c r="M92" s="13">
        <v>418870.52264448127</v>
      </c>
      <c r="N92" s="13">
        <v>2261855.6509864386</v>
      </c>
      <c r="O92" s="13">
        <v>1955329</v>
      </c>
      <c r="P92" s="13">
        <v>418871</v>
      </c>
      <c r="Q92" s="13">
        <v>3589</v>
      </c>
      <c r="R92" s="13">
        <v>0</v>
      </c>
      <c r="S92" s="13">
        <v>310115.65098643862</v>
      </c>
      <c r="T92" s="35">
        <v>25871</v>
      </c>
      <c r="U92" s="13">
        <v>104119</v>
      </c>
      <c r="V92" s="13">
        <v>1003</v>
      </c>
      <c r="W92" s="13">
        <v>77337</v>
      </c>
      <c r="X92" s="35">
        <v>6502</v>
      </c>
      <c r="Y92" s="13">
        <v>7092</v>
      </c>
      <c r="Z92" s="13">
        <v>0</v>
      </c>
      <c r="AA92" s="13">
        <v>5319</v>
      </c>
      <c r="AB92" s="35">
        <v>7988</v>
      </c>
      <c r="AC92" s="13">
        <v>113005</v>
      </c>
      <c r="AD92" s="13">
        <v>19060</v>
      </c>
      <c r="AE92" s="13">
        <v>71599.8</v>
      </c>
    </row>
    <row r="93" spans="1:31">
      <c r="A93" s="2">
        <v>233</v>
      </c>
      <c r="B93" s="1" t="s">
        <v>77</v>
      </c>
      <c r="C93" s="13">
        <v>2376140</v>
      </c>
      <c r="D93" s="13">
        <v>2292116.0493883924</v>
      </c>
      <c r="E93" s="13">
        <v>49488.097567212091</v>
      </c>
      <c r="F93" s="13">
        <v>2663125</v>
      </c>
      <c r="G93" s="13">
        <v>2612310</v>
      </c>
      <c r="H93" s="13">
        <v>50815</v>
      </c>
      <c r="I93" s="13">
        <v>108620</v>
      </c>
      <c r="J93" s="13">
        <v>108620</v>
      </c>
      <c r="K93" s="13">
        <v>0</v>
      </c>
      <c r="L93" s="35">
        <v>1145104.202251147</v>
      </c>
      <c r="M93" s="13">
        <v>284656.72449440998</v>
      </c>
      <c r="N93" s="13">
        <v>1201005.21568267</v>
      </c>
      <c r="O93" s="13">
        <v>1048936</v>
      </c>
      <c r="P93" s="13">
        <v>284657</v>
      </c>
      <c r="Q93" s="13">
        <v>11436</v>
      </c>
      <c r="R93" s="13">
        <v>0</v>
      </c>
      <c r="S93" s="13">
        <v>133706.21568267001</v>
      </c>
      <c r="T93" s="35">
        <v>27086</v>
      </c>
      <c r="U93" s="13">
        <v>45240</v>
      </c>
      <c r="V93" s="13">
        <v>9361</v>
      </c>
      <c r="W93" s="13">
        <v>26909.25</v>
      </c>
      <c r="X93" s="35">
        <v>9832</v>
      </c>
      <c r="Y93" s="13">
        <v>0</v>
      </c>
      <c r="Z93" s="13">
        <v>0</v>
      </c>
      <c r="AA93" s="13">
        <v>0</v>
      </c>
      <c r="AB93" s="35">
        <v>11564</v>
      </c>
      <c r="AC93" s="13">
        <v>188492</v>
      </c>
      <c r="AD93" s="13">
        <v>8938</v>
      </c>
      <c r="AE93" s="13">
        <v>140330.54999999999</v>
      </c>
    </row>
    <row r="94" spans="1:31">
      <c r="A94" s="2">
        <v>236</v>
      </c>
      <c r="B94" s="1" t="s">
        <v>78</v>
      </c>
      <c r="C94" s="13">
        <v>1648498</v>
      </c>
      <c r="D94" s="13">
        <v>1565847.0235993515</v>
      </c>
      <c r="E94" s="13">
        <v>85871.447139793789</v>
      </c>
      <c r="F94" s="13">
        <v>1856814</v>
      </c>
      <c r="G94" s="13">
        <v>1772597</v>
      </c>
      <c r="H94" s="13">
        <v>84217</v>
      </c>
      <c r="I94" s="13">
        <v>82452</v>
      </c>
      <c r="J94" s="13">
        <v>77424</v>
      </c>
      <c r="K94" s="13">
        <v>5028</v>
      </c>
      <c r="L94" s="35">
        <v>1007501.1856451634</v>
      </c>
      <c r="M94" s="13">
        <v>299078.97718069714</v>
      </c>
      <c r="N94" s="13">
        <v>1132518.286785454</v>
      </c>
      <c r="O94" s="13">
        <v>1404835</v>
      </c>
      <c r="P94" s="13">
        <v>299079</v>
      </c>
      <c r="Q94" s="13">
        <v>1071</v>
      </c>
      <c r="R94" s="13">
        <v>0</v>
      </c>
      <c r="S94" s="13">
        <v>0</v>
      </c>
      <c r="T94" s="35">
        <v>65727</v>
      </c>
      <c r="U94" s="13">
        <v>122355</v>
      </c>
      <c r="V94" s="13">
        <v>1089</v>
      </c>
      <c r="W94" s="13">
        <v>90949.5</v>
      </c>
      <c r="X94" s="35">
        <v>21014</v>
      </c>
      <c r="Y94" s="13">
        <v>45391</v>
      </c>
      <c r="Z94" s="13">
        <v>0</v>
      </c>
      <c r="AA94" s="13">
        <v>34043.25</v>
      </c>
      <c r="AB94" s="35">
        <v>42818</v>
      </c>
      <c r="AC94" s="13">
        <v>416360</v>
      </c>
      <c r="AD94" s="13">
        <v>101488</v>
      </c>
      <c r="AE94" s="13">
        <v>242359.65</v>
      </c>
    </row>
    <row r="95" spans="1:31">
      <c r="A95" s="2">
        <v>241</v>
      </c>
      <c r="B95" s="1" t="s">
        <v>413</v>
      </c>
      <c r="C95" s="13">
        <v>2514780</v>
      </c>
      <c r="D95" s="13">
        <v>2497118.962735658</v>
      </c>
      <c r="E95" s="13">
        <v>22574.071311931104</v>
      </c>
      <c r="F95" s="13">
        <v>2871659</v>
      </c>
      <c r="G95" s="13">
        <v>2848609</v>
      </c>
      <c r="H95" s="13">
        <v>23050</v>
      </c>
      <c r="I95" s="13">
        <v>117317</v>
      </c>
      <c r="J95" s="13">
        <v>117110</v>
      </c>
      <c r="K95" s="13">
        <v>207</v>
      </c>
      <c r="L95" s="35">
        <v>1703282.2398729238</v>
      </c>
      <c r="M95" s="13">
        <v>222108.68912282141</v>
      </c>
      <c r="N95" s="13">
        <v>2339097.1739941156</v>
      </c>
      <c r="O95" s="13">
        <v>1999510</v>
      </c>
      <c r="P95" s="13">
        <v>222109</v>
      </c>
      <c r="Q95" s="13">
        <v>0</v>
      </c>
      <c r="R95" s="13">
        <v>0</v>
      </c>
      <c r="S95" s="13">
        <v>339587.17399411555</v>
      </c>
      <c r="T95" s="35">
        <v>19712</v>
      </c>
      <c r="U95" s="13">
        <v>183143</v>
      </c>
      <c r="V95" s="13">
        <v>0</v>
      </c>
      <c r="W95" s="13">
        <v>137357.25</v>
      </c>
      <c r="X95" s="35">
        <v>5555</v>
      </c>
      <c r="Y95" s="13">
        <v>6616</v>
      </c>
      <c r="Z95" s="13">
        <v>0</v>
      </c>
      <c r="AA95" s="13">
        <v>4962</v>
      </c>
      <c r="AB95" s="35">
        <v>21861</v>
      </c>
      <c r="AC95" s="13">
        <v>227304</v>
      </c>
      <c r="AD95" s="13">
        <v>83995</v>
      </c>
      <c r="AE95" s="13">
        <v>111309</v>
      </c>
    </row>
    <row r="96" spans="1:31">
      <c r="A96" s="2">
        <v>243</v>
      </c>
      <c r="B96" s="1" t="s">
        <v>79</v>
      </c>
      <c r="C96" s="13">
        <v>6495800</v>
      </c>
      <c r="D96" s="13">
        <v>6196003.1495415987</v>
      </c>
      <c r="E96" s="13">
        <v>312487.66947092337</v>
      </c>
      <c r="F96" s="13">
        <v>6726682</v>
      </c>
      <c r="G96" s="13">
        <v>6393330</v>
      </c>
      <c r="H96" s="13">
        <v>333352</v>
      </c>
      <c r="I96" s="13">
        <v>350401</v>
      </c>
      <c r="J96" s="13">
        <v>350401</v>
      </c>
      <c r="K96" s="13">
        <v>0</v>
      </c>
      <c r="L96" s="35">
        <v>3039397.5604262026</v>
      </c>
      <c r="M96" s="13">
        <v>517217.82683109434</v>
      </c>
      <c r="N96" s="13">
        <v>4237254.238418119</v>
      </c>
      <c r="O96" s="13">
        <v>2533513</v>
      </c>
      <c r="P96" s="13">
        <v>0</v>
      </c>
      <c r="Q96" s="13">
        <v>3272</v>
      </c>
      <c r="R96" s="13">
        <v>0</v>
      </c>
      <c r="S96" s="13">
        <v>759849.39010655065</v>
      </c>
      <c r="T96" s="35">
        <v>32132</v>
      </c>
      <c r="U96" s="13">
        <v>194918</v>
      </c>
      <c r="V96" s="13">
        <v>4087</v>
      </c>
      <c r="W96" s="13">
        <v>143123.25</v>
      </c>
      <c r="X96" s="35">
        <v>20792</v>
      </c>
      <c r="Y96" s="13">
        <v>67717</v>
      </c>
      <c r="Z96" s="13">
        <v>0</v>
      </c>
      <c r="AA96" s="13">
        <v>50787.75</v>
      </c>
      <c r="AB96" s="35">
        <v>23556</v>
      </c>
      <c r="AC96" s="13">
        <v>218718</v>
      </c>
      <c r="AD96" s="13">
        <v>44281</v>
      </c>
      <c r="AE96" s="13">
        <v>136064.85</v>
      </c>
    </row>
    <row r="97" spans="1:31">
      <c r="A97" s="2">
        <v>244</v>
      </c>
      <c r="B97" s="1" t="s">
        <v>80</v>
      </c>
      <c r="C97" s="13">
        <v>737048</v>
      </c>
      <c r="D97" s="13">
        <v>696618.67826837301</v>
      </c>
      <c r="E97" s="13">
        <v>41869.227237771651</v>
      </c>
      <c r="F97" s="13">
        <v>992580</v>
      </c>
      <c r="G97" s="13">
        <v>932919</v>
      </c>
      <c r="H97" s="13">
        <v>59661</v>
      </c>
      <c r="I97" s="13">
        <v>60607</v>
      </c>
      <c r="J97" s="13">
        <v>60607</v>
      </c>
      <c r="K97" s="13">
        <v>0</v>
      </c>
      <c r="L97" s="35">
        <v>440091.42193531565</v>
      </c>
      <c r="M97" s="13">
        <v>119348.72143524737</v>
      </c>
      <c r="N97" s="13">
        <v>645574.58129111445</v>
      </c>
      <c r="O97" s="13">
        <v>580006</v>
      </c>
      <c r="P97" s="13">
        <v>119348</v>
      </c>
      <c r="Q97" s="13">
        <v>8572</v>
      </c>
      <c r="R97" s="13">
        <v>0</v>
      </c>
      <c r="S97" s="13">
        <v>69462.581291114446</v>
      </c>
      <c r="T97" s="35">
        <v>15870</v>
      </c>
      <c r="U97" s="13">
        <v>51947</v>
      </c>
      <c r="V97" s="13">
        <v>187</v>
      </c>
      <c r="W97" s="13">
        <v>38820</v>
      </c>
      <c r="X97" s="35">
        <v>4648</v>
      </c>
      <c r="Y97" s="13">
        <v>19032</v>
      </c>
      <c r="Z97" s="13">
        <v>0</v>
      </c>
      <c r="AA97" s="13">
        <v>14274</v>
      </c>
      <c r="AB97" s="35">
        <v>9027</v>
      </c>
      <c r="AC97" s="13">
        <v>21060</v>
      </c>
      <c r="AD97" s="13">
        <v>0</v>
      </c>
      <c r="AE97" s="13">
        <v>16185</v>
      </c>
    </row>
    <row r="98" spans="1:31">
      <c r="A98" s="2">
        <v>246</v>
      </c>
      <c r="B98" s="1" t="s">
        <v>81</v>
      </c>
      <c r="C98" s="13">
        <v>1031369</v>
      </c>
      <c r="D98" s="13">
        <v>996082.12684440939</v>
      </c>
      <c r="E98" s="13">
        <v>37301.300366690622</v>
      </c>
      <c r="F98" s="13">
        <v>1295402</v>
      </c>
      <c r="G98" s="13">
        <v>1278612</v>
      </c>
      <c r="H98" s="13">
        <v>16790</v>
      </c>
      <c r="I98" s="13">
        <v>40647</v>
      </c>
      <c r="J98" s="13">
        <v>40647</v>
      </c>
      <c r="K98" s="13">
        <v>0</v>
      </c>
      <c r="L98" s="35">
        <v>730792.43113738939</v>
      </c>
      <c r="M98" s="13">
        <v>221813.1740106795</v>
      </c>
      <c r="N98" s="13">
        <v>474166.92692637147</v>
      </c>
      <c r="O98" s="13">
        <v>732966</v>
      </c>
      <c r="P98" s="13">
        <v>221811</v>
      </c>
      <c r="Q98" s="13">
        <v>0</v>
      </c>
      <c r="R98" s="13">
        <v>0</v>
      </c>
      <c r="S98" s="13">
        <v>5672</v>
      </c>
      <c r="T98" s="35">
        <v>70533</v>
      </c>
      <c r="U98" s="13">
        <v>131919</v>
      </c>
      <c r="V98" s="13">
        <v>54</v>
      </c>
      <c r="W98" s="13">
        <v>98898.75</v>
      </c>
      <c r="X98" s="35">
        <v>2843</v>
      </c>
      <c r="Y98" s="13">
        <v>25169</v>
      </c>
      <c r="Z98" s="13">
        <v>0</v>
      </c>
      <c r="AA98" s="13">
        <v>18876.75</v>
      </c>
      <c r="AB98" s="35">
        <v>7389</v>
      </c>
      <c r="AC98" s="13">
        <v>18680</v>
      </c>
      <c r="AD98" s="13">
        <v>15358</v>
      </c>
      <c r="AE98" s="13">
        <v>2491.5</v>
      </c>
    </row>
    <row r="99" spans="1:31">
      <c r="A99" s="2">
        <v>252</v>
      </c>
      <c r="B99" s="1" t="s">
        <v>82</v>
      </c>
      <c r="C99" s="13">
        <v>1649450</v>
      </c>
      <c r="D99" s="13">
        <v>1512119.0558952212</v>
      </c>
      <c r="E99" s="13">
        <v>140553.18176271068</v>
      </c>
      <c r="F99" s="13">
        <v>1949402</v>
      </c>
      <c r="G99" s="13">
        <v>1842365</v>
      </c>
      <c r="H99" s="13">
        <v>107037</v>
      </c>
      <c r="I99" s="13">
        <v>73392</v>
      </c>
      <c r="J99" s="13">
        <v>73392</v>
      </c>
      <c r="K99" s="13">
        <v>0</v>
      </c>
      <c r="L99" s="35">
        <v>874677.40420191479</v>
      </c>
      <c r="M99" s="13">
        <v>126710.31821802299</v>
      </c>
      <c r="N99" s="13">
        <v>1142250.4123439027</v>
      </c>
      <c r="O99" s="13">
        <v>762624</v>
      </c>
      <c r="P99" s="13">
        <v>126710</v>
      </c>
      <c r="Q99" s="13">
        <v>0</v>
      </c>
      <c r="R99" s="13">
        <v>0</v>
      </c>
      <c r="S99" s="13">
        <v>218669.3510504787</v>
      </c>
      <c r="T99" s="35">
        <v>30391</v>
      </c>
      <c r="U99" s="13">
        <v>50700</v>
      </c>
      <c r="V99" s="13">
        <v>1340</v>
      </c>
      <c r="W99" s="13">
        <v>37020</v>
      </c>
      <c r="X99" s="35">
        <v>12057</v>
      </c>
      <c r="Y99" s="13">
        <v>53395</v>
      </c>
      <c r="Z99" s="13">
        <v>0</v>
      </c>
      <c r="AA99" s="13">
        <v>40046.25</v>
      </c>
      <c r="AB99" s="35">
        <v>27557</v>
      </c>
      <c r="AC99" s="13">
        <v>373378</v>
      </c>
      <c r="AD99" s="13">
        <v>147605</v>
      </c>
      <c r="AE99" s="13">
        <v>177371.25</v>
      </c>
    </row>
    <row r="100" spans="1:31">
      <c r="A100" s="2">
        <v>262</v>
      </c>
      <c r="B100" s="1" t="s">
        <v>83</v>
      </c>
      <c r="C100" s="13">
        <v>2650502</v>
      </c>
      <c r="D100" s="13">
        <v>2554691.8804251486</v>
      </c>
      <c r="E100" s="13">
        <v>100990.3513682616</v>
      </c>
      <c r="F100" s="13">
        <v>3357774</v>
      </c>
      <c r="G100" s="13">
        <v>3269613</v>
      </c>
      <c r="H100" s="13">
        <v>88161</v>
      </c>
      <c r="I100" s="13">
        <v>98930</v>
      </c>
      <c r="J100" s="13">
        <v>96520</v>
      </c>
      <c r="K100" s="13">
        <v>2410</v>
      </c>
      <c r="L100" s="35">
        <v>1384836.0485094173</v>
      </c>
      <c r="M100" s="13">
        <v>292069.60431109351</v>
      </c>
      <c r="N100" s="13">
        <v>1136169.9239350318</v>
      </c>
      <c r="O100" s="13">
        <v>1434063</v>
      </c>
      <c r="P100" s="13">
        <v>291600</v>
      </c>
      <c r="Q100" s="13">
        <v>3245</v>
      </c>
      <c r="R100" s="13">
        <v>0</v>
      </c>
      <c r="S100" s="13">
        <v>45981</v>
      </c>
      <c r="T100" s="35">
        <v>103303</v>
      </c>
      <c r="U100" s="13">
        <v>224202</v>
      </c>
      <c r="V100" s="13">
        <v>370</v>
      </c>
      <c r="W100" s="13">
        <v>167874</v>
      </c>
      <c r="X100" s="35">
        <v>27420</v>
      </c>
      <c r="Y100" s="13">
        <v>67750</v>
      </c>
      <c r="Z100" s="13">
        <v>0</v>
      </c>
      <c r="AA100" s="13">
        <v>50812.5</v>
      </c>
      <c r="AB100" s="35">
        <v>25735</v>
      </c>
      <c r="AC100" s="13">
        <v>502000</v>
      </c>
      <c r="AD100" s="13">
        <v>114359</v>
      </c>
      <c r="AE100" s="13">
        <v>295583.7</v>
      </c>
    </row>
    <row r="101" spans="1:31">
      <c r="A101" s="2">
        <v>263</v>
      </c>
      <c r="B101" s="1" t="s">
        <v>84</v>
      </c>
      <c r="C101" s="13">
        <v>1286089</v>
      </c>
      <c r="D101" s="13">
        <v>1159842.9822187882</v>
      </c>
      <c r="E101" s="13">
        <v>50480.017976169962</v>
      </c>
      <c r="F101" s="13">
        <v>1816801</v>
      </c>
      <c r="G101" s="13">
        <v>1772603</v>
      </c>
      <c r="H101" s="13">
        <v>44198</v>
      </c>
      <c r="I101" s="13">
        <v>94929</v>
      </c>
      <c r="J101" s="13">
        <v>94929</v>
      </c>
      <c r="K101" s="13">
        <v>0</v>
      </c>
      <c r="L101" s="35">
        <v>874508.04561222042</v>
      </c>
      <c r="M101" s="13">
        <v>313824.29603742581</v>
      </c>
      <c r="N101" s="13">
        <v>1108367.9545164567</v>
      </c>
      <c r="O101" s="13">
        <v>835151</v>
      </c>
      <c r="P101" s="13">
        <v>313824</v>
      </c>
      <c r="Q101" s="13">
        <v>3555</v>
      </c>
      <c r="R101" s="13">
        <v>0</v>
      </c>
      <c r="S101" s="13">
        <v>218627.0114030551</v>
      </c>
      <c r="T101" s="35">
        <v>31932</v>
      </c>
      <c r="U101" s="13">
        <v>97457</v>
      </c>
      <c r="V101" s="13">
        <v>0</v>
      </c>
      <c r="W101" s="13">
        <v>73092.75</v>
      </c>
      <c r="X101" s="35">
        <v>11491</v>
      </c>
      <c r="Y101" s="13">
        <v>67182</v>
      </c>
      <c r="Z101" s="13">
        <v>1140</v>
      </c>
      <c r="AA101" s="13">
        <v>49531.5</v>
      </c>
      <c r="AB101" s="35">
        <v>12612</v>
      </c>
      <c r="AC101" s="13">
        <v>85623</v>
      </c>
      <c r="AD101" s="13">
        <v>45560</v>
      </c>
      <c r="AE101" s="13">
        <v>34120.050000000003</v>
      </c>
    </row>
    <row r="102" spans="1:31">
      <c r="A102" s="2">
        <v>265</v>
      </c>
      <c r="B102" s="1" t="s">
        <v>427</v>
      </c>
      <c r="C102" s="13">
        <v>768943</v>
      </c>
      <c r="D102" s="13">
        <v>741188.59598044807</v>
      </c>
      <c r="E102" s="13">
        <v>29256.801597709589</v>
      </c>
      <c r="F102" s="13">
        <v>934263</v>
      </c>
      <c r="G102" s="13">
        <v>909212</v>
      </c>
      <c r="H102" s="13">
        <v>25051</v>
      </c>
      <c r="I102" s="13">
        <v>90864</v>
      </c>
      <c r="J102" s="13">
        <v>89756</v>
      </c>
      <c r="K102" s="13">
        <v>1108</v>
      </c>
      <c r="L102" s="35">
        <v>380360.46421181841</v>
      </c>
      <c r="M102" s="13">
        <v>65154.993156585871</v>
      </c>
      <c r="N102" s="13">
        <v>526960.12603850442</v>
      </c>
      <c r="O102" s="13">
        <v>356437</v>
      </c>
      <c r="P102" s="13">
        <v>65155</v>
      </c>
      <c r="Q102" s="13">
        <v>1080</v>
      </c>
      <c r="R102" s="13">
        <v>0</v>
      </c>
      <c r="S102" s="13">
        <v>95090.116052954603</v>
      </c>
      <c r="T102" s="35">
        <v>13292</v>
      </c>
      <c r="U102" s="13">
        <v>46993</v>
      </c>
      <c r="V102" s="13">
        <v>0</v>
      </c>
      <c r="W102" s="13">
        <v>35244.75</v>
      </c>
      <c r="X102" s="35">
        <v>0</v>
      </c>
      <c r="Y102" s="13">
        <v>18461</v>
      </c>
      <c r="Z102" s="13">
        <v>0</v>
      </c>
      <c r="AA102" s="13">
        <v>13845.75</v>
      </c>
      <c r="AB102" s="35">
        <v>2265</v>
      </c>
      <c r="AC102" s="13">
        <v>27904</v>
      </c>
      <c r="AD102" s="13">
        <v>1400</v>
      </c>
      <c r="AE102" s="13">
        <v>21579</v>
      </c>
    </row>
    <row r="103" spans="1:31">
      <c r="A103" s="2">
        <v>267</v>
      </c>
      <c r="B103" s="1" t="s">
        <v>85</v>
      </c>
      <c r="C103" s="13">
        <v>2689019</v>
      </c>
      <c r="D103" s="13">
        <v>2540852.337295352</v>
      </c>
      <c r="E103" s="13">
        <v>153420.256896515</v>
      </c>
      <c r="F103" s="13">
        <v>3134276</v>
      </c>
      <c r="G103" s="13">
        <v>2926770</v>
      </c>
      <c r="H103" s="13">
        <v>207506</v>
      </c>
      <c r="I103" s="13">
        <v>179339</v>
      </c>
      <c r="J103" s="13">
        <v>136450</v>
      </c>
      <c r="K103" s="13">
        <v>42889</v>
      </c>
      <c r="L103" s="35">
        <v>1516852.318917711</v>
      </c>
      <c r="M103" s="13">
        <v>436647.60501463368</v>
      </c>
      <c r="N103" s="13">
        <v>2154063.3759077638</v>
      </c>
      <c r="O103" s="13">
        <v>1745299</v>
      </c>
      <c r="P103" s="13">
        <v>436648</v>
      </c>
      <c r="Q103" s="13">
        <v>4294</v>
      </c>
      <c r="R103" s="13">
        <v>0</v>
      </c>
      <c r="S103" s="13">
        <v>379213.07972942776</v>
      </c>
      <c r="T103" s="35">
        <v>23761</v>
      </c>
      <c r="U103" s="13">
        <v>147438</v>
      </c>
      <c r="V103" s="13">
        <v>223</v>
      </c>
      <c r="W103" s="13">
        <v>110411.25</v>
      </c>
      <c r="X103" s="35">
        <v>15863</v>
      </c>
      <c r="Y103" s="13">
        <v>29397</v>
      </c>
      <c r="Z103" s="13">
        <v>0</v>
      </c>
      <c r="AA103" s="13">
        <v>22047.75</v>
      </c>
      <c r="AB103" s="35">
        <v>6577</v>
      </c>
      <c r="AC103" s="13">
        <v>157446</v>
      </c>
      <c r="AD103" s="13">
        <v>41954</v>
      </c>
      <c r="AE103" s="13">
        <v>90340.65</v>
      </c>
    </row>
    <row r="104" spans="1:31">
      <c r="A104" s="2">
        <v>268</v>
      </c>
      <c r="B104" s="1" t="s">
        <v>86</v>
      </c>
      <c r="C104" s="13">
        <v>71068715</v>
      </c>
      <c r="D104" s="13">
        <v>68548586.595622078</v>
      </c>
      <c r="E104" s="13">
        <v>2658985.7449747114</v>
      </c>
      <c r="F104" s="13">
        <v>72492563</v>
      </c>
      <c r="G104" s="13">
        <v>69651594</v>
      </c>
      <c r="H104" s="13">
        <v>2840969</v>
      </c>
      <c r="I104" s="13">
        <v>4390436</v>
      </c>
      <c r="J104" s="13">
        <v>4390436</v>
      </c>
      <c r="K104" s="13">
        <v>0</v>
      </c>
      <c r="L104" s="35">
        <v>32759813</v>
      </c>
      <c r="M104" s="13"/>
      <c r="N104" s="13">
        <v>45641233.595049456</v>
      </c>
      <c r="O104" s="13">
        <v>38338567</v>
      </c>
      <c r="P104" s="13">
        <v>0</v>
      </c>
      <c r="Q104" s="13">
        <v>1391178</v>
      </c>
      <c r="R104" s="13">
        <v>0</v>
      </c>
      <c r="S104" s="13">
        <v>8693844.5950494558</v>
      </c>
      <c r="T104" s="35">
        <v>278042</v>
      </c>
      <c r="U104" s="13">
        <v>1573010</v>
      </c>
      <c r="V104" s="13">
        <v>14400</v>
      </c>
      <c r="W104" s="13">
        <v>1168957.5</v>
      </c>
      <c r="X104" s="35">
        <v>91377</v>
      </c>
      <c r="Y104" s="13">
        <v>273218</v>
      </c>
      <c r="Z104" s="13">
        <v>184</v>
      </c>
      <c r="AA104" s="13">
        <v>204775.5</v>
      </c>
      <c r="AB104" s="35">
        <v>377830</v>
      </c>
      <c r="AC104" s="13">
        <v>3180373</v>
      </c>
      <c r="AD104" s="13">
        <v>575426</v>
      </c>
      <c r="AE104" s="13">
        <v>2009939.75</v>
      </c>
    </row>
    <row r="105" spans="1:31">
      <c r="A105" s="2">
        <v>269</v>
      </c>
      <c r="B105" s="1" t="s">
        <v>87</v>
      </c>
      <c r="C105" s="13">
        <v>1163344</v>
      </c>
      <c r="D105" s="13">
        <v>1146788.9752185927</v>
      </c>
      <c r="E105" s="13">
        <v>18828.298520646444</v>
      </c>
      <c r="F105" s="13">
        <v>1524101</v>
      </c>
      <c r="G105" s="13">
        <v>1511657</v>
      </c>
      <c r="H105" s="13">
        <v>12444</v>
      </c>
      <c r="I105" s="13">
        <v>37252</v>
      </c>
      <c r="J105" s="13">
        <v>37252</v>
      </c>
      <c r="K105" s="13">
        <v>0</v>
      </c>
      <c r="L105" s="35">
        <v>875059.1571501398</v>
      </c>
      <c r="M105" s="13">
        <v>324045.67980588542</v>
      </c>
      <c r="N105" s="13">
        <v>1229880.8382821241</v>
      </c>
      <c r="O105" s="13">
        <v>908297</v>
      </c>
      <c r="P105" s="13">
        <v>324046</v>
      </c>
      <c r="Q105" s="13">
        <v>0</v>
      </c>
      <c r="R105" s="13">
        <v>0</v>
      </c>
      <c r="S105" s="13">
        <v>218764.78928753495</v>
      </c>
      <c r="T105" s="35">
        <v>19855</v>
      </c>
      <c r="U105" s="13">
        <v>22975</v>
      </c>
      <c r="V105" s="13">
        <v>0</v>
      </c>
      <c r="W105" s="13">
        <v>17231.25</v>
      </c>
      <c r="X105" s="35">
        <v>11734</v>
      </c>
      <c r="Y105" s="13">
        <v>0</v>
      </c>
      <c r="Z105" s="13">
        <v>272</v>
      </c>
      <c r="AA105" s="13">
        <v>-204</v>
      </c>
      <c r="AB105" s="35">
        <v>1182</v>
      </c>
      <c r="AC105" s="13">
        <v>20308</v>
      </c>
      <c r="AD105" s="13">
        <v>11612</v>
      </c>
      <c r="AE105" s="13">
        <v>7662</v>
      </c>
    </row>
    <row r="106" spans="1:31">
      <c r="A106" s="2">
        <v>273</v>
      </c>
      <c r="B106" s="1" t="s">
        <v>88</v>
      </c>
      <c r="C106" s="13">
        <v>1275800</v>
      </c>
      <c r="D106" s="13">
        <v>1202664.4544044952</v>
      </c>
      <c r="E106" s="13">
        <v>75628.474408171416</v>
      </c>
      <c r="F106" s="13">
        <v>1576262</v>
      </c>
      <c r="G106" s="13">
        <v>1522208</v>
      </c>
      <c r="H106" s="13">
        <v>54054</v>
      </c>
      <c r="I106" s="13">
        <v>91908</v>
      </c>
      <c r="J106" s="13">
        <v>91439</v>
      </c>
      <c r="K106" s="13">
        <v>469</v>
      </c>
      <c r="L106" s="35">
        <v>722558.03856460506</v>
      </c>
      <c r="M106" s="13">
        <v>293592.84855472157</v>
      </c>
      <c r="N106" s="13">
        <v>939494.27698953834</v>
      </c>
      <c r="O106" s="13">
        <v>940141</v>
      </c>
      <c r="P106" s="13">
        <v>284440</v>
      </c>
      <c r="Q106" s="13">
        <v>5867</v>
      </c>
      <c r="R106" s="13">
        <v>0</v>
      </c>
      <c r="S106" s="13">
        <v>-137380.72301046166</v>
      </c>
      <c r="T106" s="35">
        <v>10565</v>
      </c>
      <c r="U106" s="13">
        <v>109076</v>
      </c>
      <c r="V106" s="13">
        <v>0</v>
      </c>
      <c r="W106" s="13">
        <v>81807</v>
      </c>
      <c r="X106" s="35">
        <v>3632</v>
      </c>
      <c r="Y106" s="13">
        <v>21488</v>
      </c>
      <c r="Z106" s="13">
        <v>0</v>
      </c>
      <c r="AA106" s="13">
        <v>16116</v>
      </c>
      <c r="AB106" s="35">
        <v>11787</v>
      </c>
      <c r="AC106" s="13">
        <v>149884</v>
      </c>
      <c r="AD106" s="13">
        <v>83852</v>
      </c>
      <c r="AE106" s="13">
        <v>50227.8</v>
      </c>
    </row>
    <row r="107" spans="1:31">
      <c r="A107" s="2">
        <v>274</v>
      </c>
      <c r="B107" s="1" t="s">
        <v>89</v>
      </c>
      <c r="C107" s="13">
        <v>4505074</v>
      </c>
      <c r="D107" s="13">
        <v>4343384.1866645757</v>
      </c>
      <c r="E107" s="13">
        <v>170490.26129370314</v>
      </c>
      <c r="F107" s="13">
        <v>4962970</v>
      </c>
      <c r="G107" s="13">
        <v>4812401</v>
      </c>
      <c r="H107" s="13">
        <v>150569</v>
      </c>
      <c r="I107" s="13">
        <v>256201</v>
      </c>
      <c r="J107" s="13">
        <v>241386</v>
      </c>
      <c r="K107" s="13">
        <v>14815</v>
      </c>
      <c r="L107" s="35">
        <v>2421281.1619344801</v>
      </c>
      <c r="M107" s="13">
        <v>309010.03862894035</v>
      </c>
      <c r="N107" s="13">
        <v>3710906.8630577801</v>
      </c>
      <c r="O107" s="13">
        <v>3625030</v>
      </c>
      <c r="P107" s="13">
        <v>309010</v>
      </c>
      <c r="Q107" s="13">
        <v>2402</v>
      </c>
      <c r="R107" s="13">
        <v>0</v>
      </c>
      <c r="S107" s="13">
        <v>24264.86305778008</v>
      </c>
      <c r="T107" s="35">
        <v>23471</v>
      </c>
      <c r="U107" s="13">
        <v>304815</v>
      </c>
      <c r="V107" s="13">
        <v>0</v>
      </c>
      <c r="W107" s="13">
        <v>228611.25</v>
      </c>
      <c r="X107" s="35">
        <v>0</v>
      </c>
      <c r="Y107" s="13">
        <v>0</v>
      </c>
      <c r="Z107" s="13">
        <v>0</v>
      </c>
      <c r="AA107" s="13">
        <v>0</v>
      </c>
      <c r="AB107" s="35">
        <v>27662</v>
      </c>
      <c r="AC107" s="13">
        <v>178784</v>
      </c>
      <c r="AD107" s="13">
        <v>33473</v>
      </c>
      <c r="AE107" s="13">
        <v>112396.65</v>
      </c>
    </row>
    <row r="108" spans="1:31">
      <c r="A108" s="2">
        <v>275</v>
      </c>
      <c r="B108" s="1" t="s">
        <v>90</v>
      </c>
      <c r="C108" s="13">
        <v>7912987</v>
      </c>
      <c r="D108" s="13">
        <v>7713054.9503956754</v>
      </c>
      <c r="E108" s="13">
        <v>215393.45535691801</v>
      </c>
      <c r="F108" s="13">
        <v>8616119</v>
      </c>
      <c r="G108" s="13">
        <v>8387701</v>
      </c>
      <c r="H108" s="13">
        <v>228418</v>
      </c>
      <c r="I108" s="13">
        <v>359608</v>
      </c>
      <c r="J108" s="13">
        <v>356587</v>
      </c>
      <c r="K108" s="13">
        <v>3021</v>
      </c>
      <c r="L108" s="35">
        <v>3942616.2333901464</v>
      </c>
      <c r="M108" s="13">
        <v>497003.91378570138</v>
      </c>
      <c r="N108" s="13">
        <v>6416127.4468193967</v>
      </c>
      <c r="O108" s="13">
        <v>4767596</v>
      </c>
      <c r="P108" s="13">
        <v>497004</v>
      </c>
      <c r="Q108" s="13">
        <v>32976</v>
      </c>
      <c r="R108" s="13">
        <v>0</v>
      </c>
      <c r="S108" s="13">
        <v>985654.0583475366</v>
      </c>
      <c r="T108" s="35">
        <v>98514</v>
      </c>
      <c r="U108" s="13">
        <v>502148</v>
      </c>
      <c r="V108" s="13">
        <v>455</v>
      </c>
      <c r="W108" s="13">
        <v>376269.75</v>
      </c>
      <c r="X108" s="35">
        <v>17433</v>
      </c>
      <c r="Y108" s="13">
        <v>46257</v>
      </c>
      <c r="Z108" s="13">
        <v>0</v>
      </c>
      <c r="AA108" s="13">
        <v>34692.75</v>
      </c>
      <c r="AB108" s="35">
        <v>34170</v>
      </c>
      <c r="AC108" s="13">
        <v>322061</v>
      </c>
      <c r="AD108" s="13">
        <v>59648</v>
      </c>
      <c r="AE108" s="13">
        <v>205711.65</v>
      </c>
    </row>
    <row r="109" spans="1:31">
      <c r="A109" s="2">
        <v>277</v>
      </c>
      <c r="B109" s="1" t="s">
        <v>91</v>
      </c>
      <c r="C109" s="13">
        <v>48178</v>
      </c>
      <c r="D109" s="13">
        <v>45004.023607703362</v>
      </c>
      <c r="E109" s="13">
        <v>0</v>
      </c>
      <c r="F109" s="13">
        <v>33188</v>
      </c>
      <c r="G109" s="13">
        <v>33188</v>
      </c>
      <c r="H109" s="13">
        <v>0</v>
      </c>
      <c r="I109" s="13">
        <v>1861</v>
      </c>
      <c r="J109" s="13">
        <v>1861</v>
      </c>
      <c r="K109" s="13">
        <v>0</v>
      </c>
      <c r="L109" s="35">
        <v>46879.127880997374</v>
      </c>
      <c r="M109" s="13">
        <v>17142.644660203965</v>
      </c>
      <c r="N109" s="13">
        <v>68014.162725723145</v>
      </c>
      <c r="O109" s="13">
        <v>4084</v>
      </c>
      <c r="P109" s="13">
        <v>0</v>
      </c>
      <c r="Q109" s="13">
        <v>0</v>
      </c>
      <c r="R109" s="13">
        <v>0</v>
      </c>
      <c r="S109" s="13">
        <v>11719.781970249343</v>
      </c>
      <c r="T109" s="35">
        <v>0</v>
      </c>
      <c r="U109" s="13">
        <v>0</v>
      </c>
      <c r="V109" s="13">
        <v>0</v>
      </c>
      <c r="W109" s="13">
        <v>0</v>
      </c>
      <c r="X109" s="35">
        <v>4135</v>
      </c>
      <c r="Y109" s="13">
        <v>0</v>
      </c>
      <c r="Z109" s="13">
        <v>0</v>
      </c>
      <c r="AA109" s="13">
        <v>0</v>
      </c>
      <c r="AB109" s="35">
        <v>2221</v>
      </c>
      <c r="AC109" s="13">
        <v>0</v>
      </c>
      <c r="AD109" s="13">
        <v>0</v>
      </c>
      <c r="AE109" s="13">
        <v>0</v>
      </c>
    </row>
    <row r="110" spans="1:31">
      <c r="A110" s="2">
        <v>279</v>
      </c>
      <c r="B110" s="1" t="s">
        <v>92</v>
      </c>
      <c r="C110" s="13">
        <v>240636</v>
      </c>
      <c r="D110" s="13">
        <v>241106.46620220912</v>
      </c>
      <c r="E110" s="13">
        <v>0</v>
      </c>
      <c r="F110" s="13">
        <v>299713</v>
      </c>
      <c r="G110" s="13">
        <v>299713</v>
      </c>
      <c r="H110" s="13">
        <v>0</v>
      </c>
      <c r="I110" s="13">
        <v>11962</v>
      </c>
      <c r="J110" s="13">
        <v>11962</v>
      </c>
      <c r="K110" s="13">
        <v>0</v>
      </c>
      <c r="L110" s="35">
        <v>206511.32165529806</v>
      </c>
      <c r="M110" s="13">
        <v>84990.11360331453</v>
      </c>
      <c r="N110" s="13">
        <v>289971.16040133231</v>
      </c>
      <c r="O110" s="13">
        <v>232015</v>
      </c>
      <c r="P110" s="13">
        <v>82340</v>
      </c>
      <c r="Q110" s="13">
        <v>0</v>
      </c>
      <c r="R110" s="13">
        <v>0</v>
      </c>
      <c r="S110" s="13">
        <v>51627.830413824515</v>
      </c>
      <c r="T110" s="35">
        <v>0</v>
      </c>
      <c r="U110" s="13">
        <v>12014</v>
      </c>
      <c r="V110" s="13">
        <v>0</v>
      </c>
      <c r="W110" s="13">
        <v>9010.5</v>
      </c>
      <c r="X110" s="35">
        <v>0</v>
      </c>
      <c r="Y110" s="13">
        <v>0</v>
      </c>
      <c r="Z110" s="13">
        <v>0</v>
      </c>
      <c r="AA110" s="13">
        <v>0</v>
      </c>
      <c r="AB110" s="35">
        <v>355</v>
      </c>
      <c r="AC110" s="13">
        <v>39755</v>
      </c>
      <c r="AD110" s="13">
        <v>0</v>
      </c>
      <c r="AE110" s="13">
        <v>30173.55</v>
      </c>
    </row>
    <row r="111" spans="1:31">
      <c r="A111" s="2">
        <v>281</v>
      </c>
      <c r="B111" s="1" t="s">
        <v>93</v>
      </c>
      <c r="C111" s="13">
        <v>9346431</v>
      </c>
      <c r="D111" s="13">
        <v>8937065.0861942451</v>
      </c>
      <c r="E111" s="13">
        <v>427626.83175815857</v>
      </c>
      <c r="F111" s="13">
        <v>9874468</v>
      </c>
      <c r="G111" s="13">
        <v>9453945</v>
      </c>
      <c r="H111" s="13">
        <v>420523</v>
      </c>
      <c r="I111" s="13">
        <v>380948</v>
      </c>
      <c r="J111" s="13">
        <v>352621</v>
      </c>
      <c r="K111" s="13">
        <v>28327</v>
      </c>
      <c r="L111" s="35">
        <v>5067211.3171261717</v>
      </c>
      <c r="M111" s="13">
        <v>595003.57054053759</v>
      </c>
      <c r="N111" s="13">
        <v>4917584.8008201197</v>
      </c>
      <c r="O111" s="13">
        <v>4367628</v>
      </c>
      <c r="P111" s="13">
        <v>793805</v>
      </c>
      <c r="Q111" s="13">
        <v>6371</v>
      </c>
      <c r="R111" s="13">
        <v>0</v>
      </c>
      <c r="S111" s="13">
        <v>556327.80082011968</v>
      </c>
      <c r="T111" s="35">
        <v>88014</v>
      </c>
      <c r="U111" s="13">
        <v>178635</v>
      </c>
      <c r="V111" s="13">
        <v>3235</v>
      </c>
      <c r="W111" s="13">
        <v>131550</v>
      </c>
      <c r="X111" s="35">
        <v>18458</v>
      </c>
      <c r="Y111" s="13">
        <v>110408</v>
      </c>
      <c r="Z111" s="13">
        <v>0</v>
      </c>
      <c r="AA111" s="13">
        <v>82806</v>
      </c>
      <c r="AB111" s="35">
        <v>134914</v>
      </c>
      <c r="AC111" s="13">
        <v>1931240</v>
      </c>
      <c r="AD111" s="13">
        <v>352323</v>
      </c>
      <c r="AE111" s="13">
        <v>1218407.25</v>
      </c>
    </row>
    <row r="112" spans="1:31">
      <c r="A112" s="2">
        <v>282</v>
      </c>
      <c r="B112" s="1" t="s">
        <v>428</v>
      </c>
      <c r="C112" s="13">
        <v>1043840</v>
      </c>
      <c r="D112" s="13">
        <v>1032318.8069225405</v>
      </c>
      <c r="E112" s="13">
        <v>13559.479233455824</v>
      </c>
      <c r="F112" s="13">
        <v>1241034</v>
      </c>
      <c r="G112" s="13">
        <v>1224079</v>
      </c>
      <c r="H112" s="13">
        <v>16955</v>
      </c>
      <c r="I112" s="13">
        <v>36874</v>
      </c>
      <c r="J112" s="13">
        <v>36874</v>
      </c>
      <c r="K112" s="13">
        <v>0</v>
      </c>
      <c r="L112" s="35">
        <v>746634.21818693297</v>
      </c>
      <c r="M112" s="13">
        <v>107372.38010245975</v>
      </c>
      <c r="N112" s="13">
        <v>1158381.2260506675</v>
      </c>
      <c r="O112" s="13">
        <v>667479</v>
      </c>
      <c r="P112" s="13">
        <v>107372</v>
      </c>
      <c r="Q112" s="13">
        <v>0</v>
      </c>
      <c r="R112" s="13">
        <v>0</v>
      </c>
      <c r="S112" s="13">
        <v>186658.55454673324</v>
      </c>
      <c r="T112" s="35">
        <v>14754</v>
      </c>
      <c r="U112" s="13">
        <v>69942</v>
      </c>
      <c r="V112" s="13">
        <v>0</v>
      </c>
      <c r="W112" s="13">
        <v>52456.5</v>
      </c>
      <c r="X112" s="35">
        <v>7749</v>
      </c>
      <c r="Y112" s="13">
        <v>22808</v>
      </c>
      <c r="Z112" s="13">
        <v>0</v>
      </c>
      <c r="AA112" s="13">
        <v>17106</v>
      </c>
      <c r="AB112" s="35">
        <v>8349</v>
      </c>
      <c r="AC112" s="13">
        <v>185814</v>
      </c>
      <c r="AD112" s="13">
        <v>34922</v>
      </c>
      <c r="AE112" s="13">
        <v>119195.4</v>
      </c>
    </row>
    <row r="113" spans="1:31">
      <c r="A113" s="2">
        <v>285</v>
      </c>
      <c r="B113" s="1" t="s">
        <v>94</v>
      </c>
      <c r="C113" s="13">
        <v>1505210</v>
      </c>
      <c r="D113" s="13">
        <v>1430516.6378490741</v>
      </c>
      <c r="E113" s="13">
        <v>77635.354942187638</v>
      </c>
      <c r="F113" s="13">
        <v>2044235</v>
      </c>
      <c r="G113" s="13">
        <v>1941615</v>
      </c>
      <c r="H113" s="13">
        <v>102620</v>
      </c>
      <c r="I113" s="13">
        <v>169748</v>
      </c>
      <c r="J113" s="13">
        <v>169748</v>
      </c>
      <c r="K113" s="13">
        <v>0</v>
      </c>
      <c r="L113" s="35">
        <v>864822.29668387643</v>
      </c>
      <c r="M113" s="13">
        <v>244156.33905709823</v>
      </c>
      <c r="N113" s="13">
        <v>947514.14241325064</v>
      </c>
      <c r="O113" s="13">
        <v>963003</v>
      </c>
      <c r="P113" s="13">
        <v>244156</v>
      </c>
      <c r="Q113" s="13">
        <v>864822</v>
      </c>
      <c r="R113" s="13">
        <v>244156</v>
      </c>
      <c r="S113" s="13">
        <v>216205.57417096911</v>
      </c>
      <c r="T113" s="35">
        <v>38729</v>
      </c>
      <c r="U113" s="13">
        <v>52410</v>
      </c>
      <c r="V113" s="13">
        <v>840</v>
      </c>
      <c r="W113" s="13">
        <v>38677.5</v>
      </c>
      <c r="X113" s="35">
        <v>16884</v>
      </c>
      <c r="Y113" s="13">
        <v>45164</v>
      </c>
      <c r="Z113" s="13">
        <v>0</v>
      </c>
      <c r="AA113" s="13">
        <v>33873</v>
      </c>
      <c r="AB113" s="35">
        <v>15107</v>
      </c>
      <c r="AC113" s="13">
        <v>154321</v>
      </c>
      <c r="AD113" s="13">
        <v>44138</v>
      </c>
      <c r="AE113" s="13">
        <v>85266.6</v>
      </c>
    </row>
    <row r="114" spans="1:31">
      <c r="A114" s="2">
        <v>289</v>
      </c>
      <c r="B114" s="1" t="s">
        <v>95</v>
      </c>
      <c r="C114" s="13">
        <v>7479960</v>
      </c>
      <c r="D114" s="13">
        <v>7180742.0222300384</v>
      </c>
      <c r="E114" s="13">
        <v>313832.46132120979</v>
      </c>
      <c r="F114" s="13">
        <v>7580004</v>
      </c>
      <c r="G114" s="13">
        <v>7303698</v>
      </c>
      <c r="H114" s="13">
        <v>276306</v>
      </c>
      <c r="I114" s="13">
        <v>321485</v>
      </c>
      <c r="J114" s="13">
        <v>309929</v>
      </c>
      <c r="K114" s="13">
        <v>11556</v>
      </c>
      <c r="L114" s="35">
        <v>4771022.709550146</v>
      </c>
      <c r="M114" s="13">
        <v>394420.42943154363</v>
      </c>
      <c r="N114" s="13">
        <v>7592852.6327720257</v>
      </c>
      <c r="O114" s="13">
        <v>6553015</v>
      </c>
      <c r="P114" s="13">
        <v>394420</v>
      </c>
      <c r="Q114" s="13">
        <v>57837</v>
      </c>
      <c r="R114" s="13">
        <v>0</v>
      </c>
      <c r="S114" s="13">
        <v>1097674.6327720257</v>
      </c>
      <c r="T114" s="35">
        <v>41054</v>
      </c>
      <c r="U114" s="13">
        <v>129737</v>
      </c>
      <c r="V114" s="13">
        <v>2222</v>
      </c>
      <c r="W114" s="13">
        <v>95636.25</v>
      </c>
      <c r="X114" s="35">
        <v>114</v>
      </c>
      <c r="Y114" s="13">
        <v>29165</v>
      </c>
      <c r="Z114" s="13">
        <v>0</v>
      </c>
      <c r="AA114" s="13">
        <v>21873.75</v>
      </c>
      <c r="AB114" s="35">
        <v>44531</v>
      </c>
      <c r="AC114" s="13">
        <v>477435</v>
      </c>
      <c r="AD114" s="13">
        <v>95846</v>
      </c>
      <c r="AE114" s="13">
        <v>294858.3</v>
      </c>
    </row>
    <row r="115" spans="1:31">
      <c r="A115" s="2">
        <v>293</v>
      </c>
      <c r="B115" s="1" t="s">
        <v>96</v>
      </c>
      <c r="C115" s="13">
        <v>2883998</v>
      </c>
      <c r="D115" s="13">
        <v>2647743.6755052703</v>
      </c>
      <c r="E115" s="13">
        <v>150615.47461543977</v>
      </c>
      <c r="F115" s="13">
        <v>3241559</v>
      </c>
      <c r="G115" s="13">
        <v>3092571</v>
      </c>
      <c r="H115" s="13">
        <v>148988</v>
      </c>
      <c r="I115" s="13">
        <v>83482</v>
      </c>
      <c r="J115" s="13">
        <v>79209</v>
      </c>
      <c r="K115" s="13">
        <v>4273</v>
      </c>
      <c r="L115" s="35">
        <v>1331292.7705454542</v>
      </c>
      <c r="M115" s="13">
        <v>198444.30201600862</v>
      </c>
      <c r="N115" s="13">
        <v>1850949.9250199476</v>
      </c>
      <c r="O115" s="13">
        <v>1839095</v>
      </c>
      <c r="P115" s="13">
        <v>198444</v>
      </c>
      <c r="Q115" s="13">
        <v>39056</v>
      </c>
      <c r="R115" s="13">
        <v>0</v>
      </c>
      <c r="S115" s="13">
        <v>50840.925019947579</v>
      </c>
      <c r="T115" s="35">
        <v>43563</v>
      </c>
      <c r="U115" s="13">
        <v>142549</v>
      </c>
      <c r="V115" s="13">
        <v>986</v>
      </c>
      <c r="W115" s="13">
        <v>106172.25</v>
      </c>
      <c r="X115" s="35">
        <v>1148</v>
      </c>
      <c r="Y115" s="13">
        <v>21765</v>
      </c>
      <c r="Z115" s="13">
        <v>0</v>
      </c>
      <c r="AA115" s="13">
        <v>16323.75</v>
      </c>
      <c r="AB115" s="35">
        <v>42353</v>
      </c>
      <c r="AC115" s="13">
        <v>125262</v>
      </c>
      <c r="AD115" s="13">
        <v>17900</v>
      </c>
      <c r="AE115" s="13">
        <v>88007.85</v>
      </c>
    </row>
    <row r="116" spans="1:31">
      <c r="A116" s="2">
        <v>294</v>
      </c>
      <c r="B116" s="1" t="s">
        <v>97</v>
      </c>
      <c r="C116" s="13">
        <v>3931655</v>
      </c>
      <c r="D116" s="13">
        <v>3679278.3068737006</v>
      </c>
      <c r="E116" s="13">
        <v>260057.76394266999</v>
      </c>
      <c r="F116" s="13">
        <v>5006154</v>
      </c>
      <c r="G116" s="13">
        <v>4729847</v>
      </c>
      <c r="H116" s="13">
        <v>276307</v>
      </c>
      <c r="I116" s="13">
        <v>149617</v>
      </c>
      <c r="J116" s="13">
        <v>148943</v>
      </c>
      <c r="K116" s="13">
        <v>674</v>
      </c>
      <c r="L116" s="35">
        <v>1916198.2839008109</v>
      </c>
      <c r="M116" s="13">
        <v>339259.83300098247</v>
      </c>
      <c r="N116" s="13">
        <v>2867313.8857187</v>
      </c>
      <c r="O116" s="13">
        <v>2470737</v>
      </c>
      <c r="P116" s="13">
        <v>328683</v>
      </c>
      <c r="Q116" s="13">
        <v>31334</v>
      </c>
      <c r="R116" s="13">
        <v>0</v>
      </c>
      <c r="S116" s="13">
        <v>417333.88571870001</v>
      </c>
      <c r="T116" s="35">
        <v>24040</v>
      </c>
      <c r="U116" s="13">
        <v>143553</v>
      </c>
      <c r="V116" s="13">
        <v>6637</v>
      </c>
      <c r="W116" s="13">
        <v>102687</v>
      </c>
      <c r="X116" s="35">
        <v>36848</v>
      </c>
      <c r="Y116" s="13">
        <v>55601</v>
      </c>
      <c r="Z116" s="13">
        <v>0</v>
      </c>
      <c r="AA116" s="13">
        <v>41700.75</v>
      </c>
      <c r="AB116" s="35">
        <v>7712</v>
      </c>
      <c r="AC116" s="13">
        <v>331603</v>
      </c>
      <c r="AD116" s="13">
        <v>51116</v>
      </c>
      <c r="AE116" s="13">
        <v>220840.35</v>
      </c>
    </row>
    <row r="117" spans="1:31">
      <c r="A117" s="2">
        <v>296</v>
      </c>
      <c r="B117" s="1" t="s">
        <v>98</v>
      </c>
      <c r="C117" s="13">
        <v>5167868</v>
      </c>
      <c r="D117" s="13">
        <v>4979440.0689558629</v>
      </c>
      <c r="E117" s="13">
        <v>198524.74532144994</v>
      </c>
      <c r="F117" s="13">
        <v>5431800</v>
      </c>
      <c r="G117" s="13">
        <v>5230026</v>
      </c>
      <c r="H117" s="13">
        <v>201774</v>
      </c>
      <c r="I117" s="13">
        <v>194418</v>
      </c>
      <c r="J117" s="13">
        <v>187196</v>
      </c>
      <c r="K117" s="13">
        <v>7222</v>
      </c>
      <c r="L117" s="35">
        <v>2205273.4336528187</v>
      </c>
      <c r="M117" s="13">
        <v>391661.79650634166</v>
      </c>
      <c r="N117" s="13">
        <v>2740719.3081557765</v>
      </c>
      <c r="O117" s="13">
        <v>2316693</v>
      </c>
      <c r="P117" s="13">
        <v>391842</v>
      </c>
      <c r="Q117" s="13">
        <v>18100</v>
      </c>
      <c r="R117" s="13">
        <v>0</v>
      </c>
      <c r="S117" s="13">
        <v>520688.30815577647</v>
      </c>
      <c r="T117" s="35">
        <v>79024</v>
      </c>
      <c r="U117" s="13">
        <v>256705</v>
      </c>
      <c r="V117" s="13">
        <v>3287</v>
      </c>
      <c r="W117" s="13">
        <v>190063.5</v>
      </c>
      <c r="X117" s="35">
        <v>16092</v>
      </c>
      <c r="Y117" s="13">
        <v>49365</v>
      </c>
      <c r="Z117" s="13">
        <v>0</v>
      </c>
      <c r="AA117" s="13">
        <v>37023.75</v>
      </c>
      <c r="AB117" s="35">
        <v>27890</v>
      </c>
      <c r="AC117" s="13">
        <v>301182</v>
      </c>
      <c r="AD117" s="13">
        <v>66341</v>
      </c>
      <c r="AE117" s="13">
        <v>183185.7</v>
      </c>
    </row>
    <row r="118" spans="1:31">
      <c r="A118" s="2">
        <v>297</v>
      </c>
      <c r="B118" s="1" t="s">
        <v>99</v>
      </c>
      <c r="C118" s="13">
        <v>2089745</v>
      </c>
      <c r="D118" s="13">
        <v>1952587.818129543</v>
      </c>
      <c r="E118" s="13">
        <v>141240.73539581473</v>
      </c>
      <c r="F118" s="13">
        <v>2673941</v>
      </c>
      <c r="G118" s="13">
        <v>2521376</v>
      </c>
      <c r="H118" s="13">
        <v>152565</v>
      </c>
      <c r="I118" s="13">
        <v>41259</v>
      </c>
      <c r="J118" s="13">
        <v>41259</v>
      </c>
      <c r="K118" s="13">
        <v>0</v>
      </c>
      <c r="L118" s="35">
        <v>1154304.3093516331</v>
      </c>
      <c r="M118" s="13">
        <v>320183.28713381547</v>
      </c>
      <c r="N118" s="13">
        <v>1594447.0609708154</v>
      </c>
      <c r="O118" s="13">
        <v>628356</v>
      </c>
      <c r="P118" s="13">
        <v>320183</v>
      </c>
      <c r="Q118" s="13">
        <v>0</v>
      </c>
      <c r="R118" s="13">
        <v>320183</v>
      </c>
      <c r="S118" s="13">
        <v>288576.07733790827</v>
      </c>
      <c r="T118" s="35">
        <v>26320</v>
      </c>
      <c r="U118" s="13">
        <v>103060</v>
      </c>
      <c r="V118" s="13">
        <v>401</v>
      </c>
      <c r="W118" s="13">
        <v>76994.25</v>
      </c>
      <c r="X118" s="35">
        <v>21768</v>
      </c>
      <c r="Y118" s="13">
        <v>25407</v>
      </c>
      <c r="Z118" s="13">
        <v>198</v>
      </c>
      <c r="AA118" s="13">
        <v>18906.75</v>
      </c>
      <c r="AB118" s="35">
        <v>87178</v>
      </c>
      <c r="AC118" s="13">
        <v>533226</v>
      </c>
      <c r="AD118" s="13">
        <v>132849</v>
      </c>
      <c r="AE118" s="13">
        <v>307070.7</v>
      </c>
    </row>
    <row r="119" spans="1:31">
      <c r="A119" s="2">
        <v>299</v>
      </c>
      <c r="B119" s="1" t="s">
        <v>100</v>
      </c>
      <c r="C119" s="13">
        <v>4806990</v>
      </c>
      <c r="D119" s="13">
        <v>4604074.4976243293</v>
      </c>
      <c r="E119" s="13">
        <v>212307.34601608946</v>
      </c>
      <c r="F119" s="13">
        <v>5069601</v>
      </c>
      <c r="G119" s="13">
        <v>4854378</v>
      </c>
      <c r="H119" s="13">
        <v>215223</v>
      </c>
      <c r="I119" s="13">
        <v>168988</v>
      </c>
      <c r="J119" s="13">
        <v>162698</v>
      </c>
      <c r="K119" s="13">
        <v>6290</v>
      </c>
      <c r="L119" s="35">
        <v>2592882.0868123989</v>
      </c>
      <c r="M119" s="13">
        <v>382455.02474714641</v>
      </c>
      <c r="N119" s="13">
        <v>3364467.9023559783</v>
      </c>
      <c r="O119" s="13">
        <v>3114060</v>
      </c>
      <c r="P119" s="13">
        <v>382455</v>
      </c>
      <c r="Q119" s="13">
        <v>48578</v>
      </c>
      <c r="R119" s="13">
        <v>0</v>
      </c>
      <c r="S119" s="13">
        <v>317321.90235597827</v>
      </c>
      <c r="T119" s="35">
        <v>60266</v>
      </c>
      <c r="U119" s="13">
        <v>217708</v>
      </c>
      <c r="V119" s="13">
        <v>106</v>
      </c>
      <c r="W119" s="13">
        <v>163201.5</v>
      </c>
      <c r="X119" s="35">
        <v>21193</v>
      </c>
      <c r="Y119" s="13">
        <v>34668</v>
      </c>
      <c r="Z119" s="13">
        <v>0</v>
      </c>
      <c r="AA119" s="13">
        <v>26001</v>
      </c>
      <c r="AB119" s="35">
        <v>56330</v>
      </c>
      <c r="AC119" s="13">
        <v>271593</v>
      </c>
      <c r="AD119" s="13">
        <v>75669</v>
      </c>
      <c r="AE119" s="13">
        <v>155144.4</v>
      </c>
    </row>
    <row r="120" spans="1:31">
      <c r="A120" s="2">
        <v>301</v>
      </c>
      <c r="B120" s="1" t="s">
        <v>101</v>
      </c>
      <c r="C120" s="13">
        <v>11802910</v>
      </c>
      <c r="D120" s="13">
        <v>11509161.498396842</v>
      </c>
      <c r="E120" s="13">
        <v>316809.43516472023</v>
      </c>
      <c r="F120" s="13">
        <v>12837728</v>
      </c>
      <c r="G120" s="13">
        <v>12508724</v>
      </c>
      <c r="H120" s="13">
        <v>329004</v>
      </c>
      <c r="I120" s="13">
        <v>489386</v>
      </c>
      <c r="J120" s="13">
        <v>478668</v>
      </c>
      <c r="K120" s="13">
        <v>10718</v>
      </c>
      <c r="L120" s="35">
        <v>6119548.0408878019</v>
      </c>
      <c r="M120" s="13">
        <v>499401.71458185196</v>
      </c>
      <c r="N120" s="13">
        <v>6667044.7861155858</v>
      </c>
      <c r="O120" s="13">
        <v>7267887</v>
      </c>
      <c r="P120" s="13">
        <v>470719</v>
      </c>
      <c r="Q120" s="13">
        <v>17653</v>
      </c>
      <c r="R120" s="13">
        <v>0</v>
      </c>
      <c r="S120" s="13">
        <v>-611872.21388441417</v>
      </c>
      <c r="T120" s="35">
        <v>82541</v>
      </c>
      <c r="U120" s="13">
        <v>288476</v>
      </c>
      <c r="V120" s="13">
        <v>8244</v>
      </c>
      <c r="W120" s="13">
        <v>210174</v>
      </c>
      <c r="X120" s="35">
        <v>13479</v>
      </c>
      <c r="Y120" s="13">
        <v>24991</v>
      </c>
      <c r="Z120" s="13">
        <v>0</v>
      </c>
      <c r="AA120" s="13">
        <v>18743.25</v>
      </c>
      <c r="AB120" s="35">
        <v>59546</v>
      </c>
      <c r="AC120" s="13">
        <v>1384625</v>
      </c>
      <c r="AD120" s="13">
        <v>251727</v>
      </c>
      <c r="AE120" s="13">
        <v>859471.95</v>
      </c>
    </row>
    <row r="121" spans="1:31">
      <c r="A121" s="2">
        <v>302</v>
      </c>
      <c r="B121" s="1" t="s">
        <v>102</v>
      </c>
      <c r="C121" s="13">
        <v>1570984</v>
      </c>
      <c r="D121" s="13">
        <v>1397544.5759459313</v>
      </c>
      <c r="E121" s="13">
        <v>68419.468501992305</v>
      </c>
      <c r="F121" s="13">
        <v>2135246</v>
      </c>
      <c r="G121" s="13">
        <v>2047297</v>
      </c>
      <c r="H121" s="13">
        <v>87949</v>
      </c>
      <c r="I121" s="13">
        <v>65626</v>
      </c>
      <c r="J121" s="13">
        <v>65626</v>
      </c>
      <c r="K121" s="13">
        <v>0</v>
      </c>
      <c r="L121" s="35">
        <v>946071.88584563241</v>
      </c>
      <c r="M121" s="13">
        <v>294547.67738116614</v>
      </c>
      <c r="N121" s="13">
        <v>1270030.5411920529</v>
      </c>
      <c r="O121" s="13">
        <v>1052805</v>
      </c>
      <c r="P121" s="13">
        <v>294457</v>
      </c>
      <c r="Q121" s="13">
        <v>37170</v>
      </c>
      <c r="R121" s="13">
        <v>0</v>
      </c>
      <c r="S121" s="13">
        <v>236517.9714614081</v>
      </c>
      <c r="T121" s="35">
        <v>14664</v>
      </c>
      <c r="U121" s="13">
        <v>53284</v>
      </c>
      <c r="V121" s="13">
        <v>0</v>
      </c>
      <c r="W121" s="13">
        <v>39963</v>
      </c>
      <c r="X121" s="35">
        <v>12521</v>
      </c>
      <c r="Y121" s="13">
        <v>48952</v>
      </c>
      <c r="Z121" s="13">
        <v>0</v>
      </c>
      <c r="AA121" s="13">
        <v>36714</v>
      </c>
      <c r="AB121" s="35">
        <v>19119</v>
      </c>
      <c r="AC121" s="13">
        <v>57828</v>
      </c>
      <c r="AD121" s="13">
        <v>195389</v>
      </c>
      <c r="AE121" s="13">
        <v>-102098.7</v>
      </c>
    </row>
    <row r="122" spans="1:31">
      <c r="A122" s="2">
        <v>303</v>
      </c>
      <c r="B122" s="1" t="s">
        <v>103</v>
      </c>
      <c r="C122" s="13">
        <v>6232262</v>
      </c>
      <c r="D122" s="13">
        <v>5996206.9068061337</v>
      </c>
      <c r="E122" s="13">
        <v>248232.32649993509</v>
      </c>
      <c r="F122" s="13">
        <v>6859425</v>
      </c>
      <c r="G122" s="13">
        <v>6586638</v>
      </c>
      <c r="H122" s="13">
        <v>272787</v>
      </c>
      <c r="I122" s="13">
        <v>181815</v>
      </c>
      <c r="J122" s="13">
        <v>175681</v>
      </c>
      <c r="K122" s="13">
        <v>6134</v>
      </c>
      <c r="L122" s="35">
        <v>2796542.9562138156</v>
      </c>
      <c r="M122" s="13">
        <v>430322.51371631323</v>
      </c>
      <c r="N122" s="13">
        <v>3148150.8269376312</v>
      </c>
      <c r="O122" s="13">
        <v>3153489</v>
      </c>
      <c r="P122" s="13">
        <v>333519</v>
      </c>
      <c r="Q122" s="13">
        <v>1316</v>
      </c>
      <c r="R122" s="13">
        <v>0</v>
      </c>
      <c r="S122" s="13">
        <v>-426192.17306236876</v>
      </c>
      <c r="T122" s="35">
        <v>30588</v>
      </c>
      <c r="U122" s="13">
        <v>162344</v>
      </c>
      <c r="V122" s="13">
        <v>738</v>
      </c>
      <c r="W122" s="13">
        <v>121204.5</v>
      </c>
      <c r="X122" s="35">
        <v>19307</v>
      </c>
      <c r="Y122" s="13">
        <v>81000</v>
      </c>
      <c r="Z122" s="13">
        <v>0</v>
      </c>
      <c r="AA122" s="13">
        <v>60750</v>
      </c>
      <c r="AB122" s="35">
        <v>67080</v>
      </c>
      <c r="AC122" s="13">
        <v>450386</v>
      </c>
      <c r="AD122" s="13">
        <v>217310</v>
      </c>
      <c r="AE122" s="13">
        <v>184459.05</v>
      </c>
    </row>
    <row r="123" spans="1:31">
      <c r="A123" s="2">
        <v>304</v>
      </c>
      <c r="B123" s="1" t="s">
        <v>104</v>
      </c>
      <c r="C123" s="13">
        <v>637866</v>
      </c>
      <c r="D123" s="13">
        <v>639112.45807854261</v>
      </c>
      <c r="E123" s="13">
        <v>0</v>
      </c>
      <c r="F123" s="13">
        <v>748446</v>
      </c>
      <c r="G123" s="13">
        <v>721953</v>
      </c>
      <c r="H123" s="13">
        <v>26493</v>
      </c>
      <c r="I123" s="13">
        <v>17689</v>
      </c>
      <c r="J123" s="13">
        <v>17361</v>
      </c>
      <c r="K123" s="13">
        <v>328</v>
      </c>
      <c r="L123" s="35">
        <v>424274.54656641313</v>
      </c>
      <c r="M123" s="13">
        <v>145041.82467349255</v>
      </c>
      <c r="N123" s="13">
        <v>361646.04763778928</v>
      </c>
      <c r="O123" s="13">
        <v>445158</v>
      </c>
      <c r="P123" s="13">
        <v>145307</v>
      </c>
      <c r="Q123" s="13">
        <v>0</v>
      </c>
      <c r="R123" s="13">
        <v>0</v>
      </c>
      <c r="S123" s="13">
        <v>-83511.952362210723</v>
      </c>
      <c r="T123" s="35">
        <v>9475</v>
      </c>
      <c r="U123" s="13">
        <v>87667</v>
      </c>
      <c r="V123" s="13">
        <v>112</v>
      </c>
      <c r="W123" s="13">
        <v>65666.25</v>
      </c>
      <c r="X123" s="35">
        <v>13815</v>
      </c>
      <c r="Y123" s="13">
        <v>20162</v>
      </c>
      <c r="Z123" s="13">
        <v>0</v>
      </c>
      <c r="AA123" s="13">
        <v>15121.5</v>
      </c>
      <c r="AB123" s="35">
        <v>77407</v>
      </c>
      <c r="AC123" s="13">
        <v>464215</v>
      </c>
      <c r="AD123" s="13">
        <v>62609</v>
      </c>
      <c r="AE123" s="13">
        <v>303728.55</v>
      </c>
    </row>
    <row r="124" spans="1:31">
      <c r="A124" s="2">
        <v>305</v>
      </c>
      <c r="B124" s="1" t="s">
        <v>471</v>
      </c>
      <c r="C124" s="13">
        <v>558266</v>
      </c>
      <c r="D124" s="13">
        <v>551856.34941533348</v>
      </c>
      <c r="E124" s="13">
        <v>7500.0338990273885</v>
      </c>
      <c r="F124" s="13">
        <v>634537</v>
      </c>
      <c r="G124" s="13">
        <v>628066</v>
      </c>
      <c r="H124" s="13">
        <v>6471</v>
      </c>
      <c r="I124" s="13">
        <v>19140</v>
      </c>
      <c r="J124" s="13">
        <v>17093</v>
      </c>
      <c r="K124" s="13">
        <v>2047</v>
      </c>
      <c r="L124" s="35">
        <v>265734.4049793664</v>
      </c>
      <c r="M124" s="13">
        <v>60276.169245508798</v>
      </c>
      <c r="N124" s="13">
        <v>382980.66491796367</v>
      </c>
      <c r="O124" s="13">
        <v>51539</v>
      </c>
      <c r="P124" s="13">
        <v>0</v>
      </c>
      <c r="Q124" s="13">
        <v>0</v>
      </c>
      <c r="R124" s="13">
        <v>0</v>
      </c>
      <c r="S124" s="13">
        <v>66433.6012448416</v>
      </c>
      <c r="T124" s="35">
        <v>0</v>
      </c>
      <c r="U124" s="13">
        <v>39438</v>
      </c>
      <c r="V124" s="13">
        <v>0</v>
      </c>
      <c r="W124" s="13">
        <v>29578.5</v>
      </c>
      <c r="X124" s="35">
        <v>0</v>
      </c>
      <c r="Y124" s="13">
        <v>0</v>
      </c>
      <c r="Z124" s="13">
        <v>0</v>
      </c>
      <c r="AA124" s="13">
        <v>0</v>
      </c>
      <c r="AB124" s="35">
        <v>1913</v>
      </c>
      <c r="AC124" s="13">
        <v>30160</v>
      </c>
      <c r="AD124" s="13">
        <v>12859</v>
      </c>
      <c r="AE124" s="13">
        <v>13652.1</v>
      </c>
    </row>
    <row r="125" spans="1:31">
      <c r="A125" s="2">
        <v>307</v>
      </c>
      <c r="B125" s="1" t="s">
        <v>105</v>
      </c>
      <c r="C125" s="13">
        <v>32654866</v>
      </c>
      <c r="D125" s="13">
        <v>30622737.761445437</v>
      </c>
      <c r="E125" s="13">
        <v>2095930.2493612457</v>
      </c>
      <c r="F125" s="13">
        <v>31470993</v>
      </c>
      <c r="G125" s="13">
        <v>29304457</v>
      </c>
      <c r="H125" s="13">
        <v>2166536</v>
      </c>
      <c r="I125" s="13">
        <v>1079267</v>
      </c>
      <c r="J125" s="13">
        <v>1064901</v>
      </c>
      <c r="K125" s="13">
        <v>14366</v>
      </c>
      <c r="L125" s="35">
        <v>10341582</v>
      </c>
      <c r="M125" s="13"/>
      <c r="N125" s="13">
        <v>12948147.549494164</v>
      </c>
      <c r="O125" s="13">
        <v>10519144</v>
      </c>
      <c r="P125" s="13">
        <v>0</v>
      </c>
      <c r="Q125" s="13">
        <v>0</v>
      </c>
      <c r="R125" s="13">
        <v>0</v>
      </c>
      <c r="S125" s="13">
        <v>2174045.5494941641</v>
      </c>
      <c r="T125" s="35">
        <v>156347</v>
      </c>
      <c r="U125" s="13">
        <v>301813</v>
      </c>
      <c r="V125" s="13">
        <v>4776</v>
      </c>
      <c r="W125" s="13">
        <v>222777.75</v>
      </c>
      <c r="X125" s="35">
        <v>29804</v>
      </c>
      <c r="Y125" s="13">
        <v>143663</v>
      </c>
      <c r="Z125" s="13">
        <v>2526</v>
      </c>
      <c r="AA125" s="13">
        <v>105852.75</v>
      </c>
      <c r="AB125" s="35">
        <v>346550</v>
      </c>
      <c r="AC125" s="13">
        <v>1797534</v>
      </c>
      <c r="AD125" s="13">
        <v>317455</v>
      </c>
      <c r="AE125" s="13">
        <v>1136224.2</v>
      </c>
    </row>
    <row r="126" spans="1:31">
      <c r="A126" s="2">
        <v>308</v>
      </c>
      <c r="B126" s="1" t="s">
        <v>106</v>
      </c>
      <c r="C126" s="13">
        <v>3171683</v>
      </c>
      <c r="D126" s="13">
        <v>3075743.2745709112</v>
      </c>
      <c r="E126" s="13">
        <v>91481.011701944255</v>
      </c>
      <c r="F126" s="13">
        <v>3276353</v>
      </c>
      <c r="G126" s="13">
        <v>3184756</v>
      </c>
      <c r="H126" s="13">
        <v>91597</v>
      </c>
      <c r="I126" s="13">
        <v>158040</v>
      </c>
      <c r="J126" s="13">
        <v>157382</v>
      </c>
      <c r="K126" s="13">
        <v>658</v>
      </c>
      <c r="L126" s="35">
        <v>1432077.7672649657</v>
      </c>
      <c r="M126" s="13">
        <v>227158.07810549287</v>
      </c>
      <c r="N126" s="13">
        <v>2228347.7837760793</v>
      </c>
      <c r="O126" s="13">
        <v>1050832</v>
      </c>
      <c r="P126" s="13">
        <v>227158</v>
      </c>
      <c r="Q126" s="13">
        <v>19440</v>
      </c>
      <c r="R126" s="13">
        <v>0</v>
      </c>
      <c r="S126" s="13">
        <v>358019.44181624142</v>
      </c>
      <c r="T126" s="35">
        <v>26723</v>
      </c>
      <c r="U126" s="13">
        <v>130954</v>
      </c>
      <c r="V126" s="13">
        <v>1497</v>
      </c>
      <c r="W126" s="13">
        <v>97092.75</v>
      </c>
      <c r="X126" s="35">
        <v>6251</v>
      </c>
      <c r="Y126" s="13">
        <v>29506</v>
      </c>
      <c r="Z126" s="13">
        <v>0</v>
      </c>
      <c r="AA126" s="13">
        <v>22129.5</v>
      </c>
      <c r="AB126" s="35">
        <v>9995</v>
      </c>
      <c r="AC126" s="13">
        <v>25298</v>
      </c>
      <c r="AD126" s="13">
        <v>11731</v>
      </c>
      <c r="AE126" s="13">
        <v>11544.15</v>
      </c>
    </row>
    <row r="127" spans="1:31">
      <c r="A127" s="2">
        <v>310</v>
      </c>
      <c r="B127" s="1" t="s">
        <v>107</v>
      </c>
      <c r="C127" s="13">
        <v>4625574</v>
      </c>
      <c r="D127" s="13">
        <v>4385270.7384338584</v>
      </c>
      <c r="E127" s="13">
        <v>249341.87072266918</v>
      </c>
      <c r="F127" s="13">
        <v>4752775</v>
      </c>
      <c r="G127" s="13">
        <v>4493011</v>
      </c>
      <c r="H127" s="13">
        <v>259764</v>
      </c>
      <c r="I127" s="13">
        <v>192469</v>
      </c>
      <c r="J127" s="13">
        <v>186313</v>
      </c>
      <c r="K127" s="13">
        <v>6156</v>
      </c>
      <c r="L127" s="35">
        <v>1951430.435334618</v>
      </c>
      <c r="M127" s="13">
        <v>355161.39718800457</v>
      </c>
      <c r="N127" s="13">
        <v>1293546.729877267</v>
      </c>
      <c r="O127" s="13">
        <v>1367449</v>
      </c>
      <c r="P127" s="13">
        <v>355161</v>
      </c>
      <c r="Q127" s="13">
        <v>17454</v>
      </c>
      <c r="R127" s="13">
        <v>0</v>
      </c>
      <c r="S127" s="13">
        <v>-267822.27012273297</v>
      </c>
      <c r="T127" s="35">
        <v>21116</v>
      </c>
      <c r="U127" s="13">
        <v>83197</v>
      </c>
      <c r="V127" s="13">
        <v>153</v>
      </c>
      <c r="W127" s="13">
        <v>62283</v>
      </c>
      <c r="X127" s="35">
        <v>9371</v>
      </c>
      <c r="Y127" s="13">
        <v>14660</v>
      </c>
      <c r="Z127" s="13">
        <v>0</v>
      </c>
      <c r="AA127" s="13">
        <v>10995</v>
      </c>
      <c r="AB127" s="35">
        <v>11896</v>
      </c>
      <c r="AC127" s="13">
        <v>188591</v>
      </c>
      <c r="AD127" s="13">
        <v>50204</v>
      </c>
      <c r="AE127" s="13">
        <v>108187.5</v>
      </c>
    </row>
    <row r="128" spans="1:31">
      <c r="A128" s="2">
        <v>311</v>
      </c>
      <c r="B128" s="1" t="s">
        <v>472</v>
      </c>
      <c r="C128" s="13">
        <v>738149</v>
      </c>
      <c r="D128" s="13">
        <v>688574.41206774942</v>
      </c>
      <c r="E128" s="13">
        <v>51017.207146302397</v>
      </c>
      <c r="F128" s="13">
        <v>1075434</v>
      </c>
      <c r="G128" s="13">
        <v>1049424</v>
      </c>
      <c r="H128" s="13">
        <v>26010</v>
      </c>
      <c r="I128" s="13">
        <v>23667</v>
      </c>
      <c r="J128" s="13">
        <v>23667</v>
      </c>
      <c r="K128" s="13">
        <v>0</v>
      </c>
      <c r="L128" s="35">
        <v>412864.6534990943</v>
      </c>
      <c r="M128" s="13">
        <v>133284.25249895768</v>
      </c>
      <c r="N128" s="13">
        <v>548721.71888203325</v>
      </c>
      <c r="O128" s="13">
        <v>187089</v>
      </c>
      <c r="P128" s="13">
        <v>126927</v>
      </c>
      <c r="Q128" s="13">
        <v>0</v>
      </c>
      <c r="R128" s="13">
        <v>0</v>
      </c>
      <c r="S128" s="13">
        <v>103216.16337477358</v>
      </c>
      <c r="T128" s="35">
        <v>20965</v>
      </c>
      <c r="U128" s="13">
        <v>94424</v>
      </c>
      <c r="V128" s="13">
        <v>0</v>
      </c>
      <c r="W128" s="13">
        <v>70818</v>
      </c>
      <c r="X128" s="35">
        <v>4170</v>
      </c>
      <c r="Y128" s="13">
        <v>16583</v>
      </c>
      <c r="Z128" s="13">
        <v>0</v>
      </c>
      <c r="AA128" s="13">
        <v>12437.25</v>
      </c>
      <c r="AB128" s="35">
        <v>2226</v>
      </c>
      <c r="AC128" s="13">
        <v>43599</v>
      </c>
      <c r="AD128" s="13">
        <v>1828</v>
      </c>
      <c r="AE128" s="13">
        <v>31328.25</v>
      </c>
    </row>
    <row r="129" spans="1:31">
      <c r="A129" s="2">
        <v>312</v>
      </c>
      <c r="B129" s="1" t="s">
        <v>108</v>
      </c>
      <c r="C129" s="13">
        <v>729597</v>
      </c>
      <c r="D129" s="13">
        <v>716656.22884871741</v>
      </c>
      <c r="E129" s="13">
        <v>14365.869296972915</v>
      </c>
      <c r="F129" s="13">
        <v>856847</v>
      </c>
      <c r="G129" s="13">
        <v>844732</v>
      </c>
      <c r="H129" s="13">
        <v>12115</v>
      </c>
      <c r="I129" s="13">
        <v>14969</v>
      </c>
      <c r="J129" s="13">
        <v>14969</v>
      </c>
      <c r="K129" s="13">
        <v>0</v>
      </c>
      <c r="L129" s="35">
        <v>369543.18579633255</v>
      </c>
      <c r="M129" s="13">
        <v>93146.035633884021</v>
      </c>
      <c r="N129" s="13">
        <v>346500.3000273573</v>
      </c>
      <c r="O129" s="13">
        <v>271281</v>
      </c>
      <c r="P129" s="13">
        <v>90242</v>
      </c>
      <c r="Q129" s="13">
        <v>0</v>
      </c>
      <c r="R129" s="13">
        <v>0</v>
      </c>
      <c r="S129" s="13">
        <v>45742.300027357298</v>
      </c>
      <c r="T129" s="35">
        <v>2797</v>
      </c>
      <c r="U129" s="13">
        <v>1252</v>
      </c>
      <c r="V129" s="13">
        <v>0</v>
      </c>
      <c r="W129" s="13">
        <v>939</v>
      </c>
      <c r="X129" s="35">
        <v>879</v>
      </c>
      <c r="Y129" s="13">
        <v>0</v>
      </c>
      <c r="Z129" s="13">
        <v>0</v>
      </c>
      <c r="AA129" s="13">
        <v>0</v>
      </c>
      <c r="AB129" s="35">
        <v>17950</v>
      </c>
      <c r="AC129" s="13">
        <v>26480</v>
      </c>
      <c r="AD129" s="13">
        <v>19876</v>
      </c>
      <c r="AE129" s="13">
        <v>4953</v>
      </c>
    </row>
    <row r="130" spans="1:31">
      <c r="A130" s="2">
        <v>313</v>
      </c>
      <c r="B130" s="1" t="s">
        <v>109</v>
      </c>
      <c r="C130" s="13">
        <v>979631</v>
      </c>
      <c r="D130" s="13">
        <v>923321.57737166877</v>
      </c>
      <c r="E130" s="13">
        <v>58222.575202570915</v>
      </c>
      <c r="F130" s="13">
        <v>1352761</v>
      </c>
      <c r="G130" s="13">
        <v>1296055</v>
      </c>
      <c r="H130" s="13">
        <v>56706</v>
      </c>
      <c r="I130" s="13">
        <v>32297</v>
      </c>
      <c r="J130" s="13">
        <v>30464</v>
      </c>
      <c r="K130" s="13">
        <v>1833</v>
      </c>
      <c r="L130" s="35">
        <v>640879.71651707566</v>
      </c>
      <c r="M130" s="13">
        <v>224664.26644221277</v>
      </c>
      <c r="N130" s="13">
        <v>777281.86376200081</v>
      </c>
      <c r="O130" s="13">
        <v>689113</v>
      </c>
      <c r="P130" s="13">
        <v>224664</v>
      </c>
      <c r="Q130" s="13">
        <v>0</v>
      </c>
      <c r="R130" s="13">
        <v>0</v>
      </c>
      <c r="S130" s="13">
        <v>75455.863762000808</v>
      </c>
      <c r="T130" s="35">
        <v>42651</v>
      </c>
      <c r="U130" s="13">
        <v>112874</v>
      </c>
      <c r="V130" s="13">
        <v>177</v>
      </c>
      <c r="W130" s="13">
        <v>84522.75</v>
      </c>
      <c r="X130" s="35">
        <v>7016</v>
      </c>
      <c r="Y130" s="13">
        <v>9672</v>
      </c>
      <c r="Z130" s="13">
        <v>0</v>
      </c>
      <c r="AA130" s="13">
        <v>7254</v>
      </c>
      <c r="AB130" s="35">
        <v>9128</v>
      </c>
      <c r="AC130" s="13">
        <v>29362</v>
      </c>
      <c r="AD130" s="13">
        <v>16191</v>
      </c>
      <c r="AE130" s="13">
        <v>10397.549999999999</v>
      </c>
    </row>
    <row r="131" spans="1:31">
      <c r="A131" s="2">
        <v>317</v>
      </c>
      <c r="B131" s="1" t="s">
        <v>110</v>
      </c>
      <c r="C131" s="13">
        <v>527369</v>
      </c>
      <c r="D131" s="13">
        <v>527656.34162584436</v>
      </c>
      <c r="E131" s="13">
        <v>742.12138176309804</v>
      </c>
      <c r="F131" s="13">
        <v>653312</v>
      </c>
      <c r="G131" s="13">
        <v>606311</v>
      </c>
      <c r="H131" s="13">
        <v>47001</v>
      </c>
      <c r="I131" s="13">
        <v>15220</v>
      </c>
      <c r="J131" s="13">
        <v>12320</v>
      </c>
      <c r="K131" s="13">
        <v>2900</v>
      </c>
      <c r="L131" s="35">
        <v>288834.36253715353</v>
      </c>
      <c r="M131" s="13">
        <v>77037.946433186487</v>
      </c>
      <c r="N131" s="13">
        <v>426614.65032038512</v>
      </c>
      <c r="O131" s="13">
        <v>235916</v>
      </c>
      <c r="P131" s="13">
        <v>77038</v>
      </c>
      <c r="Q131" s="13">
        <v>3510</v>
      </c>
      <c r="R131" s="13">
        <v>0</v>
      </c>
      <c r="S131" s="13">
        <v>72208.590634288383</v>
      </c>
      <c r="T131" s="35">
        <v>5713</v>
      </c>
      <c r="U131" s="13">
        <v>68453</v>
      </c>
      <c r="V131" s="13">
        <v>712</v>
      </c>
      <c r="W131" s="13">
        <v>50805.75</v>
      </c>
      <c r="X131" s="35">
        <v>0</v>
      </c>
      <c r="Y131" s="13">
        <v>0</v>
      </c>
      <c r="Z131" s="13">
        <v>0</v>
      </c>
      <c r="AA131" s="13">
        <v>0</v>
      </c>
      <c r="AB131" s="35">
        <v>0</v>
      </c>
      <c r="AC131" s="13">
        <v>38631</v>
      </c>
      <c r="AD131" s="13">
        <v>750</v>
      </c>
      <c r="AE131" s="13">
        <v>28410.75</v>
      </c>
    </row>
    <row r="132" spans="1:31">
      <c r="A132" s="2">
        <v>321</v>
      </c>
      <c r="B132" s="1" t="s">
        <v>111</v>
      </c>
      <c r="C132" s="13">
        <v>3567198</v>
      </c>
      <c r="D132" s="13">
        <v>3420910.2428820198</v>
      </c>
      <c r="E132" s="13">
        <v>153257.76626717471</v>
      </c>
      <c r="F132" s="13">
        <v>4261942</v>
      </c>
      <c r="G132" s="13">
        <v>4067292</v>
      </c>
      <c r="H132" s="13">
        <v>194650</v>
      </c>
      <c r="I132" s="13">
        <v>85829</v>
      </c>
      <c r="J132" s="13">
        <v>85829</v>
      </c>
      <c r="K132" s="13">
        <v>0</v>
      </c>
      <c r="L132" s="35">
        <v>1459101.0609376007</v>
      </c>
      <c r="M132" s="13">
        <v>367860.19687207497</v>
      </c>
      <c r="N132" s="13">
        <v>1503896.8920653593</v>
      </c>
      <c r="O132" s="13">
        <v>1791263</v>
      </c>
      <c r="P132" s="13">
        <v>367860</v>
      </c>
      <c r="Q132" s="13">
        <v>410147</v>
      </c>
      <c r="R132" s="13">
        <v>0</v>
      </c>
      <c r="S132" s="13">
        <v>122780.89206535928</v>
      </c>
      <c r="T132" s="35">
        <v>10610</v>
      </c>
      <c r="U132" s="13">
        <v>200982</v>
      </c>
      <c r="V132" s="13">
        <v>1417</v>
      </c>
      <c r="W132" s="13">
        <v>149673.75</v>
      </c>
      <c r="X132" s="35">
        <v>10818</v>
      </c>
      <c r="Y132" s="13">
        <v>45408</v>
      </c>
      <c r="Z132" s="13">
        <v>0</v>
      </c>
      <c r="AA132" s="13">
        <v>34056</v>
      </c>
      <c r="AB132" s="35">
        <v>16464</v>
      </c>
      <c r="AC132" s="13">
        <v>198760</v>
      </c>
      <c r="AD132" s="13">
        <v>90277</v>
      </c>
      <c r="AE132" s="13">
        <v>83460.3</v>
      </c>
    </row>
    <row r="133" spans="1:31">
      <c r="A133" s="2">
        <v>327</v>
      </c>
      <c r="B133" s="1" t="s">
        <v>112</v>
      </c>
      <c r="C133" s="13">
        <v>1739837</v>
      </c>
      <c r="D133" s="13">
        <v>1555617.5826275302</v>
      </c>
      <c r="E133" s="13">
        <v>187618.4712894609</v>
      </c>
      <c r="F133" s="13">
        <v>1837151</v>
      </c>
      <c r="G133" s="13">
        <v>1629696</v>
      </c>
      <c r="H133" s="13">
        <v>207455</v>
      </c>
      <c r="I133" s="13">
        <v>89049</v>
      </c>
      <c r="J133" s="13">
        <v>89049</v>
      </c>
      <c r="K133" s="13">
        <v>0</v>
      </c>
      <c r="L133" s="35">
        <v>1080233.5817111051</v>
      </c>
      <c r="M133" s="13">
        <v>219505.36025611244</v>
      </c>
      <c r="N133" s="13">
        <v>1549910.3465033355</v>
      </c>
      <c r="O133" s="13">
        <v>1304973</v>
      </c>
      <c r="P133" s="13">
        <v>342660</v>
      </c>
      <c r="Q133" s="13">
        <v>5220</v>
      </c>
      <c r="R133" s="13">
        <v>0</v>
      </c>
      <c r="S133" s="13">
        <v>231286.34650333552</v>
      </c>
      <c r="T133" s="35">
        <v>30501</v>
      </c>
      <c r="U133" s="13">
        <v>116219</v>
      </c>
      <c r="V133" s="13">
        <v>103</v>
      </c>
      <c r="W133" s="13">
        <v>87087</v>
      </c>
      <c r="X133" s="35">
        <v>15905</v>
      </c>
      <c r="Y133" s="13">
        <v>49070</v>
      </c>
      <c r="Z133" s="13">
        <v>0</v>
      </c>
      <c r="AA133" s="13">
        <v>36802.5</v>
      </c>
      <c r="AB133" s="35">
        <v>36710</v>
      </c>
      <c r="AC133" s="13">
        <v>98044</v>
      </c>
      <c r="AD133" s="13">
        <v>140835</v>
      </c>
      <c r="AE133" s="13">
        <v>-29201.399999999998</v>
      </c>
    </row>
    <row r="134" spans="1:31">
      <c r="A134" s="2">
        <v>329</v>
      </c>
      <c r="B134" s="1" t="s">
        <v>473</v>
      </c>
      <c r="C134" s="13">
        <v>579430</v>
      </c>
      <c r="D134" s="13">
        <v>513457.11968918465</v>
      </c>
      <c r="E134" s="13">
        <v>55883.437710052902</v>
      </c>
      <c r="F134" s="13">
        <v>620983</v>
      </c>
      <c r="G134" s="13">
        <v>574307</v>
      </c>
      <c r="H134" s="13">
        <v>46676</v>
      </c>
      <c r="I134" s="13">
        <v>19310</v>
      </c>
      <c r="J134" s="13">
        <v>19310</v>
      </c>
      <c r="K134" s="13">
        <v>0</v>
      </c>
      <c r="L134" s="35">
        <v>289434.76236487366</v>
      </c>
      <c r="M134" s="13">
        <v>75113.367653758833</v>
      </c>
      <c r="N134" s="13">
        <v>415952.40576148569</v>
      </c>
      <c r="O134" s="13">
        <v>133149</v>
      </c>
      <c r="P134" s="13">
        <v>77416</v>
      </c>
      <c r="Q134" s="13">
        <v>0</v>
      </c>
      <c r="R134" s="13">
        <v>0</v>
      </c>
      <c r="S134" s="13">
        <v>72358.690591218416</v>
      </c>
      <c r="T134" s="35">
        <v>15541</v>
      </c>
      <c r="U134" s="13">
        <v>40447</v>
      </c>
      <c r="V134" s="13">
        <v>0</v>
      </c>
      <c r="W134" s="13">
        <v>30335.25</v>
      </c>
      <c r="X134" s="35">
        <v>0</v>
      </c>
      <c r="Y134" s="13">
        <v>0</v>
      </c>
      <c r="Z134" s="13">
        <v>0</v>
      </c>
      <c r="AA134" s="13">
        <v>0</v>
      </c>
      <c r="AB134" s="35">
        <v>0</v>
      </c>
      <c r="AC134" s="13">
        <v>5245</v>
      </c>
      <c r="AD134" s="13">
        <v>1000</v>
      </c>
      <c r="AE134" s="13">
        <v>3183.75</v>
      </c>
    </row>
    <row r="135" spans="1:31">
      <c r="A135" s="2">
        <v>331</v>
      </c>
      <c r="B135" s="1" t="s">
        <v>113</v>
      </c>
      <c r="C135" s="13">
        <v>650243</v>
      </c>
      <c r="D135" s="13">
        <v>596269.18428513245</v>
      </c>
      <c r="E135" s="13">
        <v>22657.741859874983</v>
      </c>
      <c r="F135" s="13">
        <v>820942</v>
      </c>
      <c r="G135" s="13">
        <v>782321</v>
      </c>
      <c r="H135" s="13">
        <v>38621</v>
      </c>
      <c r="I135" s="13">
        <v>58722</v>
      </c>
      <c r="J135" s="13">
        <v>49219</v>
      </c>
      <c r="K135" s="13">
        <v>9503</v>
      </c>
      <c r="L135" s="35">
        <v>381496.57285176718</v>
      </c>
      <c r="M135" s="13">
        <v>149910.35851076184</v>
      </c>
      <c r="N135" s="13">
        <v>505215.56478380231</v>
      </c>
      <c r="O135" s="13">
        <v>336067</v>
      </c>
      <c r="P135" s="13">
        <v>139138</v>
      </c>
      <c r="Q135" s="13">
        <v>0</v>
      </c>
      <c r="R135" s="13">
        <v>0</v>
      </c>
      <c r="S135" s="13">
        <v>95374.143212941795</v>
      </c>
      <c r="T135" s="35">
        <v>5256</v>
      </c>
      <c r="U135" s="13">
        <v>44869</v>
      </c>
      <c r="V135" s="13">
        <v>0</v>
      </c>
      <c r="W135" s="13">
        <v>33651.75</v>
      </c>
      <c r="X135" s="35">
        <v>250</v>
      </c>
      <c r="Y135" s="13">
        <v>0</v>
      </c>
      <c r="Z135" s="13">
        <v>0</v>
      </c>
      <c r="AA135" s="13">
        <v>0</v>
      </c>
      <c r="AB135" s="35">
        <v>1669</v>
      </c>
      <c r="AC135" s="13">
        <v>39706</v>
      </c>
      <c r="AD135" s="13">
        <v>3562</v>
      </c>
      <c r="AE135" s="13">
        <v>28203.9</v>
      </c>
    </row>
    <row r="136" spans="1:31">
      <c r="A136" s="2">
        <v>333</v>
      </c>
      <c r="B136" s="1" t="s">
        <v>474</v>
      </c>
      <c r="C136" s="13">
        <v>4463587</v>
      </c>
      <c r="D136" s="13">
        <v>4116631.5005834554</v>
      </c>
      <c r="E136" s="13">
        <v>355677.43622624403</v>
      </c>
      <c r="F136" s="13">
        <v>4390412</v>
      </c>
      <c r="G136" s="13">
        <v>4025122</v>
      </c>
      <c r="H136" s="13">
        <v>365290</v>
      </c>
      <c r="I136" s="13">
        <v>130467</v>
      </c>
      <c r="J136" s="13">
        <v>130467</v>
      </c>
      <c r="K136" s="13">
        <v>0</v>
      </c>
      <c r="L136" s="35">
        <v>2113916.6160075637</v>
      </c>
      <c r="M136" s="13">
        <v>430838.61059439776</v>
      </c>
      <c r="N136" s="13">
        <v>2937992.4670725944</v>
      </c>
      <c r="O136" s="13">
        <v>1526248</v>
      </c>
      <c r="P136" s="13">
        <v>430839</v>
      </c>
      <c r="Q136" s="13">
        <v>0</v>
      </c>
      <c r="R136" s="13">
        <v>0</v>
      </c>
      <c r="S136" s="13">
        <v>528479.15400189091</v>
      </c>
      <c r="T136" s="35">
        <v>45772</v>
      </c>
      <c r="U136" s="13">
        <v>155138</v>
      </c>
      <c r="V136" s="13">
        <v>1701</v>
      </c>
      <c r="W136" s="13">
        <v>115077.75</v>
      </c>
      <c r="X136" s="35">
        <v>7222</v>
      </c>
      <c r="Y136" s="13">
        <v>44677</v>
      </c>
      <c r="Z136" s="13">
        <v>0</v>
      </c>
      <c r="AA136" s="13">
        <v>33507.75</v>
      </c>
      <c r="AB136" s="35">
        <v>7997</v>
      </c>
      <c r="AC136" s="13">
        <v>25428</v>
      </c>
      <c r="AD136" s="13">
        <v>34423</v>
      </c>
      <c r="AE136" s="13">
        <v>-6544.65</v>
      </c>
    </row>
    <row r="137" spans="1:31">
      <c r="A137" s="2">
        <v>335</v>
      </c>
      <c r="B137" s="1" t="s">
        <v>114</v>
      </c>
      <c r="C137" s="13">
        <v>506545</v>
      </c>
      <c r="D137" s="13">
        <v>495296.81902618421</v>
      </c>
      <c r="E137" s="13">
        <v>12237.727099269912</v>
      </c>
      <c r="F137" s="13">
        <v>761676</v>
      </c>
      <c r="G137" s="13">
        <v>728100</v>
      </c>
      <c r="H137" s="13">
        <v>33576</v>
      </c>
      <c r="I137" s="13">
        <v>11296</v>
      </c>
      <c r="J137" s="13">
        <v>11296</v>
      </c>
      <c r="K137" s="13">
        <v>0</v>
      </c>
      <c r="L137" s="35">
        <v>377593.66927116795</v>
      </c>
      <c r="M137" s="13">
        <v>128956.87691066877</v>
      </c>
      <c r="N137" s="13">
        <v>514981.60154113232</v>
      </c>
      <c r="O137" s="13">
        <v>254520</v>
      </c>
      <c r="P137" s="13">
        <v>128957</v>
      </c>
      <c r="Q137" s="13">
        <v>0</v>
      </c>
      <c r="R137" s="13">
        <v>0</v>
      </c>
      <c r="S137" s="13">
        <v>94398.417317791987</v>
      </c>
      <c r="T137" s="35">
        <v>23930</v>
      </c>
      <c r="U137" s="13">
        <v>29212</v>
      </c>
      <c r="V137" s="13">
        <v>13644</v>
      </c>
      <c r="W137" s="13">
        <v>11676</v>
      </c>
      <c r="X137" s="35">
        <v>0</v>
      </c>
      <c r="Y137" s="13">
        <v>0</v>
      </c>
      <c r="Z137" s="13">
        <v>0</v>
      </c>
      <c r="AA137" s="13">
        <v>0</v>
      </c>
      <c r="AB137" s="35">
        <v>895</v>
      </c>
      <c r="AC137" s="13">
        <v>0</v>
      </c>
      <c r="AD137" s="13">
        <v>0</v>
      </c>
      <c r="AE137" s="13">
        <v>0</v>
      </c>
    </row>
    <row r="138" spans="1:31">
      <c r="A138" s="2">
        <v>339</v>
      </c>
      <c r="B138" s="1" t="s">
        <v>115</v>
      </c>
      <c r="C138" s="13">
        <v>317635</v>
      </c>
      <c r="D138" s="13">
        <v>311928.91834724502</v>
      </c>
      <c r="E138" s="13">
        <v>6327.4336111762186</v>
      </c>
      <c r="F138" s="13">
        <v>260478</v>
      </c>
      <c r="G138" s="13">
        <v>255222</v>
      </c>
      <c r="H138" s="13">
        <v>5256</v>
      </c>
      <c r="I138" s="13">
        <v>3277</v>
      </c>
      <c r="J138" s="13">
        <v>3277</v>
      </c>
      <c r="K138" s="13">
        <v>0</v>
      </c>
      <c r="L138" s="35">
        <v>130438.91430953611</v>
      </c>
      <c r="M138" s="13">
        <v>50448.168085493729</v>
      </c>
      <c r="N138" s="13">
        <v>178663.86719360456</v>
      </c>
      <c r="O138" s="13">
        <v>134547</v>
      </c>
      <c r="P138" s="13">
        <v>100892</v>
      </c>
      <c r="Q138" s="13">
        <v>0</v>
      </c>
      <c r="R138" s="13">
        <v>0</v>
      </c>
      <c r="S138" s="13">
        <v>32609.728577384027</v>
      </c>
      <c r="T138" s="35">
        <v>6919</v>
      </c>
      <c r="U138" s="13">
        <v>13922</v>
      </c>
      <c r="V138" s="13">
        <v>0</v>
      </c>
      <c r="W138" s="13">
        <v>10441.5</v>
      </c>
      <c r="X138" s="35">
        <v>0</v>
      </c>
      <c r="Y138" s="13">
        <v>0</v>
      </c>
      <c r="Z138" s="13">
        <v>0</v>
      </c>
      <c r="AA138" s="13">
        <v>0</v>
      </c>
      <c r="AB138" s="35">
        <v>0</v>
      </c>
      <c r="AC138" s="13">
        <v>17378</v>
      </c>
      <c r="AD138" s="13">
        <v>0</v>
      </c>
      <c r="AE138" s="13">
        <v>13458.75</v>
      </c>
    </row>
    <row r="139" spans="1:31">
      <c r="A139" s="2">
        <v>340</v>
      </c>
      <c r="B139" s="1" t="s">
        <v>116</v>
      </c>
      <c r="C139" s="13">
        <v>2207352</v>
      </c>
      <c r="D139" s="13">
        <v>2100441.7866338431</v>
      </c>
      <c r="E139" s="13">
        <v>111222.41055015216</v>
      </c>
      <c r="F139" s="13">
        <v>2326599</v>
      </c>
      <c r="G139" s="13">
        <v>2249290</v>
      </c>
      <c r="H139" s="13">
        <v>77309</v>
      </c>
      <c r="I139" s="13">
        <v>39198</v>
      </c>
      <c r="J139" s="13">
        <v>39198</v>
      </c>
      <c r="K139" s="13">
        <v>0</v>
      </c>
      <c r="L139" s="35">
        <v>907780.48839801352</v>
      </c>
      <c r="M139" s="13">
        <v>211224.00476473742</v>
      </c>
      <c r="N139" s="13">
        <v>1056492.8645007876</v>
      </c>
      <c r="O139" s="13">
        <v>971755</v>
      </c>
      <c r="P139" s="13">
        <v>211898</v>
      </c>
      <c r="Q139" s="13">
        <v>0</v>
      </c>
      <c r="R139" s="13">
        <v>0</v>
      </c>
      <c r="S139" s="13">
        <v>-12173.135499212425</v>
      </c>
      <c r="T139" s="35">
        <v>8755</v>
      </c>
      <c r="U139" s="13">
        <v>42882</v>
      </c>
      <c r="V139" s="13">
        <v>293</v>
      </c>
      <c r="W139" s="13">
        <v>31941.75</v>
      </c>
      <c r="X139" s="35">
        <v>6613</v>
      </c>
      <c r="Y139" s="13">
        <v>191</v>
      </c>
      <c r="Z139" s="13">
        <v>0</v>
      </c>
      <c r="AA139" s="13">
        <v>143.25</v>
      </c>
      <c r="AB139" s="35">
        <v>14363</v>
      </c>
      <c r="AC139" s="13">
        <v>247632</v>
      </c>
      <c r="AD139" s="13">
        <v>30508</v>
      </c>
      <c r="AE139" s="13">
        <v>170156.4</v>
      </c>
    </row>
    <row r="140" spans="1:31">
      <c r="A140" s="2">
        <v>342</v>
      </c>
      <c r="B140" s="1" t="s">
        <v>117</v>
      </c>
      <c r="C140" s="13">
        <v>6215324</v>
      </c>
      <c r="D140" s="13">
        <v>5795045.0101472167</v>
      </c>
      <c r="E140" s="13">
        <v>432422.7305569707</v>
      </c>
      <c r="F140" s="13">
        <v>6636487</v>
      </c>
      <c r="G140" s="13">
        <v>6255835</v>
      </c>
      <c r="H140" s="13">
        <v>380652</v>
      </c>
      <c r="I140" s="13">
        <v>324650</v>
      </c>
      <c r="J140" s="13">
        <v>323620</v>
      </c>
      <c r="K140" s="13">
        <v>1030</v>
      </c>
      <c r="L140" s="35">
        <v>2701926.3962437664</v>
      </c>
      <c r="M140" s="13">
        <v>476322.83672974602</v>
      </c>
      <c r="N140" s="13">
        <v>3267488.249959534</v>
      </c>
      <c r="O140" s="13">
        <v>2879509</v>
      </c>
      <c r="P140" s="13">
        <v>476323</v>
      </c>
      <c r="Q140" s="13">
        <v>0</v>
      </c>
      <c r="R140" s="13">
        <v>0</v>
      </c>
      <c r="S140" s="13">
        <v>311752.24995953403</v>
      </c>
      <c r="T140" s="35">
        <v>91490</v>
      </c>
      <c r="U140" s="13">
        <v>179614</v>
      </c>
      <c r="V140" s="13">
        <v>0</v>
      </c>
      <c r="W140" s="13">
        <v>134710.5</v>
      </c>
      <c r="X140" s="35">
        <v>2783</v>
      </c>
      <c r="Y140" s="13">
        <v>47384</v>
      </c>
      <c r="Z140" s="13">
        <v>0</v>
      </c>
      <c r="AA140" s="13">
        <v>35538</v>
      </c>
      <c r="AB140" s="35">
        <v>16347</v>
      </c>
      <c r="AC140" s="13">
        <v>325138</v>
      </c>
      <c r="AD140" s="13">
        <v>39460</v>
      </c>
      <c r="AE140" s="13">
        <v>226577.55</v>
      </c>
    </row>
    <row r="141" spans="1:31">
      <c r="A141" s="2">
        <v>344</v>
      </c>
      <c r="B141" s="1" t="s">
        <v>118</v>
      </c>
      <c r="C141" s="13">
        <v>99613723</v>
      </c>
      <c r="D141" s="13">
        <v>95019575.150948241</v>
      </c>
      <c r="E141" s="13">
        <v>4788777.1013038531</v>
      </c>
      <c r="F141" s="13">
        <v>95701539</v>
      </c>
      <c r="G141" s="13">
        <v>90268108</v>
      </c>
      <c r="H141" s="13">
        <v>5433431</v>
      </c>
      <c r="I141" s="13">
        <v>5650360</v>
      </c>
      <c r="J141" s="13">
        <v>5438679</v>
      </c>
      <c r="K141" s="13">
        <v>211681</v>
      </c>
      <c r="L141" s="35">
        <v>41611786</v>
      </c>
      <c r="M141" s="13"/>
      <c r="N141" s="13">
        <v>60270651.294102743</v>
      </c>
      <c r="O141" s="13">
        <v>57686489</v>
      </c>
      <c r="P141" s="13">
        <v>0</v>
      </c>
      <c r="Q141" s="13">
        <v>0</v>
      </c>
      <c r="R141" s="13">
        <v>0</v>
      </c>
      <c r="S141" s="13">
        <v>0.294102743268013</v>
      </c>
      <c r="T141" s="35">
        <v>345896</v>
      </c>
      <c r="U141" s="13">
        <v>757797</v>
      </c>
      <c r="V141" s="13">
        <v>21444</v>
      </c>
      <c r="W141" s="13">
        <v>552264.75</v>
      </c>
      <c r="X141" s="35">
        <v>57904</v>
      </c>
      <c r="Y141" s="13">
        <v>119055</v>
      </c>
      <c r="Z141" s="13">
        <v>9520</v>
      </c>
      <c r="AA141" s="13">
        <v>82151.25</v>
      </c>
      <c r="AB141" s="35">
        <v>296563</v>
      </c>
      <c r="AC141" s="13">
        <v>1686091</v>
      </c>
      <c r="AD141" s="13">
        <v>427036</v>
      </c>
      <c r="AE141" s="13">
        <v>976778.85</v>
      </c>
    </row>
    <row r="142" spans="1:31">
      <c r="A142" s="2">
        <v>345</v>
      </c>
      <c r="B142" s="1" t="s">
        <v>119</v>
      </c>
      <c r="C142" s="13">
        <v>11818878</v>
      </c>
      <c r="D142" s="13">
        <v>10985058.361317093</v>
      </c>
      <c r="E142" s="13">
        <v>856912.52307555231</v>
      </c>
      <c r="F142" s="13">
        <v>13196843</v>
      </c>
      <c r="G142" s="13">
        <v>12309331</v>
      </c>
      <c r="H142" s="13">
        <v>887512</v>
      </c>
      <c r="I142" s="13">
        <v>685516</v>
      </c>
      <c r="J142" s="13">
        <v>663811</v>
      </c>
      <c r="K142" s="13">
        <v>21705</v>
      </c>
      <c r="L142" s="35">
        <v>5745939.3511643466</v>
      </c>
      <c r="M142" s="13">
        <v>715291.09620183182</v>
      </c>
      <c r="N142" s="13">
        <v>6292061.312776912</v>
      </c>
      <c r="O142" s="13">
        <v>4833195</v>
      </c>
      <c r="P142" s="13">
        <v>1080909</v>
      </c>
      <c r="Q142" s="13">
        <v>0</v>
      </c>
      <c r="R142" s="13">
        <v>0</v>
      </c>
      <c r="S142" s="13">
        <v>905679.312776912</v>
      </c>
      <c r="T142" s="35">
        <v>56872</v>
      </c>
      <c r="U142" s="13">
        <v>259578</v>
      </c>
      <c r="V142" s="13">
        <v>3625</v>
      </c>
      <c r="W142" s="13">
        <v>191964.75</v>
      </c>
      <c r="X142" s="35">
        <v>10555</v>
      </c>
      <c r="Y142" s="13">
        <v>59853</v>
      </c>
      <c r="Z142" s="13">
        <v>1224</v>
      </c>
      <c r="AA142" s="13">
        <v>43971.75</v>
      </c>
      <c r="AB142" s="35">
        <v>224139</v>
      </c>
      <c r="AC142" s="13">
        <v>1055856</v>
      </c>
      <c r="AD142" s="13">
        <v>188264</v>
      </c>
      <c r="AE142" s="13">
        <v>666911.85</v>
      </c>
    </row>
    <row r="143" spans="1:31">
      <c r="A143" s="2">
        <v>351</v>
      </c>
      <c r="B143" s="1" t="s">
        <v>120</v>
      </c>
      <c r="C143" s="13">
        <v>605969</v>
      </c>
      <c r="D143" s="13">
        <v>521112.25013353676</v>
      </c>
      <c r="E143" s="13">
        <v>86041.213468955277</v>
      </c>
      <c r="F143" s="13">
        <v>612861</v>
      </c>
      <c r="G143" s="13">
        <v>519553</v>
      </c>
      <c r="H143" s="13">
        <v>93308</v>
      </c>
      <c r="I143" s="13">
        <v>16454</v>
      </c>
      <c r="J143" s="13">
        <v>16454</v>
      </c>
      <c r="K143" s="13">
        <v>0</v>
      </c>
      <c r="L143" s="35">
        <v>320663.83295262197</v>
      </c>
      <c r="M143" s="13">
        <v>94967.55443305985</v>
      </c>
      <c r="N143" s="13">
        <v>454365.58895535872</v>
      </c>
      <c r="O143" s="13">
        <v>330192</v>
      </c>
      <c r="P143" s="13">
        <v>94968</v>
      </c>
      <c r="Q143" s="13">
        <v>0</v>
      </c>
      <c r="R143" s="13">
        <v>0</v>
      </c>
      <c r="S143" s="13">
        <v>80165.958238155494</v>
      </c>
      <c r="T143" s="35">
        <v>9448</v>
      </c>
      <c r="U143" s="13">
        <v>32174</v>
      </c>
      <c r="V143" s="13">
        <v>884</v>
      </c>
      <c r="W143" s="13">
        <v>23467.5</v>
      </c>
      <c r="X143" s="35">
        <v>2716</v>
      </c>
      <c r="Y143" s="13">
        <v>0</v>
      </c>
      <c r="Z143" s="13">
        <v>0</v>
      </c>
      <c r="AA143" s="13">
        <v>0</v>
      </c>
      <c r="AB143" s="35">
        <v>5280</v>
      </c>
      <c r="AC143" s="13">
        <v>25944</v>
      </c>
      <c r="AD143" s="13">
        <v>12824</v>
      </c>
      <c r="AE143" s="13">
        <v>10677.45</v>
      </c>
    </row>
    <row r="144" spans="1:31">
      <c r="A144" s="2">
        <v>352</v>
      </c>
      <c r="B144" s="1" t="s">
        <v>121</v>
      </c>
      <c r="C144" s="13">
        <v>1841887</v>
      </c>
      <c r="D144" s="13">
        <v>1778639.635879322</v>
      </c>
      <c r="E144" s="13">
        <v>66847.917340611617</v>
      </c>
      <c r="F144" s="13">
        <v>2231319</v>
      </c>
      <c r="G144" s="13">
        <v>2143730</v>
      </c>
      <c r="H144" s="13">
        <v>87589</v>
      </c>
      <c r="I144" s="13">
        <v>49702</v>
      </c>
      <c r="J144" s="13">
        <v>49702</v>
      </c>
      <c r="K144" s="13">
        <v>0</v>
      </c>
      <c r="L144" s="35">
        <v>890715.28460800066</v>
      </c>
      <c r="M144" s="13">
        <v>233587.08830909533</v>
      </c>
      <c r="N144" s="13">
        <v>628351.42571805278</v>
      </c>
      <c r="O144" s="13">
        <v>495747</v>
      </c>
      <c r="P144" s="13">
        <v>226305</v>
      </c>
      <c r="Q144" s="13">
        <v>2043</v>
      </c>
      <c r="R144" s="13">
        <v>233587</v>
      </c>
      <c r="S144" s="13">
        <v>-182925.57428194722</v>
      </c>
      <c r="T144" s="35">
        <v>30810</v>
      </c>
      <c r="U144" s="13">
        <v>92386</v>
      </c>
      <c r="V144" s="13">
        <v>576</v>
      </c>
      <c r="W144" s="13">
        <v>68857.5</v>
      </c>
      <c r="X144" s="35">
        <v>10953</v>
      </c>
      <c r="Y144" s="13">
        <v>1138</v>
      </c>
      <c r="Z144" s="13">
        <v>0</v>
      </c>
      <c r="AA144" s="13">
        <v>853.5</v>
      </c>
      <c r="AB144" s="35">
        <v>26447</v>
      </c>
      <c r="AC144" s="13">
        <v>74916</v>
      </c>
      <c r="AD144" s="13">
        <v>43467</v>
      </c>
      <c r="AE144" s="13">
        <v>25713</v>
      </c>
    </row>
    <row r="145" spans="1:31">
      <c r="A145" s="2">
        <v>353</v>
      </c>
      <c r="B145" s="1" t="s">
        <v>122</v>
      </c>
      <c r="C145" s="13">
        <v>4329724</v>
      </c>
      <c r="D145" s="13">
        <v>4125769.5684433077</v>
      </c>
      <c r="E145" s="13">
        <v>212414.05628013384</v>
      </c>
      <c r="F145" s="13">
        <v>4177434</v>
      </c>
      <c r="G145" s="13">
        <v>3985898</v>
      </c>
      <c r="H145" s="13">
        <v>191536</v>
      </c>
      <c r="I145" s="13">
        <v>129635</v>
      </c>
      <c r="J145" s="13">
        <v>128491</v>
      </c>
      <c r="K145" s="13">
        <v>1144</v>
      </c>
      <c r="L145" s="35">
        <v>2192736.7279721214</v>
      </c>
      <c r="M145" s="13">
        <v>364343.8660198999</v>
      </c>
      <c r="N145" s="13">
        <v>2995528.6154137873</v>
      </c>
      <c r="O145" s="13">
        <v>2582369</v>
      </c>
      <c r="P145" s="13">
        <v>364344</v>
      </c>
      <c r="Q145" s="13">
        <v>0</v>
      </c>
      <c r="R145" s="13">
        <v>0</v>
      </c>
      <c r="S145" s="13">
        <v>411196.61541378731</v>
      </c>
      <c r="T145" s="35">
        <v>33497</v>
      </c>
      <c r="U145" s="13">
        <v>120724</v>
      </c>
      <c r="V145" s="13">
        <v>378</v>
      </c>
      <c r="W145" s="13">
        <v>90259.5</v>
      </c>
      <c r="X145" s="35">
        <v>2629</v>
      </c>
      <c r="Y145" s="13">
        <v>62163</v>
      </c>
      <c r="Z145" s="13">
        <v>0</v>
      </c>
      <c r="AA145" s="13">
        <v>46622.25</v>
      </c>
      <c r="AB145" s="35">
        <v>16798</v>
      </c>
      <c r="AC145" s="13">
        <v>168611</v>
      </c>
      <c r="AD145" s="13">
        <v>38969</v>
      </c>
      <c r="AE145" s="13">
        <v>101092.8</v>
      </c>
    </row>
    <row r="146" spans="1:31">
      <c r="A146" s="2">
        <v>355</v>
      </c>
      <c r="B146" s="1" t="s">
        <v>123</v>
      </c>
      <c r="C146" s="13">
        <v>11458327</v>
      </c>
      <c r="D146" s="13">
        <v>10693653.400980417</v>
      </c>
      <c r="E146" s="13">
        <v>787060.95432541915</v>
      </c>
      <c r="F146" s="13">
        <v>11511363</v>
      </c>
      <c r="G146" s="13">
        <v>10732546</v>
      </c>
      <c r="H146" s="13">
        <v>778817</v>
      </c>
      <c r="I146" s="13">
        <v>404718</v>
      </c>
      <c r="J146" s="13">
        <v>401996</v>
      </c>
      <c r="K146" s="13">
        <v>2722</v>
      </c>
      <c r="L146" s="35">
        <v>5794679.1521662893</v>
      </c>
      <c r="M146" s="13">
        <v>665527.07422313152</v>
      </c>
      <c r="N146" s="13">
        <v>6701919.7247063247</v>
      </c>
      <c r="O146" s="13">
        <v>4473564</v>
      </c>
      <c r="P146" s="13">
        <v>665527</v>
      </c>
      <c r="Q146" s="13">
        <v>21707</v>
      </c>
      <c r="R146" s="13">
        <v>0</v>
      </c>
      <c r="S146" s="13">
        <v>1448669.7880415723</v>
      </c>
      <c r="T146" s="35">
        <v>66096</v>
      </c>
      <c r="U146" s="13">
        <v>256169</v>
      </c>
      <c r="V146" s="13">
        <v>2516</v>
      </c>
      <c r="W146" s="13">
        <v>190239.75</v>
      </c>
      <c r="X146" s="35">
        <v>4559</v>
      </c>
      <c r="Y146" s="13">
        <v>607</v>
      </c>
      <c r="Z146" s="13">
        <v>0</v>
      </c>
      <c r="AA146" s="13">
        <v>455.25</v>
      </c>
      <c r="AB146" s="35">
        <v>98484</v>
      </c>
      <c r="AC146" s="13">
        <v>471135</v>
      </c>
      <c r="AD146" s="13">
        <v>169326</v>
      </c>
      <c r="AE146" s="13">
        <v>239641.05</v>
      </c>
    </row>
    <row r="147" spans="1:31">
      <c r="A147" s="2">
        <v>356</v>
      </c>
      <c r="B147" s="1" t="s">
        <v>124</v>
      </c>
      <c r="C147" s="13">
        <v>12489799</v>
      </c>
      <c r="D147" s="13">
        <v>11922103.810201792</v>
      </c>
      <c r="E147" s="13">
        <v>592097.66406644986</v>
      </c>
      <c r="F147" s="13">
        <v>11899476</v>
      </c>
      <c r="G147" s="13">
        <v>11214539</v>
      </c>
      <c r="H147" s="13">
        <v>684937</v>
      </c>
      <c r="I147" s="13">
        <v>566761</v>
      </c>
      <c r="J147" s="13">
        <v>516328</v>
      </c>
      <c r="K147" s="13">
        <v>50433</v>
      </c>
      <c r="L147" s="35">
        <v>5616396.4924799679</v>
      </c>
      <c r="M147" s="13">
        <v>786856.35582230962</v>
      </c>
      <c r="N147" s="13">
        <v>7968077.1611296721</v>
      </c>
      <c r="O147" s="13">
        <v>3926152</v>
      </c>
      <c r="P147" s="13">
        <v>788620</v>
      </c>
      <c r="Q147" s="13">
        <v>4677</v>
      </c>
      <c r="R147" s="13">
        <v>0</v>
      </c>
      <c r="S147" s="13">
        <v>1404099.123119992</v>
      </c>
      <c r="T147" s="35">
        <v>85516</v>
      </c>
      <c r="U147" s="13">
        <v>319506</v>
      </c>
      <c r="V147" s="13">
        <v>7535</v>
      </c>
      <c r="W147" s="13">
        <v>233978.25</v>
      </c>
      <c r="X147" s="35">
        <v>6886</v>
      </c>
      <c r="Y147" s="13">
        <v>10742</v>
      </c>
      <c r="Z147" s="13">
        <v>388</v>
      </c>
      <c r="AA147" s="13">
        <v>7765.5</v>
      </c>
      <c r="AB147" s="35">
        <v>42875</v>
      </c>
      <c r="AC147" s="13">
        <v>421424</v>
      </c>
      <c r="AD147" s="13">
        <v>79160</v>
      </c>
      <c r="AE147" s="13">
        <v>270310.2</v>
      </c>
    </row>
    <row r="148" spans="1:31">
      <c r="A148" s="2">
        <v>358</v>
      </c>
      <c r="B148" s="1" t="s">
        <v>125</v>
      </c>
      <c r="C148" s="13">
        <v>1475902</v>
      </c>
      <c r="D148" s="13">
        <v>1358505.6062371309</v>
      </c>
      <c r="E148" s="13">
        <v>82444.592524005362</v>
      </c>
      <c r="F148" s="13">
        <v>1933789</v>
      </c>
      <c r="G148" s="13">
        <v>1848345</v>
      </c>
      <c r="H148" s="13">
        <v>85444</v>
      </c>
      <c r="I148" s="13">
        <v>56906</v>
      </c>
      <c r="J148" s="13">
        <v>49218</v>
      </c>
      <c r="K148" s="13">
        <v>7688</v>
      </c>
      <c r="L148" s="35">
        <v>853414.14630069106</v>
      </c>
      <c r="M148" s="13">
        <v>327189.94665103353</v>
      </c>
      <c r="N148" s="13">
        <v>1109360.726122031</v>
      </c>
      <c r="O148" s="13">
        <v>771144</v>
      </c>
      <c r="P148" s="13">
        <v>327190</v>
      </c>
      <c r="Q148" s="13">
        <v>0</v>
      </c>
      <c r="R148" s="13">
        <v>0</v>
      </c>
      <c r="S148" s="13">
        <v>213353.53657517277</v>
      </c>
      <c r="T148" s="35">
        <v>6769</v>
      </c>
      <c r="U148" s="13">
        <v>39499</v>
      </c>
      <c r="V148" s="13">
        <v>0</v>
      </c>
      <c r="W148" s="13">
        <v>29624.25</v>
      </c>
      <c r="X148" s="35">
        <v>9591</v>
      </c>
      <c r="Y148" s="13">
        <v>8158</v>
      </c>
      <c r="Z148" s="13">
        <v>466</v>
      </c>
      <c r="AA148" s="13">
        <v>5769</v>
      </c>
      <c r="AB148" s="35">
        <v>1888</v>
      </c>
      <c r="AC148" s="13">
        <v>77352</v>
      </c>
      <c r="AD148" s="13">
        <v>36031</v>
      </c>
      <c r="AE148" s="13">
        <v>33365.25</v>
      </c>
    </row>
    <row r="149" spans="1:31">
      <c r="A149" s="2">
        <v>361</v>
      </c>
      <c r="B149" s="1" t="s">
        <v>126</v>
      </c>
      <c r="C149" s="13">
        <v>24340094</v>
      </c>
      <c r="D149" s="13">
        <v>23101175.684875187</v>
      </c>
      <c r="E149" s="13">
        <v>1286475.9036027887</v>
      </c>
      <c r="F149" s="13">
        <v>20344887</v>
      </c>
      <c r="G149" s="13">
        <v>19076768</v>
      </c>
      <c r="H149" s="13">
        <v>1268119</v>
      </c>
      <c r="I149" s="13">
        <v>1569609</v>
      </c>
      <c r="J149" s="13">
        <v>1528593</v>
      </c>
      <c r="K149" s="13">
        <v>41016</v>
      </c>
      <c r="L149" s="35">
        <v>9031599</v>
      </c>
      <c r="M149" s="13"/>
      <c r="N149" s="13">
        <v>11006476.166364504</v>
      </c>
      <c r="O149" s="13">
        <v>13594945</v>
      </c>
      <c r="P149" s="13">
        <v>0</v>
      </c>
      <c r="Q149" s="13">
        <v>425320</v>
      </c>
      <c r="R149" s="13">
        <v>0</v>
      </c>
      <c r="S149" s="13">
        <v>-2822374.6875</v>
      </c>
      <c r="T149" s="35">
        <v>117224</v>
      </c>
      <c r="U149" s="13">
        <v>288006</v>
      </c>
      <c r="V149" s="13">
        <v>4182</v>
      </c>
      <c r="W149" s="13">
        <v>212868</v>
      </c>
      <c r="X149" s="35">
        <v>30915</v>
      </c>
      <c r="Y149" s="13">
        <v>144359</v>
      </c>
      <c r="Z149" s="13">
        <v>2016</v>
      </c>
      <c r="AA149" s="13">
        <v>106757.25</v>
      </c>
      <c r="AB149" s="35">
        <v>40438</v>
      </c>
      <c r="AC149" s="13">
        <v>440606</v>
      </c>
      <c r="AD149" s="13">
        <v>100767</v>
      </c>
      <c r="AE149" s="13">
        <v>271292.25</v>
      </c>
    </row>
    <row r="150" spans="1:31">
      <c r="A150" s="2">
        <v>362</v>
      </c>
      <c r="B150" s="1" t="s">
        <v>127</v>
      </c>
      <c r="C150" s="13">
        <v>10885143</v>
      </c>
      <c r="D150" s="13">
        <v>10288008.478822615</v>
      </c>
      <c r="E150" s="13">
        <v>618402.95677002333</v>
      </c>
      <c r="F150" s="13">
        <v>10982397</v>
      </c>
      <c r="G150" s="13">
        <v>10234342</v>
      </c>
      <c r="H150" s="13">
        <v>748055</v>
      </c>
      <c r="I150" s="13">
        <v>599764</v>
      </c>
      <c r="J150" s="13">
        <v>324887</v>
      </c>
      <c r="K150" s="13">
        <v>274877</v>
      </c>
      <c r="L150" s="35">
        <v>5486509.7881641556</v>
      </c>
      <c r="M150" s="13">
        <v>845899.41288526077</v>
      </c>
      <c r="N150" s="13">
        <v>7482762.476796248</v>
      </c>
      <c r="O150" s="13">
        <v>3279867</v>
      </c>
      <c r="P150" s="13">
        <v>845899</v>
      </c>
      <c r="Q150" s="13">
        <v>0</v>
      </c>
      <c r="R150" s="13">
        <v>0</v>
      </c>
      <c r="S150" s="13">
        <v>1371627.4470410389</v>
      </c>
      <c r="T150" s="35">
        <v>85332</v>
      </c>
      <c r="U150" s="13">
        <v>311353</v>
      </c>
      <c r="V150" s="13">
        <v>2731</v>
      </c>
      <c r="W150" s="13">
        <v>231466.5</v>
      </c>
      <c r="X150" s="35">
        <v>16644</v>
      </c>
      <c r="Y150" s="13">
        <v>42499</v>
      </c>
      <c r="Z150" s="13">
        <v>27</v>
      </c>
      <c r="AA150" s="13">
        <v>31854</v>
      </c>
      <c r="AB150" s="35">
        <v>42885</v>
      </c>
      <c r="AC150" s="13">
        <v>335179</v>
      </c>
      <c r="AD150" s="13">
        <v>122357</v>
      </c>
      <c r="AE150" s="13">
        <v>166279.5</v>
      </c>
    </row>
    <row r="151" spans="1:31">
      <c r="A151" s="2">
        <v>363</v>
      </c>
      <c r="B151" s="1" t="s">
        <v>128</v>
      </c>
      <c r="C151" s="13">
        <v>458533590</v>
      </c>
      <c r="D151" s="13">
        <v>430802643.36631531</v>
      </c>
      <c r="E151" s="13">
        <v>28626850.892706674</v>
      </c>
      <c r="F151" s="13">
        <v>501957873</v>
      </c>
      <c r="G151" s="13">
        <v>474319356</v>
      </c>
      <c r="H151" s="13">
        <v>27638517</v>
      </c>
      <c r="I151" s="13">
        <v>15953420</v>
      </c>
      <c r="J151" s="13">
        <v>15435486</v>
      </c>
      <c r="K151" s="13">
        <v>517934</v>
      </c>
      <c r="L151" s="35">
        <v>178793341</v>
      </c>
      <c r="M151" s="13"/>
      <c r="N151" s="13">
        <v>253684533.14916885</v>
      </c>
      <c r="O151" s="13">
        <v>233563171</v>
      </c>
      <c r="P151" s="13">
        <v>0</v>
      </c>
      <c r="Q151" s="13">
        <v>28800750</v>
      </c>
      <c r="R151" s="13">
        <v>0</v>
      </c>
      <c r="S151" s="13">
        <v>37238853.149168849</v>
      </c>
      <c r="T151" s="35">
        <v>1262302</v>
      </c>
      <c r="U151" s="13">
        <v>4696735</v>
      </c>
      <c r="V151" s="13">
        <v>103433</v>
      </c>
      <c r="W151" s="13">
        <v>3444976.5</v>
      </c>
      <c r="X151" s="35">
        <v>336330</v>
      </c>
      <c r="Y151" s="13">
        <v>1215431</v>
      </c>
      <c r="Z151" s="13">
        <v>6724</v>
      </c>
      <c r="AA151" s="13">
        <v>906530.25</v>
      </c>
      <c r="AB151" s="35">
        <v>810985</v>
      </c>
      <c r="AC151" s="13">
        <v>7317216</v>
      </c>
      <c r="AD151" s="13">
        <v>2019071</v>
      </c>
      <c r="AE151" s="13">
        <v>4101241.8</v>
      </c>
    </row>
    <row r="152" spans="1:31">
      <c r="A152" s="2">
        <v>364</v>
      </c>
      <c r="B152" s="1" t="s">
        <v>475</v>
      </c>
      <c r="C152" s="13">
        <v>356050</v>
      </c>
      <c r="D152" s="13">
        <v>324791.48113469011</v>
      </c>
      <c r="E152" s="13">
        <v>31954.87361474046</v>
      </c>
      <c r="F152" s="13">
        <v>524833</v>
      </c>
      <c r="G152" s="13">
        <v>496954</v>
      </c>
      <c r="H152" s="13">
        <v>27879</v>
      </c>
      <c r="I152" s="13">
        <v>19472</v>
      </c>
      <c r="J152" s="13">
        <v>19472</v>
      </c>
      <c r="K152" s="13">
        <v>0</v>
      </c>
      <c r="L152" s="35">
        <v>262792.6828413622</v>
      </c>
      <c r="M152" s="13">
        <v>80191.022188728894</v>
      </c>
      <c r="N152" s="13">
        <v>379376.701104387</v>
      </c>
      <c r="O152" s="13">
        <v>269253</v>
      </c>
      <c r="P152" s="13">
        <v>56226</v>
      </c>
      <c r="Q152" s="13">
        <v>0</v>
      </c>
      <c r="R152" s="13">
        <v>0</v>
      </c>
      <c r="S152" s="13">
        <v>65698.17071034055</v>
      </c>
      <c r="T152" s="35">
        <v>13748</v>
      </c>
      <c r="U152" s="13">
        <v>16090</v>
      </c>
      <c r="V152" s="13">
        <v>1439</v>
      </c>
      <c r="W152" s="13">
        <v>10988.25</v>
      </c>
      <c r="X152" s="35">
        <v>8312</v>
      </c>
      <c r="Y152" s="13">
        <v>22586</v>
      </c>
      <c r="Z152" s="13">
        <v>14385</v>
      </c>
      <c r="AA152" s="13">
        <v>6150.75</v>
      </c>
      <c r="AB152" s="35">
        <v>24377</v>
      </c>
      <c r="AC152" s="13">
        <v>42133</v>
      </c>
      <c r="AD152" s="13">
        <v>11321</v>
      </c>
      <c r="AE152" s="13">
        <v>23953.5</v>
      </c>
    </row>
    <row r="153" spans="1:31">
      <c r="A153" s="2">
        <v>365</v>
      </c>
      <c r="B153" s="1" t="s">
        <v>429</v>
      </c>
      <c r="C153" s="13">
        <v>205970</v>
      </c>
      <c r="D153" s="13">
        <v>160212.70476774167</v>
      </c>
      <c r="E153" s="13">
        <v>2108.7403315131173</v>
      </c>
      <c r="F153" s="13">
        <v>218325</v>
      </c>
      <c r="G153" s="13">
        <v>205881</v>
      </c>
      <c r="H153" s="13">
        <v>12444</v>
      </c>
      <c r="I153" s="13">
        <v>8436</v>
      </c>
      <c r="J153" s="13">
        <v>8436</v>
      </c>
      <c r="K153" s="13">
        <v>0</v>
      </c>
      <c r="L153" s="35">
        <v>168558.71549920156</v>
      </c>
      <c r="M153" s="13">
        <v>56274.085466711855</v>
      </c>
      <c r="N153" s="13">
        <v>248822.25538185635</v>
      </c>
      <c r="O153" s="13">
        <v>175344</v>
      </c>
      <c r="P153" s="13">
        <v>56274</v>
      </c>
      <c r="Q153" s="13">
        <v>0</v>
      </c>
      <c r="R153" s="13">
        <v>0</v>
      </c>
      <c r="S153" s="13">
        <v>42139.678874800389</v>
      </c>
      <c r="T153" s="35">
        <v>19112</v>
      </c>
      <c r="U153" s="13">
        <v>78953</v>
      </c>
      <c r="V153" s="13">
        <v>0</v>
      </c>
      <c r="W153" s="13">
        <v>59214.75</v>
      </c>
      <c r="X153" s="35">
        <v>0</v>
      </c>
      <c r="Y153" s="13">
        <v>0</v>
      </c>
      <c r="Z153" s="13">
        <v>0</v>
      </c>
      <c r="AA153" s="13">
        <v>0</v>
      </c>
      <c r="AB153" s="35">
        <v>0</v>
      </c>
      <c r="AC153" s="13">
        <v>18203</v>
      </c>
      <c r="AD153" s="13">
        <v>24640</v>
      </c>
      <c r="AE153" s="13">
        <v>-4113</v>
      </c>
    </row>
    <row r="154" spans="1:31">
      <c r="A154" s="2">
        <v>366</v>
      </c>
      <c r="B154" s="1" t="s">
        <v>461</v>
      </c>
      <c r="C154" s="13">
        <v>1164752</v>
      </c>
      <c r="D154" s="13">
        <v>936056.40465292998</v>
      </c>
      <c r="E154" s="13">
        <v>78382.326790498206</v>
      </c>
      <c r="F154" s="13">
        <v>1344927</v>
      </c>
      <c r="G154" s="13">
        <v>1279648</v>
      </c>
      <c r="H154" s="13">
        <v>65279</v>
      </c>
      <c r="I154" s="13">
        <v>81479</v>
      </c>
      <c r="J154" s="13">
        <v>76367</v>
      </c>
      <c r="K154" s="13">
        <v>5112</v>
      </c>
      <c r="L154" s="35">
        <v>633191.58066010708</v>
      </c>
      <c r="M154" s="13">
        <v>147540.87093274749</v>
      </c>
      <c r="N154" s="13">
        <v>924896.40959554387</v>
      </c>
      <c r="O154" s="13">
        <v>762682</v>
      </c>
      <c r="P154" s="13">
        <v>147541</v>
      </c>
      <c r="Q154" s="13">
        <v>4130</v>
      </c>
      <c r="R154" s="13">
        <v>0</v>
      </c>
      <c r="S154" s="13">
        <v>158297.89516502677</v>
      </c>
      <c r="T154" s="35">
        <v>6425</v>
      </c>
      <c r="U154" s="13">
        <v>15798</v>
      </c>
      <c r="V154" s="13">
        <v>0</v>
      </c>
      <c r="W154" s="13">
        <v>11848.5</v>
      </c>
      <c r="X154" s="35">
        <v>9315</v>
      </c>
      <c r="Y154" s="13">
        <v>51239</v>
      </c>
      <c r="Z154" s="13">
        <v>539</v>
      </c>
      <c r="AA154" s="13">
        <v>38025</v>
      </c>
      <c r="AB154" s="35">
        <v>2922</v>
      </c>
      <c r="AC154" s="13">
        <v>181838</v>
      </c>
      <c r="AD154" s="13">
        <v>19222</v>
      </c>
      <c r="AE154" s="13">
        <v>124000.5</v>
      </c>
    </row>
    <row r="155" spans="1:31">
      <c r="A155" s="2">
        <v>370</v>
      </c>
      <c r="B155" s="1" t="s">
        <v>129</v>
      </c>
      <c r="C155" s="13">
        <v>406693</v>
      </c>
      <c r="D155" s="13">
        <v>352520.86801176338</v>
      </c>
      <c r="E155" s="13">
        <v>54966.699532580846</v>
      </c>
      <c r="F155" s="13">
        <v>460850</v>
      </c>
      <c r="G155" s="13">
        <v>407289</v>
      </c>
      <c r="H155" s="13">
        <v>53561</v>
      </c>
      <c r="I155" s="13">
        <v>2390</v>
      </c>
      <c r="J155" s="13">
        <v>1720</v>
      </c>
      <c r="K155" s="13">
        <v>670</v>
      </c>
      <c r="L155" s="35">
        <v>286560.65693170816</v>
      </c>
      <c r="M155" s="13">
        <v>78199.228662180205</v>
      </c>
      <c r="N155" s="13">
        <v>454345.1797169901</v>
      </c>
      <c r="O155" s="13">
        <v>226663</v>
      </c>
      <c r="P155" s="13">
        <v>78199</v>
      </c>
      <c r="Q155" s="13">
        <v>0</v>
      </c>
      <c r="R155" s="13">
        <v>0</v>
      </c>
      <c r="S155" s="13">
        <v>71640.16423292704</v>
      </c>
      <c r="T155" s="35">
        <v>15353</v>
      </c>
      <c r="U155" s="13">
        <v>0</v>
      </c>
      <c r="V155" s="13">
        <v>0</v>
      </c>
      <c r="W155" s="13">
        <v>0</v>
      </c>
      <c r="X155" s="35">
        <v>1372</v>
      </c>
      <c r="Y155" s="13">
        <v>43747</v>
      </c>
      <c r="Z155" s="13">
        <v>0</v>
      </c>
      <c r="AA155" s="13">
        <v>32810.25</v>
      </c>
      <c r="AB155" s="35">
        <v>0</v>
      </c>
      <c r="AC155" s="13">
        <v>38382</v>
      </c>
      <c r="AD155" s="13">
        <v>3953</v>
      </c>
      <c r="AE155" s="13">
        <v>26179.05</v>
      </c>
    </row>
    <row r="156" spans="1:31">
      <c r="A156" s="2">
        <v>373</v>
      </c>
      <c r="B156" s="1" t="s">
        <v>130</v>
      </c>
      <c r="C156" s="13">
        <v>2560703</v>
      </c>
      <c r="D156" s="13">
        <v>2506623.336669012</v>
      </c>
      <c r="E156" s="13">
        <v>59082.320398110176</v>
      </c>
      <c r="F156" s="13">
        <v>2737213</v>
      </c>
      <c r="G156" s="13">
        <v>2665093</v>
      </c>
      <c r="H156" s="13">
        <v>72120</v>
      </c>
      <c r="I156" s="13">
        <v>169877</v>
      </c>
      <c r="J156" s="13">
        <v>168028</v>
      </c>
      <c r="K156" s="13">
        <v>1849</v>
      </c>
      <c r="L156" s="35">
        <v>1455576.5852898131</v>
      </c>
      <c r="M156" s="13">
        <v>284213.49301689951</v>
      </c>
      <c r="N156" s="13">
        <v>1655261.9160007727</v>
      </c>
      <c r="O156" s="13">
        <v>1158791</v>
      </c>
      <c r="P156" s="13">
        <v>190655</v>
      </c>
      <c r="Q156" s="13">
        <v>0</v>
      </c>
      <c r="R156" s="13">
        <v>0</v>
      </c>
      <c r="S156" s="13">
        <v>276540.91600077273</v>
      </c>
      <c r="T156" s="35">
        <v>62245</v>
      </c>
      <c r="U156" s="13">
        <v>82293</v>
      </c>
      <c r="V156" s="13">
        <v>1687</v>
      </c>
      <c r="W156" s="13">
        <v>60454.5</v>
      </c>
      <c r="X156" s="35">
        <v>13577</v>
      </c>
      <c r="Y156" s="13">
        <v>36775</v>
      </c>
      <c r="Z156" s="13">
        <v>5920</v>
      </c>
      <c r="AA156" s="13">
        <v>23141.25</v>
      </c>
      <c r="AB156" s="35">
        <v>25368</v>
      </c>
      <c r="AC156" s="13">
        <v>175467</v>
      </c>
      <c r="AD156" s="13">
        <v>60050</v>
      </c>
      <c r="AE156" s="13">
        <v>91848</v>
      </c>
    </row>
    <row r="157" spans="1:31">
      <c r="A157" s="2">
        <v>375</v>
      </c>
      <c r="B157" s="1" t="s">
        <v>131</v>
      </c>
      <c r="C157" s="13">
        <v>7646429</v>
      </c>
      <c r="D157" s="13">
        <v>7372880.1566257281</v>
      </c>
      <c r="E157" s="13">
        <v>288488.77361067256</v>
      </c>
      <c r="F157" s="13"/>
      <c r="G157" s="13">
        <v>0</v>
      </c>
      <c r="H157" s="13">
        <v>0</v>
      </c>
      <c r="I157" s="13"/>
      <c r="J157" s="13">
        <v>0</v>
      </c>
      <c r="K157" s="13">
        <v>0</v>
      </c>
      <c r="L157" s="35">
        <v>3471237.6203830214</v>
      </c>
      <c r="M157" s="13">
        <v>513287.13133657945</v>
      </c>
      <c r="N157" s="13">
        <v>5262445.6201751046</v>
      </c>
      <c r="O157" s="13"/>
      <c r="P157" s="13"/>
      <c r="Q157" s="13"/>
      <c r="R157" s="13"/>
      <c r="S157" s="13"/>
      <c r="T157" s="35">
        <v>30015</v>
      </c>
      <c r="U157" s="13">
        <v>89517.893333482731</v>
      </c>
      <c r="V157" s="13"/>
      <c r="W157" s="13">
        <v>67138.420000112048</v>
      </c>
      <c r="X157" s="35">
        <v>5983</v>
      </c>
      <c r="Y157" s="13">
        <v>5842.7599938131971</v>
      </c>
      <c r="Z157" s="13"/>
      <c r="AA157" s="13">
        <v>4382.0699953598978</v>
      </c>
      <c r="AB157" s="35">
        <v>7794</v>
      </c>
      <c r="AC157" s="13">
        <v>25569.303012763401</v>
      </c>
      <c r="AD157" s="13">
        <v>0</v>
      </c>
      <c r="AE157" s="13">
        <v>19176.977259572552</v>
      </c>
    </row>
    <row r="158" spans="1:31">
      <c r="A158" s="2">
        <v>376</v>
      </c>
      <c r="B158" s="1" t="s">
        <v>132</v>
      </c>
      <c r="C158" s="13">
        <v>667379</v>
      </c>
      <c r="D158" s="13">
        <v>612881.19125064928</v>
      </c>
      <c r="E158" s="13">
        <v>55802.192395382772</v>
      </c>
      <c r="F158" s="13">
        <v>638050</v>
      </c>
      <c r="G158" s="13">
        <v>584282</v>
      </c>
      <c r="H158" s="13">
        <v>53768</v>
      </c>
      <c r="I158" s="13">
        <v>22785</v>
      </c>
      <c r="J158" s="13">
        <v>22785</v>
      </c>
      <c r="K158" s="13">
        <v>0</v>
      </c>
      <c r="L158" s="35">
        <v>304982.54051572341</v>
      </c>
      <c r="M158" s="13">
        <v>84676.989765620921</v>
      </c>
      <c r="N158" s="13">
        <v>445416.33090313239</v>
      </c>
      <c r="O158" s="13">
        <v>232143</v>
      </c>
      <c r="P158" s="13">
        <v>84677</v>
      </c>
      <c r="Q158" s="13">
        <v>2430</v>
      </c>
      <c r="R158" s="13">
        <v>0</v>
      </c>
      <c r="S158" s="13">
        <v>76245.635128930851</v>
      </c>
      <c r="T158" s="35">
        <v>15480</v>
      </c>
      <c r="U158" s="13">
        <v>58704</v>
      </c>
      <c r="V158" s="13">
        <v>804</v>
      </c>
      <c r="W158" s="13">
        <v>43425</v>
      </c>
      <c r="X158" s="35">
        <v>0</v>
      </c>
      <c r="Y158" s="13">
        <v>4515</v>
      </c>
      <c r="Z158" s="13">
        <v>0</v>
      </c>
      <c r="AA158" s="13">
        <v>3386.25</v>
      </c>
      <c r="AB158" s="35">
        <v>5254</v>
      </c>
      <c r="AC158" s="13">
        <v>38764</v>
      </c>
      <c r="AD158" s="13">
        <v>10783</v>
      </c>
      <c r="AE158" s="13">
        <v>22861.800000000003</v>
      </c>
    </row>
    <row r="159" spans="1:31">
      <c r="A159" s="2">
        <v>377</v>
      </c>
      <c r="B159" s="1" t="s">
        <v>133</v>
      </c>
      <c r="C159" s="13">
        <v>1523516</v>
      </c>
      <c r="D159" s="13">
        <v>1363242.0388235205</v>
      </c>
      <c r="E159" s="13">
        <v>85620.435495962156</v>
      </c>
      <c r="F159" s="13">
        <v>1788206</v>
      </c>
      <c r="G159" s="13">
        <v>1685778</v>
      </c>
      <c r="H159" s="13">
        <v>102428</v>
      </c>
      <c r="I159" s="13">
        <v>46039</v>
      </c>
      <c r="J159" s="13">
        <v>45450</v>
      </c>
      <c r="K159" s="13">
        <v>589</v>
      </c>
      <c r="L159" s="35">
        <v>789049.2341392173</v>
      </c>
      <c r="M159" s="13">
        <v>183900.42626240503</v>
      </c>
      <c r="N159" s="13">
        <v>1167516.571810649</v>
      </c>
      <c r="O159" s="13">
        <v>657387</v>
      </c>
      <c r="P159" s="13">
        <v>0</v>
      </c>
      <c r="Q159" s="13">
        <v>5670</v>
      </c>
      <c r="R159" s="13">
        <v>0</v>
      </c>
      <c r="S159" s="13">
        <v>197262.30853480432</v>
      </c>
      <c r="T159" s="35">
        <v>10790</v>
      </c>
      <c r="U159" s="13">
        <v>34012</v>
      </c>
      <c r="V159" s="13">
        <v>7445</v>
      </c>
      <c r="W159" s="13">
        <v>19925.25</v>
      </c>
      <c r="X159" s="35">
        <v>0</v>
      </c>
      <c r="Y159" s="13">
        <v>27604</v>
      </c>
      <c r="Z159" s="13">
        <v>0</v>
      </c>
      <c r="AA159" s="13">
        <v>20703</v>
      </c>
      <c r="AB159" s="35">
        <v>11860</v>
      </c>
      <c r="AC159" s="13">
        <v>34604</v>
      </c>
      <c r="AD159" s="13">
        <v>54851</v>
      </c>
      <c r="AE159" s="13">
        <v>-13755</v>
      </c>
    </row>
    <row r="160" spans="1:31">
      <c r="A160" s="2">
        <v>381</v>
      </c>
      <c r="B160" s="1" t="s">
        <v>414</v>
      </c>
      <c r="C160" s="13">
        <v>3670504</v>
      </c>
      <c r="D160" s="13">
        <v>3523517.6090872427</v>
      </c>
      <c r="E160" s="13">
        <v>154157.5278117306</v>
      </c>
      <c r="F160" s="13">
        <v>4585502</v>
      </c>
      <c r="G160" s="13">
        <v>4397420</v>
      </c>
      <c r="H160" s="13">
        <v>188082</v>
      </c>
      <c r="I160" s="13">
        <v>95705</v>
      </c>
      <c r="J160" s="13">
        <v>93819</v>
      </c>
      <c r="K160" s="13">
        <v>1886</v>
      </c>
      <c r="L160" s="35">
        <v>1826708.0159414897</v>
      </c>
      <c r="M160" s="13">
        <v>289063.61705465731</v>
      </c>
      <c r="N160" s="13">
        <v>2698553.7177345445</v>
      </c>
      <c r="O160" s="13">
        <v>1711680</v>
      </c>
      <c r="P160" s="13">
        <v>289064</v>
      </c>
      <c r="Q160" s="13">
        <v>0</v>
      </c>
      <c r="R160" s="13">
        <v>0</v>
      </c>
      <c r="S160" s="13">
        <v>456677.00398537243</v>
      </c>
      <c r="T160" s="35">
        <v>49577</v>
      </c>
      <c r="U160" s="13">
        <v>209390</v>
      </c>
      <c r="V160" s="13">
        <v>1805</v>
      </c>
      <c r="W160" s="13">
        <v>155688.75</v>
      </c>
      <c r="X160" s="35">
        <v>0</v>
      </c>
      <c r="Y160" s="13">
        <v>33071</v>
      </c>
      <c r="Z160" s="13">
        <v>0</v>
      </c>
      <c r="AA160" s="13">
        <v>24803.25</v>
      </c>
      <c r="AB160" s="35">
        <v>4649</v>
      </c>
      <c r="AC160" s="13">
        <v>321298</v>
      </c>
      <c r="AD160" s="13">
        <v>30932</v>
      </c>
      <c r="AE160" s="13">
        <v>223119.3</v>
      </c>
    </row>
    <row r="161" spans="1:31">
      <c r="A161" s="2">
        <v>383</v>
      </c>
      <c r="B161" s="1" t="s">
        <v>134</v>
      </c>
      <c r="C161" s="13">
        <v>1842525</v>
      </c>
      <c r="D161" s="13">
        <v>1793662.3647068092</v>
      </c>
      <c r="E161" s="13">
        <v>52461.433560811951</v>
      </c>
      <c r="F161" s="13">
        <v>1851578</v>
      </c>
      <c r="G161" s="13">
        <v>1800169</v>
      </c>
      <c r="H161" s="13">
        <v>51409</v>
      </c>
      <c r="I161" s="13">
        <v>204345</v>
      </c>
      <c r="J161" s="13">
        <v>198572</v>
      </c>
      <c r="K161" s="13">
        <v>5773</v>
      </c>
      <c r="L161" s="35">
        <v>971608.90421312477</v>
      </c>
      <c r="M161" s="13">
        <v>286259.83627133304</v>
      </c>
      <c r="N161" s="13">
        <v>1379501.3240116083</v>
      </c>
      <c r="O161" s="13">
        <v>1096115</v>
      </c>
      <c r="P161" s="13">
        <v>286260</v>
      </c>
      <c r="Q161" s="13">
        <v>24699</v>
      </c>
      <c r="R161" s="13">
        <v>0</v>
      </c>
      <c r="S161" s="13">
        <v>242902.22605328119</v>
      </c>
      <c r="T161" s="35">
        <v>45246</v>
      </c>
      <c r="U161" s="13">
        <v>31374</v>
      </c>
      <c r="V161" s="13">
        <v>0</v>
      </c>
      <c r="W161" s="13">
        <v>23530.5</v>
      </c>
      <c r="X161" s="35">
        <v>10158</v>
      </c>
      <c r="Y161" s="13">
        <v>60500</v>
      </c>
      <c r="Z161" s="13">
        <v>2000</v>
      </c>
      <c r="AA161" s="13">
        <v>43875</v>
      </c>
      <c r="AB161" s="35">
        <v>10952</v>
      </c>
      <c r="AC161" s="13">
        <v>71305</v>
      </c>
      <c r="AD161" s="13">
        <v>4509</v>
      </c>
      <c r="AE161" s="13">
        <v>52531.199999999997</v>
      </c>
    </row>
    <row r="162" spans="1:31">
      <c r="A162" s="2">
        <v>384</v>
      </c>
      <c r="B162" s="1" t="s">
        <v>135</v>
      </c>
      <c r="C162" s="13">
        <v>4934322</v>
      </c>
      <c r="D162" s="13">
        <v>4352836.2396309702</v>
      </c>
      <c r="E162" s="13">
        <v>591126.35814031865</v>
      </c>
      <c r="F162" s="13">
        <v>5282604</v>
      </c>
      <c r="G162" s="13">
        <v>4725463</v>
      </c>
      <c r="H162" s="13">
        <v>557141</v>
      </c>
      <c r="I162" s="13">
        <v>159805</v>
      </c>
      <c r="J162" s="13">
        <v>159805</v>
      </c>
      <c r="K162" s="13">
        <v>0</v>
      </c>
      <c r="L162" s="35">
        <v>2230999.4131752602</v>
      </c>
      <c r="M162" s="13">
        <v>328807.79747252609</v>
      </c>
      <c r="N162" s="13">
        <v>2426538.0278874999</v>
      </c>
      <c r="O162" s="13">
        <v>2253367</v>
      </c>
      <c r="P162" s="13">
        <v>328808</v>
      </c>
      <c r="Q162" s="13">
        <v>0</v>
      </c>
      <c r="R162" s="13">
        <v>0</v>
      </c>
      <c r="S162" s="13">
        <v>173171.02788749989</v>
      </c>
      <c r="T162" s="35">
        <v>20347</v>
      </c>
      <c r="U162" s="13">
        <v>61969</v>
      </c>
      <c r="V162" s="13">
        <v>386</v>
      </c>
      <c r="W162" s="13">
        <v>46187.25</v>
      </c>
      <c r="X162" s="35">
        <v>13954</v>
      </c>
      <c r="Y162" s="13">
        <v>30591</v>
      </c>
      <c r="Z162" s="13">
        <v>0</v>
      </c>
      <c r="AA162" s="13">
        <v>22943.25</v>
      </c>
      <c r="AB162" s="35">
        <v>29678</v>
      </c>
      <c r="AC162" s="13">
        <v>424624</v>
      </c>
      <c r="AD162" s="13">
        <v>64200</v>
      </c>
      <c r="AE162" s="13">
        <v>278895.75</v>
      </c>
    </row>
    <row r="163" spans="1:31">
      <c r="A163" s="2">
        <v>385</v>
      </c>
      <c r="B163" s="1" t="s">
        <v>136</v>
      </c>
      <c r="C163" s="13">
        <v>1613670</v>
      </c>
      <c r="D163" s="13">
        <v>1545938.1030556217</v>
      </c>
      <c r="E163" s="13">
        <v>70884.718124744555</v>
      </c>
      <c r="F163" s="13">
        <v>2015952</v>
      </c>
      <c r="G163" s="13">
        <v>1951457</v>
      </c>
      <c r="H163" s="13">
        <v>64495</v>
      </c>
      <c r="I163" s="13">
        <v>67698</v>
      </c>
      <c r="J163" s="13">
        <v>59348</v>
      </c>
      <c r="K163" s="13">
        <v>8350</v>
      </c>
      <c r="L163" s="35">
        <v>824474.09138161957</v>
      </c>
      <c r="M163" s="13">
        <v>322997.84306971839</v>
      </c>
      <c r="N163" s="13">
        <v>1104977.2880381432</v>
      </c>
      <c r="O163" s="13">
        <v>704159</v>
      </c>
      <c r="P163" s="13">
        <v>322998</v>
      </c>
      <c r="Q163" s="13">
        <v>7965</v>
      </c>
      <c r="R163" s="13">
        <v>0</v>
      </c>
      <c r="S163" s="13">
        <v>206118.52284540489</v>
      </c>
      <c r="T163" s="35">
        <v>11733</v>
      </c>
      <c r="U163" s="13">
        <v>53373</v>
      </c>
      <c r="V163" s="13">
        <v>34</v>
      </c>
      <c r="W163" s="13">
        <v>40004.25</v>
      </c>
      <c r="X163" s="35">
        <v>10451</v>
      </c>
      <c r="Y163" s="13">
        <v>45499</v>
      </c>
      <c r="Z163" s="13">
        <v>0</v>
      </c>
      <c r="AA163" s="13">
        <v>34124.25</v>
      </c>
      <c r="AB163" s="35">
        <v>12353</v>
      </c>
      <c r="AC163" s="13">
        <v>73677</v>
      </c>
      <c r="AD163" s="13">
        <v>17427</v>
      </c>
      <c r="AE163" s="13">
        <v>44792.4</v>
      </c>
    </row>
    <row r="164" spans="1:31">
      <c r="A164" s="2">
        <v>388</v>
      </c>
      <c r="B164" s="1" t="s">
        <v>137</v>
      </c>
      <c r="C164" s="13">
        <v>2294661</v>
      </c>
      <c r="D164" s="13">
        <v>1988073.9887509479</v>
      </c>
      <c r="E164" s="13">
        <v>100596.25096127957</v>
      </c>
      <c r="F164" s="13">
        <v>2639447</v>
      </c>
      <c r="G164" s="13">
        <v>2562062</v>
      </c>
      <c r="H164" s="13">
        <v>77385</v>
      </c>
      <c r="I164" s="13">
        <v>81990</v>
      </c>
      <c r="J164" s="13">
        <v>77576</v>
      </c>
      <c r="K164" s="13">
        <v>4414</v>
      </c>
      <c r="L164" s="35">
        <v>1151298.890679942</v>
      </c>
      <c r="M164" s="13">
        <v>216251.9418679724</v>
      </c>
      <c r="N164" s="13">
        <v>1630774.3916702112</v>
      </c>
      <c r="O164" s="13">
        <v>1188285</v>
      </c>
      <c r="P164" s="13">
        <v>216252</v>
      </c>
      <c r="Q164" s="13">
        <v>0</v>
      </c>
      <c r="R164" s="13">
        <v>0</v>
      </c>
      <c r="S164" s="13">
        <v>287824.72266998549</v>
      </c>
      <c r="T164" s="35">
        <v>17257</v>
      </c>
      <c r="U164" s="13">
        <v>98147</v>
      </c>
      <c r="V164" s="13">
        <v>0</v>
      </c>
      <c r="W164" s="13">
        <v>73610.25</v>
      </c>
      <c r="X164" s="35">
        <v>11054</v>
      </c>
      <c r="Y164" s="13">
        <v>29320</v>
      </c>
      <c r="Z164" s="13">
        <v>0</v>
      </c>
      <c r="AA164" s="13">
        <v>21990</v>
      </c>
      <c r="AB164" s="35">
        <v>8056</v>
      </c>
      <c r="AC164" s="13">
        <v>50548</v>
      </c>
      <c r="AD164" s="13">
        <v>7258</v>
      </c>
      <c r="AE164" s="13">
        <v>34022.85</v>
      </c>
    </row>
    <row r="165" spans="1:31">
      <c r="A165" s="2">
        <v>392</v>
      </c>
      <c r="B165" s="1" t="s">
        <v>138</v>
      </c>
      <c r="C165" s="13">
        <v>39489856</v>
      </c>
      <c r="D165" s="13">
        <v>38435985.433904946</v>
      </c>
      <c r="E165" s="13">
        <v>1131028.1516894307</v>
      </c>
      <c r="F165" s="13">
        <v>35741708</v>
      </c>
      <c r="G165" s="13">
        <v>34306795</v>
      </c>
      <c r="H165" s="13">
        <v>1434913</v>
      </c>
      <c r="I165" s="13">
        <v>2860704</v>
      </c>
      <c r="J165" s="13">
        <v>2631848</v>
      </c>
      <c r="K165" s="13">
        <v>228856</v>
      </c>
      <c r="L165" s="35">
        <v>14073168</v>
      </c>
      <c r="M165" s="13"/>
      <c r="N165" s="13">
        <v>23254849.419020638</v>
      </c>
      <c r="O165" s="13">
        <v>17928445</v>
      </c>
      <c r="P165" s="13">
        <v>0</v>
      </c>
      <c r="Q165" s="13">
        <v>82148</v>
      </c>
      <c r="R165" s="13">
        <v>0</v>
      </c>
      <c r="S165" s="13">
        <v>4397865</v>
      </c>
      <c r="T165" s="35">
        <v>256002</v>
      </c>
      <c r="U165" s="13">
        <v>642342</v>
      </c>
      <c r="V165" s="13">
        <v>9760</v>
      </c>
      <c r="W165" s="13">
        <v>474436.5</v>
      </c>
      <c r="X165" s="35">
        <v>55067</v>
      </c>
      <c r="Y165" s="13">
        <v>100250</v>
      </c>
      <c r="Z165" s="13">
        <v>580</v>
      </c>
      <c r="AA165" s="13">
        <v>74752.5</v>
      </c>
      <c r="AB165" s="35">
        <v>249852</v>
      </c>
      <c r="AC165" s="13">
        <v>1188755</v>
      </c>
      <c r="AD165" s="13">
        <v>197124</v>
      </c>
      <c r="AE165" s="13">
        <v>755915.85</v>
      </c>
    </row>
    <row r="166" spans="1:31">
      <c r="A166" s="2">
        <v>393</v>
      </c>
      <c r="B166" s="1" t="s">
        <v>139</v>
      </c>
      <c r="C166" s="13">
        <v>383651</v>
      </c>
      <c r="D166" s="13">
        <v>381137.16332435561</v>
      </c>
      <c r="E166" s="13">
        <v>0</v>
      </c>
      <c r="F166" s="13">
        <v>462334</v>
      </c>
      <c r="G166" s="13">
        <v>455607</v>
      </c>
      <c r="H166" s="13">
        <v>6727</v>
      </c>
      <c r="I166" s="13">
        <v>16838</v>
      </c>
      <c r="J166" s="13">
        <v>16838</v>
      </c>
      <c r="K166" s="13">
        <v>0</v>
      </c>
      <c r="L166" s="35">
        <v>213273.6316938161</v>
      </c>
      <c r="M166" s="13">
        <v>59131.362401545317</v>
      </c>
      <c r="N166" s="13">
        <v>285167.31941071257</v>
      </c>
      <c r="O166" s="13">
        <v>148618</v>
      </c>
      <c r="P166" s="13">
        <v>22274</v>
      </c>
      <c r="Q166" s="13">
        <v>5763</v>
      </c>
      <c r="R166" s="13">
        <v>0</v>
      </c>
      <c r="S166" s="13">
        <v>53318.407923454026</v>
      </c>
      <c r="T166" s="35">
        <v>546</v>
      </c>
      <c r="U166" s="13">
        <v>0</v>
      </c>
      <c r="V166" s="13">
        <v>0</v>
      </c>
      <c r="W166" s="13">
        <v>0</v>
      </c>
      <c r="X166" s="35">
        <v>0</v>
      </c>
      <c r="Y166" s="13">
        <v>0</v>
      </c>
      <c r="Z166" s="13">
        <v>0</v>
      </c>
      <c r="AA166" s="13">
        <v>0</v>
      </c>
      <c r="AB166" s="35">
        <v>0</v>
      </c>
      <c r="AC166" s="13">
        <v>42379</v>
      </c>
      <c r="AD166" s="13">
        <v>5483</v>
      </c>
      <c r="AE166" s="13">
        <v>28097.25</v>
      </c>
    </row>
    <row r="167" spans="1:31">
      <c r="A167" s="2">
        <v>394</v>
      </c>
      <c r="B167" s="1" t="s">
        <v>140</v>
      </c>
      <c r="C167" s="13">
        <v>14620106</v>
      </c>
      <c r="D167" s="13">
        <v>13662107.791137855</v>
      </c>
      <c r="E167" s="13">
        <v>986563.06865618436</v>
      </c>
      <c r="F167" s="13">
        <v>16924103</v>
      </c>
      <c r="G167" s="13">
        <v>15847859</v>
      </c>
      <c r="H167" s="13">
        <v>1076244</v>
      </c>
      <c r="I167" s="13">
        <v>588966</v>
      </c>
      <c r="J167" s="13">
        <v>552749</v>
      </c>
      <c r="K167" s="13">
        <v>36217</v>
      </c>
      <c r="L167" s="35">
        <v>6976275.7592311101</v>
      </c>
      <c r="M167" s="13">
        <v>1679989.0668735567</v>
      </c>
      <c r="N167" s="13">
        <v>8843588.1151625887</v>
      </c>
      <c r="O167" s="13">
        <v>5308074</v>
      </c>
      <c r="P167" s="13">
        <v>1679989</v>
      </c>
      <c r="Q167" s="13">
        <v>42300</v>
      </c>
      <c r="R167" s="13">
        <v>0</v>
      </c>
      <c r="S167" s="13">
        <v>1744068.9398077775</v>
      </c>
      <c r="T167" s="35">
        <v>115961</v>
      </c>
      <c r="U167" s="13">
        <v>339627</v>
      </c>
      <c r="V167" s="13">
        <v>6456</v>
      </c>
      <c r="W167" s="13">
        <v>249878.25</v>
      </c>
      <c r="X167" s="35">
        <v>29969</v>
      </c>
      <c r="Y167" s="13">
        <v>67358</v>
      </c>
      <c r="Z167" s="13">
        <v>3165</v>
      </c>
      <c r="AA167" s="13">
        <v>48144.75</v>
      </c>
      <c r="AB167" s="35">
        <v>286715</v>
      </c>
      <c r="AC167" s="13">
        <v>990369</v>
      </c>
      <c r="AD167" s="13">
        <v>186986</v>
      </c>
      <c r="AE167" s="13">
        <v>619820.85</v>
      </c>
    </row>
    <row r="168" spans="1:31">
      <c r="A168" s="2">
        <v>395</v>
      </c>
      <c r="B168" s="1" t="s">
        <v>448</v>
      </c>
      <c r="C168" s="13">
        <v>892975</v>
      </c>
      <c r="D168" s="13">
        <v>872783.13836550375</v>
      </c>
      <c r="E168" s="13">
        <v>14268.85996602349</v>
      </c>
      <c r="F168" s="13">
        <v>1059689</v>
      </c>
      <c r="G168" s="13">
        <v>1042687</v>
      </c>
      <c r="H168" s="13">
        <v>17002</v>
      </c>
      <c r="I168" s="13">
        <v>40384</v>
      </c>
      <c r="J168" s="13">
        <v>39178</v>
      </c>
      <c r="K168" s="13">
        <v>1206</v>
      </c>
      <c r="L168" s="35">
        <v>614436.8776021786</v>
      </c>
      <c r="M168" s="13">
        <v>156319.73666702147</v>
      </c>
      <c r="N168" s="13">
        <v>954460.17882625049</v>
      </c>
      <c r="O168" s="13">
        <v>775789</v>
      </c>
      <c r="P168" s="13">
        <v>156320</v>
      </c>
      <c r="Q168" s="13">
        <v>399</v>
      </c>
      <c r="R168" s="13">
        <v>0</v>
      </c>
      <c r="S168" s="13">
        <v>153609.21940054465</v>
      </c>
      <c r="T168" s="35">
        <v>19428</v>
      </c>
      <c r="U168" s="13">
        <v>25558</v>
      </c>
      <c r="V168" s="13">
        <v>1370</v>
      </c>
      <c r="W168" s="13">
        <v>18141</v>
      </c>
      <c r="X168" s="35">
        <v>601</v>
      </c>
      <c r="Y168" s="13">
        <v>0</v>
      </c>
      <c r="Z168" s="13">
        <v>0</v>
      </c>
      <c r="AA168" s="13">
        <v>0</v>
      </c>
      <c r="AB168" s="35">
        <v>31531</v>
      </c>
      <c r="AC168" s="13">
        <v>64043</v>
      </c>
      <c r="AD168" s="13">
        <v>31242</v>
      </c>
      <c r="AE168" s="13">
        <v>26229.45</v>
      </c>
    </row>
    <row r="169" spans="1:31">
      <c r="A169" s="2">
        <v>396</v>
      </c>
      <c r="B169" s="1" t="s">
        <v>141</v>
      </c>
      <c r="C169" s="13">
        <v>6896961</v>
      </c>
      <c r="D169" s="13">
        <v>6570051.4122351483</v>
      </c>
      <c r="E169" s="13">
        <v>340385.12781870418</v>
      </c>
      <c r="F169" s="13">
        <v>7274112</v>
      </c>
      <c r="G169" s="13">
        <v>6950747</v>
      </c>
      <c r="H169" s="13">
        <v>323365</v>
      </c>
      <c r="I169" s="13">
        <v>322814</v>
      </c>
      <c r="J169" s="13">
        <v>318689</v>
      </c>
      <c r="K169" s="13">
        <v>4125</v>
      </c>
      <c r="L169" s="35">
        <v>3348672.2336694403</v>
      </c>
      <c r="M169" s="13">
        <v>469925.00510046049</v>
      </c>
      <c r="N169" s="13">
        <v>5247012.9441583306</v>
      </c>
      <c r="O169" s="13">
        <v>3174822</v>
      </c>
      <c r="P169" s="13">
        <v>577741</v>
      </c>
      <c r="Q169" s="13">
        <v>24324</v>
      </c>
      <c r="R169" s="13">
        <v>0</v>
      </c>
      <c r="S169" s="13">
        <v>837168.05841736007</v>
      </c>
      <c r="T169" s="35">
        <v>22086</v>
      </c>
      <c r="U169" s="13">
        <v>87682</v>
      </c>
      <c r="V169" s="13">
        <v>627</v>
      </c>
      <c r="W169" s="13">
        <v>65291.25</v>
      </c>
      <c r="X169" s="35">
        <v>4346</v>
      </c>
      <c r="Y169" s="13">
        <v>19011</v>
      </c>
      <c r="Z169" s="13">
        <v>0</v>
      </c>
      <c r="AA169" s="13">
        <v>14258.25</v>
      </c>
      <c r="AB169" s="35">
        <v>38239</v>
      </c>
      <c r="AC169" s="13">
        <v>137114</v>
      </c>
      <c r="AD169" s="13">
        <v>47963</v>
      </c>
      <c r="AE169" s="13">
        <v>69023.25</v>
      </c>
    </row>
    <row r="170" spans="1:31">
      <c r="A170" s="2">
        <v>397</v>
      </c>
      <c r="B170" s="1" t="s">
        <v>142</v>
      </c>
      <c r="C170" s="13">
        <v>2199175</v>
      </c>
      <c r="D170" s="13">
        <v>2039397.3669858368</v>
      </c>
      <c r="E170" s="13">
        <v>164074.30666803557</v>
      </c>
      <c r="F170" s="13">
        <v>2203061</v>
      </c>
      <c r="G170" s="13">
        <v>2097662</v>
      </c>
      <c r="H170" s="13">
        <v>105399</v>
      </c>
      <c r="I170" s="13">
        <v>112878</v>
      </c>
      <c r="J170" s="13">
        <v>111904</v>
      </c>
      <c r="K170" s="13">
        <v>974</v>
      </c>
      <c r="L170" s="35">
        <v>1132172.7139169225</v>
      </c>
      <c r="M170" s="13">
        <v>180684.90268935799</v>
      </c>
      <c r="N170" s="13">
        <v>1708031.1619768839</v>
      </c>
      <c r="O170" s="13">
        <v>947593</v>
      </c>
      <c r="P170" s="13">
        <v>180685</v>
      </c>
      <c r="Q170" s="13">
        <v>14917</v>
      </c>
      <c r="R170" s="13">
        <v>0</v>
      </c>
      <c r="S170" s="13">
        <v>283043.17847923061</v>
      </c>
      <c r="T170" s="35">
        <v>22441</v>
      </c>
      <c r="U170" s="13">
        <v>80056</v>
      </c>
      <c r="V170" s="13">
        <v>68</v>
      </c>
      <c r="W170" s="13">
        <v>59991</v>
      </c>
      <c r="X170" s="35">
        <v>17786</v>
      </c>
      <c r="Y170" s="13">
        <v>28824</v>
      </c>
      <c r="Z170" s="13">
        <v>0</v>
      </c>
      <c r="AA170" s="13">
        <v>21618</v>
      </c>
      <c r="AB170" s="35">
        <v>12041</v>
      </c>
      <c r="AC170" s="13">
        <v>123811</v>
      </c>
      <c r="AD170" s="13">
        <v>17705</v>
      </c>
      <c r="AE170" s="13">
        <v>83638.8</v>
      </c>
    </row>
    <row r="171" spans="1:31">
      <c r="A171" s="2">
        <v>398</v>
      </c>
      <c r="B171" s="1" t="s">
        <v>143</v>
      </c>
      <c r="C171" s="13">
        <v>6550753</v>
      </c>
      <c r="D171" s="13">
        <v>6126631.1358209094</v>
      </c>
      <c r="E171" s="13">
        <v>436920.32566311338</v>
      </c>
      <c r="F171" s="13">
        <v>5490006</v>
      </c>
      <c r="G171" s="13">
        <v>5161844</v>
      </c>
      <c r="H171" s="13">
        <v>328162</v>
      </c>
      <c r="I171" s="13">
        <v>267362</v>
      </c>
      <c r="J171" s="13">
        <v>261034</v>
      </c>
      <c r="K171" s="13">
        <v>6328</v>
      </c>
      <c r="L171" s="35">
        <v>3247271.1997953374</v>
      </c>
      <c r="M171" s="13">
        <v>575583.29464492842</v>
      </c>
      <c r="N171" s="13">
        <v>4257633.0518017923</v>
      </c>
      <c r="O171" s="13">
        <v>3315263</v>
      </c>
      <c r="P171" s="13">
        <v>575583</v>
      </c>
      <c r="Q171" s="13">
        <v>38025</v>
      </c>
      <c r="R171" s="13">
        <v>0</v>
      </c>
      <c r="S171" s="13">
        <v>801819.05180179235</v>
      </c>
      <c r="T171" s="35">
        <v>73992</v>
      </c>
      <c r="U171" s="13">
        <v>125874</v>
      </c>
      <c r="V171" s="13">
        <v>6600</v>
      </c>
      <c r="W171" s="13">
        <v>89455.5</v>
      </c>
      <c r="X171" s="35">
        <v>4200</v>
      </c>
      <c r="Y171" s="13">
        <v>10672</v>
      </c>
      <c r="Z171" s="13">
        <v>476</v>
      </c>
      <c r="AA171" s="13">
        <v>7647</v>
      </c>
      <c r="AB171" s="35">
        <v>86655</v>
      </c>
      <c r="AC171" s="13">
        <v>706422</v>
      </c>
      <c r="AD171" s="13">
        <v>123522</v>
      </c>
      <c r="AE171" s="13">
        <v>444985.35</v>
      </c>
    </row>
    <row r="172" spans="1:31">
      <c r="A172" s="2">
        <v>399</v>
      </c>
      <c r="B172" s="1" t="s">
        <v>144</v>
      </c>
      <c r="C172" s="13">
        <v>1660676</v>
      </c>
      <c r="D172" s="13">
        <v>1360144.3938267461</v>
      </c>
      <c r="E172" s="13">
        <v>106264.02112199969</v>
      </c>
      <c r="F172" s="13">
        <v>1692666</v>
      </c>
      <c r="G172" s="13">
        <v>1609389</v>
      </c>
      <c r="H172" s="13">
        <v>83277</v>
      </c>
      <c r="I172" s="13">
        <v>57966</v>
      </c>
      <c r="J172" s="13">
        <v>57966</v>
      </c>
      <c r="K172" s="13">
        <v>0</v>
      </c>
      <c r="L172" s="35">
        <v>654542.06598134153</v>
      </c>
      <c r="M172" s="13">
        <v>161639.8361240231</v>
      </c>
      <c r="N172" s="13">
        <v>951312.51877367392</v>
      </c>
      <c r="O172" s="13">
        <v>494199</v>
      </c>
      <c r="P172" s="13">
        <v>111930</v>
      </c>
      <c r="Q172" s="13">
        <v>949</v>
      </c>
      <c r="R172" s="13">
        <v>0</v>
      </c>
      <c r="S172" s="13">
        <v>163635.51649533538</v>
      </c>
      <c r="T172" s="35">
        <v>19401</v>
      </c>
      <c r="U172" s="13">
        <v>112141</v>
      </c>
      <c r="V172" s="13">
        <v>2023</v>
      </c>
      <c r="W172" s="13">
        <v>82588.5</v>
      </c>
      <c r="X172" s="35">
        <v>3093</v>
      </c>
      <c r="Y172" s="13">
        <v>41570</v>
      </c>
      <c r="Z172" s="13">
        <v>0</v>
      </c>
      <c r="AA172" s="13">
        <v>31177.5</v>
      </c>
      <c r="AB172" s="35">
        <v>1980</v>
      </c>
      <c r="AC172" s="13">
        <v>153706</v>
      </c>
      <c r="AD172" s="13">
        <v>62303</v>
      </c>
      <c r="AE172" s="13">
        <v>73880.100000000006</v>
      </c>
    </row>
    <row r="173" spans="1:31">
      <c r="A173" s="2">
        <v>400</v>
      </c>
      <c r="B173" s="1" t="s">
        <v>145</v>
      </c>
      <c r="C173" s="13">
        <v>18443150</v>
      </c>
      <c r="D173" s="13">
        <v>17982476.051321618</v>
      </c>
      <c r="E173" s="13">
        <v>496708.38894388062</v>
      </c>
      <c r="F173" s="13">
        <v>17509733</v>
      </c>
      <c r="G173" s="13">
        <v>17031189</v>
      </c>
      <c r="H173" s="13">
        <v>478544</v>
      </c>
      <c r="I173" s="13">
        <v>1051610</v>
      </c>
      <c r="J173" s="13">
        <v>989578</v>
      </c>
      <c r="K173" s="13">
        <v>62032</v>
      </c>
      <c r="L173" s="35">
        <v>9632260.875863608</v>
      </c>
      <c r="M173" s="13">
        <v>729431.38305393164</v>
      </c>
      <c r="N173" s="13">
        <v>12553435.475417916</v>
      </c>
      <c r="O173" s="13">
        <v>12552188</v>
      </c>
      <c r="P173" s="13">
        <v>729431</v>
      </c>
      <c r="Q173" s="13">
        <v>144891</v>
      </c>
      <c r="R173" s="13">
        <v>0</v>
      </c>
      <c r="S173" s="13">
        <v>40013.475417915732</v>
      </c>
      <c r="T173" s="35">
        <v>40856</v>
      </c>
      <c r="U173" s="13">
        <v>112914</v>
      </c>
      <c r="V173" s="13">
        <v>9755</v>
      </c>
      <c r="W173" s="13">
        <v>77369.25</v>
      </c>
      <c r="X173" s="35">
        <v>21459</v>
      </c>
      <c r="Y173" s="13">
        <v>109086</v>
      </c>
      <c r="Z173" s="13">
        <v>901</v>
      </c>
      <c r="AA173" s="13">
        <v>81138.75</v>
      </c>
      <c r="AB173" s="35">
        <v>46156</v>
      </c>
      <c r="AC173" s="13">
        <v>431463</v>
      </c>
      <c r="AD173" s="13">
        <v>85389</v>
      </c>
      <c r="AE173" s="13">
        <v>264915.75</v>
      </c>
    </row>
    <row r="174" spans="1:31">
      <c r="A174" s="2">
        <v>402</v>
      </c>
      <c r="B174" s="1" t="s">
        <v>146</v>
      </c>
      <c r="C174" s="13">
        <v>18270996</v>
      </c>
      <c r="D174" s="13">
        <v>17501736.157235064</v>
      </c>
      <c r="E174" s="13">
        <v>804959.17588558793</v>
      </c>
      <c r="F174" s="13">
        <v>19033955</v>
      </c>
      <c r="G174" s="13">
        <v>18194315</v>
      </c>
      <c r="H174" s="13">
        <v>839640</v>
      </c>
      <c r="I174" s="13">
        <v>336545</v>
      </c>
      <c r="J174" s="13">
        <v>311782</v>
      </c>
      <c r="K174" s="13">
        <v>24763</v>
      </c>
      <c r="L174" s="35">
        <v>7627872.8335218374</v>
      </c>
      <c r="M174" s="13">
        <v>1044024.4636561088</v>
      </c>
      <c r="N174" s="13">
        <v>11421534.099826202</v>
      </c>
      <c r="O174" s="13">
        <v>7688755</v>
      </c>
      <c r="P174" s="13">
        <v>1044024</v>
      </c>
      <c r="Q174" s="13">
        <v>566738</v>
      </c>
      <c r="R174" s="13">
        <v>0</v>
      </c>
      <c r="S174" s="13">
        <v>1906968.2083804593</v>
      </c>
      <c r="T174" s="35">
        <v>111628</v>
      </c>
      <c r="U174" s="13">
        <v>356394</v>
      </c>
      <c r="V174" s="13">
        <v>2442</v>
      </c>
      <c r="W174" s="13">
        <v>265464</v>
      </c>
      <c r="X174" s="35">
        <v>29517</v>
      </c>
      <c r="Y174" s="13">
        <v>84982</v>
      </c>
      <c r="Z174" s="13">
        <v>1000</v>
      </c>
      <c r="AA174" s="13">
        <v>62986.5</v>
      </c>
      <c r="AB174" s="35">
        <v>72941</v>
      </c>
      <c r="AC174" s="13">
        <v>820019</v>
      </c>
      <c r="AD174" s="13">
        <v>175871</v>
      </c>
      <c r="AE174" s="13">
        <v>501561.15</v>
      </c>
    </row>
    <row r="175" spans="1:31">
      <c r="A175" s="2">
        <v>405</v>
      </c>
      <c r="B175" s="1" t="s">
        <v>147</v>
      </c>
      <c r="C175" s="13">
        <v>15246259</v>
      </c>
      <c r="D175" s="13">
        <v>14316584.474936746</v>
      </c>
      <c r="E175" s="13">
        <v>959464.72467209969</v>
      </c>
      <c r="F175" s="13">
        <v>14477593</v>
      </c>
      <c r="G175" s="13">
        <v>13647636</v>
      </c>
      <c r="H175" s="13">
        <v>829957</v>
      </c>
      <c r="I175" s="13">
        <v>478619</v>
      </c>
      <c r="J175" s="13">
        <v>438558</v>
      </c>
      <c r="K175" s="13">
        <v>40061</v>
      </c>
      <c r="L175" s="35">
        <v>7574572.8990703188</v>
      </c>
      <c r="M175" s="13">
        <v>811823.01283786551</v>
      </c>
      <c r="N175" s="13">
        <v>11633694.929957829</v>
      </c>
      <c r="O175" s="13">
        <v>8151646</v>
      </c>
      <c r="P175" s="13">
        <v>811823</v>
      </c>
      <c r="Q175" s="13">
        <v>27037</v>
      </c>
      <c r="R175" s="13">
        <v>0</v>
      </c>
      <c r="S175" s="13">
        <v>1893643.2247675797</v>
      </c>
      <c r="T175" s="35">
        <v>93424</v>
      </c>
      <c r="U175" s="13">
        <v>229451</v>
      </c>
      <c r="V175" s="13">
        <v>2805</v>
      </c>
      <c r="W175" s="13">
        <v>169984.5</v>
      </c>
      <c r="X175" s="35">
        <v>29587</v>
      </c>
      <c r="Y175" s="13">
        <v>99530</v>
      </c>
      <c r="Z175" s="13">
        <v>3143</v>
      </c>
      <c r="AA175" s="13">
        <v>72290.25</v>
      </c>
      <c r="AB175" s="35">
        <v>91907</v>
      </c>
      <c r="AC175" s="13">
        <v>563903</v>
      </c>
      <c r="AD175" s="13">
        <v>146250</v>
      </c>
      <c r="AE175" s="13">
        <v>322247.25</v>
      </c>
    </row>
    <row r="176" spans="1:31">
      <c r="A176" s="2">
        <v>406</v>
      </c>
      <c r="B176" s="1" t="s">
        <v>148</v>
      </c>
      <c r="C176" s="13">
        <v>6232131</v>
      </c>
      <c r="D176" s="13">
        <v>5727822.7400461864</v>
      </c>
      <c r="E176" s="13">
        <v>516484.95367455774</v>
      </c>
      <c r="F176" s="13">
        <v>6550320</v>
      </c>
      <c r="G176" s="13">
        <v>6045836</v>
      </c>
      <c r="H176" s="13">
        <v>504484</v>
      </c>
      <c r="I176" s="13">
        <v>181617</v>
      </c>
      <c r="J176" s="13">
        <v>175404</v>
      </c>
      <c r="K176" s="13">
        <v>6213</v>
      </c>
      <c r="L176" s="35">
        <v>2742125.6905538691</v>
      </c>
      <c r="M176" s="13">
        <v>440448.4955433025</v>
      </c>
      <c r="N176" s="13">
        <v>3994293.1579066887</v>
      </c>
      <c r="O176" s="13">
        <v>2132315</v>
      </c>
      <c r="P176" s="13">
        <v>440448</v>
      </c>
      <c r="Q176" s="13">
        <v>11880</v>
      </c>
      <c r="R176" s="13">
        <v>0</v>
      </c>
      <c r="S176" s="13">
        <v>685531.42263846728</v>
      </c>
      <c r="T176" s="35">
        <v>59684</v>
      </c>
      <c r="U176" s="13">
        <v>375847</v>
      </c>
      <c r="V176" s="13">
        <v>924</v>
      </c>
      <c r="W176" s="13">
        <v>281192.25</v>
      </c>
      <c r="X176" s="35">
        <v>10565</v>
      </c>
      <c r="Y176" s="13">
        <v>70311</v>
      </c>
      <c r="Z176" s="13">
        <v>420</v>
      </c>
      <c r="AA176" s="13">
        <v>52418.25</v>
      </c>
      <c r="AB176" s="35">
        <v>12166</v>
      </c>
      <c r="AC176" s="13">
        <v>472002</v>
      </c>
      <c r="AD176" s="13">
        <v>36997</v>
      </c>
      <c r="AE176" s="13">
        <v>335406.3</v>
      </c>
    </row>
    <row r="177" spans="1:31">
      <c r="A177" s="2">
        <v>412</v>
      </c>
      <c r="B177" s="1" t="s">
        <v>462</v>
      </c>
      <c r="C177" s="13">
        <v>691121</v>
      </c>
      <c r="D177" s="13">
        <v>641358.81193126494</v>
      </c>
      <c r="E177" s="13">
        <v>14776.946336871102</v>
      </c>
      <c r="F177" s="13">
        <v>869435</v>
      </c>
      <c r="G177" s="13">
        <v>839742</v>
      </c>
      <c r="H177" s="13">
        <v>29693</v>
      </c>
      <c r="I177" s="13">
        <v>34315</v>
      </c>
      <c r="J177" s="13">
        <v>18905</v>
      </c>
      <c r="K177" s="13">
        <v>15410</v>
      </c>
      <c r="L177" s="35">
        <v>450251.31268027175</v>
      </c>
      <c r="M177" s="13">
        <v>138076.04338800098</v>
      </c>
      <c r="N177" s="13">
        <v>649490.80308795057</v>
      </c>
      <c r="O177" s="13">
        <v>536658</v>
      </c>
      <c r="P177" s="13">
        <v>138076</v>
      </c>
      <c r="Q177" s="13">
        <v>0</v>
      </c>
      <c r="R177" s="13">
        <v>0</v>
      </c>
      <c r="S177" s="13">
        <v>108857.80308795057</v>
      </c>
      <c r="T177" s="35">
        <v>22671</v>
      </c>
      <c r="U177" s="13">
        <v>62926</v>
      </c>
      <c r="V177" s="13">
        <v>0</v>
      </c>
      <c r="W177" s="13">
        <v>47194.5</v>
      </c>
      <c r="X177" s="35">
        <v>5331</v>
      </c>
      <c r="Y177" s="13">
        <v>0</v>
      </c>
      <c r="Z177" s="13">
        <v>0</v>
      </c>
      <c r="AA177" s="13">
        <v>0</v>
      </c>
      <c r="AB177" s="35">
        <v>14285</v>
      </c>
      <c r="AC177" s="13">
        <v>94428</v>
      </c>
      <c r="AD177" s="13">
        <v>19667</v>
      </c>
      <c r="AE177" s="13">
        <v>59343.9</v>
      </c>
    </row>
    <row r="178" spans="1:31">
      <c r="A178" s="2">
        <v>415</v>
      </c>
      <c r="B178" s="1" t="s">
        <v>149</v>
      </c>
      <c r="C178" s="13">
        <v>787639</v>
      </c>
      <c r="D178" s="13">
        <v>746140.51700403006</v>
      </c>
      <c r="E178" s="13">
        <v>43036.977059075354</v>
      </c>
      <c r="F178" s="13">
        <v>848133</v>
      </c>
      <c r="G178" s="13">
        <v>775620</v>
      </c>
      <c r="H178" s="13">
        <v>72513</v>
      </c>
      <c r="I178" s="13">
        <v>47572</v>
      </c>
      <c r="J178" s="13">
        <v>47572</v>
      </c>
      <c r="K178" s="13">
        <v>0</v>
      </c>
      <c r="L178" s="35">
        <v>358253.4131895724</v>
      </c>
      <c r="M178" s="13">
        <v>95922.819653765415</v>
      </c>
      <c r="N178" s="13">
        <v>503406.94945596869</v>
      </c>
      <c r="O178" s="13">
        <v>369544</v>
      </c>
      <c r="P178" s="13">
        <v>95923</v>
      </c>
      <c r="Q178" s="13">
        <v>22603</v>
      </c>
      <c r="R178" s="13">
        <v>0</v>
      </c>
      <c r="S178" s="13">
        <v>89563.3532973931</v>
      </c>
      <c r="T178" s="35">
        <v>4955</v>
      </c>
      <c r="U178" s="13">
        <v>43641</v>
      </c>
      <c r="V178" s="13">
        <v>0</v>
      </c>
      <c r="W178" s="13">
        <v>32730.75</v>
      </c>
      <c r="X178" s="35">
        <v>2593</v>
      </c>
      <c r="Y178" s="13">
        <v>0</v>
      </c>
      <c r="Z178" s="13">
        <v>0</v>
      </c>
      <c r="AA178" s="13">
        <v>0</v>
      </c>
      <c r="AB178" s="35">
        <v>3727</v>
      </c>
      <c r="AC178" s="13">
        <v>2380</v>
      </c>
      <c r="AD178" s="13">
        <v>3527</v>
      </c>
      <c r="AE178" s="13">
        <v>-503.25</v>
      </c>
    </row>
    <row r="179" spans="1:31">
      <c r="A179" s="2">
        <v>416</v>
      </c>
      <c r="B179" s="1" t="s">
        <v>150</v>
      </c>
      <c r="C179" s="13">
        <v>1935365</v>
      </c>
      <c r="D179" s="13">
        <v>1897185.9948673665</v>
      </c>
      <c r="E179" s="13">
        <v>41960.173485536739</v>
      </c>
      <c r="F179" s="13">
        <v>1818186</v>
      </c>
      <c r="G179" s="13">
        <v>1761765</v>
      </c>
      <c r="H179" s="13">
        <v>56421</v>
      </c>
      <c r="I179" s="13">
        <v>125337</v>
      </c>
      <c r="J179" s="13">
        <v>116343</v>
      </c>
      <c r="K179" s="13">
        <v>8994</v>
      </c>
      <c r="L179" s="35">
        <v>865625.78198102978</v>
      </c>
      <c r="M179" s="13">
        <v>259986.27066587957</v>
      </c>
      <c r="N179" s="13">
        <v>504807.85523571819</v>
      </c>
      <c r="O179" s="13">
        <v>1717882</v>
      </c>
      <c r="P179" s="13">
        <v>259986</v>
      </c>
      <c r="Q179" s="13">
        <v>389576</v>
      </c>
      <c r="R179" s="13">
        <v>0</v>
      </c>
      <c r="S179" s="13">
        <v>-216406.44549525745</v>
      </c>
      <c r="T179" s="35">
        <v>26304</v>
      </c>
      <c r="U179" s="13">
        <v>56505</v>
      </c>
      <c r="V179" s="13">
        <v>11080</v>
      </c>
      <c r="W179" s="13">
        <v>34068.75</v>
      </c>
      <c r="X179" s="35">
        <v>6440</v>
      </c>
      <c r="Y179" s="13">
        <v>20866</v>
      </c>
      <c r="Z179" s="13">
        <v>1080</v>
      </c>
      <c r="AA179" s="13">
        <v>14839.5</v>
      </c>
      <c r="AB179" s="35">
        <v>4493</v>
      </c>
      <c r="AC179" s="13">
        <v>181262</v>
      </c>
      <c r="AD179" s="13">
        <v>56954</v>
      </c>
      <c r="AE179" s="13">
        <v>111937.75</v>
      </c>
    </row>
    <row r="180" spans="1:31">
      <c r="A180" s="2">
        <v>417</v>
      </c>
      <c r="B180" s="1" t="s">
        <v>151</v>
      </c>
      <c r="C180" s="13">
        <v>509939</v>
      </c>
      <c r="D180" s="13">
        <v>439214.62000765</v>
      </c>
      <c r="E180" s="13">
        <v>56621.921241905402</v>
      </c>
      <c r="F180" s="13">
        <v>629505</v>
      </c>
      <c r="G180" s="13">
        <v>586899</v>
      </c>
      <c r="H180" s="13">
        <v>42606</v>
      </c>
      <c r="I180" s="13">
        <v>13335</v>
      </c>
      <c r="J180" s="13">
        <v>12636</v>
      </c>
      <c r="K180" s="13">
        <v>699</v>
      </c>
      <c r="L180" s="35">
        <v>298060.2342108296</v>
      </c>
      <c r="M180" s="13">
        <v>102608.11466852468</v>
      </c>
      <c r="N180" s="13">
        <v>428729.7398017841</v>
      </c>
      <c r="O180" s="13">
        <v>220939</v>
      </c>
      <c r="P180" s="13">
        <v>102608</v>
      </c>
      <c r="Q180" s="13">
        <v>3780</v>
      </c>
      <c r="R180" s="13">
        <v>0</v>
      </c>
      <c r="S180" s="13">
        <v>74515.0585527074</v>
      </c>
      <c r="T180" s="35">
        <v>15481</v>
      </c>
      <c r="U180" s="13">
        <v>55228</v>
      </c>
      <c r="V180" s="13">
        <v>0</v>
      </c>
      <c r="W180" s="13">
        <v>41421</v>
      </c>
      <c r="X180" s="35">
        <v>0</v>
      </c>
      <c r="Y180" s="13">
        <v>0</v>
      </c>
      <c r="Z180" s="13">
        <v>0</v>
      </c>
      <c r="AA180" s="13">
        <v>0</v>
      </c>
      <c r="AB180" s="35">
        <v>5254</v>
      </c>
      <c r="AC180" s="13">
        <v>129390</v>
      </c>
      <c r="AD180" s="13">
        <v>2077</v>
      </c>
      <c r="AE180" s="13">
        <v>98345.25</v>
      </c>
    </row>
    <row r="181" spans="1:31">
      <c r="A181" s="2">
        <v>420</v>
      </c>
      <c r="B181" s="1" t="s">
        <v>152</v>
      </c>
      <c r="C181" s="13">
        <v>1592380</v>
      </c>
      <c r="D181" s="13">
        <v>1539525.3057663951</v>
      </c>
      <c r="E181" s="13">
        <v>55965.895641359915</v>
      </c>
      <c r="F181" s="13">
        <v>2100403</v>
      </c>
      <c r="G181" s="13">
        <v>2055401</v>
      </c>
      <c r="H181" s="13">
        <v>45002</v>
      </c>
      <c r="I181" s="13">
        <v>31196</v>
      </c>
      <c r="J181" s="13">
        <v>30950</v>
      </c>
      <c r="K181" s="13">
        <v>246</v>
      </c>
      <c r="L181" s="35">
        <v>1168952.9494004485</v>
      </c>
      <c r="M181" s="13">
        <v>298652.45025085914</v>
      </c>
      <c r="N181" s="13">
        <v>1753834.8182819088</v>
      </c>
      <c r="O181" s="13">
        <v>1162000</v>
      </c>
      <c r="P181" s="13">
        <v>298000</v>
      </c>
      <c r="Q181" s="13">
        <v>0</v>
      </c>
      <c r="R181" s="13">
        <v>0</v>
      </c>
      <c r="S181" s="13">
        <v>292238.23735011212</v>
      </c>
      <c r="T181" s="35">
        <v>24157</v>
      </c>
      <c r="U181" s="13">
        <v>61972</v>
      </c>
      <c r="V181" s="13">
        <v>2459</v>
      </c>
      <c r="W181" s="13">
        <v>44634.75</v>
      </c>
      <c r="X181" s="35">
        <v>5898</v>
      </c>
      <c r="Y181" s="13">
        <v>24866</v>
      </c>
      <c r="Z181" s="13">
        <v>1392</v>
      </c>
      <c r="AA181" s="13">
        <v>17605.5</v>
      </c>
      <c r="AB181" s="35">
        <v>20766</v>
      </c>
      <c r="AC181" s="13">
        <v>234426</v>
      </c>
      <c r="AD181" s="13">
        <v>16875</v>
      </c>
      <c r="AE181" s="13">
        <v>165521.1</v>
      </c>
    </row>
    <row r="182" spans="1:31">
      <c r="A182" s="2">
        <v>424</v>
      </c>
      <c r="B182" s="1" t="s">
        <v>415</v>
      </c>
      <c r="C182" s="13">
        <v>575962</v>
      </c>
      <c r="D182" s="13">
        <v>562986.2173543378</v>
      </c>
      <c r="E182" s="13">
        <v>11481.0543178644</v>
      </c>
      <c r="F182" s="13">
        <v>820838</v>
      </c>
      <c r="G182" s="13">
        <v>812058</v>
      </c>
      <c r="H182" s="13">
        <v>8780</v>
      </c>
      <c r="I182" s="13">
        <v>1374</v>
      </c>
      <c r="J182" s="13">
        <v>990</v>
      </c>
      <c r="K182" s="13">
        <v>384</v>
      </c>
      <c r="L182" s="35">
        <v>246725.68527167398</v>
      </c>
      <c r="M182" s="13">
        <v>73240.269167706923</v>
      </c>
      <c r="N182" s="13">
        <v>350011.19518424734</v>
      </c>
      <c r="O182" s="13">
        <v>304966</v>
      </c>
      <c r="P182" s="13">
        <v>73240</v>
      </c>
      <c r="Q182" s="13">
        <v>0</v>
      </c>
      <c r="R182" s="13">
        <v>0</v>
      </c>
      <c r="S182" s="13">
        <v>45045.195184247335</v>
      </c>
      <c r="T182" s="35">
        <v>155</v>
      </c>
      <c r="U182" s="13">
        <v>34240</v>
      </c>
      <c r="V182" s="13">
        <v>111</v>
      </c>
      <c r="W182" s="13">
        <v>25596.75</v>
      </c>
      <c r="X182" s="35">
        <v>0</v>
      </c>
      <c r="Y182" s="13">
        <v>33334</v>
      </c>
      <c r="Z182" s="13">
        <v>0</v>
      </c>
      <c r="AA182" s="13">
        <v>25000.5</v>
      </c>
      <c r="AB182" s="35">
        <v>18696</v>
      </c>
      <c r="AC182" s="13">
        <v>62526</v>
      </c>
      <c r="AD182" s="13">
        <v>40800</v>
      </c>
      <c r="AE182" s="13">
        <v>17145</v>
      </c>
    </row>
    <row r="183" spans="1:31">
      <c r="A183" s="2">
        <v>425</v>
      </c>
      <c r="B183" s="1" t="s">
        <v>416</v>
      </c>
      <c r="C183" s="13">
        <v>1291394</v>
      </c>
      <c r="D183" s="13">
        <v>1225353.5467460726</v>
      </c>
      <c r="E183" s="13">
        <v>68563.769881779575</v>
      </c>
      <c r="F183" s="13">
        <v>1446247</v>
      </c>
      <c r="G183" s="13">
        <v>1351848</v>
      </c>
      <c r="H183" s="13">
        <v>94399</v>
      </c>
      <c r="I183" s="13">
        <v>39411</v>
      </c>
      <c r="J183" s="13">
        <v>31671</v>
      </c>
      <c r="K183" s="13">
        <v>7740</v>
      </c>
      <c r="L183" s="35">
        <v>615620.45094775001</v>
      </c>
      <c r="M183" s="13">
        <v>126524.96102545212</v>
      </c>
      <c r="N183" s="13">
        <v>934241.09911573469</v>
      </c>
      <c r="O183" s="13">
        <v>594683</v>
      </c>
      <c r="P183" s="13">
        <v>126525</v>
      </c>
      <c r="Q183" s="13">
        <v>0</v>
      </c>
      <c r="R183" s="13">
        <v>0</v>
      </c>
      <c r="S183" s="13">
        <v>153905.1127369375</v>
      </c>
      <c r="T183" s="35">
        <v>20029</v>
      </c>
      <c r="U183" s="13">
        <v>111312</v>
      </c>
      <c r="V183" s="13">
        <v>0</v>
      </c>
      <c r="W183" s="13">
        <v>83484</v>
      </c>
      <c r="X183" s="35">
        <v>57</v>
      </c>
      <c r="Y183" s="13">
        <v>0</v>
      </c>
      <c r="Z183" s="13">
        <v>0</v>
      </c>
      <c r="AA183" s="13">
        <v>0</v>
      </c>
      <c r="AB183" s="35">
        <v>8102</v>
      </c>
      <c r="AC183" s="13">
        <v>126291</v>
      </c>
      <c r="AD183" s="13">
        <v>7010</v>
      </c>
      <c r="AE183" s="13">
        <v>92274.9</v>
      </c>
    </row>
    <row r="184" spans="1:31">
      <c r="A184" s="2">
        <v>431</v>
      </c>
      <c r="B184" s="1" t="s">
        <v>153</v>
      </c>
      <c r="C184" s="13">
        <v>421954</v>
      </c>
      <c r="D184" s="13">
        <v>361667.62289860554</v>
      </c>
      <c r="E184" s="13">
        <v>39074.145889791362</v>
      </c>
      <c r="F184" s="13">
        <v>521612</v>
      </c>
      <c r="G184" s="13">
        <v>502950</v>
      </c>
      <c r="H184" s="13">
        <v>18662</v>
      </c>
      <c r="I184" s="13">
        <v>10975</v>
      </c>
      <c r="J184" s="13">
        <v>340</v>
      </c>
      <c r="K184" s="13">
        <v>10635</v>
      </c>
      <c r="L184" s="35">
        <v>269877.29575022811</v>
      </c>
      <c r="M184" s="13">
        <v>88846.154815070957</v>
      </c>
      <c r="N184" s="13">
        <v>364688.22896968795</v>
      </c>
      <c r="O184" s="13">
        <v>153232</v>
      </c>
      <c r="P184" s="13">
        <v>88846</v>
      </c>
      <c r="Q184" s="13">
        <v>0</v>
      </c>
      <c r="R184" s="13">
        <v>0</v>
      </c>
      <c r="S184" s="13">
        <v>67469.323937557027</v>
      </c>
      <c r="T184" s="35">
        <v>11373</v>
      </c>
      <c r="U184" s="13">
        <v>39240</v>
      </c>
      <c r="V184" s="13">
        <v>0</v>
      </c>
      <c r="W184" s="13">
        <v>29430</v>
      </c>
      <c r="X184" s="35">
        <v>0</v>
      </c>
      <c r="Y184" s="13">
        <v>0</v>
      </c>
      <c r="Z184" s="13">
        <v>0</v>
      </c>
      <c r="AA184" s="13">
        <v>0</v>
      </c>
      <c r="AB184" s="35">
        <v>0</v>
      </c>
      <c r="AC184" s="13">
        <v>5670</v>
      </c>
      <c r="AD184" s="13">
        <v>989</v>
      </c>
      <c r="AE184" s="13">
        <v>4361.25</v>
      </c>
    </row>
    <row r="185" spans="1:31">
      <c r="A185" s="2">
        <v>432</v>
      </c>
      <c r="B185" s="1" t="s">
        <v>154</v>
      </c>
      <c r="C185" s="13">
        <v>444262</v>
      </c>
      <c r="D185" s="13">
        <v>426101.64947020682</v>
      </c>
      <c r="E185" s="13">
        <v>2853.2869465499507</v>
      </c>
      <c r="F185" s="13">
        <v>572286</v>
      </c>
      <c r="G185" s="13">
        <v>572286</v>
      </c>
      <c r="H185" s="13">
        <v>0</v>
      </c>
      <c r="I185" s="13">
        <v>41152</v>
      </c>
      <c r="J185" s="13">
        <v>41152</v>
      </c>
      <c r="K185" s="13">
        <v>0</v>
      </c>
      <c r="L185" s="35">
        <v>328042.45267381682</v>
      </c>
      <c r="M185" s="13">
        <v>108903.57180363909</v>
      </c>
      <c r="N185" s="13">
        <v>471249.19108177361</v>
      </c>
      <c r="O185" s="13">
        <v>366532</v>
      </c>
      <c r="P185" s="13">
        <v>108904</v>
      </c>
      <c r="Q185" s="13">
        <v>0</v>
      </c>
      <c r="R185" s="13">
        <v>0</v>
      </c>
      <c r="S185" s="13">
        <v>82010.613168454205</v>
      </c>
      <c r="T185" s="35">
        <v>9695</v>
      </c>
      <c r="U185" s="13">
        <v>6516</v>
      </c>
      <c r="V185" s="13">
        <v>0</v>
      </c>
      <c r="W185" s="13">
        <v>4887</v>
      </c>
      <c r="X185" s="35">
        <v>10718</v>
      </c>
      <c r="Y185" s="13">
        <v>32098</v>
      </c>
      <c r="Z185" s="13">
        <v>0</v>
      </c>
      <c r="AA185" s="13">
        <v>24073.5</v>
      </c>
      <c r="AB185" s="35">
        <v>390</v>
      </c>
      <c r="AC185" s="13">
        <v>119468</v>
      </c>
      <c r="AD185" s="13">
        <v>5807</v>
      </c>
      <c r="AE185" s="13">
        <v>86096.25</v>
      </c>
    </row>
    <row r="186" spans="1:31">
      <c r="A186" s="2">
        <v>437</v>
      </c>
      <c r="B186" s="1" t="s">
        <v>155</v>
      </c>
      <c r="C186" s="13">
        <v>990123</v>
      </c>
      <c r="D186" s="13">
        <v>850607.49913677387</v>
      </c>
      <c r="E186" s="13">
        <v>95116.436379273946</v>
      </c>
      <c r="F186" s="13">
        <v>1345101</v>
      </c>
      <c r="G186" s="13">
        <v>1247184</v>
      </c>
      <c r="H186" s="13">
        <v>97917</v>
      </c>
      <c r="I186" s="13">
        <v>40233</v>
      </c>
      <c r="J186" s="13">
        <v>40233</v>
      </c>
      <c r="K186" s="13">
        <v>0</v>
      </c>
      <c r="L186" s="35">
        <v>520813.15501433087</v>
      </c>
      <c r="M186" s="13">
        <v>110432.68019586339</v>
      </c>
      <c r="N186" s="13">
        <v>711912.213501274</v>
      </c>
      <c r="O186" s="13">
        <v>303845</v>
      </c>
      <c r="P186" s="13">
        <v>110433</v>
      </c>
      <c r="Q186" s="13">
        <v>8000</v>
      </c>
      <c r="R186" s="13">
        <v>0</v>
      </c>
      <c r="S186" s="13">
        <v>130203.28875358272</v>
      </c>
      <c r="T186" s="35">
        <v>12049</v>
      </c>
      <c r="U186" s="13">
        <v>49487</v>
      </c>
      <c r="V186" s="13">
        <v>1797</v>
      </c>
      <c r="W186" s="13">
        <v>35767.5</v>
      </c>
      <c r="X186" s="35">
        <v>2592</v>
      </c>
      <c r="Y186" s="13">
        <v>0</v>
      </c>
      <c r="Z186" s="13">
        <v>0</v>
      </c>
      <c r="AA186" s="13">
        <v>0</v>
      </c>
      <c r="AB186" s="35">
        <v>20700</v>
      </c>
      <c r="AC186" s="13">
        <v>43505</v>
      </c>
      <c r="AD186" s="13">
        <v>24938</v>
      </c>
      <c r="AE186" s="13">
        <v>15379.2</v>
      </c>
    </row>
    <row r="187" spans="1:31">
      <c r="A187" s="2">
        <v>439</v>
      </c>
      <c r="B187" s="1" t="s">
        <v>156</v>
      </c>
      <c r="C187" s="13">
        <v>13876915</v>
      </c>
      <c r="D187" s="13">
        <v>12913205.501332261</v>
      </c>
      <c r="E187" s="13">
        <v>990822.99090150103</v>
      </c>
      <c r="F187" s="13">
        <v>13281694</v>
      </c>
      <c r="G187" s="13">
        <v>12361110</v>
      </c>
      <c r="H187" s="13">
        <v>920584</v>
      </c>
      <c r="I187" s="13">
        <v>655591</v>
      </c>
      <c r="J187" s="13">
        <v>630703</v>
      </c>
      <c r="K187" s="13">
        <v>24888</v>
      </c>
      <c r="L187" s="35">
        <v>7306089.2540394003</v>
      </c>
      <c r="M187" s="13">
        <v>967825.09686474572</v>
      </c>
      <c r="N187" s="13">
        <v>11157667.939577736</v>
      </c>
      <c r="O187" s="13">
        <v>9546538</v>
      </c>
      <c r="P187" s="13">
        <v>967825</v>
      </c>
      <c r="Q187" s="13">
        <v>0</v>
      </c>
      <c r="R187" s="13">
        <v>0</v>
      </c>
      <c r="S187" s="13">
        <v>1129054.939577736</v>
      </c>
      <c r="T187" s="35">
        <v>121702</v>
      </c>
      <c r="U187" s="13">
        <v>346587</v>
      </c>
      <c r="V187" s="13">
        <v>4332</v>
      </c>
      <c r="W187" s="13">
        <v>256691.25</v>
      </c>
      <c r="X187" s="35">
        <v>32078</v>
      </c>
      <c r="Y187" s="13">
        <v>136968</v>
      </c>
      <c r="Z187" s="13">
        <v>0</v>
      </c>
      <c r="AA187" s="13">
        <v>102726</v>
      </c>
      <c r="AB187" s="35">
        <v>40479</v>
      </c>
      <c r="AC187" s="13">
        <v>280912</v>
      </c>
      <c r="AD187" s="13">
        <v>81340</v>
      </c>
      <c r="AE187" s="13">
        <v>160998.29999999999</v>
      </c>
    </row>
    <row r="188" spans="1:31">
      <c r="A188" s="2">
        <v>441</v>
      </c>
      <c r="B188" s="1" t="s">
        <v>157</v>
      </c>
      <c r="C188" s="13">
        <v>2453726</v>
      </c>
      <c r="D188" s="13">
        <v>2236787.4186881017</v>
      </c>
      <c r="E188" s="13">
        <v>99278.136677004266</v>
      </c>
      <c r="F188" s="13">
        <v>2902360</v>
      </c>
      <c r="G188" s="13">
        <v>2785531</v>
      </c>
      <c r="H188" s="13">
        <v>116829</v>
      </c>
      <c r="I188" s="13">
        <v>87081</v>
      </c>
      <c r="J188" s="13">
        <v>80050</v>
      </c>
      <c r="K188" s="13">
        <v>7031</v>
      </c>
      <c r="L188" s="35">
        <v>1255035.5068275058</v>
      </c>
      <c r="M188" s="13">
        <v>210345.8055024721</v>
      </c>
      <c r="N188" s="13">
        <v>1822874.4803503975</v>
      </c>
      <c r="O188" s="13">
        <v>1173988</v>
      </c>
      <c r="P188" s="13">
        <v>210346</v>
      </c>
      <c r="Q188" s="13">
        <v>0</v>
      </c>
      <c r="R188" s="13">
        <v>0</v>
      </c>
      <c r="S188" s="13">
        <v>313758.87670687644</v>
      </c>
      <c r="T188" s="35">
        <v>25349</v>
      </c>
      <c r="U188" s="13">
        <v>42271</v>
      </c>
      <c r="V188" s="13">
        <v>0</v>
      </c>
      <c r="W188" s="13">
        <v>31703.25</v>
      </c>
      <c r="X188" s="35">
        <v>5111</v>
      </c>
      <c r="Y188" s="13">
        <v>8359</v>
      </c>
      <c r="Z188" s="13">
        <v>1134</v>
      </c>
      <c r="AA188" s="13">
        <v>5418.75</v>
      </c>
      <c r="AB188" s="35">
        <v>8156</v>
      </c>
      <c r="AC188" s="13">
        <v>77647</v>
      </c>
      <c r="AD188" s="13">
        <v>29401</v>
      </c>
      <c r="AE188" s="13">
        <v>38801.85</v>
      </c>
    </row>
    <row r="189" spans="1:31">
      <c r="A189" s="2">
        <v>448</v>
      </c>
      <c r="B189" s="1" t="s">
        <v>158</v>
      </c>
      <c r="C189" s="13">
        <v>1078456</v>
      </c>
      <c r="D189" s="13">
        <v>1017087.5471800559</v>
      </c>
      <c r="E189" s="13">
        <v>55292.893407898278</v>
      </c>
      <c r="F189" s="13">
        <v>1457412</v>
      </c>
      <c r="G189" s="13">
        <v>1407190</v>
      </c>
      <c r="H189" s="13">
        <v>50222</v>
      </c>
      <c r="I189" s="13">
        <v>169093</v>
      </c>
      <c r="J189" s="13">
        <v>166105</v>
      </c>
      <c r="K189" s="13">
        <v>2988</v>
      </c>
      <c r="L189" s="35">
        <v>652774.5179349035</v>
      </c>
      <c r="M189" s="13">
        <v>138726.61861014299</v>
      </c>
      <c r="N189" s="13">
        <v>991465.0199877033</v>
      </c>
      <c r="O189" s="13">
        <v>762595</v>
      </c>
      <c r="P189" s="13">
        <v>138727</v>
      </c>
      <c r="Q189" s="13">
        <v>10822</v>
      </c>
      <c r="R189" s="13">
        <v>0</v>
      </c>
      <c r="S189" s="13">
        <v>163193.62948372588</v>
      </c>
      <c r="T189" s="35">
        <v>6205</v>
      </c>
      <c r="U189" s="13">
        <v>33149</v>
      </c>
      <c r="V189" s="13">
        <v>0</v>
      </c>
      <c r="W189" s="13">
        <v>24861.75</v>
      </c>
      <c r="X189" s="35">
        <v>1740</v>
      </c>
      <c r="Y189" s="13">
        <v>14373</v>
      </c>
      <c r="Z189" s="13">
        <v>0</v>
      </c>
      <c r="AA189" s="13">
        <v>10779.75</v>
      </c>
      <c r="AB189" s="35">
        <v>27892</v>
      </c>
      <c r="AC189" s="13">
        <v>281092</v>
      </c>
      <c r="AD189" s="13">
        <v>89938</v>
      </c>
      <c r="AE189" s="13">
        <v>146899.65</v>
      </c>
    </row>
    <row r="190" spans="1:31">
      <c r="A190" s="2">
        <v>450</v>
      </c>
      <c r="B190" s="1" t="s">
        <v>159</v>
      </c>
      <c r="C190" s="13">
        <v>629864</v>
      </c>
      <c r="D190" s="13">
        <v>610851.68474371126</v>
      </c>
      <c r="E190" s="13">
        <v>20243.422135871177</v>
      </c>
      <c r="F190" s="13">
        <v>742174</v>
      </c>
      <c r="G190" s="13">
        <v>700431</v>
      </c>
      <c r="H190" s="13">
        <v>41743</v>
      </c>
      <c r="I190" s="13">
        <v>0</v>
      </c>
      <c r="J190" s="13">
        <v>0</v>
      </c>
      <c r="K190" s="13">
        <v>0</v>
      </c>
      <c r="L190" s="35">
        <v>404612.98260254052</v>
      </c>
      <c r="M190" s="13">
        <v>105824.9792517883</v>
      </c>
      <c r="N190" s="13">
        <v>584652.00032050489</v>
      </c>
      <c r="O190" s="13">
        <v>489459</v>
      </c>
      <c r="P190" s="13">
        <v>105825</v>
      </c>
      <c r="Q190" s="13">
        <v>4050</v>
      </c>
      <c r="R190" s="13">
        <v>0</v>
      </c>
      <c r="S190" s="13">
        <v>90422.000320504885</v>
      </c>
      <c r="T190" s="35">
        <v>23905</v>
      </c>
      <c r="U190" s="13">
        <v>25115</v>
      </c>
      <c r="V190" s="13">
        <v>0</v>
      </c>
      <c r="W190" s="13">
        <v>18836.25</v>
      </c>
      <c r="X190" s="35">
        <v>5215</v>
      </c>
      <c r="Y190" s="13">
        <v>20191</v>
      </c>
      <c r="Z190" s="13">
        <v>0</v>
      </c>
      <c r="AA190" s="13">
        <v>15143.25</v>
      </c>
      <c r="AB190" s="35">
        <v>1252</v>
      </c>
      <c r="AC190" s="13">
        <v>4847</v>
      </c>
      <c r="AD190" s="13">
        <v>0</v>
      </c>
      <c r="AE190" s="13">
        <v>3635.25</v>
      </c>
    </row>
    <row r="191" spans="1:31">
      <c r="A191" s="2">
        <v>451</v>
      </c>
      <c r="B191" s="1" t="s">
        <v>160</v>
      </c>
      <c r="C191" s="13">
        <v>1963728</v>
      </c>
      <c r="D191" s="13">
        <v>1794865.8357365495</v>
      </c>
      <c r="E191" s="13">
        <v>172699.64880607626</v>
      </c>
      <c r="F191" s="13">
        <v>2460040</v>
      </c>
      <c r="G191" s="13">
        <v>2293007</v>
      </c>
      <c r="H191" s="13">
        <v>167033</v>
      </c>
      <c r="I191" s="13">
        <v>104789</v>
      </c>
      <c r="J191" s="13">
        <v>103568</v>
      </c>
      <c r="K191" s="13">
        <v>1221</v>
      </c>
      <c r="L191" s="35">
        <v>1019353.742971357</v>
      </c>
      <c r="M191" s="13">
        <v>269802.97705528373</v>
      </c>
      <c r="N191" s="13">
        <v>1290123.1807807544</v>
      </c>
      <c r="O191" s="13">
        <v>966462</v>
      </c>
      <c r="P191" s="13">
        <v>269803</v>
      </c>
      <c r="Q191" s="13">
        <v>0</v>
      </c>
      <c r="R191" s="13">
        <v>0</v>
      </c>
      <c r="S191" s="13">
        <v>254838.43574283924</v>
      </c>
      <c r="T191" s="35">
        <v>13892</v>
      </c>
      <c r="U191" s="13">
        <v>137803</v>
      </c>
      <c r="V191" s="13">
        <v>0</v>
      </c>
      <c r="W191" s="13">
        <v>103352.25</v>
      </c>
      <c r="X191" s="35">
        <v>6801</v>
      </c>
      <c r="Y191" s="13">
        <v>23609</v>
      </c>
      <c r="Z191" s="13">
        <v>1423</v>
      </c>
      <c r="AA191" s="13">
        <v>16639.5</v>
      </c>
      <c r="AB191" s="35">
        <v>1777</v>
      </c>
      <c r="AC191" s="13">
        <v>92596</v>
      </c>
      <c r="AD191" s="13">
        <v>9727</v>
      </c>
      <c r="AE191" s="13">
        <v>66843.3</v>
      </c>
    </row>
    <row r="192" spans="1:31">
      <c r="A192" s="2">
        <v>453</v>
      </c>
      <c r="B192" s="1" t="s">
        <v>161</v>
      </c>
      <c r="C192" s="13">
        <v>11373100</v>
      </c>
      <c r="D192" s="13">
        <v>11028280.585430952</v>
      </c>
      <c r="E192" s="13">
        <v>367039.65411369537</v>
      </c>
      <c r="F192" s="13">
        <v>10522599</v>
      </c>
      <c r="G192" s="13">
        <v>10149889</v>
      </c>
      <c r="H192" s="13">
        <v>372710</v>
      </c>
      <c r="I192" s="13">
        <v>387557</v>
      </c>
      <c r="J192" s="13">
        <v>387557</v>
      </c>
      <c r="K192" s="13">
        <v>0</v>
      </c>
      <c r="L192" s="35">
        <v>4412533.2233224455</v>
      </c>
      <c r="M192" s="13">
        <v>777138.29677918472</v>
      </c>
      <c r="N192" s="13">
        <v>4525327.8017357858</v>
      </c>
      <c r="O192" s="13">
        <v>5116006</v>
      </c>
      <c r="P192" s="13">
        <v>777138</v>
      </c>
      <c r="Q192" s="13">
        <v>32098</v>
      </c>
      <c r="R192" s="13">
        <v>0</v>
      </c>
      <c r="S192" s="13">
        <v>-558580.19826421421</v>
      </c>
      <c r="T192" s="35">
        <v>71673</v>
      </c>
      <c r="U192" s="13">
        <v>281427</v>
      </c>
      <c r="V192" s="13">
        <v>1502</v>
      </c>
      <c r="W192" s="13">
        <v>209943.75</v>
      </c>
      <c r="X192" s="35">
        <v>34207</v>
      </c>
      <c r="Y192" s="13">
        <v>37312</v>
      </c>
      <c r="Z192" s="13">
        <v>758</v>
      </c>
      <c r="AA192" s="13">
        <v>27415.5</v>
      </c>
      <c r="AB192" s="35">
        <v>33478</v>
      </c>
      <c r="AC192" s="13">
        <v>174033</v>
      </c>
      <c r="AD192" s="13">
        <v>53434</v>
      </c>
      <c r="AE192" s="13">
        <v>94761.600000000006</v>
      </c>
    </row>
    <row r="193" spans="1:31">
      <c r="A193" s="2">
        <v>457</v>
      </c>
      <c r="B193" s="1" t="s">
        <v>162</v>
      </c>
      <c r="C193" s="13">
        <v>2782809</v>
      </c>
      <c r="D193" s="13">
        <v>2560361.8569373488</v>
      </c>
      <c r="E193" s="13">
        <v>227883.40671665643</v>
      </c>
      <c r="F193" s="13">
        <v>3574032</v>
      </c>
      <c r="G193" s="13">
        <v>3352979</v>
      </c>
      <c r="H193" s="13">
        <v>221053</v>
      </c>
      <c r="I193" s="13">
        <v>117536</v>
      </c>
      <c r="J193" s="13">
        <v>105695</v>
      </c>
      <c r="K193" s="13">
        <v>11841</v>
      </c>
      <c r="L193" s="35">
        <v>1227833.7270613844</v>
      </c>
      <c r="M193" s="13">
        <v>208517.96408358082</v>
      </c>
      <c r="N193" s="13">
        <v>1867577.3292719484</v>
      </c>
      <c r="O193" s="13">
        <v>941852</v>
      </c>
      <c r="P193" s="13">
        <v>208518</v>
      </c>
      <c r="Q193" s="13">
        <v>0</v>
      </c>
      <c r="R193" s="13">
        <v>0</v>
      </c>
      <c r="S193" s="13">
        <v>306958.43176534609</v>
      </c>
      <c r="T193" s="35">
        <v>36362</v>
      </c>
      <c r="U193" s="13">
        <v>87495</v>
      </c>
      <c r="V193" s="13">
        <v>2185</v>
      </c>
      <c r="W193" s="13">
        <v>63982.5</v>
      </c>
      <c r="X193" s="35">
        <v>1834</v>
      </c>
      <c r="Y193" s="13">
        <v>27793</v>
      </c>
      <c r="Z193" s="13">
        <v>0</v>
      </c>
      <c r="AA193" s="13">
        <v>20844.75</v>
      </c>
      <c r="AB193" s="35">
        <v>24102</v>
      </c>
      <c r="AC193" s="13">
        <v>98764</v>
      </c>
      <c r="AD193" s="13">
        <v>11592</v>
      </c>
      <c r="AE193" s="13">
        <v>68104.350000000006</v>
      </c>
    </row>
    <row r="194" spans="1:31">
      <c r="A194" s="2">
        <v>458</v>
      </c>
      <c r="B194" s="1" t="s">
        <v>430</v>
      </c>
      <c r="C194" s="13">
        <v>222504</v>
      </c>
      <c r="D194" s="13">
        <v>222938.17623121143</v>
      </c>
      <c r="E194" s="13">
        <v>0</v>
      </c>
      <c r="F194" s="13">
        <v>314658</v>
      </c>
      <c r="G194" s="13">
        <v>314401</v>
      </c>
      <c r="H194" s="13">
        <v>257</v>
      </c>
      <c r="I194" s="13">
        <v>0</v>
      </c>
      <c r="J194" s="13">
        <v>0</v>
      </c>
      <c r="K194" s="13">
        <v>0</v>
      </c>
      <c r="L194" s="35">
        <v>127188.58067087617</v>
      </c>
      <c r="M194" s="13">
        <v>49234.213641635433</v>
      </c>
      <c r="N194" s="13">
        <v>97640.368947774317</v>
      </c>
      <c r="O194" s="13">
        <v>127286</v>
      </c>
      <c r="P194" s="13">
        <v>49234</v>
      </c>
      <c r="Q194" s="13">
        <v>0</v>
      </c>
      <c r="R194" s="13">
        <v>0</v>
      </c>
      <c r="S194" s="13">
        <v>-29645.631052225683</v>
      </c>
      <c r="T194" s="35">
        <v>15501</v>
      </c>
      <c r="U194" s="13">
        <v>37559</v>
      </c>
      <c r="V194" s="13">
        <v>0</v>
      </c>
      <c r="W194" s="13">
        <v>28169.25</v>
      </c>
      <c r="X194" s="35">
        <v>773</v>
      </c>
      <c r="Y194" s="13">
        <v>4195</v>
      </c>
      <c r="Z194" s="13">
        <v>0</v>
      </c>
      <c r="AA194" s="13">
        <v>3146.25</v>
      </c>
      <c r="AB194" s="35">
        <v>0</v>
      </c>
      <c r="AC194" s="13">
        <v>41379</v>
      </c>
      <c r="AD194" s="13">
        <v>1366</v>
      </c>
      <c r="AE194" s="13">
        <v>30547.05</v>
      </c>
    </row>
    <row r="195" spans="1:31">
      <c r="A195" s="2">
        <v>459</v>
      </c>
      <c r="B195" s="1" t="s">
        <v>476</v>
      </c>
      <c r="C195" s="13">
        <v>448521</v>
      </c>
      <c r="D195" s="13">
        <v>407850.14387763623</v>
      </c>
      <c r="E195" s="13">
        <v>41546.67121236481</v>
      </c>
      <c r="F195" s="13">
        <v>685760</v>
      </c>
      <c r="G195" s="13">
        <v>632001</v>
      </c>
      <c r="H195" s="13">
        <v>53759</v>
      </c>
      <c r="I195" s="13">
        <v>31444</v>
      </c>
      <c r="J195" s="13">
        <v>27355</v>
      </c>
      <c r="K195" s="13">
        <v>4089</v>
      </c>
      <c r="L195" s="35">
        <v>303666.65635270986</v>
      </c>
      <c r="M195" s="13">
        <v>102816.28009617777</v>
      </c>
      <c r="N195" s="13">
        <v>441707.75849447172</v>
      </c>
      <c r="O195" s="13">
        <v>306505</v>
      </c>
      <c r="P195" s="13">
        <v>61699</v>
      </c>
      <c r="Q195" s="13">
        <v>0</v>
      </c>
      <c r="R195" s="13">
        <v>0</v>
      </c>
      <c r="S195" s="13">
        <v>66247.758494471724</v>
      </c>
      <c r="T195" s="35">
        <v>11221</v>
      </c>
      <c r="U195" s="13">
        <v>9267</v>
      </c>
      <c r="V195" s="13">
        <v>0</v>
      </c>
      <c r="W195" s="13">
        <v>6950.25</v>
      </c>
      <c r="X195" s="35">
        <v>16050</v>
      </c>
      <c r="Y195" s="13">
        <v>26717</v>
      </c>
      <c r="Z195" s="13">
        <v>0</v>
      </c>
      <c r="AA195" s="13">
        <v>20037.75</v>
      </c>
      <c r="AB195" s="35">
        <v>15837</v>
      </c>
      <c r="AC195" s="13">
        <v>359649</v>
      </c>
      <c r="AD195" s="13">
        <v>34491</v>
      </c>
      <c r="AE195" s="13">
        <v>245165.85</v>
      </c>
    </row>
    <row r="196" spans="1:31">
      <c r="A196" s="2">
        <v>462</v>
      </c>
      <c r="B196" s="1" t="s">
        <v>463</v>
      </c>
      <c r="C196" s="13">
        <v>817448</v>
      </c>
      <c r="D196" s="13">
        <v>765461.36383416632</v>
      </c>
      <c r="E196" s="13">
        <v>14580.502441698516</v>
      </c>
      <c r="F196" s="13">
        <v>949128</v>
      </c>
      <c r="G196" s="13">
        <v>932626</v>
      </c>
      <c r="H196" s="13">
        <v>16502</v>
      </c>
      <c r="I196" s="13">
        <v>36534</v>
      </c>
      <c r="J196" s="13">
        <v>34938</v>
      </c>
      <c r="K196" s="13">
        <v>1596</v>
      </c>
      <c r="L196" s="35">
        <v>430700.89636885334</v>
      </c>
      <c r="M196" s="13">
        <v>116170.25710907226</v>
      </c>
      <c r="N196" s="13">
        <v>513863.65237866575</v>
      </c>
      <c r="O196" s="13">
        <v>427306</v>
      </c>
      <c r="P196" s="13">
        <v>116170</v>
      </c>
      <c r="Q196" s="13">
        <v>0</v>
      </c>
      <c r="R196" s="13">
        <v>0</v>
      </c>
      <c r="S196" s="13">
        <v>84721.652378665749</v>
      </c>
      <c r="T196" s="35">
        <v>647</v>
      </c>
      <c r="U196" s="13">
        <v>0</v>
      </c>
      <c r="V196" s="13">
        <v>965</v>
      </c>
      <c r="W196" s="13">
        <v>-723.75</v>
      </c>
      <c r="X196" s="35">
        <v>1874</v>
      </c>
      <c r="Y196" s="13">
        <v>25774</v>
      </c>
      <c r="Z196" s="13">
        <v>0</v>
      </c>
      <c r="AA196" s="13">
        <v>19330.5</v>
      </c>
      <c r="AB196" s="35">
        <v>1326</v>
      </c>
      <c r="AC196" s="13">
        <v>99492</v>
      </c>
      <c r="AD196" s="13">
        <v>13344</v>
      </c>
      <c r="AE196" s="13">
        <v>67198.05</v>
      </c>
    </row>
    <row r="197" spans="1:31">
      <c r="A197" s="2">
        <v>463</v>
      </c>
      <c r="B197" s="1" t="s">
        <v>464</v>
      </c>
      <c r="C197" s="13">
        <v>1119958</v>
      </c>
      <c r="D197" s="13">
        <v>1081716.8829687883</v>
      </c>
      <c r="E197" s="13">
        <v>40428.638673172696</v>
      </c>
      <c r="F197" s="13">
        <v>1151787</v>
      </c>
      <c r="G197" s="13">
        <v>1111288</v>
      </c>
      <c r="H197" s="13">
        <v>40499</v>
      </c>
      <c r="I197" s="13">
        <v>57706</v>
      </c>
      <c r="J197" s="13">
        <v>56040</v>
      </c>
      <c r="K197" s="13">
        <v>1666</v>
      </c>
      <c r="L197" s="35">
        <v>557385.43903667841</v>
      </c>
      <c r="M197" s="13">
        <v>140873.46630606981</v>
      </c>
      <c r="N197" s="13">
        <v>411998.60374023038</v>
      </c>
      <c r="O197" s="13">
        <v>354206</v>
      </c>
      <c r="P197" s="13">
        <v>140873</v>
      </c>
      <c r="Q197" s="13">
        <v>1162</v>
      </c>
      <c r="R197" s="13">
        <v>0</v>
      </c>
      <c r="S197" s="13">
        <v>57958.603740230377</v>
      </c>
      <c r="T197" s="35">
        <v>4351</v>
      </c>
      <c r="U197" s="13">
        <v>8832</v>
      </c>
      <c r="V197" s="13">
        <v>0</v>
      </c>
      <c r="W197" s="13">
        <v>6624</v>
      </c>
      <c r="X197" s="35">
        <v>6150</v>
      </c>
      <c r="Y197" s="13">
        <v>8853</v>
      </c>
      <c r="Z197" s="13">
        <v>0</v>
      </c>
      <c r="AA197" s="13">
        <v>6639.75</v>
      </c>
      <c r="AB197" s="35">
        <v>65119</v>
      </c>
      <c r="AC197" s="13">
        <v>76275</v>
      </c>
      <c r="AD197" s="13">
        <v>15084</v>
      </c>
      <c r="AE197" s="13">
        <v>48451.5</v>
      </c>
    </row>
    <row r="198" spans="1:31">
      <c r="A198" s="2">
        <v>473</v>
      </c>
      <c r="B198" s="1" t="s">
        <v>163</v>
      </c>
      <c r="C198" s="13">
        <v>3114813</v>
      </c>
      <c r="D198" s="13">
        <v>2938803.0438874145</v>
      </c>
      <c r="E198" s="13">
        <v>182096.21512516489</v>
      </c>
      <c r="F198" s="13">
        <v>3794465</v>
      </c>
      <c r="G198" s="13">
        <v>3612823</v>
      </c>
      <c r="H198" s="13">
        <v>181642</v>
      </c>
      <c r="I198" s="13">
        <v>204111</v>
      </c>
      <c r="J198" s="13">
        <v>202343</v>
      </c>
      <c r="K198" s="13">
        <v>1768</v>
      </c>
      <c r="L198" s="35">
        <v>1254321.4730471475</v>
      </c>
      <c r="M198" s="13">
        <v>181695.86987156639</v>
      </c>
      <c r="N198" s="13">
        <v>1871392.3696731289</v>
      </c>
      <c r="O198" s="13">
        <v>1271267</v>
      </c>
      <c r="P198" s="13">
        <v>181696</v>
      </c>
      <c r="Q198" s="13">
        <v>0</v>
      </c>
      <c r="R198" s="13">
        <v>0</v>
      </c>
      <c r="S198" s="13">
        <v>313580.36826178688</v>
      </c>
      <c r="T198" s="35">
        <v>30138</v>
      </c>
      <c r="U198" s="13">
        <v>70027</v>
      </c>
      <c r="V198" s="13">
        <v>1932</v>
      </c>
      <c r="W198" s="13">
        <v>51071.25</v>
      </c>
      <c r="X198" s="35">
        <v>10249</v>
      </c>
      <c r="Y198" s="13">
        <v>74752</v>
      </c>
      <c r="Z198" s="13">
        <v>300</v>
      </c>
      <c r="AA198" s="13">
        <v>55839</v>
      </c>
      <c r="AB198" s="35">
        <v>4467</v>
      </c>
      <c r="AC198" s="13">
        <v>149598</v>
      </c>
      <c r="AD198" s="13">
        <v>7754</v>
      </c>
      <c r="AE198" s="13">
        <v>108169.8</v>
      </c>
    </row>
    <row r="199" spans="1:31">
      <c r="A199" s="2">
        <v>476</v>
      </c>
      <c r="B199" s="1" t="s">
        <v>449</v>
      </c>
      <c r="C199" s="13">
        <v>878463</v>
      </c>
      <c r="D199" s="13">
        <v>740691.57510648342</v>
      </c>
      <c r="E199" s="13">
        <v>7507.3095988485966</v>
      </c>
      <c r="F199" s="13">
        <v>882478</v>
      </c>
      <c r="G199" s="13">
        <v>866075</v>
      </c>
      <c r="H199" s="13">
        <v>16403</v>
      </c>
      <c r="I199" s="13">
        <v>38566</v>
      </c>
      <c r="J199" s="13">
        <v>38217</v>
      </c>
      <c r="K199" s="13">
        <v>349</v>
      </c>
      <c r="L199" s="35">
        <v>471085.79760853446</v>
      </c>
      <c r="M199" s="13">
        <v>121019.48553055918</v>
      </c>
      <c r="N199" s="13">
        <v>611158.35921648587</v>
      </c>
      <c r="O199" s="13">
        <v>382058</v>
      </c>
      <c r="P199" s="13">
        <v>121019</v>
      </c>
      <c r="Q199" s="13">
        <v>0</v>
      </c>
      <c r="R199" s="13">
        <v>0</v>
      </c>
      <c r="S199" s="13">
        <v>117771.44940213361</v>
      </c>
      <c r="T199" s="35">
        <v>18595</v>
      </c>
      <c r="U199" s="13">
        <v>24974</v>
      </c>
      <c r="V199" s="13">
        <v>364</v>
      </c>
      <c r="W199" s="13">
        <v>18457.5</v>
      </c>
      <c r="X199" s="35">
        <v>9868</v>
      </c>
      <c r="Y199" s="13">
        <v>19780</v>
      </c>
      <c r="Z199" s="13">
        <v>0</v>
      </c>
      <c r="AA199" s="13">
        <v>14835</v>
      </c>
      <c r="AB199" s="35">
        <v>15974</v>
      </c>
      <c r="AC199" s="13">
        <v>37846</v>
      </c>
      <c r="AD199" s="13">
        <v>1243</v>
      </c>
      <c r="AE199" s="13">
        <v>29620.65</v>
      </c>
    </row>
    <row r="200" spans="1:31">
      <c r="A200" s="2">
        <v>478</v>
      </c>
      <c r="B200" s="1" t="s">
        <v>417</v>
      </c>
      <c r="C200" s="13">
        <v>204228</v>
      </c>
      <c r="D200" s="13">
        <v>204627.52079393715</v>
      </c>
      <c r="E200" s="13">
        <v>0</v>
      </c>
      <c r="F200" s="13">
        <v>388783</v>
      </c>
      <c r="G200" s="13">
        <v>376074</v>
      </c>
      <c r="H200" s="13">
        <v>12709</v>
      </c>
      <c r="I200" s="13">
        <v>4199</v>
      </c>
      <c r="J200" s="13">
        <v>4199</v>
      </c>
      <c r="K200" s="13">
        <v>0</v>
      </c>
      <c r="L200" s="35">
        <v>148254.75876817224</v>
      </c>
      <c r="M200" s="13">
        <v>57571.645514889118</v>
      </c>
      <c r="N200" s="13">
        <v>181653.62341455818</v>
      </c>
      <c r="O200" s="13">
        <v>131029</v>
      </c>
      <c r="P200" s="13">
        <v>57572</v>
      </c>
      <c r="Q200" s="13">
        <v>0</v>
      </c>
      <c r="R200" s="13">
        <v>0</v>
      </c>
      <c r="S200" s="13">
        <v>37063.689692043059</v>
      </c>
      <c r="T200" s="35">
        <v>6764</v>
      </c>
      <c r="U200" s="13">
        <v>0</v>
      </c>
      <c r="V200" s="13">
        <v>0</v>
      </c>
      <c r="W200" s="13">
        <v>0</v>
      </c>
      <c r="X200" s="35">
        <v>7576</v>
      </c>
      <c r="Y200" s="13">
        <v>51744</v>
      </c>
      <c r="Z200" s="13">
        <v>0</v>
      </c>
      <c r="AA200" s="13">
        <v>38808</v>
      </c>
      <c r="AB200" s="35">
        <v>1578</v>
      </c>
      <c r="AC200" s="13">
        <v>2382</v>
      </c>
      <c r="AD200" s="13">
        <v>785</v>
      </c>
      <c r="AE200" s="13">
        <v>1555.0500000000002</v>
      </c>
    </row>
    <row r="201" spans="1:31">
      <c r="A201" s="2">
        <v>479</v>
      </c>
      <c r="B201" s="1" t="s">
        <v>164</v>
      </c>
      <c r="C201" s="13">
        <v>33397503</v>
      </c>
      <c r="D201" s="13">
        <v>31591728.859460171</v>
      </c>
      <c r="E201" s="13">
        <v>1871027.4543380104</v>
      </c>
      <c r="F201" s="13">
        <v>32087384</v>
      </c>
      <c r="G201" s="13">
        <v>30373487</v>
      </c>
      <c r="H201" s="13">
        <v>1713897</v>
      </c>
      <c r="I201" s="13">
        <v>1592086</v>
      </c>
      <c r="J201" s="13">
        <v>1564139</v>
      </c>
      <c r="K201" s="13">
        <v>27947</v>
      </c>
      <c r="L201" s="35">
        <v>10356715</v>
      </c>
      <c r="M201" s="13"/>
      <c r="N201" s="13">
        <v>16021728.867321946</v>
      </c>
      <c r="O201" s="13">
        <v>15179158</v>
      </c>
      <c r="P201" s="13">
        <v>0</v>
      </c>
      <c r="Q201" s="13">
        <v>32993</v>
      </c>
      <c r="R201" s="13">
        <v>0</v>
      </c>
      <c r="S201" s="13">
        <v>491204.86732194573</v>
      </c>
      <c r="T201" s="35">
        <v>210630</v>
      </c>
      <c r="U201" s="13">
        <v>494741</v>
      </c>
      <c r="V201" s="13">
        <v>5213</v>
      </c>
      <c r="W201" s="13">
        <v>367146</v>
      </c>
      <c r="X201" s="35">
        <v>47473</v>
      </c>
      <c r="Y201" s="13">
        <v>148713</v>
      </c>
      <c r="Z201" s="13">
        <v>42</v>
      </c>
      <c r="AA201" s="13">
        <v>111503.25</v>
      </c>
      <c r="AB201" s="35">
        <v>38899</v>
      </c>
      <c r="AC201" s="13">
        <v>595538</v>
      </c>
      <c r="AD201" s="13">
        <v>128874</v>
      </c>
      <c r="AE201" s="13">
        <v>363273.9</v>
      </c>
    </row>
    <row r="202" spans="1:31">
      <c r="A202" s="2">
        <v>482</v>
      </c>
      <c r="B202" s="1" t="s">
        <v>165</v>
      </c>
      <c r="C202" s="13">
        <v>2507445</v>
      </c>
      <c r="D202" s="13">
        <v>2355135.3834380619</v>
      </c>
      <c r="E202" s="13">
        <v>157208.47127009003</v>
      </c>
      <c r="F202" s="13">
        <v>2677994</v>
      </c>
      <c r="G202" s="13">
        <v>2523488</v>
      </c>
      <c r="H202" s="13">
        <v>154506</v>
      </c>
      <c r="I202" s="13">
        <v>83005</v>
      </c>
      <c r="J202" s="13">
        <v>78980</v>
      </c>
      <c r="K202" s="13">
        <v>4025</v>
      </c>
      <c r="L202" s="35">
        <v>1231862.6688002904</v>
      </c>
      <c r="M202" s="13">
        <v>230328.63441691187</v>
      </c>
      <c r="N202" s="13">
        <v>1259110.6556426447</v>
      </c>
      <c r="O202" s="13">
        <v>775562</v>
      </c>
      <c r="P202" s="13">
        <v>224561</v>
      </c>
      <c r="Q202" s="13">
        <v>3316</v>
      </c>
      <c r="R202" s="13">
        <v>0</v>
      </c>
      <c r="S202" s="13">
        <v>307965.66720007261</v>
      </c>
      <c r="T202" s="35">
        <v>50973</v>
      </c>
      <c r="U202" s="13">
        <v>44434</v>
      </c>
      <c r="V202" s="13">
        <v>699</v>
      </c>
      <c r="W202" s="13">
        <v>32801.25</v>
      </c>
      <c r="X202" s="35">
        <v>4947</v>
      </c>
      <c r="Y202" s="13">
        <v>254</v>
      </c>
      <c r="Z202" s="13">
        <v>0</v>
      </c>
      <c r="AA202" s="13">
        <v>190.5</v>
      </c>
      <c r="AB202" s="35">
        <v>0</v>
      </c>
      <c r="AC202" s="13">
        <v>47139</v>
      </c>
      <c r="AD202" s="13">
        <v>12709</v>
      </c>
      <c r="AE202" s="13">
        <v>25822.5</v>
      </c>
    </row>
    <row r="203" spans="1:31">
      <c r="A203" s="2">
        <v>484</v>
      </c>
      <c r="B203" s="1" t="s">
        <v>166</v>
      </c>
      <c r="C203" s="13">
        <v>9981164</v>
      </c>
      <c r="D203" s="13">
        <v>9283946.4571898691</v>
      </c>
      <c r="E203" s="13">
        <v>716719.48845399136</v>
      </c>
      <c r="F203" s="13">
        <v>9969466</v>
      </c>
      <c r="G203" s="13">
        <v>9230171</v>
      </c>
      <c r="H203" s="13">
        <v>739295</v>
      </c>
      <c r="I203" s="13">
        <v>774410</v>
      </c>
      <c r="J203" s="13">
        <v>759021</v>
      </c>
      <c r="K203" s="13">
        <v>15389</v>
      </c>
      <c r="L203" s="35">
        <v>4785929.6723542539</v>
      </c>
      <c r="M203" s="13">
        <v>812321.15356352436</v>
      </c>
      <c r="N203" s="13">
        <v>5772579.3289170815</v>
      </c>
      <c r="O203" s="13">
        <v>4730886</v>
      </c>
      <c r="P203" s="13">
        <v>812321</v>
      </c>
      <c r="Q203" s="13">
        <v>0</v>
      </c>
      <c r="R203" s="13">
        <v>0</v>
      </c>
      <c r="S203" s="13">
        <v>1041693.3289170815</v>
      </c>
      <c r="T203" s="35">
        <v>91431</v>
      </c>
      <c r="U203" s="13">
        <v>213735</v>
      </c>
      <c r="V203" s="13">
        <v>3271</v>
      </c>
      <c r="W203" s="13">
        <v>157848</v>
      </c>
      <c r="X203" s="35">
        <v>11603</v>
      </c>
      <c r="Y203" s="13">
        <v>84306</v>
      </c>
      <c r="Z203" s="13">
        <v>0</v>
      </c>
      <c r="AA203" s="13">
        <v>63229.5</v>
      </c>
      <c r="AB203" s="35">
        <v>89772</v>
      </c>
      <c r="AC203" s="13">
        <v>854673</v>
      </c>
      <c r="AD203" s="13">
        <v>265134</v>
      </c>
      <c r="AE203" s="13">
        <v>450756.6</v>
      </c>
    </row>
    <row r="204" spans="1:31">
      <c r="A204" s="2">
        <v>489</v>
      </c>
      <c r="B204" s="1" t="s">
        <v>167</v>
      </c>
      <c r="C204" s="13">
        <v>2770290</v>
      </c>
      <c r="D204" s="13">
        <v>2700558.637331041</v>
      </c>
      <c r="E204" s="13">
        <v>75144.640370061155</v>
      </c>
      <c r="F204" s="13">
        <v>3397757</v>
      </c>
      <c r="G204" s="13">
        <v>3251737</v>
      </c>
      <c r="H204" s="13">
        <v>146020</v>
      </c>
      <c r="I204" s="13">
        <v>164389</v>
      </c>
      <c r="J204" s="13">
        <v>145523</v>
      </c>
      <c r="K204" s="13">
        <v>18866</v>
      </c>
      <c r="L204" s="35">
        <v>1536689.4162440167</v>
      </c>
      <c r="M204" s="13">
        <v>479125.39531453786</v>
      </c>
      <c r="N204" s="13">
        <v>1950572.7375405275</v>
      </c>
      <c r="O204" s="13">
        <v>1712187</v>
      </c>
      <c r="P204" s="13">
        <v>474395</v>
      </c>
      <c r="Q204" s="13">
        <v>0</v>
      </c>
      <c r="R204" s="13">
        <v>0</v>
      </c>
      <c r="S204" s="13">
        <v>233655.73754052748</v>
      </c>
      <c r="T204" s="35">
        <v>67178</v>
      </c>
      <c r="U204" s="13">
        <v>155306</v>
      </c>
      <c r="V204" s="13">
        <v>28855</v>
      </c>
      <c r="W204" s="13">
        <v>94838.25</v>
      </c>
      <c r="X204" s="35">
        <v>5854</v>
      </c>
      <c r="Y204" s="13">
        <v>61870</v>
      </c>
      <c r="Z204" s="13">
        <v>19247</v>
      </c>
      <c r="AA204" s="13">
        <v>31967.25</v>
      </c>
      <c r="AB204" s="35">
        <v>16569</v>
      </c>
      <c r="AC204" s="13">
        <v>89136</v>
      </c>
      <c r="AD204" s="13">
        <v>39778</v>
      </c>
      <c r="AE204" s="13">
        <v>39519.9</v>
      </c>
    </row>
    <row r="205" spans="1:31">
      <c r="A205" s="2">
        <v>491</v>
      </c>
      <c r="B205" s="1" t="s">
        <v>431</v>
      </c>
      <c r="C205" s="13">
        <v>373314</v>
      </c>
      <c r="D205" s="13">
        <v>362462.26608042349</v>
      </c>
      <c r="E205" s="13">
        <v>11580.488882087559</v>
      </c>
      <c r="F205" s="13">
        <v>475338</v>
      </c>
      <c r="G205" s="13">
        <v>451476</v>
      </c>
      <c r="H205" s="13">
        <v>23862</v>
      </c>
      <c r="I205" s="13">
        <v>22048</v>
      </c>
      <c r="J205" s="13">
        <v>22048</v>
      </c>
      <c r="K205" s="13">
        <v>0</v>
      </c>
      <c r="L205" s="35">
        <v>299713.7184530425</v>
      </c>
      <c r="M205" s="13">
        <v>100055.25956337091</v>
      </c>
      <c r="N205" s="13">
        <v>436448.48085120937</v>
      </c>
      <c r="O205" s="13">
        <v>310860</v>
      </c>
      <c r="P205" s="13">
        <v>100057</v>
      </c>
      <c r="Q205" s="13">
        <v>0</v>
      </c>
      <c r="R205" s="13">
        <v>0</v>
      </c>
      <c r="S205" s="13">
        <v>74928.429613260625</v>
      </c>
      <c r="T205" s="35">
        <v>17715</v>
      </c>
      <c r="U205" s="13">
        <v>7428</v>
      </c>
      <c r="V205" s="13">
        <v>0</v>
      </c>
      <c r="W205" s="13">
        <v>5571</v>
      </c>
      <c r="X205" s="35">
        <v>0</v>
      </c>
      <c r="Y205" s="13">
        <v>0</v>
      </c>
      <c r="Z205" s="13">
        <v>0</v>
      </c>
      <c r="AA205" s="13">
        <v>0</v>
      </c>
      <c r="AB205" s="35">
        <v>674</v>
      </c>
      <c r="AC205" s="13">
        <v>0</v>
      </c>
      <c r="AD205" s="13">
        <v>14899</v>
      </c>
      <c r="AE205" s="13">
        <v>-11174.25</v>
      </c>
    </row>
    <row r="206" spans="1:31">
      <c r="A206" s="2">
        <v>497</v>
      </c>
      <c r="B206" s="1" t="s">
        <v>477</v>
      </c>
      <c r="C206" s="13">
        <v>1677142</v>
      </c>
      <c r="D206" s="13">
        <v>1564115.3271233311</v>
      </c>
      <c r="E206" s="13">
        <v>116304.48687526514</v>
      </c>
      <c r="F206" s="13">
        <v>1834100</v>
      </c>
      <c r="G206" s="13">
        <v>1748296</v>
      </c>
      <c r="H206" s="13">
        <v>85804</v>
      </c>
      <c r="I206" s="13">
        <v>78888</v>
      </c>
      <c r="J206" s="13">
        <v>78368</v>
      </c>
      <c r="K206" s="13">
        <v>520</v>
      </c>
      <c r="L206" s="35">
        <v>883278.93350335222</v>
      </c>
      <c r="M206" s="13">
        <v>230637.97546409137</v>
      </c>
      <c r="N206" s="13">
        <v>1120018.7576909875</v>
      </c>
      <c r="O206" s="13">
        <v>738927</v>
      </c>
      <c r="P206" s="13">
        <v>230638</v>
      </c>
      <c r="Q206" s="13">
        <v>3176</v>
      </c>
      <c r="R206" s="13">
        <v>0</v>
      </c>
      <c r="S206" s="13">
        <v>220819.73337583806</v>
      </c>
      <c r="T206" s="35">
        <v>33961</v>
      </c>
      <c r="U206" s="13">
        <v>75185</v>
      </c>
      <c r="V206" s="13">
        <v>6439</v>
      </c>
      <c r="W206" s="13">
        <v>51559.5</v>
      </c>
      <c r="X206" s="35">
        <v>1777</v>
      </c>
      <c r="Y206" s="13">
        <v>3327</v>
      </c>
      <c r="Z206" s="13">
        <v>0</v>
      </c>
      <c r="AA206" s="13">
        <v>2495.25</v>
      </c>
      <c r="AB206" s="35">
        <v>17404</v>
      </c>
      <c r="AC206" s="13">
        <v>203332</v>
      </c>
      <c r="AD206" s="13">
        <v>18317</v>
      </c>
      <c r="AE206" s="13">
        <v>142034.85</v>
      </c>
    </row>
    <row r="207" spans="1:31">
      <c r="A207" s="2">
        <v>498</v>
      </c>
      <c r="B207" s="1" t="s">
        <v>168</v>
      </c>
      <c r="C207" s="13">
        <v>809337</v>
      </c>
      <c r="D207" s="13">
        <v>754117.27248408808</v>
      </c>
      <c r="E207" s="13">
        <v>0</v>
      </c>
      <c r="F207" s="13">
        <v>1032240</v>
      </c>
      <c r="G207" s="13">
        <v>1002514</v>
      </c>
      <c r="H207" s="13">
        <v>29726</v>
      </c>
      <c r="I207" s="13">
        <v>39548</v>
      </c>
      <c r="J207" s="13">
        <v>0</v>
      </c>
      <c r="K207" s="13">
        <v>39548</v>
      </c>
      <c r="L207" s="35">
        <v>612072.33584650443</v>
      </c>
      <c r="M207" s="13">
        <v>180535.61689185342</v>
      </c>
      <c r="N207" s="13">
        <v>901277.66027416359</v>
      </c>
      <c r="O207" s="13">
        <v>651133</v>
      </c>
      <c r="P207" s="13">
        <v>180536</v>
      </c>
      <c r="Q207" s="13">
        <v>0</v>
      </c>
      <c r="R207" s="13">
        <v>0</v>
      </c>
      <c r="S207" s="13">
        <v>153018.08396162611</v>
      </c>
      <c r="T207" s="35">
        <v>21129</v>
      </c>
      <c r="U207" s="13">
        <v>79438</v>
      </c>
      <c r="V207" s="13">
        <v>700</v>
      </c>
      <c r="W207" s="13">
        <v>59053.5</v>
      </c>
      <c r="X207" s="35">
        <v>18347</v>
      </c>
      <c r="Y207" s="13">
        <v>28448</v>
      </c>
      <c r="Z207" s="13">
        <v>0</v>
      </c>
      <c r="AA207" s="13">
        <v>21336</v>
      </c>
      <c r="AB207" s="35">
        <v>9351</v>
      </c>
      <c r="AC207" s="13">
        <v>47606</v>
      </c>
      <c r="AD207" s="13">
        <v>24395</v>
      </c>
      <c r="AE207" s="13">
        <v>19952.849999999999</v>
      </c>
    </row>
    <row r="208" spans="1:31">
      <c r="A208" s="2">
        <v>499</v>
      </c>
      <c r="B208" s="1" t="s">
        <v>444</v>
      </c>
      <c r="C208" s="13">
        <v>1321889</v>
      </c>
      <c r="D208" s="13">
        <v>1230020.5885584131</v>
      </c>
      <c r="E208" s="13">
        <v>8250.6435972485615</v>
      </c>
      <c r="F208" s="13">
        <v>1570496</v>
      </c>
      <c r="G208" s="13">
        <v>1523521</v>
      </c>
      <c r="H208" s="13">
        <v>46975</v>
      </c>
      <c r="I208" s="13">
        <v>88805</v>
      </c>
      <c r="J208" s="13">
        <v>88805</v>
      </c>
      <c r="K208" s="13">
        <v>0</v>
      </c>
      <c r="L208" s="35">
        <v>768945.6694140425</v>
      </c>
      <c r="M208" s="13">
        <v>172350.68704365988</v>
      </c>
      <c r="N208" s="13">
        <v>1079537.0152575348</v>
      </c>
      <c r="O208" s="13">
        <v>687185</v>
      </c>
      <c r="P208" s="13">
        <v>172351</v>
      </c>
      <c r="Q208" s="13">
        <v>480</v>
      </c>
      <c r="R208" s="13">
        <v>0</v>
      </c>
      <c r="S208" s="13">
        <v>192236.41735351062</v>
      </c>
      <c r="T208" s="35">
        <v>17488</v>
      </c>
      <c r="U208" s="13">
        <v>52855</v>
      </c>
      <c r="V208" s="13">
        <v>190</v>
      </c>
      <c r="W208" s="13">
        <v>39498.75</v>
      </c>
      <c r="X208" s="35">
        <v>713</v>
      </c>
      <c r="Y208" s="13">
        <v>19032</v>
      </c>
      <c r="Z208" s="13">
        <v>0</v>
      </c>
      <c r="AA208" s="13">
        <v>14274</v>
      </c>
      <c r="AB208" s="35">
        <v>10922</v>
      </c>
      <c r="AC208" s="13">
        <v>49541</v>
      </c>
      <c r="AD208" s="13">
        <v>86030</v>
      </c>
      <c r="AE208" s="13">
        <v>-26247.3</v>
      </c>
    </row>
    <row r="209" spans="1:31">
      <c r="A209" s="2">
        <v>501</v>
      </c>
      <c r="B209" s="1" t="s">
        <v>169</v>
      </c>
      <c r="C209" s="13">
        <v>1215943</v>
      </c>
      <c r="D209" s="13">
        <v>1202987.060649418</v>
      </c>
      <c r="E209" s="13">
        <v>15332.324756556558</v>
      </c>
      <c r="F209" s="13">
        <v>1292733</v>
      </c>
      <c r="G209" s="13">
        <v>1266725</v>
      </c>
      <c r="H209" s="13">
        <v>26008</v>
      </c>
      <c r="I209" s="13">
        <v>38238</v>
      </c>
      <c r="J209" s="13">
        <v>37788</v>
      </c>
      <c r="K209" s="13">
        <v>450</v>
      </c>
      <c r="L209" s="35">
        <v>706789.67748882144</v>
      </c>
      <c r="M209" s="13">
        <v>164035.80249518281</v>
      </c>
      <c r="N209" s="13">
        <v>1072097.6078010178</v>
      </c>
      <c r="O209" s="13">
        <v>812069</v>
      </c>
      <c r="P209" s="13">
        <v>164476</v>
      </c>
      <c r="Q209" s="13">
        <v>1610</v>
      </c>
      <c r="R209" s="13">
        <v>0</v>
      </c>
      <c r="S209" s="13">
        <v>176697.41937220536</v>
      </c>
      <c r="T209" s="35">
        <v>20246</v>
      </c>
      <c r="U209" s="13">
        <v>110484</v>
      </c>
      <c r="V209" s="13">
        <v>1384</v>
      </c>
      <c r="W209" s="13">
        <v>81825</v>
      </c>
      <c r="X209" s="35">
        <v>8900</v>
      </c>
      <c r="Y209" s="13">
        <v>36181</v>
      </c>
      <c r="Z209" s="13">
        <v>0</v>
      </c>
      <c r="AA209" s="13">
        <v>27135.75</v>
      </c>
      <c r="AB209" s="35">
        <v>4623</v>
      </c>
      <c r="AC209" s="13">
        <v>170122</v>
      </c>
      <c r="AD209" s="13">
        <v>57481</v>
      </c>
      <c r="AE209" s="13">
        <v>87032.25</v>
      </c>
    </row>
    <row r="210" spans="1:31">
      <c r="A210" s="2">
        <v>502</v>
      </c>
      <c r="B210" s="1" t="s">
        <v>170</v>
      </c>
      <c r="C210" s="13">
        <v>20343581</v>
      </c>
      <c r="D210" s="13">
        <v>19230362.185528874</v>
      </c>
      <c r="E210" s="13">
        <v>1152966.811883643</v>
      </c>
      <c r="F210" s="13">
        <v>23002409</v>
      </c>
      <c r="G210" s="13">
        <v>21725765</v>
      </c>
      <c r="H210" s="13">
        <v>1276644</v>
      </c>
      <c r="I210" s="13">
        <v>1175254</v>
      </c>
      <c r="J210" s="13">
        <v>1097447</v>
      </c>
      <c r="K210" s="13">
        <v>77807</v>
      </c>
      <c r="L210" s="35">
        <v>10097396.127831329</v>
      </c>
      <c r="M210" s="13">
        <v>885027.35825380241</v>
      </c>
      <c r="N210" s="13">
        <v>13730791.510242879</v>
      </c>
      <c r="O210" s="13">
        <v>7403139</v>
      </c>
      <c r="P210" s="13">
        <v>591029</v>
      </c>
      <c r="Q210" s="13">
        <v>67282</v>
      </c>
      <c r="R210" s="13">
        <v>0</v>
      </c>
      <c r="S210" s="13">
        <v>2524349.0319578322</v>
      </c>
      <c r="T210" s="35">
        <v>163785</v>
      </c>
      <c r="U210" s="13">
        <v>613981</v>
      </c>
      <c r="V210" s="13">
        <v>9670</v>
      </c>
      <c r="W210" s="13">
        <v>453233.25</v>
      </c>
      <c r="X210" s="35">
        <v>19859</v>
      </c>
      <c r="Y210" s="13">
        <v>33752</v>
      </c>
      <c r="Z210" s="13">
        <v>0</v>
      </c>
      <c r="AA210" s="13">
        <v>25314</v>
      </c>
      <c r="AB210" s="35">
        <v>39813</v>
      </c>
      <c r="AC210" s="13">
        <v>469728</v>
      </c>
      <c r="AD210" s="13">
        <v>90413</v>
      </c>
      <c r="AE210" s="13">
        <v>293650.05</v>
      </c>
    </row>
    <row r="211" spans="1:31">
      <c r="A211" s="2">
        <v>503</v>
      </c>
      <c r="B211" s="1" t="s">
        <v>171</v>
      </c>
      <c r="C211" s="13">
        <v>31241810</v>
      </c>
      <c r="D211" s="13">
        <v>29281969.930563863</v>
      </c>
      <c r="E211" s="13">
        <v>2020882.618322134</v>
      </c>
      <c r="F211" s="13">
        <v>35691706</v>
      </c>
      <c r="G211" s="13">
        <v>33720368</v>
      </c>
      <c r="H211" s="13">
        <v>1971338</v>
      </c>
      <c r="I211" s="13">
        <v>1747212</v>
      </c>
      <c r="J211" s="13">
        <v>1626814</v>
      </c>
      <c r="K211" s="13">
        <v>120398</v>
      </c>
      <c r="L211" s="35">
        <v>15550827.514235165</v>
      </c>
      <c r="M211" s="13">
        <v>1241371.0547240919</v>
      </c>
      <c r="N211" s="13">
        <v>21700370.652426217</v>
      </c>
      <c r="O211" s="13">
        <v>18982883</v>
      </c>
      <c r="P211" s="13">
        <v>1231661</v>
      </c>
      <c r="Q211" s="13">
        <v>8022</v>
      </c>
      <c r="R211" s="13">
        <v>0</v>
      </c>
      <c r="S211" s="13">
        <v>1869388.6524262168</v>
      </c>
      <c r="T211" s="35">
        <v>164943</v>
      </c>
      <c r="U211" s="13">
        <v>597722</v>
      </c>
      <c r="V211" s="13">
        <v>4130</v>
      </c>
      <c r="W211" s="13">
        <v>445194</v>
      </c>
      <c r="X211" s="35">
        <v>15781</v>
      </c>
      <c r="Y211" s="13">
        <v>81077</v>
      </c>
      <c r="Z211" s="13">
        <v>0</v>
      </c>
      <c r="AA211" s="13">
        <v>60807.75</v>
      </c>
      <c r="AB211" s="35">
        <v>58868</v>
      </c>
      <c r="AC211" s="13">
        <v>456464</v>
      </c>
      <c r="AD211" s="13">
        <v>95044</v>
      </c>
      <c r="AE211" s="13">
        <v>280932.90000000002</v>
      </c>
    </row>
    <row r="212" spans="1:31">
      <c r="A212" s="2">
        <v>504</v>
      </c>
      <c r="B212" s="1" t="s">
        <v>450</v>
      </c>
      <c r="C212" s="13">
        <v>482037</v>
      </c>
      <c r="D212" s="13">
        <v>395065.06323843414</v>
      </c>
      <c r="E212" s="13">
        <v>47284.773138023287</v>
      </c>
      <c r="F212" s="13">
        <v>532080</v>
      </c>
      <c r="G212" s="13">
        <v>483273</v>
      </c>
      <c r="H212" s="13">
        <v>48807</v>
      </c>
      <c r="I212" s="13">
        <v>43360</v>
      </c>
      <c r="J212" s="13">
        <v>43360</v>
      </c>
      <c r="K212" s="13">
        <v>0</v>
      </c>
      <c r="L212" s="35">
        <v>300140.23505849764</v>
      </c>
      <c r="M212" s="13">
        <v>101769.64781171248</v>
      </c>
      <c r="N212" s="13">
        <v>359583.43085007195</v>
      </c>
      <c r="O212" s="13">
        <v>171389</v>
      </c>
      <c r="P212" s="13">
        <v>100045</v>
      </c>
      <c r="Q212" s="13">
        <v>0</v>
      </c>
      <c r="R212" s="13">
        <v>0</v>
      </c>
      <c r="S212" s="13">
        <v>75035.058764624409</v>
      </c>
      <c r="T212" s="35">
        <v>36693</v>
      </c>
      <c r="U212" s="13">
        <v>27598</v>
      </c>
      <c r="V212" s="13">
        <v>510</v>
      </c>
      <c r="W212" s="13">
        <v>20316</v>
      </c>
      <c r="X212" s="35">
        <v>7805</v>
      </c>
      <c r="Y212" s="13">
        <v>18668</v>
      </c>
      <c r="Z212" s="13">
        <v>0</v>
      </c>
      <c r="AA212" s="13">
        <v>14001</v>
      </c>
      <c r="AB212" s="35">
        <v>29230</v>
      </c>
      <c r="AC212" s="13">
        <v>0</v>
      </c>
      <c r="AD212" s="13">
        <v>34138</v>
      </c>
      <c r="AE212" s="13">
        <v>-25603.5</v>
      </c>
    </row>
    <row r="213" spans="1:31">
      <c r="A213" s="2">
        <v>505</v>
      </c>
      <c r="B213" s="1" t="s">
        <v>172</v>
      </c>
      <c r="C213" s="13">
        <v>42456273</v>
      </c>
      <c r="D213" s="13">
        <v>40076739.920804061</v>
      </c>
      <c r="E213" s="13">
        <v>2462486.0694368309</v>
      </c>
      <c r="F213" s="13">
        <v>44773899</v>
      </c>
      <c r="G213" s="13">
        <v>42526068</v>
      </c>
      <c r="H213" s="13">
        <v>2247831</v>
      </c>
      <c r="I213" s="13">
        <v>2122550</v>
      </c>
      <c r="J213" s="13">
        <v>2010904</v>
      </c>
      <c r="K213" s="13">
        <v>111646</v>
      </c>
      <c r="L213" s="35">
        <v>20473433</v>
      </c>
      <c r="M213" s="13"/>
      <c r="N213" s="13">
        <v>35880291.400968939</v>
      </c>
      <c r="O213" s="13">
        <v>27228763</v>
      </c>
      <c r="P213" s="13">
        <v>0</v>
      </c>
      <c r="Q213" s="13">
        <v>59170</v>
      </c>
      <c r="R213" s="13">
        <v>0</v>
      </c>
      <c r="S213" s="13">
        <v>6397947.8125</v>
      </c>
      <c r="T213" s="35">
        <v>296435</v>
      </c>
      <c r="U213" s="13">
        <v>589155</v>
      </c>
      <c r="V213" s="13">
        <v>20496</v>
      </c>
      <c r="W213" s="13">
        <v>426494.25</v>
      </c>
      <c r="X213" s="35">
        <v>85436</v>
      </c>
      <c r="Y213" s="13">
        <v>198798</v>
      </c>
      <c r="Z213" s="13">
        <v>1835</v>
      </c>
      <c r="AA213" s="13">
        <v>147722.25</v>
      </c>
      <c r="AB213" s="35">
        <v>327520</v>
      </c>
      <c r="AC213" s="13">
        <v>1071372</v>
      </c>
      <c r="AD213" s="13">
        <v>514053</v>
      </c>
      <c r="AE213" s="13">
        <v>413784.75</v>
      </c>
    </row>
    <row r="214" spans="1:31">
      <c r="A214" s="2">
        <v>511</v>
      </c>
      <c r="B214" s="1" t="s">
        <v>451</v>
      </c>
      <c r="C214" s="13">
        <v>657675</v>
      </c>
      <c r="D214" s="13">
        <v>624782.06514698337</v>
      </c>
      <c r="E214" s="13">
        <v>34178.812526756017</v>
      </c>
      <c r="F214" s="13">
        <v>722800</v>
      </c>
      <c r="G214" s="13">
        <v>694714</v>
      </c>
      <c r="H214" s="13">
        <v>28086</v>
      </c>
      <c r="I214" s="13">
        <v>13842</v>
      </c>
      <c r="J214" s="13">
        <v>13725</v>
      </c>
      <c r="K214" s="13">
        <v>117</v>
      </c>
      <c r="L214" s="35">
        <v>368133.26149514713</v>
      </c>
      <c r="M214" s="13">
        <v>135294.60084251384</v>
      </c>
      <c r="N214" s="13">
        <v>467811.36301269825</v>
      </c>
      <c r="O214" s="13">
        <v>285024</v>
      </c>
      <c r="P214" s="13">
        <v>131144</v>
      </c>
      <c r="Q214" s="13">
        <v>2639</v>
      </c>
      <c r="R214" s="13">
        <v>0</v>
      </c>
      <c r="S214" s="13">
        <v>92033.315373786783</v>
      </c>
      <c r="T214" s="35">
        <v>34746</v>
      </c>
      <c r="U214" s="13">
        <v>54055</v>
      </c>
      <c r="V214" s="13">
        <v>0</v>
      </c>
      <c r="W214" s="13">
        <v>40541.25</v>
      </c>
      <c r="X214" s="35">
        <v>982</v>
      </c>
      <c r="Y214" s="13">
        <v>0</v>
      </c>
      <c r="Z214" s="13">
        <v>0</v>
      </c>
      <c r="AA214" s="13">
        <v>0</v>
      </c>
      <c r="AB214" s="35">
        <v>16419</v>
      </c>
      <c r="AC214" s="13">
        <v>191180</v>
      </c>
      <c r="AD214" s="13">
        <v>23376</v>
      </c>
      <c r="AE214" s="13">
        <v>126330</v>
      </c>
    </row>
    <row r="215" spans="1:31">
      <c r="A215" s="2">
        <v>512</v>
      </c>
      <c r="B215" s="1" t="s">
        <v>173</v>
      </c>
      <c r="C215" s="13">
        <v>6348791</v>
      </c>
      <c r="D215" s="13">
        <v>6039007.5615920983</v>
      </c>
      <c r="E215" s="13">
        <v>322187.38994922896</v>
      </c>
      <c r="F215" s="13">
        <v>6634914</v>
      </c>
      <c r="G215" s="13">
        <v>6269260</v>
      </c>
      <c r="H215" s="13">
        <v>365654</v>
      </c>
      <c r="I215" s="13">
        <v>325359</v>
      </c>
      <c r="J215" s="13">
        <v>258805</v>
      </c>
      <c r="K215" s="13">
        <v>66554</v>
      </c>
      <c r="L215" s="35">
        <v>3904696.6802047249</v>
      </c>
      <c r="M215" s="13">
        <v>530937.71675229806</v>
      </c>
      <c r="N215" s="13">
        <v>5781771.2650173316</v>
      </c>
      <c r="O215" s="13">
        <v>5247982</v>
      </c>
      <c r="P215" s="13">
        <v>530938</v>
      </c>
      <c r="Q215" s="13">
        <v>0</v>
      </c>
      <c r="R215" s="13">
        <v>0</v>
      </c>
      <c r="S215" s="13">
        <v>492689.26501733158</v>
      </c>
      <c r="T215" s="35">
        <v>60219</v>
      </c>
      <c r="U215" s="13">
        <v>113777</v>
      </c>
      <c r="V215" s="13">
        <v>1850</v>
      </c>
      <c r="W215" s="13">
        <v>83945.25</v>
      </c>
      <c r="X215" s="35">
        <v>10183</v>
      </c>
      <c r="Y215" s="13">
        <v>50333</v>
      </c>
      <c r="Z215" s="13">
        <v>446</v>
      </c>
      <c r="AA215" s="13">
        <v>37415.25</v>
      </c>
      <c r="AB215" s="35">
        <v>5718</v>
      </c>
      <c r="AC215" s="13">
        <v>70287</v>
      </c>
      <c r="AD215" s="13">
        <v>18211</v>
      </c>
      <c r="AE215" s="13">
        <v>41811</v>
      </c>
    </row>
    <row r="216" spans="1:31">
      <c r="A216" s="2">
        <v>513</v>
      </c>
      <c r="B216" s="1" t="s">
        <v>174</v>
      </c>
      <c r="C216" s="13">
        <v>17003910</v>
      </c>
      <c r="D216" s="13">
        <v>16004897.965672843</v>
      </c>
      <c r="E216" s="13">
        <v>1032235.0616671736</v>
      </c>
      <c r="F216" s="13">
        <v>16451329</v>
      </c>
      <c r="G216" s="13">
        <v>15417254</v>
      </c>
      <c r="H216" s="13">
        <v>1034075</v>
      </c>
      <c r="I216" s="13">
        <v>620498</v>
      </c>
      <c r="J216" s="13">
        <v>620498</v>
      </c>
      <c r="K216" s="13">
        <v>0</v>
      </c>
      <c r="L216" s="35">
        <v>8585641.7152394131</v>
      </c>
      <c r="M216" s="13">
        <v>859768.78833455883</v>
      </c>
      <c r="N216" s="13">
        <v>11755970.65082914</v>
      </c>
      <c r="O216" s="13">
        <v>11191255</v>
      </c>
      <c r="P216" s="13">
        <v>859769</v>
      </c>
      <c r="Q216" s="13">
        <v>0</v>
      </c>
      <c r="R216" s="13">
        <v>0</v>
      </c>
      <c r="S216" s="13">
        <v>-171647.3491708599</v>
      </c>
      <c r="T216" s="35">
        <v>104878</v>
      </c>
      <c r="U216" s="13">
        <v>447382</v>
      </c>
      <c r="V216" s="13">
        <v>204</v>
      </c>
      <c r="W216" s="13">
        <v>335383.5</v>
      </c>
      <c r="X216" s="35">
        <v>42996</v>
      </c>
      <c r="Y216" s="13">
        <v>57429</v>
      </c>
      <c r="Z216" s="13">
        <v>1477</v>
      </c>
      <c r="AA216" s="13">
        <v>41964</v>
      </c>
      <c r="AB216" s="35">
        <v>5949</v>
      </c>
      <c r="AC216" s="13">
        <v>97423</v>
      </c>
      <c r="AD216" s="13">
        <v>76121</v>
      </c>
      <c r="AE216" s="13">
        <v>20042.55</v>
      </c>
    </row>
    <row r="217" spans="1:31">
      <c r="A217" s="2">
        <v>518</v>
      </c>
      <c r="B217" s="1" t="s">
        <v>175</v>
      </c>
      <c r="C217" s="13">
        <v>257129105</v>
      </c>
      <c r="D217" s="13">
        <v>240187382.53939745</v>
      </c>
      <c r="E217" s="13">
        <v>17444113.606294762</v>
      </c>
      <c r="F217" s="13">
        <v>255391032</v>
      </c>
      <c r="G217" s="13">
        <v>237529430</v>
      </c>
      <c r="H217" s="13">
        <v>17861602</v>
      </c>
      <c r="I217" s="13">
        <v>9061156</v>
      </c>
      <c r="J217" s="13">
        <v>9048848</v>
      </c>
      <c r="K217" s="13">
        <v>12308</v>
      </c>
      <c r="L217" s="35">
        <v>103634541</v>
      </c>
      <c r="M217" s="13"/>
      <c r="N217" s="13">
        <v>119103101.23000324</v>
      </c>
      <c r="O217" s="13">
        <v>118274948</v>
      </c>
      <c r="P217" s="13">
        <v>0</v>
      </c>
      <c r="Q217" s="13">
        <v>6027840</v>
      </c>
      <c r="R217" s="13">
        <v>0</v>
      </c>
      <c r="S217" s="13">
        <v>4521980.2300032377</v>
      </c>
      <c r="T217" s="35">
        <v>810797</v>
      </c>
      <c r="U217" s="13">
        <v>2829558</v>
      </c>
      <c r="V217" s="13">
        <v>66121</v>
      </c>
      <c r="W217" s="13">
        <v>2072577.75</v>
      </c>
      <c r="X217" s="35">
        <v>234015</v>
      </c>
      <c r="Y217" s="13">
        <v>875380</v>
      </c>
      <c r="Z217" s="13">
        <v>8461</v>
      </c>
      <c r="AA217" s="13">
        <v>650189.25</v>
      </c>
      <c r="AB217" s="35">
        <v>459234</v>
      </c>
      <c r="AC217" s="13">
        <v>4333288</v>
      </c>
      <c r="AD217" s="13">
        <v>826587</v>
      </c>
      <c r="AE217" s="13">
        <v>2749449</v>
      </c>
    </row>
    <row r="218" spans="1:31">
      <c r="A218" s="2">
        <v>523</v>
      </c>
      <c r="B218" s="1" t="s">
        <v>176</v>
      </c>
      <c r="C218" s="13">
        <v>717442</v>
      </c>
      <c r="D218" s="13">
        <v>520747.30682176125</v>
      </c>
      <c r="E218" s="13">
        <v>41760.09174045355</v>
      </c>
      <c r="F218" s="13">
        <v>889206</v>
      </c>
      <c r="G218" s="13">
        <v>864895</v>
      </c>
      <c r="H218" s="13">
        <v>24311</v>
      </c>
      <c r="I218" s="13">
        <v>50135</v>
      </c>
      <c r="J218" s="13">
        <v>44698</v>
      </c>
      <c r="K218" s="13">
        <v>5437</v>
      </c>
      <c r="L218" s="35">
        <v>484486.87257852755</v>
      </c>
      <c r="M218" s="13">
        <v>200244.87845506662</v>
      </c>
      <c r="N218" s="13">
        <v>603393.03989158734</v>
      </c>
      <c r="O218" s="13">
        <v>552273</v>
      </c>
      <c r="P218" s="13">
        <v>161461</v>
      </c>
      <c r="Q218" s="13">
        <v>0</v>
      </c>
      <c r="R218" s="13">
        <v>0</v>
      </c>
      <c r="S218" s="13">
        <v>7107.0398915873375</v>
      </c>
      <c r="T218" s="35">
        <v>11908</v>
      </c>
      <c r="U218" s="13">
        <v>26688</v>
      </c>
      <c r="V218" s="13">
        <v>982</v>
      </c>
      <c r="W218" s="13">
        <v>19279.5</v>
      </c>
      <c r="X218" s="35">
        <v>1600</v>
      </c>
      <c r="Y218" s="13">
        <v>0</v>
      </c>
      <c r="Z218" s="13">
        <v>0</v>
      </c>
      <c r="AA218" s="13">
        <v>0</v>
      </c>
      <c r="AB218" s="35">
        <v>0</v>
      </c>
      <c r="AC218" s="13">
        <v>24129</v>
      </c>
      <c r="AD218" s="13">
        <v>11247</v>
      </c>
      <c r="AE218" s="13">
        <v>11617.35</v>
      </c>
    </row>
    <row r="219" spans="1:31">
      <c r="A219" s="2">
        <v>530</v>
      </c>
      <c r="B219" s="1" t="s">
        <v>177</v>
      </c>
      <c r="C219" s="13">
        <v>8867525</v>
      </c>
      <c r="D219" s="13">
        <v>8381525.0545341792</v>
      </c>
      <c r="E219" s="13">
        <v>503325.63793126825</v>
      </c>
      <c r="F219" s="13">
        <v>7909571</v>
      </c>
      <c r="G219" s="13">
        <v>7551378</v>
      </c>
      <c r="H219" s="13">
        <v>358193</v>
      </c>
      <c r="I219" s="13">
        <v>338228</v>
      </c>
      <c r="J219" s="13">
        <v>338228</v>
      </c>
      <c r="K219" s="13">
        <v>0</v>
      </c>
      <c r="L219" s="35">
        <v>4042644.4231278673</v>
      </c>
      <c r="M219" s="13">
        <v>475859.76964011195</v>
      </c>
      <c r="N219" s="13">
        <v>6490105.1960336557</v>
      </c>
      <c r="O219" s="13">
        <v>4368219</v>
      </c>
      <c r="P219" s="13">
        <v>482953</v>
      </c>
      <c r="Q219" s="13">
        <v>12000</v>
      </c>
      <c r="R219" s="13">
        <v>0</v>
      </c>
      <c r="S219" s="13">
        <v>1010661.1057819668</v>
      </c>
      <c r="T219" s="35">
        <v>169270</v>
      </c>
      <c r="U219" s="13">
        <v>330692</v>
      </c>
      <c r="V219" s="13">
        <v>2462</v>
      </c>
      <c r="W219" s="13">
        <v>246172.5</v>
      </c>
      <c r="X219" s="35">
        <v>13809</v>
      </c>
      <c r="Y219" s="13">
        <v>39343</v>
      </c>
      <c r="Z219" s="13">
        <v>0</v>
      </c>
      <c r="AA219" s="13">
        <v>29507.25</v>
      </c>
      <c r="AB219" s="35">
        <v>23208</v>
      </c>
      <c r="AC219" s="13">
        <v>615980</v>
      </c>
      <c r="AD219" s="13">
        <v>137144</v>
      </c>
      <c r="AE219" s="13">
        <v>366953.85</v>
      </c>
    </row>
    <row r="220" spans="1:31">
      <c r="A220" s="2">
        <v>531</v>
      </c>
      <c r="B220" s="1" t="s">
        <v>178</v>
      </c>
      <c r="C220" s="13">
        <v>1271908</v>
      </c>
      <c r="D220" s="13">
        <v>1107188.6736758763</v>
      </c>
      <c r="E220" s="13">
        <v>76887.170477240201</v>
      </c>
      <c r="F220" s="13">
        <v>1769930</v>
      </c>
      <c r="G220" s="13">
        <v>1659491</v>
      </c>
      <c r="H220" s="13">
        <v>110439</v>
      </c>
      <c r="I220" s="13">
        <v>72039</v>
      </c>
      <c r="J220" s="13">
        <v>69032</v>
      </c>
      <c r="K220" s="13">
        <v>3007</v>
      </c>
      <c r="L220" s="35">
        <v>900628.32631293952</v>
      </c>
      <c r="M220" s="13">
        <v>244273.44167952682</v>
      </c>
      <c r="N220" s="13">
        <v>1155319.9881543173</v>
      </c>
      <c r="O220" s="13">
        <v>745076</v>
      </c>
      <c r="P220" s="13">
        <v>240977</v>
      </c>
      <c r="Q220" s="13">
        <v>3937</v>
      </c>
      <c r="R220" s="13">
        <v>0</v>
      </c>
      <c r="S220" s="13">
        <v>225157.08157823488</v>
      </c>
      <c r="T220" s="35">
        <v>14990</v>
      </c>
      <c r="U220" s="13">
        <v>62916</v>
      </c>
      <c r="V220" s="13">
        <v>2844</v>
      </c>
      <c r="W220" s="13">
        <v>45054</v>
      </c>
      <c r="X220" s="35">
        <v>4834</v>
      </c>
      <c r="Y220" s="13">
        <v>19034</v>
      </c>
      <c r="Z220" s="13">
        <v>0</v>
      </c>
      <c r="AA220" s="13">
        <v>14275.5</v>
      </c>
      <c r="AB220" s="35">
        <v>1259</v>
      </c>
      <c r="AC220" s="13">
        <v>181492</v>
      </c>
      <c r="AD220" s="13">
        <v>27827</v>
      </c>
      <c r="AE220" s="13">
        <v>115248.75</v>
      </c>
    </row>
    <row r="221" spans="1:31">
      <c r="A221" s="2">
        <v>532</v>
      </c>
      <c r="B221" s="1" t="s">
        <v>179</v>
      </c>
      <c r="C221" s="13">
        <v>1919518</v>
      </c>
      <c r="D221" s="13">
        <v>1734565.3932249029</v>
      </c>
      <c r="E221" s="13">
        <v>40632.358268166492</v>
      </c>
      <c r="F221" s="13">
        <v>1673996</v>
      </c>
      <c r="G221" s="13">
        <v>1636888</v>
      </c>
      <c r="H221" s="13">
        <v>37108</v>
      </c>
      <c r="I221" s="13">
        <v>74466</v>
      </c>
      <c r="J221" s="13">
        <v>74466</v>
      </c>
      <c r="K221" s="13">
        <v>0</v>
      </c>
      <c r="L221" s="35">
        <v>1165997.6400597536</v>
      </c>
      <c r="M221" s="13">
        <v>249278.34896214789</v>
      </c>
      <c r="N221" s="13">
        <v>1754196.9362164622</v>
      </c>
      <c r="O221" s="13">
        <v>1043527</v>
      </c>
      <c r="P221" s="13">
        <v>226975</v>
      </c>
      <c r="Q221" s="13">
        <v>0</v>
      </c>
      <c r="R221" s="13">
        <v>0</v>
      </c>
      <c r="S221" s="13">
        <v>291499.41001493839</v>
      </c>
      <c r="T221" s="35">
        <v>41149</v>
      </c>
      <c r="U221" s="13">
        <v>68483</v>
      </c>
      <c r="V221" s="13">
        <v>0</v>
      </c>
      <c r="W221" s="13">
        <v>51362.25</v>
      </c>
      <c r="X221" s="35">
        <v>19048</v>
      </c>
      <c r="Y221" s="13">
        <v>52927</v>
      </c>
      <c r="Z221" s="13">
        <v>22150</v>
      </c>
      <c r="AA221" s="13">
        <v>23082.75</v>
      </c>
      <c r="AB221" s="35">
        <v>7025</v>
      </c>
      <c r="AC221" s="13">
        <v>90149</v>
      </c>
      <c r="AD221" s="13">
        <v>50078</v>
      </c>
      <c r="AE221" s="13">
        <v>33783</v>
      </c>
    </row>
    <row r="222" spans="1:31">
      <c r="A222" s="2">
        <v>534</v>
      </c>
      <c r="B222" s="1" t="s">
        <v>180</v>
      </c>
      <c r="C222" s="13">
        <v>1409811</v>
      </c>
      <c r="D222" s="13">
        <v>1323678.050314439</v>
      </c>
      <c r="E222" s="13">
        <v>88551.329907271633</v>
      </c>
      <c r="F222" s="13">
        <v>1904900</v>
      </c>
      <c r="G222" s="13">
        <v>1827774</v>
      </c>
      <c r="H222" s="13">
        <v>77126</v>
      </c>
      <c r="I222" s="13">
        <v>65581</v>
      </c>
      <c r="J222" s="13">
        <v>65481</v>
      </c>
      <c r="K222" s="13">
        <v>100</v>
      </c>
      <c r="L222" s="35">
        <v>732834.73610723182</v>
      </c>
      <c r="M222" s="13">
        <v>243825.8577628409</v>
      </c>
      <c r="N222" s="13">
        <v>743341.77809990081</v>
      </c>
      <c r="O222" s="13">
        <v>780847</v>
      </c>
      <c r="P222" s="13">
        <v>243826</v>
      </c>
      <c r="Q222" s="13">
        <v>0</v>
      </c>
      <c r="R222" s="13">
        <v>0</v>
      </c>
      <c r="S222" s="13">
        <v>-37505.22190009919</v>
      </c>
      <c r="T222" s="35">
        <v>32098</v>
      </c>
      <c r="U222" s="13">
        <v>53759</v>
      </c>
      <c r="V222" s="13">
        <v>894</v>
      </c>
      <c r="W222" s="13">
        <v>39648.75</v>
      </c>
      <c r="X222" s="35">
        <v>4063</v>
      </c>
      <c r="Y222" s="13">
        <v>1514</v>
      </c>
      <c r="Z222" s="13">
        <v>0</v>
      </c>
      <c r="AA222" s="13">
        <v>1135.5</v>
      </c>
      <c r="AB222" s="35">
        <v>1553</v>
      </c>
      <c r="AC222" s="13">
        <v>98016</v>
      </c>
      <c r="AD222" s="13">
        <v>5242</v>
      </c>
      <c r="AE222" s="13">
        <v>71532.899999999994</v>
      </c>
    </row>
    <row r="223" spans="1:31">
      <c r="A223" s="2">
        <v>537</v>
      </c>
      <c r="B223" s="1" t="s">
        <v>181</v>
      </c>
      <c r="C223" s="13">
        <v>6190265</v>
      </c>
      <c r="D223" s="13">
        <v>5948478.1459846226</v>
      </c>
      <c r="E223" s="13">
        <v>253881.90741110221</v>
      </c>
      <c r="F223" s="13">
        <v>6030500</v>
      </c>
      <c r="G223" s="13">
        <v>5772789</v>
      </c>
      <c r="H223" s="13">
        <v>257711</v>
      </c>
      <c r="I223" s="13">
        <v>227667</v>
      </c>
      <c r="J223" s="13">
        <v>225117</v>
      </c>
      <c r="K223" s="13">
        <v>2550</v>
      </c>
      <c r="L223" s="35">
        <v>2488228.2970860559</v>
      </c>
      <c r="M223" s="13">
        <v>768744.38394580374</v>
      </c>
      <c r="N223" s="13">
        <v>3400008.2727578352</v>
      </c>
      <c r="O223" s="13">
        <v>1882866</v>
      </c>
      <c r="P223" s="13">
        <v>768744</v>
      </c>
      <c r="Q223" s="13">
        <v>4850</v>
      </c>
      <c r="R223" s="13">
        <v>0</v>
      </c>
      <c r="S223" s="13">
        <v>622057.07427151396</v>
      </c>
      <c r="T223" s="35">
        <v>84452</v>
      </c>
      <c r="U223" s="13">
        <v>206332</v>
      </c>
      <c r="V223" s="13">
        <v>0</v>
      </c>
      <c r="W223" s="13">
        <v>154749</v>
      </c>
      <c r="X223" s="35">
        <v>8716</v>
      </c>
      <c r="Y223" s="13">
        <v>624</v>
      </c>
      <c r="Z223" s="13">
        <v>0</v>
      </c>
      <c r="AA223" s="13">
        <v>468</v>
      </c>
      <c r="AB223" s="35">
        <v>461</v>
      </c>
      <c r="AC223" s="13">
        <v>105437</v>
      </c>
      <c r="AD223" s="13">
        <v>21985</v>
      </c>
      <c r="AE223" s="13">
        <v>66146.25</v>
      </c>
    </row>
    <row r="224" spans="1:31">
      <c r="A224" s="2">
        <v>542</v>
      </c>
      <c r="B224" s="1" t="s">
        <v>182</v>
      </c>
      <c r="C224" s="13">
        <v>3515528</v>
      </c>
      <c r="D224" s="13">
        <v>3277550.761578199</v>
      </c>
      <c r="E224" s="13">
        <v>244846.7008498002</v>
      </c>
      <c r="F224" s="13">
        <v>3665132</v>
      </c>
      <c r="G224" s="13">
        <v>3395784</v>
      </c>
      <c r="H224" s="13">
        <v>269348</v>
      </c>
      <c r="I224" s="13">
        <v>108816</v>
      </c>
      <c r="J224" s="13">
        <v>97143</v>
      </c>
      <c r="K224" s="13">
        <v>11673</v>
      </c>
      <c r="L224" s="35">
        <v>1510106.415711083</v>
      </c>
      <c r="M224" s="13">
        <v>313643.37797695206</v>
      </c>
      <c r="N224" s="13">
        <v>2106625.1963084862</v>
      </c>
      <c r="O224" s="13">
        <v>1387069</v>
      </c>
      <c r="P224" s="13">
        <v>232415</v>
      </c>
      <c r="Q224" s="13">
        <v>23283</v>
      </c>
      <c r="R224" s="13">
        <v>0</v>
      </c>
      <c r="S224" s="13">
        <v>377526.60392777075</v>
      </c>
      <c r="T224" s="35">
        <v>38456</v>
      </c>
      <c r="U224" s="13">
        <v>142304</v>
      </c>
      <c r="V224" s="13">
        <v>464</v>
      </c>
      <c r="W224" s="13">
        <v>106380</v>
      </c>
      <c r="X224" s="35">
        <v>8383</v>
      </c>
      <c r="Y224" s="13">
        <v>4480</v>
      </c>
      <c r="Z224" s="13">
        <v>0</v>
      </c>
      <c r="AA224" s="13">
        <v>3360</v>
      </c>
      <c r="AB224" s="35">
        <v>2720</v>
      </c>
      <c r="AC224" s="13">
        <v>3924</v>
      </c>
      <c r="AD224" s="13">
        <v>18542</v>
      </c>
      <c r="AE224" s="13">
        <v>-10963.5</v>
      </c>
    </row>
    <row r="225" spans="1:31">
      <c r="A225" s="2">
        <v>545</v>
      </c>
      <c r="B225" s="1" t="s">
        <v>183</v>
      </c>
      <c r="C225" s="13">
        <v>2493043</v>
      </c>
      <c r="D225" s="13">
        <v>2346967.5089330981</v>
      </c>
      <c r="E225" s="13">
        <v>150946.51895730465</v>
      </c>
      <c r="F225" s="13">
        <v>2911032</v>
      </c>
      <c r="G225" s="13">
        <v>2785008</v>
      </c>
      <c r="H225" s="13">
        <v>126024</v>
      </c>
      <c r="I225" s="13">
        <v>145109</v>
      </c>
      <c r="J225" s="13">
        <v>137096</v>
      </c>
      <c r="K225" s="13">
        <v>8013</v>
      </c>
      <c r="L225" s="35">
        <v>1557684.5750554395</v>
      </c>
      <c r="M225" s="13">
        <v>295050.00461330632</v>
      </c>
      <c r="N225" s="13">
        <v>1869610.4887465655</v>
      </c>
      <c r="O225" s="13">
        <v>1782751</v>
      </c>
      <c r="P225" s="13">
        <v>265649</v>
      </c>
      <c r="Q225" s="13">
        <v>0</v>
      </c>
      <c r="R225" s="13">
        <v>0</v>
      </c>
      <c r="S225" s="13">
        <v>39079.488746565534</v>
      </c>
      <c r="T225" s="35">
        <v>32831</v>
      </c>
      <c r="U225" s="13">
        <v>110230</v>
      </c>
      <c r="V225" s="13">
        <v>139</v>
      </c>
      <c r="W225" s="13">
        <v>82568.25</v>
      </c>
      <c r="X225" s="35">
        <v>10474</v>
      </c>
      <c r="Y225" s="13">
        <v>50578</v>
      </c>
      <c r="Z225" s="13">
        <v>420</v>
      </c>
      <c r="AA225" s="13">
        <v>37618.5</v>
      </c>
      <c r="AB225" s="35">
        <v>2906</v>
      </c>
      <c r="AC225" s="13">
        <v>25687</v>
      </c>
      <c r="AD225" s="13">
        <v>266</v>
      </c>
      <c r="AE225" s="13">
        <v>19806.45</v>
      </c>
    </row>
    <row r="226" spans="1:31">
      <c r="A226" s="2">
        <v>546</v>
      </c>
      <c r="B226" s="1" t="s">
        <v>184</v>
      </c>
      <c r="C226" s="13">
        <v>34530553</v>
      </c>
      <c r="D226" s="13">
        <v>32898170.918647464</v>
      </c>
      <c r="E226" s="13">
        <v>1699848.4267945662</v>
      </c>
      <c r="F226" s="13">
        <v>37945792</v>
      </c>
      <c r="G226" s="13">
        <v>36068602</v>
      </c>
      <c r="H226" s="13">
        <v>1877190</v>
      </c>
      <c r="I226" s="13">
        <v>1674817</v>
      </c>
      <c r="J226" s="13">
        <v>1656688</v>
      </c>
      <c r="K226" s="13">
        <v>18129</v>
      </c>
      <c r="L226" s="35">
        <v>12455576</v>
      </c>
      <c r="M226" s="13"/>
      <c r="N226" s="13">
        <v>22255029.092617281</v>
      </c>
      <c r="O226" s="13">
        <v>16498514</v>
      </c>
      <c r="P226" s="13">
        <v>0</v>
      </c>
      <c r="Q226" s="13">
        <v>0</v>
      </c>
      <c r="R226" s="13">
        <v>0</v>
      </c>
      <c r="S226" s="13">
        <v>3075265.0926172808</v>
      </c>
      <c r="T226" s="35">
        <v>154819</v>
      </c>
      <c r="U226" s="13">
        <v>542250</v>
      </c>
      <c r="V226" s="13">
        <v>15225</v>
      </c>
      <c r="W226" s="13">
        <v>395268.75</v>
      </c>
      <c r="X226" s="35">
        <v>33014</v>
      </c>
      <c r="Y226" s="13">
        <v>82580</v>
      </c>
      <c r="Z226" s="13">
        <v>288</v>
      </c>
      <c r="AA226" s="13">
        <v>61719</v>
      </c>
      <c r="AB226" s="35">
        <v>16865</v>
      </c>
      <c r="AC226" s="13">
        <v>360047</v>
      </c>
      <c r="AD226" s="13">
        <v>119526</v>
      </c>
      <c r="AE226" s="13">
        <v>190306.8</v>
      </c>
    </row>
    <row r="227" spans="1:31">
      <c r="A227" s="2">
        <v>547</v>
      </c>
      <c r="B227" s="1" t="s">
        <v>185</v>
      </c>
      <c r="C227" s="13">
        <v>2830659</v>
      </c>
      <c r="D227" s="13">
        <v>2634657.6112591019</v>
      </c>
      <c r="E227" s="13">
        <v>201533.24719751897</v>
      </c>
      <c r="F227" s="13">
        <v>3304802</v>
      </c>
      <c r="G227" s="13">
        <v>3023971</v>
      </c>
      <c r="H227" s="13">
        <v>280831</v>
      </c>
      <c r="I227" s="13">
        <v>116018</v>
      </c>
      <c r="J227" s="13">
        <v>115111</v>
      </c>
      <c r="K227" s="13">
        <v>907</v>
      </c>
      <c r="L227" s="35">
        <v>1293260.3600588301</v>
      </c>
      <c r="M227" s="13">
        <v>249110.44104203884</v>
      </c>
      <c r="N227" s="13">
        <v>1744924.524013829</v>
      </c>
      <c r="O227" s="13">
        <v>1420945</v>
      </c>
      <c r="P227" s="13">
        <v>249110</v>
      </c>
      <c r="Q227" s="13">
        <v>91</v>
      </c>
      <c r="R227" s="13">
        <v>0</v>
      </c>
      <c r="S227" s="13">
        <v>73820.524013828952</v>
      </c>
      <c r="T227" s="35">
        <v>14924</v>
      </c>
      <c r="U227" s="13">
        <v>49908</v>
      </c>
      <c r="V227" s="13">
        <v>96</v>
      </c>
      <c r="W227" s="13">
        <v>37359</v>
      </c>
      <c r="X227" s="35">
        <v>14146</v>
      </c>
      <c r="Y227" s="13">
        <v>29804</v>
      </c>
      <c r="Z227" s="13">
        <v>0</v>
      </c>
      <c r="AA227" s="13">
        <v>22353</v>
      </c>
      <c r="AB227" s="35">
        <v>7890</v>
      </c>
      <c r="AC227" s="13">
        <v>66323</v>
      </c>
      <c r="AD227" s="13">
        <v>10219</v>
      </c>
      <c r="AE227" s="13">
        <v>43084.5</v>
      </c>
    </row>
    <row r="228" spans="1:31">
      <c r="A228" s="2">
        <v>553</v>
      </c>
      <c r="B228" s="1" t="s">
        <v>186</v>
      </c>
      <c r="C228" s="13">
        <v>1184919</v>
      </c>
      <c r="D228" s="13">
        <v>1134349.3433145683</v>
      </c>
      <c r="E228" s="13">
        <v>52884.636767078817</v>
      </c>
      <c r="F228" s="13">
        <v>1572061</v>
      </c>
      <c r="G228" s="13">
        <v>1494559</v>
      </c>
      <c r="H228" s="13">
        <v>77502</v>
      </c>
      <c r="I228" s="13">
        <v>52864</v>
      </c>
      <c r="J228" s="13">
        <v>52414</v>
      </c>
      <c r="K228" s="13">
        <v>450</v>
      </c>
      <c r="L228" s="35">
        <v>626140.51979833585</v>
      </c>
      <c r="M228" s="13">
        <v>225667.41829813094</v>
      </c>
      <c r="N228" s="13">
        <v>556845.4594239241</v>
      </c>
      <c r="O228" s="13">
        <v>380948</v>
      </c>
      <c r="P228" s="13">
        <v>0</v>
      </c>
      <c r="Q228" s="13">
        <v>0</v>
      </c>
      <c r="R228" s="13">
        <v>0</v>
      </c>
      <c r="S228" s="13">
        <v>-49769.540576075902</v>
      </c>
      <c r="T228" s="35">
        <v>24179</v>
      </c>
      <c r="U228" s="13">
        <v>69021</v>
      </c>
      <c r="V228" s="13">
        <v>2435</v>
      </c>
      <c r="W228" s="13">
        <v>49939.5</v>
      </c>
      <c r="X228" s="35">
        <v>6094</v>
      </c>
      <c r="Y228" s="13">
        <v>29320</v>
      </c>
      <c r="Z228" s="13">
        <v>0</v>
      </c>
      <c r="AA228" s="13">
        <v>21990</v>
      </c>
      <c r="AB228" s="35">
        <v>19415</v>
      </c>
      <c r="AC228" s="13">
        <v>59352</v>
      </c>
      <c r="AD228" s="13">
        <v>3086</v>
      </c>
      <c r="AE228" s="13">
        <v>43582.35</v>
      </c>
    </row>
    <row r="229" spans="1:31">
      <c r="A229" s="2">
        <v>556</v>
      </c>
      <c r="B229" s="1" t="s">
        <v>187</v>
      </c>
      <c r="C229" s="13">
        <v>7992800</v>
      </c>
      <c r="D229" s="13">
        <v>7404242.3740982339</v>
      </c>
      <c r="E229" s="13">
        <v>604175.32576965319</v>
      </c>
      <c r="F229" s="13">
        <v>8643285</v>
      </c>
      <c r="G229" s="13">
        <v>8087939</v>
      </c>
      <c r="H229" s="13">
        <v>555346</v>
      </c>
      <c r="I229" s="13">
        <v>234734</v>
      </c>
      <c r="J229" s="13">
        <v>232030</v>
      </c>
      <c r="K229" s="13">
        <v>2704</v>
      </c>
      <c r="L229" s="35">
        <v>4116603.6590326144</v>
      </c>
      <c r="M229" s="13">
        <v>466642.63433990057</v>
      </c>
      <c r="N229" s="13">
        <v>5764189.287534235</v>
      </c>
      <c r="O229" s="13">
        <v>5112821</v>
      </c>
      <c r="P229" s="13">
        <v>466644</v>
      </c>
      <c r="Q229" s="13">
        <v>51784</v>
      </c>
      <c r="R229" s="13">
        <v>0</v>
      </c>
      <c r="S229" s="13">
        <v>405469.28753423505</v>
      </c>
      <c r="T229" s="35">
        <v>125595</v>
      </c>
      <c r="U229" s="13">
        <v>186366</v>
      </c>
      <c r="V229" s="13">
        <v>23461</v>
      </c>
      <c r="W229" s="13">
        <v>122178.75</v>
      </c>
      <c r="X229" s="35">
        <v>7639</v>
      </c>
      <c r="Y229" s="13">
        <v>59604</v>
      </c>
      <c r="Z229" s="13">
        <v>0</v>
      </c>
      <c r="AA229" s="13">
        <v>44703</v>
      </c>
      <c r="AB229" s="35">
        <v>9525</v>
      </c>
      <c r="AC229" s="13">
        <v>25943</v>
      </c>
      <c r="AD229" s="13">
        <v>33573</v>
      </c>
      <c r="AE229" s="13">
        <v>-2018.25</v>
      </c>
    </row>
    <row r="230" spans="1:31">
      <c r="A230" s="2">
        <v>559</v>
      </c>
      <c r="B230" s="1" t="s">
        <v>452</v>
      </c>
      <c r="C230" s="13">
        <v>908948</v>
      </c>
      <c r="D230" s="13">
        <v>854229.97278999106</v>
      </c>
      <c r="E230" s="13">
        <v>56493.383878397413</v>
      </c>
      <c r="F230" s="13">
        <v>1158967</v>
      </c>
      <c r="G230" s="13">
        <v>1094645</v>
      </c>
      <c r="H230" s="13">
        <v>64322</v>
      </c>
      <c r="I230" s="13">
        <v>41399</v>
      </c>
      <c r="J230" s="13">
        <v>41399</v>
      </c>
      <c r="K230" s="13">
        <v>0</v>
      </c>
      <c r="L230" s="35">
        <v>660507.76584614697</v>
      </c>
      <c r="M230" s="13">
        <v>188417.84512853422</v>
      </c>
      <c r="N230" s="13">
        <v>1027893.8952064584</v>
      </c>
      <c r="O230" s="13">
        <v>611479</v>
      </c>
      <c r="P230" s="13">
        <v>188594</v>
      </c>
      <c r="Q230" s="13">
        <v>11462</v>
      </c>
      <c r="R230" s="13">
        <v>0</v>
      </c>
      <c r="S230" s="13">
        <v>165126.94146153674</v>
      </c>
      <c r="T230" s="35">
        <v>88752</v>
      </c>
      <c r="U230" s="13">
        <v>28367</v>
      </c>
      <c r="V230" s="13">
        <v>3129</v>
      </c>
      <c r="W230" s="13">
        <v>18928.5</v>
      </c>
      <c r="X230" s="35">
        <v>16731</v>
      </c>
      <c r="Y230" s="13">
        <v>38030</v>
      </c>
      <c r="Z230" s="13">
        <v>0</v>
      </c>
      <c r="AA230" s="13">
        <v>28522.5</v>
      </c>
      <c r="AB230" s="35">
        <v>7409</v>
      </c>
      <c r="AC230" s="13">
        <v>33264</v>
      </c>
      <c r="AD230" s="13">
        <v>5880</v>
      </c>
      <c r="AE230" s="13">
        <v>22423.65</v>
      </c>
    </row>
    <row r="231" spans="1:31">
      <c r="A231" s="2">
        <v>563</v>
      </c>
      <c r="B231" s="1" t="s">
        <v>498</v>
      </c>
      <c r="C231" s="13">
        <v>765538</v>
      </c>
      <c r="D231" s="13">
        <v>665076.20581087912</v>
      </c>
      <c r="E231" s="13">
        <v>101958.01944448211</v>
      </c>
      <c r="F231" s="13">
        <v>792675</v>
      </c>
      <c r="G231" s="13">
        <v>750293</v>
      </c>
      <c r="H231" s="13">
        <v>42382</v>
      </c>
      <c r="I231" s="13">
        <v>37689</v>
      </c>
      <c r="J231" s="13">
        <v>35647</v>
      </c>
      <c r="K231" s="13">
        <v>2042</v>
      </c>
      <c r="L231" s="35">
        <v>442252.33901704475</v>
      </c>
      <c r="M231" s="13">
        <v>100737.92585134723</v>
      </c>
      <c r="N231" s="13">
        <v>448736.20205292705</v>
      </c>
      <c r="O231" s="13">
        <v>447753</v>
      </c>
      <c r="P231" s="13">
        <v>100738</v>
      </c>
      <c r="Q231" s="13">
        <v>0</v>
      </c>
      <c r="R231" s="13">
        <v>0</v>
      </c>
      <c r="S231" s="13">
        <v>-5087.7979470729479</v>
      </c>
      <c r="T231" s="35">
        <v>18387</v>
      </c>
      <c r="U231" s="13">
        <v>0</v>
      </c>
      <c r="V231" s="13">
        <v>500</v>
      </c>
      <c r="W231" s="13">
        <v>-375</v>
      </c>
      <c r="X231" s="35">
        <v>247</v>
      </c>
      <c r="Y231" s="13">
        <v>0</v>
      </c>
      <c r="Z231" s="13">
        <v>0</v>
      </c>
      <c r="AA231" s="13">
        <v>0</v>
      </c>
      <c r="AB231" s="35">
        <v>792</v>
      </c>
      <c r="AC231" s="13">
        <v>425</v>
      </c>
      <c r="AD231" s="13">
        <v>1960</v>
      </c>
      <c r="AE231" s="13">
        <v>-1087.5</v>
      </c>
    </row>
    <row r="232" spans="1:31">
      <c r="A232" s="2">
        <v>567</v>
      </c>
      <c r="B232" s="1" t="s">
        <v>499</v>
      </c>
      <c r="C232" s="13">
        <v>2248976</v>
      </c>
      <c r="D232" s="13">
        <v>2160816.9590244968</v>
      </c>
      <c r="E232" s="13">
        <v>92552.964808935401</v>
      </c>
      <c r="F232" s="13">
        <v>2571140</v>
      </c>
      <c r="G232" s="13">
        <v>2425658</v>
      </c>
      <c r="H232" s="13">
        <v>145482</v>
      </c>
      <c r="I232" s="13">
        <v>27629</v>
      </c>
      <c r="J232" s="13">
        <v>26790</v>
      </c>
      <c r="K232" s="13">
        <v>839</v>
      </c>
      <c r="L232" s="35">
        <v>1095044.7219190688</v>
      </c>
      <c r="M232" s="13">
        <v>211171.14307460966</v>
      </c>
      <c r="N232" s="13">
        <v>1029075.3742847415</v>
      </c>
      <c r="O232" s="13">
        <v>1278133</v>
      </c>
      <c r="P232" s="13">
        <v>211171</v>
      </c>
      <c r="Q232" s="13">
        <v>24624</v>
      </c>
      <c r="R232" s="13">
        <v>0</v>
      </c>
      <c r="S232" s="13">
        <v>-273761.18047976721</v>
      </c>
      <c r="T232" s="35">
        <v>40612</v>
      </c>
      <c r="U232" s="13">
        <v>42458</v>
      </c>
      <c r="V232" s="13">
        <v>0</v>
      </c>
      <c r="W232" s="13">
        <v>31843.5</v>
      </c>
      <c r="X232" s="35">
        <v>8968</v>
      </c>
      <c r="Y232" s="13">
        <v>13589</v>
      </c>
      <c r="Z232" s="13">
        <v>0</v>
      </c>
      <c r="AA232" s="13">
        <v>10191.75</v>
      </c>
      <c r="AB232" s="35">
        <v>11834</v>
      </c>
      <c r="AC232" s="13">
        <v>52970</v>
      </c>
      <c r="AD232" s="13">
        <v>25893</v>
      </c>
      <c r="AE232" s="13">
        <v>22305.75</v>
      </c>
    </row>
    <row r="233" spans="1:31">
      <c r="A233" s="2">
        <v>568</v>
      </c>
      <c r="B233" s="1" t="s">
        <v>432</v>
      </c>
      <c r="C233" s="13">
        <v>569205</v>
      </c>
      <c r="D233" s="13">
        <v>565073.70513388258</v>
      </c>
      <c r="E233" s="13">
        <v>0</v>
      </c>
      <c r="F233" s="13">
        <v>623479</v>
      </c>
      <c r="G233" s="13">
        <v>620442</v>
      </c>
      <c r="H233" s="13">
        <v>3037</v>
      </c>
      <c r="I233" s="13">
        <v>22602</v>
      </c>
      <c r="J233" s="13">
        <v>22602</v>
      </c>
      <c r="K233" s="13">
        <v>0</v>
      </c>
      <c r="L233" s="35">
        <v>412765.78172013001</v>
      </c>
      <c r="M233" s="13">
        <v>127633.68063240779</v>
      </c>
      <c r="N233" s="13">
        <v>594408.99673896749</v>
      </c>
      <c r="O233" s="13">
        <v>473952</v>
      </c>
      <c r="P233" s="13">
        <v>123656</v>
      </c>
      <c r="Q233" s="13">
        <v>3386</v>
      </c>
      <c r="R233" s="13">
        <v>0</v>
      </c>
      <c r="S233" s="13">
        <v>103191.4454300325</v>
      </c>
      <c r="T233" s="35">
        <v>43699</v>
      </c>
      <c r="U233" s="13">
        <v>156235</v>
      </c>
      <c r="V233" s="13">
        <v>12747</v>
      </c>
      <c r="W233" s="13">
        <v>107616</v>
      </c>
      <c r="X233" s="35">
        <v>0</v>
      </c>
      <c r="Y233" s="13">
        <v>16447</v>
      </c>
      <c r="Z233" s="13">
        <v>0</v>
      </c>
      <c r="AA233" s="13">
        <v>12335.25</v>
      </c>
      <c r="AB233" s="35">
        <v>5971</v>
      </c>
      <c r="AC233" s="13">
        <v>20543</v>
      </c>
      <c r="AD233" s="13">
        <v>9758</v>
      </c>
      <c r="AE233" s="13">
        <v>8514</v>
      </c>
    </row>
    <row r="234" spans="1:31">
      <c r="A234" s="2">
        <v>569</v>
      </c>
      <c r="B234" s="1" t="s">
        <v>188</v>
      </c>
      <c r="C234" s="13">
        <v>1165018</v>
      </c>
      <c r="D234" s="13">
        <v>1083284.9939261775</v>
      </c>
      <c r="E234" s="13">
        <v>65244.838146672373</v>
      </c>
      <c r="F234" s="13">
        <v>1557126</v>
      </c>
      <c r="G234" s="13">
        <v>1489871</v>
      </c>
      <c r="H234" s="13">
        <v>67255</v>
      </c>
      <c r="I234" s="13">
        <v>49206</v>
      </c>
      <c r="J234" s="13">
        <v>49206</v>
      </c>
      <c r="K234" s="13">
        <v>0</v>
      </c>
      <c r="L234" s="35">
        <v>818304.00978494145</v>
      </c>
      <c r="M234" s="13">
        <v>286936.08571657649</v>
      </c>
      <c r="N234" s="13">
        <v>1139226.6281608236</v>
      </c>
      <c r="O234" s="13">
        <v>896554</v>
      </c>
      <c r="P234" s="13">
        <v>286936</v>
      </c>
      <c r="Q234" s="13">
        <v>2069</v>
      </c>
      <c r="R234" s="13">
        <v>0</v>
      </c>
      <c r="S234" s="13">
        <v>204576.00244623536</v>
      </c>
      <c r="T234" s="35">
        <v>3493</v>
      </c>
      <c r="U234" s="13">
        <v>46131</v>
      </c>
      <c r="V234" s="13">
        <v>0</v>
      </c>
      <c r="W234" s="13">
        <v>34598.25</v>
      </c>
      <c r="X234" s="35">
        <v>5582</v>
      </c>
      <c r="Y234" s="13">
        <v>30676</v>
      </c>
      <c r="Z234" s="13">
        <v>0</v>
      </c>
      <c r="AA234" s="13">
        <v>23007</v>
      </c>
      <c r="AB234" s="35">
        <v>7763</v>
      </c>
      <c r="AC234" s="13">
        <v>80310</v>
      </c>
      <c r="AD234" s="13">
        <v>32673</v>
      </c>
      <c r="AE234" s="13">
        <v>37409.1</v>
      </c>
    </row>
    <row r="235" spans="1:31">
      <c r="A235" s="2">
        <v>571</v>
      </c>
      <c r="B235" s="1" t="s">
        <v>453</v>
      </c>
      <c r="C235" s="13">
        <v>664739</v>
      </c>
      <c r="D235" s="13">
        <v>643947.06049628824</v>
      </c>
      <c r="E235" s="13">
        <v>22091.449890457716</v>
      </c>
      <c r="F235" s="13">
        <v>819837</v>
      </c>
      <c r="G235" s="13">
        <v>792676</v>
      </c>
      <c r="H235" s="13">
        <v>27161</v>
      </c>
      <c r="I235" s="13">
        <v>25220</v>
      </c>
      <c r="J235" s="13">
        <v>24404</v>
      </c>
      <c r="K235" s="13">
        <v>816</v>
      </c>
      <c r="L235" s="35">
        <v>342507.28126987268</v>
      </c>
      <c r="M235" s="13">
        <v>109882.94779904508</v>
      </c>
      <c r="N235" s="13">
        <v>484550.56084369012</v>
      </c>
      <c r="O235" s="13">
        <v>313296</v>
      </c>
      <c r="P235" s="13">
        <v>109883</v>
      </c>
      <c r="Q235" s="13">
        <v>4143</v>
      </c>
      <c r="R235" s="13">
        <v>0</v>
      </c>
      <c r="S235" s="13">
        <v>85626.820317468169</v>
      </c>
      <c r="T235" s="35">
        <v>15762</v>
      </c>
      <c r="U235" s="13">
        <v>89132</v>
      </c>
      <c r="V235" s="13">
        <v>145</v>
      </c>
      <c r="W235" s="13">
        <v>66740.25</v>
      </c>
      <c r="X235" s="35">
        <v>0</v>
      </c>
      <c r="Y235" s="13">
        <v>0</v>
      </c>
      <c r="Z235" s="13">
        <v>0</v>
      </c>
      <c r="AA235" s="13">
        <v>0</v>
      </c>
      <c r="AB235" s="35">
        <v>0</v>
      </c>
      <c r="AC235" s="13">
        <v>23306</v>
      </c>
      <c r="AD235" s="13">
        <v>1223</v>
      </c>
      <c r="AE235" s="13">
        <v>16637.25</v>
      </c>
    </row>
    <row r="236" spans="1:31">
      <c r="A236" s="2">
        <v>575</v>
      </c>
      <c r="B236" s="1" t="s">
        <v>189</v>
      </c>
      <c r="C236" s="13">
        <v>1889316</v>
      </c>
      <c r="D236" s="13">
        <v>1793424.9656014387</v>
      </c>
      <c r="E236" s="13">
        <v>99582.503452858073</v>
      </c>
      <c r="F236" s="13">
        <v>2361035</v>
      </c>
      <c r="G236" s="13">
        <v>2297033</v>
      </c>
      <c r="H236" s="13">
        <v>64002</v>
      </c>
      <c r="I236" s="13">
        <v>76103</v>
      </c>
      <c r="J236" s="13">
        <v>75846</v>
      </c>
      <c r="K236" s="13">
        <v>257</v>
      </c>
      <c r="L236" s="35">
        <v>832372.28280496225</v>
      </c>
      <c r="M236" s="13">
        <v>276987.33105472324</v>
      </c>
      <c r="N236" s="13">
        <v>1148820.5132590926</v>
      </c>
      <c r="O236" s="13">
        <v>1134134</v>
      </c>
      <c r="P236" s="13">
        <v>268352</v>
      </c>
      <c r="Q236" s="13">
        <v>0</v>
      </c>
      <c r="R236" s="13">
        <v>0</v>
      </c>
      <c r="S236" s="13">
        <v>6051.5132590925787</v>
      </c>
      <c r="T236" s="35">
        <v>31729</v>
      </c>
      <c r="U236" s="13">
        <v>39441</v>
      </c>
      <c r="V236" s="13">
        <v>150</v>
      </c>
      <c r="W236" s="13">
        <v>29468.25</v>
      </c>
      <c r="X236" s="35">
        <v>21085</v>
      </c>
      <c r="Y236" s="13">
        <v>75114</v>
      </c>
      <c r="Z236" s="13">
        <v>801</v>
      </c>
      <c r="AA236" s="13">
        <v>55734.75</v>
      </c>
      <c r="AB236" s="35">
        <v>14387</v>
      </c>
      <c r="AC236" s="13">
        <v>43788</v>
      </c>
      <c r="AD236" s="13">
        <v>14471</v>
      </c>
      <c r="AE236" s="13">
        <v>24451.050000000003</v>
      </c>
    </row>
    <row r="237" spans="1:31">
      <c r="A237" s="2">
        <v>576</v>
      </c>
      <c r="B237" s="1" t="s">
        <v>190</v>
      </c>
      <c r="C237" s="13">
        <v>775114</v>
      </c>
      <c r="D237" s="13">
        <v>714529.98028961557</v>
      </c>
      <c r="E237" s="13">
        <v>62098.097974000419</v>
      </c>
      <c r="F237" s="13">
        <v>1124410</v>
      </c>
      <c r="G237" s="13">
        <v>1065636</v>
      </c>
      <c r="H237" s="13">
        <v>58774</v>
      </c>
      <c r="I237" s="13">
        <v>89438</v>
      </c>
      <c r="J237" s="13">
        <v>84057</v>
      </c>
      <c r="K237" s="13">
        <v>5381</v>
      </c>
      <c r="L237" s="35">
        <v>422291.00421166111</v>
      </c>
      <c r="M237" s="13">
        <v>168436.99163361752</v>
      </c>
      <c r="N237" s="13">
        <v>347637.99134960125</v>
      </c>
      <c r="O237" s="13">
        <v>388087</v>
      </c>
      <c r="P237" s="13">
        <v>168437</v>
      </c>
      <c r="Q237" s="13">
        <v>0</v>
      </c>
      <c r="R237" s="13">
        <v>0</v>
      </c>
      <c r="S237" s="13">
        <v>-40449.008650398755</v>
      </c>
      <c r="T237" s="35">
        <v>4242</v>
      </c>
      <c r="U237" s="13">
        <v>18033</v>
      </c>
      <c r="V237" s="13">
        <v>0</v>
      </c>
      <c r="W237" s="13">
        <v>13524.75</v>
      </c>
      <c r="X237" s="35">
        <v>4063</v>
      </c>
      <c r="Y237" s="13">
        <v>0</v>
      </c>
      <c r="Z237" s="13">
        <v>0</v>
      </c>
      <c r="AA237" s="13">
        <v>0</v>
      </c>
      <c r="AB237" s="35">
        <v>18638</v>
      </c>
      <c r="AC237" s="13">
        <v>28084</v>
      </c>
      <c r="AD237" s="13">
        <v>5680</v>
      </c>
      <c r="AE237" s="13">
        <v>18078.75</v>
      </c>
    </row>
    <row r="238" spans="1:31">
      <c r="A238" s="2">
        <v>579</v>
      </c>
      <c r="B238" s="1" t="s">
        <v>191</v>
      </c>
      <c r="C238" s="13">
        <v>1626566</v>
      </c>
      <c r="D238" s="13">
        <v>1548230.014291449</v>
      </c>
      <c r="E238" s="13">
        <v>81514.515563527748</v>
      </c>
      <c r="F238" s="13">
        <v>2048354</v>
      </c>
      <c r="G238" s="13">
        <v>1966950</v>
      </c>
      <c r="H238" s="13">
        <v>81404</v>
      </c>
      <c r="I238" s="13">
        <v>54205</v>
      </c>
      <c r="J238" s="13">
        <v>49763</v>
      </c>
      <c r="K238" s="13">
        <v>4442</v>
      </c>
      <c r="L238" s="35">
        <v>761225.30280790071</v>
      </c>
      <c r="M238" s="13">
        <v>164663.2864666222</v>
      </c>
      <c r="N238" s="13">
        <v>1036999.2922073695</v>
      </c>
      <c r="O238" s="13">
        <v>500599</v>
      </c>
      <c r="P238" s="13">
        <v>164663</v>
      </c>
      <c r="Q238" s="13">
        <v>0</v>
      </c>
      <c r="R238" s="13">
        <v>0</v>
      </c>
      <c r="S238" s="13">
        <v>190306.32570197518</v>
      </c>
      <c r="T238" s="35">
        <v>10556</v>
      </c>
      <c r="U238" s="13">
        <v>25325</v>
      </c>
      <c r="V238" s="13">
        <v>0</v>
      </c>
      <c r="W238" s="13">
        <v>18993.75</v>
      </c>
      <c r="X238" s="35">
        <v>0</v>
      </c>
      <c r="Y238" s="13">
        <v>0</v>
      </c>
      <c r="Z238" s="13">
        <v>0</v>
      </c>
      <c r="AA238" s="13">
        <v>0</v>
      </c>
      <c r="AB238" s="35">
        <v>4757</v>
      </c>
      <c r="AC238" s="13">
        <v>4945</v>
      </c>
      <c r="AD238" s="13">
        <v>10295</v>
      </c>
      <c r="AE238" s="13">
        <v>-3355.5</v>
      </c>
    </row>
    <row r="239" spans="1:31">
      <c r="A239" s="2">
        <v>580</v>
      </c>
      <c r="B239" s="1" t="s">
        <v>454</v>
      </c>
      <c r="C239" s="13">
        <v>682511</v>
      </c>
      <c r="D239" s="13">
        <v>653000.41412470024</v>
      </c>
      <c r="E239" s="13">
        <v>0</v>
      </c>
      <c r="F239" s="13">
        <v>691471</v>
      </c>
      <c r="G239" s="13">
        <v>691471</v>
      </c>
      <c r="H239" s="13">
        <v>0</v>
      </c>
      <c r="I239" s="13">
        <v>25439</v>
      </c>
      <c r="J239" s="13">
        <v>25439</v>
      </c>
      <c r="K239" s="13">
        <v>0</v>
      </c>
      <c r="L239" s="35">
        <v>407517.10350520309</v>
      </c>
      <c r="M239" s="13">
        <v>109561.36944672161</v>
      </c>
      <c r="N239" s="13">
        <v>625259.29369557183</v>
      </c>
      <c r="O239" s="13">
        <v>371951</v>
      </c>
      <c r="P239" s="13">
        <v>109561</v>
      </c>
      <c r="Q239" s="13">
        <v>0</v>
      </c>
      <c r="R239" s="13">
        <v>0</v>
      </c>
      <c r="S239" s="13">
        <v>101879.27587630077</v>
      </c>
      <c r="T239" s="35">
        <v>31932</v>
      </c>
      <c r="U239" s="13">
        <v>86063</v>
      </c>
      <c r="V239" s="13">
        <v>0</v>
      </c>
      <c r="W239" s="13">
        <v>64547.25</v>
      </c>
      <c r="X239" s="35">
        <v>15604</v>
      </c>
      <c r="Y239" s="13">
        <v>24930</v>
      </c>
      <c r="Z239" s="13">
        <v>0</v>
      </c>
      <c r="AA239" s="13">
        <v>18697.5</v>
      </c>
      <c r="AB239" s="35">
        <v>34751</v>
      </c>
      <c r="AC239" s="13">
        <v>71728</v>
      </c>
      <c r="AD239" s="13">
        <v>35511</v>
      </c>
      <c r="AE239" s="13">
        <v>30339</v>
      </c>
    </row>
    <row r="240" spans="1:31">
      <c r="A240" s="2">
        <v>584</v>
      </c>
      <c r="B240" s="1" t="s">
        <v>192</v>
      </c>
      <c r="C240" s="13">
        <v>1826886</v>
      </c>
      <c r="D240" s="13">
        <v>1771350.4769474571</v>
      </c>
      <c r="E240" s="13">
        <v>39555.554694627877</v>
      </c>
      <c r="F240" s="13">
        <v>2070350</v>
      </c>
      <c r="G240" s="13">
        <v>2036329</v>
      </c>
      <c r="H240" s="13">
        <v>34021</v>
      </c>
      <c r="I240" s="13">
        <v>54347</v>
      </c>
      <c r="J240" s="13">
        <v>53769</v>
      </c>
      <c r="K240" s="13">
        <v>578</v>
      </c>
      <c r="L240" s="35">
        <v>1047285.8848281897</v>
      </c>
      <c r="M240" s="13">
        <v>252444.87812668527</v>
      </c>
      <c r="N240" s="13">
        <v>1539457.3146412983</v>
      </c>
      <c r="O240" s="13">
        <v>1362667</v>
      </c>
      <c r="P240" s="13">
        <v>253559</v>
      </c>
      <c r="Q240" s="13">
        <v>23693</v>
      </c>
      <c r="R240" s="13">
        <v>17919</v>
      </c>
      <c r="S240" s="13">
        <v>161403.31464129826</v>
      </c>
      <c r="T240" s="35">
        <v>44667</v>
      </c>
      <c r="U240" s="13">
        <v>105749</v>
      </c>
      <c r="V240" s="13">
        <v>0</v>
      </c>
      <c r="W240" s="13">
        <v>79311.75</v>
      </c>
      <c r="X240" s="35">
        <v>3938</v>
      </c>
      <c r="Y240" s="13">
        <v>17869</v>
      </c>
      <c r="Z240" s="13">
        <v>0</v>
      </c>
      <c r="AA240" s="13">
        <v>13401.75</v>
      </c>
      <c r="AB240" s="35">
        <v>20153</v>
      </c>
      <c r="AC240" s="13">
        <v>83046</v>
      </c>
      <c r="AD240" s="13">
        <v>18408</v>
      </c>
      <c r="AE240" s="13">
        <v>51974.55</v>
      </c>
    </row>
    <row r="241" spans="1:31">
      <c r="A241" s="2">
        <v>585</v>
      </c>
      <c r="B241" s="1" t="s">
        <v>193</v>
      </c>
      <c r="C241" s="13">
        <v>1474417</v>
      </c>
      <c r="D241" s="13">
        <v>1462776.8567570024</v>
      </c>
      <c r="E241" s="13">
        <v>14521.084226491994</v>
      </c>
      <c r="F241" s="13">
        <v>1840400</v>
      </c>
      <c r="G241" s="13">
        <v>1816386</v>
      </c>
      <c r="H241" s="13">
        <v>24014</v>
      </c>
      <c r="I241" s="13">
        <v>35664</v>
      </c>
      <c r="J241" s="13">
        <v>35664</v>
      </c>
      <c r="K241" s="13">
        <v>0</v>
      </c>
      <c r="L241" s="35">
        <v>954358.92424747802</v>
      </c>
      <c r="M241" s="13">
        <v>290747.75227969454</v>
      </c>
      <c r="N241" s="13">
        <v>1215835.3235480268</v>
      </c>
      <c r="O241" s="13">
        <v>1227975</v>
      </c>
      <c r="P241" s="13">
        <v>290748</v>
      </c>
      <c r="Q241" s="13">
        <v>31677</v>
      </c>
      <c r="R241" s="13">
        <v>0</v>
      </c>
      <c r="S241" s="13">
        <v>-852.67645197315142</v>
      </c>
      <c r="T241" s="35">
        <v>58211</v>
      </c>
      <c r="U241" s="13">
        <v>138187</v>
      </c>
      <c r="V241" s="13">
        <v>1497</v>
      </c>
      <c r="W241" s="13">
        <v>102517.5</v>
      </c>
      <c r="X241" s="35">
        <v>20184</v>
      </c>
      <c r="Y241" s="13">
        <v>42300</v>
      </c>
      <c r="Z241" s="13">
        <v>0</v>
      </c>
      <c r="AA241" s="13">
        <v>31725</v>
      </c>
      <c r="AB241" s="35">
        <v>25353</v>
      </c>
      <c r="AC241" s="13">
        <v>208132</v>
      </c>
      <c r="AD241" s="13">
        <v>75420</v>
      </c>
      <c r="AE241" s="13">
        <v>102573.6</v>
      </c>
    </row>
    <row r="242" spans="1:31">
      <c r="A242" s="2">
        <v>588</v>
      </c>
      <c r="B242" s="1" t="s">
        <v>194</v>
      </c>
      <c r="C242" s="13">
        <v>578390</v>
      </c>
      <c r="D242" s="13">
        <v>437512.96659313695</v>
      </c>
      <c r="E242" s="13">
        <v>12731.262070475108</v>
      </c>
      <c r="F242" s="13">
        <v>502623</v>
      </c>
      <c r="G242" s="13">
        <v>494189</v>
      </c>
      <c r="H242" s="13">
        <v>8434</v>
      </c>
      <c r="I242" s="13">
        <v>17026</v>
      </c>
      <c r="J242" s="13">
        <v>16509</v>
      </c>
      <c r="K242" s="13">
        <v>517</v>
      </c>
      <c r="L242" s="35">
        <v>357952.50981964445</v>
      </c>
      <c r="M242" s="13">
        <v>110967.62894946669</v>
      </c>
      <c r="N242" s="13">
        <v>518920.50029799104</v>
      </c>
      <c r="O242" s="13">
        <v>520058</v>
      </c>
      <c r="P242" s="13">
        <v>110968</v>
      </c>
      <c r="Q242" s="13">
        <v>23711</v>
      </c>
      <c r="R242" s="13">
        <v>0</v>
      </c>
      <c r="S242" s="13">
        <v>10386.500297991035</v>
      </c>
      <c r="T242" s="35">
        <v>19308</v>
      </c>
      <c r="U242" s="13">
        <v>72168</v>
      </c>
      <c r="V242" s="13">
        <v>0</v>
      </c>
      <c r="W242" s="13">
        <v>54126</v>
      </c>
      <c r="X242" s="35">
        <v>8697</v>
      </c>
      <c r="Y242" s="13">
        <v>35871</v>
      </c>
      <c r="Z242" s="13">
        <v>0</v>
      </c>
      <c r="AA242" s="13">
        <v>26903.25</v>
      </c>
      <c r="AB242" s="35">
        <v>0</v>
      </c>
      <c r="AC242" s="13">
        <v>13367</v>
      </c>
      <c r="AD242" s="13">
        <v>3150</v>
      </c>
      <c r="AE242" s="13">
        <v>8088</v>
      </c>
    </row>
    <row r="243" spans="1:31">
      <c r="A243" s="2">
        <v>589</v>
      </c>
      <c r="B243" s="1" t="s">
        <v>195</v>
      </c>
      <c r="C243" s="13">
        <v>396833</v>
      </c>
      <c r="D243" s="13">
        <v>354568.83552532789</v>
      </c>
      <c r="E243" s="13">
        <v>43039.402292349085</v>
      </c>
      <c r="F243" s="13">
        <v>538050</v>
      </c>
      <c r="G243" s="13">
        <v>509202</v>
      </c>
      <c r="H243" s="13">
        <v>28848</v>
      </c>
      <c r="I243" s="13">
        <v>14146</v>
      </c>
      <c r="J243" s="13">
        <v>14146</v>
      </c>
      <c r="K243" s="13">
        <v>0</v>
      </c>
      <c r="L243" s="35">
        <v>291570.45753085637</v>
      </c>
      <c r="M243" s="13">
        <v>104941.11483273741</v>
      </c>
      <c r="N243" s="13">
        <v>418935.55859677971</v>
      </c>
      <c r="O243" s="13">
        <v>122235</v>
      </c>
      <c r="P243" s="13">
        <v>104941</v>
      </c>
      <c r="Q243" s="13">
        <v>0</v>
      </c>
      <c r="R243" s="13">
        <v>0</v>
      </c>
      <c r="S243" s="13">
        <v>72892.614382714091</v>
      </c>
      <c r="T243" s="35">
        <v>3036</v>
      </c>
      <c r="U243" s="13">
        <v>7184</v>
      </c>
      <c r="V243" s="13">
        <v>181</v>
      </c>
      <c r="W243" s="13">
        <v>5252.25</v>
      </c>
      <c r="X243" s="35">
        <v>0</v>
      </c>
      <c r="Y243" s="13">
        <v>14676</v>
      </c>
      <c r="Z243" s="13">
        <v>0</v>
      </c>
      <c r="AA243" s="13">
        <v>11007</v>
      </c>
      <c r="AB243" s="35">
        <v>1170</v>
      </c>
      <c r="AC243" s="13">
        <v>21986</v>
      </c>
      <c r="AD243" s="13">
        <v>6077</v>
      </c>
      <c r="AE243" s="13">
        <v>11931.75</v>
      </c>
    </row>
    <row r="244" spans="1:31">
      <c r="A244" s="2">
        <v>590</v>
      </c>
      <c r="B244" s="1" t="s">
        <v>196</v>
      </c>
      <c r="C244" s="13">
        <v>3686009</v>
      </c>
      <c r="D244" s="13">
        <v>3511204.5848348909</v>
      </c>
      <c r="E244" s="13">
        <v>182005.26887739982</v>
      </c>
      <c r="F244" s="13">
        <v>4353823</v>
      </c>
      <c r="G244" s="13">
        <v>4166388</v>
      </c>
      <c r="H244" s="13">
        <v>187435</v>
      </c>
      <c r="I244" s="13">
        <v>132183</v>
      </c>
      <c r="J244" s="13">
        <v>131497</v>
      </c>
      <c r="K244" s="13">
        <v>686</v>
      </c>
      <c r="L244" s="35">
        <v>1886081.9276455073</v>
      </c>
      <c r="M244" s="13">
        <v>349087.53169694438</v>
      </c>
      <c r="N244" s="13">
        <v>1012645.6362572417</v>
      </c>
      <c r="O244" s="13">
        <v>340848</v>
      </c>
      <c r="P244" s="13">
        <v>340848</v>
      </c>
      <c r="Q244" s="13">
        <v>0</v>
      </c>
      <c r="R244" s="13">
        <v>0</v>
      </c>
      <c r="S244" s="13">
        <v>471520.48191137682</v>
      </c>
      <c r="T244" s="35">
        <v>47963</v>
      </c>
      <c r="U244" s="13">
        <v>115753</v>
      </c>
      <c r="V244" s="13">
        <v>0</v>
      </c>
      <c r="W244" s="13">
        <v>86814.75</v>
      </c>
      <c r="X244" s="35">
        <v>6356</v>
      </c>
      <c r="Y244" s="13">
        <v>8254</v>
      </c>
      <c r="Z244" s="13">
        <v>0</v>
      </c>
      <c r="AA244" s="13">
        <v>6190.5</v>
      </c>
      <c r="AB244" s="35">
        <v>5874</v>
      </c>
      <c r="AC244" s="13">
        <v>300922</v>
      </c>
      <c r="AD244" s="13">
        <v>28376</v>
      </c>
      <c r="AE244" s="13">
        <v>204409.5</v>
      </c>
    </row>
    <row r="245" spans="1:31">
      <c r="A245" s="2">
        <v>595</v>
      </c>
      <c r="B245" s="1" t="s">
        <v>478</v>
      </c>
      <c r="C245" s="13">
        <v>543829</v>
      </c>
      <c r="D245" s="13">
        <v>505477.64231264568</v>
      </c>
      <c r="E245" s="13">
        <v>39414.891164751207</v>
      </c>
      <c r="F245" s="13">
        <v>622102</v>
      </c>
      <c r="G245" s="13">
        <v>595986</v>
      </c>
      <c r="H245" s="13">
        <v>26116</v>
      </c>
      <c r="I245" s="13">
        <v>112830</v>
      </c>
      <c r="J245" s="13">
        <v>112830</v>
      </c>
      <c r="K245" s="13">
        <v>0</v>
      </c>
      <c r="L245" s="35">
        <v>370531.95982729824</v>
      </c>
      <c r="M245" s="13">
        <v>135874.72409344066</v>
      </c>
      <c r="N245" s="13">
        <v>412197.67756937782</v>
      </c>
      <c r="O245" s="13">
        <v>329808</v>
      </c>
      <c r="P245" s="13">
        <v>135875</v>
      </c>
      <c r="Q245" s="13">
        <v>0</v>
      </c>
      <c r="R245" s="13">
        <v>0</v>
      </c>
      <c r="S245" s="13">
        <v>73526.677569377818</v>
      </c>
      <c r="T245" s="35">
        <v>144</v>
      </c>
      <c r="U245" s="13">
        <v>3414</v>
      </c>
      <c r="V245" s="13">
        <v>0</v>
      </c>
      <c r="W245" s="13">
        <v>2560.5</v>
      </c>
      <c r="X245" s="35">
        <v>6784</v>
      </c>
      <c r="Y245" s="13">
        <v>14214</v>
      </c>
      <c r="Z245" s="13">
        <v>0</v>
      </c>
      <c r="AA245" s="13">
        <v>10660.5</v>
      </c>
      <c r="AB245" s="35">
        <v>2303</v>
      </c>
      <c r="AC245" s="13">
        <v>34263</v>
      </c>
      <c r="AD245" s="13">
        <v>53526</v>
      </c>
      <c r="AE245" s="13">
        <v>-13742.25</v>
      </c>
    </row>
    <row r="246" spans="1:31">
      <c r="A246" s="2">
        <v>597</v>
      </c>
      <c r="B246" s="1" t="s">
        <v>197</v>
      </c>
      <c r="C246" s="13">
        <v>7223083</v>
      </c>
      <c r="D246" s="13">
        <v>7021613.3602445014</v>
      </c>
      <c r="E246" s="13">
        <v>215582.62355226942</v>
      </c>
      <c r="F246" s="13">
        <v>6479919</v>
      </c>
      <c r="G246" s="13">
        <v>6215569</v>
      </c>
      <c r="H246" s="13">
        <v>264350</v>
      </c>
      <c r="I246" s="13">
        <v>122958</v>
      </c>
      <c r="J246" s="13">
        <v>118016</v>
      </c>
      <c r="K246" s="13">
        <v>4942</v>
      </c>
      <c r="L246" s="35">
        <v>3378445.0670319018</v>
      </c>
      <c r="M246" s="13">
        <v>618331.17193374969</v>
      </c>
      <c r="N246" s="13">
        <v>4692779.3645933438</v>
      </c>
      <c r="O246" s="13">
        <v>3046773</v>
      </c>
      <c r="P246" s="13">
        <v>618331</v>
      </c>
      <c r="Q246" s="13">
        <v>0</v>
      </c>
      <c r="R246" s="13">
        <v>0</v>
      </c>
      <c r="S246" s="13">
        <v>844611.26675797545</v>
      </c>
      <c r="T246" s="35">
        <v>141238</v>
      </c>
      <c r="U246" s="13">
        <v>253456</v>
      </c>
      <c r="V246" s="13">
        <v>4676</v>
      </c>
      <c r="W246" s="13">
        <v>186585</v>
      </c>
      <c r="X246" s="35">
        <v>20259</v>
      </c>
      <c r="Y246" s="13">
        <v>50570</v>
      </c>
      <c r="Z246" s="13">
        <v>0</v>
      </c>
      <c r="AA246" s="13">
        <v>37927.5</v>
      </c>
      <c r="AB246" s="35">
        <v>16521</v>
      </c>
      <c r="AC246" s="13">
        <v>84477</v>
      </c>
      <c r="AD246" s="13">
        <v>18779</v>
      </c>
      <c r="AE246" s="13">
        <v>51912.45</v>
      </c>
    </row>
    <row r="247" spans="1:31">
      <c r="A247" s="2">
        <v>599</v>
      </c>
      <c r="B247" s="1" t="s">
        <v>198</v>
      </c>
      <c r="C247" s="13">
        <v>418106606</v>
      </c>
      <c r="D247" s="13">
        <v>394839242.87089813</v>
      </c>
      <c r="E247" s="13">
        <v>24084279.83550255</v>
      </c>
      <c r="F247" s="13">
        <v>458445940</v>
      </c>
      <c r="G247" s="13">
        <v>433222479</v>
      </c>
      <c r="H247" s="13">
        <v>25223461</v>
      </c>
      <c r="I247" s="13">
        <v>18313483</v>
      </c>
      <c r="J247" s="13">
        <v>17868052</v>
      </c>
      <c r="K247" s="13">
        <v>445431</v>
      </c>
      <c r="L247" s="35">
        <v>198520639</v>
      </c>
      <c r="M247" s="13"/>
      <c r="N247" s="13">
        <v>345974595.72511685</v>
      </c>
      <c r="O247" s="13">
        <v>293505589</v>
      </c>
      <c r="P247" s="13">
        <v>0</v>
      </c>
      <c r="Q247" s="13">
        <v>4310546</v>
      </c>
      <c r="R247" s="13">
        <v>0</v>
      </c>
      <c r="S247" s="13">
        <v>62037700</v>
      </c>
      <c r="T247" s="35">
        <v>2053560</v>
      </c>
      <c r="U247" s="13">
        <v>5806059</v>
      </c>
      <c r="V247" s="13">
        <v>144085</v>
      </c>
      <c r="W247" s="13">
        <v>4246480.5</v>
      </c>
      <c r="X247" s="35">
        <v>219397</v>
      </c>
      <c r="Y247" s="13">
        <v>795682</v>
      </c>
      <c r="Z247" s="13">
        <v>2709</v>
      </c>
      <c r="AA247" s="13">
        <v>594729.75</v>
      </c>
      <c r="AB247" s="35">
        <v>367434</v>
      </c>
      <c r="AC247" s="13">
        <v>3421250</v>
      </c>
      <c r="AD247" s="13">
        <v>830410</v>
      </c>
      <c r="AE247" s="13">
        <v>2051581.1</v>
      </c>
    </row>
    <row r="248" spans="1:31">
      <c r="A248" s="2">
        <v>600</v>
      </c>
      <c r="B248" s="1" t="s">
        <v>479</v>
      </c>
      <c r="C248" s="13">
        <v>1689261</v>
      </c>
      <c r="D248" s="13">
        <v>1640037.354135822</v>
      </c>
      <c r="E248" s="13">
        <v>52524.489625929076</v>
      </c>
      <c r="F248" s="13"/>
      <c r="G248" s="13">
        <v>1879083</v>
      </c>
      <c r="H248" s="13">
        <v>63948</v>
      </c>
      <c r="I248" s="13"/>
      <c r="J248" s="13">
        <v>90160</v>
      </c>
      <c r="K248" s="13">
        <v>6575</v>
      </c>
      <c r="L248" s="35">
        <v>924773.62696024892</v>
      </c>
      <c r="M248" s="13">
        <v>173618.98099896341</v>
      </c>
      <c r="N248" s="13">
        <v>1389670.3071467204</v>
      </c>
      <c r="O248" s="13"/>
      <c r="P248" s="13"/>
      <c r="Q248" s="13"/>
      <c r="R248" s="13"/>
      <c r="S248" s="13"/>
      <c r="T248" s="35">
        <v>81986</v>
      </c>
      <c r="U248" s="13">
        <v>178464.5933455065</v>
      </c>
      <c r="V248" s="13"/>
      <c r="W248" s="13">
        <v>133848.44500912988</v>
      </c>
      <c r="X248" s="35">
        <v>2967</v>
      </c>
      <c r="Y248" s="13">
        <v>10561.739407188405</v>
      </c>
      <c r="Z248" s="13"/>
      <c r="AA248" s="13">
        <v>7921.3045553913034</v>
      </c>
      <c r="AB248" s="35">
        <v>10401</v>
      </c>
      <c r="AC248" s="13">
        <v>69843.214395925315</v>
      </c>
      <c r="AD248" s="13">
        <v>0</v>
      </c>
      <c r="AE248" s="13">
        <v>52382.410796943986</v>
      </c>
    </row>
    <row r="249" spans="1:31">
      <c r="A249" s="2">
        <v>603</v>
      </c>
      <c r="B249" s="1" t="s">
        <v>199</v>
      </c>
      <c r="C249" s="13">
        <v>14146825</v>
      </c>
      <c r="D249" s="13">
        <v>13518820.937241526</v>
      </c>
      <c r="E249" s="13">
        <v>655644.83892150724</v>
      </c>
      <c r="F249" s="13">
        <v>13401206</v>
      </c>
      <c r="G249" s="13">
        <v>12652968</v>
      </c>
      <c r="H249" s="13">
        <v>748238</v>
      </c>
      <c r="I249" s="13">
        <v>314859</v>
      </c>
      <c r="J249" s="13">
        <v>310385</v>
      </c>
      <c r="K249" s="13">
        <v>4474</v>
      </c>
      <c r="L249" s="35">
        <v>6009425.1276000794</v>
      </c>
      <c r="M249" s="13">
        <v>592383.73505315976</v>
      </c>
      <c r="N249" s="13">
        <v>9262682.0669643432</v>
      </c>
      <c r="O249" s="13">
        <v>5221352</v>
      </c>
      <c r="P249" s="13">
        <v>473911</v>
      </c>
      <c r="Q249" s="13">
        <v>45184</v>
      </c>
      <c r="R249" s="13">
        <v>0</v>
      </c>
      <c r="S249" s="13">
        <v>1502356.2819000199</v>
      </c>
      <c r="T249" s="35">
        <v>85925</v>
      </c>
      <c r="U249" s="13">
        <v>361484</v>
      </c>
      <c r="V249" s="13">
        <v>10888</v>
      </c>
      <c r="W249" s="13">
        <v>262947</v>
      </c>
      <c r="X249" s="35">
        <v>18808</v>
      </c>
      <c r="Y249" s="13">
        <v>77816</v>
      </c>
      <c r="Z249" s="13">
        <v>0</v>
      </c>
      <c r="AA249" s="13">
        <v>58362</v>
      </c>
      <c r="AB249" s="35">
        <v>116404</v>
      </c>
      <c r="AC249" s="13">
        <v>610351</v>
      </c>
      <c r="AD249" s="13">
        <v>197766</v>
      </c>
      <c r="AE249" s="13">
        <v>312822</v>
      </c>
    </row>
    <row r="250" spans="1:31">
      <c r="A250" s="2">
        <v>606</v>
      </c>
      <c r="B250" s="1" t="s">
        <v>200</v>
      </c>
      <c r="C250" s="13">
        <v>31201435</v>
      </c>
      <c r="D250" s="13">
        <v>28158363.138404943</v>
      </c>
      <c r="E250" s="13">
        <v>3104034.2399547496</v>
      </c>
      <c r="F250" s="13">
        <v>29329626</v>
      </c>
      <c r="G250" s="13">
        <v>28181063</v>
      </c>
      <c r="H250" s="13">
        <v>1148563</v>
      </c>
      <c r="I250" s="13">
        <v>1225252</v>
      </c>
      <c r="J250" s="13">
        <v>1225252</v>
      </c>
      <c r="K250" s="13">
        <v>0</v>
      </c>
      <c r="L250" s="35">
        <v>12191918</v>
      </c>
      <c r="M250" s="13"/>
      <c r="N250" s="13">
        <v>21341792.962269161</v>
      </c>
      <c r="O250" s="13">
        <v>17090232</v>
      </c>
      <c r="P250" s="13">
        <v>0</v>
      </c>
      <c r="Q250" s="13">
        <v>89027</v>
      </c>
      <c r="R250" s="13">
        <v>0</v>
      </c>
      <c r="S250" s="13">
        <v>3809974.375</v>
      </c>
      <c r="T250" s="35">
        <v>179418</v>
      </c>
      <c r="U250" s="13">
        <v>375449</v>
      </c>
      <c r="V250" s="13">
        <v>14904</v>
      </c>
      <c r="W250" s="13">
        <v>270408.75</v>
      </c>
      <c r="X250" s="35">
        <v>37781</v>
      </c>
      <c r="Y250" s="13">
        <v>101212</v>
      </c>
      <c r="Z250" s="13">
        <v>0</v>
      </c>
      <c r="AA250" s="13">
        <v>75909</v>
      </c>
      <c r="AB250" s="35">
        <v>38743</v>
      </c>
      <c r="AC250" s="13">
        <v>237780</v>
      </c>
      <c r="AD250" s="13">
        <v>44437</v>
      </c>
      <c r="AE250" s="13">
        <v>152988.45000000001</v>
      </c>
    </row>
    <row r="251" spans="1:31">
      <c r="A251" s="2">
        <v>608</v>
      </c>
      <c r="B251" s="1" t="s">
        <v>433</v>
      </c>
      <c r="C251" s="13">
        <v>1632404</v>
      </c>
      <c r="D251" s="13">
        <v>1588378.262463266</v>
      </c>
      <c r="E251" s="13">
        <v>47214.441373084956</v>
      </c>
      <c r="F251" s="13">
        <v>1764879</v>
      </c>
      <c r="G251" s="13">
        <v>1702512</v>
      </c>
      <c r="H251" s="13">
        <v>62367</v>
      </c>
      <c r="I251" s="13">
        <v>177156</v>
      </c>
      <c r="J251" s="13">
        <v>125272</v>
      </c>
      <c r="K251" s="13">
        <v>51884</v>
      </c>
      <c r="L251" s="35">
        <v>793854.2574240854</v>
      </c>
      <c r="M251" s="13">
        <v>142458.1160764455</v>
      </c>
      <c r="N251" s="13">
        <v>1043145.1166459521</v>
      </c>
      <c r="O251" s="13">
        <v>937173</v>
      </c>
      <c r="P251" s="13">
        <v>142459</v>
      </c>
      <c r="Q251" s="13">
        <v>0</v>
      </c>
      <c r="R251" s="13">
        <v>0</v>
      </c>
      <c r="S251" s="13">
        <v>105972.1166459521</v>
      </c>
      <c r="T251" s="35">
        <v>34779</v>
      </c>
      <c r="U251" s="13">
        <v>56140</v>
      </c>
      <c r="V251" s="13">
        <v>0</v>
      </c>
      <c r="W251" s="13">
        <v>42105</v>
      </c>
      <c r="X251" s="35">
        <v>245</v>
      </c>
      <c r="Y251" s="13">
        <v>0</v>
      </c>
      <c r="Z251" s="13">
        <v>0</v>
      </c>
      <c r="AA251" s="13">
        <v>0</v>
      </c>
      <c r="AB251" s="35">
        <v>19502</v>
      </c>
      <c r="AC251" s="13">
        <v>98003</v>
      </c>
      <c r="AD251" s="13">
        <v>35351</v>
      </c>
      <c r="AE251" s="13">
        <v>47346.3</v>
      </c>
    </row>
    <row r="252" spans="1:31">
      <c r="A252" s="2">
        <v>610</v>
      </c>
      <c r="B252" s="1" t="s">
        <v>201</v>
      </c>
      <c r="C252" s="13">
        <v>2763877</v>
      </c>
      <c r="D252" s="13">
        <v>2632430.7985724057</v>
      </c>
      <c r="E252" s="13">
        <v>90729.189387086226</v>
      </c>
      <c r="F252" s="13">
        <v>3426803</v>
      </c>
      <c r="G252" s="13">
        <v>3334128</v>
      </c>
      <c r="H252" s="13">
        <v>92675</v>
      </c>
      <c r="I252" s="13">
        <v>203184</v>
      </c>
      <c r="J252" s="13">
        <v>201674</v>
      </c>
      <c r="K252" s="13">
        <v>1510</v>
      </c>
      <c r="L252" s="35">
        <v>1602955.9574241024</v>
      </c>
      <c r="M252" s="13">
        <v>284538.06650166784</v>
      </c>
      <c r="N252" s="13">
        <v>2515856.1072007637</v>
      </c>
      <c r="O252" s="13">
        <v>1888282</v>
      </c>
      <c r="P252" s="13">
        <v>277534</v>
      </c>
      <c r="Q252" s="13">
        <v>4045</v>
      </c>
      <c r="R252" s="13">
        <v>0</v>
      </c>
      <c r="S252" s="13">
        <v>400738.98935602559</v>
      </c>
      <c r="T252" s="35">
        <v>46736</v>
      </c>
      <c r="U252" s="13">
        <v>72480</v>
      </c>
      <c r="V252" s="13">
        <v>911</v>
      </c>
      <c r="W252" s="13">
        <v>53676.75</v>
      </c>
      <c r="X252" s="35">
        <v>3989</v>
      </c>
      <c r="Y252" s="13">
        <v>14660</v>
      </c>
      <c r="Z252" s="13">
        <v>0</v>
      </c>
      <c r="AA252" s="13">
        <v>10995</v>
      </c>
      <c r="AB252" s="35">
        <v>8098</v>
      </c>
      <c r="AC252" s="13">
        <v>97749</v>
      </c>
      <c r="AD252" s="13">
        <v>52550</v>
      </c>
      <c r="AE252" s="13">
        <v>33899.25</v>
      </c>
    </row>
    <row r="253" spans="1:31">
      <c r="A253" s="2">
        <v>611</v>
      </c>
      <c r="B253" s="1" t="s">
        <v>202</v>
      </c>
      <c r="C253" s="13">
        <v>697794</v>
      </c>
      <c r="D253" s="13">
        <v>618712.76222420251</v>
      </c>
      <c r="E253" s="13">
        <v>30491.245334041014</v>
      </c>
      <c r="F253" s="13">
        <v>806994</v>
      </c>
      <c r="G253" s="13">
        <v>789146</v>
      </c>
      <c r="H253" s="13">
        <v>17848</v>
      </c>
      <c r="I253" s="13">
        <v>91018</v>
      </c>
      <c r="J253" s="13">
        <v>89442</v>
      </c>
      <c r="K253" s="13">
        <v>1576</v>
      </c>
      <c r="L253" s="35">
        <v>455675.8940796291</v>
      </c>
      <c r="M253" s="13">
        <v>132203.21497241309</v>
      </c>
      <c r="N253" s="13">
        <v>674861.6861531483</v>
      </c>
      <c r="O253" s="13">
        <v>631746</v>
      </c>
      <c r="P253" s="13">
        <v>132203</v>
      </c>
      <c r="Q253" s="13">
        <v>45894</v>
      </c>
      <c r="R253" s="13">
        <v>0</v>
      </c>
      <c r="S253" s="13">
        <v>74691.686153148301</v>
      </c>
      <c r="T253" s="35">
        <v>28529</v>
      </c>
      <c r="U253" s="13">
        <v>83500</v>
      </c>
      <c r="V253" s="13">
        <v>3000</v>
      </c>
      <c r="W253" s="13">
        <v>60375</v>
      </c>
      <c r="X253" s="35">
        <v>3938</v>
      </c>
      <c r="Y253" s="13">
        <v>3919</v>
      </c>
      <c r="Z253" s="13">
        <v>0</v>
      </c>
      <c r="AA253" s="13">
        <v>2939.25</v>
      </c>
      <c r="AB253" s="35">
        <v>3575</v>
      </c>
      <c r="AC253" s="13">
        <v>77490</v>
      </c>
      <c r="AD253" s="13">
        <v>9141</v>
      </c>
      <c r="AE253" s="13">
        <v>52199.25</v>
      </c>
    </row>
    <row r="254" spans="1:31">
      <c r="A254" s="2">
        <v>612</v>
      </c>
      <c r="B254" s="1" t="s">
        <v>434</v>
      </c>
      <c r="C254" s="13">
        <v>22724645</v>
      </c>
      <c r="D254" s="13">
        <v>21806446.173688542</v>
      </c>
      <c r="E254" s="13">
        <v>962598.12606176606</v>
      </c>
      <c r="F254" s="13">
        <v>21629147</v>
      </c>
      <c r="G254" s="13">
        <v>20661226</v>
      </c>
      <c r="H254" s="13">
        <v>967921</v>
      </c>
      <c r="I254" s="13">
        <v>759211</v>
      </c>
      <c r="J254" s="13">
        <v>717127</v>
      </c>
      <c r="K254" s="13">
        <v>42084</v>
      </c>
      <c r="L254" s="35">
        <v>11068040.357911844</v>
      </c>
      <c r="M254" s="13">
        <v>1073378.3878088023</v>
      </c>
      <c r="N254" s="13">
        <v>16771899.938222626</v>
      </c>
      <c r="O254" s="13">
        <v>12531515</v>
      </c>
      <c r="P254" s="13">
        <v>1313400</v>
      </c>
      <c r="Q254" s="13">
        <v>56000</v>
      </c>
      <c r="R254" s="13">
        <v>0</v>
      </c>
      <c r="S254" s="13">
        <v>2767010.089477961</v>
      </c>
      <c r="T254" s="35">
        <v>245401</v>
      </c>
      <c r="U254" s="13">
        <v>357685</v>
      </c>
      <c r="V254" s="13">
        <v>2523</v>
      </c>
      <c r="W254" s="13">
        <v>266371.5</v>
      </c>
      <c r="X254" s="35">
        <v>28637</v>
      </c>
      <c r="Y254" s="13">
        <v>115834</v>
      </c>
      <c r="Z254" s="13">
        <v>426</v>
      </c>
      <c r="AA254" s="13">
        <v>86556</v>
      </c>
      <c r="AB254" s="35">
        <v>124294</v>
      </c>
      <c r="AC254" s="13">
        <v>279198</v>
      </c>
      <c r="AD254" s="13">
        <v>115425</v>
      </c>
      <c r="AE254" s="13">
        <v>130573.8</v>
      </c>
    </row>
    <row r="255" spans="1:31">
      <c r="A255" s="2">
        <v>613</v>
      </c>
      <c r="B255" s="1" t="s">
        <v>203</v>
      </c>
      <c r="C255" s="13">
        <v>2025375</v>
      </c>
      <c r="D255" s="13">
        <v>1965185.5539650081</v>
      </c>
      <c r="E255" s="13">
        <v>64146.207473670147</v>
      </c>
      <c r="F255" s="13">
        <v>2542786</v>
      </c>
      <c r="G255" s="13">
        <v>2442670</v>
      </c>
      <c r="H255" s="13">
        <v>100116</v>
      </c>
      <c r="I255" s="13">
        <v>44263</v>
      </c>
      <c r="J255" s="13">
        <v>43489</v>
      </c>
      <c r="K255" s="13">
        <v>774</v>
      </c>
      <c r="L255" s="35">
        <v>1049984.2469731483</v>
      </c>
      <c r="M255" s="13">
        <v>216337.17861887394</v>
      </c>
      <c r="N255" s="13">
        <v>1545988.1423039762</v>
      </c>
      <c r="O255" s="13">
        <v>811172</v>
      </c>
      <c r="P255" s="13">
        <v>209593</v>
      </c>
      <c r="Q255" s="13">
        <v>0</v>
      </c>
      <c r="R255" s="13">
        <v>0</v>
      </c>
      <c r="S255" s="13">
        <v>262496.06174328708</v>
      </c>
      <c r="T255" s="35">
        <v>47061</v>
      </c>
      <c r="U255" s="13">
        <v>73724</v>
      </c>
      <c r="V255" s="13">
        <v>0</v>
      </c>
      <c r="W255" s="13">
        <v>55293</v>
      </c>
      <c r="X255" s="35">
        <v>5491</v>
      </c>
      <c r="Y255" s="13">
        <v>55730</v>
      </c>
      <c r="Z255" s="13">
        <v>0</v>
      </c>
      <c r="AA255" s="13">
        <v>41797.5</v>
      </c>
      <c r="AB255" s="35">
        <v>22057</v>
      </c>
      <c r="AC255" s="13">
        <v>2519</v>
      </c>
      <c r="AD255" s="13">
        <v>12023</v>
      </c>
      <c r="AE255" s="13">
        <v>-6828.15</v>
      </c>
    </row>
    <row r="256" spans="1:31">
      <c r="A256" s="2">
        <v>614</v>
      </c>
      <c r="B256" s="1" t="s">
        <v>204</v>
      </c>
      <c r="C256" s="13">
        <v>701281</v>
      </c>
      <c r="D256" s="13">
        <v>589458.25891870179</v>
      </c>
      <c r="E256" s="13">
        <v>24226.867787981926</v>
      </c>
      <c r="F256" s="13">
        <v>786938</v>
      </c>
      <c r="G256" s="13">
        <v>765534</v>
      </c>
      <c r="H256" s="13">
        <v>21404</v>
      </c>
      <c r="I256" s="13">
        <v>67524</v>
      </c>
      <c r="J256" s="13">
        <v>67171</v>
      </c>
      <c r="K256" s="13">
        <v>353</v>
      </c>
      <c r="L256" s="35">
        <v>491596.57050362072</v>
      </c>
      <c r="M256" s="13">
        <v>152650.96480225283</v>
      </c>
      <c r="N256" s="13">
        <v>729927.97534492146</v>
      </c>
      <c r="O256" s="13">
        <v>523730</v>
      </c>
      <c r="P256" s="13">
        <v>156937</v>
      </c>
      <c r="Q256" s="13">
        <v>9522</v>
      </c>
      <c r="R256" s="13">
        <v>0</v>
      </c>
      <c r="S256" s="13">
        <v>122899.14262590518</v>
      </c>
      <c r="T256" s="35">
        <v>50315</v>
      </c>
      <c r="U256" s="13">
        <v>139861</v>
      </c>
      <c r="V256" s="13">
        <v>544</v>
      </c>
      <c r="W256" s="13">
        <v>104487.75</v>
      </c>
      <c r="X256" s="35">
        <v>10669</v>
      </c>
      <c r="Y256" s="13">
        <v>14661</v>
      </c>
      <c r="Z256" s="13">
        <v>0</v>
      </c>
      <c r="AA256" s="13">
        <v>10995.75</v>
      </c>
      <c r="AB256" s="35">
        <v>2943</v>
      </c>
      <c r="AC256" s="13">
        <v>30323</v>
      </c>
      <c r="AD256" s="13">
        <v>13452</v>
      </c>
      <c r="AE256" s="13">
        <v>12827.1</v>
      </c>
    </row>
    <row r="257" spans="1:31">
      <c r="A257" s="2">
        <v>617</v>
      </c>
      <c r="B257" s="1" t="s">
        <v>205</v>
      </c>
      <c r="C257" s="13">
        <v>455662</v>
      </c>
      <c r="D257" s="13">
        <v>405980.17401501979</v>
      </c>
      <c r="E257" s="13">
        <v>18351.740182357396</v>
      </c>
      <c r="F257" s="13">
        <v>596904</v>
      </c>
      <c r="G257" s="13">
        <v>582235</v>
      </c>
      <c r="H257" s="13">
        <v>14669</v>
      </c>
      <c r="I257" s="13">
        <v>11610</v>
      </c>
      <c r="J257" s="13">
        <v>10254</v>
      </c>
      <c r="K257" s="13">
        <v>1356</v>
      </c>
      <c r="L257" s="35">
        <v>340022.62880379229</v>
      </c>
      <c r="M257" s="13">
        <v>99883.127128416178</v>
      </c>
      <c r="N257" s="13">
        <v>518971.93583947897</v>
      </c>
      <c r="O257" s="13">
        <v>478557</v>
      </c>
      <c r="P257" s="13">
        <v>99883</v>
      </c>
      <c r="Q257" s="13">
        <v>2038</v>
      </c>
      <c r="R257" s="13">
        <v>0</v>
      </c>
      <c r="S257" s="13">
        <v>31536.935839478974</v>
      </c>
      <c r="T257" s="35">
        <v>5331</v>
      </c>
      <c r="U257" s="13">
        <v>38633</v>
      </c>
      <c r="V257" s="13">
        <v>0</v>
      </c>
      <c r="W257" s="13">
        <v>28974.75</v>
      </c>
      <c r="X257" s="35">
        <v>0</v>
      </c>
      <c r="Y257" s="13">
        <v>14661</v>
      </c>
      <c r="Z257" s="13">
        <v>0</v>
      </c>
      <c r="AA257" s="13">
        <v>10995.75</v>
      </c>
      <c r="AB257" s="35">
        <v>0</v>
      </c>
      <c r="AC257" s="13">
        <v>0</v>
      </c>
      <c r="AD257" s="13">
        <v>72400</v>
      </c>
      <c r="AE257" s="13">
        <v>-54300</v>
      </c>
    </row>
    <row r="258" spans="1:31">
      <c r="A258" s="2">
        <v>620</v>
      </c>
      <c r="B258" s="1" t="s">
        <v>206</v>
      </c>
      <c r="C258" s="13">
        <v>1961421</v>
      </c>
      <c r="D258" s="13">
        <v>1741937.7529018889</v>
      </c>
      <c r="E258" s="13">
        <v>94591.373375510186</v>
      </c>
      <c r="F258" s="13">
        <v>2455356</v>
      </c>
      <c r="G258" s="13">
        <v>2366086</v>
      </c>
      <c r="H258" s="13">
        <v>89270</v>
      </c>
      <c r="I258" s="13">
        <v>212952</v>
      </c>
      <c r="J258" s="13">
        <v>212352</v>
      </c>
      <c r="K258" s="13">
        <v>600</v>
      </c>
      <c r="L258" s="35">
        <v>998949.14734159852</v>
      </c>
      <c r="M258" s="13">
        <v>240035.23502631183</v>
      </c>
      <c r="N258" s="13">
        <v>1410397.7836205652</v>
      </c>
      <c r="O258" s="13">
        <v>1100741</v>
      </c>
      <c r="P258" s="13">
        <v>237422</v>
      </c>
      <c r="Q258" s="13">
        <v>0</v>
      </c>
      <c r="R258" s="13">
        <v>0</v>
      </c>
      <c r="S258" s="13">
        <v>249737.28683539963</v>
      </c>
      <c r="T258" s="35">
        <v>49756</v>
      </c>
      <c r="U258" s="13">
        <v>103847</v>
      </c>
      <c r="V258" s="13">
        <v>1848</v>
      </c>
      <c r="W258" s="13">
        <v>76499.25</v>
      </c>
      <c r="X258" s="35">
        <v>2759</v>
      </c>
      <c r="Y258" s="13">
        <v>0</v>
      </c>
      <c r="Z258" s="13">
        <v>0</v>
      </c>
      <c r="AA258" s="13">
        <v>0</v>
      </c>
      <c r="AB258" s="35">
        <v>39915</v>
      </c>
      <c r="AC258" s="13">
        <v>43218</v>
      </c>
      <c r="AD258" s="13">
        <v>47860</v>
      </c>
      <c r="AE258" s="13">
        <v>-1353.2999999999993</v>
      </c>
    </row>
    <row r="259" spans="1:31">
      <c r="A259" s="2">
        <v>622</v>
      </c>
      <c r="B259" s="1" t="s">
        <v>207</v>
      </c>
      <c r="C259" s="13">
        <v>24596741</v>
      </c>
      <c r="D259" s="13">
        <v>23996686.45128848</v>
      </c>
      <c r="E259" s="13">
        <v>648113.27698992146</v>
      </c>
      <c r="F259" s="13">
        <v>22671744</v>
      </c>
      <c r="G259" s="13">
        <v>21873906</v>
      </c>
      <c r="H259" s="13">
        <v>797838</v>
      </c>
      <c r="I259" s="13">
        <v>862097</v>
      </c>
      <c r="J259" s="13">
        <v>848661</v>
      </c>
      <c r="K259" s="13">
        <v>13436</v>
      </c>
      <c r="L259" s="35">
        <v>11863317.71002272</v>
      </c>
      <c r="M259" s="13">
        <v>1024881.8854939281</v>
      </c>
      <c r="N259" s="13">
        <v>17349299.899736226</v>
      </c>
      <c r="O259" s="13">
        <v>16042697</v>
      </c>
      <c r="P259" s="13">
        <v>1024882</v>
      </c>
      <c r="Q259" s="13">
        <v>464070</v>
      </c>
      <c r="R259" s="13">
        <v>0</v>
      </c>
      <c r="S259" s="13">
        <v>1695629.8997362256</v>
      </c>
      <c r="T259" s="35">
        <v>266938</v>
      </c>
      <c r="U259" s="13">
        <v>596060</v>
      </c>
      <c r="V259" s="13">
        <v>5020</v>
      </c>
      <c r="W259" s="13">
        <v>443280</v>
      </c>
      <c r="X259" s="35">
        <v>27451</v>
      </c>
      <c r="Y259" s="13">
        <v>35614</v>
      </c>
      <c r="Z259" s="13">
        <v>0</v>
      </c>
      <c r="AA259" s="13">
        <v>26710.5</v>
      </c>
      <c r="AB259" s="35">
        <v>63522</v>
      </c>
      <c r="AC259" s="13">
        <v>391769</v>
      </c>
      <c r="AD259" s="13">
        <v>94896</v>
      </c>
      <c r="AE259" s="13">
        <v>227691.3</v>
      </c>
    </row>
    <row r="260" spans="1:31">
      <c r="A260" s="2">
        <v>623</v>
      </c>
      <c r="B260" s="1" t="s">
        <v>435</v>
      </c>
      <c r="C260" s="13">
        <v>478745</v>
      </c>
      <c r="D260" s="13">
        <v>426793.6997818161</v>
      </c>
      <c r="E260" s="13">
        <v>45631.976661972461</v>
      </c>
      <c r="F260" s="13">
        <v>598236</v>
      </c>
      <c r="G260" s="13">
        <v>546828</v>
      </c>
      <c r="H260" s="13">
        <v>51408</v>
      </c>
      <c r="I260" s="13">
        <v>3476</v>
      </c>
      <c r="J260" s="13">
        <v>910</v>
      </c>
      <c r="K260" s="13">
        <v>2566</v>
      </c>
      <c r="L260" s="35">
        <v>312402.92131197243</v>
      </c>
      <c r="M260" s="13">
        <v>100889.75604569339</v>
      </c>
      <c r="N260" s="13">
        <v>467124.04666130408</v>
      </c>
      <c r="O260" s="13">
        <v>304294</v>
      </c>
      <c r="P260" s="13">
        <v>100890</v>
      </c>
      <c r="Q260" s="13">
        <v>0</v>
      </c>
      <c r="R260" s="13">
        <v>0</v>
      </c>
      <c r="S260" s="13">
        <v>78100.730327993107</v>
      </c>
      <c r="T260" s="35">
        <v>19561</v>
      </c>
      <c r="U260" s="13">
        <v>24450</v>
      </c>
      <c r="V260" s="13">
        <v>0</v>
      </c>
      <c r="W260" s="13">
        <v>18337.5</v>
      </c>
      <c r="X260" s="35">
        <v>0</v>
      </c>
      <c r="Y260" s="13">
        <v>0</v>
      </c>
      <c r="Z260" s="13">
        <v>0</v>
      </c>
      <c r="AA260" s="13">
        <v>0</v>
      </c>
      <c r="AB260" s="35">
        <v>1925</v>
      </c>
      <c r="AC260" s="13">
        <v>571</v>
      </c>
      <c r="AD260" s="13">
        <v>17885</v>
      </c>
      <c r="AE260" s="13">
        <v>-12899.85</v>
      </c>
    </row>
    <row r="261" spans="1:31">
      <c r="A261" s="2">
        <v>626</v>
      </c>
      <c r="B261" s="1" t="s">
        <v>208</v>
      </c>
      <c r="C261" s="13">
        <v>2107079</v>
      </c>
      <c r="D261" s="13">
        <v>1933140.3101729203</v>
      </c>
      <c r="E261" s="13">
        <v>146610.2018638654</v>
      </c>
      <c r="F261" s="13">
        <v>2222388</v>
      </c>
      <c r="G261" s="13">
        <v>2116893</v>
      </c>
      <c r="H261" s="13">
        <v>105495</v>
      </c>
      <c r="I261" s="13">
        <v>39408</v>
      </c>
      <c r="J261" s="13">
        <v>37760</v>
      </c>
      <c r="K261" s="13">
        <v>1648</v>
      </c>
      <c r="L261" s="35">
        <v>877239.26340120833</v>
      </c>
      <c r="M261" s="13">
        <v>211742.5834690269</v>
      </c>
      <c r="N261" s="13">
        <v>923054.46009157121</v>
      </c>
      <c r="O261" s="13">
        <v>644125</v>
      </c>
      <c r="P261" s="13">
        <v>175798</v>
      </c>
      <c r="Q261" s="13">
        <v>0</v>
      </c>
      <c r="R261" s="13">
        <v>0</v>
      </c>
      <c r="S261" s="13">
        <v>218385.46009157121</v>
      </c>
      <c r="T261" s="35">
        <v>17152</v>
      </c>
      <c r="U261" s="13">
        <v>104343</v>
      </c>
      <c r="V261" s="13">
        <v>7171</v>
      </c>
      <c r="W261" s="13">
        <v>72879</v>
      </c>
      <c r="X261" s="35">
        <v>2600</v>
      </c>
      <c r="Y261" s="13">
        <v>8753</v>
      </c>
      <c r="Z261" s="13">
        <v>0</v>
      </c>
      <c r="AA261" s="13">
        <v>6564.75</v>
      </c>
      <c r="AB261" s="35">
        <v>0</v>
      </c>
      <c r="AC261" s="13">
        <v>0</v>
      </c>
      <c r="AD261" s="13">
        <v>1385</v>
      </c>
      <c r="AE261" s="13">
        <v>-1038.75</v>
      </c>
    </row>
    <row r="262" spans="1:31">
      <c r="A262" s="2">
        <v>627</v>
      </c>
      <c r="B262" s="1" t="s">
        <v>209</v>
      </c>
      <c r="C262" s="13">
        <v>2160924</v>
      </c>
      <c r="D262" s="13">
        <v>1995887.9206363251</v>
      </c>
      <c r="E262" s="13">
        <v>169258.24279064542</v>
      </c>
      <c r="F262" s="13">
        <v>1889025</v>
      </c>
      <c r="G262" s="13">
        <v>1740170</v>
      </c>
      <c r="H262" s="13">
        <v>148855</v>
      </c>
      <c r="I262" s="13">
        <v>118304</v>
      </c>
      <c r="J262" s="13">
        <v>117748</v>
      </c>
      <c r="K262" s="13">
        <v>556</v>
      </c>
      <c r="L262" s="35">
        <v>1224297.9443179374</v>
      </c>
      <c r="M262" s="13">
        <v>305673.98292792425</v>
      </c>
      <c r="N262" s="13">
        <v>1356171.7654488785</v>
      </c>
      <c r="O262" s="13">
        <v>1444434</v>
      </c>
      <c r="P262" s="13">
        <v>305681</v>
      </c>
      <c r="Q262" s="13">
        <v>5305</v>
      </c>
      <c r="R262" s="13">
        <v>0</v>
      </c>
      <c r="S262" s="13">
        <v>-105016.23455112148</v>
      </c>
      <c r="T262" s="35">
        <v>18522</v>
      </c>
      <c r="U262" s="13">
        <v>58435</v>
      </c>
      <c r="V262" s="13">
        <v>1557</v>
      </c>
      <c r="W262" s="13">
        <v>42658.5</v>
      </c>
      <c r="X262" s="35">
        <v>11046</v>
      </c>
      <c r="Y262" s="13">
        <v>0</v>
      </c>
      <c r="Z262" s="13">
        <v>0</v>
      </c>
      <c r="AA262" s="13">
        <v>0</v>
      </c>
      <c r="AB262" s="35">
        <v>2811</v>
      </c>
      <c r="AC262" s="13">
        <v>433997</v>
      </c>
      <c r="AD262" s="13">
        <v>63347</v>
      </c>
      <c r="AE262" s="13">
        <v>279253.2</v>
      </c>
    </row>
    <row r="263" spans="1:31">
      <c r="A263" s="2">
        <v>629</v>
      </c>
      <c r="B263" s="1" t="s">
        <v>210</v>
      </c>
      <c r="C263" s="13">
        <v>2751221</v>
      </c>
      <c r="D263" s="13">
        <v>2605986.176034322</v>
      </c>
      <c r="E263" s="13">
        <v>150609.41153225541</v>
      </c>
      <c r="F263" s="13">
        <v>3136981</v>
      </c>
      <c r="G263" s="13">
        <v>2981104</v>
      </c>
      <c r="H263" s="13">
        <v>155877</v>
      </c>
      <c r="I263" s="13">
        <v>49830</v>
      </c>
      <c r="J263" s="13">
        <v>48536</v>
      </c>
      <c r="K263" s="13">
        <v>1294</v>
      </c>
      <c r="L263" s="35">
        <v>1517408.1190106804</v>
      </c>
      <c r="M263" s="13">
        <v>252836.27968875895</v>
      </c>
      <c r="N263" s="13">
        <v>2127830.8954369081</v>
      </c>
      <c r="O263" s="13">
        <v>1135627</v>
      </c>
      <c r="P263" s="13">
        <v>67362</v>
      </c>
      <c r="Q263" s="13">
        <v>12829</v>
      </c>
      <c r="R263" s="13">
        <v>0</v>
      </c>
      <c r="S263" s="13">
        <v>379352.02975267009</v>
      </c>
      <c r="T263" s="35">
        <v>7130</v>
      </c>
      <c r="U263" s="13">
        <v>60207</v>
      </c>
      <c r="V263" s="13">
        <v>327</v>
      </c>
      <c r="W263" s="13">
        <v>44910</v>
      </c>
      <c r="X263" s="35">
        <v>16053</v>
      </c>
      <c r="Y263" s="13">
        <v>44427</v>
      </c>
      <c r="Z263" s="13">
        <v>0</v>
      </c>
      <c r="AA263" s="13">
        <v>33320.25</v>
      </c>
      <c r="AB263" s="35">
        <v>2488</v>
      </c>
      <c r="AC263" s="13">
        <v>356848</v>
      </c>
      <c r="AD263" s="13">
        <v>25030</v>
      </c>
      <c r="AE263" s="13">
        <v>251983.65</v>
      </c>
    </row>
    <row r="264" spans="1:31">
      <c r="A264" s="2">
        <v>632</v>
      </c>
      <c r="B264" s="1" t="s">
        <v>211</v>
      </c>
      <c r="C264" s="13">
        <v>4077601</v>
      </c>
      <c r="D264" s="13">
        <v>3785884.5754940007</v>
      </c>
      <c r="E264" s="13">
        <v>299682.43778559932</v>
      </c>
      <c r="F264" s="13">
        <v>4222968</v>
      </c>
      <c r="G264" s="13">
        <v>3967083</v>
      </c>
      <c r="H264" s="13">
        <v>255885</v>
      </c>
      <c r="I264" s="13">
        <v>186257</v>
      </c>
      <c r="J264" s="13">
        <v>186257</v>
      </c>
      <c r="K264" s="13">
        <v>0</v>
      </c>
      <c r="L264" s="35">
        <v>1883179.3494236076</v>
      </c>
      <c r="M264" s="13">
        <v>489648.87965671381</v>
      </c>
      <c r="N264" s="13">
        <v>1529413.9022070901</v>
      </c>
      <c r="O264" s="13">
        <v>1963366</v>
      </c>
      <c r="P264" s="13">
        <v>460506</v>
      </c>
      <c r="Q264" s="13">
        <v>0</v>
      </c>
      <c r="R264" s="13">
        <v>0</v>
      </c>
      <c r="S264" s="13">
        <v>-242340</v>
      </c>
      <c r="T264" s="35">
        <v>78029</v>
      </c>
      <c r="U264" s="13">
        <v>160435</v>
      </c>
      <c r="V264" s="13">
        <v>915</v>
      </c>
      <c r="W264" s="13">
        <v>119640</v>
      </c>
      <c r="X264" s="35">
        <v>9862</v>
      </c>
      <c r="Y264" s="13">
        <v>33554</v>
      </c>
      <c r="Z264" s="13">
        <v>213</v>
      </c>
      <c r="AA264" s="13">
        <v>25005.75</v>
      </c>
      <c r="AB264" s="35">
        <v>11044</v>
      </c>
      <c r="AC264" s="13">
        <v>183378</v>
      </c>
      <c r="AD264" s="13">
        <v>72206</v>
      </c>
      <c r="AE264" s="13">
        <v>91279.950000000012</v>
      </c>
    </row>
    <row r="265" spans="1:31">
      <c r="A265" s="2">
        <v>637</v>
      </c>
      <c r="B265" s="1" t="s">
        <v>212</v>
      </c>
      <c r="C265" s="13">
        <v>32360908</v>
      </c>
      <c r="D265" s="13">
        <v>30241365.328475934</v>
      </c>
      <c r="E265" s="13">
        <v>2182770.5771938963</v>
      </c>
      <c r="F265" s="13">
        <v>30517945</v>
      </c>
      <c r="G265" s="13">
        <v>28364391</v>
      </c>
      <c r="H265" s="13">
        <v>2153554</v>
      </c>
      <c r="I265" s="13">
        <v>969080</v>
      </c>
      <c r="J265" s="13">
        <v>963938</v>
      </c>
      <c r="K265" s="13">
        <v>5142</v>
      </c>
      <c r="L265" s="35">
        <v>13441361.162916217</v>
      </c>
      <c r="M265" s="13">
        <v>1515192.450041669</v>
      </c>
      <c r="N265" s="13">
        <v>19039535.657123726</v>
      </c>
      <c r="O265" s="13">
        <v>15291740</v>
      </c>
      <c r="P265" s="13">
        <v>1515192</v>
      </c>
      <c r="Q265" s="13">
        <v>59877</v>
      </c>
      <c r="R265" s="13">
        <v>0</v>
      </c>
      <c r="S265" s="13">
        <v>3302047.6571237259</v>
      </c>
      <c r="T265" s="35">
        <v>180532</v>
      </c>
      <c r="U265" s="13">
        <v>641807</v>
      </c>
      <c r="V265" s="13">
        <v>13613</v>
      </c>
      <c r="W265" s="13">
        <v>471145.5</v>
      </c>
      <c r="X265" s="35">
        <v>72397</v>
      </c>
      <c r="Y265" s="13">
        <v>162219</v>
      </c>
      <c r="Z265" s="13">
        <v>0</v>
      </c>
      <c r="AA265" s="13">
        <v>121664.25</v>
      </c>
      <c r="AB265" s="35">
        <v>148142</v>
      </c>
      <c r="AC265" s="13">
        <v>873313</v>
      </c>
      <c r="AD265" s="13">
        <v>230406</v>
      </c>
      <c r="AE265" s="13">
        <v>499442.7</v>
      </c>
    </row>
    <row r="266" spans="1:31">
      <c r="A266" s="2">
        <v>638</v>
      </c>
      <c r="B266" s="1" t="s">
        <v>213</v>
      </c>
      <c r="C266" s="13">
        <v>271336</v>
      </c>
      <c r="D266" s="13">
        <v>271866.17354567803</v>
      </c>
      <c r="E266" s="13">
        <v>0</v>
      </c>
      <c r="F266" s="13">
        <v>292548</v>
      </c>
      <c r="G266" s="13">
        <v>265945</v>
      </c>
      <c r="H266" s="13">
        <v>26603</v>
      </c>
      <c r="I266" s="13">
        <v>32581</v>
      </c>
      <c r="J266" s="13">
        <v>32581</v>
      </c>
      <c r="K266" s="13">
        <v>0</v>
      </c>
      <c r="L266" s="35">
        <v>237392.78336544853</v>
      </c>
      <c r="M266" s="13">
        <v>63791.599644586808</v>
      </c>
      <c r="N266" s="13">
        <v>356689.27095718798</v>
      </c>
      <c r="O266" s="13">
        <v>252436</v>
      </c>
      <c r="P266" s="13">
        <v>63792</v>
      </c>
      <c r="Q266" s="13">
        <v>0</v>
      </c>
      <c r="R266" s="13">
        <v>0</v>
      </c>
      <c r="S266" s="13">
        <v>59348.195841362132</v>
      </c>
      <c r="T266" s="35">
        <v>6283</v>
      </c>
      <c r="U266" s="13">
        <v>0</v>
      </c>
      <c r="V266" s="13">
        <v>0</v>
      </c>
      <c r="W266" s="13">
        <v>0</v>
      </c>
      <c r="X266" s="35">
        <v>1846</v>
      </c>
      <c r="Y266" s="13">
        <v>0</v>
      </c>
      <c r="Z266" s="13">
        <v>0</v>
      </c>
      <c r="AA266" s="13">
        <v>0</v>
      </c>
      <c r="AB266" s="35">
        <v>0</v>
      </c>
      <c r="AC266" s="13">
        <v>0</v>
      </c>
      <c r="AD266" s="13">
        <v>0</v>
      </c>
      <c r="AE266" s="13">
        <v>0</v>
      </c>
    </row>
    <row r="267" spans="1:31">
      <c r="A267" s="2">
        <v>642</v>
      </c>
      <c r="B267" s="1" t="s">
        <v>214</v>
      </c>
      <c r="C267" s="13">
        <v>8640711</v>
      </c>
      <c r="D267" s="13">
        <v>8257148.8200441441</v>
      </c>
      <c r="E267" s="13">
        <v>400444.81722612976</v>
      </c>
      <c r="F267" s="13">
        <v>9306351</v>
      </c>
      <c r="G267" s="13">
        <v>8825742</v>
      </c>
      <c r="H267" s="13">
        <v>480609</v>
      </c>
      <c r="I267" s="13">
        <v>296435</v>
      </c>
      <c r="J267" s="13">
        <v>293631</v>
      </c>
      <c r="K267" s="13">
        <v>2804</v>
      </c>
      <c r="L267" s="35">
        <v>3994696.4998982847</v>
      </c>
      <c r="M267" s="13">
        <v>590360.90976412094</v>
      </c>
      <c r="N267" s="13">
        <v>5395098.1451669913</v>
      </c>
      <c r="O267" s="13">
        <v>3732038</v>
      </c>
      <c r="P267" s="13">
        <v>573469</v>
      </c>
      <c r="Q267" s="13">
        <v>9932</v>
      </c>
      <c r="R267" s="13">
        <v>0</v>
      </c>
      <c r="S267" s="13">
        <v>998674.12497457117</v>
      </c>
      <c r="T267" s="35">
        <v>109969</v>
      </c>
      <c r="U267" s="13">
        <v>151134</v>
      </c>
      <c r="V267" s="13">
        <v>2391</v>
      </c>
      <c r="W267" s="13">
        <v>111557.25</v>
      </c>
      <c r="X267" s="35">
        <v>18024</v>
      </c>
      <c r="Y267" s="13">
        <v>18585</v>
      </c>
      <c r="Z267" s="13">
        <v>0</v>
      </c>
      <c r="AA267" s="13">
        <v>13938.75</v>
      </c>
      <c r="AB267" s="35">
        <v>28769</v>
      </c>
      <c r="AC267" s="13">
        <v>230571</v>
      </c>
      <c r="AD267" s="13">
        <v>72555</v>
      </c>
      <c r="AE267" s="13">
        <v>118512</v>
      </c>
    </row>
    <row r="268" spans="1:31">
      <c r="A268" s="2">
        <v>643</v>
      </c>
      <c r="B268" s="1" t="s">
        <v>436</v>
      </c>
      <c r="C268" s="13">
        <v>1273527</v>
      </c>
      <c r="D268" s="13">
        <v>1195437.3652063217</v>
      </c>
      <c r="E268" s="13">
        <v>80578.375519865804</v>
      </c>
      <c r="F268" s="13">
        <v>1465460</v>
      </c>
      <c r="G268" s="13">
        <v>1388692</v>
      </c>
      <c r="H268" s="13">
        <v>76768</v>
      </c>
      <c r="I268" s="13">
        <v>132096</v>
      </c>
      <c r="J268" s="13">
        <v>93959</v>
      </c>
      <c r="K268" s="13">
        <v>38137</v>
      </c>
      <c r="L268" s="35">
        <v>608948.30917491531</v>
      </c>
      <c r="M268" s="13">
        <v>166785.45263585937</v>
      </c>
      <c r="N268" s="13">
        <v>905166.13792062271</v>
      </c>
      <c r="O268" s="13">
        <v>666665</v>
      </c>
      <c r="P268" s="13">
        <v>166787</v>
      </c>
      <c r="Q268" s="13">
        <v>0</v>
      </c>
      <c r="R268" s="13">
        <v>0</v>
      </c>
      <c r="S268" s="13">
        <v>152237.07729372883</v>
      </c>
      <c r="T268" s="35">
        <v>34779</v>
      </c>
      <c r="U268" s="13">
        <v>103698</v>
      </c>
      <c r="V268" s="13">
        <v>0</v>
      </c>
      <c r="W268" s="13">
        <v>77773.5</v>
      </c>
      <c r="X268" s="35">
        <v>12270</v>
      </c>
      <c r="Y268" s="13">
        <v>14664</v>
      </c>
      <c r="Z268" s="13">
        <v>0</v>
      </c>
      <c r="AA268" s="13">
        <v>10998</v>
      </c>
      <c r="AB268" s="35">
        <v>48360</v>
      </c>
      <c r="AC268" s="13">
        <v>20781</v>
      </c>
      <c r="AD268" s="13">
        <v>25640</v>
      </c>
      <c r="AE268" s="13">
        <v>-2542.3499999999995</v>
      </c>
    </row>
    <row r="269" spans="1:31">
      <c r="A269" s="2">
        <v>644</v>
      </c>
      <c r="B269" s="1" t="s">
        <v>437</v>
      </c>
      <c r="C269" s="13">
        <v>265733</v>
      </c>
      <c r="D269" s="13">
        <v>264066.5755991051</v>
      </c>
      <c r="E269" s="13">
        <v>2186.3477962726565</v>
      </c>
      <c r="F269" s="13">
        <v>396662</v>
      </c>
      <c r="G269" s="13">
        <v>380515</v>
      </c>
      <c r="H269" s="13">
        <v>16147</v>
      </c>
      <c r="I269" s="13">
        <v>9826</v>
      </c>
      <c r="J269" s="13">
        <v>9826</v>
      </c>
      <c r="K269" s="13">
        <v>0</v>
      </c>
      <c r="L269" s="35">
        <v>237160.61007991325</v>
      </c>
      <c r="M269" s="13">
        <v>102245.32862208156</v>
      </c>
      <c r="N269" s="13">
        <v>324571.219369945</v>
      </c>
      <c r="O269" s="13">
        <v>249281</v>
      </c>
      <c r="P269" s="13">
        <v>102247</v>
      </c>
      <c r="Q269" s="13">
        <v>0</v>
      </c>
      <c r="R269" s="13">
        <v>0</v>
      </c>
      <c r="S269" s="13">
        <v>59290.152519978314</v>
      </c>
      <c r="T269" s="35">
        <v>14732</v>
      </c>
      <c r="U269" s="13">
        <v>21738</v>
      </c>
      <c r="V269" s="13">
        <v>0</v>
      </c>
      <c r="W269" s="13">
        <v>16303.5</v>
      </c>
      <c r="X269" s="35">
        <v>0</v>
      </c>
      <c r="Y269" s="13">
        <v>487</v>
      </c>
      <c r="Z269" s="13">
        <v>0</v>
      </c>
      <c r="AA269" s="13">
        <v>365.25</v>
      </c>
      <c r="AB269" s="35">
        <v>5075</v>
      </c>
      <c r="AC269" s="13">
        <v>2835</v>
      </c>
      <c r="AD269" s="13">
        <v>0</v>
      </c>
      <c r="AE269" s="13">
        <v>2551.5</v>
      </c>
    </row>
    <row r="270" spans="1:31">
      <c r="A270" s="2">
        <v>653</v>
      </c>
      <c r="B270" s="1" t="s">
        <v>445</v>
      </c>
      <c r="C270" s="13">
        <v>697491</v>
      </c>
      <c r="D270" s="13">
        <v>579853.71659985278</v>
      </c>
      <c r="E270" s="13">
        <v>13644.362398036568</v>
      </c>
      <c r="F270" s="13">
        <v>692186</v>
      </c>
      <c r="G270" s="13">
        <v>682921</v>
      </c>
      <c r="H270" s="13">
        <v>9265</v>
      </c>
      <c r="I270" s="13">
        <v>32646</v>
      </c>
      <c r="J270" s="13">
        <v>32646</v>
      </c>
      <c r="K270" s="13">
        <v>0</v>
      </c>
      <c r="L270" s="35">
        <v>454548.44508551294</v>
      </c>
      <c r="M270" s="13">
        <v>99473.983257571774</v>
      </c>
      <c r="N270" s="13">
        <v>718911.3908590771</v>
      </c>
      <c r="O270" s="13">
        <v>602866</v>
      </c>
      <c r="P270" s="13">
        <v>99474</v>
      </c>
      <c r="Q270" s="13">
        <v>3500</v>
      </c>
      <c r="R270" s="13">
        <v>0</v>
      </c>
      <c r="S270" s="13">
        <v>103571.3908590771</v>
      </c>
      <c r="T270" s="35">
        <v>16553</v>
      </c>
      <c r="U270" s="13">
        <v>99875</v>
      </c>
      <c r="V270" s="13">
        <v>0</v>
      </c>
      <c r="W270" s="13">
        <v>74906.25</v>
      </c>
      <c r="X270" s="35">
        <v>5890</v>
      </c>
      <c r="Y270" s="13">
        <v>0</v>
      </c>
      <c r="Z270" s="13">
        <v>0</v>
      </c>
      <c r="AA270" s="13">
        <v>0</v>
      </c>
      <c r="AB270" s="35">
        <v>457</v>
      </c>
      <c r="AC270" s="13">
        <v>121745</v>
      </c>
      <c r="AD270" s="13">
        <v>31570</v>
      </c>
      <c r="AE270" s="13">
        <v>69446.850000000006</v>
      </c>
    </row>
    <row r="271" spans="1:31">
      <c r="A271" s="2">
        <v>654</v>
      </c>
      <c r="B271" s="1" t="s">
        <v>215</v>
      </c>
      <c r="C271" s="13">
        <v>1232904</v>
      </c>
      <c r="D271" s="13">
        <v>1193342.2078619774</v>
      </c>
      <c r="E271" s="13">
        <v>41969.874418631676</v>
      </c>
      <c r="F271" s="13">
        <v>1644008</v>
      </c>
      <c r="G271" s="13">
        <v>1583696</v>
      </c>
      <c r="H271" s="13">
        <v>60312</v>
      </c>
      <c r="I271" s="13">
        <v>91392</v>
      </c>
      <c r="J271" s="13">
        <v>91392</v>
      </c>
      <c r="K271" s="13">
        <v>0</v>
      </c>
      <c r="L271" s="35">
        <v>740863.76093244273</v>
      </c>
      <c r="M271" s="13">
        <v>219423.24080248387</v>
      </c>
      <c r="N271" s="13">
        <v>953651.15530406032</v>
      </c>
      <c r="O271" s="13">
        <v>917093</v>
      </c>
      <c r="P271" s="13">
        <v>219423</v>
      </c>
      <c r="Q271" s="13">
        <v>0</v>
      </c>
      <c r="R271" s="13">
        <v>0</v>
      </c>
      <c r="S271" s="13">
        <v>36558.155304060318</v>
      </c>
      <c r="T271" s="35">
        <v>66120</v>
      </c>
      <c r="U271" s="13">
        <v>126034</v>
      </c>
      <c r="V271" s="13">
        <v>586</v>
      </c>
      <c r="W271" s="13">
        <v>94086</v>
      </c>
      <c r="X271" s="35">
        <v>19043</v>
      </c>
      <c r="Y271" s="13">
        <v>49821</v>
      </c>
      <c r="Z271" s="13">
        <v>0</v>
      </c>
      <c r="AA271" s="13">
        <v>37365.75</v>
      </c>
      <c r="AB271" s="35">
        <v>28154</v>
      </c>
      <c r="AC271" s="13">
        <v>92898</v>
      </c>
      <c r="AD271" s="13">
        <v>71992</v>
      </c>
      <c r="AE271" s="13">
        <v>17076.900000000001</v>
      </c>
    </row>
    <row r="272" spans="1:31">
      <c r="A272" s="2">
        <v>664</v>
      </c>
      <c r="B272" s="1" t="s">
        <v>216</v>
      </c>
      <c r="C272" s="13">
        <v>6500801</v>
      </c>
      <c r="D272" s="13">
        <v>6224672.3225572864</v>
      </c>
      <c r="E272" s="13">
        <v>288830.73150226934</v>
      </c>
      <c r="F272" s="13">
        <v>7378237</v>
      </c>
      <c r="G272" s="13">
        <v>7035210</v>
      </c>
      <c r="H272" s="13">
        <v>343027</v>
      </c>
      <c r="I272" s="13">
        <v>540990</v>
      </c>
      <c r="J272" s="13">
        <v>540990</v>
      </c>
      <c r="K272" s="13">
        <v>0</v>
      </c>
      <c r="L272" s="35">
        <v>3277670.572210866</v>
      </c>
      <c r="M272" s="13">
        <v>379034.76938562724</v>
      </c>
      <c r="N272" s="13">
        <v>4349224.4617244005</v>
      </c>
      <c r="O272" s="13">
        <v>3668645</v>
      </c>
      <c r="P272" s="13">
        <v>0</v>
      </c>
      <c r="Q272" s="13">
        <v>15049</v>
      </c>
      <c r="R272" s="13">
        <v>0</v>
      </c>
      <c r="S272" s="13">
        <v>37726.46172440052</v>
      </c>
      <c r="T272" s="35">
        <v>48663</v>
      </c>
      <c r="U272" s="13">
        <v>200744</v>
      </c>
      <c r="V272" s="13">
        <v>718</v>
      </c>
      <c r="W272" s="13">
        <v>150019.5</v>
      </c>
      <c r="X272" s="35">
        <v>18030</v>
      </c>
      <c r="Y272" s="13">
        <v>27526</v>
      </c>
      <c r="Z272" s="13">
        <v>11116</v>
      </c>
      <c r="AA272" s="13">
        <v>12307.5</v>
      </c>
      <c r="AB272" s="35">
        <v>12233</v>
      </c>
      <c r="AC272" s="13">
        <v>196440</v>
      </c>
      <c r="AD272" s="13">
        <v>36979</v>
      </c>
      <c r="AE272" s="13">
        <v>127914.9</v>
      </c>
    </row>
    <row r="273" spans="1:31">
      <c r="A273" s="2">
        <v>668</v>
      </c>
      <c r="B273" s="1" t="s">
        <v>217</v>
      </c>
      <c r="C273" s="13">
        <v>1201359</v>
      </c>
      <c r="D273" s="13">
        <v>1109249.8097643023</v>
      </c>
      <c r="E273" s="13">
        <v>0</v>
      </c>
      <c r="F273" s="13">
        <v>1364468</v>
      </c>
      <c r="G273" s="13">
        <v>1335212</v>
      </c>
      <c r="H273" s="13">
        <v>29256</v>
      </c>
      <c r="I273" s="13">
        <v>85912</v>
      </c>
      <c r="J273" s="13">
        <v>82253</v>
      </c>
      <c r="K273" s="13">
        <v>3659</v>
      </c>
      <c r="L273" s="35">
        <v>744086.62520196359</v>
      </c>
      <c r="M273" s="13">
        <v>211018.21832528795</v>
      </c>
      <c r="N273" s="13">
        <v>780178.4915011928</v>
      </c>
      <c r="O273" s="13">
        <v>700110</v>
      </c>
      <c r="P273" s="13">
        <v>211018</v>
      </c>
      <c r="Q273" s="13">
        <v>3273</v>
      </c>
      <c r="R273" s="13">
        <v>0</v>
      </c>
      <c r="S273" s="13">
        <v>81488.491501192795</v>
      </c>
      <c r="T273" s="35">
        <v>40288</v>
      </c>
      <c r="U273" s="13">
        <v>123795</v>
      </c>
      <c r="V273" s="13">
        <v>0</v>
      </c>
      <c r="W273" s="13">
        <v>92846.25</v>
      </c>
      <c r="X273" s="35">
        <v>22237</v>
      </c>
      <c r="Y273" s="13">
        <v>41732</v>
      </c>
      <c r="Z273" s="13">
        <v>0</v>
      </c>
      <c r="AA273" s="13">
        <v>31299</v>
      </c>
      <c r="AB273" s="35">
        <v>32612</v>
      </c>
      <c r="AC273" s="13">
        <v>946253</v>
      </c>
      <c r="AD273" s="13">
        <v>298964</v>
      </c>
      <c r="AE273" s="13">
        <v>494336.7</v>
      </c>
    </row>
    <row r="274" spans="1:31">
      <c r="A274" s="2">
        <v>677</v>
      </c>
      <c r="B274" s="1" t="s">
        <v>218</v>
      </c>
      <c r="C274" s="13">
        <v>2611156</v>
      </c>
      <c r="D274" s="13">
        <v>2503296.3966312776</v>
      </c>
      <c r="E274" s="13">
        <v>112962.51542405748</v>
      </c>
      <c r="F274" s="13">
        <v>2710050</v>
      </c>
      <c r="G274" s="13">
        <v>2607449</v>
      </c>
      <c r="H274" s="13">
        <v>102601</v>
      </c>
      <c r="I274" s="13">
        <v>49912</v>
      </c>
      <c r="J274" s="13">
        <v>39970</v>
      </c>
      <c r="K274" s="13">
        <v>9942</v>
      </c>
      <c r="L274" s="35">
        <v>1273602.2791513437</v>
      </c>
      <c r="M274" s="13">
        <v>301884.83830377203</v>
      </c>
      <c r="N274" s="13">
        <v>1431408.8535343395</v>
      </c>
      <c r="O274" s="13">
        <v>1008445</v>
      </c>
      <c r="P274" s="13">
        <v>301885</v>
      </c>
      <c r="Q274" s="13">
        <v>0</v>
      </c>
      <c r="R274" s="13">
        <v>0</v>
      </c>
      <c r="S274" s="13">
        <v>-111268.14646566054</v>
      </c>
      <c r="T274" s="35">
        <v>66618</v>
      </c>
      <c r="U274" s="13">
        <v>270327</v>
      </c>
      <c r="V274" s="13">
        <v>277</v>
      </c>
      <c r="W274" s="13">
        <v>202537.5</v>
      </c>
      <c r="X274" s="35">
        <v>27131</v>
      </c>
      <c r="Y274" s="13">
        <v>138825</v>
      </c>
      <c r="Z274" s="13">
        <v>0</v>
      </c>
      <c r="AA274" s="13">
        <v>104118.75</v>
      </c>
      <c r="AB274" s="35">
        <v>33681</v>
      </c>
      <c r="AC274" s="13">
        <v>104448</v>
      </c>
      <c r="AD274" s="13">
        <v>32136</v>
      </c>
      <c r="AE274" s="13">
        <v>58730.55</v>
      </c>
    </row>
    <row r="275" spans="1:31">
      <c r="A275" s="2">
        <v>678</v>
      </c>
      <c r="B275" s="1" t="s">
        <v>219</v>
      </c>
      <c r="C275" s="13">
        <v>724874</v>
      </c>
      <c r="D275" s="13">
        <v>486604.80070927506</v>
      </c>
      <c r="E275" s="13">
        <v>52696.681188364309</v>
      </c>
      <c r="F275" s="13">
        <v>720591</v>
      </c>
      <c r="G275" s="13">
        <v>658529</v>
      </c>
      <c r="H275" s="13">
        <v>62062</v>
      </c>
      <c r="I275" s="13">
        <v>58400</v>
      </c>
      <c r="J275" s="13">
        <v>58400</v>
      </c>
      <c r="K275" s="13">
        <v>0</v>
      </c>
      <c r="L275" s="35">
        <v>326117.42774899653</v>
      </c>
      <c r="M275" s="13">
        <v>109327.15845672574</v>
      </c>
      <c r="N275" s="13">
        <v>481481.71055408177</v>
      </c>
      <c r="O275" s="13">
        <v>410188</v>
      </c>
      <c r="P275" s="13">
        <v>109327</v>
      </c>
      <c r="Q275" s="13">
        <v>0</v>
      </c>
      <c r="R275" s="13">
        <v>0</v>
      </c>
      <c r="S275" s="13">
        <v>71293.710554081772</v>
      </c>
      <c r="T275" s="35">
        <v>15226</v>
      </c>
      <c r="U275" s="13">
        <v>15051</v>
      </c>
      <c r="V275" s="13">
        <v>0</v>
      </c>
      <c r="W275" s="13">
        <v>11288.25</v>
      </c>
      <c r="X275" s="35">
        <v>13917</v>
      </c>
      <c r="Y275" s="13">
        <v>33554</v>
      </c>
      <c r="Z275" s="13">
        <v>423</v>
      </c>
      <c r="AA275" s="13">
        <v>24848.25</v>
      </c>
      <c r="AB275" s="35">
        <v>34900</v>
      </c>
      <c r="AC275" s="13">
        <v>15751</v>
      </c>
      <c r="AD275" s="13">
        <v>27355</v>
      </c>
      <c r="AE275" s="13">
        <v>-7996.3499999999995</v>
      </c>
    </row>
    <row r="276" spans="1:31">
      <c r="A276" s="2">
        <v>683</v>
      </c>
      <c r="B276" s="1" t="s">
        <v>480</v>
      </c>
      <c r="C276" s="13">
        <v>1060742</v>
      </c>
      <c r="D276" s="13">
        <v>1049871.6066665784</v>
      </c>
      <c r="E276" s="13">
        <v>12944.682598563846</v>
      </c>
      <c r="F276" s="13">
        <v>1366285</v>
      </c>
      <c r="G276" s="13">
        <v>1354761</v>
      </c>
      <c r="H276" s="13">
        <v>11524</v>
      </c>
      <c r="I276" s="13">
        <v>71736</v>
      </c>
      <c r="J276" s="13">
        <v>71736</v>
      </c>
      <c r="K276" s="13">
        <v>0</v>
      </c>
      <c r="L276" s="35">
        <v>651741.20607009507</v>
      </c>
      <c r="M276" s="13">
        <v>136705.18761551235</v>
      </c>
      <c r="N276" s="13">
        <v>952331.61869198224</v>
      </c>
      <c r="O276" s="13">
        <v>873288</v>
      </c>
      <c r="P276" s="13">
        <v>136705</v>
      </c>
      <c r="Q276" s="13">
        <v>53997</v>
      </c>
      <c r="R276" s="13">
        <v>0</v>
      </c>
      <c r="S276" s="13">
        <v>133040.61869198224</v>
      </c>
      <c r="T276" s="35">
        <v>11709</v>
      </c>
      <c r="U276" s="13">
        <v>139079</v>
      </c>
      <c r="V276" s="13">
        <v>1139</v>
      </c>
      <c r="W276" s="13">
        <v>103455</v>
      </c>
      <c r="X276" s="35">
        <v>12761</v>
      </c>
      <c r="Y276" s="13">
        <v>89465</v>
      </c>
      <c r="Z276" s="13">
        <v>0</v>
      </c>
      <c r="AA276" s="13">
        <v>67098.75</v>
      </c>
      <c r="AB276" s="35">
        <v>7082</v>
      </c>
      <c r="AC276" s="13">
        <v>507029</v>
      </c>
      <c r="AD276" s="13">
        <v>64412</v>
      </c>
      <c r="AE276" s="13">
        <v>334283.40000000002</v>
      </c>
    </row>
    <row r="277" spans="1:31">
      <c r="A277" s="2">
        <v>687</v>
      </c>
      <c r="B277" s="1" t="s">
        <v>220</v>
      </c>
      <c r="C277" s="13">
        <v>11818126</v>
      </c>
      <c r="D277" s="13">
        <v>11459873.868446119</v>
      </c>
      <c r="E277" s="13">
        <v>381343.67996218806</v>
      </c>
      <c r="F277" s="13">
        <v>10963912</v>
      </c>
      <c r="G277" s="13">
        <v>10503371</v>
      </c>
      <c r="H277" s="13">
        <v>460541</v>
      </c>
      <c r="I277" s="13">
        <v>361198</v>
      </c>
      <c r="J277" s="13">
        <v>337527</v>
      </c>
      <c r="K277" s="13">
        <v>23671</v>
      </c>
      <c r="L277" s="35">
        <v>5707843.7182001695</v>
      </c>
      <c r="M277" s="13">
        <v>545109.80717322114</v>
      </c>
      <c r="N277" s="13">
        <v>6607000.7593647977</v>
      </c>
      <c r="O277" s="13">
        <v>5835472</v>
      </c>
      <c r="P277" s="13">
        <v>545110</v>
      </c>
      <c r="Q277" s="13">
        <v>0</v>
      </c>
      <c r="R277" s="13">
        <v>0</v>
      </c>
      <c r="S277" s="13">
        <v>771528.75936479773</v>
      </c>
      <c r="T277" s="35">
        <v>171564</v>
      </c>
      <c r="U277" s="13">
        <v>383599</v>
      </c>
      <c r="V277" s="13">
        <v>4335</v>
      </c>
      <c r="W277" s="13">
        <v>284448</v>
      </c>
      <c r="X277" s="35">
        <v>29307</v>
      </c>
      <c r="Y277" s="13">
        <v>94081</v>
      </c>
      <c r="Z277" s="13">
        <v>0</v>
      </c>
      <c r="AA277" s="13">
        <v>70560.75</v>
      </c>
      <c r="AB277" s="35">
        <v>56352</v>
      </c>
      <c r="AC277" s="13">
        <v>453872</v>
      </c>
      <c r="AD277" s="13">
        <v>116203</v>
      </c>
      <c r="AE277" s="13">
        <v>262699.65000000002</v>
      </c>
    </row>
    <row r="278" spans="1:31">
      <c r="A278" s="2">
        <v>689</v>
      </c>
      <c r="B278" s="1" t="s">
        <v>221</v>
      </c>
      <c r="C278" s="13">
        <v>510148</v>
      </c>
      <c r="D278" s="13">
        <v>478667.49860979879</v>
      </c>
      <c r="E278" s="13">
        <v>32477.511385230486</v>
      </c>
      <c r="F278" s="13">
        <v>613274</v>
      </c>
      <c r="G278" s="13">
        <v>584370</v>
      </c>
      <c r="H278" s="13">
        <v>28904</v>
      </c>
      <c r="I278" s="13">
        <v>46458</v>
      </c>
      <c r="J278" s="13">
        <v>46458</v>
      </c>
      <c r="K278" s="13">
        <v>0</v>
      </c>
      <c r="L278" s="35">
        <v>367562.95847035991</v>
      </c>
      <c r="M278" s="13">
        <v>143050.24580473069</v>
      </c>
      <c r="N278" s="13">
        <v>461046.74844787188</v>
      </c>
      <c r="O278" s="13">
        <v>440448</v>
      </c>
      <c r="P278" s="13">
        <v>126478</v>
      </c>
      <c r="Q278" s="13">
        <v>0</v>
      </c>
      <c r="R278" s="13">
        <v>0</v>
      </c>
      <c r="S278" s="13">
        <v>-6996.2515521281166</v>
      </c>
      <c r="T278" s="35">
        <v>16501</v>
      </c>
      <c r="U278" s="13">
        <v>24251</v>
      </c>
      <c r="V278" s="13">
        <v>0</v>
      </c>
      <c r="W278" s="13">
        <v>18188.25</v>
      </c>
      <c r="X278" s="35">
        <v>0</v>
      </c>
      <c r="Y278" s="13">
        <v>0</v>
      </c>
      <c r="Z278" s="13">
        <v>0</v>
      </c>
      <c r="AA278" s="13">
        <v>0</v>
      </c>
      <c r="AB278" s="35">
        <v>0</v>
      </c>
      <c r="AC278" s="13">
        <v>396</v>
      </c>
      <c r="AD278" s="13">
        <v>0</v>
      </c>
      <c r="AE278" s="13">
        <v>356.40000000000003</v>
      </c>
    </row>
    <row r="279" spans="1:31">
      <c r="A279" s="2">
        <v>693</v>
      </c>
      <c r="B279" s="1" t="s">
        <v>455</v>
      </c>
      <c r="C279" s="13">
        <v>181421</v>
      </c>
      <c r="D279" s="13">
        <v>179153.92062950056</v>
      </c>
      <c r="E279" s="13">
        <v>0</v>
      </c>
      <c r="F279" s="13">
        <v>280381</v>
      </c>
      <c r="G279" s="13">
        <v>280381</v>
      </c>
      <c r="H279" s="13">
        <v>0</v>
      </c>
      <c r="I279" s="13">
        <v>1820</v>
      </c>
      <c r="J279" s="13">
        <v>1820</v>
      </c>
      <c r="K279" s="13">
        <v>0</v>
      </c>
      <c r="L279" s="35">
        <v>219295.60612286301</v>
      </c>
      <c r="M279" s="13">
        <v>98492.523489723491</v>
      </c>
      <c r="N279" s="13">
        <v>278992.2816290544</v>
      </c>
      <c r="O279" s="13">
        <v>231105</v>
      </c>
      <c r="P279" s="13">
        <v>56665</v>
      </c>
      <c r="Q279" s="13">
        <v>0</v>
      </c>
      <c r="R279" s="13">
        <v>0</v>
      </c>
      <c r="S279" s="13">
        <v>4487.2816290543997</v>
      </c>
      <c r="T279" s="35">
        <v>14730</v>
      </c>
      <c r="U279" s="13">
        <v>13897</v>
      </c>
      <c r="V279" s="13">
        <v>0</v>
      </c>
      <c r="W279" s="13">
        <v>10422.75</v>
      </c>
      <c r="X279" s="35">
        <v>8464</v>
      </c>
      <c r="Y279" s="13">
        <v>0</v>
      </c>
      <c r="Z279" s="13">
        <v>0</v>
      </c>
      <c r="AA279" s="13">
        <v>0</v>
      </c>
      <c r="AB279" s="35">
        <v>0</v>
      </c>
      <c r="AC279" s="13">
        <v>3825</v>
      </c>
      <c r="AD279" s="13">
        <v>0</v>
      </c>
      <c r="AE279" s="13">
        <v>3442.5</v>
      </c>
    </row>
    <row r="280" spans="1:31">
      <c r="A280" s="2">
        <v>694</v>
      </c>
      <c r="B280" s="1" t="s">
        <v>456</v>
      </c>
      <c r="C280" s="13">
        <v>407580</v>
      </c>
      <c r="D280" s="13">
        <v>359878.91058647016</v>
      </c>
      <c r="E280" s="13">
        <v>11742.97951142785</v>
      </c>
      <c r="F280" s="13">
        <v>443085</v>
      </c>
      <c r="G280" s="13">
        <v>437537</v>
      </c>
      <c r="H280" s="13">
        <v>5548</v>
      </c>
      <c r="I280" s="13">
        <v>8291</v>
      </c>
      <c r="J280" s="13">
        <v>8291</v>
      </c>
      <c r="K280" s="13">
        <v>0</v>
      </c>
      <c r="L280" s="35">
        <v>285539.18129112525</v>
      </c>
      <c r="M280" s="13">
        <v>104257.25763524295</v>
      </c>
      <c r="N280" s="13">
        <v>348840.0668841732</v>
      </c>
      <c r="O280" s="13">
        <v>293806</v>
      </c>
      <c r="P280" s="13">
        <v>104257</v>
      </c>
      <c r="Q280" s="13">
        <v>0</v>
      </c>
      <c r="R280" s="13">
        <v>0</v>
      </c>
      <c r="S280" s="13">
        <v>59649.066884173197</v>
      </c>
      <c r="T280" s="35">
        <v>20413</v>
      </c>
      <c r="U280" s="13">
        <v>17475</v>
      </c>
      <c r="V280" s="13">
        <v>0</v>
      </c>
      <c r="W280" s="13">
        <v>13106.25</v>
      </c>
      <c r="X280" s="35">
        <v>3491</v>
      </c>
      <c r="Y280" s="13">
        <v>12839</v>
      </c>
      <c r="Z280" s="13">
        <v>0</v>
      </c>
      <c r="AA280" s="13">
        <v>9629.25</v>
      </c>
      <c r="AB280" s="35">
        <v>0</v>
      </c>
      <c r="AC280" s="13">
        <v>500</v>
      </c>
      <c r="AD280" s="13">
        <v>0</v>
      </c>
      <c r="AE280" s="13">
        <v>450</v>
      </c>
    </row>
    <row r="281" spans="1:31">
      <c r="A281" s="2">
        <v>703</v>
      </c>
      <c r="B281" s="1" t="s">
        <v>222</v>
      </c>
      <c r="C281" s="13">
        <v>2140919</v>
      </c>
      <c r="D281" s="13">
        <v>2081295.3746282032</v>
      </c>
      <c r="E281" s="13">
        <v>63805.462198710287</v>
      </c>
      <c r="F281" s="13">
        <v>1978983</v>
      </c>
      <c r="G281" s="13">
        <v>1904988</v>
      </c>
      <c r="H281" s="13">
        <v>73995</v>
      </c>
      <c r="I281" s="13">
        <v>95748</v>
      </c>
      <c r="J281" s="13">
        <v>78002</v>
      </c>
      <c r="K281" s="13">
        <v>17746</v>
      </c>
      <c r="L281" s="35">
        <v>933093.48700447707</v>
      </c>
      <c r="M281" s="13">
        <v>254670.14095560586</v>
      </c>
      <c r="N281" s="13">
        <v>822449.61131335818</v>
      </c>
      <c r="O281" s="13">
        <v>746862</v>
      </c>
      <c r="P281" s="13">
        <v>254670</v>
      </c>
      <c r="Q281" s="13">
        <v>1995</v>
      </c>
      <c r="R281" s="13">
        <v>0</v>
      </c>
      <c r="S281" s="13">
        <v>77582.611313358182</v>
      </c>
      <c r="T281" s="35">
        <v>30853</v>
      </c>
      <c r="U281" s="13">
        <v>107985</v>
      </c>
      <c r="V281" s="13">
        <v>0</v>
      </c>
      <c r="W281" s="13">
        <v>80988.75</v>
      </c>
      <c r="X281" s="35">
        <v>13043</v>
      </c>
      <c r="Y281" s="13">
        <v>33914</v>
      </c>
      <c r="Z281" s="13">
        <v>0</v>
      </c>
      <c r="AA281" s="13">
        <v>25435.5</v>
      </c>
      <c r="AB281" s="35">
        <v>6929</v>
      </c>
      <c r="AC281" s="13">
        <v>10657</v>
      </c>
      <c r="AD281" s="13">
        <v>32405</v>
      </c>
      <c r="AE281" s="13">
        <v>-14914.05</v>
      </c>
    </row>
    <row r="282" spans="1:31">
      <c r="A282" s="2">
        <v>707</v>
      </c>
      <c r="B282" s="1" t="s">
        <v>223</v>
      </c>
      <c r="C282" s="13">
        <v>581012</v>
      </c>
      <c r="D282" s="13">
        <v>562041.78038120375</v>
      </c>
      <c r="E282" s="13">
        <v>20105.183839268248</v>
      </c>
      <c r="F282" s="13">
        <v>705954</v>
      </c>
      <c r="G282" s="13">
        <v>689291</v>
      </c>
      <c r="H282" s="13">
        <v>16663</v>
      </c>
      <c r="I282" s="13">
        <v>20930</v>
      </c>
      <c r="J282" s="13">
        <v>17171</v>
      </c>
      <c r="K282" s="13">
        <v>3759</v>
      </c>
      <c r="L282" s="35">
        <v>379263.34213726892</v>
      </c>
      <c r="M282" s="13">
        <v>152326.8404618928</v>
      </c>
      <c r="N282" s="13">
        <v>368641.25760293897</v>
      </c>
      <c r="O282" s="13">
        <v>309344</v>
      </c>
      <c r="P282" s="13">
        <v>96038</v>
      </c>
      <c r="Q282" s="13">
        <v>0</v>
      </c>
      <c r="R282" s="13">
        <v>0</v>
      </c>
      <c r="S282" s="13">
        <v>-14179.742397061025</v>
      </c>
      <c r="T282" s="35">
        <v>17351</v>
      </c>
      <c r="U282" s="13">
        <v>30198</v>
      </c>
      <c r="V282" s="13">
        <v>0</v>
      </c>
      <c r="W282" s="13">
        <v>22648.5</v>
      </c>
      <c r="X282" s="35">
        <v>1018</v>
      </c>
      <c r="Y282" s="13">
        <v>0</v>
      </c>
      <c r="Z282" s="13">
        <v>0</v>
      </c>
      <c r="AA282" s="13">
        <v>0</v>
      </c>
      <c r="AB282" s="35">
        <v>750</v>
      </c>
      <c r="AC282" s="13">
        <v>2214</v>
      </c>
      <c r="AD282" s="13">
        <v>1374</v>
      </c>
      <c r="AE282" s="13">
        <v>962.10000000000014</v>
      </c>
    </row>
    <row r="283" spans="1:31">
      <c r="A283" s="2">
        <v>710</v>
      </c>
      <c r="B283" s="1" t="s">
        <v>481</v>
      </c>
      <c r="C283" s="13">
        <v>969670</v>
      </c>
      <c r="D283" s="13">
        <v>956337.3772996862</v>
      </c>
      <c r="E283" s="13">
        <v>15228.039725785926</v>
      </c>
      <c r="F283" s="13">
        <v>1076927</v>
      </c>
      <c r="G283" s="13">
        <v>1073211</v>
      </c>
      <c r="H283" s="13">
        <v>3716</v>
      </c>
      <c r="I283" s="13">
        <v>27352</v>
      </c>
      <c r="J283" s="13">
        <v>27352</v>
      </c>
      <c r="K283" s="13">
        <v>0</v>
      </c>
      <c r="L283" s="35">
        <v>672209.40576670016</v>
      </c>
      <c r="M283" s="13">
        <v>118654.61046793137</v>
      </c>
      <c r="N283" s="13">
        <v>882806.60539674386</v>
      </c>
      <c r="O283" s="13">
        <v>792142</v>
      </c>
      <c r="P283" s="13">
        <v>119958</v>
      </c>
      <c r="Q283" s="13">
        <v>23869</v>
      </c>
      <c r="R283" s="13">
        <v>0</v>
      </c>
      <c r="S283" s="13">
        <v>111381.60539674386</v>
      </c>
      <c r="T283" s="35">
        <v>30194</v>
      </c>
      <c r="U283" s="13">
        <v>15703</v>
      </c>
      <c r="V283" s="13">
        <v>6175</v>
      </c>
      <c r="W283" s="13">
        <v>7146</v>
      </c>
      <c r="X283" s="35">
        <v>16895</v>
      </c>
      <c r="Y283" s="13">
        <v>24870</v>
      </c>
      <c r="Z283" s="13">
        <v>0</v>
      </c>
      <c r="AA283" s="13">
        <v>18652.5</v>
      </c>
      <c r="AB283" s="35">
        <v>10518</v>
      </c>
      <c r="AC283" s="13">
        <v>113625</v>
      </c>
      <c r="AD283" s="13">
        <v>16032</v>
      </c>
      <c r="AE283" s="13">
        <v>76071.899999999994</v>
      </c>
    </row>
    <row r="284" spans="1:31">
      <c r="A284" s="2">
        <v>715</v>
      </c>
      <c r="B284" s="1" t="s">
        <v>224</v>
      </c>
      <c r="C284" s="13">
        <v>11553893</v>
      </c>
      <c r="D284" s="13">
        <v>11210770.920647345</v>
      </c>
      <c r="E284" s="13">
        <v>365696.0748800459</v>
      </c>
      <c r="F284" s="13">
        <v>10278378</v>
      </c>
      <c r="G284" s="13">
        <v>9903508</v>
      </c>
      <c r="H284" s="13">
        <v>374870</v>
      </c>
      <c r="I284" s="13">
        <v>529278</v>
      </c>
      <c r="J284" s="13">
        <v>498011</v>
      </c>
      <c r="K284" s="13">
        <v>31267</v>
      </c>
      <c r="L284" s="35">
        <v>5991537.3349360647</v>
      </c>
      <c r="M284" s="13">
        <v>696741.87692224933</v>
      </c>
      <c r="N284" s="13">
        <v>7025305.7308856836</v>
      </c>
      <c r="O284" s="13">
        <v>7400388</v>
      </c>
      <c r="P284" s="13">
        <v>696742</v>
      </c>
      <c r="Q284" s="13">
        <v>15322</v>
      </c>
      <c r="R284" s="13">
        <v>0</v>
      </c>
      <c r="S284" s="13">
        <v>-1309227.2691143164</v>
      </c>
      <c r="T284" s="35">
        <v>157289</v>
      </c>
      <c r="U284" s="13">
        <v>376435</v>
      </c>
      <c r="V284" s="13">
        <v>19506</v>
      </c>
      <c r="W284" s="13">
        <v>267696.75</v>
      </c>
      <c r="X284" s="35">
        <v>58057</v>
      </c>
      <c r="Y284" s="13">
        <v>195010</v>
      </c>
      <c r="Z284" s="13">
        <v>3915</v>
      </c>
      <c r="AA284" s="13">
        <v>143321.25</v>
      </c>
      <c r="AB284" s="35">
        <v>17498</v>
      </c>
      <c r="AC284" s="13">
        <v>175867</v>
      </c>
      <c r="AD284" s="13">
        <v>23001</v>
      </c>
      <c r="AE284" s="13">
        <v>119447.15</v>
      </c>
    </row>
    <row r="285" spans="1:31">
      <c r="A285" s="2">
        <v>716</v>
      </c>
      <c r="B285" s="1" t="s">
        <v>225</v>
      </c>
      <c r="C285" s="13">
        <v>2346756</v>
      </c>
      <c r="D285" s="13">
        <v>2242308.30174141</v>
      </c>
      <c r="E285" s="13">
        <v>109032.42490396889</v>
      </c>
      <c r="F285" s="13">
        <v>2517578</v>
      </c>
      <c r="G285" s="13">
        <v>2450537</v>
      </c>
      <c r="H285" s="13">
        <v>67041</v>
      </c>
      <c r="I285" s="13">
        <v>86516</v>
      </c>
      <c r="J285" s="13">
        <v>86516</v>
      </c>
      <c r="K285" s="13">
        <v>0</v>
      </c>
      <c r="L285" s="35">
        <v>1112930.40982386</v>
      </c>
      <c r="M285" s="13">
        <v>289689.72736589174</v>
      </c>
      <c r="N285" s="13">
        <v>1525808.5345850941</v>
      </c>
      <c r="O285" s="13">
        <v>1373310</v>
      </c>
      <c r="P285" s="13">
        <v>289690</v>
      </c>
      <c r="Q285" s="13">
        <v>121402</v>
      </c>
      <c r="R285" s="13">
        <v>0</v>
      </c>
      <c r="S285" s="13">
        <v>273900.53458509408</v>
      </c>
      <c r="T285" s="35">
        <v>42759</v>
      </c>
      <c r="U285" s="13">
        <v>67928</v>
      </c>
      <c r="V285" s="13">
        <v>1552</v>
      </c>
      <c r="W285" s="13">
        <v>49782</v>
      </c>
      <c r="X285" s="35">
        <v>30867</v>
      </c>
      <c r="Y285" s="13">
        <v>48083</v>
      </c>
      <c r="Z285" s="13">
        <v>0</v>
      </c>
      <c r="AA285" s="13">
        <v>36062.25</v>
      </c>
      <c r="AB285" s="35">
        <v>16555</v>
      </c>
      <c r="AC285" s="13">
        <v>67554</v>
      </c>
      <c r="AD285" s="13">
        <v>63656</v>
      </c>
      <c r="AE285" s="13">
        <v>5110.9500000000007</v>
      </c>
    </row>
    <row r="286" spans="1:31">
      <c r="A286" s="2">
        <v>717</v>
      </c>
      <c r="B286" s="1" t="s">
        <v>226</v>
      </c>
      <c r="C286" s="13">
        <v>1049862</v>
      </c>
      <c r="D286" s="13">
        <v>970490.11614592187</v>
      </c>
      <c r="E286" s="13">
        <v>18869.52748629995</v>
      </c>
      <c r="F286" s="13">
        <v>1229863</v>
      </c>
      <c r="G286" s="13">
        <v>1215027</v>
      </c>
      <c r="H286" s="13">
        <v>14836</v>
      </c>
      <c r="I286" s="13">
        <v>32600</v>
      </c>
      <c r="J286" s="13">
        <v>30336</v>
      </c>
      <c r="K286" s="13">
        <v>2264</v>
      </c>
      <c r="L286" s="35">
        <v>660296.49716005754</v>
      </c>
      <c r="M286" s="13">
        <v>223431.6406210016</v>
      </c>
      <c r="N286" s="13">
        <v>660159.40503362613</v>
      </c>
      <c r="O286" s="13">
        <v>358873</v>
      </c>
      <c r="P286" s="13">
        <v>0</v>
      </c>
      <c r="Q286" s="13">
        <v>0</v>
      </c>
      <c r="R286" s="13">
        <v>0</v>
      </c>
      <c r="S286" s="13">
        <v>59588.405033626128</v>
      </c>
      <c r="T286" s="35">
        <v>43589</v>
      </c>
      <c r="U286" s="13">
        <v>180790</v>
      </c>
      <c r="V286" s="13">
        <v>542</v>
      </c>
      <c r="W286" s="13">
        <v>135186</v>
      </c>
      <c r="X286" s="35">
        <v>3206</v>
      </c>
      <c r="Y286" s="13">
        <v>5077</v>
      </c>
      <c r="Z286" s="13">
        <v>1059</v>
      </c>
      <c r="AA286" s="13">
        <v>3013.5</v>
      </c>
      <c r="AB286" s="35">
        <v>3333</v>
      </c>
      <c r="AC286" s="13">
        <v>93452</v>
      </c>
      <c r="AD286" s="13">
        <v>27266</v>
      </c>
      <c r="AE286" s="13">
        <v>53713.05</v>
      </c>
    </row>
    <row r="287" spans="1:31">
      <c r="A287" s="2">
        <v>718</v>
      </c>
      <c r="B287" s="1" t="s">
        <v>227</v>
      </c>
      <c r="C287" s="13">
        <v>15779276</v>
      </c>
      <c r="D287" s="13">
        <v>15158470.338307375</v>
      </c>
      <c r="E287" s="13">
        <v>651634.71570338553</v>
      </c>
      <c r="F287" s="13">
        <v>14771307</v>
      </c>
      <c r="G287" s="13">
        <v>14117940</v>
      </c>
      <c r="H287" s="13">
        <v>653367</v>
      </c>
      <c r="I287" s="13">
        <v>332588</v>
      </c>
      <c r="J287" s="13">
        <v>310819</v>
      </c>
      <c r="K287" s="13">
        <v>21769</v>
      </c>
      <c r="L287" s="35">
        <v>8281857.4232100146</v>
      </c>
      <c r="M287" s="13">
        <v>626738.95766972937</v>
      </c>
      <c r="N287" s="13">
        <v>10861335.640132137</v>
      </c>
      <c r="O287" s="13">
        <v>8975354</v>
      </c>
      <c r="P287" s="13">
        <v>629247</v>
      </c>
      <c r="Q287" s="13">
        <v>0</v>
      </c>
      <c r="R287" s="13">
        <v>0</v>
      </c>
      <c r="S287" s="13">
        <v>1630108.6401321366</v>
      </c>
      <c r="T287" s="35">
        <v>167729</v>
      </c>
      <c r="U287" s="13">
        <v>560688</v>
      </c>
      <c r="V287" s="13">
        <v>5837</v>
      </c>
      <c r="W287" s="13">
        <v>416138.25</v>
      </c>
      <c r="X287" s="35">
        <v>41213</v>
      </c>
      <c r="Y287" s="13">
        <v>83837</v>
      </c>
      <c r="Z287" s="13">
        <v>0</v>
      </c>
      <c r="AA287" s="13">
        <v>62877.75</v>
      </c>
      <c r="AB287" s="35">
        <v>49081</v>
      </c>
      <c r="AC287" s="13">
        <v>336133</v>
      </c>
      <c r="AD287" s="13">
        <v>146304</v>
      </c>
      <c r="AE287" s="13">
        <v>149612.1</v>
      </c>
    </row>
    <row r="288" spans="1:31">
      <c r="A288" s="2">
        <v>733</v>
      </c>
      <c r="B288" s="1" t="s">
        <v>228</v>
      </c>
      <c r="C288" s="13">
        <v>673758</v>
      </c>
      <c r="D288" s="13">
        <v>645709.79768586811</v>
      </c>
      <c r="E288" s="13">
        <v>29363.511861753956</v>
      </c>
      <c r="F288" s="13">
        <v>765491</v>
      </c>
      <c r="G288" s="13">
        <v>746949</v>
      </c>
      <c r="H288" s="13">
        <v>18542</v>
      </c>
      <c r="I288" s="13">
        <v>26361</v>
      </c>
      <c r="J288" s="13">
        <v>26108</v>
      </c>
      <c r="K288" s="13">
        <v>253</v>
      </c>
      <c r="L288" s="35">
        <v>386650.36342433165</v>
      </c>
      <c r="M288" s="13">
        <v>122584.21032361356</v>
      </c>
      <c r="N288" s="13">
        <v>239584.02508320019</v>
      </c>
      <c r="O288" s="13">
        <v>239793</v>
      </c>
      <c r="P288" s="13">
        <v>122584</v>
      </c>
      <c r="Q288" s="13">
        <v>0</v>
      </c>
      <c r="R288" s="13">
        <v>0</v>
      </c>
      <c r="S288" s="13">
        <v>-10552.974916799809</v>
      </c>
      <c r="T288" s="35">
        <v>18563</v>
      </c>
      <c r="U288" s="13">
        <v>21127</v>
      </c>
      <c r="V288" s="13">
        <v>0</v>
      </c>
      <c r="W288" s="13">
        <v>15845.25</v>
      </c>
      <c r="X288" s="35">
        <v>0</v>
      </c>
      <c r="Y288" s="13">
        <v>0</v>
      </c>
      <c r="Z288" s="13">
        <v>0</v>
      </c>
      <c r="AA288" s="13">
        <v>0</v>
      </c>
      <c r="AB288" s="35">
        <v>3465</v>
      </c>
      <c r="AC288" s="13">
        <v>20930</v>
      </c>
      <c r="AD288" s="13">
        <v>0</v>
      </c>
      <c r="AE288" s="13">
        <v>16811.400000000001</v>
      </c>
    </row>
    <row r="289" spans="1:31">
      <c r="A289" s="2">
        <v>736</v>
      </c>
      <c r="B289" s="1" t="s">
        <v>229</v>
      </c>
      <c r="C289" s="13">
        <v>2729656</v>
      </c>
      <c r="D289" s="13">
        <v>2628955.7024765266</v>
      </c>
      <c r="E289" s="13">
        <v>106033.62396099482</v>
      </c>
      <c r="F289" s="13">
        <v>2764319</v>
      </c>
      <c r="G289" s="13">
        <v>2628902</v>
      </c>
      <c r="H289" s="13">
        <v>135417</v>
      </c>
      <c r="I289" s="13">
        <v>132418</v>
      </c>
      <c r="J289" s="13">
        <v>130106</v>
      </c>
      <c r="K289" s="13">
        <v>2312</v>
      </c>
      <c r="L289" s="35">
        <v>1204507.5442225144</v>
      </c>
      <c r="M289" s="13">
        <v>379679.14239741233</v>
      </c>
      <c r="N289" s="13">
        <v>1576936.8404980586</v>
      </c>
      <c r="O289" s="13">
        <v>715443</v>
      </c>
      <c r="P289" s="13">
        <v>336395</v>
      </c>
      <c r="Q289" s="13">
        <v>0</v>
      </c>
      <c r="R289" s="13">
        <v>0</v>
      </c>
      <c r="S289" s="13">
        <v>301126.88605562859</v>
      </c>
      <c r="T289" s="35">
        <v>41367</v>
      </c>
      <c r="U289" s="13">
        <v>126264</v>
      </c>
      <c r="V289" s="13">
        <v>0</v>
      </c>
      <c r="W289" s="13">
        <v>94698</v>
      </c>
      <c r="X289" s="35">
        <v>6745</v>
      </c>
      <c r="Y289" s="13">
        <v>0</v>
      </c>
      <c r="Z289" s="13">
        <v>0</v>
      </c>
      <c r="AA289" s="13">
        <v>0</v>
      </c>
      <c r="AB289" s="35">
        <v>37177</v>
      </c>
      <c r="AC289" s="13">
        <v>194931</v>
      </c>
      <c r="AD289" s="13">
        <v>16753</v>
      </c>
      <c r="AE289" s="13">
        <v>134890.95000000001</v>
      </c>
    </row>
    <row r="290" spans="1:31">
      <c r="A290" s="2">
        <v>737</v>
      </c>
      <c r="B290" s="1" t="s">
        <v>230</v>
      </c>
      <c r="C290" s="13">
        <v>3453727</v>
      </c>
      <c r="D290" s="13">
        <v>3418276.2163084047</v>
      </c>
      <c r="E290" s="13">
        <v>42197.846346362836</v>
      </c>
      <c r="F290" s="13">
        <v>3875899</v>
      </c>
      <c r="G290" s="13">
        <v>3844689</v>
      </c>
      <c r="H290" s="13">
        <v>31210</v>
      </c>
      <c r="I290" s="13">
        <v>117972</v>
      </c>
      <c r="J290" s="13">
        <v>504</v>
      </c>
      <c r="K290" s="13">
        <v>117468</v>
      </c>
      <c r="L290" s="35">
        <v>1975778.8170976229</v>
      </c>
      <c r="M290" s="13">
        <v>329924.16190904612</v>
      </c>
      <c r="N290" s="13">
        <v>3268193.3418980762</v>
      </c>
      <c r="O290" s="13">
        <v>2846118</v>
      </c>
      <c r="P290" s="13">
        <v>329924</v>
      </c>
      <c r="Q290" s="13">
        <v>6620</v>
      </c>
      <c r="R290" s="13">
        <v>0</v>
      </c>
      <c r="S290" s="13">
        <v>408126.34189807624</v>
      </c>
      <c r="T290" s="35">
        <v>108658</v>
      </c>
      <c r="U290" s="13">
        <v>287245</v>
      </c>
      <c r="V290" s="13">
        <v>3952</v>
      </c>
      <c r="W290" s="13">
        <v>212469.75</v>
      </c>
      <c r="X290" s="35">
        <v>20908</v>
      </c>
      <c r="Y290" s="13">
        <v>117643</v>
      </c>
      <c r="Z290" s="13">
        <v>14702</v>
      </c>
      <c r="AA290" s="13">
        <v>77205.75</v>
      </c>
      <c r="AB290" s="35">
        <v>75720</v>
      </c>
      <c r="AC290" s="13">
        <v>507048</v>
      </c>
      <c r="AD290" s="13">
        <v>47011</v>
      </c>
      <c r="AE290" s="13">
        <v>351175.05</v>
      </c>
    </row>
    <row r="291" spans="1:31">
      <c r="A291" s="2">
        <v>738</v>
      </c>
      <c r="B291" s="1" t="s">
        <v>231</v>
      </c>
      <c r="C291" s="13">
        <v>488590</v>
      </c>
      <c r="D291" s="13">
        <v>468767.64350198698</v>
      </c>
      <c r="E291" s="13">
        <v>20778.186072729877</v>
      </c>
      <c r="F291" s="13">
        <v>631963</v>
      </c>
      <c r="G291" s="13">
        <v>593280</v>
      </c>
      <c r="H291" s="13">
        <v>38683</v>
      </c>
      <c r="I291" s="13">
        <v>6136</v>
      </c>
      <c r="J291" s="13">
        <v>6136</v>
      </c>
      <c r="K291" s="13">
        <v>0</v>
      </c>
      <c r="L291" s="35">
        <v>311108.29767195496</v>
      </c>
      <c r="M291" s="13">
        <v>159461.82661672245</v>
      </c>
      <c r="N291" s="13">
        <v>412707.96404968057</v>
      </c>
      <c r="O291" s="13">
        <v>363547</v>
      </c>
      <c r="P291" s="13">
        <v>137479</v>
      </c>
      <c r="Q291" s="13">
        <v>36884</v>
      </c>
      <c r="R291" s="13">
        <v>0</v>
      </c>
      <c r="S291" s="13">
        <v>70909.964049680566</v>
      </c>
      <c r="T291" s="35">
        <v>14007</v>
      </c>
      <c r="U291" s="13">
        <v>23557</v>
      </c>
      <c r="V291" s="13">
        <v>0</v>
      </c>
      <c r="W291" s="13">
        <v>17667.75</v>
      </c>
      <c r="X291" s="35">
        <v>12290</v>
      </c>
      <c r="Y291" s="13">
        <v>38547</v>
      </c>
      <c r="Z291" s="13">
        <v>0</v>
      </c>
      <c r="AA291" s="13">
        <v>28910.25</v>
      </c>
      <c r="AB291" s="35">
        <v>1060</v>
      </c>
      <c r="AC291" s="13">
        <v>24466</v>
      </c>
      <c r="AD291" s="13">
        <v>1977</v>
      </c>
      <c r="AE291" s="13">
        <v>19168.95</v>
      </c>
    </row>
    <row r="292" spans="1:31">
      <c r="A292" s="2">
        <v>743</v>
      </c>
      <c r="B292" s="1" t="s">
        <v>232</v>
      </c>
      <c r="C292" s="13">
        <v>1288860</v>
      </c>
      <c r="D292" s="13">
        <v>1255877.3498414191</v>
      </c>
      <c r="E292" s="13">
        <v>35500.564660941927</v>
      </c>
      <c r="F292" s="13">
        <v>1799011</v>
      </c>
      <c r="G292" s="13">
        <v>1770331</v>
      </c>
      <c r="H292" s="13">
        <v>28680</v>
      </c>
      <c r="I292" s="13">
        <v>55131</v>
      </c>
      <c r="J292" s="13">
        <v>54636</v>
      </c>
      <c r="K292" s="13">
        <v>495</v>
      </c>
      <c r="L292" s="35">
        <v>583586.6278079272</v>
      </c>
      <c r="M292" s="13">
        <v>168579.74064872766</v>
      </c>
      <c r="N292" s="13">
        <v>670516.40273928537</v>
      </c>
      <c r="O292" s="13">
        <v>678162</v>
      </c>
      <c r="P292" s="13">
        <v>168582</v>
      </c>
      <c r="Q292" s="13">
        <v>2250</v>
      </c>
      <c r="R292" s="13">
        <v>0</v>
      </c>
      <c r="S292" s="13">
        <v>-21410.597260714625</v>
      </c>
      <c r="T292" s="35">
        <v>18395</v>
      </c>
      <c r="U292" s="13">
        <v>125393</v>
      </c>
      <c r="V292" s="13">
        <v>220</v>
      </c>
      <c r="W292" s="13">
        <v>93879.75</v>
      </c>
      <c r="X292" s="35">
        <v>28934</v>
      </c>
      <c r="Y292" s="13">
        <v>22961</v>
      </c>
      <c r="Z292" s="13">
        <v>0</v>
      </c>
      <c r="AA292" s="13">
        <v>17220.75</v>
      </c>
      <c r="AB292" s="35">
        <v>1020</v>
      </c>
      <c r="AC292" s="13">
        <v>77548</v>
      </c>
      <c r="AD292" s="13">
        <v>92035</v>
      </c>
      <c r="AE292" s="13">
        <v>-8105.25</v>
      </c>
    </row>
    <row r="293" spans="1:31">
      <c r="A293" s="2">
        <v>744</v>
      </c>
      <c r="B293" s="1" t="s">
        <v>233</v>
      </c>
      <c r="C293" s="13">
        <v>583102</v>
      </c>
      <c r="D293" s="13">
        <v>547544.71010843827</v>
      </c>
      <c r="E293" s="13">
        <v>36696.204664893587</v>
      </c>
      <c r="F293" s="13">
        <v>755884</v>
      </c>
      <c r="G293" s="13">
        <v>736186</v>
      </c>
      <c r="H293" s="13">
        <v>19698</v>
      </c>
      <c r="I293" s="13">
        <v>29519</v>
      </c>
      <c r="J293" s="13">
        <v>29519</v>
      </c>
      <c r="K293" s="13">
        <v>0</v>
      </c>
      <c r="L293" s="35">
        <v>249273.0240374055</v>
      </c>
      <c r="M293" s="13">
        <v>69023.867998417831</v>
      </c>
      <c r="N293" s="13">
        <v>370536.58108101669</v>
      </c>
      <c r="O293" s="13">
        <v>181772</v>
      </c>
      <c r="P293" s="13">
        <v>68878</v>
      </c>
      <c r="Q293" s="13">
        <v>0</v>
      </c>
      <c r="R293" s="13">
        <v>0</v>
      </c>
      <c r="S293" s="13">
        <v>62318.256009351375</v>
      </c>
      <c r="T293" s="35">
        <v>13969</v>
      </c>
      <c r="U293" s="13">
        <v>47497</v>
      </c>
      <c r="V293" s="13">
        <v>0</v>
      </c>
      <c r="W293" s="13">
        <v>35622.75</v>
      </c>
      <c r="X293" s="35">
        <v>9846</v>
      </c>
      <c r="Y293" s="13">
        <v>31426</v>
      </c>
      <c r="Z293" s="13">
        <v>0</v>
      </c>
      <c r="AA293" s="13">
        <v>23569.5</v>
      </c>
      <c r="AB293" s="35">
        <v>8757</v>
      </c>
      <c r="AC293" s="13">
        <v>253271</v>
      </c>
      <c r="AD293" s="13">
        <v>86733</v>
      </c>
      <c r="AE293" s="13">
        <v>125895.45</v>
      </c>
    </row>
    <row r="294" spans="1:31">
      <c r="A294" s="2">
        <v>748</v>
      </c>
      <c r="B294" s="1" t="s">
        <v>234</v>
      </c>
      <c r="C294" s="13">
        <v>13974542</v>
      </c>
      <c r="D294" s="13">
        <v>12907151.220166394</v>
      </c>
      <c r="E294" s="13">
        <v>1094695.7320155974</v>
      </c>
      <c r="F294" s="13">
        <v>14465097</v>
      </c>
      <c r="G294" s="13">
        <v>13435733</v>
      </c>
      <c r="H294" s="13">
        <v>1029364</v>
      </c>
      <c r="I294" s="13">
        <v>539658</v>
      </c>
      <c r="J294" s="13">
        <v>533871</v>
      </c>
      <c r="K294" s="13">
        <v>5787</v>
      </c>
      <c r="L294" s="35">
        <v>7141735.2137075737</v>
      </c>
      <c r="M294" s="13">
        <v>895119.48645237833</v>
      </c>
      <c r="N294" s="13">
        <v>9842594.5343571808</v>
      </c>
      <c r="O294" s="13">
        <v>7457656</v>
      </c>
      <c r="P294" s="13">
        <v>895119</v>
      </c>
      <c r="Q294" s="13">
        <v>0</v>
      </c>
      <c r="R294" s="13">
        <v>0</v>
      </c>
      <c r="S294" s="13">
        <v>1785433.8034268934</v>
      </c>
      <c r="T294" s="35">
        <v>166548</v>
      </c>
      <c r="U294" s="13">
        <v>645566</v>
      </c>
      <c r="V294" s="13">
        <v>8930</v>
      </c>
      <c r="W294" s="13">
        <v>477477</v>
      </c>
      <c r="X294" s="35">
        <v>37378</v>
      </c>
      <c r="Y294" s="13">
        <v>179495</v>
      </c>
      <c r="Z294" s="13">
        <v>447</v>
      </c>
      <c r="AA294" s="13">
        <v>134286</v>
      </c>
      <c r="AB294" s="35">
        <v>62279</v>
      </c>
      <c r="AC294" s="13">
        <v>354024</v>
      </c>
      <c r="AD294" s="13">
        <v>103730</v>
      </c>
      <c r="AE294" s="13">
        <v>196799.85</v>
      </c>
    </row>
    <row r="295" spans="1:31">
      <c r="A295" s="2">
        <v>753</v>
      </c>
      <c r="B295" s="1" t="s">
        <v>235</v>
      </c>
      <c r="C295" s="13">
        <v>3460268</v>
      </c>
      <c r="D295" s="13">
        <v>3332808.6494728578</v>
      </c>
      <c r="E295" s="13">
        <v>134220.89768498699</v>
      </c>
      <c r="F295" s="13">
        <v>4260760</v>
      </c>
      <c r="G295" s="13">
        <v>4119723</v>
      </c>
      <c r="H295" s="13">
        <v>141037</v>
      </c>
      <c r="I295" s="13">
        <v>46166</v>
      </c>
      <c r="J295" s="13">
        <v>46166</v>
      </c>
      <c r="K295" s="13">
        <v>0</v>
      </c>
      <c r="L295" s="35">
        <v>1354451.460215664</v>
      </c>
      <c r="M295" s="13">
        <v>268470.34907568496</v>
      </c>
      <c r="N295" s="13">
        <v>1832516.0777517322</v>
      </c>
      <c r="O295" s="13">
        <v>1897926</v>
      </c>
      <c r="P295" s="13">
        <v>268470</v>
      </c>
      <c r="Q295" s="13">
        <v>0</v>
      </c>
      <c r="R295" s="13">
        <v>0</v>
      </c>
      <c r="S295" s="13">
        <v>-104353.9222482678</v>
      </c>
      <c r="T295" s="35">
        <v>42136</v>
      </c>
      <c r="U295" s="13">
        <v>227390</v>
      </c>
      <c r="V295" s="13">
        <v>15258</v>
      </c>
      <c r="W295" s="13">
        <v>159099</v>
      </c>
      <c r="X295" s="35">
        <v>7544</v>
      </c>
      <c r="Y295" s="13">
        <v>48954</v>
      </c>
      <c r="Z295" s="13">
        <v>0</v>
      </c>
      <c r="AA295" s="13">
        <v>36715.5</v>
      </c>
      <c r="AB295" s="35">
        <v>16444</v>
      </c>
      <c r="AC295" s="13">
        <v>161922</v>
      </c>
      <c r="AD295" s="13">
        <v>37181</v>
      </c>
      <c r="AE295" s="13">
        <v>99317.700000000012</v>
      </c>
    </row>
    <row r="296" spans="1:31">
      <c r="A296" s="2">
        <v>755</v>
      </c>
      <c r="B296" s="1" t="s">
        <v>236</v>
      </c>
      <c r="C296" s="13">
        <v>488576</v>
      </c>
      <c r="D296" s="13">
        <v>489531.08709055523</v>
      </c>
      <c r="E296" s="13">
        <v>0</v>
      </c>
      <c r="F296" s="13">
        <v>667839</v>
      </c>
      <c r="G296" s="13">
        <v>666279</v>
      </c>
      <c r="H296" s="13">
        <v>1560</v>
      </c>
      <c r="I296" s="13">
        <v>23911</v>
      </c>
      <c r="J296" s="13">
        <v>23911</v>
      </c>
      <c r="K296" s="13">
        <v>0</v>
      </c>
      <c r="L296" s="35">
        <v>234021.040834744</v>
      </c>
      <c r="M296" s="13">
        <v>109162.00098730902</v>
      </c>
      <c r="N296" s="13">
        <v>318054.6711695448</v>
      </c>
      <c r="O296" s="13">
        <v>295918</v>
      </c>
      <c r="P296" s="13">
        <v>107556</v>
      </c>
      <c r="Q296" s="13">
        <v>1517</v>
      </c>
      <c r="R296" s="13">
        <v>0</v>
      </c>
      <c r="S296" s="13">
        <v>13173.671169544803</v>
      </c>
      <c r="T296" s="35">
        <v>7307</v>
      </c>
      <c r="U296" s="13">
        <v>66139</v>
      </c>
      <c r="V296" s="13">
        <v>0</v>
      </c>
      <c r="W296" s="13">
        <v>49604.25</v>
      </c>
      <c r="X296" s="35">
        <v>5108</v>
      </c>
      <c r="Y296" s="13">
        <v>8747</v>
      </c>
      <c r="Z296" s="13">
        <v>0</v>
      </c>
      <c r="AA296" s="13">
        <v>6560.25</v>
      </c>
      <c r="AB296" s="35">
        <v>8403</v>
      </c>
      <c r="AC296" s="13">
        <v>67877</v>
      </c>
      <c r="AD296" s="13">
        <v>66897</v>
      </c>
      <c r="AE296" s="13">
        <v>2513.5500000000011</v>
      </c>
    </row>
    <row r="297" spans="1:31">
      <c r="A297" s="2">
        <v>756</v>
      </c>
      <c r="B297" s="1" t="s">
        <v>237</v>
      </c>
      <c r="C297" s="13">
        <v>2204844</v>
      </c>
      <c r="D297" s="13">
        <v>2100424.5503043104</v>
      </c>
      <c r="E297" s="13">
        <v>108726.84551147823</v>
      </c>
      <c r="F297" s="13">
        <v>2583055</v>
      </c>
      <c r="G297" s="13">
        <v>2476408</v>
      </c>
      <c r="H297" s="13">
        <v>106647</v>
      </c>
      <c r="I297" s="13">
        <v>115921</v>
      </c>
      <c r="J297" s="13">
        <v>113477</v>
      </c>
      <c r="K297" s="13">
        <v>2444</v>
      </c>
      <c r="L297" s="35">
        <v>1246783.2037997125</v>
      </c>
      <c r="M297" s="13">
        <v>294586.41396500019</v>
      </c>
      <c r="N297" s="13">
        <v>1800712.8307252268</v>
      </c>
      <c r="O297" s="13">
        <v>1668095</v>
      </c>
      <c r="P297" s="13">
        <v>294586</v>
      </c>
      <c r="Q297" s="13">
        <v>2438</v>
      </c>
      <c r="R297" s="13">
        <v>0</v>
      </c>
      <c r="S297" s="13">
        <v>125485.83072522678</v>
      </c>
      <c r="T297" s="35">
        <v>84612</v>
      </c>
      <c r="U297" s="13">
        <v>246562</v>
      </c>
      <c r="V297" s="13">
        <v>3858</v>
      </c>
      <c r="W297" s="13">
        <v>182028</v>
      </c>
      <c r="X297" s="35">
        <v>6383</v>
      </c>
      <c r="Y297" s="13">
        <v>0</v>
      </c>
      <c r="Z297" s="13">
        <v>0</v>
      </c>
      <c r="AA297" s="13">
        <v>0</v>
      </c>
      <c r="AB297" s="35">
        <v>69909</v>
      </c>
      <c r="AC297" s="13">
        <v>475367</v>
      </c>
      <c r="AD297" s="13">
        <v>293751</v>
      </c>
      <c r="AE297" s="13">
        <v>142270.20000000001</v>
      </c>
    </row>
    <row r="298" spans="1:31">
      <c r="A298" s="2">
        <v>757</v>
      </c>
      <c r="B298" s="1" t="s">
        <v>238</v>
      </c>
      <c r="C298" s="13">
        <v>3332759</v>
      </c>
      <c r="D298" s="13">
        <v>3102659.4420172968</v>
      </c>
      <c r="E298" s="13">
        <v>236611.82126883091</v>
      </c>
      <c r="F298" s="13">
        <v>3392867</v>
      </c>
      <c r="G298" s="13">
        <v>3180518</v>
      </c>
      <c r="H298" s="13">
        <v>212349</v>
      </c>
      <c r="I298" s="13">
        <v>79482</v>
      </c>
      <c r="J298" s="13">
        <v>79482</v>
      </c>
      <c r="K298" s="13">
        <v>0</v>
      </c>
      <c r="L298" s="35">
        <v>1948059.4393528551</v>
      </c>
      <c r="M298" s="13">
        <v>369367.86303418275</v>
      </c>
      <c r="N298" s="13">
        <v>1817178.4827770351</v>
      </c>
      <c r="O298" s="13">
        <v>1957441</v>
      </c>
      <c r="P298" s="13">
        <v>369368</v>
      </c>
      <c r="Q298" s="13">
        <v>42529</v>
      </c>
      <c r="R298" s="13">
        <v>0</v>
      </c>
      <c r="S298" s="13">
        <v>-95041.517222964903</v>
      </c>
      <c r="T298" s="35">
        <v>43402</v>
      </c>
      <c r="U298" s="13">
        <v>163059</v>
      </c>
      <c r="V298" s="13">
        <v>16042</v>
      </c>
      <c r="W298" s="13">
        <v>110262.75</v>
      </c>
      <c r="X298" s="35">
        <v>11681</v>
      </c>
      <c r="Y298" s="13">
        <v>38052</v>
      </c>
      <c r="Z298" s="13">
        <v>0</v>
      </c>
      <c r="AA298" s="13">
        <v>28539</v>
      </c>
      <c r="AB298" s="35">
        <v>10033</v>
      </c>
      <c r="AC298" s="13">
        <v>43255</v>
      </c>
      <c r="AD298" s="13">
        <v>24793</v>
      </c>
      <c r="AE298" s="13">
        <v>17055.3</v>
      </c>
    </row>
    <row r="299" spans="1:31">
      <c r="A299" s="2">
        <v>758</v>
      </c>
      <c r="B299" s="1" t="s">
        <v>239</v>
      </c>
      <c r="C299" s="13">
        <v>45883418</v>
      </c>
      <c r="D299" s="13">
        <v>44139957.368428335</v>
      </c>
      <c r="E299" s="13">
        <v>1833110.1447197907</v>
      </c>
      <c r="F299" s="13">
        <v>47639806</v>
      </c>
      <c r="G299" s="13">
        <v>45761798</v>
      </c>
      <c r="H299" s="13">
        <v>1878008</v>
      </c>
      <c r="I299" s="13">
        <v>1719951</v>
      </c>
      <c r="J299" s="13">
        <v>1653311</v>
      </c>
      <c r="K299" s="13">
        <v>66640</v>
      </c>
      <c r="L299" s="35">
        <v>19046229</v>
      </c>
      <c r="M299" s="13"/>
      <c r="N299" s="13">
        <v>31946833.594669044</v>
      </c>
      <c r="O299" s="13">
        <v>26623603</v>
      </c>
      <c r="P299" s="13">
        <v>0</v>
      </c>
      <c r="Q299" s="13">
        <v>0</v>
      </c>
      <c r="R299" s="13">
        <v>0</v>
      </c>
      <c r="S299" s="13">
        <v>5798891.594669044</v>
      </c>
      <c r="T299" s="35">
        <v>290716</v>
      </c>
      <c r="U299" s="13">
        <v>1215156</v>
      </c>
      <c r="V299" s="13">
        <v>24540</v>
      </c>
      <c r="W299" s="13">
        <v>892962</v>
      </c>
      <c r="X299" s="35">
        <v>74890</v>
      </c>
      <c r="Y299" s="13">
        <v>175734</v>
      </c>
      <c r="Z299" s="13">
        <v>5362</v>
      </c>
      <c r="AA299" s="13">
        <v>127779</v>
      </c>
      <c r="AB299" s="35">
        <v>149714</v>
      </c>
      <c r="AC299" s="13">
        <v>614113</v>
      </c>
      <c r="AD299" s="13">
        <v>332962</v>
      </c>
      <c r="AE299" s="13">
        <v>257299.35000000003</v>
      </c>
    </row>
    <row r="300" spans="1:31">
      <c r="A300" s="2">
        <v>762</v>
      </c>
      <c r="B300" s="1" t="s">
        <v>240</v>
      </c>
      <c r="C300" s="13">
        <v>3294122</v>
      </c>
      <c r="D300" s="13">
        <v>3130447.0206654198</v>
      </c>
      <c r="E300" s="13">
        <v>170109.49966972662</v>
      </c>
      <c r="F300" s="13">
        <v>3628347</v>
      </c>
      <c r="G300" s="13">
        <v>3490544</v>
      </c>
      <c r="H300" s="13">
        <v>137803</v>
      </c>
      <c r="I300" s="13">
        <v>94436</v>
      </c>
      <c r="J300" s="13">
        <v>92735</v>
      </c>
      <c r="K300" s="13">
        <v>1701</v>
      </c>
      <c r="L300" s="35">
        <v>1629960.1866512366</v>
      </c>
      <c r="M300" s="13">
        <v>359196.20134258433</v>
      </c>
      <c r="N300" s="13">
        <v>2275171.6789220786</v>
      </c>
      <c r="O300" s="13">
        <v>1593891</v>
      </c>
      <c r="P300" s="13">
        <v>359196</v>
      </c>
      <c r="Q300" s="13">
        <v>0</v>
      </c>
      <c r="R300" s="13">
        <v>0</v>
      </c>
      <c r="S300" s="13">
        <v>407490.04666280915</v>
      </c>
      <c r="T300" s="35">
        <v>67097</v>
      </c>
      <c r="U300" s="13">
        <v>218601</v>
      </c>
      <c r="V300" s="13">
        <v>4036</v>
      </c>
      <c r="W300" s="13">
        <v>160923.75</v>
      </c>
      <c r="X300" s="35">
        <v>26668</v>
      </c>
      <c r="Y300" s="13">
        <v>103774</v>
      </c>
      <c r="Z300" s="13">
        <v>0</v>
      </c>
      <c r="AA300" s="13">
        <v>77830.5</v>
      </c>
      <c r="AB300" s="35">
        <v>154092</v>
      </c>
      <c r="AC300" s="13">
        <v>264699</v>
      </c>
      <c r="AD300" s="13">
        <v>366522</v>
      </c>
      <c r="AE300" s="13">
        <v>-69515.25</v>
      </c>
    </row>
    <row r="301" spans="1:31">
      <c r="A301" s="2">
        <v>765</v>
      </c>
      <c r="B301" s="1" t="s">
        <v>241</v>
      </c>
      <c r="C301" s="13">
        <v>3350065</v>
      </c>
      <c r="D301" s="13">
        <v>3317971.318510225</v>
      </c>
      <c r="E301" s="13">
        <v>38638.816517155814</v>
      </c>
      <c r="F301" s="13">
        <v>4001798</v>
      </c>
      <c r="G301" s="13">
        <v>3964379</v>
      </c>
      <c r="H301" s="13">
        <v>37419</v>
      </c>
      <c r="I301" s="13">
        <v>128206</v>
      </c>
      <c r="J301" s="13">
        <v>126276</v>
      </c>
      <c r="K301" s="13">
        <v>1930</v>
      </c>
      <c r="L301" s="35">
        <v>2079057.7950605906</v>
      </c>
      <c r="M301" s="13">
        <v>201146.12476818328</v>
      </c>
      <c r="N301" s="13">
        <v>2208566.9423090266</v>
      </c>
      <c r="O301" s="13">
        <v>2144686</v>
      </c>
      <c r="P301" s="13">
        <v>201146</v>
      </c>
      <c r="Q301" s="13">
        <v>8950</v>
      </c>
      <c r="R301" s="13">
        <v>0</v>
      </c>
      <c r="S301" s="13">
        <v>-190189.05769097339</v>
      </c>
      <c r="T301" s="35">
        <v>47648</v>
      </c>
      <c r="U301" s="13">
        <v>172831</v>
      </c>
      <c r="V301" s="13">
        <v>0</v>
      </c>
      <c r="W301" s="13">
        <v>129623.25</v>
      </c>
      <c r="X301" s="35">
        <v>0</v>
      </c>
      <c r="Y301" s="13">
        <v>0</v>
      </c>
      <c r="Z301" s="13">
        <v>0</v>
      </c>
      <c r="AA301" s="13">
        <v>0</v>
      </c>
      <c r="AB301" s="35">
        <v>6572</v>
      </c>
      <c r="AC301" s="13">
        <v>139356</v>
      </c>
      <c r="AD301" s="13">
        <v>11208</v>
      </c>
      <c r="AE301" s="13">
        <v>100203.9</v>
      </c>
    </row>
    <row r="302" spans="1:31">
      <c r="A302" s="2">
        <v>766</v>
      </c>
      <c r="B302" s="1" t="s">
        <v>242</v>
      </c>
      <c r="C302" s="13">
        <v>2347023</v>
      </c>
      <c r="D302" s="13">
        <v>2236469.4146779398</v>
      </c>
      <c r="E302" s="13">
        <v>115139.16228723519</v>
      </c>
      <c r="F302" s="13">
        <v>2538679</v>
      </c>
      <c r="G302" s="13">
        <v>2405961</v>
      </c>
      <c r="H302" s="13">
        <v>132718</v>
      </c>
      <c r="I302" s="13">
        <v>78514</v>
      </c>
      <c r="J302" s="13">
        <v>76547</v>
      </c>
      <c r="K302" s="13">
        <v>1967</v>
      </c>
      <c r="L302" s="35">
        <v>1242631.1167959999</v>
      </c>
      <c r="M302" s="13">
        <v>335261.14911696489</v>
      </c>
      <c r="N302" s="13">
        <v>1642246.7685865532</v>
      </c>
      <c r="O302" s="13">
        <v>1317520</v>
      </c>
      <c r="P302" s="13">
        <v>335261</v>
      </c>
      <c r="Q302" s="13">
        <v>0</v>
      </c>
      <c r="R302" s="13">
        <v>0</v>
      </c>
      <c r="S302" s="13">
        <v>310657.77919899998</v>
      </c>
      <c r="T302" s="35">
        <v>36096</v>
      </c>
      <c r="U302" s="13">
        <v>133138</v>
      </c>
      <c r="V302" s="13">
        <v>0</v>
      </c>
      <c r="W302" s="13">
        <v>99853.5</v>
      </c>
      <c r="X302" s="35">
        <v>12139</v>
      </c>
      <c r="Y302" s="13">
        <v>22137</v>
      </c>
      <c r="Z302" s="13">
        <v>0</v>
      </c>
      <c r="AA302" s="13">
        <v>16602.75</v>
      </c>
      <c r="AB302" s="35">
        <v>89997</v>
      </c>
      <c r="AC302" s="13">
        <v>104629</v>
      </c>
      <c r="AD302" s="13">
        <v>140335</v>
      </c>
      <c r="AE302" s="13">
        <v>-25531.5</v>
      </c>
    </row>
    <row r="303" spans="1:31">
      <c r="A303" s="2">
        <v>770</v>
      </c>
      <c r="B303" s="1" t="s">
        <v>243</v>
      </c>
      <c r="C303" s="13">
        <v>936456</v>
      </c>
      <c r="D303" s="13">
        <v>782939.4657723587</v>
      </c>
      <c r="E303" s="13">
        <v>14049.376354750417</v>
      </c>
      <c r="F303" s="13">
        <v>921607</v>
      </c>
      <c r="G303" s="13">
        <v>894503</v>
      </c>
      <c r="H303" s="13">
        <v>27104</v>
      </c>
      <c r="I303" s="13">
        <v>45623</v>
      </c>
      <c r="J303" s="13">
        <v>45623</v>
      </c>
      <c r="K303" s="13">
        <v>0</v>
      </c>
      <c r="L303" s="35">
        <v>530655.30344769219</v>
      </c>
      <c r="M303" s="13">
        <v>161419.58155477169</v>
      </c>
      <c r="N303" s="13">
        <v>796707.87267434364</v>
      </c>
      <c r="O303" s="13">
        <v>704398</v>
      </c>
      <c r="P303" s="13">
        <v>161420</v>
      </c>
      <c r="Q303" s="13">
        <v>0</v>
      </c>
      <c r="R303" s="13">
        <v>0</v>
      </c>
      <c r="S303" s="13">
        <v>92309.872674343642</v>
      </c>
      <c r="T303" s="35">
        <v>50413</v>
      </c>
      <c r="U303" s="13">
        <v>68044</v>
      </c>
      <c r="V303" s="13">
        <v>0</v>
      </c>
      <c r="W303" s="13">
        <v>51033</v>
      </c>
      <c r="X303" s="35">
        <v>11235</v>
      </c>
      <c r="Y303" s="13">
        <v>0</v>
      </c>
      <c r="Z303" s="13">
        <v>0</v>
      </c>
      <c r="AA303" s="13">
        <v>0</v>
      </c>
      <c r="AB303" s="35">
        <v>8858</v>
      </c>
      <c r="AC303" s="13">
        <v>191001</v>
      </c>
      <c r="AD303" s="13">
        <v>95838</v>
      </c>
      <c r="AE303" s="13">
        <v>72290.25</v>
      </c>
    </row>
    <row r="304" spans="1:31">
      <c r="A304" s="2">
        <v>772</v>
      </c>
      <c r="B304" s="1" t="s">
        <v>244</v>
      </c>
      <c r="C304" s="13">
        <v>72772632</v>
      </c>
      <c r="D304" s="13">
        <v>69646149.041141346</v>
      </c>
      <c r="E304" s="13">
        <v>3268669.9881256553</v>
      </c>
      <c r="F304" s="13">
        <v>74394349</v>
      </c>
      <c r="G304" s="13">
        <v>70937527</v>
      </c>
      <c r="H304" s="13">
        <v>3456822</v>
      </c>
      <c r="I304" s="13">
        <v>2575037</v>
      </c>
      <c r="J304" s="13">
        <v>2562086</v>
      </c>
      <c r="K304" s="13">
        <v>12951</v>
      </c>
      <c r="L304" s="35">
        <v>25311142</v>
      </c>
      <c r="M304" s="13"/>
      <c r="N304" s="13">
        <v>44529514.870529689</v>
      </c>
      <c r="O304" s="13">
        <v>33506666</v>
      </c>
      <c r="P304" s="13">
        <v>0</v>
      </c>
      <c r="Q304" s="13">
        <v>0</v>
      </c>
      <c r="R304" s="13">
        <v>0</v>
      </c>
      <c r="S304" s="13">
        <v>7909731.875</v>
      </c>
      <c r="T304" s="35">
        <v>513754</v>
      </c>
      <c r="U304" s="13">
        <v>2148574</v>
      </c>
      <c r="V304" s="13">
        <v>29643</v>
      </c>
      <c r="W304" s="13">
        <v>1589198.25</v>
      </c>
      <c r="X304" s="35">
        <v>61156</v>
      </c>
      <c r="Y304" s="13">
        <v>188833</v>
      </c>
      <c r="Z304" s="13">
        <v>1070</v>
      </c>
      <c r="AA304" s="13">
        <v>140822.25</v>
      </c>
      <c r="AB304" s="35">
        <v>253093</v>
      </c>
      <c r="AC304" s="13">
        <v>3985309</v>
      </c>
      <c r="AD304" s="13">
        <v>877214</v>
      </c>
      <c r="AE304" s="13">
        <v>2333188.2000000002</v>
      </c>
    </row>
    <row r="305" spans="1:31">
      <c r="A305" s="2">
        <v>777</v>
      </c>
      <c r="B305" s="1" t="s">
        <v>245</v>
      </c>
      <c r="C305" s="13">
        <v>5639643</v>
      </c>
      <c r="D305" s="13">
        <v>5447856.8317655362</v>
      </c>
      <c r="E305" s="13">
        <v>202805.28204959331</v>
      </c>
      <c r="F305" s="13">
        <v>6100454</v>
      </c>
      <c r="G305" s="13">
        <v>5804677</v>
      </c>
      <c r="H305" s="13">
        <v>295777</v>
      </c>
      <c r="I305" s="13">
        <v>170190</v>
      </c>
      <c r="J305" s="13">
        <v>161190</v>
      </c>
      <c r="K305" s="13">
        <v>9000</v>
      </c>
      <c r="L305" s="35">
        <v>2643115.6655693874</v>
      </c>
      <c r="M305" s="13">
        <v>472268.0175456882</v>
      </c>
      <c r="N305" s="13">
        <v>3650641.5192810521</v>
      </c>
      <c r="O305" s="13">
        <v>3058901</v>
      </c>
      <c r="P305" s="13">
        <v>475959</v>
      </c>
      <c r="Q305" s="13">
        <v>9613</v>
      </c>
      <c r="R305" s="13">
        <v>0</v>
      </c>
      <c r="S305" s="13">
        <v>581321.51928105205</v>
      </c>
      <c r="T305" s="35">
        <v>52345</v>
      </c>
      <c r="U305" s="13">
        <v>272516</v>
      </c>
      <c r="V305" s="13">
        <v>1985</v>
      </c>
      <c r="W305" s="13">
        <v>202898.25</v>
      </c>
      <c r="X305" s="35">
        <v>13537</v>
      </c>
      <c r="Y305" s="13">
        <v>11640</v>
      </c>
      <c r="Z305" s="13">
        <v>422</v>
      </c>
      <c r="AA305" s="13">
        <v>8413.5</v>
      </c>
      <c r="AB305" s="35">
        <v>74862</v>
      </c>
      <c r="AC305" s="13">
        <v>116161</v>
      </c>
      <c r="AD305" s="13">
        <v>45161</v>
      </c>
      <c r="AE305" s="13">
        <v>61146.9</v>
      </c>
    </row>
    <row r="306" spans="1:31">
      <c r="A306" s="2">
        <v>779</v>
      </c>
      <c r="B306" s="1" t="s">
        <v>246</v>
      </c>
      <c r="C306" s="13">
        <v>1877732</v>
      </c>
      <c r="D306" s="13">
        <v>1814229.3723210413</v>
      </c>
      <c r="E306" s="13">
        <v>67171.685982655326</v>
      </c>
      <c r="F306" s="13">
        <v>2678056</v>
      </c>
      <c r="G306" s="13">
        <v>2593995</v>
      </c>
      <c r="H306" s="13">
        <v>84061</v>
      </c>
      <c r="I306" s="13">
        <v>88798</v>
      </c>
      <c r="J306" s="13">
        <v>88798</v>
      </c>
      <c r="K306" s="13">
        <v>0</v>
      </c>
      <c r="L306" s="35">
        <v>1082816.7637862372</v>
      </c>
      <c r="M306" s="13">
        <v>263339.14256855624</v>
      </c>
      <c r="N306" s="13">
        <v>1597247.7605349636</v>
      </c>
      <c r="O306" s="13">
        <v>1326543</v>
      </c>
      <c r="P306" s="13">
        <v>263339</v>
      </c>
      <c r="Q306" s="13">
        <v>0</v>
      </c>
      <c r="R306" s="13">
        <v>0</v>
      </c>
      <c r="S306" s="13">
        <v>244906.76053496357</v>
      </c>
      <c r="T306" s="35">
        <v>27489</v>
      </c>
      <c r="U306" s="13">
        <v>141563</v>
      </c>
      <c r="V306" s="13">
        <v>0</v>
      </c>
      <c r="W306" s="13">
        <v>106172.25</v>
      </c>
      <c r="X306" s="35">
        <v>3176</v>
      </c>
      <c r="Y306" s="13">
        <v>36593</v>
      </c>
      <c r="Z306" s="13">
        <v>0</v>
      </c>
      <c r="AA306" s="13">
        <v>27444.75</v>
      </c>
      <c r="AB306" s="35">
        <v>14347</v>
      </c>
      <c r="AC306" s="13">
        <v>140911</v>
      </c>
      <c r="AD306" s="13">
        <v>51113</v>
      </c>
      <c r="AE306" s="13">
        <v>64999.199999999997</v>
      </c>
    </row>
    <row r="307" spans="1:31">
      <c r="A307" s="2">
        <v>784</v>
      </c>
      <c r="B307" s="1" t="s">
        <v>247</v>
      </c>
      <c r="C307" s="13">
        <v>2460105</v>
      </c>
      <c r="D307" s="13">
        <v>2404815.0922449916</v>
      </c>
      <c r="E307" s="13">
        <v>60096.067906531665</v>
      </c>
      <c r="F307" s="13">
        <v>2836652</v>
      </c>
      <c r="G307" s="13">
        <v>2770630</v>
      </c>
      <c r="H307" s="13">
        <v>66022</v>
      </c>
      <c r="I307" s="13">
        <v>66181</v>
      </c>
      <c r="J307" s="13">
        <v>65191</v>
      </c>
      <c r="K307" s="13">
        <v>990</v>
      </c>
      <c r="L307" s="35">
        <v>1099182.5801936751</v>
      </c>
      <c r="M307" s="13">
        <v>306995.09279716416</v>
      </c>
      <c r="N307" s="13">
        <v>780691.47146812535</v>
      </c>
      <c r="O307" s="13">
        <v>1110765</v>
      </c>
      <c r="P307" s="13">
        <v>306347</v>
      </c>
      <c r="Q307" s="13">
        <v>67233</v>
      </c>
      <c r="R307" s="13">
        <v>0</v>
      </c>
      <c r="S307" s="13">
        <v>-263487</v>
      </c>
      <c r="T307" s="35">
        <v>56100</v>
      </c>
      <c r="U307" s="13">
        <v>162039</v>
      </c>
      <c r="V307" s="13">
        <v>500</v>
      </c>
      <c r="W307" s="13">
        <v>121154.25</v>
      </c>
      <c r="X307" s="35">
        <v>4746</v>
      </c>
      <c r="Y307" s="13">
        <v>29305</v>
      </c>
      <c r="Z307" s="13">
        <v>0</v>
      </c>
      <c r="AA307" s="13">
        <v>21978.75</v>
      </c>
      <c r="AB307" s="35">
        <v>24540</v>
      </c>
      <c r="AC307" s="13">
        <v>30964</v>
      </c>
      <c r="AD307" s="13">
        <v>79339</v>
      </c>
      <c r="AE307" s="13">
        <v>-35550.300000000003</v>
      </c>
    </row>
    <row r="308" spans="1:31">
      <c r="A308" s="2">
        <v>785</v>
      </c>
      <c r="B308" s="1" t="s">
        <v>248</v>
      </c>
      <c r="C308" s="13">
        <v>2070609</v>
      </c>
      <c r="D308" s="13">
        <v>1953282.0906614044</v>
      </c>
      <c r="E308" s="13">
        <v>121372.01180073571</v>
      </c>
      <c r="F308" s="13">
        <v>2485223</v>
      </c>
      <c r="G308" s="13">
        <v>2386742</v>
      </c>
      <c r="H308" s="13">
        <v>98481</v>
      </c>
      <c r="I308" s="13">
        <v>72438</v>
      </c>
      <c r="J308" s="13">
        <v>70675</v>
      </c>
      <c r="K308" s="13">
        <v>1763</v>
      </c>
      <c r="L308" s="35">
        <v>861171.07642711024</v>
      </c>
      <c r="M308" s="13">
        <v>225705.15235874528</v>
      </c>
      <c r="N308" s="13">
        <v>1291465.6290649197</v>
      </c>
      <c r="O308" s="13">
        <v>933416</v>
      </c>
      <c r="P308" s="13">
        <v>225705</v>
      </c>
      <c r="Q308" s="13">
        <v>0</v>
      </c>
      <c r="R308" s="13">
        <v>0</v>
      </c>
      <c r="S308" s="13">
        <v>215292.76910677756</v>
      </c>
      <c r="T308" s="35">
        <v>40443</v>
      </c>
      <c r="U308" s="13">
        <v>145498</v>
      </c>
      <c r="V308" s="13">
        <v>2105</v>
      </c>
      <c r="W308" s="13">
        <v>107544.75</v>
      </c>
      <c r="X308" s="35">
        <v>3752</v>
      </c>
      <c r="Y308" s="13">
        <v>11885</v>
      </c>
      <c r="Z308" s="13">
        <v>0</v>
      </c>
      <c r="AA308" s="13">
        <v>8913.75</v>
      </c>
      <c r="AB308" s="35">
        <v>3833</v>
      </c>
      <c r="AC308" s="13">
        <v>76627</v>
      </c>
      <c r="AD308" s="13">
        <v>8886</v>
      </c>
      <c r="AE308" s="13">
        <v>52224.9</v>
      </c>
    </row>
    <row r="309" spans="1:31">
      <c r="A309" s="2">
        <v>786</v>
      </c>
      <c r="B309" s="1" t="s">
        <v>249</v>
      </c>
      <c r="C309" s="13">
        <v>1035511</v>
      </c>
      <c r="D309" s="13">
        <v>984053.77723533381</v>
      </c>
      <c r="E309" s="13">
        <v>53480.031535780901</v>
      </c>
      <c r="F309" s="13">
        <v>1297626</v>
      </c>
      <c r="G309" s="13">
        <v>1230299</v>
      </c>
      <c r="H309" s="13">
        <v>67327</v>
      </c>
      <c r="I309" s="13">
        <v>23278</v>
      </c>
      <c r="J309" s="13">
        <v>23278</v>
      </c>
      <c r="K309" s="13">
        <v>0</v>
      </c>
      <c r="L309" s="35">
        <v>677234.07147581351</v>
      </c>
      <c r="M309" s="13">
        <v>134839.85672232549</v>
      </c>
      <c r="N309" s="13">
        <v>1013680.0580779574</v>
      </c>
      <c r="O309" s="13">
        <v>626975</v>
      </c>
      <c r="P309" s="13">
        <v>134840</v>
      </c>
      <c r="Q309" s="13">
        <v>0</v>
      </c>
      <c r="R309" s="13">
        <v>0</v>
      </c>
      <c r="S309" s="13">
        <v>169308.51786895338</v>
      </c>
      <c r="T309" s="35">
        <v>25488</v>
      </c>
      <c r="U309" s="13">
        <v>118892</v>
      </c>
      <c r="V309" s="13">
        <v>0</v>
      </c>
      <c r="W309" s="13">
        <v>89169</v>
      </c>
      <c r="X309" s="35">
        <v>10838</v>
      </c>
      <c r="Y309" s="13">
        <v>63061</v>
      </c>
      <c r="Z309" s="13">
        <v>0</v>
      </c>
      <c r="AA309" s="13">
        <v>47295.75</v>
      </c>
      <c r="AB309" s="35">
        <v>5102</v>
      </c>
      <c r="AC309" s="13">
        <v>51335</v>
      </c>
      <c r="AD309" s="13">
        <v>15997</v>
      </c>
      <c r="AE309" s="13">
        <v>27228</v>
      </c>
    </row>
    <row r="310" spans="1:31">
      <c r="A310" s="2">
        <v>788</v>
      </c>
      <c r="B310" s="1" t="s">
        <v>250</v>
      </c>
      <c r="C310" s="13">
        <v>501511</v>
      </c>
      <c r="D310" s="13">
        <v>480960.12626907747</v>
      </c>
      <c r="E310" s="13">
        <v>21531.221004224786</v>
      </c>
      <c r="F310" s="13">
        <v>540244</v>
      </c>
      <c r="G310" s="13">
        <v>524351</v>
      </c>
      <c r="H310" s="13">
        <v>15893</v>
      </c>
      <c r="I310" s="13">
        <v>9720</v>
      </c>
      <c r="J310" s="13">
        <v>9720</v>
      </c>
      <c r="K310" s="13">
        <v>0</v>
      </c>
      <c r="L310" s="35">
        <v>340660.02323809813</v>
      </c>
      <c r="M310" s="13">
        <v>118583.14236792039</v>
      </c>
      <c r="N310" s="13">
        <v>472353.15828886593</v>
      </c>
      <c r="O310" s="13">
        <v>455260</v>
      </c>
      <c r="P310" s="13">
        <v>118583</v>
      </c>
      <c r="Q310" s="13">
        <v>1226</v>
      </c>
      <c r="R310" s="13">
        <v>0</v>
      </c>
      <c r="S310" s="13">
        <v>16529.158288865932</v>
      </c>
      <c r="T310" s="35">
        <v>19536</v>
      </c>
      <c r="U310" s="13">
        <v>35579</v>
      </c>
      <c r="V310" s="13">
        <v>185</v>
      </c>
      <c r="W310" s="13">
        <v>26545.5</v>
      </c>
      <c r="X310" s="35">
        <v>4764</v>
      </c>
      <c r="Y310" s="13">
        <v>3489</v>
      </c>
      <c r="Z310" s="13">
        <v>0</v>
      </c>
      <c r="AA310" s="13">
        <v>2616.75</v>
      </c>
      <c r="AB310" s="35">
        <v>26366</v>
      </c>
      <c r="AC310" s="13">
        <v>292016</v>
      </c>
      <c r="AD310" s="13">
        <v>76048</v>
      </c>
      <c r="AE310" s="13">
        <v>164720.54999999999</v>
      </c>
    </row>
    <row r="311" spans="1:31">
      <c r="A311" s="2">
        <v>794</v>
      </c>
      <c r="B311" s="1" t="s">
        <v>251</v>
      </c>
      <c r="C311" s="13">
        <v>25677020</v>
      </c>
      <c r="D311" s="13">
        <v>24799749.222369861</v>
      </c>
      <c r="E311" s="13">
        <v>927439.51929242082</v>
      </c>
      <c r="F311" s="13">
        <v>29553508</v>
      </c>
      <c r="G311" s="13">
        <v>28480602</v>
      </c>
      <c r="H311" s="13">
        <v>1072906</v>
      </c>
      <c r="I311" s="13">
        <v>695649</v>
      </c>
      <c r="J311" s="13">
        <v>695649</v>
      </c>
      <c r="K311" s="13">
        <v>0</v>
      </c>
      <c r="L311" s="35">
        <v>10316708</v>
      </c>
      <c r="M311" s="13"/>
      <c r="N311" s="13">
        <v>14913339.92599351</v>
      </c>
      <c r="O311" s="13">
        <v>11850552</v>
      </c>
      <c r="P311" s="13">
        <v>0</v>
      </c>
      <c r="Q311" s="13">
        <v>0</v>
      </c>
      <c r="R311" s="13">
        <v>0</v>
      </c>
      <c r="S311" s="13">
        <v>3024259.9259935096</v>
      </c>
      <c r="T311" s="35">
        <v>189640</v>
      </c>
      <c r="U311" s="13">
        <v>643690</v>
      </c>
      <c r="V311" s="13">
        <v>8425</v>
      </c>
      <c r="W311" s="13">
        <v>476448.75</v>
      </c>
      <c r="X311" s="35">
        <v>34650</v>
      </c>
      <c r="Y311" s="13">
        <v>190496</v>
      </c>
      <c r="Z311" s="13">
        <v>2806</v>
      </c>
      <c r="AA311" s="13">
        <v>140767.5</v>
      </c>
      <c r="AB311" s="35">
        <v>147108</v>
      </c>
      <c r="AC311" s="13">
        <v>1003708</v>
      </c>
      <c r="AD311" s="13">
        <v>394114</v>
      </c>
      <c r="AE311" s="13">
        <v>479472.9</v>
      </c>
    </row>
    <row r="312" spans="1:31">
      <c r="A312" s="2">
        <v>796</v>
      </c>
      <c r="B312" s="1" t="s">
        <v>252</v>
      </c>
      <c r="C312" s="13">
        <v>36266448</v>
      </c>
      <c r="D312" s="13">
        <v>34997555.650535479</v>
      </c>
      <c r="E312" s="13">
        <v>1339751.0029269389</v>
      </c>
      <c r="F312" s="13">
        <v>37410102</v>
      </c>
      <c r="G312" s="13">
        <v>35819908</v>
      </c>
      <c r="H312" s="13">
        <v>1590194</v>
      </c>
      <c r="I312" s="13">
        <v>1170808</v>
      </c>
      <c r="J312" s="13">
        <v>1094147</v>
      </c>
      <c r="K312" s="13">
        <v>76661</v>
      </c>
      <c r="L312" s="35">
        <v>15498461</v>
      </c>
      <c r="M312" s="13"/>
      <c r="N312" s="13">
        <v>27966708.797162831</v>
      </c>
      <c r="O312" s="13">
        <v>20461462</v>
      </c>
      <c r="P312" s="13">
        <v>0</v>
      </c>
      <c r="Q312" s="13">
        <v>0</v>
      </c>
      <c r="R312" s="13">
        <v>0</v>
      </c>
      <c r="S312" s="13">
        <v>4843269.0625</v>
      </c>
      <c r="T312" s="35">
        <v>282249</v>
      </c>
      <c r="U312" s="13">
        <v>1189440</v>
      </c>
      <c r="V312" s="13">
        <v>3431</v>
      </c>
      <c r="W312" s="13">
        <v>889506.75</v>
      </c>
      <c r="X312" s="35">
        <v>38632</v>
      </c>
      <c r="Y312" s="13">
        <v>145680</v>
      </c>
      <c r="Z312" s="13">
        <v>517</v>
      </c>
      <c r="AA312" s="13">
        <v>108872.25</v>
      </c>
      <c r="AB312" s="35">
        <v>233175</v>
      </c>
      <c r="AC312" s="13">
        <v>609375</v>
      </c>
      <c r="AD312" s="13">
        <v>96857</v>
      </c>
      <c r="AE312" s="13">
        <v>395973.15</v>
      </c>
    </row>
    <row r="313" spans="1:31">
      <c r="A313" s="2">
        <v>797</v>
      </c>
      <c r="B313" s="1" t="s">
        <v>253</v>
      </c>
      <c r="C313" s="13">
        <v>4894104</v>
      </c>
      <c r="D313" s="13">
        <v>4749917.5480330661</v>
      </c>
      <c r="E313" s="13">
        <v>153747.66338846931</v>
      </c>
      <c r="F313" s="13">
        <v>4822504</v>
      </c>
      <c r="G313" s="13">
        <v>4575853</v>
      </c>
      <c r="H313" s="13">
        <v>246651</v>
      </c>
      <c r="I313" s="13">
        <v>169939</v>
      </c>
      <c r="J313" s="13">
        <v>154864</v>
      </c>
      <c r="K313" s="13">
        <v>15075</v>
      </c>
      <c r="L313" s="35">
        <v>2075348.9365032231</v>
      </c>
      <c r="M313" s="13">
        <v>507996.4914799339</v>
      </c>
      <c r="N313" s="13">
        <v>1994561.556943096</v>
      </c>
      <c r="O313" s="13">
        <v>1651636</v>
      </c>
      <c r="P313" s="13">
        <v>507996</v>
      </c>
      <c r="Q313" s="13">
        <v>0</v>
      </c>
      <c r="R313" s="13">
        <v>0</v>
      </c>
      <c r="S313" s="13">
        <v>240343.55694309599</v>
      </c>
      <c r="T313" s="35">
        <v>5730</v>
      </c>
      <c r="U313" s="13">
        <v>118765</v>
      </c>
      <c r="V313" s="13">
        <v>898</v>
      </c>
      <c r="W313" s="13">
        <v>88400.25</v>
      </c>
      <c r="X313" s="35">
        <v>17845</v>
      </c>
      <c r="Y313" s="13">
        <v>53894</v>
      </c>
      <c r="Z313" s="13">
        <v>0</v>
      </c>
      <c r="AA313" s="13">
        <v>40420.5</v>
      </c>
      <c r="AB313" s="35">
        <v>65779</v>
      </c>
      <c r="AC313" s="13">
        <v>119569</v>
      </c>
      <c r="AD313" s="13">
        <v>68447</v>
      </c>
      <c r="AE313" s="13">
        <v>43141.8</v>
      </c>
    </row>
    <row r="314" spans="1:31">
      <c r="A314" s="2">
        <v>798</v>
      </c>
      <c r="B314" s="1" t="s">
        <v>254</v>
      </c>
      <c r="C314" s="13">
        <v>624135</v>
      </c>
      <c r="D314" s="13">
        <v>505646.88164522813</v>
      </c>
      <c r="E314" s="13">
        <v>61933.182111386392</v>
      </c>
      <c r="F314" s="13">
        <v>625247</v>
      </c>
      <c r="G314" s="13">
        <v>573659</v>
      </c>
      <c r="H314" s="13">
        <v>51588</v>
      </c>
      <c r="I314" s="13">
        <v>36374</v>
      </c>
      <c r="J314" s="13">
        <v>36374</v>
      </c>
      <c r="K314" s="13">
        <v>0</v>
      </c>
      <c r="L314" s="35">
        <v>369063.28880041256</v>
      </c>
      <c r="M314" s="13">
        <v>134521.37731009116</v>
      </c>
      <c r="N314" s="13">
        <v>533190.36269708758</v>
      </c>
      <c r="O314" s="13">
        <v>266432</v>
      </c>
      <c r="P314" s="13">
        <v>134521</v>
      </c>
      <c r="Q314" s="13">
        <v>0</v>
      </c>
      <c r="R314" s="13">
        <v>0</v>
      </c>
      <c r="S314" s="13">
        <v>92265.822200103139</v>
      </c>
      <c r="T314" s="35">
        <v>39061</v>
      </c>
      <c r="U314" s="13">
        <v>54573</v>
      </c>
      <c r="V314" s="13">
        <v>0</v>
      </c>
      <c r="W314" s="13">
        <v>40929.75</v>
      </c>
      <c r="X314" s="35">
        <v>2036</v>
      </c>
      <c r="Y314" s="13">
        <v>19836</v>
      </c>
      <c r="Z314" s="13">
        <v>0</v>
      </c>
      <c r="AA314" s="13">
        <v>14877</v>
      </c>
      <c r="AB314" s="35">
        <v>2700</v>
      </c>
      <c r="AC314" s="13">
        <v>15711</v>
      </c>
      <c r="AD314" s="13">
        <v>88360</v>
      </c>
      <c r="AE314" s="13">
        <v>-53869.8</v>
      </c>
    </row>
    <row r="315" spans="1:31">
      <c r="A315" s="2">
        <v>808</v>
      </c>
      <c r="B315" s="1" t="s">
        <v>482</v>
      </c>
      <c r="C315" s="13">
        <v>333188</v>
      </c>
      <c r="D315" s="13">
        <v>332324.38325826783</v>
      </c>
      <c r="E315" s="13">
        <v>1514.5581794478915</v>
      </c>
      <c r="F315" s="13">
        <v>374592</v>
      </c>
      <c r="G315" s="13">
        <v>374592</v>
      </c>
      <c r="H315" s="13">
        <v>0</v>
      </c>
      <c r="I315" s="13">
        <v>9287</v>
      </c>
      <c r="J315" s="13">
        <v>9287</v>
      </c>
      <c r="K315" s="13">
        <v>0</v>
      </c>
      <c r="L315" s="35">
        <v>189533.14823854782</v>
      </c>
      <c r="M315" s="13">
        <v>69487.707803458936</v>
      </c>
      <c r="N315" s="13">
        <v>273913.77506774105</v>
      </c>
      <c r="O315" s="13">
        <v>179875</v>
      </c>
      <c r="P315" s="13">
        <v>69488</v>
      </c>
      <c r="Q315" s="13">
        <v>9550</v>
      </c>
      <c r="R315" s="13">
        <v>9550</v>
      </c>
      <c r="S315" s="13">
        <v>47383.287059636954</v>
      </c>
      <c r="T315" s="35">
        <v>23465</v>
      </c>
      <c r="U315" s="13">
        <v>51314</v>
      </c>
      <c r="V315" s="13">
        <v>0</v>
      </c>
      <c r="W315" s="13">
        <v>38485.5</v>
      </c>
      <c r="X315" s="35">
        <v>61</v>
      </c>
      <c r="Y315" s="13">
        <v>0</v>
      </c>
      <c r="Z315" s="13">
        <v>0</v>
      </c>
      <c r="AA315" s="13">
        <v>0</v>
      </c>
      <c r="AB315" s="35">
        <v>774</v>
      </c>
      <c r="AC315" s="13">
        <v>1609</v>
      </c>
      <c r="AD315" s="13">
        <v>19508</v>
      </c>
      <c r="AE315" s="13">
        <v>-13182.9</v>
      </c>
    </row>
    <row r="316" spans="1:31">
      <c r="A316" s="2">
        <v>809</v>
      </c>
      <c r="B316" s="1" t="s">
        <v>255</v>
      </c>
      <c r="C316" s="13">
        <v>1589901</v>
      </c>
      <c r="D316" s="13">
        <v>1498260.0210116669</v>
      </c>
      <c r="E316" s="13">
        <v>94746.588305029261</v>
      </c>
      <c r="F316" s="13">
        <v>1952220</v>
      </c>
      <c r="G316" s="13">
        <v>1876816</v>
      </c>
      <c r="H316" s="13">
        <v>75404</v>
      </c>
      <c r="I316" s="13">
        <v>57607</v>
      </c>
      <c r="J316" s="13">
        <v>53680</v>
      </c>
      <c r="K316" s="13">
        <v>3927</v>
      </c>
      <c r="L316" s="35">
        <v>845623.88781344984</v>
      </c>
      <c r="M316" s="13">
        <v>294347.77414768399</v>
      </c>
      <c r="N316" s="13">
        <v>717409.18543892377</v>
      </c>
      <c r="O316" s="13">
        <v>598528</v>
      </c>
      <c r="P316" s="13">
        <v>293726</v>
      </c>
      <c r="Q316" s="13">
        <v>0</v>
      </c>
      <c r="R316" s="13">
        <v>0</v>
      </c>
      <c r="S316" s="13">
        <v>68223.185438923771</v>
      </c>
      <c r="T316" s="35">
        <v>22873</v>
      </c>
      <c r="U316" s="13">
        <v>101669</v>
      </c>
      <c r="V316" s="13">
        <v>1315</v>
      </c>
      <c r="W316" s="13">
        <v>75265.5</v>
      </c>
      <c r="X316" s="35">
        <v>5583</v>
      </c>
      <c r="Y316" s="13">
        <v>87622</v>
      </c>
      <c r="Z316" s="13">
        <v>0</v>
      </c>
      <c r="AA316" s="13">
        <v>65716.5</v>
      </c>
      <c r="AB316" s="35">
        <v>1048</v>
      </c>
      <c r="AC316" s="13">
        <v>103392</v>
      </c>
      <c r="AD316" s="13">
        <v>37010</v>
      </c>
      <c r="AE316" s="13">
        <v>51468.15</v>
      </c>
    </row>
    <row r="317" spans="1:31">
      <c r="A317" s="2">
        <v>815</v>
      </c>
      <c r="B317" s="1" t="s">
        <v>256</v>
      </c>
      <c r="C317" s="13">
        <v>611029</v>
      </c>
      <c r="D317" s="13">
        <v>610139.04105028079</v>
      </c>
      <c r="E317" s="13">
        <v>2084.4879987757608</v>
      </c>
      <c r="F317" s="13">
        <v>931611</v>
      </c>
      <c r="G317" s="13">
        <v>926413</v>
      </c>
      <c r="H317" s="13">
        <v>5198</v>
      </c>
      <c r="I317" s="13">
        <v>8259</v>
      </c>
      <c r="J317" s="13">
        <v>8259</v>
      </c>
      <c r="K317" s="13">
        <v>0</v>
      </c>
      <c r="L317" s="35">
        <v>360721.65324118722</v>
      </c>
      <c r="M317" s="13">
        <v>128437.7295853049</v>
      </c>
      <c r="N317" s="13">
        <v>523218.82639296015</v>
      </c>
      <c r="O317" s="13">
        <v>467636</v>
      </c>
      <c r="P317" s="13">
        <v>128438</v>
      </c>
      <c r="Q317" s="13">
        <v>0</v>
      </c>
      <c r="R317" s="13">
        <v>0</v>
      </c>
      <c r="S317" s="13">
        <v>43771.826392960153</v>
      </c>
      <c r="T317" s="35">
        <v>24190</v>
      </c>
      <c r="U317" s="13">
        <v>43762</v>
      </c>
      <c r="V317" s="13">
        <v>0</v>
      </c>
      <c r="W317" s="13">
        <v>32821.5</v>
      </c>
      <c r="X317" s="35">
        <v>1145</v>
      </c>
      <c r="Y317" s="13">
        <v>14356</v>
      </c>
      <c r="Z317" s="13">
        <v>0</v>
      </c>
      <c r="AA317" s="13">
        <v>10767</v>
      </c>
      <c r="AB317" s="35">
        <v>0</v>
      </c>
      <c r="AC317" s="13">
        <v>30554</v>
      </c>
      <c r="AD317" s="13">
        <v>38213</v>
      </c>
      <c r="AE317" s="13">
        <v>-3586.1999999999989</v>
      </c>
    </row>
    <row r="318" spans="1:31">
      <c r="A318" s="2">
        <v>820</v>
      </c>
      <c r="B318" s="1" t="s">
        <v>257</v>
      </c>
      <c r="C318" s="13">
        <v>2556072</v>
      </c>
      <c r="D318" s="13">
        <v>2488688.039726703</v>
      </c>
      <c r="E318" s="13">
        <v>72377.449204728808</v>
      </c>
      <c r="F318" s="13">
        <v>3276292</v>
      </c>
      <c r="G318" s="13">
        <v>3194265</v>
      </c>
      <c r="H318" s="13">
        <v>82027</v>
      </c>
      <c r="I318" s="13">
        <v>28622</v>
      </c>
      <c r="J318" s="13">
        <v>27327</v>
      </c>
      <c r="K318" s="13">
        <v>1295</v>
      </c>
      <c r="L318" s="35">
        <v>932083.84617282008</v>
      </c>
      <c r="M318" s="13">
        <v>204364.6561629365</v>
      </c>
      <c r="N318" s="13">
        <v>1402097.7796720199</v>
      </c>
      <c r="O318" s="13">
        <v>1193997</v>
      </c>
      <c r="P318" s="13">
        <v>204365</v>
      </c>
      <c r="Q318" s="13">
        <v>0</v>
      </c>
      <c r="R318" s="13">
        <v>0</v>
      </c>
      <c r="S318" s="13">
        <v>230907.77967201988</v>
      </c>
      <c r="T318" s="35">
        <v>41365</v>
      </c>
      <c r="U318" s="13">
        <v>181594</v>
      </c>
      <c r="V318" s="13">
        <v>201</v>
      </c>
      <c r="W318" s="13">
        <v>136044.75</v>
      </c>
      <c r="X318" s="35">
        <v>6530</v>
      </c>
      <c r="Y318" s="13">
        <v>15202</v>
      </c>
      <c r="Z318" s="13">
        <v>0</v>
      </c>
      <c r="AA318" s="13">
        <v>11401.5</v>
      </c>
      <c r="AB318" s="35">
        <v>25858</v>
      </c>
      <c r="AC318" s="13">
        <v>137677</v>
      </c>
      <c r="AD318" s="13">
        <v>28907</v>
      </c>
      <c r="AE318" s="13">
        <v>84295.35</v>
      </c>
    </row>
    <row r="319" spans="1:31">
      <c r="A319" s="2">
        <v>823</v>
      </c>
      <c r="B319" s="1" t="s">
        <v>258</v>
      </c>
      <c r="C319" s="13">
        <v>764371</v>
      </c>
      <c r="D319" s="13">
        <v>664634.13075998775</v>
      </c>
      <c r="E319" s="13">
        <v>61044.334116562291</v>
      </c>
      <c r="F319" s="13">
        <v>812999</v>
      </c>
      <c r="G319" s="13">
        <v>766979</v>
      </c>
      <c r="H319" s="13">
        <v>46020</v>
      </c>
      <c r="I319" s="13">
        <v>36184</v>
      </c>
      <c r="J319" s="13">
        <v>36184</v>
      </c>
      <c r="K319" s="13">
        <v>0</v>
      </c>
      <c r="L319" s="35">
        <v>492874.31953242945</v>
      </c>
      <c r="M319" s="13">
        <v>158173.45082781257</v>
      </c>
      <c r="N319" s="13">
        <v>745963.28116465523</v>
      </c>
      <c r="O319" s="13">
        <v>662288</v>
      </c>
      <c r="P319" s="13">
        <v>158173</v>
      </c>
      <c r="Q319" s="13">
        <v>0</v>
      </c>
      <c r="R319" s="13">
        <v>0</v>
      </c>
      <c r="S319" s="13">
        <v>83675.281164655229</v>
      </c>
      <c r="T319" s="35">
        <v>24603</v>
      </c>
      <c r="U319" s="13">
        <v>119398</v>
      </c>
      <c r="V319" s="13">
        <v>0</v>
      </c>
      <c r="W319" s="13">
        <v>89548.5</v>
      </c>
      <c r="X319" s="35">
        <v>10577</v>
      </c>
      <c r="Y319" s="13">
        <v>31689</v>
      </c>
      <c r="Z319" s="13">
        <v>0</v>
      </c>
      <c r="AA319" s="13">
        <v>23766.75</v>
      </c>
      <c r="AB319" s="35">
        <v>0</v>
      </c>
      <c r="AC319" s="13">
        <v>259572</v>
      </c>
      <c r="AD319" s="13">
        <v>73518</v>
      </c>
      <c r="AE319" s="13">
        <v>140816.25</v>
      </c>
    </row>
    <row r="320" spans="1:31">
      <c r="A320" s="2">
        <v>824</v>
      </c>
      <c r="B320" s="1" t="s">
        <v>259</v>
      </c>
      <c r="C320" s="13">
        <v>1850739</v>
      </c>
      <c r="D320" s="13">
        <v>1759022.5518679959</v>
      </c>
      <c r="E320" s="13">
        <v>95332.282140636424</v>
      </c>
      <c r="F320" s="13">
        <v>2106713</v>
      </c>
      <c r="G320" s="13">
        <v>1977245</v>
      </c>
      <c r="H320" s="13">
        <v>129468</v>
      </c>
      <c r="I320" s="13">
        <v>41900</v>
      </c>
      <c r="J320" s="13">
        <v>41900</v>
      </c>
      <c r="K320" s="13">
        <v>0</v>
      </c>
      <c r="L320" s="35">
        <v>1007446.7810124306</v>
      </c>
      <c r="M320" s="13">
        <v>253682.92699916149</v>
      </c>
      <c r="N320" s="13">
        <v>1366750.8017827249</v>
      </c>
      <c r="O320" s="13">
        <v>1155324</v>
      </c>
      <c r="P320" s="13">
        <v>255488</v>
      </c>
      <c r="Q320" s="13">
        <v>39992</v>
      </c>
      <c r="R320" s="13">
        <v>0</v>
      </c>
      <c r="S320" s="13">
        <v>251418.80178272491</v>
      </c>
      <c r="T320" s="35">
        <v>35865</v>
      </c>
      <c r="U320" s="13">
        <v>169634</v>
      </c>
      <c r="V320" s="13">
        <v>2724</v>
      </c>
      <c r="W320" s="13">
        <v>125182.5</v>
      </c>
      <c r="X320" s="35">
        <v>12467</v>
      </c>
      <c r="Y320" s="13">
        <v>35270</v>
      </c>
      <c r="Z320" s="13">
        <v>0</v>
      </c>
      <c r="AA320" s="13">
        <v>26452.5</v>
      </c>
      <c r="AB320" s="35">
        <v>7601</v>
      </c>
      <c r="AC320" s="13">
        <v>251235</v>
      </c>
      <c r="AD320" s="13">
        <v>34828</v>
      </c>
      <c r="AE320" s="13">
        <v>163581</v>
      </c>
    </row>
    <row r="321" spans="1:31">
      <c r="A321" s="2">
        <v>826</v>
      </c>
      <c r="B321" s="1" t="s">
        <v>260</v>
      </c>
      <c r="C321" s="13">
        <v>8154160</v>
      </c>
      <c r="D321" s="13">
        <v>7707091.7508088015</v>
      </c>
      <c r="E321" s="13">
        <v>463000.07167222933</v>
      </c>
      <c r="F321" s="13">
        <v>8525266</v>
      </c>
      <c r="G321" s="13">
        <v>7931058</v>
      </c>
      <c r="H321" s="13">
        <v>594208</v>
      </c>
      <c r="I321" s="13">
        <v>285465</v>
      </c>
      <c r="J321" s="13">
        <v>39032</v>
      </c>
      <c r="K321" s="13">
        <v>246433</v>
      </c>
      <c r="L321" s="35">
        <v>4031152.4378475589</v>
      </c>
      <c r="M321" s="13">
        <v>627172.77430754679</v>
      </c>
      <c r="N321" s="13">
        <v>5713426.6325441953</v>
      </c>
      <c r="O321" s="13">
        <v>6175916</v>
      </c>
      <c r="P321" s="13">
        <v>632425</v>
      </c>
      <c r="Q321" s="13">
        <v>7224</v>
      </c>
      <c r="R321" s="13">
        <v>0</v>
      </c>
      <c r="S321" s="13">
        <v>-720839.36745580472</v>
      </c>
      <c r="T321" s="35">
        <v>114680</v>
      </c>
      <c r="U321" s="13">
        <v>285063</v>
      </c>
      <c r="V321" s="13">
        <v>2929</v>
      </c>
      <c r="W321" s="13">
        <v>211600.5</v>
      </c>
      <c r="X321" s="35">
        <v>15168</v>
      </c>
      <c r="Y321" s="13">
        <v>79773</v>
      </c>
      <c r="Z321" s="13">
        <v>0</v>
      </c>
      <c r="AA321" s="13">
        <v>59829.75</v>
      </c>
      <c r="AB321" s="35">
        <v>53981</v>
      </c>
      <c r="AC321" s="13">
        <v>341734</v>
      </c>
      <c r="AD321" s="13">
        <v>139585</v>
      </c>
      <c r="AE321" s="13">
        <v>159237.6</v>
      </c>
    </row>
    <row r="322" spans="1:31">
      <c r="A322" s="2">
        <v>828</v>
      </c>
      <c r="B322" s="1" t="s">
        <v>261</v>
      </c>
      <c r="C322" s="13">
        <v>12945503</v>
      </c>
      <c r="D322" s="13">
        <v>12268910.741141181</v>
      </c>
      <c r="E322" s="13">
        <v>701886.76175182429</v>
      </c>
      <c r="F322" s="13">
        <v>12474284</v>
      </c>
      <c r="G322" s="13">
        <v>11790375</v>
      </c>
      <c r="H322" s="13">
        <v>683909</v>
      </c>
      <c r="I322" s="13">
        <v>438962</v>
      </c>
      <c r="J322" s="13">
        <v>428779</v>
      </c>
      <c r="K322" s="13">
        <v>10183</v>
      </c>
      <c r="L322" s="35">
        <v>7199550.3589015938</v>
      </c>
      <c r="M322" s="13">
        <v>1008743.5162798106</v>
      </c>
      <c r="N322" s="13">
        <v>10226648.629812425</v>
      </c>
      <c r="O322" s="13">
        <v>8220271</v>
      </c>
      <c r="P322" s="13">
        <v>1008744</v>
      </c>
      <c r="Q322" s="13">
        <v>48813</v>
      </c>
      <c r="R322" s="13">
        <v>48813</v>
      </c>
      <c r="S322" s="13">
        <v>1799887.5897253985</v>
      </c>
      <c r="T322" s="35">
        <v>324088</v>
      </c>
      <c r="U322" s="13">
        <v>882071</v>
      </c>
      <c r="V322" s="13">
        <v>1619</v>
      </c>
      <c r="W322" s="13">
        <v>660339</v>
      </c>
      <c r="X322" s="35">
        <v>29539</v>
      </c>
      <c r="Y322" s="13">
        <v>116769</v>
      </c>
      <c r="Z322" s="13">
        <v>0</v>
      </c>
      <c r="AA322" s="13">
        <v>87576.75</v>
      </c>
      <c r="AB322" s="35">
        <v>28001</v>
      </c>
      <c r="AC322" s="13">
        <v>241785</v>
      </c>
      <c r="AD322" s="13">
        <v>156001</v>
      </c>
      <c r="AE322" s="13">
        <v>78943.650000000009</v>
      </c>
    </row>
    <row r="323" spans="1:31">
      <c r="A323" s="2">
        <v>840</v>
      </c>
      <c r="B323" s="1" t="s">
        <v>262</v>
      </c>
      <c r="C323" s="13">
        <v>2673378</v>
      </c>
      <c r="D323" s="13">
        <v>2628493.9750212748</v>
      </c>
      <c r="E323" s="13">
        <v>50106.532052014678</v>
      </c>
      <c r="F323" s="13">
        <v>3188913</v>
      </c>
      <c r="G323" s="13">
        <v>3133533</v>
      </c>
      <c r="H323" s="13">
        <v>55380</v>
      </c>
      <c r="I323" s="13">
        <v>78891</v>
      </c>
      <c r="J323" s="13">
        <v>78018</v>
      </c>
      <c r="K323" s="13">
        <v>873</v>
      </c>
      <c r="L323" s="35">
        <v>1346643.4368129615</v>
      </c>
      <c r="M323" s="13">
        <v>331499.30804336513</v>
      </c>
      <c r="N323" s="13">
        <v>1841175.7254970607</v>
      </c>
      <c r="O323" s="13">
        <v>1358041</v>
      </c>
      <c r="P323" s="13">
        <v>331499</v>
      </c>
      <c r="Q323" s="13">
        <v>0</v>
      </c>
      <c r="R323" s="13">
        <v>0</v>
      </c>
      <c r="S323" s="13">
        <v>336660.85920324037</v>
      </c>
      <c r="T323" s="35">
        <v>72727</v>
      </c>
      <c r="U323" s="13">
        <v>193220</v>
      </c>
      <c r="V323" s="13">
        <v>2977</v>
      </c>
      <c r="W323" s="13">
        <v>142682.25</v>
      </c>
      <c r="X323" s="35">
        <v>2578</v>
      </c>
      <c r="Y323" s="13">
        <v>6423</v>
      </c>
      <c r="Z323" s="13">
        <v>0</v>
      </c>
      <c r="AA323" s="13">
        <v>4817.25</v>
      </c>
      <c r="AB323" s="35">
        <v>21622</v>
      </c>
      <c r="AC323" s="13">
        <v>190834</v>
      </c>
      <c r="AD323" s="13">
        <v>48808</v>
      </c>
      <c r="AE323" s="13">
        <v>112434.45000000001</v>
      </c>
    </row>
    <row r="324" spans="1:31">
      <c r="A324" s="2">
        <v>844</v>
      </c>
      <c r="B324" s="1" t="s">
        <v>409</v>
      </c>
      <c r="C324" s="13">
        <v>1711335</v>
      </c>
      <c r="D324" s="13">
        <v>1433575.4238113479</v>
      </c>
      <c r="E324" s="13">
        <v>109673.89910487198</v>
      </c>
      <c r="F324" s="13">
        <v>1797387</v>
      </c>
      <c r="G324" s="13">
        <v>1714022</v>
      </c>
      <c r="H324" s="13">
        <v>83365</v>
      </c>
      <c r="I324" s="13">
        <v>74873</v>
      </c>
      <c r="J324" s="13">
        <v>74873</v>
      </c>
      <c r="K324" s="13">
        <v>0</v>
      </c>
      <c r="L324" s="35">
        <v>911110.36671032279</v>
      </c>
      <c r="M324" s="13">
        <v>278219.18886600022</v>
      </c>
      <c r="N324" s="13">
        <v>781469.45363874524</v>
      </c>
      <c r="O324" s="13">
        <v>562515</v>
      </c>
      <c r="P324" s="13">
        <v>278219</v>
      </c>
      <c r="Q324" s="13">
        <v>9516</v>
      </c>
      <c r="R324" s="13">
        <v>0</v>
      </c>
      <c r="S324" s="13">
        <v>209777.45363874524</v>
      </c>
      <c r="T324" s="35">
        <v>23298</v>
      </c>
      <c r="U324" s="13">
        <v>80271</v>
      </c>
      <c r="V324" s="13">
        <v>106</v>
      </c>
      <c r="W324" s="13">
        <v>60123.75</v>
      </c>
      <c r="X324" s="35">
        <v>5698</v>
      </c>
      <c r="Y324" s="13">
        <v>14660</v>
      </c>
      <c r="Z324" s="13">
        <v>0</v>
      </c>
      <c r="AA324" s="13">
        <v>10995</v>
      </c>
      <c r="AB324" s="35">
        <v>14997</v>
      </c>
      <c r="AC324" s="13">
        <v>66080</v>
      </c>
      <c r="AD324" s="13">
        <v>30018</v>
      </c>
      <c r="AE324" s="13">
        <v>29485.050000000003</v>
      </c>
    </row>
    <row r="325" spans="1:31">
      <c r="A325" s="2">
        <v>845</v>
      </c>
      <c r="B325" s="1" t="s">
        <v>263</v>
      </c>
      <c r="C325" s="13">
        <v>1733123</v>
      </c>
      <c r="D325" s="13">
        <v>1650532.8647208058</v>
      </c>
      <c r="E325" s="13">
        <v>85976.944787201282</v>
      </c>
      <c r="F325" s="13">
        <v>1912679</v>
      </c>
      <c r="G325" s="13">
        <v>1852636</v>
      </c>
      <c r="H325" s="13">
        <v>60043</v>
      </c>
      <c r="I325" s="13">
        <v>35171</v>
      </c>
      <c r="J325" s="13">
        <v>35171</v>
      </c>
      <c r="K325" s="13">
        <v>0</v>
      </c>
      <c r="L325" s="35">
        <v>883195.27404565783</v>
      </c>
      <c r="M325" s="13">
        <v>262001.60081498092</v>
      </c>
      <c r="N325" s="13">
        <v>1064177.2476947303</v>
      </c>
      <c r="O325" s="13">
        <v>837913</v>
      </c>
      <c r="P325" s="13">
        <v>262002</v>
      </c>
      <c r="Q325" s="13">
        <v>9506</v>
      </c>
      <c r="R325" s="13">
        <v>0</v>
      </c>
      <c r="S325" s="13">
        <v>220100.24769473029</v>
      </c>
      <c r="T325" s="35">
        <v>47891</v>
      </c>
      <c r="U325" s="13">
        <v>93452</v>
      </c>
      <c r="V325" s="13">
        <v>85</v>
      </c>
      <c r="W325" s="13">
        <v>70025.25</v>
      </c>
      <c r="X325" s="35">
        <v>7352</v>
      </c>
      <c r="Y325" s="13">
        <v>72779</v>
      </c>
      <c r="Z325" s="13">
        <v>0</v>
      </c>
      <c r="AA325" s="13">
        <v>54584.25</v>
      </c>
      <c r="AB325" s="35">
        <v>18106</v>
      </c>
      <c r="AC325" s="13">
        <v>54989</v>
      </c>
      <c r="AD325" s="13">
        <v>20647</v>
      </c>
      <c r="AE325" s="13">
        <v>27970.65</v>
      </c>
    </row>
    <row r="326" spans="1:31">
      <c r="A326" s="2">
        <v>846</v>
      </c>
      <c r="B326" s="1" t="s">
        <v>410</v>
      </c>
      <c r="C326" s="13">
        <v>1039423</v>
      </c>
      <c r="D326" s="13">
        <v>994177.45802643045</v>
      </c>
      <c r="E326" s="13">
        <v>47277.497438202074</v>
      </c>
      <c r="F326" s="13">
        <v>1000626</v>
      </c>
      <c r="G326" s="13">
        <v>945526</v>
      </c>
      <c r="H326" s="13">
        <v>55100</v>
      </c>
      <c r="I326" s="13">
        <v>63869</v>
      </c>
      <c r="J326" s="13">
        <v>63869</v>
      </c>
      <c r="K326" s="13">
        <v>0</v>
      </c>
      <c r="L326" s="35">
        <v>493596.30815691344</v>
      </c>
      <c r="M326" s="13">
        <v>170469.73601395873</v>
      </c>
      <c r="N326" s="13">
        <v>693941.80264149013</v>
      </c>
      <c r="O326" s="13">
        <v>733064</v>
      </c>
      <c r="P326" s="13">
        <v>170470</v>
      </c>
      <c r="Q326" s="13">
        <v>20678</v>
      </c>
      <c r="R326" s="13">
        <v>0</v>
      </c>
      <c r="S326" s="13">
        <v>-95765.197358509875</v>
      </c>
      <c r="T326" s="35">
        <v>14689</v>
      </c>
      <c r="U326" s="13">
        <v>67153</v>
      </c>
      <c r="V326" s="13">
        <v>0</v>
      </c>
      <c r="W326" s="13">
        <v>50364.75</v>
      </c>
      <c r="X326" s="35">
        <v>8564</v>
      </c>
      <c r="Y326" s="13">
        <v>18405</v>
      </c>
      <c r="Z326" s="13">
        <v>0</v>
      </c>
      <c r="AA326" s="13">
        <v>13803.75</v>
      </c>
      <c r="AB326" s="35">
        <v>26676</v>
      </c>
      <c r="AC326" s="13">
        <v>85825</v>
      </c>
      <c r="AD326" s="13">
        <v>20868</v>
      </c>
      <c r="AE326" s="13">
        <v>50844</v>
      </c>
    </row>
    <row r="327" spans="1:31">
      <c r="A327" s="2">
        <v>847</v>
      </c>
      <c r="B327" s="1" t="s">
        <v>264</v>
      </c>
      <c r="C327" s="13">
        <v>1547355</v>
      </c>
      <c r="D327" s="13">
        <v>1505363.3800124114</v>
      </c>
      <c r="E327" s="13">
        <v>45014.754793806751</v>
      </c>
      <c r="F327" s="13">
        <v>1892252</v>
      </c>
      <c r="G327" s="13">
        <v>1866429</v>
      </c>
      <c r="H327" s="13">
        <v>25823</v>
      </c>
      <c r="I327" s="13">
        <v>2381</v>
      </c>
      <c r="J327" s="13">
        <v>2381</v>
      </c>
      <c r="K327" s="13">
        <v>0</v>
      </c>
      <c r="L327" s="35">
        <v>645828.00389243208</v>
      </c>
      <c r="M327" s="13">
        <v>189179.22998651565</v>
      </c>
      <c r="N327" s="13">
        <v>950655.17212796398</v>
      </c>
      <c r="O327" s="13">
        <v>789674</v>
      </c>
      <c r="P327" s="13">
        <v>189179</v>
      </c>
      <c r="Q327" s="13">
        <v>0</v>
      </c>
      <c r="R327" s="13">
        <v>0</v>
      </c>
      <c r="S327" s="13">
        <v>160981.17212796398</v>
      </c>
      <c r="T327" s="35">
        <v>18454</v>
      </c>
      <c r="U327" s="13">
        <v>147490</v>
      </c>
      <c r="V327" s="13">
        <v>3208</v>
      </c>
      <c r="W327" s="13">
        <v>108211.5</v>
      </c>
      <c r="X327" s="35">
        <v>8678</v>
      </c>
      <c r="Y327" s="13">
        <v>42160</v>
      </c>
      <c r="Z327" s="13">
        <v>0</v>
      </c>
      <c r="AA327" s="13">
        <v>31620</v>
      </c>
      <c r="AB327" s="35">
        <v>48983</v>
      </c>
      <c r="AC327" s="13">
        <v>360929</v>
      </c>
      <c r="AD327" s="13">
        <v>248913</v>
      </c>
      <c r="AE327" s="13">
        <v>88061.85</v>
      </c>
    </row>
    <row r="328" spans="1:31">
      <c r="A328" s="2">
        <v>848</v>
      </c>
      <c r="B328" s="1" t="s">
        <v>265</v>
      </c>
      <c r="C328" s="13">
        <v>1446153</v>
      </c>
      <c r="D328" s="13">
        <v>1373074.0903976322</v>
      </c>
      <c r="E328" s="13">
        <v>75904.951001377282</v>
      </c>
      <c r="F328" s="13">
        <v>1758544</v>
      </c>
      <c r="G328" s="13">
        <v>1677623</v>
      </c>
      <c r="H328" s="13">
        <v>80921</v>
      </c>
      <c r="I328" s="13">
        <v>40772</v>
      </c>
      <c r="J328" s="13">
        <v>36465</v>
      </c>
      <c r="K328" s="13">
        <v>4307</v>
      </c>
      <c r="L328" s="35">
        <v>597014.94254289009</v>
      </c>
      <c r="M328" s="13">
        <v>111167.17157524318</v>
      </c>
      <c r="N328" s="13">
        <v>911748.32279330213</v>
      </c>
      <c r="O328" s="13">
        <v>734951</v>
      </c>
      <c r="P328" s="13">
        <v>111167</v>
      </c>
      <c r="Q328" s="13">
        <v>37058</v>
      </c>
      <c r="R328" s="13">
        <v>37058</v>
      </c>
      <c r="S328" s="13">
        <v>149253.73563572252</v>
      </c>
      <c r="T328" s="35">
        <v>15037</v>
      </c>
      <c r="U328" s="13">
        <v>50981</v>
      </c>
      <c r="V328" s="13">
        <v>15</v>
      </c>
      <c r="W328" s="13">
        <v>38224.5</v>
      </c>
      <c r="X328" s="35">
        <v>2186</v>
      </c>
      <c r="Y328" s="13">
        <v>9083</v>
      </c>
      <c r="Z328" s="13">
        <v>0</v>
      </c>
      <c r="AA328" s="13">
        <v>6812.25</v>
      </c>
      <c r="AB328" s="35">
        <v>26066</v>
      </c>
      <c r="AC328" s="13">
        <v>123172</v>
      </c>
      <c r="AD328" s="13">
        <v>15720</v>
      </c>
      <c r="AE328" s="13">
        <v>82650.899999999994</v>
      </c>
    </row>
    <row r="329" spans="1:31">
      <c r="A329" s="2">
        <v>851</v>
      </c>
      <c r="B329" s="1" t="s">
        <v>266</v>
      </c>
      <c r="C329" s="13">
        <v>2059623</v>
      </c>
      <c r="D329" s="13">
        <v>2002292.0825473238</v>
      </c>
      <c r="E329" s="13">
        <v>61354.763975600457</v>
      </c>
      <c r="F329" s="13">
        <v>2596911</v>
      </c>
      <c r="G329" s="13">
        <v>2528059</v>
      </c>
      <c r="H329" s="13">
        <v>68852</v>
      </c>
      <c r="I329" s="13">
        <v>74909</v>
      </c>
      <c r="J329" s="13">
        <v>68714</v>
      </c>
      <c r="K329" s="13">
        <v>6195</v>
      </c>
      <c r="L329" s="35">
        <v>1210922.4964949046</v>
      </c>
      <c r="M329" s="13">
        <v>299509.82326422783</v>
      </c>
      <c r="N329" s="13">
        <v>1382479.9743669841</v>
      </c>
      <c r="O329" s="13">
        <v>1204649</v>
      </c>
      <c r="P329" s="13">
        <v>299510</v>
      </c>
      <c r="Q329" s="13">
        <v>0</v>
      </c>
      <c r="R329" s="13">
        <v>0</v>
      </c>
      <c r="S329" s="13">
        <v>177830.9743669841</v>
      </c>
      <c r="T329" s="35">
        <v>63183</v>
      </c>
      <c r="U329" s="13">
        <v>158326</v>
      </c>
      <c r="V329" s="13">
        <v>77</v>
      </c>
      <c r="W329" s="13">
        <v>118686.75</v>
      </c>
      <c r="X329" s="35">
        <v>13404</v>
      </c>
      <c r="Y329" s="13">
        <v>56090</v>
      </c>
      <c r="Z329" s="13">
        <v>0</v>
      </c>
      <c r="AA329" s="13">
        <v>42067.5</v>
      </c>
      <c r="AB329" s="35">
        <v>4892</v>
      </c>
      <c r="AC329" s="13">
        <v>78590</v>
      </c>
      <c r="AD329" s="13">
        <v>24695</v>
      </c>
      <c r="AE329" s="13">
        <v>44862</v>
      </c>
    </row>
    <row r="330" spans="1:31">
      <c r="A330" s="2">
        <v>852</v>
      </c>
      <c r="B330" s="1" t="s">
        <v>267</v>
      </c>
      <c r="C330" s="13">
        <v>975541</v>
      </c>
      <c r="D330" s="13">
        <v>963721.1726626798</v>
      </c>
      <c r="E330" s="13">
        <v>13725.607712706711</v>
      </c>
      <c r="F330" s="13">
        <v>1115491</v>
      </c>
      <c r="G330" s="13">
        <v>1097952</v>
      </c>
      <c r="H330" s="13">
        <v>17539</v>
      </c>
      <c r="I330" s="13">
        <v>101754</v>
      </c>
      <c r="J330" s="13">
        <v>101754</v>
      </c>
      <c r="K330" s="13">
        <v>0</v>
      </c>
      <c r="L330" s="35">
        <v>493857.14713274012</v>
      </c>
      <c r="M330" s="13">
        <v>161884.96635014794</v>
      </c>
      <c r="N330" s="13">
        <v>673372.15594544809</v>
      </c>
      <c r="O330" s="13">
        <v>459615</v>
      </c>
      <c r="P330" s="13">
        <v>111010</v>
      </c>
      <c r="Q330" s="13">
        <v>8640</v>
      </c>
      <c r="R330" s="13">
        <v>0</v>
      </c>
      <c r="S330" s="13">
        <v>123464.28678318503</v>
      </c>
      <c r="T330" s="35">
        <v>25691</v>
      </c>
      <c r="U330" s="13">
        <v>85379</v>
      </c>
      <c r="V330" s="13">
        <v>0</v>
      </c>
      <c r="W330" s="13">
        <v>64034.25</v>
      </c>
      <c r="X330" s="35">
        <v>10569</v>
      </c>
      <c r="Y330" s="13">
        <v>34293</v>
      </c>
      <c r="Z330" s="13">
        <v>0</v>
      </c>
      <c r="AA330" s="13">
        <v>25719.75</v>
      </c>
      <c r="AB330" s="35">
        <v>1536</v>
      </c>
      <c r="AC330" s="13">
        <v>51596</v>
      </c>
      <c r="AD330" s="13">
        <v>12581</v>
      </c>
      <c r="AE330" s="13">
        <v>29976</v>
      </c>
    </row>
    <row r="331" spans="1:31">
      <c r="A331" s="2">
        <v>855</v>
      </c>
      <c r="B331" s="1" t="s">
        <v>268</v>
      </c>
      <c r="C331" s="13">
        <v>62272427</v>
      </c>
      <c r="D331" s="13">
        <v>59627647.219690502</v>
      </c>
      <c r="E331" s="13">
        <v>2766451.4691838468</v>
      </c>
      <c r="F331" s="13">
        <v>66089126</v>
      </c>
      <c r="G331" s="13">
        <v>63517647</v>
      </c>
      <c r="H331" s="13">
        <v>2571479</v>
      </c>
      <c r="I331" s="13">
        <v>2337030</v>
      </c>
      <c r="J331" s="13">
        <v>2336260</v>
      </c>
      <c r="K331" s="13">
        <v>770</v>
      </c>
      <c r="L331" s="35">
        <v>24516291</v>
      </c>
      <c r="M331" s="13"/>
      <c r="N331" s="13">
        <v>38661582.531604335</v>
      </c>
      <c r="O331" s="13">
        <v>28023681</v>
      </c>
      <c r="P331" s="13">
        <v>0</v>
      </c>
      <c r="Q331" s="13">
        <v>0</v>
      </c>
      <c r="R331" s="13">
        <v>0</v>
      </c>
      <c r="S331" s="13">
        <v>7045314.5316043347</v>
      </c>
      <c r="T331" s="35">
        <v>605215</v>
      </c>
      <c r="U331" s="13">
        <v>1712576</v>
      </c>
      <c r="V331" s="13">
        <v>14126</v>
      </c>
      <c r="W331" s="13">
        <v>1273837.5</v>
      </c>
      <c r="X331" s="35">
        <v>101287</v>
      </c>
      <c r="Y331" s="13">
        <v>308639</v>
      </c>
      <c r="Z331" s="13">
        <v>1200</v>
      </c>
      <c r="AA331" s="13">
        <v>230579.25</v>
      </c>
      <c r="AB331" s="35">
        <v>257236</v>
      </c>
      <c r="AC331" s="13">
        <v>1733266</v>
      </c>
      <c r="AD331" s="13">
        <v>530425</v>
      </c>
      <c r="AE331" s="13">
        <v>911617.5</v>
      </c>
    </row>
    <row r="332" spans="1:31">
      <c r="A332" s="2">
        <v>856</v>
      </c>
      <c r="B332" s="1" t="s">
        <v>269</v>
      </c>
      <c r="C332" s="13">
        <v>6233242</v>
      </c>
      <c r="D332" s="13">
        <v>6048053.7416463317</v>
      </c>
      <c r="E332" s="13">
        <v>197366.69643324122</v>
      </c>
      <c r="F332" s="13">
        <v>6516081</v>
      </c>
      <c r="G332" s="13">
        <v>6311825</v>
      </c>
      <c r="H332" s="13">
        <v>204256</v>
      </c>
      <c r="I332" s="13">
        <v>940015</v>
      </c>
      <c r="J332" s="13">
        <v>930710</v>
      </c>
      <c r="K332" s="13">
        <v>9305</v>
      </c>
      <c r="L332" s="35">
        <v>2975062.8483493808</v>
      </c>
      <c r="M332" s="13">
        <v>463247.63235844462</v>
      </c>
      <c r="N332" s="13">
        <v>3637127.4304524302</v>
      </c>
      <c r="O332" s="13">
        <v>2909528</v>
      </c>
      <c r="P332" s="13">
        <v>463248</v>
      </c>
      <c r="Q332" s="13">
        <v>0</v>
      </c>
      <c r="R332" s="13">
        <v>0</v>
      </c>
      <c r="S332" s="13">
        <v>732591.43045243016</v>
      </c>
      <c r="T332" s="35">
        <v>65280</v>
      </c>
      <c r="U332" s="13">
        <v>232184</v>
      </c>
      <c r="V332" s="13">
        <v>725</v>
      </c>
      <c r="W332" s="13">
        <v>173594.25</v>
      </c>
      <c r="X332" s="35">
        <v>18093</v>
      </c>
      <c r="Y332" s="13">
        <v>97669</v>
      </c>
      <c r="Z332" s="13">
        <v>0</v>
      </c>
      <c r="AA332" s="13">
        <v>73251.75</v>
      </c>
      <c r="AB332" s="35">
        <v>77968</v>
      </c>
      <c r="AC332" s="13">
        <v>353273</v>
      </c>
      <c r="AD332" s="13">
        <v>190925</v>
      </c>
      <c r="AE332" s="13">
        <v>124769.85</v>
      </c>
    </row>
    <row r="333" spans="1:31">
      <c r="A333" s="2">
        <v>858</v>
      </c>
      <c r="B333" s="1" t="s">
        <v>270</v>
      </c>
      <c r="C333" s="13">
        <v>4614649</v>
      </c>
      <c r="D333" s="13">
        <v>4483223.2884054324</v>
      </c>
      <c r="E333" s="13">
        <v>140442.83364875574</v>
      </c>
      <c r="F333" s="13">
        <v>5446414</v>
      </c>
      <c r="G333" s="13">
        <v>5321239</v>
      </c>
      <c r="H333" s="13">
        <v>125175</v>
      </c>
      <c r="I333" s="13">
        <v>179643</v>
      </c>
      <c r="J333" s="13">
        <v>179643</v>
      </c>
      <c r="K333" s="13">
        <v>0</v>
      </c>
      <c r="L333" s="35">
        <v>2292470.2251301939</v>
      </c>
      <c r="M333" s="13">
        <v>365332.14796111058</v>
      </c>
      <c r="N333" s="13">
        <v>3540287.7625729172</v>
      </c>
      <c r="O333" s="13">
        <v>2354171</v>
      </c>
      <c r="P333" s="13">
        <v>365332</v>
      </c>
      <c r="Q333" s="13">
        <v>0</v>
      </c>
      <c r="R333" s="13">
        <v>0</v>
      </c>
      <c r="S333" s="13">
        <v>573117.55628254847</v>
      </c>
      <c r="T333" s="35">
        <v>115110</v>
      </c>
      <c r="U333" s="13">
        <v>387557</v>
      </c>
      <c r="V333" s="13">
        <v>12027</v>
      </c>
      <c r="W333" s="13">
        <v>281647.5</v>
      </c>
      <c r="X333" s="35">
        <v>444</v>
      </c>
      <c r="Y333" s="13">
        <v>14660</v>
      </c>
      <c r="Z333" s="13">
        <v>0</v>
      </c>
      <c r="AA333" s="13">
        <v>10995</v>
      </c>
      <c r="AB333" s="35">
        <v>27120</v>
      </c>
      <c r="AC333" s="13">
        <v>135648</v>
      </c>
      <c r="AD333" s="13">
        <v>69440</v>
      </c>
      <c r="AE333" s="13">
        <v>53545.95</v>
      </c>
    </row>
    <row r="334" spans="1:31">
      <c r="A334" s="2">
        <v>860</v>
      </c>
      <c r="B334" s="1" t="s">
        <v>411</v>
      </c>
      <c r="C334" s="13">
        <v>3369117</v>
      </c>
      <c r="D334" s="13">
        <v>3072297.766950367</v>
      </c>
      <c r="E334" s="13">
        <v>303402.74562750972</v>
      </c>
      <c r="F334" s="13">
        <v>3231310</v>
      </c>
      <c r="G334" s="13">
        <v>2930902</v>
      </c>
      <c r="H334" s="13">
        <v>300408</v>
      </c>
      <c r="I334" s="13">
        <v>201236</v>
      </c>
      <c r="J334" s="13">
        <v>194086</v>
      </c>
      <c r="K334" s="13">
        <v>7150</v>
      </c>
      <c r="L334" s="35">
        <v>1823952.2006765248</v>
      </c>
      <c r="M334" s="13">
        <v>473219.05180241494</v>
      </c>
      <c r="N334" s="13">
        <v>2566212.4774297336</v>
      </c>
      <c r="O334" s="13">
        <v>2016864</v>
      </c>
      <c r="P334" s="13">
        <v>515851</v>
      </c>
      <c r="Q334" s="13">
        <v>13576</v>
      </c>
      <c r="R334" s="13">
        <v>0</v>
      </c>
      <c r="S334" s="13">
        <v>455988.05016913119</v>
      </c>
      <c r="T334" s="35">
        <v>74102</v>
      </c>
      <c r="U334" s="13">
        <v>257632</v>
      </c>
      <c r="V334" s="13">
        <v>150</v>
      </c>
      <c r="W334" s="13">
        <v>193111.5</v>
      </c>
      <c r="X334" s="35">
        <v>6801</v>
      </c>
      <c r="Y334" s="13">
        <v>24750</v>
      </c>
      <c r="Z334" s="13">
        <v>0</v>
      </c>
      <c r="AA334" s="13">
        <v>18562.5</v>
      </c>
      <c r="AB334" s="35">
        <v>20118</v>
      </c>
      <c r="AC334" s="13">
        <v>39235</v>
      </c>
      <c r="AD334" s="13">
        <v>56128</v>
      </c>
      <c r="AE334" s="13">
        <v>-10765.8</v>
      </c>
    </row>
    <row r="335" spans="1:31">
      <c r="A335" s="2">
        <v>861</v>
      </c>
      <c r="B335" s="1" t="s">
        <v>271</v>
      </c>
      <c r="C335" s="13">
        <v>4473284</v>
      </c>
      <c r="D335" s="13">
        <v>4322886.5751015134</v>
      </c>
      <c r="E335" s="13">
        <v>154815.97864554985</v>
      </c>
      <c r="F335" s="13">
        <v>4433476</v>
      </c>
      <c r="G335" s="13">
        <v>4263413</v>
      </c>
      <c r="H335" s="13">
        <v>170063</v>
      </c>
      <c r="I335" s="13">
        <v>179360</v>
      </c>
      <c r="J335" s="13">
        <v>154715</v>
      </c>
      <c r="K335" s="13">
        <v>24645</v>
      </c>
      <c r="L335" s="35">
        <v>1954160.6778590281</v>
      </c>
      <c r="M335" s="13">
        <v>424734.8049786936</v>
      </c>
      <c r="N335" s="13">
        <v>3001036.4062459851</v>
      </c>
      <c r="O335" s="13">
        <v>2282896</v>
      </c>
      <c r="P335" s="13">
        <v>411493</v>
      </c>
      <c r="Q335" s="13">
        <v>0</v>
      </c>
      <c r="R335" s="13">
        <v>0</v>
      </c>
      <c r="S335" s="13">
        <v>488540.16946475703</v>
      </c>
      <c r="T335" s="35">
        <v>53856</v>
      </c>
      <c r="U335" s="13">
        <v>363490</v>
      </c>
      <c r="V335" s="13">
        <v>86</v>
      </c>
      <c r="W335" s="13">
        <v>272553</v>
      </c>
      <c r="X335" s="35">
        <v>20552</v>
      </c>
      <c r="Y335" s="13">
        <v>53360</v>
      </c>
      <c r="Z335" s="13">
        <v>0</v>
      </c>
      <c r="AA335" s="13">
        <v>40020</v>
      </c>
      <c r="AB335" s="35">
        <v>55619</v>
      </c>
      <c r="AC335" s="13">
        <v>342002</v>
      </c>
      <c r="AD335" s="13">
        <v>128332</v>
      </c>
      <c r="AE335" s="13">
        <v>165036.45000000001</v>
      </c>
    </row>
    <row r="336" spans="1:31">
      <c r="A336" s="2">
        <v>865</v>
      </c>
      <c r="B336" s="1" t="s">
        <v>272</v>
      </c>
      <c r="C336" s="13">
        <v>2072589</v>
      </c>
      <c r="D336" s="13">
        <v>2014572.6738730348</v>
      </c>
      <c r="E336" s="13">
        <v>62065.357324804987</v>
      </c>
      <c r="F336" s="13">
        <v>2692990</v>
      </c>
      <c r="G336" s="13">
        <v>2648358</v>
      </c>
      <c r="H336" s="13">
        <v>44632</v>
      </c>
      <c r="I336" s="13">
        <v>111219</v>
      </c>
      <c r="J336" s="13">
        <v>89196</v>
      </c>
      <c r="K336" s="13">
        <v>22023</v>
      </c>
      <c r="L336" s="35">
        <v>1096783.588394288</v>
      </c>
      <c r="M336" s="13">
        <v>230056.24822195576</v>
      </c>
      <c r="N336" s="13">
        <v>1644654.0196315222</v>
      </c>
      <c r="O336" s="13">
        <v>1175860</v>
      </c>
      <c r="P336" s="13">
        <v>230056</v>
      </c>
      <c r="Q336" s="13">
        <v>16500</v>
      </c>
      <c r="R336" s="13">
        <v>0</v>
      </c>
      <c r="S336" s="13">
        <v>274195.89709857199</v>
      </c>
      <c r="T336" s="35">
        <v>34404</v>
      </c>
      <c r="U336" s="13">
        <v>106611</v>
      </c>
      <c r="V336" s="13">
        <v>1140</v>
      </c>
      <c r="W336" s="13">
        <v>79103.25</v>
      </c>
      <c r="X336" s="35">
        <v>0</v>
      </c>
      <c r="Y336" s="13">
        <v>19032</v>
      </c>
      <c r="Z336" s="13">
        <v>0</v>
      </c>
      <c r="AA336" s="13">
        <v>14274</v>
      </c>
      <c r="AB336" s="35">
        <v>18775</v>
      </c>
      <c r="AC336" s="13">
        <v>59961</v>
      </c>
      <c r="AD336" s="13">
        <v>18756</v>
      </c>
      <c r="AE336" s="13">
        <v>37500.15</v>
      </c>
    </row>
    <row r="337" spans="1:31">
      <c r="A337" s="2">
        <v>866</v>
      </c>
      <c r="B337" s="1" t="s">
        <v>273</v>
      </c>
      <c r="C337" s="13">
        <v>1690396</v>
      </c>
      <c r="D337" s="13">
        <v>1486093.2339562064</v>
      </c>
      <c r="E337" s="13">
        <v>129508.66943411871</v>
      </c>
      <c r="F337" s="13">
        <v>1819782</v>
      </c>
      <c r="G337" s="13">
        <v>1703118</v>
      </c>
      <c r="H337" s="13">
        <v>116664</v>
      </c>
      <c r="I337" s="13">
        <v>28516</v>
      </c>
      <c r="J337" s="13">
        <v>28516</v>
      </c>
      <c r="K337" s="13">
        <v>0</v>
      </c>
      <c r="L337" s="35">
        <v>617165.9985893569</v>
      </c>
      <c r="M337" s="13">
        <v>134478.16638142275</v>
      </c>
      <c r="N337" s="13">
        <v>922038.32813638146</v>
      </c>
      <c r="O337" s="13">
        <v>500220</v>
      </c>
      <c r="P337" s="13">
        <v>134478</v>
      </c>
      <c r="Q337" s="13">
        <v>0</v>
      </c>
      <c r="R337" s="13">
        <v>0</v>
      </c>
      <c r="S337" s="13">
        <v>154291.49964733922</v>
      </c>
      <c r="T337" s="35">
        <v>21944</v>
      </c>
      <c r="U337" s="13">
        <v>89683</v>
      </c>
      <c r="V337" s="13">
        <v>362</v>
      </c>
      <c r="W337" s="13">
        <v>66990.75</v>
      </c>
      <c r="X337" s="35">
        <v>4764</v>
      </c>
      <c r="Y337" s="13">
        <v>0</v>
      </c>
      <c r="Z337" s="13">
        <v>2208</v>
      </c>
      <c r="AA337" s="13">
        <v>-1656</v>
      </c>
      <c r="AB337" s="35">
        <v>16694</v>
      </c>
      <c r="AC337" s="13">
        <v>55276</v>
      </c>
      <c r="AD337" s="13">
        <v>11811</v>
      </c>
      <c r="AE337" s="13">
        <v>33276.300000000003</v>
      </c>
    </row>
    <row r="338" spans="1:31">
      <c r="A338" s="2">
        <v>867</v>
      </c>
      <c r="B338" s="1" t="s">
        <v>274</v>
      </c>
      <c r="C338" s="13">
        <v>6891221</v>
      </c>
      <c r="D338" s="13">
        <v>6634051.1197900334</v>
      </c>
      <c r="E338" s="13">
        <v>270632.99363279413</v>
      </c>
      <c r="F338" s="13">
        <v>6348503</v>
      </c>
      <c r="G338" s="13">
        <v>5963810</v>
      </c>
      <c r="H338" s="13">
        <v>384693</v>
      </c>
      <c r="I338" s="13">
        <v>353071</v>
      </c>
      <c r="J338" s="13">
        <v>303304</v>
      </c>
      <c r="K338" s="13">
        <v>49767</v>
      </c>
      <c r="L338" s="35">
        <v>3303325.9088966954</v>
      </c>
      <c r="M338" s="13">
        <v>593685.40515890578</v>
      </c>
      <c r="N338" s="13">
        <v>4383670.3356917016</v>
      </c>
      <c r="O338" s="13">
        <v>4020671</v>
      </c>
      <c r="P338" s="13">
        <v>592431</v>
      </c>
      <c r="Q338" s="13">
        <v>0</v>
      </c>
      <c r="R338" s="13">
        <v>0</v>
      </c>
      <c r="S338" s="13">
        <v>238531.33569170162</v>
      </c>
      <c r="T338" s="35">
        <v>112952</v>
      </c>
      <c r="U338" s="13">
        <v>309245</v>
      </c>
      <c r="V338" s="13">
        <v>839</v>
      </c>
      <c r="W338" s="13">
        <v>231304.5</v>
      </c>
      <c r="X338" s="35">
        <v>23016</v>
      </c>
      <c r="Y338" s="13">
        <v>87757</v>
      </c>
      <c r="Z338" s="13">
        <v>0</v>
      </c>
      <c r="AA338" s="13">
        <v>65817.75</v>
      </c>
      <c r="AB338" s="35">
        <v>50066</v>
      </c>
      <c r="AC338" s="13">
        <v>138952</v>
      </c>
      <c r="AD338" s="13">
        <v>56362</v>
      </c>
      <c r="AE338" s="13">
        <v>66458.7</v>
      </c>
    </row>
    <row r="339" spans="1:31">
      <c r="A339" s="2">
        <v>870</v>
      </c>
      <c r="B339" s="1" t="s">
        <v>275</v>
      </c>
      <c r="C339" s="13">
        <v>1431584</v>
      </c>
      <c r="D339" s="13">
        <v>1394803.8048831136</v>
      </c>
      <c r="E339" s="13">
        <v>31006.607404709834</v>
      </c>
      <c r="F339" s="13">
        <v>1796689</v>
      </c>
      <c r="G339" s="13">
        <v>1720421</v>
      </c>
      <c r="H339" s="13">
        <v>76268</v>
      </c>
      <c r="I339" s="13">
        <v>60704</v>
      </c>
      <c r="J339" s="13">
        <v>60477</v>
      </c>
      <c r="K339" s="13">
        <v>227</v>
      </c>
      <c r="L339" s="35">
        <v>745978.01830489817</v>
      </c>
      <c r="M339" s="13">
        <v>328780.29935024714</v>
      </c>
      <c r="N339" s="13">
        <v>500170.01830489817</v>
      </c>
      <c r="O339" s="13">
        <v>639650</v>
      </c>
      <c r="P339" s="13">
        <v>203190</v>
      </c>
      <c r="Q339" s="13">
        <v>24980</v>
      </c>
      <c r="R339" s="13">
        <v>0</v>
      </c>
      <c r="S339" s="13">
        <v>-130866</v>
      </c>
      <c r="T339" s="35">
        <v>18731</v>
      </c>
      <c r="U339" s="13">
        <v>41930</v>
      </c>
      <c r="V339" s="13">
        <v>441</v>
      </c>
      <c r="W339" s="13">
        <v>31116.75</v>
      </c>
      <c r="X339" s="35">
        <v>17098</v>
      </c>
      <c r="Y339" s="13">
        <v>34260</v>
      </c>
      <c r="Z339" s="13">
        <v>47</v>
      </c>
      <c r="AA339" s="13">
        <v>25659.75</v>
      </c>
      <c r="AB339" s="35">
        <v>0</v>
      </c>
      <c r="AC339" s="13">
        <v>33675</v>
      </c>
      <c r="AD339" s="13">
        <v>21562</v>
      </c>
      <c r="AE339" s="13">
        <v>12235.350000000002</v>
      </c>
    </row>
    <row r="340" spans="1:31">
      <c r="A340" s="2">
        <v>873</v>
      </c>
      <c r="B340" s="1" t="s">
        <v>276</v>
      </c>
      <c r="C340" s="13">
        <v>1976027</v>
      </c>
      <c r="D340" s="13">
        <v>1820876.1543354017</v>
      </c>
      <c r="E340" s="13">
        <v>71978.498331199313</v>
      </c>
      <c r="F340" s="13">
        <v>2682511</v>
      </c>
      <c r="G340" s="13">
        <v>2612265</v>
      </c>
      <c r="H340" s="13">
        <v>70246</v>
      </c>
      <c r="I340" s="13">
        <v>28036</v>
      </c>
      <c r="J340" s="13">
        <v>21746</v>
      </c>
      <c r="K340" s="13">
        <v>6290</v>
      </c>
      <c r="L340" s="35">
        <v>1024091.3918224445</v>
      </c>
      <c r="M340" s="13">
        <v>251400.34862425728</v>
      </c>
      <c r="N340" s="13">
        <v>1136210.9172276242</v>
      </c>
      <c r="O340" s="13">
        <v>979889</v>
      </c>
      <c r="P340" s="13">
        <v>251400</v>
      </c>
      <c r="Q340" s="13">
        <v>50</v>
      </c>
      <c r="R340" s="13">
        <v>0</v>
      </c>
      <c r="S340" s="13">
        <v>127477.91722762422</v>
      </c>
      <c r="T340" s="35">
        <v>78666</v>
      </c>
      <c r="U340" s="13">
        <v>203550</v>
      </c>
      <c r="V340" s="13">
        <v>382</v>
      </c>
      <c r="W340" s="13">
        <v>152376</v>
      </c>
      <c r="X340" s="35">
        <v>9145</v>
      </c>
      <c r="Y340" s="13">
        <v>44530</v>
      </c>
      <c r="Z340" s="13">
        <v>0</v>
      </c>
      <c r="AA340" s="13">
        <v>33397.5</v>
      </c>
      <c r="AB340" s="35">
        <v>15039</v>
      </c>
      <c r="AC340" s="13">
        <v>81559</v>
      </c>
      <c r="AD340" s="13">
        <v>39304</v>
      </c>
      <c r="AE340" s="13">
        <v>35308.5</v>
      </c>
    </row>
    <row r="341" spans="1:31">
      <c r="A341" s="2">
        <v>874</v>
      </c>
      <c r="B341" s="1" t="s">
        <v>277</v>
      </c>
      <c r="C341" s="13">
        <v>744658</v>
      </c>
      <c r="D341" s="13">
        <v>710344.04629717581</v>
      </c>
      <c r="E341" s="13">
        <v>35769.765554326586</v>
      </c>
      <c r="F341" s="13">
        <v>827144</v>
      </c>
      <c r="G341" s="13">
        <v>804029</v>
      </c>
      <c r="H341" s="13">
        <v>23115</v>
      </c>
      <c r="I341" s="13">
        <v>15910</v>
      </c>
      <c r="J341" s="13">
        <v>14767</v>
      </c>
      <c r="K341" s="13">
        <v>1143</v>
      </c>
      <c r="L341" s="35">
        <v>407777.13735375716</v>
      </c>
      <c r="M341" s="13">
        <v>188132.82527578183</v>
      </c>
      <c r="N341" s="13">
        <v>274488.78913814982</v>
      </c>
      <c r="O341" s="13">
        <v>319949</v>
      </c>
      <c r="P341" s="13">
        <v>125269</v>
      </c>
      <c r="Q341" s="13">
        <v>13540</v>
      </c>
      <c r="R341" s="13">
        <v>0</v>
      </c>
      <c r="S341" s="13">
        <v>-95855.210861850181</v>
      </c>
      <c r="T341" s="35">
        <v>10462</v>
      </c>
      <c r="U341" s="13">
        <v>45819</v>
      </c>
      <c r="V341" s="13">
        <v>759</v>
      </c>
      <c r="W341" s="13">
        <v>33795</v>
      </c>
      <c r="X341" s="35">
        <v>13542</v>
      </c>
      <c r="Y341" s="13">
        <v>23470</v>
      </c>
      <c r="Z341" s="13">
        <v>4233</v>
      </c>
      <c r="AA341" s="13">
        <v>14427.75</v>
      </c>
      <c r="AB341" s="35">
        <v>3524</v>
      </c>
      <c r="AC341" s="13">
        <v>14049</v>
      </c>
      <c r="AD341" s="13">
        <v>35814</v>
      </c>
      <c r="AE341" s="13">
        <v>-14305.35</v>
      </c>
    </row>
    <row r="342" spans="1:31">
      <c r="A342" s="2">
        <v>879</v>
      </c>
      <c r="B342" s="1" t="s">
        <v>278</v>
      </c>
      <c r="C342" s="13">
        <v>945885</v>
      </c>
      <c r="D342" s="13">
        <v>874232.94484219595</v>
      </c>
      <c r="E342" s="13">
        <v>42571.332270518113</v>
      </c>
      <c r="F342" s="13">
        <v>1342416</v>
      </c>
      <c r="G342" s="13">
        <v>1300413</v>
      </c>
      <c r="H342" s="13">
        <v>42003</v>
      </c>
      <c r="I342" s="13">
        <v>64993</v>
      </c>
      <c r="J342" s="13">
        <v>59959</v>
      </c>
      <c r="K342" s="13">
        <v>5034</v>
      </c>
      <c r="L342" s="35">
        <v>740041.95541153732</v>
      </c>
      <c r="M342" s="13">
        <v>249204.63704454029</v>
      </c>
      <c r="N342" s="13">
        <v>1043927.7262980343</v>
      </c>
      <c r="O342" s="13">
        <v>866844</v>
      </c>
      <c r="P342" s="13">
        <v>249205</v>
      </c>
      <c r="Q342" s="13">
        <v>2927</v>
      </c>
      <c r="R342" s="13">
        <v>0</v>
      </c>
      <c r="S342" s="13">
        <v>180010.72629803431</v>
      </c>
      <c r="T342" s="35">
        <v>57645</v>
      </c>
      <c r="U342" s="13">
        <v>122811</v>
      </c>
      <c r="V342" s="13">
        <v>0</v>
      </c>
      <c r="W342" s="13">
        <v>92108.25</v>
      </c>
      <c r="X342" s="35">
        <v>13738</v>
      </c>
      <c r="Y342" s="13">
        <v>45288</v>
      </c>
      <c r="Z342" s="13">
        <v>0</v>
      </c>
      <c r="AA342" s="13">
        <v>33966</v>
      </c>
      <c r="AB342" s="35">
        <v>106129</v>
      </c>
      <c r="AC342" s="13">
        <v>56051</v>
      </c>
      <c r="AD342" s="13">
        <v>139649</v>
      </c>
      <c r="AE342" s="13">
        <v>-56469.599999999999</v>
      </c>
    </row>
    <row r="343" spans="1:31">
      <c r="A343" s="2">
        <v>880</v>
      </c>
      <c r="B343" s="1" t="s">
        <v>279</v>
      </c>
      <c r="C343" s="13">
        <v>1200663</v>
      </c>
      <c r="D343" s="13">
        <v>1154162.4626914549</v>
      </c>
      <c r="E343" s="13">
        <v>48847.835982945879</v>
      </c>
      <c r="F343" s="13">
        <v>1726590</v>
      </c>
      <c r="G343" s="13">
        <v>1680660</v>
      </c>
      <c r="H343" s="13">
        <v>45930</v>
      </c>
      <c r="I343" s="13">
        <v>36801</v>
      </c>
      <c r="J343" s="13">
        <v>36451</v>
      </c>
      <c r="K343" s="13">
        <v>350</v>
      </c>
      <c r="L343" s="35">
        <v>697994.49323084473</v>
      </c>
      <c r="M343" s="13">
        <v>148429.00959756866</v>
      </c>
      <c r="N343" s="13">
        <v>1037493.8977869124</v>
      </c>
      <c r="O343" s="13">
        <v>893349</v>
      </c>
      <c r="P343" s="13">
        <v>148429</v>
      </c>
      <c r="Q343" s="13">
        <v>0</v>
      </c>
      <c r="R343" s="13">
        <v>0</v>
      </c>
      <c r="S343" s="13">
        <v>131379.89778691239</v>
      </c>
      <c r="T343" s="35">
        <v>16516</v>
      </c>
      <c r="U343" s="13">
        <v>51102</v>
      </c>
      <c r="V343" s="13">
        <v>0</v>
      </c>
      <c r="W343" s="13">
        <v>38326.5</v>
      </c>
      <c r="X343" s="35">
        <v>18513</v>
      </c>
      <c r="Y343" s="13">
        <v>29424</v>
      </c>
      <c r="Z343" s="13">
        <v>0</v>
      </c>
      <c r="AA343" s="13">
        <v>22068</v>
      </c>
      <c r="AB343" s="35">
        <v>1751</v>
      </c>
      <c r="AC343" s="13">
        <v>37492</v>
      </c>
      <c r="AD343" s="13">
        <v>2081</v>
      </c>
      <c r="AE343" s="13">
        <v>28069.35</v>
      </c>
    </row>
    <row r="344" spans="1:31">
      <c r="A344" s="2">
        <v>881</v>
      </c>
      <c r="B344" s="1" t="s">
        <v>280</v>
      </c>
      <c r="C344" s="13">
        <v>1340099</v>
      </c>
      <c r="D344" s="13">
        <v>1305107.7776569452</v>
      </c>
      <c r="E344" s="13">
        <v>37609.304992455043</v>
      </c>
      <c r="F344" s="13">
        <v>1651563</v>
      </c>
      <c r="G344" s="13">
        <v>1600311</v>
      </c>
      <c r="H344" s="13">
        <v>51252</v>
      </c>
      <c r="I344" s="13">
        <v>32948</v>
      </c>
      <c r="J344" s="13">
        <v>32914</v>
      </c>
      <c r="K344" s="13">
        <v>34</v>
      </c>
      <c r="L344" s="35">
        <v>606776.57934106933</v>
      </c>
      <c r="M344" s="13">
        <v>90833.172464393574</v>
      </c>
      <c r="N344" s="13">
        <v>828060.42523567041</v>
      </c>
      <c r="O344" s="13">
        <v>665533</v>
      </c>
      <c r="P344" s="13">
        <v>104465</v>
      </c>
      <c r="Q344" s="13">
        <v>0</v>
      </c>
      <c r="R344" s="13">
        <v>0</v>
      </c>
      <c r="S344" s="13">
        <v>151694.14483526733</v>
      </c>
      <c r="T344" s="35">
        <v>22514</v>
      </c>
      <c r="U344" s="13">
        <v>95629</v>
      </c>
      <c r="V344" s="13">
        <v>0</v>
      </c>
      <c r="W344" s="13">
        <v>71721.75</v>
      </c>
      <c r="X344" s="35">
        <v>3772</v>
      </c>
      <c r="Y344" s="13">
        <v>19032</v>
      </c>
      <c r="Z344" s="13">
        <v>0</v>
      </c>
      <c r="AA344" s="13">
        <v>14274</v>
      </c>
      <c r="AB344" s="35">
        <v>1751</v>
      </c>
      <c r="AC344" s="13">
        <v>4997</v>
      </c>
      <c r="AD344" s="13">
        <v>12490</v>
      </c>
      <c r="AE344" s="13">
        <v>-4939.95</v>
      </c>
    </row>
    <row r="345" spans="1:31">
      <c r="A345" s="2">
        <v>882</v>
      </c>
      <c r="B345" s="1" t="s">
        <v>281</v>
      </c>
      <c r="C345" s="13">
        <v>10190997</v>
      </c>
      <c r="D345" s="13">
        <v>10000557.297422798</v>
      </c>
      <c r="E345" s="13">
        <v>210351.39538082166</v>
      </c>
      <c r="F345" s="13">
        <v>12995419</v>
      </c>
      <c r="G345" s="13">
        <v>12780585</v>
      </c>
      <c r="H345" s="13">
        <v>214834</v>
      </c>
      <c r="I345" s="13">
        <v>599945</v>
      </c>
      <c r="J345" s="13">
        <v>598234</v>
      </c>
      <c r="K345" s="13">
        <v>1711</v>
      </c>
      <c r="L345" s="35">
        <v>5189727.85667367</v>
      </c>
      <c r="M345" s="13">
        <v>496613.47959217278</v>
      </c>
      <c r="N345" s="13">
        <v>6863189.5537294429</v>
      </c>
      <c r="O345" s="13">
        <v>6216430</v>
      </c>
      <c r="P345" s="13">
        <v>588813</v>
      </c>
      <c r="Q345" s="13">
        <v>1030759</v>
      </c>
      <c r="R345" s="13">
        <v>0</v>
      </c>
      <c r="S345" s="13">
        <v>1297431.9641684175</v>
      </c>
      <c r="T345" s="35">
        <v>116081</v>
      </c>
      <c r="U345" s="13">
        <v>501295</v>
      </c>
      <c r="V345" s="13">
        <v>13439</v>
      </c>
      <c r="W345" s="13">
        <v>365892</v>
      </c>
      <c r="X345" s="35">
        <v>14582</v>
      </c>
      <c r="Y345" s="13">
        <v>101103</v>
      </c>
      <c r="Z345" s="13">
        <v>0</v>
      </c>
      <c r="AA345" s="13">
        <v>75827.25</v>
      </c>
      <c r="AB345" s="35">
        <v>9317</v>
      </c>
      <c r="AC345" s="13">
        <v>232998</v>
      </c>
      <c r="AD345" s="13">
        <v>52052</v>
      </c>
      <c r="AE345" s="13">
        <v>144426.75</v>
      </c>
    </row>
    <row r="346" spans="1:31">
      <c r="A346" s="2">
        <v>885</v>
      </c>
      <c r="B346" s="1" t="s">
        <v>500</v>
      </c>
      <c r="C346" s="13">
        <v>560063</v>
      </c>
      <c r="D346" s="13">
        <v>558409.51554326538</v>
      </c>
      <c r="E346" s="13">
        <v>2747.7892991424515</v>
      </c>
      <c r="F346" s="13">
        <v>981056</v>
      </c>
      <c r="G346" s="13">
        <v>979003</v>
      </c>
      <c r="H346" s="13">
        <v>2053</v>
      </c>
      <c r="I346" s="13">
        <v>56861</v>
      </c>
      <c r="J346" s="13">
        <v>56861</v>
      </c>
      <c r="K346" s="13">
        <v>0</v>
      </c>
      <c r="L346" s="35">
        <v>270180.00569098524</v>
      </c>
      <c r="M346" s="13">
        <v>88238.819031853956</v>
      </c>
      <c r="N346" s="13">
        <v>386244.94679724425</v>
      </c>
      <c r="O346" s="13">
        <v>421636</v>
      </c>
      <c r="P346" s="13">
        <v>88239</v>
      </c>
      <c r="Q346" s="13">
        <v>0</v>
      </c>
      <c r="R346" s="13">
        <v>0</v>
      </c>
      <c r="S346" s="13">
        <v>-35391.053202755749</v>
      </c>
      <c r="T346" s="35">
        <v>6025</v>
      </c>
      <c r="U346" s="13">
        <v>29068</v>
      </c>
      <c r="V346" s="13">
        <v>270</v>
      </c>
      <c r="W346" s="13">
        <v>21598.5</v>
      </c>
      <c r="X346" s="35">
        <v>4910</v>
      </c>
      <c r="Y346" s="13">
        <v>0</v>
      </c>
      <c r="Z346" s="13">
        <v>0</v>
      </c>
      <c r="AA346" s="13">
        <v>0</v>
      </c>
      <c r="AB346" s="35">
        <v>512</v>
      </c>
      <c r="AC346" s="13">
        <v>34745</v>
      </c>
      <c r="AD346" s="13">
        <v>21711</v>
      </c>
      <c r="AE346" s="13">
        <v>11484</v>
      </c>
    </row>
    <row r="347" spans="1:31">
      <c r="A347" s="2">
        <v>888</v>
      </c>
      <c r="B347" s="1" t="s">
        <v>282</v>
      </c>
      <c r="C347" s="13">
        <v>1960326</v>
      </c>
      <c r="D347" s="13">
        <v>1884423.8543870167</v>
      </c>
      <c r="E347" s="13">
        <v>20552.63937827247</v>
      </c>
      <c r="F347" s="13">
        <v>2642432</v>
      </c>
      <c r="G347" s="13">
        <v>2611931</v>
      </c>
      <c r="H347" s="13">
        <v>30501</v>
      </c>
      <c r="I347" s="13">
        <v>105426</v>
      </c>
      <c r="J347" s="13">
        <v>105426</v>
      </c>
      <c r="K347" s="13">
        <v>0</v>
      </c>
      <c r="L347" s="35">
        <v>1065664.6841010374</v>
      </c>
      <c r="M347" s="13">
        <v>190011.20969505265</v>
      </c>
      <c r="N347" s="13">
        <v>721599.54075579706</v>
      </c>
      <c r="O347" s="13">
        <v>730707</v>
      </c>
      <c r="P347" s="13">
        <v>190011</v>
      </c>
      <c r="Q347" s="13">
        <v>4320</v>
      </c>
      <c r="R347" s="13">
        <v>0</v>
      </c>
      <c r="S347" s="13">
        <v>-4787.4592442029389</v>
      </c>
      <c r="T347" s="35">
        <v>29364</v>
      </c>
      <c r="U347" s="13">
        <v>213612</v>
      </c>
      <c r="V347" s="13">
        <v>0</v>
      </c>
      <c r="W347" s="13">
        <v>160209</v>
      </c>
      <c r="X347" s="35">
        <v>3754</v>
      </c>
      <c r="Y347" s="13">
        <v>6660</v>
      </c>
      <c r="Z347" s="13">
        <v>0</v>
      </c>
      <c r="AA347" s="13">
        <v>4995</v>
      </c>
      <c r="AB347" s="35">
        <v>4322</v>
      </c>
      <c r="AC347" s="13">
        <v>81734</v>
      </c>
      <c r="AD347" s="13">
        <v>3475</v>
      </c>
      <c r="AE347" s="13">
        <v>60544.5</v>
      </c>
    </row>
    <row r="348" spans="1:31">
      <c r="A348" s="2">
        <v>889</v>
      </c>
      <c r="B348" s="1" t="s">
        <v>283</v>
      </c>
      <c r="C348" s="13">
        <v>1688031</v>
      </c>
      <c r="D348" s="13">
        <v>1639805.4425648728</v>
      </c>
      <c r="E348" s="13">
        <v>51524.080900513138</v>
      </c>
      <c r="F348" s="13">
        <v>2205037</v>
      </c>
      <c r="G348" s="13">
        <v>2143773</v>
      </c>
      <c r="H348" s="13">
        <v>61264</v>
      </c>
      <c r="I348" s="13">
        <v>53608</v>
      </c>
      <c r="J348" s="13">
        <v>53608</v>
      </c>
      <c r="K348" s="13">
        <v>0</v>
      </c>
      <c r="L348" s="35">
        <v>634694.14530515892</v>
      </c>
      <c r="M348" s="13">
        <v>172433.07148682806</v>
      </c>
      <c r="N348" s="13">
        <v>634694.14530515892</v>
      </c>
      <c r="O348" s="13">
        <v>689508</v>
      </c>
      <c r="P348" s="13">
        <v>172433</v>
      </c>
      <c r="Q348" s="13">
        <v>0</v>
      </c>
      <c r="R348" s="13">
        <v>0</v>
      </c>
      <c r="S348" s="13">
        <v>-54813.85469484108</v>
      </c>
      <c r="T348" s="35">
        <v>31617</v>
      </c>
      <c r="U348" s="13">
        <v>143920</v>
      </c>
      <c r="V348" s="13">
        <v>272</v>
      </c>
      <c r="W348" s="13">
        <v>107736</v>
      </c>
      <c r="X348" s="35">
        <v>22449</v>
      </c>
      <c r="Y348" s="13">
        <v>37266</v>
      </c>
      <c r="Z348" s="13">
        <v>0</v>
      </c>
      <c r="AA348" s="13">
        <v>27949.5</v>
      </c>
      <c r="AB348" s="35">
        <v>6962</v>
      </c>
      <c r="AC348" s="13">
        <v>87007</v>
      </c>
      <c r="AD348" s="13">
        <v>26294</v>
      </c>
      <c r="AE348" s="13">
        <v>48061.35</v>
      </c>
    </row>
    <row r="349" spans="1:31">
      <c r="A349" s="2">
        <v>893</v>
      </c>
      <c r="B349" s="1" t="s">
        <v>284</v>
      </c>
      <c r="C349" s="13">
        <v>1049504</v>
      </c>
      <c r="D349" s="13">
        <v>984251.19679777848</v>
      </c>
      <c r="E349" s="13">
        <v>54508.33044384481</v>
      </c>
      <c r="F349" s="13">
        <v>1375748</v>
      </c>
      <c r="G349" s="13">
        <v>1339622</v>
      </c>
      <c r="H349" s="13">
        <v>36126</v>
      </c>
      <c r="I349" s="13">
        <v>91948</v>
      </c>
      <c r="J349" s="13">
        <v>91948</v>
      </c>
      <c r="K349" s="13">
        <v>0</v>
      </c>
      <c r="L349" s="35">
        <v>482628.22014207084</v>
      </c>
      <c r="M349" s="13">
        <v>164692.41561601078</v>
      </c>
      <c r="N349" s="13">
        <v>660299.49707476934</v>
      </c>
      <c r="O349" s="13">
        <v>417578</v>
      </c>
      <c r="P349" s="13">
        <v>164692</v>
      </c>
      <c r="Q349" s="13">
        <v>900</v>
      </c>
      <c r="R349" s="13">
        <v>0</v>
      </c>
      <c r="S349" s="13">
        <v>120657.05503551771</v>
      </c>
      <c r="T349" s="35">
        <v>43833</v>
      </c>
      <c r="U349" s="13">
        <v>75163</v>
      </c>
      <c r="V349" s="13">
        <v>37191</v>
      </c>
      <c r="W349" s="13">
        <v>28479</v>
      </c>
      <c r="X349" s="35">
        <v>8798</v>
      </c>
      <c r="Y349" s="13">
        <v>25120</v>
      </c>
      <c r="Z349" s="13">
        <v>0</v>
      </c>
      <c r="AA349" s="13">
        <v>18840</v>
      </c>
      <c r="AB349" s="35">
        <v>80786</v>
      </c>
      <c r="AC349" s="13">
        <v>558972</v>
      </c>
      <c r="AD349" s="13">
        <v>241321</v>
      </c>
      <c r="AE349" s="13">
        <v>245845.65</v>
      </c>
    </row>
    <row r="350" spans="1:31">
      <c r="A350" s="2">
        <v>899</v>
      </c>
      <c r="B350" s="1" t="s">
        <v>285</v>
      </c>
      <c r="C350" s="13">
        <v>8963950</v>
      </c>
      <c r="D350" s="13">
        <v>8767046.0080741383</v>
      </c>
      <c r="E350" s="13">
        <v>214418.51158087631</v>
      </c>
      <c r="F350" s="13">
        <v>11271535</v>
      </c>
      <c r="G350" s="13">
        <v>11043361</v>
      </c>
      <c r="H350" s="13">
        <v>228174</v>
      </c>
      <c r="I350" s="13">
        <v>366225</v>
      </c>
      <c r="J350" s="13">
        <v>365885</v>
      </c>
      <c r="K350" s="13">
        <v>340</v>
      </c>
      <c r="L350" s="35">
        <v>4067938.390414658</v>
      </c>
      <c r="M350" s="13">
        <v>428894.94915460382</v>
      </c>
      <c r="N350" s="13">
        <v>5743491.6706623212</v>
      </c>
      <c r="O350" s="13">
        <v>4791398</v>
      </c>
      <c r="P350" s="13">
        <v>493729</v>
      </c>
      <c r="Q350" s="13">
        <v>56316</v>
      </c>
      <c r="R350" s="13">
        <v>0</v>
      </c>
      <c r="S350" s="13">
        <v>753504.67066232115</v>
      </c>
      <c r="T350" s="35">
        <v>69367</v>
      </c>
      <c r="U350" s="13">
        <v>375050</v>
      </c>
      <c r="V350" s="13">
        <v>28015</v>
      </c>
      <c r="W350" s="13">
        <v>260276.25</v>
      </c>
      <c r="X350" s="35">
        <v>4548</v>
      </c>
      <c r="Y350" s="13">
        <v>18536</v>
      </c>
      <c r="Z350" s="13">
        <v>0</v>
      </c>
      <c r="AA350" s="13">
        <v>13902</v>
      </c>
      <c r="AB350" s="35">
        <v>10994</v>
      </c>
      <c r="AC350" s="13">
        <v>296260</v>
      </c>
      <c r="AD350" s="13">
        <v>28867</v>
      </c>
      <c r="AE350" s="13">
        <v>206927.1</v>
      </c>
    </row>
    <row r="351" spans="1:31">
      <c r="A351" s="2">
        <v>905</v>
      </c>
      <c r="B351" s="1" t="s">
        <v>483</v>
      </c>
      <c r="C351" s="13">
        <v>954427</v>
      </c>
      <c r="D351" s="13">
        <v>881096.90588188113</v>
      </c>
      <c r="E351" s="13">
        <v>14050.588971387286</v>
      </c>
      <c r="F351" s="13">
        <v>1090722</v>
      </c>
      <c r="G351" s="13">
        <v>1075044</v>
      </c>
      <c r="H351" s="13">
        <v>15678</v>
      </c>
      <c r="I351" s="13">
        <v>28184</v>
      </c>
      <c r="J351" s="13">
        <v>28184</v>
      </c>
      <c r="K351" s="13">
        <v>0</v>
      </c>
      <c r="L351" s="35">
        <v>537641.66623483109</v>
      </c>
      <c r="M351" s="13">
        <v>104276.7333516575</v>
      </c>
      <c r="N351" s="13">
        <v>778438.14589775866</v>
      </c>
      <c r="O351" s="13">
        <v>585447</v>
      </c>
      <c r="P351" s="13">
        <v>105538</v>
      </c>
      <c r="Q351" s="13">
        <v>0</v>
      </c>
      <c r="R351" s="13">
        <v>0</v>
      </c>
      <c r="S351" s="13">
        <v>134410.41655870777</v>
      </c>
      <c r="T351" s="35">
        <v>16070</v>
      </c>
      <c r="U351" s="13">
        <v>40002</v>
      </c>
      <c r="V351" s="13">
        <v>572</v>
      </c>
      <c r="W351" s="13">
        <v>29572.5</v>
      </c>
      <c r="X351" s="35">
        <v>4764</v>
      </c>
      <c r="Y351" s="13">
        <v>9480</v>
      </c>
      <c r="Z351" s="13">
        <v>0</v>
      </c>
      <c r="AA351" s="13">
        <v>7110</v>
      </c>
      <c r="AB351" s="35">
        <v>2618</v>
      </c>
      <c r="AC351" s="13">
        <v>106463</v>
      </c>
      <c r="AD351" s="13">
        <v>18988</v>
      </c>
      <c r="AE351" s="13">
        <v>67304.7</v>
      </c>
    </row>
    <row r="352" spans="1:31">
      <c r="A352" s="2">
        <v>907</v>
      </c>
      <c r="B352" s="1" t="s">
        <v>286</v>
      </c>
      <c r="C352" s="13">
        <v>1576553</v>
      </c>
      <c r="D352" s="13">
        <v>1376602.7110625929</v>
      </c>
      <c r="E352" s="13">
        <v>50410.898827868492</v>
      </c>
      <c r="F352" s="13">
        <v>2147997</v>
      </c>
      <c r="G352" s="13">
        <v>2079955</v>
      </c>
      <c r="H352" s="13">
        <v>68042</v>
      </c>
      <c r="I352" s="13">
        <v>70004</v>
      </c>
      <c r="J352" s="13">
        <v>70004</v>
      </c>
      <c r="K352" s="13">
        <v>0</v>
      </c>
      <c r="L352" s="35">
        <v>820261.5193874205</v>
      </c>
      <c r="M352" s="13">
        <v>200964.96234829631</v>
      </c>
      <c r="N352" s="13">
        <v>1041898.0324472428</v>
      </c>
      <c r="O352" s="13">
        <v>820262</v>
      </c>
      <c r="P352" s="13">
        <v>201266</v>
      </c>
      <c r="Q352" s="13">
        <v>9574</v>
      </c>
      <c r="R352" s="13">
        <v>0</v>
      </c>
      <c r="S352" s="13">
        <v>205065.37984685512</v>
      </c>
      <c r="T352" s="35">
        <v>157891</v>
      </c>
      <c r="U352" s="13">
        <v>284177</v>
      </c>
      <c r="V352" s="13">
        <v>0</v>
      </c>
      <c r="W352" s="13">
        <v>213132.75</v>
      </c>
      <c r="X352" s="35">
        <v>3699</v>
      </c>
      <c r="Y352" s="13">
        <v>0</v>
      </c>
      <c r="Z352" s="13">
        <v>0</v>
      </c>
      <c r="AA352" s="13">
        <v>0</v>
      </c>
      <c r="AB352" s="35">
        <v>12630</v>
      </c>
      <c r="AC352" s="13">
        <v>269399</v>
      </c>
      <c r="AD352" s="13">
        <v>54295</v>
      </c>
      <c r="AE352" s="13">
        <v>165280.79999999999</v>
      </c>
    </row>
    <row r="353" spans="1:31">
      <c r="A353" s="2">
        <v>917</v>
      </c>
      <c r="B353" s="1" t="s">
        <v>287</v>
      </c>
      <c r="C353" s="13">
        <v>41961600</v>
      </c>
      <c r="D353" s="13">
        <v>40910022.134000435</v>
      </c>
      <c r="E353" s="13">
        <v>1133563.7330771214</v>
      </c>
      <c r="F353" s="13">
        <v>53078141</v>
      </c>
      <c r="G353" s="13">
        <v>51837509</v>
      </c>
      <c r="H353" s="13">
        <v>1240632</v>
      </c>
      <c r="I353" s="13">
        <v>844164</v>
      </c>
      <c r="J353" s="13">
        <v>815382</v>
      </c>
      <c r="K353" s="13">
        <v>28782</v>
      </c>
      <c r="L353" s="35">
        <v>20024362</v>
      </c>
      <c r="M353" s="13"/>
      <c r="N353" s="13">
        <v>30495382.321418207</v>
      </c>
      <c r="O353" s="13">
        <v>24372176</v>
      </c>
      <c r="P353" s="13">
        <v>492176</v>
      </c>
      <c r="Q353" s="13">
        <v>0</v>
      </c>
      <c r="R353" s="13">
        <v>0</v>
      </c>
      <c r="S353" s="13">
        <v>5891755.3214182071</v>
      </c>
      <c r="T353" s="35">
        <v>218086</v>
      </c>
      <c r="U353" s="13">
        <v>1182786</v>
      </c>
      <c r="V353" s="13">
        <v>10434</v>
      </c>
      <c r="W353" s="13">
        <v>879264</v>
      </c>
      <c r="X353" s="35">
        <v>36523</v>
      </c>
      <c r="Y353" s="13">
        <v>121166</v>
      </c>
      <c r="Z353" s="13">
        <v>0</v>
      </c>
      <c r="AA353" s="13">
        <v>90874.5</v>
      </c>
      <c r="AB353" s="35">
        <v>252977</v>
      </c>
      <c r="AC353" s="13">
        <v>1057038</v>
      </c>
      <c r="AD353" s="13">
        <v>228620</v>
      </c>
      <c r="AE353" s="13">
        <v>643947.6</v>
      </c>
    </row>
    <row r="354" spans="1:31">
      <c r="A354" s="2">
        <v>918</v>
      </c>
      <c r="B354" s="1" t="s">
        <v>501</v>
      </c>
      <c r="C354" s="13">
        <v>1246944</v>
      </c>
      <c r="D354" s="13">
        <v>1090823.748894884</v>
      </c>
      <c r="E354" s="13">
        <v>158555.68835365016</v>
      </c>
      <c r="F354" s="13">
        <v>1634542</v>
      </c>
      <c r="G354" s="13">
        <v>1492679</v>
      </c>
      <c r="H354" s="13">
        <v>141863</v>
      </c>
      <c r="I354" s="13">
        <v>29406</v>
      </c>
      <c r="J354" s="13">
        <v>28196</v>
      </c>
      <c r="K354" s="13">
        <v>1210</v>
      </c>
      <c r="L354" s="35">
        <v>734746.50085450709</v>
      </c>
      <c r="M354" s="13">
        <v>237736.39935430212</v>
      </c>
      <c r="N354" s="13">
        <v>1030785.0220408861</v>
      </c>
      <c r="O354" s="13">
        <v>899644</v>
      </c>
      <c r="P354" s="13">
        <v>237736</v>
      </c>
      <c r="Q354" s="13">
        <v>0</v>
      </c>
      <c r="R354" s="13">
        <v>0</v>
      </c>
      <c r="S354" s="13">
        <v>131141.02204088611</v>
      </c>
      <c r="T354" s="35">
        <v>31029</v>
      </c>
      <c r="U354" s="13">
        <v>120821</v>
      </c>
      <c r="V354" s="13">
        <v>0</v>
      </c>
      <c r="W354" s="13">
        <v>90615.75</v>
      </c>
      <c r="X354" s="35">
        <v>16058</v>
      </c>
      <c r="Y354" s="13">
        <v>37095</v>
      </c>
      <c r="Z354" s="13">
        <v>0</v>
      </c>
      <c r="AA354" s="13">
        <v>27821.25</v>
      </c>
      <c r="AB354" s="35">
        <v>51440</v>
      </c>
      <c r="AC354" s="13">
        <v>879499</v>
      </c>
      <c r="AD354" s="13">
        <v>92369</v>
      </c>
      <c r="AE354" s="13">
        <v>597424.05000000005</v>
      </c>
    </row>
    <row r="355" spans="1:31">
      <c r="A355" s="2">
        <v>928</v>
      </c>
      <c r="B355" s="1" t="s">
        <v>288</v>
      </c>
      <c r="C355" s="13">
        <v>16619588</v>
      </c>
      <c r="D355" s="13">
        <v>16339713.686534261</v>
      </c>
      <c r="E355" s="13">
        <v>312347.00594104663</v>
      </c>
      <c r="F355" s="13">
        <v>23217437</v>
      </c>
      <c r="G355" s="13">
        <v>22772658</v>
      </c>
      <c r="H355" s="13">
        <v>444779</v>
      </c>
      <c r="I355" s="13">
        <v>1024897</v>
      </c>
      <c r="J355" s="13">
        <v>942314</v>
      </c>
      <c r="K355" s="13">
        <v>82583</v>
      </c>
      <c r="L355" s="35">
        <v>8184152.6395698208</v>
      </c>
      <c r="M355" s="13">
        <v>728920.98649454839</v>
      </c>
      <c r="N355" s="13">
        <v>10585993.584372401</v>
      </c>
      <c r="O355" s="13">
        <v>6878948</v>
      </c>
      <c r="P355" s="13">
        <v>706196</v>
      </c>
      <c r="Q355" s="13">
        <v>0</v>
      </c>
      <c r="R355" s="13">
        <v>0</v>
      </c>
      <c r="S355" s="13">
        <v>2046038.1598924552</v>
      </c>
      <c r="T355" s="35">
        <v>182564</v>
      </c>
      <c r="U355" s="13">
        <v>998643</v>
      </c>
      <c r="V355" s="13">
        <v>26872</v>
      </c>
      <c r="W355" s="13">
        <v>728828.25</v>
      </c>
      <c r="X355" s="35">
        <v>20462</v>
      </c>
      <c r="Y355" s="13">
        <v>78558</v>
      </c>
      <c r="Z355" s="13">
        <v>0</v>
      </c>
      <c r="AA355" s="13">
        <v>58918.5</v>
      </c>
      <c r="AB355" s="35">
        <v>137396</v>
      </c>
      <c r="AC355" s="13">
        <v>560628</v>
      </c>
      <c r="AD355" s="13">
        <v>114151</v>
      </c>
      <c r="AE355" s="13">
        <v>350755.8</v>
      </c>
    </row>
    <row r="356" spans="1:31">
      <c r="A356" s="2">
        <v>929</v>
      </c>
      <c r="B356" s="1" t="s">
        <v>502</v>
      </c>
      <c r="C356" s="13">
        <v>190486</v>
      </c>
      <c r="D356" s="13">
        <v>176378.95618452074</v>
      </c>
      <c r="E356" s="13">
        <v>0</v>
      </c>
      <c r="F356" s="13">
        <v>354003</v>
      </c>
      <c r="G356" s="13">
        <v>348066</v>
      </c>
      <c r="H356" s="13">
        <v>5937</v>
      </c>
      <c r="I356" s="13">
        <v>1798</v>
      </c>
      <c r="J356" s="13">
        <v>0</v>
      </c>
      <c r="K356" s="13">
        <v>1798</v>
      </c>
      <c r="L356" s="35">
        <v>125020.32003882907</v>
      </c>
      <c r="M356" s="13">
        <v>57388.310811537718</v>
      </c>
      <c r="N356" s="13">
        <v>83759.488519342442</v>
      </c>
      <c r="O356" s="13">
        <v>87550</v>
      </c>
      <c r="P356" s="13">
        <v>57388</v>
      </c>
      <c r="Q356" s="13">
        <v>0</v>
      </c>
      <c r="R356" s="13">
        <v>0</v>
      </c>
      <c r="S356" s="13">
        <v>-3790.5114806575584</v>
      </c>
      <c r="T356" s="35">
        <v>3351</v>
      </c>
      <c r="U356" s="13">
        <v>1935</v>
      </c>
      <c r="V356" s="13">
        <v>2820</v>
      </c>
      <c r="W356" s="13">
        <v>-663.75</v>
      </c>
      <c r="X356" s="35">
        <v>2668</v>
      </c>
      <c r="Y356" s="13">
        <v>34100</v>
      </c>
      <c r="Z356" s="13">
        <v>0</v>
      </c>
      <c r="AA356" s="13">
        <v>25575</v>
      </c>
      <c r="AB356" s="35">
        <v>0</v>
      </c>
      <c r="AC356" s="13">
        <v>64104</v>
      </c>
      <c r="AD356" s="13">
        <v>29814</v>
      </c>
      <c r="AE356" s="13">
        <v>25717.5</v>
      </c>
    </row>
    <row r="357" spans="1:31">
      <c r="A357" s="2">
        <v>934</v>
      </c>
      <c r="B357" s="1" t="s">
        <v>503</v>
      </c>
      <c r="C357" s="13">
        <v>609671</v>
      </c>
      <c r="D357" s="13">
        <v>592285.89306449378</v>
      </c>
      <c r="E357" s="13">
        <v>1985.0534345526007</v>
      </c>
      <c r="F357" s="13">
        <v>921480</v>
      </c>
      <c r="G357" s="13">
        <v>908125</v>
      </c>
      <c r="H357" s="13">
        <v>13355</v>
      </c>
      <c r="I357" s="13">
        <v>11489</v>
      </c>
      <c r="J357" s="13">
        <v>11489</v>
      </c>
      <c r="K357" s="13">
        <v>0</v>
      </c>
      <c r="L357" s="35">
        <v>337541.37510133802</v>
      </c>
      <c r="M357" s="13">
        <v>134525.15782206313</v>
      </c>
      <c r="N357" s="13">
        <v>380247.94058196223</v>
      </c>
      <c r="O357" s="13">
        <v>409366</v>
      </c>
      <c r="P357" s="13">
        <v>134525</v>
      </c>
      <c r="Q357" s="13">
        <v>0</v>
      </c>
      <c r="R357" s="13">
        <v>0</v>
      </c>
      <c r="S357" s="13">
        <v>-37424.059418037767</v>
      </c>
      <c r="T357" s="35">
        <v>22894</v>
      </c>
      <c r="U357" s="13">
        <v>108477</v>
      </c>
      <c r="V357" s="13">
        <v>0</v>
      </c>
      <c r="W357" s="13">
        <v>81357.75</v>
      </c>
      <c r="X357" s="35">
        <v>13860</v>
      </c>
      <c r="Y357" s="13">
        <v>43444</v>
      </c>
      <c r="Z357" s="13">
        <v>0</v>
      </c>
      <c r="AA357" s="13">
        <v>32583</v>
      </c>
      <c r="AB357" s="35">
        <v>0</v>
      </c>
      <c r="AC357" s="13">
        <v>1175029</v>
      </c>
      <c r="AD357" s="13">
        <v>95448</v>
      </c>
      <c r="AE357" s="13">
        <v>815368.5</v>
      </c>
    </row>
    <row r="358" spans="1:31">
      <c r="A358" s="2">
        <v>935</v>
      </c>
      <c r="B358" s="1" t="s">
        <v>289</v>
      </c>
      <c r="C358" s="13">
        <v>41693049</v>
      </c>
      <c r="D358" s="13">
        <v>40473814.416025758</v>
      </c>
      <c r="E358" s="13">
        <v>1300696.2589033374</v>
      </c>
      <c r="F358" s="13">
        <v>42715030</v>
      </c>
      <c r="G358" s="13">
        <v>41456264</v>
      </c>
      <c r="H358" s="13">
        <v>1258766</v>
      </c>
      <c r="I358" s="13">
        <v>1820305</v>
      </c>
      <c r="J358" s="13">
        <v>1798431</v>
      </c>
      <c r="K358" s="13">
        <v>21874</v>
      </c>
      <c r="L358" s="35">
        <v>17643659</v>
      </c>
      <c r="M358" s="13"/>
      <c r="N358" s="13">
        <v>25102686.861287184</v>
      </c>
      <c r="O358" s="13">
        <v>23622065</v>
      </c>
      <c r="P358" s="13">
        <v>0</v>
      </c>
      <c r="Q358" s="13">
        <v>0</v>
      </c>
      <c r="R358" s="13">
        <v>0</v>
      </c>
      <c r="S358" s="13">
        <v>-2601755.1387128159</v>
      </c>
      <c r="T358" s="35">
        <v>232383</v>
      </c>
      <c r="U358" s="13">
        <v>687080</v>
      </c>
      <c r="V358" s="13">
        <v>23048</v>
      </c>
      <c r="W358" s="13">
        <v>498024</v>
      </c>
      <c r="X358" s="35">
        <v>25015</v>
      </c>
      <c r="Y358" s="13">
        <v>176516</v>
      </c>
      <c r="Z358" s="13">
        <v>1635</v>
      </c>
      <c r="AA358" s="13">
        <v>131160.75</v>
      </c>
      <c r="AB358" s="35">
        <v>108092</v>
      </c>
      <c r="AC358" s="13">
        <v>763305</v>
      </c>
      <c r="AD358" s="13">
        <v>175322</v>
      </c>
      <c r="AE358" s="13">
        <v>460139.4</v>
      </c>
    </row>
    <row r="359" spans="1:31">
      <c r="A359" s="2">
        <v>936</v>
      </c>
      <c r="B359" s="1" t="s">
        <v>484</v>
      </c>
      <c r="C359" s="13">
        <v>976238</v>
      </c>
      <c r="D359" s="13">
        <v>932838.58741012553</v>
      </c>
      <c r="E359" s="13">
        <v>45306.99540329189</v>
      </c>
      <c r="F359" s="13">
        <v>1098213</v>
      </c>
      <c r="G359" s="13">
        <v>1081461</v>
      </c>
      <c r="H359" s="13">
        <v>16752</v>
      </c>
      <c r="I359" s="13">
        <v>97516</v>
      </c>
      <c r="J359" s="13">
        <v>97516</v>
      </c>
      <c r="K359" s="13">
        <v>0</v>
      </c>
      <c r="L359" s="35">
        <v>526693.69516283774</v>
      </c>
      <c r="M359" s="13">
        <v>129700.26689330976</v>
      </c>
      <c r="N359" s="13">
        <v>739050.36756037036</v>
      </c>
      <c r="O359" s="13">
        <v>634168</v>
      </c>
      <c r="P359" s="13">
        <v>131269</v>
      </c>
      <c r="Q359" s="13">
        <v>0</v>
      </c>
      <c r="R359" s="13">
        <v>0</v>
      </c>
      <c r="S359" s="13">
        <v>104882.36756037036</v>
      </c>
      <c r="T359" s="35">
        <v>14967</v>
      </c>
      <c r="U359" s="13">
        <v>63582</v>
      </c>
      <c r="V359" s="13">
        <v>9641</v>
      </c>
      <c r="W359" s="13">
        <v>40455.75</v>
      </c>
      <c r="X359" s="35">
        <v>12233</v>
      </c>
      <c r="Y359" s="13">
        <v>30138</v>
      </c>
      <c r="Z359" s="13">
        <v>3000</v>
      </c>
      <c r="AA359" s="13">
        <v>20353.5</v>
      </c>
      <c r="AB359" s="35">
        <v>1658</v>
      </c>
      <c r="AC359" s="13">
        <v>43425</v>
      </c>
      <c r="AD359" s="13">
        <v>9297</v>
      </c>
      <c r="AE359" s="13">
        <v>27013.200000000001</v>
      </c>
    </row>
    <row r="360" spans="1:31">
      <c r="A360" s="2">
        <v>938</v>
      </c>
      <c r="B360" s="1" t="s">
        <v>290</v>
      </c>
      <c r="C360" s="13">
        <v>2287941</v>
      </c>
      <c r="D360" s="13">
        <v>2200084.2065466042</v>
      </c>
      <c r="E360" s="13">
        <v>92327.418114477987</v>
      </c>
      <c r="F360" s="13">
        <v>2558851</v>
      </c>
      <c r="G360" s="13">
        <v>2509320</v>
      </c>
      <c r="H360" s="13">
        <v>49531</v>
      </c>
      <c r="I360" s="13">
        <v>86775</v>
      </c>
      <c r="J360" s="13">
        <v>86775</v>
      </c>
      <c r="K360" s="13">
        <v>0</v>
      </c>
      <c r="L360" s="35">
        <v>1176496.4252247096</v>
      </c>
      <c r="M360" s="13">
        <v>212196.71843561949</v>
      </c>
      <c r="N360" s="13">
        <v>1482382.7274619786</v>
      </c>
      <c r="O360" s="13">
        <v>1096493</v>
      </c>
      <c r="P360" s="13">
        <v>212197</v>
      </c>
      <c r="Q360" s="13">
        <v>0</v>
      </c>
      <c r="R360" s="13">
        <v>0</v>
      </c>
      <c r="S360" s="13">
        <v>294124.10630617739</v>
      </c>
      <c r="T360" s="35">
        <v>56600</v>
      </c>
      <c r="U360" s="13">
        <v>183614</v>
      </c>
      <c r="V360" s="13">
        <v>8524</v>
      </c>
      <c r="W360" s="13">
        <v>131317.5</v>
      </c>
      <c r="X360" s="35">
        <v>9423</v>
      </c>
      <c r="Y360" s="13">
        <v>47467</v>
      </c>
      <c r="Z360" s="13">
        <v>0</v>
      </c>
      <c r="AA360" s="13">
        <v>35600.25</v>
      </c>
      <c r="AB360" s="35">
        <v>5305</v>
      </c>
      <c r="AC360" s="13">
        <v>273847</v>
      </c>
      <c r="AD360" s="13">
        <v>177799</v>
      </c>
      <c r="AE360" s="13">
        <v>77785.5</v>
      </c>
    </row>
    <row r="361" spans="1:31">
      <c r="A361" s="2">
        <v>941</v>
      </c>
      <c r="B361" s="1" t="s">
        <v>504</v>
      </c>
      <c r="C361" s="13">
        <v>223213</v>
      </c>
      <c r="D361" s="13">
        <v>220259.75081168374</v>
      </c>
      <c r="E361" s="13">
        <v>3389.2635000455221</v>
      </c>
      <c r="F361" s="13">
        <v>331260</v>
      </c>
      <c r="G361" s="13">
        <v>328446</v>
      </c>
      <c r="H361" s="13">
        <v>2814</v>
      </c>
      <c r="I361" s="13">
        <v>17130</v>
      </c>
      <c r="J361" s="13">
        <v>12787</v>
      </c>
      <c r="K361" s="13">
        <v>4343</v>
      </c>
      <c r="L361" s="35">
        <v>156822.8405354445</v>
      </c>
      <c r="M361" s="13">
        <v>71684.094311402121</v>
      </c>
      <c r="N361" s="13">
        <v>156946.94208610081</v>
      </c>
      <c r="O361" s="13">
        <v>124720</v>
      </c>
      <c r="P361" s="13">
        <v>71684</v>
      </c>
      <c r="Q361" s="13">
        <v>0</v>
      </c>
      <c r="R361" s="13">
        <v>0</v>
      </c>
      <c r="S361" s="13">
        <v>31465.942086100811</v>
      </c>
      <c r="T361" s="35">
        <v>16200</v>
      </c>
      <c r="U361" s="13">
        <v>23639</v>
      </c>
      <c r="V361" s="13">
        <v>0</v>
      </c>
      <c r="W361" s="13">
        <v>17729.25</v>
      </c>
      <c r="X361" s="35">
        <v>8628</v>
      </c>
      <c r="Y361" s="13">
        <v>19032</v>
      </c>
      <c r="Z361" s="13">
        <v>0</v>
      </c>
      <c r="AA361" s="13">
        <v>14274</v>
      </c>
      <c r="AB361" s="35">
        <v>63766</v>
      </c>
      <c r="AC361" s="13">
        <v>274727</v>
      </c>
      <c r="AD361" s="13">
        <v>152881</v>
      </c>
      <c r="AE361" s="13">
        <v>92787.75</v>
      </c>
    </row>
    <row r="362" spans="1:31">
      <c r="A362" s="2">
        <v>944</v>
      </c>
      <c r="B362" s="1" t="s">
        <v>291</v>
      </c>
      <c r="C362" s="13">
        <v>631703</v>
      </c>
      <c r="D362" s="13">
        <v>621191.74918091798</v>
      </c>
      <c r="E362" s="13">
        <v>11744.192128064715</v>
      </c>
      <c r="F362" s="13">
        <v>837516</v>
      </c>
      <c r="G362" s="13">
        <v>820995</v>
      </c>
      <c r="H362" s="13">
        <v>16521</v>
      </c>
      <c r="I362" s="13">
        <v>6686</v>
      </c>
      <c r="J362" s="13">
        <v>6686</v>
      </c>
      <c r="K362" s="13">
        <v>0</v>
      </c>
      <c r="L362" s="35">
        <v>255198.46596035257</v>
      </c>
      <c r="M362" s="13">
        <v>61584.817473280156</v>
      </c>
      <c r="N362" s="13">
        <v>81748.169156796037</v>
      </c>
      <c r="O362" s="13">
        <v>252676</v>
      </c>
      <c r="P362" s="13">
        <v>59665</v>
      </c>
      <c r="Q362" s="13">
        <v>23799</v>
      </c>
      <c r="R362" s="13">
        <v>0</v>
      </c>
      <c r="S362" s="13">
        <v>-63799.616490088141</v>
      </c>
      <c r="T362" s="35">
        <v>11067</v>
      </c>
      <c r="U362" s="13">
        <v>26771</v>
      </c>
      <c r="V362" s="13">
        <v>0</v>
      </c>
      <c r="W362" s="13">
        <v>20078.25</v>
      </c>
      <c r="X362" s="35">
        <v>0</v>
      </c>
      <c r="Y362" s="13">
        <v>0</v>
      </c>
      <c r="Z362" s="13">
        <v>0</v>
      </c>
      <c r="AA362" s="13">
        <v>0</v>
      </c>
      <c r="AB362" s="35">
        <v>23143</v>
      </c>
      <c r="AC362" s="13">
        <v>40684</v>
      </c>
      <c r="AD362" s="13">
        <v>33560</v>
      </c>
      <c r="AE362" s="13">
        <v>6864.3000000000011</v>
      </c>
    </row>
    <row r="363" spans="1:31">
      <c r="A363" s="2">
        <v>946</v>
      </c>
      <c r="B363" s="1" t="s">
        <v>292</v>
      </c>
      <c r="C363" s="13">
        <v>830267</v>
      </c>
      <c r="D363" s="13">
        <v>797006.99448029778</v>
      </c>
      <c r="E363" s="13">
        <v>34882.130176139348</v>
      </c>
      <c r="F363" s="13">
        <v>1060979</v>
      </c>
      <c r="G363" s="13">
        <v>1040961</v>
      </c>
      <c r="H363" s="13">
        <v>20018</v>
      </c>
      <c r="I363" s="13">
        <v>12450</v>
      </c>
      <c r="J363" s="13">
        <v>9634</v>
      </c>
      <c r="K363" s="13">
        <v>2816</v>
      </c>
      <c r="L363" s="35">
        <v>444921.49648521747</v>
      </c>
      <c r="M363" s="13">
        <v>188336.35261179076</v>
      </c>
      <c r="N363" s="13">
        <v>528113.83233539329</v>
      </c>
      <c r="O363" s="13">
        <v>451139</v>
      </c>
      <c r="P363" s="13">
        <v>188337</v>
      </c>
      <c r="Q363" s="13">
        <v>43526</v>
      </c>
      <c r="R363" s="13">
        <v>0</v>
      </c>
      <c r="S363" s="13">
        <v>106994.83233539329</v>
      </c>
      <c r="T363" s="35">
        <v>38625</v>
      </c>
      <c r="U363" s="13">
        <v>113350</v>
      </c>
      <c r="V363" s="13">
        <v>0</v>
      </c>
      <c r="W363" s="13">
        <v>85012.5</v>
      </c>
      <c r="X363" s="35">
        <v>8174</v>
      </c>
      <c r="Y363" s="13">
        <v>0</v>
      </c>
      <c r="Z363" s="13">
        <v>0</v>
      </c>
      <c r="AA363" s="13">
        <v>0</v>
      </c>
      <c r="AB363" s="35">
        <v>18033</v>
      </c>
      <c r="AC363" s="13">
        <v>134142</v>
      </c>
      <c r="AD363" s="13">
        <v>189967</v>
      </c>
      <c r="AE363" s="13">
        <v>-39659.25</v>
      </c>
    </row>
    <row r="364" spans="1:31">
      <c r="A364" s="2">
        <v>951</v>
      </c>
      <c r="B364" s="1" t="s">
        <v>293</v>
      </c>
      <c r="C364" s="13">
        <v>1645530</v>
      </c>
      <c r="D364" s="13">
        <v>1627888.837222781</v>
      </c>
      <c r="E364" s="13">
        <v>15768.866745828969</v>
      </c>
      <c r="F364" s="13">
        <v>2266451</v>
      </c>
      <c r="G364" s="13">
        <v>2228761</v>
      </c>
      <c r="H364" s="13">
        <v>37690</v>
      </c>
      <c r="I364" s="13">
        <v>114381</v>
      </c>
      <c r="J364" s="13">
        <v>89193</v>
      </c>
      <c r="K364" s="13">
        <v>25188</v>
      </c>
      <c r="L364" s="35">
        <v>1004874.5924249508</v>
      </c>
      <c r="M364" s="13">
        <v>179839.56768134632</v>
      </c>
      <c r="N364" s="13">
        <v>1485318.4692059699</v>
      </c>
      <c r="O364" s="13">
        <v>1132819</v>
      </c>
      <c r="P364" s="13">
        <v>212769</v>
      </c>
      <c r="Q364" s="13">
        <v>0</v>
      </c>
      <c r="R364" s="13">
        <v>0</v>
      </c>
      <c r="S364" s="13">
        <v>174026.46920596994</v>
      </c>
      <c r="T364" s="35">
        <v>46002</v>
      </c>
      <c r="U364" s="13">
        <v>196091</v>
      </c>
      <c r="V364" s="13">
        <v>31895</v>
      </c>
      <c r="W364" s="13">
        <v>123147</v>
      </c>
      <c r="X364" s="35">
        <v>7318</v>
      </c>
      <c r="Y364" s="13">
        <v>17601</v>
      </c>
      <c r="Z364" s="13">
        <v>0</v>
      </c>
      <c r="AA364" s="13">
        <v>13200.75</v>
      </c>
      <c r="AB364" s="35">
        <v>3944</v>
      </c>
      <c r="AC364" s="13">
        <v>72020</v>
      </c>
      <c r="AD364" s="13">
        <v>20053</v>
      </c>
      <c r="AE364" s="13">
        <v>44090.400000000001</v>
      </c>
    </row>
    <row r="365" spans="1:31">
      <c r="A365" s="2">
        <v>957</v>
      </c>
      <c r="B365" s="1" t="s">
        <v>294</v>
      </c>
      <c r="C365" s="13">
        <v>18132841</v>
      </c>
      <c r="D365" s="13">
        <v>17150572.112908781</v>
      </c>
      <c r="E365" s="13">
        <v>1017698.2134244023</v>
      </c>
      <c r="F365" s="13">
        <v>18255215</v>
      </c>
      <c r="G365" s="13">
        <v>17175405</v>
      </c>
      <c r="H365" s="13">
        <v>1079810</v>
      </c>
      <c r="I365" s="13">
        <v>790767</v>
      </c>
      <c r="J365" s="13">
        <v>762269</v>
      </c>
      <c r="K365" s="13">
        <v>28498</v>
      </c>
      <c r="L365" s="35">
        <v>8800724.9381293412</v>
      </c>
      <c r="M365" s="13">
        <v>797978.09215680696</v>
      </c>
      <c r="N365" s="13">
        <v>12687475.777210364</v>
      </c>
      <c r="O365" s="13">
        <v>9470962</v>
      </c>
      <c r="P365" s="13">
        <v>797666</v>
      </c>
      <c r="Q365" s="13">
        <v>387692</v>
      </c>
      <c r="R365" s="13">
        <v>0</v>
      </c>
      <c r="S365" s="13">
        <v>2200181.2345323353</v>
      </c>
      <c r="T365" s="35">
        <v>274449</v>
      </c>
      <c r="U365" s="13">
        <v>957931</v>
      </c>
      <c r="V365" s="13">
        <v>16471</v>
      </c>
      <c r="W365" s="13">
        <v>706095</v>
      </c>
      <c r="X365" s="35">
        <v>47267</v>
      </c>
      <c r="Y365" s="13">
        <v>166506</v>
      </c>
      <c r="Z365" s="13">
        <v>1315</v>
      </c>
      <c r="AA365" s="13">
        <v>123893.25</v>
      </c>
      <c r="AB365" s="35">
        <v>51486</v>
      </c>
      <c r="AC365" s="13">
        <v>189197</v>
      </c>
      <c r="AD365" s="13">
        <v>161288</v>
      </c>
      <c r="AE365" s="13">
        <v>28741.800000000003</v>
      </c>
    </row>
    <row r="366" spans="1:31">
      <c r="A366" s="2">
        <v>962</v>
      </c>
      <c r="B366" s="1" t="s">
        <v>295</v>
      </c>
      <c r="C366" s="13">
        <v>1790999</v>
      </c>
      <c r="D366" s="13">
        <v>1757798.1782507231</v>
      </c>
      <c r="E366" s="13">
        <v>36699.842514804186</v>
      </c>
      <c r="F366" s="13">
        <v>2063749</v>
      </c>
      <c r="G366" s="13">
        <v>2029406</v>
      </c>
      <c r="H366" s="13">
        <v>34343</v>
      </c>
      <c r="I366" s="13">
        <v>25251</v>
      </c>
      <c r="J366" s="13">
        <v>25251</v>
      </c>
      <c r="K366" s="13">
        <v>0</v>
      </c>
      <c r="L366" s="35">
        <v>844919.51468843</v>
      </c>
      <c r="M366" s="13">
        <v>144836.63969479132</v>
      </c>
      <c r="N366" s="13">
        <v>783013.6212850369</v>
      </c>
      <c r="O366" s="13">
        <v>886308</v>
      </c>
      <c r="P366" s="13">
        <v>144837</v>
      </c>
      <c r="Q366" s="13">
        <v>0</v>
      </c>
      <c r="R366" s="13">
        <v>0</v>
      </c>
      <c r="S366" s="13">
        <v>-175907.3787149631</v>
      </c>
      <c r="T366" s="35">
        <v>30510</v>
      </c>
      <c r="U366" s="13">
        <v>138974</v>
      </c>
      <c r="V366" s="13">
        <v>0</v>
      </c>
      <c r="W366" s="13">
        <v>104230.5</v>
      </c>
      <c r="X366" s="35">
        <v>0</v>
      </c>
      <c r="Y366" s="13">
        <v>14660</v>
      </c>
      <c r="Z366" s="13">
        <v>0</v>
      </c>
      <c r="AA366" s="13">
        <v>10995</v>
      </c>
      <c r="AB366" s="35">
        <v>12508</v>
      </c>
      <c r="AC366" s="13">
        <v>37534</v>
      </c>
      <c r="AD366" s="13">
        <v>19289</v>
      </c>
      <c r="AE366" s="13">
        <v>16956.45</v>
      </c>
    </row>
    <row r="367" spans="1:31">
      <c r="A367" s="2">
        <v>964</v>
      </c>
      <c r="B367" s="1" t="s">
        <v>505</v>
      </c>
      <c r="C367" s="13">
        <v>278083</v>
      </c>
      <c r="D367" s="13">
        <v>265381.28084126551</v>
      </c>
      <c r="E367" s="13">
        <v>5903.0177882724865</v>
      </c>
      <c r="F367" s="13">
        <v>360828</v>
      </c>
      <c r="G367" s="13">
        <v>355232</v>
      </c>
      <c r="H367" s="13">
        <v>5596</v>
      </c>
      <c r="I367" s="13">
        <v>26996</v>
      </c>
      <c r="J367" s="13">
        <v>25802</v>
      </c>
      <c r="K367" s="13">
        <v>1194</v>
      </c>
      <c r="L367" s="35">
        <v>194874.31419654773</v>
      </c>
      <c r="M367" s="13">
        <v>87820.347754960894</v>
      </c>
      <c r="N367" s="13">
        <v>259792.14201020054</v>
      </c>
      <c r="O367" s="13">
        <v>202079</v>
      </c>
      <c r="P367" s="13">
        <v>87820</v>
      </c>
      <c r="Q367" s="13">
        <v>8443</v>
      </c>
      <c r="R367" s="13">
        <v>0</v>
      </c>
      <c r="S367" s="13">
        <v>48718.578549136932</v>
      </c>
      <c r="T367" s="35">
        <v>0</v>
      </c>
      <c r="U367" s="13">
        <v>17721</v>
      </c>
      <c r="V367" s="13">
        <v>0</v>
      </c>
      <c r="W367" s="13">
        <v>13290.75</v>
      </c>
      <c r="X367" s="35">
        <v>19107</v>
      </c>
      <c r="Y367" s="13">
        <v>18105</v>
      </c>
      <c r="Z367" s="13">
        <v>0</v>
      </c>
      <c r="AA367" s="13">
        <v>13578.75</v>
      </c>
      <c r="AB367" s="35">
        <v>4687</v>
      </c>
      <c r="AC367" s="13">
        <v>217949</v>
      </c>
      <c r="AD367" s="13">
        <v>83148</v>
      </c>
      <c r="AE367" s="13">
        <v>103568.55</v>
      </c>
    </row>
    <row r="368" spans="1:31">
      <c r="A368" s="2">
        <v>965</v>
      </c>
      <c r="B368" s="1" t="s">
        <v>296</v>
      </c>
      <c r="C368" s="13">
        <v>1191497</v>
      </c>
      <c r="D368" s="13">
        <v>1179080.4725366309</v>
      </c>
      <c r="E368" s="13">
        <v>14744.205687675669</v>
      </c>
      <c r="F368" s="13">
        <v>1342787</v>
      </c>
      <c r="G368" s="13">
        <v>1324693</v>
      </c>
      <c r="H368" s="13">
        <v>18094</v>
      </c>
      <c r="I368" s="13">
        <v>36136</v>
      </c>
      <c r="J368" s="13">
        <v>34287</v>
      </c>
      <c r="K368" s="13">
        <v>1849</v>
      </c>
      <c r="L368" s="35">
        <v>669147.97438706621</v>
      </c>
      <c r="M368" s="13">
        <v>138842.09351688839</v>
      </c>
      <c r="N368" s="13">
        <v>786540.12647681287</v>
      </c>
      <c r="O368" s="13">
        <v>668234</v>
      </c>
      <c r="P368" s="13">
        <v>164362</v>
      </c>
      <c r="Q368" s="13">
        <v>0</v>
      </c>
      <c r="R368" s="13">
        <v>0</v>
      </c>
      <c r="S368" s="13">
        <v>105189.12647681287</v>
      </c>
      <c r="T368" s="35">
        <v>11001</v>
      </c>
      <c r="U368" s="13">
        <v>60567</v>
      </c>
      <c r="V368" s="13">
        <v>0</v>
      </c>
      <c r="W368" s="13">
        <v>45425.25</v>
      </c>
      <c r="X368" s="35">
        <v>5641</v>
      </c>
      <c r="Y368" s="13">
        <v>30996</v>
      </c>
      <c r="Z368" s="13">
        <v>0</v>
      </c>
      <c r="AA368" s="13">
        <v>23247</v>
      </c>
      <c r="AB368" s="35">
        <v>10353</v>
      </c>
      <c r="AC368" s="13">
        <v>64127</v>
      </c>
      <c r="AD368" s="13">
        <v>12557</v>
      </c>
      <c r="AE368" s="13">
        <v>42347.850000000006</v>
      </c>
    </row>
    <row r="369" spans="1:31">
      <c r="A369" s="2">
        <v>971</v>
      </c>
      <c r="B369" s="1" t="s">
        <v>297</v>
      </c>
      <c r="C369" s="13">
        <v>2591943</v>
      </c>
      <c r="D369" s="13">
        <v>2520222.1746198013</v>
      </c>
      <c r="E369" s="13">
        <v>23833.979997636754</v>
      </c>
      <c r="F369" s="13">
        <v>3203191</v>
      </c>
      <c r="G369" s="13">
        <v>3175789</v>
      </c>
      <c r="H369" s="13">
        <v>27402</v>
      </c>
      <c r="I369" s="13">
        <v>155124</v>
      </c>
      <c r="J369" s="13">
        <v>154583</v>
      </c>
      <c r="K369" s="13">
        <v>541</v>
      </c>
      <c r="L369" s="35">
        <v>1487597.7705655708</v>
      </c>
      <c r="M369" s="13">
        <v>340206.98114334134</v>
      </c>
      <c r="N369" s="13">
        <v>1846613.1320400205</v>
      </c>
      <c r="O369" s="13">
        <v>1658152</v>
      </c>
      <c r="P369" s="13">
        <v>340207</v>
      </c>
      <c r="Q369" s="13">
        <v>19632</v>
      </c>
      <c r="R369" s="13">
        <v>0</v>
      </c>
      <c r="S369" s="13">
        <v>208093.13204002054</v>
      </c>
      <c r="T369" s="35">
        <v>66502</v>
      </c>
      <c r="U369" s="13">
        <v>251806</v>
      </c>
      <c r="V369" s="13">
        <v>12126</v>
      </c>
      <c r="W369" s="13">
        <v>179760</v>
      </c>
      <c r="X369" s="35">
        <v>1598</v>
      </c>
      <c r="Y369" s="13">
        <v>18815</v>
      </c>
      <c r="Z369" s="13">
        <v>905</v>
      </c>
      <c r="AA369" s="13">
        <v>13432.5</v>
      </c>
      <c r="AB369" s="35">
        <v>5831</v>
      </c>
      <c r="AC369" s="13">
        <v>188053</v>
      </c>
      <c r="AD369" s="13">
        <v>38841</v>
      </c>
      <c r="AE369" s="13">
        <v>116503.2</v>
      </c>
    </row>
    <row r="370" spans="1:31">
      <c r="A370" s="2">
        <v>981</v>
      </c>
      <c r="B370" s="1" t="s">
        <v>298</v>
      </c>
      <c r="C370" s="13">
        <v>3094444</v>
      </c>
      <c r="D370" s="13">
        <v>2899062.9683630336</v>
      </c>
      <c r="E370" s="13">
        <v>201426.53693347459</v>
      </c>
      <c r="F370" s="13">
        <v>4066559</v>
      </c>
      <c r="G370" s="13">
        <v>3797620</v>
      </c>
      <c r="H370" s="13">
        <v>268939</v>
      </c>
      <c r="I370" s="13">
        <v>145093</v>
      </c>
      <c r="J370" s="13">
        <v>145093</v>
      </c>
      <c r="K370" s="13">
        <v>0</v>
      </c>
      <c r="L370" s="35">
        <v>1200505.8746703884</v>
      </c>
      <c r="M370" s="13">
        <v>115170.89565075797</v>
      </c>
      <c r="N370" s="13">
        <v>1214695.8961614731</v>
      </c>
      <c r="O370" s="13">
        <v>1232697</v>
      </c>
      <c r="P370" s="13">
        <v>116563</v>
      </c>
      <c r="Q370" s="13">
        <v>133300</v>
      </c>
      <c r="R370" s="13">
        <v>0</v>
      </c>
      <c r="S370" s="13">
        <v>115298.89616147312</v>
      </c>
      <c r="T370" s="35">
        <v>43385</v>
      </c>
      <c r="U370" s="13">
        <v>184120</v>
      </c>
      <c r="V370" s="13">
        <v>1031</v>
      </c>
      <c r="W370" s="13">
        <v>137316.75</v>
      </c>
      <c r="X370" s="35">
        <v>4354</v>
      </c>
      <c r="Y370" s="13">
        <v>33272</v>
      </c>
      <c r="Z370" s="13">
        <v>0</v>
      </c>
      <c r="AA370" s="13">
        <v>24954</v>
      </c>
      <c r="AB370" s="35">
        <v>6773</v>
      </c>
      <c r="AC370" s="13">
        <v>29334</v>
      </c>
      <c r="AD370" s="13">
        <v>6384</v>
      </c>
      <c r="AE370" s="13">
        <v>18640.2</v>
      </c>
    </row>
    <row r="371" spans="1:31">
      <c r="A371" s="2">
        <v>983</v>
      </c>
      <c r="B371" s="1" t="s">
        <v>299</v>
      </c>
      <c r="C371" s="13">
        <v>27633769</v>
      </c>
      <c r="D371" s="13">
        <v>26783819.468665525</v>
      </c>
      <c r="E371" s="13">
        <v>903942.64671983337</v>
      </c>
      <c r="F371" s="13">
        <v>30327961</v>
      </c>
      <c r="G371" s="13">
        <v>29391048</v>
      </c>
      <c r="H371" s="13">
        <v>936913</v>
      </c>
      <c r="I371" s="13">
        <v>859257</v>
      </c>
      <c r="J371" s="13">
        <v>841452</v>
      </c>
      <c r="K371" s="13">
        <v>17805</v>
      </c>
      <c r="L371" s="35">
        <v>9782049</v>
      </c>
      <c r="M371" s="13"/>
      <c r="N371" s="13">
        <v>12396045.105904534</v>
      </c>
      <c r="O371" s="13">
        <v>11339757</v>
      </c>
      <c r="P371" s="13">
        <v>0</v>
      </c>
      <c r="Q371" s="13">
        <v>0</v>
      </c>
      <c r="R371" s="13">
        <v>0</v>
      </c>
      <c r="S371" s="13">
        <v>1056288.1059045345</v>
      </c>
      <c r="T371" s="35">
        <v>174274</v>
      </c>
      <c r="U371" s="13">
        <v>925234</v>
      </c>
      <c r="V371" s="13">
        <v>4468</v>
      </c>
      <c r="W371" s="13">
        <v>690574.5</v>
      </c>
      <c r="X371" s="35">
        <v>76601</v>
      </c>
      <c r="Y371" s="13">
        <v>217460</v>
      </c>
      <c r="Z371" s="13">
        <v>118</v>
      </c>
      <c r="AA371" s="13">
        <v>163006.5</v>
      </c>
      <c r="AB371" s="35">
        <v>130035</v>
      </c>
      <c r="AC371" s="13">
        <v>637796</v>
      </c>
      <c r="AD371" s="13">
        <v>220384</v>
      </c>
      <c r="AE371" s="13">
        <v>330498.90000000002</v>
      </c>
    </row>
    <row r="372" spans="1:31">
      <c r="A372" s="2">
        <v>984</v>
      </c>
      <c r="B372" s="1" t="s">
        <v>300</v>
      </c>
      <c r="C372" s="13">
        <v>6606774</v>
      </c>
      <c r="D372" s="13">
        <v>6386598.098407953</v>
      </c>
      <c r="E372" s="13">
        <v>233084.31947218248</v>
      </c>
      <c r="F372" s="13">
        <v>7225502</v>
      </c>
      <c r="G372" s="13">
        <v>7028469</v>
      </c>
      <c r="H372" s="13">
        <v>197033</v>
      </c>
      <c r="I372" s="13">
        <v>223092</v>
      </c>
      <c r="J372" s="13">
        <v>219579</v>
      </c>
      <c r="K372" s="13">
        <v>3513</v>
      </c>
      <c r="L372" s="35">
        <v>2781317.513367651</v>
      </c>
      <c r="M372" s="13">
        <v>459302.78606156481</v>
      </c>
      <c r="N372" s="13">
        <v>3506830.2635653974</v>
      </c>
      <c r="O372" s="13">
        <v>2690263</v>
      </c>
      <c r="P372" s="13">
        <v>459303</v>
      </c>
      <c r="Q372" s="13">
        <v>29006</v>
      </c>
      <c r="R372" s="13">
        <v>0</v>
      </c>
      <c r="S372" s="13">
        <v>695329.37834191276</v>
      </c>
      <c r="T372" s="35">
        <v>73642</v>
      </c>
      <c r="U372" s="13">
        <v>181158</v>
      </c>
      <c r="V372" s="13">
        <v>743</v>
      </c>
      <c r="W372" s="13">
        <v>135311.25</v>
      </c>
      <c r="X372" s="35">
        <v>14466</v>
      </c>
      <c r="Y372" s="13">
        <v>503</v>
      </c>
      <c r="Z372" s="13">
        <v>0</v>
      </c>
      <c r="AA372" s="13">
        <v>377.25</v>
      </c>
      <c r="AB372" s="35">
        <v>32590</v>
      </c>
      <c r="AC372" s="13">
        <v>217398</v>
      </c>
      <c r="AD372" s="13">
        <v>74155</v>
      </c>
      <c r="AE372" s="13">
        <v>109242.45</v>
      </c>
    </row>
    <row r="373" spans="1:31">
      <c r="A373" s="2">
        <v>986</v>
      </c>
      <c r="B373" s="1" t="s">
        <v>301</v>
      </c>
      <c r="C373" s="13">
        <v>1140956</v>
      </c>
      <c r="D373" s="13">
        <v>1133275.1235222002</v>
      </c>
      <c r="E373" s="13">
        <v>9909.5031564837209</v>
      </c>
      <c r="F373" s="13">
        <v>1411031</v>
      </c>
      <c r="G373" s="13">
        <v>1395427</v>
      </c>
      <c r="H373" s="13">
        <v>15604</v>
      </c>
      <c r="I373" s="13">
        <v>93096</v>
      </c>
      <c r="J373" s="13">
        <v>93096</v>
      </c>
      <c r="K373" s="13">
        <v>0</v>
      </c>
      <c r="L373" s="35">
        <v>614082.7455857048</v>
      </c>
      <c r="M373" s="13">
        <v>127663.83409538338</v>
      </c>
      <c r="N373" s="13">
        <v>725723.13738120429</v>
      </c>
      <c r="O373" s="13">
        <v>700880</v>
      </c>
      <c r="P373" s="13">
        <v>149068</v>
      </c>
      <c r="Q373" s="13">
        <v>0</v>
      </c>
      <c r="R373" s="13">
        <v>0</v>
      </c>
      <c r="S373" s="13">
        <v>113039.13738120429</v>
      </c>
      <c r="T373" s="35">
        <v>15834</v>
      </c>
      <c r="U373" s="13">
        <v>115733</v>
      </c>
      <c r="V373" s="13">
        <v>0</v>
      </c>
      <c r="W373" s="13">
        <v>86799.75</v>
      </c>
      <c r="X373" s="35">
        <v>3659</v>
      </c>
      <c r="Y373" s="13">
        <v>0</v>
      </c>
      <c r="Z373" s="13">
        <v>0</v>
      </c>
      <c r="AA373" s="13">
        <v>0</v>
      </c>
      <c r="AB373" s="35">
        <v>25635</v>
      </c>
      <c r="AC373" s="13">
        <v>25214</v>
      </c>
      <c r="AD373" s="13">
        <v>125225</v>
      </c>
      <c r="AE373" s="13">
        <v>-72866.100000000006</v>
      </c>
    </row>
    <row r="374" spans="1:31">
      <c r="A374" s="2">
        <v>988</v>
      </c>
      <c r="B374" s="1" t="s">
        <v>302</v>
      </c>
      <c r="C374" s="13">
        <v>9351900</v>
      </c>
      <c r="D374" s="13">
        <v>8972284.600939611</v>
      </c>
      <c r="E374" s="13">
        <v>397887.40873897559</v>
      </c>
      <c r="F374" s="13">
        <v>10502698</v>
      </c>
      <c r="G374" s="13">
        <v>10007823</v>
      </c>
      <c r="H374" s="13">
        <v>494875</v>
      </c>
      <c r="I374" s="13">
        <v>247399</v>
      </c>
      <c r="J374" s="13">
        <v>224024</v>
      </c>
      <c r="K374" s="13">
        <v>23375</v>
      </c>
      <c r="L374" s="35">
        <v>4837513.588170425</v>
      </c>
      <c r="M374" s="13">
        <v>613890.59451033722</v>
      </c>
      <c r="N374" s="13">
        <v>7488902.1291266233</v>
      </c>
      <c r="O374" s="13">
        <v>6185632</v>
      </c>
      <c r="P374" s="13">
        <v>613891</v>
      </c>
      <c r="Q374" s="13">
        <v>3348</v>
      </c>
      <c r="R374" s="13">
        <v>0</v>
      </c>
      <c r="S374" s="13">
        <v>1209378.3970426063</v>
      </c>
      <c r="T374" s="35">
        <v>243916</v>
      </c>
      <c r="U374" s="13">
        <v>1083298</v>
      </c>
      <c r="V374" s="13">
        <v>14423</v>
      </c>
      <c r="W374" s="13">
        <v>801656.25</v>
      </c>
      <c r="X374" s="35">
        <v>56958</v>
      </c>
      <c r="Y374" s="13">
        <v>180671</v>
      </c>
      <c r="Z374" s="13">
        <v>0</v>
      </c>
      <c r="AA374" s="13">
        <v>135503.25</v>
      </c>
      <c r="AB374" s="35">
        <v>109380</v>
      </c>
      <c r="AC374" s="13">
        <v>1049533</v>
      </c>
      <c r="AD374" s="13">
        <v>438095</v>
      </c>
      <c r="AE374" s="13">
        <v>479251.65</v>
      </c>
    </row>
    <row r="375" spans="1:31">
      <c r="A375" s="2">
        <v>993</v>
      </c>
      <c r="B375" s="1" t="s">
        <v>506</v>
      </c>
      <c r="C375" s="13">
        <v>267632</v>
      </c>
      <c r="D375" s="13">
        <v>232378.79028668982</v>
      </c>
      <c r="E375" s="13">
        <v>17983.104724749584</v>
      </c>
      <c r="F375" s="13">
        <v>438944</v>
      </c>
      <c r="G375" s="13">
        <v>427873</v>
      </c>
      <c r="H375" s="13">
        <v>11071</v>
      </c>
      <c r="I375" s="13">
        <v>14637</v>
      </c>
      <c r="J375" s="13">
        <v>14637</v>
      </c>
      <c r="K375" s="13">
        <v>0</v>
      </c>
      <c r="L375" s="35">
        <v>191876.05731042626</v>
      </c>
      <c r="M375" s="13">
        <v>86254.827865590458</v>
      </c>
      <c r="N375" s="13">
        <v>266448.55229158606</v>
      </c>
      <c r="O375" s="13">
        <v>172284</v>
      </c>
      <c r="P375" s="13">
        <v>86255</v>
      </c>
      <c r="Q375" s="13">
        <v>0</v>
      </c>
      <c r="R375" s="13">
        <v>0</v>
      </c>
      <c r="S375" s="13">
        <v>47969.014327606565</v>
      </c>
      <c r="T375" s="35">
        <v>342</v>
      </c>
      <c r="U375" s="13">
        <v>29597</v>
      </c>
      <c r="V375" s="13">
        <v>0</v>
      </c>
      <c r="W375" s="13">
        <v>22197.75</v>
      </c>
      <c r="X375" s="35">
        <v>1033</v>
      </c>
      <c r="Y375" s="13">
        <v>13567</v>
      </c>
      <c r="Z375" s="13">
        <v>0</v>
      </c>
      <c r="AA375" s="13">
        <v>10175.25</v>
      </c>
      <c r="AB375" s="35">
        <v>7910</v>
      </c>
      <c r="AC375" s="13">
        <v>94504</v>
      </c>
      <c r="AD375" s="13">
        <v>21437</v>
      </c>
      <c r="AE375" s="13">
        <v>55650.75</v>
      </c>
    </row>
    <row r="376" spans="1:31">
      <c r="A376" s="2">
        <v>994</v>
      </c>
      <c r="B376" s="1" t="s">
        <v>303</v>
      </c>
      <c r="C376" s="13">
        <v>2607219</v>
      </c>
      <c r="D376" s="13">
        <v>2486294.9636762799</v>
      </c>
      <c r="E376" s="13">
        <v>126018.75875321316</v>
      </c>
      <c r="F376" s="13">
        <v>3490504</v>
      </c>
      <c r="G376" s="13">
        <v>3367159</v>
      </c>
      <c r="H376" s="13">
        <v>123345</v>
      </c>
      <c r="I376" s="13">
        <v>141003</v>
      </c>
      <c r="J376" s="13">
        <v>115154</v>
      </c>
      <c r="K376" s="13">
        <v>25849</v>
      </c>
      <c r="L376" s="35">
        <v>1350866.9802982428</v>
      </c>
      <c r="M376" s="13">
        <v>190052.29490200494</v>
      </c>
      <c r="N376" s="13">
        <v>1549734.2037443158</v>
      </c>
      <c r="O376" s="13">
        <v>1389663</v>
      </c>
      <c r="P376" s="13">
        <v>192350</v>
      </c>
      <c r="Q376" s="13">
        <v>6278</v>
      </c>
      <c r="R376" s="13">
        <v>0</v>
      </c>
      <c r="S376" s="13">
        <v>162707.20374431578</v>
      </c>
      <c r="T376" s="35">
        <v>18413</v>
      </c>
      <c r="U376" s="13">
        <v>64337</v>
      </c>
      <c r="V376" s="13">
        <v>0</v>
      </c>
      <c r="W376" s="13">
        <v>48252.75</v>
      </c>
      <c r="X376" s="35">
        <v>16603</v>
      </c>
      <c r="Y376" s="13">
        <v>34971</v>
      </c>
      <c r="Z376" s="13">
        <v>669</v>
      </c>
      <c r="AA376" s="13">
        <v>25726.5</v>
      </c>
      <c r="AB376" s="35">
        <v>94163</v>
      </c>
      <c r="AC376" s="13">
        <v>117065</v>
      </c>
      <c r="AD376" s="13">
        <v>256741</v>
      </c>
      <c r="AE376" s="13">
        <v>-97704.6</v>
      </c>
    </row>
    <row r="377" spans="1:31">
      <c r="A377" s="2">
        <v>995</v>
      </c>
      <c r="B377" s="1" t="s">
        <v>304</v>
      </c>
      <c r="C377" s="13">
        <v>21181972</v>
      </c>
      <c r="D377" s="13">
        <v>20063924.172348265</v>
      </c>
      <c r="E377" s="13">
        <v>1159433.696408059</v>
      </c>
      <c r="F377" s="13">
        <v>20647940</v>
      </c>
      <c r="G377" s="13">
        <v>19565245</v>
      </c>
      <c r="H377" s="13">
        <v>1082695</v>
      </c>
      <c r="I377" s="13">
        <v>759710</v>
      </c>
      <c r="J377" s="13">
        <v>726276</v>
      </c>
      <c r="K377" s="13">
        <v>33434</v>
      </c>
      <c r="L377" s="35">
        <v>8398950</v>
      </c>
      <c r="M377" s="13"/>
      <c r="N377" s="13">
        <v>13608265.76955699</v>
      </c>
      <c r="O377" s="13">
        <v>11752190</v>
      </c>
      <c r="P377" s="13">
        <v>0</v>
      </c>
      <c r="Q377" s="13">
        <v>61357</v>
      </c>
      <c r="R377" s="13">
        <v>0</v>
      </c>
      <c r="S377" s="13">
        <v>1917432.7695569899</v>
      </c>
      <c r="T377" s="35">
        <v>79725</v>
      </c>
      <c r="U377" s="13">
        <v>336961</v>
      </c>
      <c r="V377" s="13">
        <v>22445</v>
      </c>
      <c r="W377" s="13">
        <v>235887</v>
      </c>
      <c r="X377" s="35">
        <v>42702</v>
      </c>
      <c r="Y377" s="13">
        <v>117877</v>
      </c>
      <c r="Z377" s="13">
        <v>243</v>
      </c>
      <c r="AA377" s="13">
        <v>88225.5</v>
      </c>
      <c r="AB377" s="35">
        <v>217095</v>
      </c>
      <c r="AC377" s="13">
        <v>984316</v>
      </c>
      <c r="AD377" s="13">
        <v>164799</v>
      </c>
      <c r="AE377" s="13">
        <v>634651.65</v>
      </c>
    </row>
    <row r="378" spans="1:31">
      <c r="A378" s="2">
        <v>1507</v>
      </c>
      <c r="B378" s="1" t="s">
        <v>305</v>
      </c>
      <c r="C378" s="13">
        <v>2029067</v>
      </c>
      <c r="D378" s="13">
        <v>1974550.1293739027</v>
      </c>
      <c r="E378" s="13">
        <v>58480.86254622374</v>
      </c>
      <c r="F378" s="13">
        <v>2612050</v>
      </c>
      <c r="G378" s="13">
        <v>2510521</v>
      </c>
      <c r="H378" s="13">
        <v>101529</v>
      </c>
      <c r="I378" s="13">
        <v>101299</v>
      </c>
      <c r="J378" s="13">
        <v>101299</v>
      </c>
      <c r="K378" s="13">
        <v>0</v>
      </c>
      <c r="L378" s="35">
        <v>970724.14274460473</v>
      </c>
      <c r="M378" s="13">
        <v>310200.50307234103</v>
      </c>
      <c r="N378" s="13">
        <v>1401866.1530517254</v>
      </c>
      <c r="O378" s="13">
        <v>1032375</v>
      </c>
      <c r="P378" s="13">
        <v>310201</v>
      </c>
      <c r="Q378" s="13">
        <v>0</v>
      </c>
      <c r="R378" s="13">
        <v>0</v>
      </c>
      <c r="S378" s="13">
        <v>242681.03568615118</v>
      </c>
      <c r="T378" s="35">
        <v>40728</v>
      </c>
      <c r="U378" s="13">
        <v>112363</v>
      </c>
      <c r="V378" s="13">
        <v>852</v>
      </c>
      <c r="W378" s="13">
        <v>83633.25</v>
      </c>
      <c r="X378" s="35">
        <v>23870</v>
      </c>
      <c r="Y378" s="13">
        <v>76875</v>
      </c>
      <c r="Z378" s="13">
        <v>0</v>
      </c>
      <c r="AA378" s="13">
        <v>57656.25</v>
      </c>
      <c r="AB378" s="35">
        <v>94367</v>
      </c>
      <c r="AC378" s="13">
        <v>702898</v>
      </c>
      <c r="AD378" s="13">
        <v>497055</v>
      </c>
      <c r="AE378" s="13">
        <v>171470.40000000002</v>
      </c>
    </row>
    <row r="379" spans="1:31">
      <c r="A379" s="2">
        <v>1509</v>
      </c>
      <c r="B379" s="1" t="s">
        <v>306</v>
      </c>
      <c r="C379" s="13">
        <v>4648086</v>
      </c>
      <c r="D379" s="13">
        <v>4394424.6171308011</v>
      </c>
      <c r="E379" s="13">
        <v>262742.49717669527</v>
      </c>
      <c r="F379" s="13">
        <v>4560583</v>
      </c>
      <c r="G379" s="13">
        <v>4276344</v>
      </c>
      <c r="H379" s="13">
        <v>284239</v>
      </c>
      <c r="I379" s="13">
        <v>195642</v>
      </c>
      <c r="J379" s="13">
        <v>193288</v>
      </c>
      <c r="K379" s="13">
        <v>2354</v>
      </c>
      <c r="L379" s="35">
        <v>2769135.322908856</v>
      </c>
      <c r="M379" s="13">
        <v>508850.58132390451</v>
      </c>
      <c r="N379" s="13">
        <v>3350345.6562735988</v>
      </c>
      <c r="O379" s="13">
        <v>3100980</v>
      </c>
      <c r="P379" s="13">
        <v>508851</v>
      </c>
      <c r="Q379" s="13">
        <v>187137</v>
      </c>
      <c r="R379" s="13">
        <v>0</v>
      </c>
      <c r="S379" s="13">
        <v>401783.65627359878</v>
      </c>
      <c r="T379" s="35">
        <v>62890</v>
      </c>
      <c r="U379" s="13">
        <v>209182</v>
      </c>
      <c r="V379" s="13">
        <v>8785</v>
      </c>
      <c r="W379" s="13">
        <v>150297.75</v>
      </c>
      <c r="X379" s="35">
        <v>43624</v>
      </c>
      <c r="Y379" s="13">
        <v>108976</v>
      </c>
      <c r="Z379" s="13">
        <v>1502</v>
      </c>
      <c r="AA379" s="13">
        <v>80605.5</v>
      </c>
      <c r="AB379" s="35">
        <v>31164</v>
      </c>
      <c r="AC379" s="13">
        <v>446620</v>
      </c>
      <c r="AD379" s="13">
        <v>86344</v>
      </c>
      <c r="AE379" s="13">
        <v>276200.55</v>
      </c>
    </row>
    <row r="380" spans="1:31">
      <c r="A380" s="2">
        <v>1525</v>
      </c>
      <c r="B380" s="1" t="s">
        <v>307</v>
      </c>
      <c r="C380" s="13">
        <v>1907906</v>
      </c>
      <c r="D380" s="13">
        <v>1772468.949409521</v>
      </c>
      <c r="E380" s="13">
        <v>139164.73571349704</v>
      </c>
      <c r="F380" s="13">
        <v>2138586</v>
      </c>
      <c r="G380" s="13">
        <v>2006396</v>
      </c>
      <c r="H380" s="13">
        <v>132190</v>
      </c>
      <c r="I380" s="13">
        <v>60550</v>
      </c>
      <c r="J380" s="13">
        <v>59379</v>
      </c>
      <c r="K380" s="13">
        <v>1171</v>
      </c>
      <c r="L380" s="35">
        <v>712785.32309061114</v>
      </c>
      <c r="M380" s="13">
        <v>334250.06220066635</v>
      </c>
      <c r="N380" s="13">
        <v>543562.91940699727</v>
      </c>
      <c r="O380" s="13">
        <v>0</v>
      </c>
      <c r="P380" s="13">
        <v>202322</v>
      </c>
      <c r="Q380" s="13">
        <v>0</v>
      </c>
      <c r="R380" s="13">
        <v>0</v>
      </c>
      <c r="S380" s="13">
        <v>178196.33077265279</v>
      </c>
      <c r="T380" s="35">
        <v>15696</v>
      </c>
      <c r="U380" s="13">
        <v>89382</v>
      </c>
      <c r="V380" s="13">
        <v>629</v>
      </c>
      <c r="W380" s="13">
        <v>66564.75</v>
      </c>
      <c r="X380" s="35">
        <v>4063</v>
      </c>
      <c r="Y380" s="13">
        <v>2350</v>
      </c>
      <c r="Z380" s="13">
        <v>0</v>
      </c>
      <c r="AA380" s="13">
        <v>1762.5</v>
      </c>
      <c r="AB380" s="35">
        <v>24851</v>
      </c>
      <c r="AC380" s="13">
        <v>219315</v>
      </c>
      <c r="AD380" s="13">
        <v>3861</v>
      </c>
      <c r="AE380" s="13">
        <v>163737.75</v>
      </c>
    </row>
    <row r="381" spans="1:31">
      <c r="A381" s="2">
        <v>1581</v>
      </c>
      <c r="B381" s="1" t="s">
        <v>308</v>
      </c>
      <c r="C381" s="13">
        <v>4438390</v>
      </c>
      <c r="D381" s="13">
        <v>4262958.9580003442</v>
      </c>
      <c r="E381" s="13">
        <v>184103.09565918116</v>
      </c>
      <c r="F381" s="13">
        <v>4704085</v>
      </c>
      <c r="G381" s="13">
        <v>4501490</v>
      </c>
      <c r="H381" s="13">
        <v>202595</v>
      </c>
      <c r="I381" s="13">
        <v>156188</v>
      </c>
      <c r="J381" s="13">
        <v>153146</v>
      </c>
      <c r="K381" s="13">
        <v>3042</v>
      </c>
      <c r="L381" s="35">
        <v>2317108.5348048289</v>
      </c>
      <c r="M381" s="13">
        <v>445475.52686587628</v>
      </c>
      <c r="N381" s="13">
        <v>2236840.839195997</v>
      </c>
      <c r="O381" s="13">
        <v>1675719</v>
      </c>
      <c r="P381" s="13">
        <v>445476</v>
      </c>
      <c r="Q381" s="13">
        <v>0</v>
      </c>
      <c r="R381" s="13">
        <v>0</v>
      </c>
      <c r="S381" s="13">
        <v>335532.83919599699</v>
      </c>
      <c r="T381" s="35">
        <v>91867</v>
      </c>
      <c r="U381" s="13">
        <v>109331</v>
      </c>
      <c r="V381" s="13">
        <v>3655</v>
      </c>
      <c r="W381" s="13">
        <v>79257</v>
      </c>
      <c r="X381" s="35">
        <v>9546</v>
      </c>
      <c r="Y381" s="13">
        <v>3857</v>
      </c>
      <c r="Z381" s="13">
        <v>0</v>
      </c>
      <c r="AA381" s="13">
        <v>2892.75</v>
      </c>
      <c r="AB381" s="35">
        <v>39345</v>
      </c>
      <c r="AC381" s="13">
        <v>215642</v>
      </c>
      <c r="AD381" s="13">
        <v>66384</v>
      </c>
      <c r="AE381" s="13">
        <v>115698.9</v>
      </c>
    </row>
    <row r="382" spans="1:31">
      <c r="A382" s="2">
        <v>1586</v>
      </c>
      <c r="B382" s="1" t="s">
        <v>465</v>
      </c>
      <c r="C382" s="13">
        <v>1989043</v>
      </c>
      <c r="D382" s="13">
        <v>1889713.263870314</v>
      </c>
      <c r="E382" s="13">
        <v>103215.50289691403</v>
      </c>
      <c r="F382" s="13">
        <v>2448662</v>
      </c>
      <c r="G382" s="13">
        <v>2349666</v>
      </c>
      <c r="H382" s="13">
        <v>98996</v>
      </c>
      <c r="I382" s="13">
        <v>96436</v>
      </c>
      <c r="J382" s="13">
        <v>94226</v>
      </c>
      <c r="K382" s="13">
        <v>2210</v>
      </c>
      <c r="L382" s="35">
        <v>1111220.9664588119</v>
      </c>
      <c r="M382" s="13">
        <v>307660.8741858984</v>
      </c>
      <c r="N382" s="13">
        <v>1618369.9506054814</v>
      </c>
      <c r="O382" s="13">
        <v>1379272</v>
      </c>
      <c r="P382" s="13">
        <v>307661</v>
      </c>
      <c r="Q382" s="13">
        <v>0</v>
      </c>
      <c r="R382" s="13">
        <v>0</v>
      </c>
      <c r="S382" s="13">
        <v>238102.9506054814</v>
      </c>
      <c r="T382" s="35">
        <v>43118</v>
      </c>
      <c r="U382" s="13">
        <v>138393</v>
      </c>
      <c r="V382" s="13">
        <v>0</v>
      </c>
      <c r="W382" s="13">
        <v>103794.75</v>
      </c>
      <c r="X382" s="35">
        <v>22190</v>
      </c>
      <c r="Y382" s="13">
        <v>44137</v>
      </c>
      <c r="Z382" s="13">
        <v>0</v>
      </c>
      <c r="AA382" s="13">
        <v>33102.75</v>
      </c>
      <c r="AB382" s="35">
        <v>15655</v>
      </c>
      <c r="AC382" s="13">
        <v>141721</v>
      </c>
      <c r="AD382" s="13">
        <v>52931</v>
      </c>
      <c r="AE382" s="13">
        <v>70450.2</v>
      </c>
    </row>
    <row r="383" spans="1:31">
      <c r="A383" s="2">
        <v>1598</v>
      </c>
      <c r="B383" s="1" t="s">
        <v>310</v>
      </c>
      <c r="C383" s="13">
        <v>816781</v>
      </c>
      <c r="D383" s="13">
        <v>795895.24676081375</v>
      </c>
      <c r="E383" s="13">
        <v>22480.699830892281</v>
      </c>
      <c r="F383" s="13">
        <v>1168724</v>
      </c>
      <c r="G383" s="13">
        <v>1129777</v>
      </c>
      <c r="H383" s="13">
        <v>38947</v>
      </c>
      <c r="I383" s="13">
        <v>34328</v>
      </c>
      <c r="J383" s="13">
        <v>31997</v>
      </c>
      <c r="K383" s="13">
        <v>2331</v>
      </c>
      <c r="L383" s="35">
        <v>613021.20259228116</v>
      </c>
      <c r="M383" s="13">
        <v>229279.70385517456</v>
      </c>
      <c r="N383" s="13">
        <v>872755.26048966916</v>
      </c>
      <c r="O383" s="13">
        <v>594630</v>
      </c>
      <c r="P383" s="13">
        <v>222132</v>
      </c>
      <c r="Q383" s="13">
        <v>3529</v>
      </c>
      <c r="R383" s="13">
        <v>0</v>
      </c>
      <c r="S383" s="13">
        <v>153255.30064807029</v>
      </c>
      <c r="T383" s="35">
        <v>23678</v>
      </c>
      <c r="U383" s="13">
        <v>37825</v>
      </c>
      <c r="V383" s="13">
        <v>0</v>
      </c>
      <c r="W383" s="13">
        <v>28368.75</v>
      </c>
      <c r="X383" s="35">
        <v>8749</v>
      </c>
      <c r="Y383" s="13">
        <v>44787</v>
      </c>
      <c r="Z383" s="13">
        <v>0</v>
      </c>
      <c r="AA383" s="13">
        <v>33590.25</v>
      </c>
      <c r="AB383" s="35">
        <v>0</v>
      </c>
      <c r="AC383" s="13">
        <v>145679</v>
      </c>
      <c r="AD383" s="13">
        <v>45325</v>
      </c>
      <c r="AE383" s="13">
        <v>77848.350000000006</v>
      </c>
    </row>
    <row r="384" spans="1:31">
      <c r="A384" s="2">
        <v>1621</v>
      </c>
      <c r="B384" s="1" t="s">
        <v>311</v>
      </c>
      <c r="C384" s="13">
        <v>4057099</v>
      </c>
      <c r="D384" s="13">
        <v>3900348.70458721</v>
      </c>
      <c r="E384" s="13">
        <v>164678.18975319574</v>
      </c>
      <c r="F384" s="13">
        <v>4273178</v>
      </c>
      <c r="G384" s="13">
        <v>4013228</v>
      </c>
      <c r="H384" s="13">
        <v>259950</v>
      </c>
      <c r="I384" s="13">
        <v>95553</v>
      </c>
      <c r="J384" s="13">
        <v>86848</v>
      </c>
      <c r="K384" s="13">
        <v>8705</v>
      </c>
      <c r="L384" s="35">
        <v>1518370.3407962215</v>
      </c>
      <c r="M384" s="13">
        <v>452811.127743555</v>
      </c>
      <c r="N384" s="13">
        <v>2090438.2868455432</v>
      </c>
      <c r="O384" s="13">
        <v>1242873</v>
      </c>
      <c r="P384" s="13">
        <v>325030</v>
      </c>
      <c r="Q384" s="13">
        <v>8708</v>
      </c>
      <c r="R384" s="13">
        <v>0</v>
      </c>
      <c r="S384" s="13">
        <v>379592.58519905538</v>
      </c>
      <c r="T384" s="35">
        <v>69263</v>
      </c>
      <c r="U384" s="13">
        <v>102133</v>
      </c>
      <c r="V384" s="13">
        <v>3528</v>
      </c>
      <c r="W384" s="13">
        <v>73953.75</v>
      </c>
      <c r="X384" s="35">
        <v>17597</v>
      </c>
      <c r="Y384" s="13">
        <v>429</v>
      </c>
      <c r="Z384" s="13">
        <v>2814</v>
      </c>
      <c r="AA384" s="13">
        <v>-1788.75</v>
      </c>
      <c r="AB384" s="35">
        <v>17781</v>
      </c>
      <c r="AC384" s="13">
        <v>1474468</v>
      </c>
      <c r="AD384" s="13">
        <v>184721</v>
      </c>
      <c r="AE384" s="13">
        <v>976348.8</v>
      </c>
    </row>
    <row r="385" spans="1:31">
      <c r="A385" s="2">
        <v>1640</v>
      </c>
      <c r="B385" s="1" t="s">
        <v>312</v>
      </c>
      <c r="C385" s="13">
        <v>2638061</v>
      </c>
      <c r="D385" s="13">
        <v>2598149.3615525803</v>
      </c>
      <c r="E385" s="13">
        <v>45065.684692555194</v>
      </c>
      <c r="F385" s="13">
        <v>2802721</v>
      </c>
      <c r="G385" s="13">
        <v>2769502</v>
      </c>
      <c r="H385" s="13">
        <v>33219</v>
      </c>
      <c r="I385" s="13">
        <v>128497</v>
      </c>
      <c r="J385" s="13">
        <v>128497</v>
      </c>
      <c r="K385" s="13">
        <v>0</v>
      </c>
      <c r="L385" s="35">
        <v>1113912.7071646135</v>
      </c>
      <c r="M385" s="13">
        <v>368691.6207682392</v>
      </c>
      <c r="N385" s="13">
        <v>1205653.4206252699</v>
      </c>
      <c r="O385" s="13">
        <v>1259585</v>
      </c>
      <c r="P385" s="13">
        <v>368692</v>
      </c>
      <c r="Q385" s="13">
        <v>0</v>
      </c>
      <c r="R385" s="13">
        <v>0</v>
      </c>
      <c r="S385" s="13">
        <v>-53931.579374730121</v>
      </c>
      <c r="T385" s="35">
        <v>83997</v>
      </c>
      <c r="U385" s="13">
        <v>148054</v>
      </c>
      <c r="V385" s="13">
        <v>31328</v>
      </c>
      <c r="W385" s="13">
        <v>87544.5</v>
      </c>
      <c r="X385" s="35">
        <v>23421</v>
      </c>
      <c r="Y385" s="13">
        <v>22956</v>
      </c>
      <c r="Z385" s="13">
        <v>184</v>
      </c>
      <c r="AA385" s="13">
        <v>17079</v>
      </c>
      <c r="AB385" s="35">
        <v>64667</v>
      </c>
      <c r="AC385" s="13">
        <v>332267</v>
      </c>
      <c r="AD385" s="13">
        <v>253004</v>
      </c>
      <c r="AE385" s="13">
        <v>67080.899999999994</v>
      </c>
    </row>
    <row r="386" spans="1:31">
      <c r="A386" s="2">
        <v>1641</v>
      </c>
      <c r="B386" s="1" t="s">
        <v>313</v>
      </c>
      <c r="C386" s="13">
        <v>1897584</v>
      </c>
      <c r="D386" s="13">
        <v>1790281.193552295</v>
      </c>
      <c r="E386" s="13">
        <v>103759.96776686767</v>
      </c>
      <c r="F386" s="13">
        <v>2284354</v>
      </c>
      <c r="G386" s="13">
        <v>2184996</v>
      </c>
      <c r="H386" s="13">
        <v>99358</v>
      </c>
      <c r="I386" s="13">
        <v>60417</v>
      </c>
      <c r="J386" s="13">
        <v>60417</v>
      </c>
      <c r="K386" s="13">
        <v>0</v>
      </c>
      <c r="L386" s="35">
        <v>1022229.1547508971</v>
      </c>
      <c r="M386" s="13">
        <v>256814.59477350331</v>
      </c>
      <c r="N386" s="13">
        <v>1424516.353976859</v>
      </c>
      <c r="O386" s="13">
        <v>1197329</v>
      </c>
      <c r="P386" s="13">
        <v>256815</v>
      </c>
      <c r="Q386" s="13">
        <v>62235</v>
      </c>
      <c r="R386" s="13">
        <v>0</v>
      </c>
      <c r="S386" s="13">
        <v>255557.28868772427</v>
      </c>
      <c r="T386" s="35">
        <v>101945</v>
      </c>
      <c r="U386" s="13">
        <v>337348</v>
      </c>
      <c r="V386" s="13">
        <v>13854</v>
      </c>
      <c r="W386" s="13">
        <v>242620.5</v>
      </c>
      <c r="X386" s="35">
        <v>24118</v>
      </c>
      <c r="Y386" s="13">
        <v>89858</v>
      </c>
      <c r="Z386" s="13">
        <v>1169</v>
      </c>
      <c r="AA386" s="13">
        <v>66516.75</v>
      </c>
      <c r="AB386" s="35">
        <v>704</v>
      </c>
      <c r="AC386" s="13">
        <v>183752</v>
      </c>
      <c r="AD386" s="13">
        <v>62813</v>
      </c>
      <c r="AE386" s="13">
        <v>107301.85</v>
      </c>
    </row>
    <row r="387" spans="1:31">
      <c r="A387" s="2">
        <v>1651</v>
      </c>
      <c r="B387" s="1" t="s">
        <v>314</v>
      </c>
      <c r="C387" s="13">
        <v>3445916</v>
      </c>
      <c r="D387" s="13">
        <v>3428307.1968687344</v>
      </c>
      <c r="E387" s="13">
        <v>24342.066368484368</v>
      </c>
      <c r="F387" s="13">
        <v>3712501</v>
      </c>
      <c r="G387" s="13">
        <v>3692965</v>
      </c>
      <c r="H387" s="13">
        <v>19536</v>
      </c>
      <c r="I387" s="13">
        <v>36856</v>
      </c>
      <c r="J387" s="13">
        <v>36856</v>
      </c>
      <c r="K387" s="13">
        <v>0</v>
      </c>
      <c r="L387" s="35">
        <v>1684317.733032553</v>
      </c>
      <c r="M387" s="13">
        <v>174695.92850649284</v>
      </c>
      <c r="N387" s="13">
        <v>2785098.7189069884</v>
      </c>
      <c r="O387" s="13">
        <v>2584784</v>
      </c>
      <c r="P387" s="13">
        <v>169250</v>
      </c>
      <c r="Q387" s="13">
        <v>0</v>
      </c>
      <c r="R387" s="13">
        <v>0</v>
      </c>
      <c r="S387" s="13">
        <v>194868.71890698839</v>
      </c>
      <c r="T387" s="35">
        <v>53175</v>
      </c>
      <c r="U387" s="13">
        <v>143240</v>
      </c>
      <c r="V387" s="13">
        <v>0</v>
      </c>
      <c r="W387" s="13">
        <v>107430</v>
      </c>
      <c r="X387" s="35">
        <v>0</v>
      </c>
      <c r="Y387" s="13">
        <v>28346</v>
      </c>
      <c r="Z387" s="13">
        <v>0</v>
      </c>
      <c r="AA387" s="13">
        <v>21259.5</v>
      </c>
      <c r="AB387" s="35">
        <v>17495</v>
      </c>
      <c r="AC387" s="13">
        <v>295573</v>
      </c>
      <c r="AD387" s="13">
        <v>106175</v>
      </c>
      <c r="AE387" s="13">
        <v>149411.70000000001</v>
      </c>
    </row>
    <row r="388" spans="1:31">
      <c r="A388" s="2">
        <v>1652</v>
      </c>
      <c r="B388" s="1" t="s">
        <v>315</v>
      </c>
      <c r="C388" s="13">
        <v>2796999</v>
      </c>
      <c r="D388" s="13">
        <v>2766127.1965666465</v>
      </c>
      <c r="E388" s="13">
        <v>36336.057523743846</v>
      </c>
      <c r="F388" s="13">
        <v>3547765</v>
      </c>
      <c r="G388" s="13">
        <v>3502845</v>
      </c>
      <c r="H388" s="13">
        <v>44920</v>
      </c>
      <c r="I388" s="13">
        <v>129513</v>
      </c>
      <c r="J388" s="13">
        <v>116482</v>
      </c>
      <c r="K388" s="13">
        <v>13031</v>
      </c>
      <c r="L388" s="35">
        <v>1217491.2385003543</v>
      </c>
      <c r="M388" s="13">
        <v>322784.20746772818</v>
      </c>
      <c r="N388" s="13">
        <v>1578434.0544888028</v>
      </c>
      <c r="O388" s="13">
        <v>1632202</v>
      </c>
      <c r="P388" s="13">
        <v>304320</v>
      </c>
      <c r="Q388" s="13">
        <v>92593</v>
      </c>
      <c r="R388" s="13">
        <v>18464</v>
      </c>
      <c r="S388" s="13">
        <v>-98881.945511197206</v>
      </c>
      <c r="T388" s="35">
        <v>28690</v>
      </c>
      <c r="U388" s="13">
        <v>125013</v>
      </c>
      <c r="V388" s="13">
        <v>1513</v>
      </c>
      <c r="W388" s="13">
        <v>92625</v>
      </c>
      <c r="X388" s="35">
        <v>12539</v>
      </c>
      <c r="Y388" s="13">
        <v>16789</v>
      </c>
      <c r="Z388" s="13">
        <v>0</v>
      </c>
      <c r="AA388" s="13">
        <v>12591.75</v>
      </c>
      <c r="AB388" s="35">
        <v>48253</v>
      </c>
      <c r="AC388" s="13">
        <v>505103</v>
      </c>
      <c r="AD388" s="13">
        <v>73969</v>
      </c>
      <c r="AE388" s="13">
        <v>335172.15000000002</v>
      </c>
    </row>
    <row r="389" spans="1:31">
      <c r="A389" s="2">
        <v>1655</v>
      </c>
      <c r="B389" s="1" t="s">
        <v>316</v>
      </c>
      <c r="C389" s="13">
        <v>2905352</v>
      </c>
      <c r="D389" s="13">
        <v>2747102.676729253</v>
      </c>
      <c r="E389" s="13">
        <v>163926.36743833768</v>
      </c>
      <c r="F389" s="13">
        <v>3377441</v>
      </c>
      <c r="G389" s="13">
        <v>3180813</v>
      </c>
      <c r="H389" s="13">
        <v>196628</v>
      </c>
      <c r="I389" s="13">
        <v>172669</v>
      </c>
      <c r="J389" s="13">
        <v>171467</v>
      </c>
      <c r="K389" s="13">
        <v>1202</v>
      </c>
      <c r="L389" s="35">
        <v>1668498.5690784319</v>
      </c>
      <c r="M389" s="13">
        <v>375233.55861369264</v>
      </c>
      <c r="N389" s="13">
        <v>2386797.9441110133</v>
      </c>
      <c r="O389" s="13">
        <v>1728085</v>
      </c>
      <c r="P389" s="13">
        <v>375233</v>
      </c>
      <c r="Q389" s="13">
        <v>7997</v>
      </c>
      <c r="R389" s="13">
        <v>0</v>
      </c>
      <c r="S389" s="13">
        <v>417124.64226960798</v>
      </c>
      <c r="T389" s="35">
        <v>83412</v>
      </c>
      <c r="U389" s="13">
        <v>260752</v>
      </c>
      <c r="V389" s="13">
        <v>1899</v>
      </c>
      <c r="W389" s="13">
        <v>194139.75</v>
      </c>
      <c r="X389" s="35">
        <v>19769</v>
      </c>
      <c r="Y389" s="13">
        <v>11998</v>
      </c>
      <c r="Z389" s="13">
        <v>0</v>
      </c>
      <c r="AA389" s="13">
        <v>8998.5</v>
      </c>
      <c r="AB389" s="35">
        <v>57864</v>
      </c>
      <c r="AC389" s="13">
        <v>59303</v>
      </c>
      <c r="AD389" s="13">
        <v>132191</v>
      </c>
      <c r="AE389" s="13">
        <v>-50715.6</v>
      </c>
    </row>
    <row r="390" spans="1:31">
      <c r="A390" s="2">
        <v>1658</v>
      </c>
      <c r="B390" s="1" t="s">
        <v>317</v>
      </c>
      <c r="C390" s="13">
        <v>751084</v>
      </c>
      <c r="D390" s="13">
        <v>727506.97931171779</v>
      </c>
      <c r="E390" s="13">
        <v>25044.171401230829</v>
      </c>
      <c r="F390" s="13">
        <v>1089119</v>
      </c>
      <c r="G390" s="13">
        <v>1058222</v>
      </c>
      <c r="H390" s="13">
        <v>30897</v>
      </c>
      <c r="I390" s="13">
        <v>20545</v>
      </c>
      <c r="J390" s="13">
        <v>20545</v>
      </c>
      <c r="K390" s="13">
        <v>0</v>
      </c>
      <c r="L390" s="35">
        <v>463755.76683994778</v>
      </c>
      <c r="M390" s="13">
        <v>134404.16113857989</v>
      </c>
      <c r="N390" s="13">
        <v>707672.37887203565</v>
      </c>
      <c r="O390" s="13">
        <v>623917</v>
      </c>
      <c r="P390" s="13">
        <v>134414</v>
      </c>
      <c r="Q390" s="13">
        <v>0</v>
      </c>
      <c r="R390" s="13">
        <v>0</v>
      </c>
      <c r="S390" s="13">
        <v>83755.378872035653</v>
      </c>
      <c r="T390" s="35">
        <v>37865</v>
      </c>
      <c r="U390" s="13">
        <v>85791</v>
      </c>
      <c r="V390" s="13">
        <v>982</v>
      </c>
      <c r="W390" s="13">
        <v>63606.75</v>
      </c>
      <c r="X390" s="35">
        <v>9702</v>
      </c>
      <c r="Y390" s="13">
        <v>3087</v>
      </c>
      <c r="Z390" s="13">
        <v>195</v>
      </c>
      <c r="AA390" s="13">
        <v>2169</v>
      </c>
      <c r="AB390" s="35">
        <v>1257</v>
      </c>
      <c r="AC390" s="13">
        <v>439968</v>
      </c>
      <c r="AD390" s="13">
        <v>118043</v>
      </c>
      <c r="AE390" s="13">
        <v>245075.4</v>
      </c>
    </row>
    <row r="391" spans="1:31">
      <c r="A391" s="2">
        <v>1659</v>
      </c>
      <c r="B391" s="1" t="s">
        <v>318</v>
      </c>
      <c r="C391" s="13">
        <v>1644500</v>
      </c>
      <c r="D391" s="13">
        <v>1610715.2193055958</v>
      </c>
      <c r="E391" s="13">
        <v>36998.14620747367</v>
      </c>
      <c r="F391" s="13">
        <v>1744660</v>
      </c>
      <c r="G391" s="13">
        <v>1718934</v>
      </c>
      <c r="H391" s="13">
        <v>25726</v>
      </c>
      <c r="I391" s="13">
        <v>48760</v>
      </c>
      <c r="J391" s="13">
        <v>45430</v>
      </c>
      <c r="K391" s="13">
        <v>3330</v>
      </c>
      <c r="L391" s="35">
        <v>812238.11421050073</v>
      </c>
      <c r="M391" s="13">
        <v>248071.24844415346</v>
      </c>
      <c r="N391" s="13">
        <v>939558.46058285248</v>
      </c>
      <c r="O391" s="13">
        <v>659355</v>
      </c>
      <c r="P391" s="13">
        <v>240337</v>
      </c>
      <c r="Q391" s="13">
        <v>0</v>
      </c>
      <c r="R391" s="13">
        <v>0</v>
      </c>
      <c r="S391" s="13">
        <v>203059.52855262518</v>
      </c>
      <c r="T391" s="35">
        <v>48057</v>
      </c>
      <c r="U391" s="13">
        <v>170710</v>
      </c>
      <c r="V391" s="13">
        <v>780</v>
      </c>
      <c r="W391" s="13">
        <v>127447.5</v>
      </c>
      <c r="X391" s="35">
        <v>5493</v>
      </c>
      <c r="Y391" s="13">
        <v>11864</v>
      </c>
      <c r="Z391" s="13">
        <v>0</v>
      </c>
      <c r="AA391" s="13">
        <v>8898</v>
      </c>
      <c r="AB391" s="35">
        <v>3875</v>
      </c>
      <c r="AC391" s="13">
        <v>31913</v>
      </c>
      <c r="AD391" s="13">
        <v>19256</v>
      </c>
      <c r="AE391" s="13">
        <v>9492.75</v>
      </c>
    </row>
    <row r="392" spans="1:31">
      <c r="A392" s="2">
        <v>1661</v>
      </c>
      <c r="B392" s="1" t="s">
        <v>507</v>
      </c>
      <c r="C392" s="13">
        <v>2541125</v>
      </c>
      <c r="D392" s="13">
        <v>2516577.2565386854</v>
      </c>
      <c r="E392" s="13">
        <v>29512.663708088701</v>
      </c>
      <c r="F392" s="13">
        <v>3301583</v>
      </c>
      <c r="G392" s="13">
        <v>3273792</v>
      </c>
      <c r="H392" s="13">
        <v>27791</v>
      </c>
      <c r="I392" s="13">
        <v>99397</v>
      </c>
      <c r="J392" s="13">
        <v>99397</v>
      </c>
      <c r="K392" s="13">
        <v>0</v>
      </c>
      <c r="L392" s="35">
        <v>1279455.4894247223</v>
      </c>
      <c r="M392" s="13">
        <v>112575.62994739678</v>
      </c>
      <c r="N392" s="13">
        <v>1536686.8144034743</v>
      </c>
      <c r="O392" s="13">
        <v>1227620</v>
      </c>
      <c r="P392" s="13">
        <v>112576</v>
      </c>
      <c r="Q392" s="13">
        <v>0</v>
      </c>
      <c r="R392" s="13">
        <v>0</v>
      </c>
      <c r="S392" s="13">
        <v>243426.81440347433</v>
      </c>
      <c r="T392" s="35">
        <v>41381</v>
      </c>
      <c r="U392" s="13">
        <v>98422</v>
      </c>
      <c r="V392" s="13">
        <v>0</v>
      </c>
      <c r="W392" s="13">
        <v>73816.5</v>
      </c>
      <c r="X392" s="35">
        <v>14472</v>
      </c>
      <c r="Y392" s="13">
        <v>45579</v>
      </c>
      <c r="Z392" s="13">
        <v>0</v>
      </c>
      <c r="AA392" s="13">
        <v>34184.25</v>
      </c>
      <c r="AB392" s="35">
        <v>20629</v>
      </c>
      <c r="AC392" s="13">
        <v>156062</v>
      </c>
      <c r="AD392" s="13">
        <v>30667</v>
      </c>
      <c r="AE392" s="13">
        <v>99374.55</v>
      </c>
    </row>
    <row r="393" spans="1:31">
      <c r="A393" s="2">
        <v>1663</v>
      </c>
      <c r="B393" s="1" t="s">
        <v>319</v>
      </c>
      <c r="C393" s="13">
        <v>2088783</v>
      </c>
      <c r="D393" s="13">
        <v>2057464.2809904381</v>
      </c>
      <c r="E393" s="13">
        <v>35399.917480081902</v>
      </c>
      <c r="F393" s="13">
        <v>2551607</v>
      </c>
      <c r="G393" s="13">
        <v>2507249</v>
      </c>
      <c r="H393" s="13">
        <v>44358</v>
      </c>
      <c r="I393" s="13">
        <v>141791</v>
      </c>
      <c r="J393" s="13">
        <v>141791</v>
      </c>
      <c r="K393" s="13">
        <v>0</v>
      </c>
      <c r="L393" s="35">
        <v>1092599.6449334961</v>
      </c>
      <c r="M393" s="13">
        <v>130504.55307306527</v>
      </c>
      <c r="N393" s="13">
        <v>1187361.0047744557</v>
      </c>
      <c r="O393" s="13">
        <v>1375477</v>
      </c>
      <c r="P393" s="13">
        <v>130505</v>
      </c>
      <c r="Q393" s="13">
        <v>0</v>
      </c>
      <c r="R393" s="13">
        <v>0</v>
      </c>
      <c r="S393" s="13">
        <v>0</v>
      </c>
      <c r="T393" s="35">
        <v>46981</v>
      </c>
      <c r="U393" s="13">
        <v>104416</v>
      </c>
      <c r="V393" s="13">
        <v>1020</v>
      </c>
      <c r="W393" s="13">
        <v>77547</v>
      </c>
      <c r="X393" s="35">
        <v>3699</v>
      </c>
      <c r="Y393" s="13">
        <v>33120</v>
      </c>
      <c r="Z393" s="13">
        <v>0</v>
      </c>
      <c r="AA393" s="13">
        <v>24840</v>
      </c>
      <c r="AB393" s="35">
        <v>84750</v>
      </c>
      <c r="AC393" s="13">
        <v>56390</v>
      </c>
      <c r="AD393" s="13">
        <v>29919</v>
      </c>
      <c r="AE393" s="13">
        <v>21875.550000000003</v>
      </c>
    </row>
    <row r="394" spans="1:31">
      <c r="A394" s="2">
        <v>1666</v>
      </c>
      <c r="B394" s="1" t="s">
        <v>508</v>
      </c>
      <c r="C394" s="13">
        <v>496906</v>
      </c>
      <c r="D394" s="13">
        <v>483441.82874784822</v>
      </c>
      <c r="E394" s="13">
        <v>14434.988445274379</v>
      </c>
      <c r="F394" s="13">
        <v>665799</v>
      </c>
      <c r="G394" s="13">
        <v>653355</v>
      </c>
      <c r="H394" s="13">
        <v>12444</v>
      </c>
      <c r="I394" s="13">
        <v>10905</v>
      </c>
      <c r="J394" s="13">
        <v>10905</v>
      </c>
      <c r="K394" s="13">
        <v>0</v>
      </c>
      <c r="L394" s="35">
        <v>340941.23394384061</v>
      </c>
      <c r="M394" s="13">
        <v>106062.74443402542</v>
      </c>
      <c r="N394" s="13">
        <v>387942.72797290492</v>
      </c>
      <c r="O394" s="13">
        <v>350117</v>
      </c>
      <c r="P394" s="13">
        <v>67904</v>
      </c>
      <c r="Q394" s="13">
        <v>0</v>
      </c>
      <c r="R394" s="13">
        <v>0</v>
      </c>
      <c r="S394" s="13">
        <v>-333.27202709508128</v>
      </c>
      <c r="T394" s="35">
        <v>11114</v>
      </c>
      <c r="U394" s="13">
        <v>16521</v>
      </c>
      <c r="V394" s="13">
        <v>0</v>
      </c>
      <c r="W394" s="13">
        <v>12390.75</v>
      </c>
      <c r="X394" s="35">
        <v>459</v>
      </c>
      <c r="Y394" s="13">
        <v>0</v>
      </c>
      <c r="Z394" s="13">
        <v>0</v>
      </c>
      <c r="AA394" s="13">
        <v>0</v>
      </c>
      <c r="AB394" s="35">
        <v>41746</v>
      </c>
      <c r="AC394" s="13">
        <v>2382</v>
      </c>
      <c r="AD394" s="13">
        <v>168611</v>
      </c>
      <c r="AE394" s="13">
        <v>-124314.45</v>
      </c>
    </row>
    <row r="395" spans="1:31">
      <c r="A395" s="2">
        <v>1667</v>
      </c>
      <c r="B395" s="1" t="s">
        <v>320</v>
      </c>
      <c r="C395" s="13">
        <v>506705</v>
      </c>
      <c r="D395" s="13">
        <v>391866.15317016561</v>
      </c>
      <c r="E395" s="13">
        <v>35652.141740550411</v>
      </c>
      <c r="F395" s="13">
        <v>531182</v>
      </c>
      <c r="G395" s="13">
        <v>507545</v>
      </c>
      <c r="H395" s="13">
        <v>23637</v>
      </c>
      <c r="I395" s="13">
        <v>11185</v>
      </c>
      <c r="J395" s="13">
        <v>11185</v>
      </c>
      <c r="K395" s="13">
        <v>0</v>
      </c>
      <c r="L395" s="35">
        <v>346852.10850988305</v>
      </c>
      <c r="M395" s="13">
        <v>141038.30104555344</v>
      </c>
      <c r="N395" s="13">
        <v>476936.48275735229</v>
      </c>
      <c r="O395" s="13">
        <v>284445</v>
      </c>
      <c r="P395" s="13">
        <v>42891</v>
      </c>
      <c r="Q395" s="13">
        <v>0</v>
      </c>
      <c r="R395" s="13">
        <v>0</v>
      </c>
      <c r="S395" s="13">
        <v>86713.027127470763</v>
      </c>
      <c r="T395" s="35">
        <v>19588</v>
      </c>
      <c r="U395" s="13">
        <v>40552</v>
      </c>
      <c r="V395" s="13">
        <v>0</v>
      </c>
      <c r="W395" s="13">
        <v>30414</v>
      </c>
      <c r="X395" s="35">
        <v>0</v>
      </c>
      <c r="Y395" s="13">
        <v>0</v>
      </c>
      <c r="Z395" s="13">
        <v>0</v>
      </c>
      <c r="AA395" s="13">
        <v>0</v>
      </c>
      <c r="AB395" s="35">
        <v>47687</v>
      </c>
      <c r="AC395" s="13">
        <v>376977</v>
      </c>
      <c r="AD395" s="13">
        <v>247051</v>
      </c>
      <c r="AE395" s="13">
        <v>98546.4</v>
      </c>
    </row>
    <row r="396" spans="1:31">
      <c r="A396" s="2">
        <v>1669</v>
      </c>
      <c r="B396" s="1" t="s">
        <v>321</v>
      </c>
      <c r="C396" s="13">
        <v>1992866</v>
      </c>
      <c r="D396" s="13">
        <v>1877506.5769313066</v>
      </c>
      <c r="E396" s="13">
        <v>119254.78315276452</v>
      </c>
      <c r="F396" s="13">
        <v>2747688</v>
      </c>
      <c r="G396" s="13">
        <v>2628052</v>
      </c>
      <c r="H396" s="13">
        <v>119636</v>
      </c>
      <c r="I396" s="13">
        <v>31536</v>
      </c>
      <c r="J396" s="13">
        <v>31536</v>
      </c>
      <c r="K396" s="13">
        <v>0</v>
      </c>
      <c r="L396" s="35">
        <v>945832.67163283005</v>
      </c>
      <c r="M396" s="13">
        <v>267666.86081774824</v>
      </c>
      <c r="N396" s="13">
        <v>965467.15517520194</v>
      </c>
      <c r="O396" s="13">
        <v>1032879</v>
      </c>
      <c r="P396" s="13">
        <v>267667</v>
      </c>
      <c r="Q396" s="13">
        <v>0</v>
      </c>
      <c r="R396" s="13">
        <v>0</v>
      </c>
      <c r="S396" s="13">
        <v>-67411.844824798056</v>
      </c>
      <c r="T396" s="35">
        <v>134336</v>
      </c>
      <c r="U396" s="13">
        <v>499432</v>
      </c>
      <c r="V396" s="13">
        <v>310</v>
      </c>
      <c r="W396" s="13">
        <v>374341.5</v>
      </c>
      <c r="X396" s="35">
        <v>4860</v>
      </c>
      <c r="Y396" s="13">
        <v>23876</v>
      </c>
      <c r="Z396" s="13">
        <v>0</v>
      </c>
      <c r="AA396" s="13">
        <v>17907</v>
      </c>
      <c r="AB396" s="35">
        <v>5437</v>
      </c>
      <c r="AC396" s="13">
        <v>97876</v>
      </c>
      <c r="AD396" s="13">
        <v>31874</v>
      </c>
      <c r="AE396" s="13">
        <v>52478.25</v>
      </c>
    </row>
    <row r="397" spans="1:31">
      <c r="A397" s="2">
        <v>1671</v>
      </c>
      <c r="B397" s="1" t="s">
        <v>438</v>
      </c>
      <c r="C397" s="13">
        <v>393965</v>
      </c>
      <c r="D397" s="13">
        <v>352738.82832723029</v>
      </c>
      <c r="E397" s="13">
        <v>14841.215018625095</v>
      </c>
      <c r="F397" s="13">
        <v>357372</v>
      </c>
      <c r="G397" s="13">
        <v>332370</v>
      </c>
      <c r="H397" s="13">
        <v>25002</v>
      </c>
      <c r="I397" s="13">
        <v>18625</v>
      </c>
      <c r="J397" s="13">
        <v>18625</v>
      </c>
      <c r="K397" s="13">
        <v>0</v>
      </c>
      <c r="L397" s="35">
        <v>306503.3945783134</v>
      </c>
      <c r="M397" s="13">
        <v>133796.68191268417</v>
      </c>
      <c r="N397" s="13">
        <v>412901.28916934785</v>
      </c>
      <c r="O397" s="13">
        <v>353969</v>
      </c>
      <c r="P397" s="13">
        <v>133797</v>
      </c>
      <c r="Q397" s="13">
        <v>0</v>
      </c>
      <c r="R397" s="13">
        <v>0</v>
      </c>
      <c r="S397" s="13">
        <v>50678.289169347845</v>
      </c>
      <c r="T397" s="35">
        <v>32428</v>
      </c>
      <c r="U397" s="13">
        <v>81839</v>
      </c>
      <c r="V397" s="13">
        <v>0</v>
      </c>
      <c r="W397" s="13">
        <v>61379.25</v>
      </c>
      <c r="X397" s="35">
        <v>4354</v>
      </c>
      <c r="Y397" s="13">
        <v>0</v>
      </c>
      <c r="Z397" s="13">
        <v>0</v>
      </c>
      <c r="AA397" s="13">
        <v>0</v>
      </c>
      <c r="AB397" s="35">
        <v>2632</v>
      </c>
      <c r="AC397" s="13">
        <v>78026</v>
      </c>
      <c r="AD397" s="13">
        <v>80899</v>
      </c>
      <c r="AE397" s="13">
        <v>-597.44999999999891</v>
      </c>
    </row>
    <row r="398" spans="1:31">
      <c r="A398" s="2">
        <v>1672</v>
      </c>
      <c r="B398" s="1" t="s">
        <v>446</v>
      </c>
      <c r="C398" s="13">
        <v>721672</v>
      </c>
      <c r="D398" s="13">
        <v>657541.04792802152</v>
      </c>
      <c r="E398" s="13">
        <v>65540.716606068119</v>
      </c>
      <c r="F398" s="13">
        <v>1052456</v>
      </c>
      <c r="G398" s="13">
        <v>993957</v>
      </c>
      <c r="H398" s="13">
        <v>58499</v>
      </c>
      <c r="I398" s="13">
        <v>30985</v>
      </c>
      <c r="J398" s="13">
        <v>30985</v>
      </c>
      <c r="K398" s="13">
        <v>0</v>
      </c>
      <c r="L398" s="35">
        <v>511996.76931087603</v>
      </c>
      <c r="M398" s="13">
        <v>189633.97695037688</v>
      </c>
      <c r="N398" s="13">
        <v>698841.15182736039</v>
      </c>
      <c r="O398" s="13">
        <v>574268</v>
      </c>
      <c r="P398" s="13">
        <v>189634</v>
      </c>
      <c r="Q398" s="13">
        <v>2160</v>
      </c>
      <c r="R398" s="13">
        <v>0</v>
      </c>
      <c r="S398" s="13">
        <v>126733.15182736039</v>
      </c>
      <c r="T398" s="35">
        <v>23805</v>
      </c>
      <c r="U398" s="13">
        <v>59386</v>
      </c>
      <c r="V398" s="13">
        <v>0</v>
      </c>
      <c r="W398" s="13">
        <v>44539.5</v>
      </c>
      <c r="X398" s="35">
        <v>5093</v>
      </c>
      <c r="Y398" s="13">
        <v>0</v>
      </c>
      <c r="Z398" s="13">
        <v>0</v>
      </c>
      <c r="AA398" s="13">
        <v>0</v>
      </c>
      <c r="AB398" s="35">
        <v>1288</v>
      </c>
      <c r="AC398" s="13">
        <v>27806</v>
      </c>
      <c r="AD398" s="13">
        <v>42426</v>
      </c>
      <c r="AE398" s="13">
        <v>-9805.5</v>
      </c>
    </row>
    <row r="399" spans="1:31">
      <c r="A399" s="2">
        <v>1674</v>
      </c>
      <c r="B399" s="1" t="s">
        <v>322</v>
      </c>
      <c r="C399" s="13">
        <v>14037222</v>
      </c>
      <c r="D399" s="13">
        <v>12521581.351076985</v>
      </c>
      <c r="E399" s="13">
        <v>771618.28145490761</v>
      </c>
      <c r="F399" s="13">
        <v>12322412</v>
      </c>
      <c r="G399" s="13">
        <v>11494312</v>
      </c>
      <c r="H399" s="13">
        <v>828100</v>
      </c>
      <c r="I399" s="13">
        <v>435059</v>
      </c>
      <c r="J399" s="13">
        <v>402680</v>
      </c>
      <c r="K399" s="13">
        <v>32379</v>
      </c>
      <c r="L399" s="35">
        <v>7531916.1268535312</v>
      </c>
      <c r="M399" s="13">
        <v>1012409.2305688217</v>
      </c>
      <c r="N399" s="13">
        <v>7531916.5967567489</v>
      </c>
      <c r="O399" s="13">
        <v>7273348</v>
      </c>
      <c r="P399" s="13">
        <v>1012409</v>
      </c>
      <c r="Q399" s="13">
        <v>70023</v>
      </c>
      <c r="R399" s="13">
        <v>0</v>
      </c>
      <c r="S399" s="13">
        <v>-161631.40324325114</v>
      </c>
      <c r="T399" s="35">
        <v>207063</v>
      </c>
      <c r="U399" s="13">
        <v>512070</v>
      </c>
      <c r="V399" s="13">
        <v>916</v>
      </c>
      <c r="W399" s="13">
        <v>383365.5</v>
      </c>
      <c r="X399" s="35">
        <v>41078</v>
      </c>
      <c r="Y399" s="13">
        <v>64049</v>
      </c>
      <c r="Z399" s="13">
        <v>1234</v>
      </c>
      <c r="AA399" s="13">
        <v>47111.25</v>
      </c>
      <c r="AB399" s="35">
        <v>77666</v>
      </c>
      <c r="AC399" s="13">
        <v>305317</v>
      </c>
      <c r="AD399" s="13">
        <v>162685</v>
      </c>
      <c r="AE399" s="13">
        <v>123255.15000000001</v>
      </c>
    </row>
    <row r="400" spans="1:31">
      <c r="A400" s="2">
        <v>1676</v>
      </c>
      <c r="B400" s="1" t="s">
        <v>323</v>
      </c>
      <c r="C400" s="13">
        <v>3099007</v>
      </c>
      <c r="D400" s="13">
        <v>2976348.6916550789</v>
      </c>
      <c r="E400" s="13">
        <v>128713.19292033341</v>
      </c>
      <c r="F400" s="13">
        <v>3132097</v>
      </c>
      <c r="G400" s="13">
        <v>3012873</v>
      </c>
      <c r="H400" s="13">
        <v>119224</v>
      </c>
      <c r="I400" s="13">
        <v>175893</v>
      </c>
      <c r="J400" s="13">
        <v>175893</v>
      </c>
      <c r="K400" s="13">
        <v>0</v>
      </c>
      <c r="L400" s="35">
        <v>1877342.9792319979</v>
      </c>
      <c r="M400" s="13">
        <v>392764.68813439208</v>
      </c>
      <c r="N400" s="13">
        <v>2792859.7038470292</v>
      </c>
      <c r="O400" s="13">
        <v>2363986</v>
      </c>
      <c r="P400" s="13">
        <v>392765</v>
      </c>
      <c r="Q400" s="13">
        <v>126893</v>
      </c>
      <c r="R400" s="13">
        <v>0</v>
      </c>
      <c r="S400" s="13">
        <v>469335.74480799946</v>
      </c>
      <c r="T400" s="35">
        <v>72729</v>
      </c>
      <c r="U400" s="13">
        <v>68390</v>
      </c>
      <c r="V400" s="13">
        <v>0</v>
      </c>
      <c r="W400" s="13">
        <v>51292.5</v>
      </c>
      <c r="X400" s="35">
        <v>16569</v>
      </c>
      <c r="Y400" s="13">
        <v>40635</v>
      </c>
      <c r="Z400" s="13">
        <v>0</v>
      </c>
      <c r="AA400" s="13">
        <v>30476.25</v>
      </c>
      <c r="AB400" s="35">
        <v>25268</v>
      </c>
      <c r="AC400" s="13">
        <v>127007</v>
      </c>
      <c r="AD400" s="13">
        <v>122114</v>
      </c>
      <c r="AE400" s="13">
        <v>6482.1000000000022</v>
      </c>
    </row>
    <row r="401" spans="1:31">
      <c r="A401" s="2">
        <v>1680</v>
      </c>
      <c r="B401" s="1" t="s">
        <v>324</v>
      </c>
      <c r="C401" s="13">
        <v>2059865</v>
      </c>
      <c r="D401" s="13">
        <v>2025001.9735255509</v>
      </c>
      <c r="E401" s="13">
        <v>38888.615544350585</v>
      </c>
      <c r="F401" s="13">
        <v>2737353</v>
      </c>
      <c r="G401" s="13">
        <v>2707030</v>
      </c>
      <c r="H401" s="13">
        <v>30323</v>
      </c>
      <c r="I401" s="13">
        <v>45285</v>
      </c>
      <c r="J401" s="13">
        <v>45285</v>
      </c>
      <c r="K401" s="13">
        <v>0</v>
      </c>
      <c r="L401" s="35">
        <v>1341795.5766843399</v>
      </c>
      <c r="M401" s="13">
        <v>243547.65596672724</v>
      </c>
      <c r="N401" s="13">
        <v>1888756.5366653653</v>
      </c>
      <c r="O401" s="13">
        <v>1681015</v>
      </c>
      <c r="P401" s="13">
        <v>243548</v>
      </c>
      <c r="Q401" s="13">
        <v>0</v>
      </c>
      <c r="R401" s="13">
        <v>0</v>
      </c>
      <c r="S401" s="13">
        <v>207741.53666536533</v>
      </c>
      <c r="T401" s="35">
        <v>92122</v>
      </c>
      <c r="U401" s="13">
        <v>202159</v>
      </c>
      <c r="V401" s="13">
        <v>1767</v>
      </c>
      <c r="W401" s="13">
        <v>150294</v>
      </c>
      <c r="X401" s="35">
        <v>32289</v>
      </c>
      <c r="Y401" s="13">
        <v>116707</v>
      </c>
      <c r="Z401" s="13">
        <v>0</v>
      </c>
      <c r="AA401" s="13">
        <v>87530.25</v>
      </c>
      <c r="AB401" s="35">
        <v>39361</v>
      </c>
      <c r="AC401" s="13">
        <v>403321</v>
      </c>
      <c r="AD401" s="13">
        <v>86260</v>
      </c>
      <c r="AE401" s="13">
        <v>248113.35</v>
      </c>
    </row>
    <row r="402" spans="1:31">
      <c r="A402" s="2">
        <v>1681</v>
      </c>
      <c r="B402" s="1" t="s">
        <v>325</v>
      </c>
      <c r="C402" s="13">
        <v>2974767</v>
      </c>
      <c r="D402" s="13">
        <v>2933783.9005001676</v>
      </c>
      <c r="E402" s="13">
        <v>46794.876016728696</v>
      </c>
      <c r="F402" s="13">
        <v>3174233</v>
      </c>
      <c r="G402" s="13">
        <v>3128003</v>
      </c>
      <c r="H402" s="13">
        <v>46230</v>
      </c>
      <c r="I402" s="13">
        <v>121227</v>
      </c>
      <c r="J402" s="13">
        <v>121227</v>
      </c>
      <c r="K402" s="13">
        <v>0</v>
      </c>
      <c r="L402" s="35">
        <v>1957415.1642242759</v>
      </c>
      <c r="M402" s="13">
        <v>294639.86431186146</v>
      </c>
      <c r="N402" s="13">
        <v>1897846.1642242759</v>
      </c>
      <c r="O402" s="13">
        <v>2499664</v>
      </c>
      <c r="P402" s="13">
        <v>294640</v>
      </c>
      <c r="Q402" s="13">
        <v>2894</v>
      </c>
      <c r="R402" s="13">
        <v>0</v>
      </c>
      <c r="S402" s="13">
        <v>-489353.79105606896</v>
      </c>
      <c r="T402" s="35">
        <v>121867</v>
      </c>
      <c r="U402" s="13">
        <v>391833</v>
      </c>
      <c r="V402" s="13">
        <v>1461</v>
      </c>
      <c r="W402" s="13">
        <v>292779</v>
      </c>
      <c r="X402" s="35">
        <v>20325</v>
      </c>
      <c r="Y402" s="13">
        <v>81853</v>
      </c>
      <c r="Z402" s="13">
        <v>0</v>
      </c>
      <c r="AA402" s="13">
        <v>61389.75</v>
      </c>
      <c r="AB402" s="35">
        <v>42391</v>
      </c>
      <c r="AC402" s="13">
        <v>470761</v>
      </c>
      <c r="AD402" s="13">
        <v>128449</v>
      </c>
      <c r="AE402" s="13">
        <v>266791.95</v>
      </c>
    </row>
    <row r="403" spans="1:31">
      <c r="A403" s="2">
        <v>1684</v>
      </c>
      <c r="B403" s="1" t="s">
        <v>326</v>
      </c>
      <c r="C403" s="13">
        <v>3079444</v>
      </c>
      <c r="D403" s="13">
        <v>2732875.2793707731</v>
      </c>
      <c r="E403" s="13">
        <v>289827.50237777468</v>
      </c>
      <c r="F403" s="13">
        <v>3601730</v>
      </c>
      <c r="G403" s="13">
        <v>3340453</v>
      </c>
      <c r="H403" s="13">
        <v>261277</v>
      </c>
      <c r="I403" s="13">
        <v>224358</v>
      </c>
      <c r="J403" s="13">
        <v>210126</v>
      </c>
      <c r="K403" s="13">
        <v>14232</v>
      </c>
      <c r="L403" s="35">
        <v>1630805.5994934188</v>
      </c>
      <c r="M403" s="13">
        <v>318725.68047662755</v>
      </c>
      <c r="N403" s="13">
        <v>2083359.9798464831</v>
      </c>
      <c r="O403" s="13">
        <v>1878890</v>
      </c>
      <c r="P403" s="13">
        <v>318726</v>
      </c>
      <c r="Q403" s="13">
        <v>270</v>
      </c>
      <c r="R403" s="13">
        <v>0</v>
      </c>
      <c r="S403" s="13">
        <v>196167.9798464831</v>
      </c>
      <c r="T403" s="35">
        <v>76050</v>
      </c>
      <c r="U403" s="13">
        <v>141781</v>
      </c>
      <c r="V403" s="13">
        <v>1576</v>
      </c>
      <c r="W403" s="13">
        <v>105153.75</v>
      </c>
      <c r="X403" s="35">
        <v>24859</v>
      </c>
      <c r="Y403" s="13">
        <v>10935</v>
      </c>
      <c r="Z403" s="13">
        <v>0</v>
      </c>
      <c r="AA403" s="13">
        <v>8201.25</v>
      </c>
      <c r="AB403" s="35">
        <v>5270</v>
      </c>
      <c r="AC403" s="13">
        <v>126748</v>
      </c>
      <c r="AD403" s="13">
        <v>14283</v>
      </c>
      <c r="AE403" s="13">
        <v>87982.8</v>
      </c>
    </row>
    <row r="404" spans="1:31">
      <c r="A404" s="2">
        <v>1685</v>
      </c>
      <c r="B404" s="1" t="s">
        <v>327</v>
      </c>
      <c r="C404" s="13">
        <v>605970</v>
      </c>
      <c r="D404" s="13">
        <v>586724.67474850733</v>
      </c>
      <c r="E404" s="13">
        <v>16897.812834752895</v>
      </c>
      <c r="F404" s="13">
        <v>787464</v>
      </c>
      <c r="G404" s="13">
        <v>771560</v>
      </c>
      <c r="H404" s="13">
        <v>15904</v>
      </c>
      <c r="I404" s="13">
        <v>34883</v>
      </c>
      <c r="J404" s="13">
        <v>34883</v>
      </c>
      <c r="K404" s="13">
        <v>0</v>
      </c>
      <c r="L404" s="35">
        <v>406491.31480291882</v>
      </c>
      <c r="M404" s="13">
        <v>139759.2778937534</v>
      </c>
      <c r="N404" s="13">
        <v>580260.96012873424</v>
      </c>
      <c r="O404" s="13">
        <v>289516</v>
      </c>
      <c r="P404" s="13">
        <v>139759</v>
      </c>
      <c r="Q404" s="13">
        <v>252</v>
      </c>
      <c r="R404" s="13">
        <v>0</v>
      </c>
      <c r="S404" s="13">
        <v>101622.8287007297</v>
      </c>
      <c r="T404" s="35">
        <v>28733</v>
      </c>
      <c r="U404" s="13">
        <v>117124</v>
      </c>
      <c r="V404" s="13">
        <v>0</v>
      </c>
      <c r="W404" s="13">
        <v>87843</v>
      </c>
      <c r="X404" s="35">
        <v>10683</v>
      </c>
      <c r="Y404" s="13">
        <v>16547</v>
      </c>
      <c r="Z404" s="13">
        <v>0</v>
      </c>
      <c r="AA404" s="13">
        <v>12410.25</v>
      </c>
      <c r="AB404" s="35">
        <v>0</v>
      </c>
      <c r="AC404" s="13">
        <v>340671</v>
      </c>
      <c r="AD404" s="13">
        <v>91621</v>
      </c>
      <c r="AE404" s="13">
        <v>188375.7</v>
      </c>
    </row>
    <row r="405" spans="1:31">
      <c r="A405" s="2">
        <v>1690</v>
      </c>
      <c r="B405" s="1" t="s">
        <v>328</v>
      </c>
      <c r="C405" s="13">
        <v>1295305</v>
      </c>
      <c r="D405" s="13">
        <v>1248901.8634933373</v>
      </c>
      <c r="E405" s="13">
        <v>48933.931764163499</v>
      </c>
      <c r="F405" s="13">
        <v>1593560</v>
      </c>
      <c r="G405" s="13">
        <v>1557462</v>
      </c>
      <c r="H405" s="13">
        <v>36098</v>
      </c>
      <c r="I405" s="13">
        <v>59071</v>
      </c>
      <c r="J405" s="13">
        <v>59071</v>
      </c>
      <c r="K405" s="13">
        <v>0</v>
      </c>
      <c r="L405" s="35">
        <v>706722.77455071919</v>
      </c>
      <c r="M405" s="13">
        <v>237979.52665130066</v>
      </c>
      <c r="N405" s="13">
        <v>904144.29828685056</v>
      </c>
      <c r="O405" s="13">
        <v>1023767</v>
      </c>
      <c r="P405" s="13">
        <v>237980</v>
      </c>
      <c r="Q405" s="13">
        <v>14526</v>
      </c>
      <c r="R405" s="13">
        <v>0</v>
      </c>
      <c r="S405" s="13">
        <v>-105096.70171314944</v>
      </c>
      <c r="T405" s="35">
        <v>33412</v>
      </c>
      <c r="U405" s="13">
        <v>85336</v>
      </c>
      <c r="V405" s="13">
        <v>0</v>
      </c>
      <c r="W405" s="13">
        <v>64002</v>
      </c>
      <c r="X405" s="35">
        <v>8383</v>
      </c>
      <c r="Y405" s="13">
        <v>25441</v>
      </c>
      <c r="Z405" s="13">
        <v>0</v>
      </c>
      <c r="AA405" s="13">
        <v>19080.75</v>
      </c>
      <c r="AB405" s="35">
        <v>14907</v>
      </c>
      <c r="AC405" s="13">
        <v>107395</v>
      </c>
      <c r="AD405" s="13">
        <v>63791</v>
      </c>
      <c r="AE405" s="13">
        <v>37734.9</v>
      </c>
    </row>
    <row r="406" spans="1:31">
      <c r="A406" s="2">
        <v>1695</v>
      </c>
      <c r="B406" s="1" t="s">
        <v>329</v>
      </c>
      <c r="C406" s="13">
        <v>538665</v>
      </c>
      <c r="D406" s="13">
        <v>521509.65986072179</v>
      </c>
      <c r="E406" s="13">
        <v>18207.438802570126</v>
      </c>
      <c r="F406" s="13">
        <v>694111</v>
      </c>
      <c r="G406" s="13">
        <v>679664</v>
      </c>
      <c r="H406" s="13">
        <v>14447</v>
      </c>
      <c r="I406" s="13">
        <v>28865</v>
      </c>
      <c r="J406" s="13">
        <v>28865</v>
      </c>
      <c r="K406" s="13">
        <v>0</v>
      </c>
      <c r="L406" s="35">
        <v>255285.83356820137</v>
      </c>
      <c r="M406" s="13">
        <v>74166.509324665152</v>
      </c>
      <c r="N406" s="13">
        <v>237621.49048604412</v>
      </c>
      <c r="O406" s="13">
        <v>323042</v>
      </c>
      <c r="P406" s="13">
        <v>0</v>
      </c>
      <c r="Q406" s="13">
        <v>14570</v>
      </c>
      <c r="R406" s="13">
        <v>0</v>
      </c>
      <c r="S406" s="13">
        <v>0</v>
      </c>
      <c r="T406" s="35">
        <v>17277</v>
      </c>
      <c r="U406" s="13">
        <v>27322</v>
      </c>
      <c r="V406" s="13">
        <v>1838</v>
      </c>
      <c r="W406" s="13">
        <v>19113</v>
      </c>
      <c r="X406" s="35">
        <v>4764</v>
      </c>
      <c r="Y406" s="13">
        <v>19032</v>
      </c>
      <c r="Z406" s="13">
        <v>0</v>
      </c>
      <c r="AA406" s="13">
        <v>14274</v>
      </c>
      <c r="AB406" s="35">
        <v>0</v>
      </c>
      <c r="AC406" s="13">
        <v>2835</v>
      </c>
      <c r="AD406" s="13">
        <v>0</v>
      </c>
      <c r="AE406" s="13">
        <v>2551.5</v>
      </c>
    </row>
    <row r="407" spans="1:31">
      <c r="A407" s="2">
        <v>1696</v>
      </c>
      <c r="B407" s="1" t="s">
        <v>330</v>
      </c>
      <c r="C407" s="13">
        <v>1227874</v>
      </c>
      <c r="D407" s="13">
        <v>1131801.3600108109</v>
      </c>
      <c r="E407" s="13">
        <v>98471.746613487165</v>
      </c>
      <c r="F407" s="13">
        <v>1723509</v>
      </c>
      <c r="G407" s="13">
        <v>1640769</v>
      </c>
      <c r="H407" s="13">
        <v>82740</v>
      </c>
      <c r="I407" s="13">
        <v>28743</v>
      </c>
      <c r="J407" s="13">
        <v>26949</v>
      </c>
      <c r="K407" s="13">
        <v>1794</v>
      </c>
      <c r="L407" s="35">
        <v>667186.93384472118</v>
      </c>
      <c r="M407" s="13">
        <v>225093.32479260099</v>
      </c>
      <c r="N407" s="13">
        <v>975910.24409421848</v>
      </c>
      <c r="O407" s="13">
        <v>799057</v>
      </c>
      <c r="P407" s="13">
        <v>225093</v>
      </c>
      <c r="Q407" s="13">
        <v>0</v>
      </c>
      <c r="R407" s="13">
        <v>225093</v>
      </c>
      <c r="S407" s="13">
        <v>-41536.755905781523</v>
      </c>
      <c r="T407" s="35">
        <v>21305</v>
      </c>
      <c r="U407" s="13">
        <v>111367</v>
      </c>
      <c r="V407" s="13">
        <v>820</v>
      </c>
      <c r="W407" s="13">
        <v>82910.25</v>
      </c>
      <c r="X407" s="35">
        <v>9288</v>
      </c>
      <c r="Y407" s="13">
        <v>20805</v>
      </c>
      <c r="Z407" s="13">
        <v>0</v>
      </c>
      <c r="AA407" s="13">
        <v>15603.75</v>
      </c>
      <c r="AB407" s="35">
        <v>10711</v>
      </c>
      <c r="AC407" s="13">
        <v>159157</v>
      </c>
      <c r="AD407" s="13">
        <v>5504</v>
      </c>
      <c r="AE407" s="13">
        <v>120043.05</v>
      </c>
    </row>
    <row r="408" spans="1:31">
      <c r="A408" s="2">
        <v>1699</v>
      </c>
      <c r="B408" s="1" t="s">
        <v>331</v>
      </c>
      <c r="C408" s="13">
        <v>3748706</v>
      </c>
      <c r="D408" s="13">
        <v>3696216.7083189934</v>
      </c>
      <c r="E408" s="13">
        <v>59812.315613504601</v>
      </c>
      <c r="F408" s="13">
        <v>4327543</v>
      </c>
      <c r="G408" s="13">
        <v>4274780</v>
      </c>
      <c r="H408" s="13">
        <v>52763</v>
      </c>
      <c r="I408" s="13">
        <v>153203</v>
      </c>
      <c r="J408" s="13">
        <v>153203</v>
      </c>
      <c r="K408" s="13">
        <v>0</v>
      </c>
      <c r="L408" s="35">
        <v>1664194.1782182455</v>
      </c>
      <c r="M408" s="13">
        <v>276255.35817587236</v>
      </c>
      <c r="N408" s="13">
        <v>1848769.0659471073</v>
      </c>
      <c r="O408" s="13">
        <v>1770883</v>
      </c>
      <c r="P408" s="13">
        <v>276255</v>
      </c>
      <c r="Q408" s="13">
        <v>26818</v>
      </c>
      <c r="R408" s="13">
        <v>0</v>
      </c>
      <c r="S408" s="13">
        <v>2012.0659471072722</v>
      </c>
      <c r="T408" s="35">
        <v>54486</v>
      </c>
      <c r="U408" s="13">
        <v>166677</v>
      </c>
      <c r="V408" s="13">
        <v>0</v>
      </c>
      <c r="W408" s="13">
        <v>125007.75</v>
      </c>
      <c r="X408" s="35">
        <v>13120</v>
      </c>
      <c r="Y408" s="13">
        <v>34725</v>
      </c>
      <c r="Z408" s="13">
        <v>0</v>
      </c>
      <c r="AA408" s="13">
        <v>26043.75</v>
      </c>
      <c r="AB408" s="35">
        <v>30181</v>
      </c>
      <c r="AC408" s="13">
        <v>451279</v>
      </c>
      <c r="AD408" s="13">
        <v>28328</v>
      </c>
      <c r="AE408" s="13">
        <v>322342.34999999998</v>
      </c>
    </row>
    <row r="409" spans="1:31">
      <c r="A409" s="2">
        <v>1700</v>
      </c>
      <c r="B409" s="1" t="s">
        <v>332</v>
      </c>
      <c r="C409" s="13">
        <v>3322570</v>
      </c>
      <c r="D409" s="13">
        <v>3236823.0685709459</v>
      </c>
      <c r="E409" s="13">
        <v>92238.897099986643</v>
      </c>
      <c r="F409" s="13">
        <v>3868370</v>
      </c>
      <c r="G409" s="13">
        <v>3796930</v>
      </c>
      <c r="H409" s="13">
        <v>71440</v>
      </c>
      <c r="I409" s="13">
        <v>203861</v>
      </c>
      <c r="J409" s="13">
        <v>203861</v>
      </c>
      <c r="K409" s="13">
        <v>0</v>
      </c>
      <c r="L409" s="35">
        <v>1578864.5105472268</v>
      </c>
      <c r="M409" s="13">
        <v>408954.26558607793</v>
      </c>
      <c r="N409" s="13">
        <v>1437915.2545770216</v>
      </c>
      <c r="O409" s="13">
        <v>1295072</v>
      </c>
      <c r="P409" s="13">
        <v>408954</v>
      </c>
      <c r="Q409" s="13">
        <v>133524</v>
      </c>
      <c r="R409" s="13">
        <v>0</v>
      </c>
      <c r="S409" s="13">
        <v>125173.25457702158</v>
      </c>
      <c r="T409" s="35">
        <v>52631</v>
      </c>
      <c r="U409" s="13">
        <v>213721</v>
      </c>
      <c r="V409" s="13">
        <v>3983</v>
      </c>
      <c r="W409" s="13">
        <v>157303.5</v>
      </c>
      <c r="X409" s="35">
        <v>13267</v>
      </c>
      <c r="Y409" s="13">
        <v>38064</v>
      </c>
      <c r="Z409" s="13">
        <v>0</v>
      </c>
      <c r="AA409" s="13">
        <v>28548</v>
      </c>
      <c r="AB409" s="35">
        <v>7698</v>
      </c>
      <c r="AC409" s="13">
        <v>397465</v>
      </c>
      <c r="AD409" s="13">
        <v>93919</v>
      </c>
      <c r="AE409" s="13">
        <v>238117.95</v>
      </c>
    </row>
    <row r="410" spans="1:31">
      <c r="A410" s="2">
        <v>1701</v>
      </c>
      <c r="B410" s="1" t="s">
        <v>333</v>
      </c>
      <c r="C410" s="13">
        <v>1452619</v>
      </c>
      <c r="D410" s="13">
        <v>1448318.632987672</v>
      </c>
      <c r="E410" s="13">
        <v>7137.4615246039139</v>
      </c>
      <c r="F410" s="13">
        <v>2138320</v>
      </c>
      <c r="G410" s="13">
        <v>2102053</v>
      </c>
      <c r="H410" s="13">
        <v>36267</v>
      </c>
      <c r="I410" s="13">
        <v>59092</v>
      </c>
      <c r="J410" s="13">
        <v>55030</v>
      </c>
      <c r="K410" s="13">
        <v>4062</v>
      </c>
      <c r="L410" s="35">
        <v>827133.98751970346</v>
      </c>
      <c r="M410" s="13">
        <v>208426.26856505248</v>
      </c>
      <c r="N410" s="13">
        <v>666580.05532414885</v>
      </c>
      <c r="O410" s="13">
        <v>786875</v>
      </c>
      <c r="P410" s="13">
        <v>208426</v>
      </c>
      <c r="Q410" s="13">
        <v>0</v>
      </c>
      <c r="R410" s="13">
        <v>0</v>
      </c>
      <c r="S410" s="13">
        <v>-152339.94467585115</v>
      </c>
      <c r="T410" s="35">
        <v>29311</v>
      </c>
      <c r="U410" s="13">
        <v>138672</v>
      </c>
      <c r="V410" s="13">
        <v>0</v>
      </c>
      <c r="W410" s="13">
        <v>104004</v>
      </c>
      <c r="X410" s="35">
        <v>9286</v>
      </c>
      <c r="Y410" s="13">
        <v>19124</v>
      </c>
      <c r="Z410" s="13">
        <v>0</v>
      </c>
      <c r="AA410" s="13">
        <v>14343</v>
      </c>
      <c r="AB410" s="35">
        <v>7665</v>
      </c>
      <c r="AC410" s="13">
        <v>75740</v>
      </c>
      <c r="AD410" s="13">
        <v>47077</v>
      </c>
      <c r="AE410" s="13">
        <v>23819.7</v>
      </c>
    </row>
    <row r="411" spans="1:31">
      <c r="A411" s="2">
        <v>1702</v>
      </c>
      <c r="B411" s="1" t="s">
        <v>334</v>
      </c>
      <c r="C411" s="13">
        <v>510466</v>
      </c>
      <c r="D411" s="13">
        <v>479700.64375637838</v>
      </c>
      <c r="E411" s="13">
        <v>31763.280186115346</v>
      </c>
      <c r="F411" s="13">
        <v>679733</v>
      </c>
      <c r="G411" s="13">
        <v>646042</v>
      </c>
      <c r="H411" s="13">
        <v>33691</v>
      </c>
      <c r="I411" s="13">
        <v>11227</v>
      </c>
      <c r="J411" s="13">
        <v>5068</v>
      </c>
      <c r="K411" s="13">
        <v>6159</v>
      </c>
      <c r="L411" s="35">
        <v>375576.81408086175</v>
      </c>
      <c r="M411" s="13">
        <v>91204.743613283135</v>
      </c>
      <c r="N411" s="13">
        <v>595909.00424898323</v>
      </c>
      <c r="O411" s="13">
        <v>402807</v>
      </c>
      <c r="P411" s="13">
        <v>111483</v>
      </c>
      <c r="Q411" s="13">
        <v>0</v>
      </c>
      <c r="R411" s="13">
        <v>0</v>
      </c>
      <c r="S411" s="13">
        <v>93894.203520215437</v>
      </c>
      <c r="T411" s="35">
        <v>15224</v>
      </c>
      <c r="U411" s="13">
        <v>73095</v>
      </c>
      <c r="V411" s="13">
        <v>0</v>
      </c>
      <c r="W411" s="13">
        <v>54821.25</v>
      </c>
      <c r="X411" s="35">
        <v>24293</v>
      </c>
      <c r="Y411" s="13">
        <v>27359</v>
      </c>
      <c r="Z411" s="13">
        <v>0</v>
      </c>
      <c r="AA411" s="13">
        <v>20519.25</v>
      </c>
      <c r="AB411" s="35">
        <v>0</v>
      </c>
      <c r="AC411" s="13">
        <v>11991</v>
      </c>
      <c r="AD411" s="13">
        <v>81662</v>
      </c>
      <c r="AE411" s="13">
        <v>-52103.7</v>
      </c>
    </row>
    <row r="412" spans="1:31">
      <c r="A412" s="2">
        <v>1705</v>
      </c>
      <c r="B412" s="1" t="s">
        <v>335</v>
      </c>
      <c r="C412" s="13">
        <v>5347614</v>
      </c>
      <c r="D412" s="13">
        <v>5197247.3714878932</v>
      </c>
      <c r="E412" s="13">
        <v>160813.58053149801</v>
      </c>
      <c r="F412" s="13">
        <v>4949196</v>
      </c>
      <c r="G412" s="13">
        <v>4821753</v>
      </c>
      <c r="H412" s="13">
        <v>127443</v>
      </c>
      <c r="I412" s="13">
        <v>133129</v>
      </c>
      <c r="J412" s="13">
        <v>130916</v>
      </c>
      <c r="K412" s="13">
        <v>2213</v>
      </c>
      <c r="L412" s="35">
        <v>1924823.8530951673</v>
      </c>
      <c r="M412" s="13">
        <v>508572.36611113884</v>
      </c>
      <c r="N412" s="13">
        <v>2247162.0732251359</v>
      </c>
      <c r="O412" s="13">
        <v>1995535</v>
      </c>
      <c r="P412" s="13">
        <v>508572</v>
      </c>
      <c r="Q412" s="13">
        <v>3886</v>
      </c>
      <c r="R412" s="13">
        <v>0</v>
      </c>
      <c r="S412" s="13">
        <v>72765.073225135915</v>
      </c>
      <c r="T412" s="35">
        <v>75793</v>
      </c>
      <c r="U412" s="13">
        <v>224770</v>
      </c>
      <c r="V412" s="13">
        <v>931</v>
      </c>
      <c r="W412" s="13">
        <v>167879.25</v>
      </c>
      <c r="X412" s="35">
        <v>38533</v>
      </c>
      <c r="Y412" s="13">
        <v>83673</v>
      </c>
      <c r="Z412" s="13">
        <v>1500</v>
      </c>
      <c r="AA412" s="13">
        <v>61629.75</v>
      </c>
      <c r="AB412" s="35">
        <v>62138</v>
      </c>
      <c r="AC412" s="13">
        <v>566447</v>
      </c>
      <c r="AD412" s="13">
        <v>62333</v>
      </c>
      <c r="AE412" s="13">
        <v>384515.55</v>
      </c>
    </row>
    <row r="413" spans="1:31">
      <c r="A413" s="2">
        <v>1706</v>
      </c>
      <c r="B413" s="1" t="s">
        <v>336</v>
      </c>
      <c r="C413" s="13">
        <v>1713698</v>
      </c>
      <c r="D413" s="13">
        <v>1601246.3205165316</v>
      </c>
      <c r="E413" s="13">
        <v>77372.217131987331</v>
      </c>
      <c r="F413" s="13">
        <v>1960829</v>
      </c>
      <c r="G413" s="13">
        <v>1893883</v>
      </c>
      <c r="H413" s="13">
        <v>66946</v>
      </c>
      <c r="I413" s="13">
        <v>49352</v>
      </c>
      <c r="J413" s="13">
        <v>49352</v>
      </c>
      <c r="K413" s="13">
        <v>0</v>
      </c>
      <c r="L413" s="35">
        <v>855704.03598459065</v>
      </c>
      <c r="M413" s="13">
        <v>239443.75117600668</v>
      </c>
      <c r="N413" s="13">
        <v>1020609.0149199523</v>
      </c>
      <c r="O413" s="13">
        <v>966931</v>
      </c>
      <c r="P413" s="13">
        <v>239444</v>
      </c>
      <c r="Q413" s="13">
        <v>0</v>
      </c>
      <c r="R413" s="13">
        <v>0</v>
      </c>
      <c r="S413" s="13">
        <v>53678.014919952257</v>
      </c>
      <c r="T413" s="35">
        <v>59486</v>
      </c>
      <c r="U413" s="13">
        <v>360138</v>
      </c>
      <c r="V413" s="13">
        <v>667</v>
      </c>
      <c r="W413" s="13">
        <v>269603.25</v>
      </c>
      <c r="X413" s="35">
        <v>6631</v>
      </c>
      <c r="Y413" s="13">
        <v>7313</v>
      </c>
      <c r="Z413" s="13">
        <v>1160</v>
      </c>
      <c r="AA413" s="13">
        <v>4614.75</v>
      </c>
      <c r="AB413" s="35">
        <v>15263</v>
      </c>
      <c r="AC413" s="13">
        <v>36292</v>
      </c>
      <c r="AD413" s="13">
        <v>56145</v>
      </c>
      <c r="AE413" s="13">
        <v>-14638.35</v>
      </c>
    </row>
    <row r="414" spans="1:31">
      <c r="A414" s="2">
        <v>1708</v>
      </c>
      <c r="B414" s="1" t="s">
        <v>337</v>
      </c>
      <c r="C414" s="13">
        <v>7029430</v>
      </c>
      <c r="D414" s="13">
        <v>6923871.2336635804</v>
      </c>
      <c r="E414" s="13">
        <v>119291.16165187056</v>
      </c>
      <c r="F414" s="13">
        <v>6556548</v>
      </c>
      <c r="G414" s="13">
        <v>6441129</v>
      </c>
      <c r="H414" s="13">
        <v>115419</v>
      </c>
      <c r="I414" s="13">
        <v>208281</v>
      </c>
      <c r="J414" s="13">
        <v>203597</v>
      </c>
      <c r="K414" s="13">
        <v>4684</v>
      </c>
      <c r="L414" s="35">
        <v>3538045.9291243646</v>
      </c>
      <c r="M414" s="13">
        <v>493475.06588380411</v>
      </c>
      <c r="N414" s="13">
        <v>5095103.0854202714</v>
      </c>
      <c r="O414" s="13">
        <v>4797613</v>
      </c>
      <c r="P414" s="13">
        <v>493475</v>
      </c>
      <c r="Q414" s="13">
        <v>5810</v>
      </c>
      <c r="R414" s="13">
        <v>0</v>
      </c>
      <c r="S414" s="13">
        <v>202901.08542027138</v>
      </c>
      <c r="T414" s="35">
        <v>75806</v>
      </c>
      <c r="U414" s="13">
        <v>137652</v>
      </c>
      <c r="V414" s="13">
        <v>1127</v>
      </c>
      <c r="W414" s="13">
        <v>102393.75</v>
      </c>
      <c r="X414" s="35">
        <v>19798</v>
      </c>
      <c r="Y414" s="13">
        <v>33616</v>
      </c>
      <c r="Z414" s="13">
        <v>0</v>
      </c>
      <c r="AA414" s="13">
        <v>25212</v>
      </c>
      <c r="AB414" s="35">
        <v>27186</v>
      </c>
      <c r="AC414" s="13">
        <v>348603</v>
      </c>
      <c r="AD414" s="13">
        <v>119902</v>
      </c>
      <c r="AE414" s="13">
        <v>180329.25</v>
      </c>
    </row>
    <row r="415" spans="1:31">
      <c r="A415" s="2">
        <v>1709</v>
      </c>
      <c r="B415" s="1" t="s">
        <v>338</v>
      </c>
      <c r="C415" s="13">
        <v>2905495</v>
      </c>
      <c r="D415" s="13">
        <v>2795136.1984195244</v>
      </c>
      <c r="E415" s="13">
        <v>116035.28598188049</v>
      </c>
      <c r="F415" s="13">
        <v>3102389</v>
      </c>
      <c r="G415" s="13">
        <v>2974117</v>
      </c>
      <c r="H415" s="13">
        <v>128272</v>
      </c>
      <c r="I415" s="13">
        <v>83686</v>
      </c>
      <c r="J415" s="13">
        <v>81526</v>
      </c>
      <c r="K415" s="13">
        <v>2160</v>
      </c>
      <c r="L415" s="35">
        <v>1409330.3476443493</v>
      </c>
      <c r="M415" s="13">
        <v>437124.86359859054</v>
      </c>
      <c r="N415" s="13">
        <v>1609911.6465111554</v>
      </c>
      <c r="O415" s="13">
        <v>1411425</v>
      </c>
      <c r="P415" s="13">
        <v>437125</v>
      </c>
      <c r="Q415" s="13">
        <v>0</v>
      </c>
      <c r="R415" s="13">
        <v>0</v>
      </c>
      <c r="S415" s="13">
        <v>198486.64651115541</v>
      </c>
      <c r="T415" s="35">
        <v>77511</v>
      </c>
      <c r="U415" s="13">
        <v>251210</v>
      </c>
      <c r="V415" s="13">
        <v>830</v>
      </c>
      <c r="W415" s="13">
        <v>187785</v>
      </c>
      <c r="X415" s="35">
        <v>13966</v>
      </c>
      <c r="Y415" s="13">
        <v>52674</v>
      </c>
      <c r="Z415" s="13">
        <v>0</v>
      </c>
      <c r="AA415" s="13">
        <v>39505.5</v>
      </c>
      <c r="AB415" s="35">
        <v>5942</v>
      </c>
      <c r="AC415" s="13">
        <v>291251</v>
      </c>
      <c r="AD415" s="13">
        <v>41788</v>
      </c>
      <c r="AE415" s="13">
        <v>189330.75</v>
      </c>
    </row>
    <row r="416" spans="1:31">
      <c r="A416" s="2">
        <v>1711</v>
      </c>
      <c r="B416" s="1" t="s">
        <v>339</v>
      </c>
      <c r="C416" s="13">
        <v>3940372</v>
      </c>
      <c r="D416" s="13">
        <v>3907570.83161755</v>
      </c>
      <c r="E416" s="13">
        <v>40500.183054747897</v>
      </c>
      <c r="F416" s="13">
        <v>4405091</v>
      </c>
      <c r="G416" s="13">
        <v>4262648</v>
      </c>
      <c r="H416" s="13">
        <v>142443</v>
      </c>
      <c r="I416" s="13">
        <v>120291</v>
      </c>
      <c r="J416" s="13">
        <v>106890</v>
      </c>
      <c r="K416" s="13">
        <v>13401</v>
      </c>
      <c r="L416" s="35">
        <v>2077545.144833663</v>
      </c>
      <c r="M416" s="13">
        <v>386876.01858985372</v>
      </c>
      <c r="N416" s="13">
        <v>2450490.8613268514</v>
      </c>
      <c r="O416" s="13">
        <v>2034473</v>
      </c>
      <c r="P416" s="13">
        <v>386876</v>
      </c>
      <c r="Q416" s="13">
        <v>0</v>
      </c>
      <c r="R416" s="13">
        <v>0</v>
      </c>
      <c r="S416" s="13">
        <v>362798.86132685142</v>
      </c>
      <c r="T416" s="35">
        <v>131894</v>
      </c>
      <c r="U416" s="13">
        <v>471876</v>
      </c>
      <c r="V416" s="13">
        <v>7030</v>
      </c>
      <c r="W416" s="13">
        <v>348634.5</v>
      </c>
      <c r="X416" s="35">
        <v>25038</v>
      </c>
      <c r="Y416" s="13">
        <v>97796</v>
      </c>
      <c r="Z416" s="13">
        <v>0</v>
      </c>
      <c r="AA416" s="13">
        <v>73347</v>
      </c>
      <c r="AB416" s="35">
        <v>36181</v>
      </c>
      <c r="AC416" s="13">
        <v>461858</v>
      </c>
      <c r="AD416" s="13">
        <v>156669</v>
      </c>
      <c r="AE416" s="13">
        <v>239524.2</v>
      </c>
    </row>
    <row r="417" spans="1:31">
      <c r="A417" s="2">
        <v>1714</v>
      </c>
      <c r="B417" s="1" t="s">
        <v>340</v>
      </c>
      <c r="C417" s="13">
        <v>2442051</v>
      </c>
      <c r="D417" s="13">
        <v>2314439.1901448923</v>
      </c>
      <c r="E417" s="13">
        <v>86469.267141769611</v>
      </c>
      <c r="F417" s="13">
        <v>2828017</v>
      </c>
      <c r="G417" s="13">
        <v>2731586</v>
      </c>
      <c r="H417" s="13">
        <v>96431</v>
      </c>
      <c r="I417" s="13">
        <v>108173</v>
      </c>
      <c r="J417" s="13">
        <v>107151</v>
      </c>
      <c r="K417" s="13">
        <v>1022</v>
      </c>
      <c r="L417" s="35">
        <v>1104648.7188803577</v>
      </c>
      <c r="M417" s="13">
        <v>255871.5104158913</v>
      </c>
      <c r="N417" s="13">
        <v>1364761.8299687705</v>
      </c>
      <c r="O417" s="13">
        <v>1165310</v>
      </c>
      <c r="P417" s="13">
        <v>254403</v>
      </c>
      <c r="Q417" s="13">
        <v>13096</v>
      </c>
      <c r="R417" s="13">
        <v>0</v>
      </c>
      <c r="S417" s="13">
        <v>108446.8299687705</v>
      </c>
      <c r="T417" s="35">
        <v>49979</v>
      </c>
      <c r="U417" s="13">
        <v>144297</v>
      </c>
      <c r="V417" s="13">
        <v>54</v>
      </c>
      <c r="W417" s="13">
        <v>108182.25</v>
      </c>
      <c r="X417" s="35">
        <v>35548</v>
      </c>
      <c r="Y417" s="13">
        <v>123543</v>
      </c>
      <c r="Z417" s="13">
        <v>179</v>
      </c>
      <c r="AA417" s="13">
        <v>92523</v>
      </c>
      <c r="AB417" s="35">
        <v>28463</v>
      </c>
      <c r="AC417" s="13">
        <v>109678</v>
      </c>
      <c r="AD417" s="13">
        <v>20307</v>
      </c>
      <c r="AE417" s="13">
        <v>70378.649999999994</v>
      </c>
    </row>
    <row r="418" spans="1:31">
      <c r="A418" s="2">
        <v>1719</v>
      </c>
      <c r="B418" s="1" t="s">
        <v>341</v>
      </c>
      <c r="C418" s="13">
        <v>1111646</v>
      </c>
      <c r="D418" s="13">
        <v>1052883.5114509426</v>
      </c>
      <c r="E418" s="13">
        <v>60935.198619244191</v>
      </c>
      <c r="F418" s="13">
        <v>1325801</v>
      </c>
      <c r="G418" s="13">
        <v>1263454</v>
      </c>
      <c r="H418" s="13">
        <v>62347</v>
      </c>
      <c r="I418" s="13">
        <v>70650</v>
      </c>
      <c r="J418" s="13">
        <v>70377</v>
      </c>
      <c r="K418" s="13">
        <v>273</v>
      </c>
      <c r="L418" s="35">
        <v>813359.84322869265</v>
      </c>
      <c r="M418" s="13">
        <v>279549.76647209231</v>
      </c>
      <c r="N418" s="13">
        <v>1115632.3450105416</v>
      </c>
      <c r="O418" s="13">
        <v>1126378</v>
      </c>
      <c r="P418" s="13">
        <v>279550</v>
      </c>
      <c r="Q418" s="13">
        <v>22863</v>
      </c>
      <c r="R418" s="13">
        <v>0</v>
      </c>
      <c r="S418" s="13">
        <v>12117.345010541612</v>
      </c>
      <c r="T418" s="35">
        <v>60148</v>
      </c>
      <c r="U418" s="13">
        <v>150241</v>
      </c>
      <c r="V418" s="13">
        <v>0</v>
      </c>
      <c r="W418" s="13">
        <v>112680.75</v>
      </c>
      <c r="X418" s="35">
        <v>25582</v>
      </c>
      <c r="Y418" s="13">
        <v>57179</v>
      </c>
      <c r="Z418" s="13">
        <v>0</v>
      </c>
      <c r="AA418" s="13">
        <v>42884.25</v>
      </c>
      <c r="AB418" s="35">
        <v>5131</v>
      </c>
      <c r="AC418" s="13">
        <v>235673</v>
      </c>
      <c r="AD418" s="13">
        <v>51566</v>
      </c>
      <c r="AE418" s="13">
        <v>141443.54999999999</v>
      </c>
    </row>
    <row r="419" spans="1:31">
      <c r="A419" s="2">
        <v>1721</v>
      </c>
      <c r="B419" s="1" t="s">
        <v>342</v>
      </c>
      <c r="C419" s="13">
        <v>1882932</v>
      </c>
      <c r="D419" s="13">
        <v>1826595.4056600155</v>
      </c>
      <c r="E419" s="13">
        <v>60016.03520849839</v>
      </c>
      <c r="F419" s="13">
        <v>2057539</v>
      </c>
      <c r="G419" s="13">
        <v>2009484</v>
      </c>
      <c r="H419" s="13">
        <v>48055</v>
      </c>
      <c r="I419" s="13">
        <v>20663</v>
      </c>
      <c r="J419" s="13">
        <v>20663</v>
      </c>
      <c r="K419" s="13">
        <v>0</v>
      </c>
      <c r="L419" s="35">
        <v>992247.93370997929</v>
      </c>
      <c r="M419" s="13">
        <v>332680.55410269502</v>
      </c>
      <c r="N419" s="13">
        <v>1282241.1670635608</v>
      </c>
      <c r="O419" s="13">
        <v>1338155</v>
      </c>
      <c r="P419" s="13">
        <v>332715</v>
      </c>
      <c r="Q419" s="13">
        <v>365981</v>
      </c>
      <c r="R419" s="13">
        <v>0</v>
      </c>
      <c r="S419" s="13">
        <v>245104.1670635608</v>
      </c>
      <c r="T419" s="35">
        <v>90452</v>
      </c>
      <c r="U419" s="13">
        <v>245350</v>
      </c>
      <c r="V419" s="13">
        <v>649</v>
      </c>
      <c r="W419" s="13">
        <v>183525.75</v>
      </c>
      <c r="X419" s="35">
        <v>8627</v>
      </c>
      <c r="Y419" s="13">
        <v>49616</v>
      </c>
      <c r="Z419" s="13">
        <v>0</v>
      </c>
      <c r="AA419" s="13">
        <v>37212</v>
      </c>
      <c r="AB419" s="35">
        <v>27767</v>
      </c>
      <c r="AC419" s="13">
        <v>400514</v>
      </c>
      <c r="AD419" s="13">
        <v>100760</v>
      </c>
      <c r="AE419" s="13">
        <v>227308.05</v>
      </c>
    </row>
    <row r="420" spans="1:31">
      <c r="A420" s="2">
        <v>1722</v>
      </c>
      <c r="B420" s="1" t="s">
        <v>343</v>
      </c>
      <c r="C420" s="13">
        <v>1178684</v>
      </c>
      <c r="D420" s="13">
        <v>1110049.219441704</v>
      </c>
      <c r="E420" s="13">
        <v>29495.687075172547</v>
      </c>
      <c r="F420" s="13">
        <v>1343762</v>
      </c>
      <c r="G420" s="13">
        <v>1302818</v>
      </c>
      <c r="H420" s="13">
        <v>40944</v>
      </c>
      <c r="I420" s="13">
        <v>72917</v>
      </c>
      <c r="J420" s="13">
        <v>72917</v>
      </c>
      <c r="K420" s="13">
        <v>0</v>
      </c>
      <c r="L420" s="35">
        <v>743725.46463427471</v>
      </c>
      <c r="M420" s="13">
        <v>100094.76119593685</v>
      </c>
      <c r="N420" s="13">
        <v>1243724.9382638312</v>
      </c>
      <c r="O420" s="13">
        <v>936323</v>
      </c>
      <c r="P420" s="13">
        <v>100095</v>
      </c>
      <c r="Q420" s="13">
        <v>0</v>
      </c>
      <c r="R420" s="13">
        <v>0</v>
      </c>
      <c r="S420" s="13">
        <v>185931.36615856868</v>
      </c>
      <c r="T420" s="35">
        <v>33116</v>
      </c>
      <c r="U420" s="13">
        <v>77726</v>
      </c>
      <c r="V420" s="13">
        <v>1017</v>
      </c>
      <c r="W420" s="13">
        <v>57531.75</v>
      </c>
      <c r="X420" s="35">
        <v>13145</v>
      </c>
      <c r="Y420" s="13">
        <v>51244</v>
      </c>
      <c r="Z420" s="13">
        <v>0</v>
      </c>
      <c r="AA420" s="13">
        <v>38433</v>
      </c>
      <c r="AB420" s="35">
        <v>20322</v>
      </c>
      <c r="AC420" s="13">
        <v>116516</v>
      </c>
      <c r="AD420" s="13">
        <v>43459</v>
      </c>
      <c r="AE420" s="13">
        <v>55730.7</v>
      </c>
    </row>
    <row r="421" spans="1:31">
      <c r="A421" s="2">
        <v>1723</v>
      </c>
      <c r="B421" s="1" t="s">
        <v>344</v>
      </c>
      <c r="C421" s="13">
        <v>297900</v>
      </c>
      <c r="D421" s="13">
        <v>264131.16992363351</v>
      </c>
      <c r="E421" s="13">
        <v>15652.455548689657</v>
      </c>
      <c r="F421" s="13">
        <v>441842</v>
      </c>
      <c r="G421" s="13">
        <v>426468</v>
      </c>
      <c r="H421" s="13">
        <v>15374</v>
      </c>
      <c r="I421" s="13">
        <v>20199</v>
      </c>
      <c r="J421" s="13">
        <v>20199</v>
      </c>
      <c r="K421" s="13">
        <v>0</v>
      </c>
      <c r="L421" s="35">
        <v>219771.06548109208</v>
      </c>
      <c r="M421" s="13">
        <v>103331.47823430692</v>
      </c>
      <c r="N421" s="13">
        <v>293797.08331566607</v>
      </c>
      <c r="O421" s="13">
        <v>206485</v>
      </c>
      <c r="P421" s="13">
        <v>103113</v>
      </c>
      <c r="Q421" s="13">
        <v>0</v>
      </c>
      <c r="R421" s="13">
        <v>0</v>
      </c>
      <c r="S421" s="13">
        <v>54942.766370273021</v>
      </c>
      <c r="T421" s="35">
        <v>5247</v>
      </c>
      <c r="U421" s="13">
        <v>35386</v>
      </c>
      <c r="V421" s="13">
        <v>0</v>
      </c>
      <c r="W421" s="13">
        <v>26539.5</v>
      </c>
      <c r="X421" s="35">
        <v>4907</v>
      </c>
      <c r="Y421" s="13">
        <v>7327</v>
      </c>
      <c r="Z421" s="13">
        <v>0</v>
      </c>
      <c r="AA421" s="13">
        <v>5495.25</v>
      </c>
      <c r="AB421" s="35">
        <v>36238</v>
      </c>
      <c r="AC421" s="13">
        <v>19914</v>
      </c>
      <c r="AD421" s="13">
        <v>155833</v>
      </c>
      <c r="AE421" s="13">
        <v>-100850.4</v>
      </c>
    </row>
    <row r="422" spans="1:31">
      <c r="A422" s="2">
        <v>1724</v>
      </c>
      <c r="B422" s="1" t="s">
        <v>345</v>
      </c>
      <c r="C422" s="13">
        <v>1104241</v>
      </c>
      <c r="D422" s="13">
        <v>1077875.2883939454</v>
      </c>
      <c r="E422" s="13">
        <v>28524.381149041437</v>
      </c>
      <c r="F422" s="13">
        <v>1289799</v>
      </c>
      <c r="G422" s="13">
        <v>1269350</v>
      </c>
      <c r="H422" s="13">
        <v>20449</v>
      </c>
      <c r="I422" s="13">
        <v>42233</v>
      </c>
      <c r="J422" s="13">
        <v>42233</v>
      </c>
      <c r="K422" s="13">
        <v>0</v>
      </c>
      <c r="L422" s="35">
        <v>517218.2778284651</v>
      </c>
      <c r="M422" s="13">
        <v>163792.99930890297</v>
      </c>
      <c r="N422" s="13">
        <v>608402.15858505981</v>
      </c>
      <c r="O422" s="13">
        <v>524507</v>
      </c>
      <c r="P422" s="13">
        <v>158686</v>
      </c>
      <c r="Q422" s="13">
        <v>0</v>
      </c>
      <c r="R422" s="13">
        <v>0</v>
      </c>
      <c r="S422" s="13">
        <v>78788.158585059806</v>
      </c>
      <c r="T422" s="35">
        <v>56773</v>
      </c>
      <c r="U422" s="13">
        <v>120123</v>
      </c>
      <c r="V422" s="13">
        <v>257</v>
      </c>
      <c r="W422" s="13">
        <v>89899.5</v>
      </c>
      <c r="X422" s="35">
        <v>0</v>
      </c>
      <c r="Y422" s="13">
        <v>0</v>
      </c>
      <c r="Z422" s="13">
        <v>0</v>
      </c>
      <c r="AA422" s="13">
        <v>0</v>
      </c>
      <c r="AB422" s="35">
        <v>8887</v>
      </c>
      <c r="AC422" s="13">
        <v>49602</v>
      </c>
      <c r="AD422" s="13">
        <v>22874</v>
      </c>
      <c r="AE422" s="13">
        <v>20896.5</v>
      </c>
    </row>
    <row r="423" spans="1:31">
      <c r="A423" s="2">
        <v>1728</v>
      </c>
      <c r="B423" s="1" t="s">
        <v>346</v>
      </c>
      <c r="C423" s="13">
        <v>750814</v>
      </c>
      <c r="D423" s="13">
        <v>625506.03232480388</v>
      </c>
      <c r="E423" s="13">
        <v>39257.251001958401</v>
      </c>
      <c r="F423" s="13">
        <v>857328</v>
      </c>
      <c r="G423" s="13">
        <v>812032</v>
      </c>
      <c r="H423" s="13">
        <v>45296</v>
      </c>
      <c r="I423" s="13">
        <v>13814</v>
      </c>
      <c r="J423" s="13">
        <v>13814</v>
      </c>
      <c r="K423" s="13">
        <v>0</v>
      </c>
      <c r="L423" s="35">
        <v>550013.93217138248</v>
      </c>
      <c r="M423" s="13">
        <v>210767.69643752481</v>
      </c>
      <c r="N423" s="13">
        <v>786827.32184767234</v>
      </c>
      <c r="O423" s="13">
        <v>563163</v>
      </c>
      <c r="P423" s="13">
        <v>71915</v>
      </c>
      <c r="Q423" s="13">
        <v>0</v>
      </c>
      <c r="R423" s="13">
        <v>0</v>
      </c>
      <c r="S423" s="13">
        <v>84811.321847672341</v>
      </c>
      <c r="T423" s="35">
        <v>40129</v>
      </c>
      <c r="U423" s="13">
        <v>111132</v>
      </c>
      <c r="V423" s="13">
        <v>0</v>
      </c>
      <c r="W423" s="13">
        <v>83349</v>
      </c>
      <c r="X423" s="35">
        <v>7988</v>
      </c>
      <c r="Y423" s="13">
        <v>33071</v>
      </c>
      <c r="Z423" s="13">
        <v>0</v>
      </c>
      <c r="AA423" s="13">
        <v>24803.25</v>
      </c>
      <c r="AB423" s="35">
        <v>12348</v>
      </c>
      <c r="AC423" s="13">
        <v>329589</v>
      </c>
      <c r="AD423" s="13">
        <v>223489</v>
      </c>
      <c r="AE423" s="13">
        <v>81240.600000000006</v>
      </c>
    </row>
    <row r="424" spans="1:31">
      <c r="A424" s="2">
        <v>1729</v>
      </c>
      <c r="B424" s="1" t="s">
        <v>347</v>
      </c>
      <c r="C424" s="13">
        <v>1120987</v>
      </c>
      <c r="D424" s="13">
        <v>1018268.1463351984</v>
      </c>
      <c r="E424" s="13">
        <v>27634.320537580465</v>
      </c>
      <c r="F424" s="13">
        <v>1219750</v>
      </c>
      <c r="G424" s="13">
        <v>1191527</v>
      </c>
      <c r="H424" s="13">
        <v>28223</v>
      </c>
      <c r="I424" s="13">
        <v>90704</v>
      </c>
      <c r="J424" s="13">
        <v>90704</v>
      </c>
      <c r="K424" s="13">
        <v>0</v>
      </c>
      <c r="L424" s="35">
        <v>711553.60964194988</v>
      </c>
      <c r="M424" s="13">
        <v>169949.36174253136</v>
      </c>
      <c r="N424" s="13">
        <v>715515.53547751578</v>
      </c>
      <c r="O424" s="13">
        <v>791644</v>
      </c>
      <c r="P424" s="13">
        <v>169949</v>
      </c>
      <c r="Q424" s="13">
        <v>66700</v>
      </c>
      <c r="R424" s="13">
        <v>0</v>
      </c>
      <c r="S424" s="13">
        <v>-9428.4645224842243</v>
      </c>
      <c r="T424" s="35">
        <v>59656</v>
      </c>
      <c r="U424" s="13">
        <v>116550</v>
      </c>
      <c r="V424" s="13">
        <v>276</v>
      </c>
      <c r="W424" s="13">
        <v>87205.5</v>
      </c>
      <c r="X424" s="35">
        <v>4764</v>
      </c>
      <c r="Y424" s="13">
        <v>53772</v>
      </c>
      <c r="Z424" s="13">
        <v>1180</v>
      </c>
      <c r="AA424" s="13">
        <v>39444</v>
      </c>
      <c r="AB424" s="35">
        <v>13512</v>
      </c>
      <c r="AC424" s="13">
        <v>48821</v>
      </c>
      <c r="AD424" s="13">
        <v>12265</v>
      </c>
      <c r="AE424" s="13">
        <v>29583.15</v>
      </c>
    </row>
    <row r="425" spans="1:31">
      <c r="A425" s="2">
        <v>1730</v>
      </c>
      <c r="B425" s="1" t="s">
        <v>348</v>
      </c>
      <c r="C425" s="13">
        <v>2709929</v>
      </c>
      <c r="D425" s="13">
        <v>2679950.3795607183</v>
      </c>
      <c r="E425" s="13">
        <v>35273.805349847651</v>
      </c>
      <c r="F425" s="13">
        <v>3385607</v>
      </c>
      <c r="G425" s="13">
        <v>3364373</v>
      </c>
      <c r="H425" s="13">
        <v>21234</v>
      </c>
      <c r="I425" s="13">
        <v>55161</v>
      </c>
      <c r="J425" s="13">
        <v>55161</v>
      </c>
      <c r="K425" s="13">
        <v>0</v>
      </c>
      <c r="L425" s="35">
        <v>1063769.6099490784</v>
      </c>
      <c r="M425" s="13">
        <v>249155.39854634256</v>
      </c>
      <c r="N425" s="13">
        <v>1322059.9223654144</v>
      </c>
      <c r="O425" s="13">
        <v>1251490</v>
      </c>
      <c r="P425" s="13">
        <v>249155</v>
      </c>
      <c r="Q425" s="13">
        <v>0</v>
      </c>
      <c r="R425" s="13">
        <v>0</v>
      </c>
      <c r="S425" s="13">
        <v>70569.922365414444</v>
      </c>
      <c r="T425" s="35">
        <v>48012</v>
      </c>
      <c r="U425" s="13">
        <v>220572</v>
      </c>
      <c r="V425" s="13">
        <v>1063</v>
      </c>
      <c r="W425" s="13">
        <v>164631.75</v>
      </c>
      <c r="X425" s="35">
        <v>8378</v>
      </c>
      <c r="Y425" s="13">
        <v>8694</v>
      </c>
      <c r="Z425" s="13">
        <v>0</v>
      </c>
      <c r="AA425" s="13">
        <v>6520.5</v>
      </c>
      <c r="AB425" s="35">
        <v>17221</v>
      </c>
      <c r="AC425" s="13">
        <v>404680</v>
      </c>
      <c r="AD425" s="13">
        <v>88228</v>
      </c>
      <c r="AE425" s="13">
        <v>249807.75</v>
      </c>
    </row>
    <row r="426" spans="1:31">
      <c r="A426" s="2">
        <v>1731</v>
      </c>
      <c r="B426" s="1" t="s">
        <v>349</v>
      </c>
      <c r="C426" s="13">
        <v>3613038</v>
      </c>
      <c r="D426" s="13">
        <v>3543948.9375134385</v>
      </c>
      <c r="E426" s="13">
        <v>76147.474328750832</v>
      </c>
      <c r="F426" s="13">
        <v>4252908</v>
      </c>
      <c r="G426" s="13">
        <v>4141238</v>
      </c>
      <c r="H426" s="13">
        <v>111670</v>
      </c>
      <c r="I426" s="13">
        <v>321441</v>
      </c>
      <c r="J426" s="13">
        <v>321441</v>
      </c>
      <c r="K426" s="13">
        <v>0</v>
      </c>
      <c r="L426" s="35">
        <v>1463781.7411938207</v>
      </c>
      <c r="M426" s="13">
        <v>358313.65520992887</v>
      </c>
      <c r="N426" s="13">
        <v>2311294.5973114748</v>
      </c>
      <c r="O426" s="13">
        <v>1375654</v>
      </c>
      <c r="P426" s="13">
        <v>358314</v>
      </c>
      <c r="Q426" s="13">
        <v>297</v>
      </c>
      <c r="R426" s="13">
        <v>0</v>
      </c>
      <c r="S426" s="13">
        <v>365945.43529845518</v>
      </c>
      <c r="T426" s="35">
        <v>48716</v>
      </c>
      <c r="U426" s="13">
        <v>166310</v>
      </c>
      <c r="V426" s="13">
        <v>306</v>
      </c>
      <c r="W426" s="13">
        <v>124503</v>
      </c>
      <c r="X426" s="35">
        <v>21299</v>
      </c>
      <c r="Y426" s="13">
        <v>125516</v>
      </c>
      <c r="Z426" s="13">
        <v>345</v>
      </c>
      <c r="AA426" s="13">
        <v>93878.25</v>
      </c>
      <c r="AB426" s="35">
        <v>40027</v>
      </c>
      <c r="AC426" s="13">
        <v>251892</v>
      </c>
      <c r="AD426" s="13">
        <v>172147</v>
      </c>
      <c r="AE426" s="13">
        <v>70590.3</v>
      </c>
    </row>
    <row r="427" spans="1:31">
      <c r="A427" s="2">
        <v>1734</v>
      </c>
      <c r="B427" s="1" t="s">
        <v>350</v>
      </c>
      <c r="C427" s="13">
        <v>5314251</v>
      </c>
      <c r="D427" s="13">
        <v>5197788.4745303271</v>
      </c>
      <c r="E427" s="13">
        <v>126845.76329955699</v>
      </c>
      <c r="F427" s="13">
        <v>5446046</v>
      </c>
      <c r="G427" s="13">
        <v>5307704</v>
      </c>
      <c r="H427" s="13">
        <v>138342</v>
      </c>
      <c r="I427" s="13">
        <v>230147</v>
      </c>
      <c r="J427" s="13">
        <v>230147</v>
      </c>
      <c r="K427" s="13">
        <v>0</v>
      </c>
      <c r="L427" s="35">
        <v>2296987.3961898917</v>
      </c>
      <c r="M427" s="13">
        <v>483255.93353698537</v>
      </c>
      <c r="N427" s="13">
        <v>3296805.4153537275</v>
      </c>
      <c r="O427" s="13">
        <v>2984551</v>
      </c>
      <c r="P427" s="13">
        <v>483256</v>
      </c>
      <c r="Q427" s="13">
        <v>10806</v>
      </c>
      <c r="R427" s="13">
        <v>0</v>
      </c>
      <c r="S427" s="13">
        <v>323060.41535372753</v>
      </c>
      <c r="T427" s="35">
        <v>41468</v>
      </c>
      <c r="U427" s="13">
        <v>219779</v>
      </c>
      <c r="V427" s="13">
        <v>12</v>
      </c>
      <c r="W427" s="13">
        <v>164825.25</v>
      </c>
      <c r="X427" s="35">
        <v>13783</v>
      </c>
      <c r="Y427" s="13">
        <v>52162</v>
      </c>
      <c r="Z427" s="13">
        <v>0</v>
      </c>
      <c r="AA427" s="13">
        <v>39121.5</v>
      </c>
      <c r="AB427" s="35">
        <v>25925</v>
      </c>
      <c r="AC427" s="13">
        <v>282379</v>
      </c>
      <c r="AD427" s="13">
        <v>58882</v>
      </c>
      <c r="AE427" s="13">
        <v>172612.65</v>
      </c>
    </row>
    <row r="428" spans="1:31">
      <c r="A428" s="2">
        <v>1735</v>
      </c>
      <c r="B428" s="1" t="s">
        <v>351</v>
      </c>
      <c r="C428" s="13">
        <v>2762437</v>
      </c>
      <c r="D428" s="13">
        <v>2584127.8134946316</v>
      </c>
      <c r="E428" s="13">
        <v>141461.43162372467</v>
      </c>
      <c r="F428" s="13">
        <v>2962796</v>
      </c>
      <c r="G428" s="13">
        <v>2834327</v>
      </c>
      <c r="H428" s="13">
        <v>128469</v>
      </c>
      <c r="I428" s="13">
        <v>56201</v>
      </c>
      <c r="J428" s="13">
        <v>56201</v>
      </c>
      <c r="K428" s="13">
        <v>0</v>
      </c>
      <c r="L428" s="35">
        <v>1666271.7212106418</v>
      </c>
      <c r="M428" s="13">
        <v>371208.7753369417</v>
      </c>
      <c r="N428" s="13">
        <v>2060151.4139682192</v>
      </c>
      <c r="O428" s="13">
        <v>1799627</v>
      </c>
      <c r="P428" s="13">
        <v>359636</v>
      </c>
      <c r="Q428" s="13">
        <v>0</v>
      </c>
      <c r="R428" s="13">
        <v>0</v>
      </c>
      <c r="S428" s="13">
        <v>248951.41396821919</v>
      </c>
      <c r="T428" s="35">
        <v>100657</v>
      </c>
      <c r="U428" s="13">
        <v>240576</v>
      </c>
      <c r="V428" s="13">
        <v>0</v>
      </c>
      <c r="W428" s="13">
        <v>180432</v>
      </c>
      <c r="X428" s="35">
        <v>46164</v>
      </c>
      <c r="Y428" s="13">
        <v>58760</v>
      </c>
      <c r="Z428" s="13">
        <v>0</v>
      </c>
      <c r="AA428" s="13">
        <v>44070</v>
      </c>
      <c r="AB428" s="35">
        <v>25285</v>
      </c>
      <c r="AC428" s="13">
        <v>655127</v>
      </c>
      <c r="AD428" s="13">
        <v>239235</v>
      </c>
      <c r="AE428" s="13">
        <v>320129.09999999998</v>
      </c>
    </row>
    <row r="429" spans="1:31">
      <c r="A429" s="2">
        <v>1740</v>
      </c>
      <c r="B429" s="1" t="s">
        <v>352</v>
      </c>
      <c r="C429" s="13">
        <v>1421126</v>
      </c>
      <c r="D429" s="13">
        <v>1378170.1248538294</v>
      </c>
      <c r="E429" s="13">
        <v>45732.623842832494</v>
      </c>
      <c r="F429" s="13">
        <v>1627133</v>
      </c>
      <c r="G429" s="13">
        <v>1595906</v>
      </c>
      <c r="H429" s="13">
        <v>31227</v>
      </c>
      <c r="I429" s="13">
        <v>68297</v>
      </c>
      <c r="J429" s="13">
        <v>67382</v>
      </c>
      <c r="K429" s="13">
        <v>915</v>
      </c>
      <c r="L429" s="35">
        <v>867575.83124828874</v>
      </c>
      <c r="M429" s="13">
        <v>287679.80650468421</v>
      </c>
      <c r="N429" s="13">
        <v>869484.07079399098</v>
      </c>
      <c r="O429" s="13">
        <v>919481</v>
      </c>
      <c r="P429" s="13">
        <v>303790</v>
      </c>
      <c r="Q429" s="13">
        <v>0</v>
      </c>
      <c r="R429" s="13">
        <v>0</v>
      </c>
      <c r="S429" s="13">
        <v>-49996.929206009023</v>
      </c>
      <c r="T429" s="35">
        <v>38059</v>
      </c>
      <c r="U429" s="13">
        <v>120472</v>
      </c>
      <c r="V429" s="13">
        <v>18234</v>
      </c>
      <c r="W429" s="13">
        <v>76678.5</v>
      </c>
      <c r="X429" s="35">
        <v>7485</v>
      </c>
      <c r="Y429" s="13">
        <v>59469</v>
      </c>
      <c r="Z429" s="13">
        <v>0</v>
      </c>
      <c r="AA429" s="13">
        <v>44601.75</v>
      </c>
      <c r="AB429" s="35">
        <v>48019</v>
      </c>
      <c r="AC429" s="13">
        <v>616167</v>
      </c>
      <c r="AD429" s="13">
        <v>148654</v>
      </c>
      <c r="AE429" s="13">
        <v>359896.65</v>
      </c>
    </row>
    <row r="430" spans="1:31">
      <c r="A430" s="2">
        <v>1742</v>
      </c>
      <c r="B430" s="1" t="s">
        <v>353</v>
      </c>
      <c r="C430" s="13">
        <v>2661190</v>
      </c>
      <c r="D430" s="13">
        <v>2347600.5524685835</v>
      </c>
      <c r="E430" s="13">
        <v>318788.42551608849</v>
      </c>
      <c r="F430" s="13">
        <v>2790652</v>
      </c>
      <c r="G430" s="13">
        <v>2502110</v>
      </c>
      <c r="H430" s="13">
        <v>288542</v>
      </c>
      <c r="I430" s="13">
        <v>73243</v>
      </c>
      <c r="J430" s="13">
        <v>57031</v>
      </c>
      <c r="K430" s="13">
        <v>16212</v>
      </c>
      <c r="L430" s="35">
        <v>1439580.4630478499</v>
      </c>
      <c r="M430" s="13">
        <v>408262.56918714597</v>
      </c>
      <c r="N430" s="13">
        <v>1707286.5625267769</v>
      </c>
      <c r="O430" s="13">
        <v>1576993</v>
      </c>
      <c r="P430" s="13">
        <v>408263</v>
      </c>
      <c r="Q430" s="13">
        <v>112457</v>
      </c>
      <c r="R430" s="13">
        <v>0</v>
      </c>
      <c r="S430" s="13">
        <v>240460.56252677692</v>
      </c>
      <c r="T430" s="35">
        <v>70553</v>
      </c>
      <c r="U430" s="13">
        <v>172014</v>
      </c>
      <c r="V430" s="13">
        <v>13732</v>
      </c>
      <c r="W430" s="13">
        <v>118711.5</v>
      </c>
      <c r="X430" s="35">
        <v>4584</v>
      </c>
      <c r="Y430" s="13">
        <v>59663</v>
      </c>
      <c r="Z430" s="13">
        <v>3660</v>
      </c>
      <c r="AA430" s="13">
        <v>42002.25</v>
      </c>
      <c r="AB430" s="35">
        <v>73241</v>
      </c>
      <c r="AC430" s="13">
        <v>301914</v>
      </c>
      <c r="AD430" s="13">
        <v>81070</v>
      </c>
      <c r="AE430" s="13">
        <v>171184.95</v>
      </c>
    </row>
    <row r="431" spans="1:31">
      <c r="A431" s="2">
        <v>1771</v>
      </c>
      <c r="B431" s="1" t="s">
        <v>354</v>
      </c>
      <c r="C431" s="13">
        <v>6201559</v>
      </c>
      <c r="D431" s="13">
        <v>5997098.7672656886</v>
      </c>
      <c r="E431" s="13">
        <v>216576.96919450097</v>
      </c>
      <c r="F431" s="13">
        <v>6083145</v>
      </c>
      <c r="G431" s="13">
        <v>5842707</v>
      </c>
      <c r="H431" s="13">
        <v>240438</v>
      </c>
      <c r="I431" s="13">
        <v>141462</v>
      </c>
      <c r="J431" s="13">
        <v>138630</v>
      </c>
      <c r="K431" s="13">
        <v>2832</v>
      </c>
      <c r="L431" s="35">
        <v>2734290.0685126754</v>
      </c>
      <c r="M431" s="13">
        <v>461924.35460959777</v>
      </c>
      <c r="N431" s="13">
        <v>3377290.7739146212</v>
      </c>
      <c r="O431" s="13">
        <v>3070232</v>
      </c>
      <c r="P431" s="13">
        <v>447523</v>
      </c>
      <c r="Q431" s="13">
        <v>0</v>
      </c>
      <c r="R431" s="13">
        <v>0</v>
      </c>
      <c r="S431" s="13">
        <v>206694.77391462121</v>
      </c>
      <c r="T431" s="35">
        <v>98317</v>
      </c>
      <c r="U431" s="13">
        <v>258890</v>
      </c>
      <c r="V431" s="13">
        <v>4093</v>
      </c>
      <c r="W431" s="13">
        <v>191097.75</v>
      </c>
      <c r="X431" s="35">
        <v>8464</v>
      </c>
      <c r="Y431" s="13">
        <v>28006</v>
      </c>
      <c r="Z431" s="13">
        <v>0</v>
      </c>
      <c r="AA431" s="13">
        <v>21004.5</v>
      </c>
      <c r="AB431" s="35">
        <v>32686</v>
      </c>
      <c r="AC431" s="13">
        <v>410984</v>
      </c>
      <c r="AD431" s="13">
        <v>142589</v>
      </c>
      <c r="AE431" s="13">
        <v>202162.65</v>
      </c>
    </row>
    <row r="432" spans="1:31">
      <c r="A432" s="2">
        <v>1773</v>
      </c>
      <c r="B432" s="1" t="s">
        <v>355</v>
      </c>
      <c r="C432" s="13">
        <v>1214762</v>
      </c>
      <c r="D432" s="13">
        <v>1113548.139220302</v>
      </c>
      <c r="E432" s="13">
        <v>14174.2758683478</v>
      </c>
      <c r="F432" s="13">
        <v>1444586</v>
      </c>
      <c r="G432" s="13">
        <v>1419503</v>
      </c>
      <c r="H432" s="13">
        <v>25083</v>
      </c>
      <c r="I432" s="13">
        <v>88914</v>
      </c>
      <c r="J432" s="13">
        <v>88914</v>
      </c>
      <c r="K432" s="13">
        <v>0</v>
      </c>
      <c r="L432" s="35">
        <v>796681.39880968514</v>
      </c>
      <c r="M432" s="13">
        <v>161699.44747192881</v>
      </c>
      <c r="N432" s="13">
        <v>1223836.3513577087</v>
      </c>
      <c r="O432" s="13">
        <v>776556</v>
      </c>
      <c r="P432" s="13">
        <v>161698</v>
      </c>
      <c r="Q432" s="13">
        <v>10035</v>
      </c>
      <c r="R432" s="13">
        <v>0</v>
      </c>
      <c r="S432" s="13">
        <v>199170.34970242128</v>
      </c>
      <c r="T432" s="35">
        <v>52126</v>
      </c>
      <c r="U432" s="13">
        <v>131521</v>
      </c>
      <c r="V432" s="13">
        <v>2305</v>
      </c>
      <c r="W432" s="13">
        <v>96912</v>
      </c>
      <c r="X432" s="35">
        <v>20058</v>
      </c>
      <c r="Y432" s="13">
        <v>35847</v>
      </c>
      <c r="Z432" s="13">
        <v>1375</v>
      </c>
      <c r="AA432" s="13">
        <v>25854</v>
      </c>
      <c r="AB432" s="35">
        <v>31021</v>
      </c>
      <c r="AC432" s="13">
        <v>18239</v>
      </c>
      <c r="AD432" s="13">
        <v>18360</v>
      </c>
      <c r="AE432" s="13">
        <v>2054.3999999999996</v>
      </c>
    </row>
    <row r="433" spans="1:31">
      <c r="A433" s="2">
        <v>1774</v>
      </c>
      <c r="B433" s="1" t="s">
        <v>356</v>
      </c>
      <c r="C433" s="13">
        <v>884210</v>
      </c>
      <c r="D433" s="13">
        <v>829030.9574912719</v>
      </c>
      <c r="E433" s="13">
        <v>56906.886151569342</v>
      </c>
      <c r="F433" s="13">
        <v>1227877</v>
      </c>
      <c r="G433" s="13">
        <v>1166354</v>
      </c>
      <c r="H433" s="13">
        <v>61523</v>
      </c>
      <c r="I433" s="13">
        <v>16032</v>
      </c>
      <c r="J433" s="13">
        <v>16032</v>
      </c>
      <c r="K433" s="13">
        <v>0</v>
      </c>
      <c r="L433" s="35">
        <v>679303.993485349</v>
      </c>
      <c r="M433" s="13">
        <v>273061.47335539019</v>
      </c>
      <c r="N433" s="13">
        <v>947677.14593361551</v>
      </c>
      <c r="O433" s="13">
        <v>923845</v>
      </c>
      <c r="P433" s="13">
        <v>273061</v>
      </c>
      <c r="Q433" s="13">
        <v>4562</v>
      </c>
      <c r="R433" s="13">
        <v>0</v>
      </c>
      <c r="S433" s="13">
        <v>28394.145933615509</v>
      </c>
      <c r="T433" s="35">
        <v>28559</v>
      </c>
      <c r="U433" s="13">
        <v>153221</v>
      </c>
      <c r="V433" s="13">
        <v>0</v>
      </c>
      <c r="W433" s="13">
        <v>114915.75</v>
      </c>
      <c r="X433" s="35">
        <v>0</v>
      </c>
      <c r="Y433" s="13">
        <v>18231</v>
      </c>
      <c r="Z433" s="13">
        <v>0</v>
      </c>
      <c r="AA433" s="13">
        <v>13673.25</v>
      </c>
      <c r="AB433" s="35">
        <v>25602</v>
      </c>
      <c r="AC433" s="13">
        <v>379653</v>
      </c>
      <c r="AD433" s="13">
        <v>75039</v>
      </c>
      <c r="AE433" s="13">
        <v>235316.25</v>
      </c>
    </row>
    <row r="434" spans="1:31">
      <c r="A434" s="2">
        <v>1783</v>
      </c>
      <c r="B434" s="1" t="s">
        <v>357</v>
      </c>
      <c r="C434" s="13">
        <v>8376986</v>
      </c>
      <c r="D434" s="13">
        <v>8081374.5435298551</v>
      </c>
      <c r="E434" s="13">
        <v>311979.58310007572</v>
      </c>
      <c r="F434" s="13">
        <v>8848408</v>
      </c>
      <c r="G434" s="13">
        <v>8545526</v>
      </c>
      <c r="H434" s="13">
        <v>302882</v>
      </c>
      <c r="I434" s="13">
        <v>356039</v>
      </c>
      <c r="J434" s="13">
        <v>346309</v>
      </c>
      <c r="K434" s="13">
        <v>9730</v>
      </c>
      <c r="L434" s="35">
        <v>3870933.6637907429</v>
      </c>
      <c r="M434" s="13">
        <v>1153020.936072174</v>
      </c>
      <c r="N434" s="13">
        <v>4554363.7578266915</v>
      </c>
      <c r="O434" s="13">
        <v>3944232</v>
      </c>
      <c r="P434" s="13">
        <v>1153021</v>
      </c>
      <c r="Q434" s="13">
        <v>5000</v>
      </c>
      <c r="R434" s="13">
        <v>0</v>
      </c>
      <c r="S434" s="13">
        <v>560268.75782669149</v>
      </c>
      <c r="T434" s="35">
        <v>94868</v>
      </c>
      <c r="U434" s="13">
        <v>329742</v>
      </c>
      <c r="V434" s="13">
        <v>0</v>
      </c>
      <c r="W434" s="13">
        <v>247306.5</v>
      </c>
      <c r="X434" s="35">
        <v>54692</v>
      </c>
      <c r="Y434" s="13">
        <v>94233</v>
      </c>
      <c r="Z434" s="13">
        <v>0</v>
      </c>
      <c r="AA434" s="13">
        <v>70674.75</v>
      </c>
      <c r="AB434" s="35">
        <v>290203</v>
      </c>
      <c r="AC434" s="13">
        <v>4314879</v>
      </c>
      <c r="AD434" s="13">
        <v>882693</v>
      </c>
      <c r="AE434" s="13">
        <v>2603212.35</v>
      </c>
    </row>
    <row r="435" spans="1:31">
      <c r="A435" s="2">
        <v>1842</v>
      </c>
      <c r="B435" s="1" t="s">
        <v>358</v>
      </c>
      <c r="C435" s="13">
        <v>726267</v>
      </c>
      <c r="D435" s="13">
        <v>689011.66146068124</v>
      </c>
      <c r="E435" s="13">
        <v>38673.982399624983</v>
      </c>
      <c r="F435" s="13">
        <v>958928</v>
      </c>
      <c r="G435" s="13">
        <v>894193</v>
      </c>
      <c r="H435" s="13">
        <v>64735</v>
      </c>
      <c r="I435" s="13">
        <v>32490</v>
      </c>
      <c r="J435" s="13">
        <v>32490</v>
      </c>
      <c r="K435" s="13">
        <v>0</v>
      </c>
      <c r="L435" s="35">
        <v>553434.06256673089</v>
      </c>
      <c r="M435" s="13">
        <v>165362.99797569137</v>
      </c>
      <c r="N435" s="13">
        <v>737201.59163620614</v>
      </c>
      <c r="O435" s="13">
        <v>419471</v>
      </c>
      <c r="P435" s="13">
        <v>165363</v>
      </c>
      <c r="Q435" s="13">
        <v>0</v>
      </c>
      <c r="R435" s="13">
        <v>0</v>
      </c>
      <c r="S435" s="13">
        <v>138358.51564168272</v>
      </c>
      <c r="T435" s="35">
        <v>10490</v>
      </c>
      <c r="U435" s="13">
        <v>52075</v>
      </c>
      <c r="V435" s="13">
        <v>0</v>
      </c>
      <c r="W435" s="13">
        <v>39056.25</v>
      </c>
      <c r="X435" s="35">
        <v>9305</v>
      </c>
      <c r="Y435" s="13">
        <v>0</v>
      </c>
      <c r="Z435" s="13">
        <v>0</v>
      </c>
      <c r="AA435" s="13">
        <v>0</v>
      </c>
      <c r="AB435" s="35">
        <v>6963</v>
      </c>
      <c r="AC435" s="13">
        <v>38691</v>
      </c>
      <c r="AD435" s="13">
        <v>119794</v>
      </c>
      <c r="AE435" s="13">
        <v>-59047.05</v>
      </c>
    </row>
    <row r="436" spans="1:31">
      <c r="A436" s="2">
        <v>1859</v>
      </c>
      <c r="B436" s="1" t="s">
        <v>359</v>
      </c>
      <c r="C436" s="13">
        <v>3627036</v>
      </c>
      <c r="D436" s="13">
        <v>3521569.754247867</v>
      </c>
      <c r="E436" s="13">
        <v>112553.863617433</v>
      </c>
      <c r="F436" s="13">
        <v>4031528</v>
      </c>
      <c r="G436" s="13">
        <v>3940021</v>
      </c>
      <c r="H436" s="13">
        <v>91507</v>
      </c>
      <c r="I436" s="13">
        <v>71151</v>
      </c>
      <c r="J436" s="13">
        <v>71130</v>
      </c>
      <c r="K436" s="13">
        <v>21</v>
      </c>
      <c r="L436" s="35">
        <v>1557933.473671207</v>
      </c>
      <c r="M436" s="13">
        <v>419757.13349887484</v>
      </c>
      <c r="N436" s="13">
        <v>1820788.2920904986</v>
      </c>
      <c r="O436" s="13">
        <v>1967604</v>
      </c>
      <c r="P436" s="13">
        <v>414234</v>
      </c>
      <c r="Q436" s="13">
        <v>76213</v>
      </c>
      <c r="R436" s="13">
        <v>0</v>
      </c>
      <c r="S436" s="13">
        <v>-91110.707909501391</v>
      </c>
      <c r="T436" s="35">
        <v>149365</v>
      </c>
      <c r="U436" s="13">
        <v>339920</v>
      </c>
      <c r="V436" s="13">
        <v>3095</v>
      </c>
      <c r="W436" s="13">
        <v>252618.75</v>
      </c>
      <c r="X436" s="35">
        <v>43610</v>
      </c>
      <c r="Y436" s="13">
        <v>69810</v>
      </c>
      <c r="Z436" s="13">
        <v>295</v>
      </c>
      <c r="AA436" s="13">
        <v>52136.25</v>
      </c>
      <c r="AB436" s="35">
        <v>30099</v>
      </c>
      <c r="AC436" s="13">
        <v>619327</v>
      </c>
      <c r="AD436" s="13">
        <v>102958</v>
      </c>
      <c r="AE436" s="13">
        <v>397753.95</v>
      </c>
    </row>
    <row r="437" spans="1:31">
      <c r="A437" s="2">
        <v>1876</v>
      </c>
      <c r="B437" s="1" t="s">
        <v>360</v>
      </c>
      <c r="C437" s="13">
        <v>1592356</v>
      </c>
      <c r="D437" s="13">
        <v>1522348.6813149417</v>
      </c>
      <c r="E437" s="13">
        <v>73119.570586491915</v>
      </c>
      <c r="F437" s="13">
        <v>2505794</v>
      </c>
      <c r="G437" s="13">
        <v>2417412</v>
      </c>
      <c r="H437" s="13">
        <v>88382</v>
      </c>
      <c r="I437" s="13">
        <v>108687</v>
      </c>
      <c r="J437" s="13">
        <v>108687</v>
      </c>
      <c r="K437" s="13">
        <v>0</v>
      </c>
      <c r="L437" s="35">
        <v>811537.99701616098</v>
      </c>
      <c r="M437" s="13">
        <v>350734.88041212555</v>
      </c>
      <c r="N437" s="13">
        <v>872256.34214810049</v>
      </c>
      <c r="O437" s="13">
        <v>940157</v>
      </c>
      <c r="P437" s="13">
        <v>339800</v>
      </c>
      <c r="Q437" s="13">
        <v>60110</v>
      </c>
      <c r="R437" s="13">
        <v>0</v>
      </c>
      <c r="S437" s="13">
        <v>-97826.657851899508</v>
      </c>
      <c r="T437" s="35">
        <v>74048</v>
      </c>
      <c r="U437" s="13">
        <v>252430</v>
      </c>
      <c r="V437" s="13">
        <v>2904</v>
      </c>
      <c r="W437" s="13">
        <v>187144.5</v>
      </c>
      <c r="X437" s="35">
        <v>60482</v>
      </c>
      <c r="Y437" s="13">
        <v>126669</v>
      </c>
      <c r="Z437" s="13">
        <v>0</v>
      </c>
      <c r="AA437" s="13">
        <v>95001.75</v>
      </c>
      <c r="AB437" s="35">
        <v>15699</v>
      </c>
      <c r="AC437" s="13">
        <v>339119</v>
      </c>
      <c r="AD437" s="13">
        <v>79091</v>
      </c>
      <c r="AE437" s="13">
        <v>200706.6</v>
      </c>
    </row>
    <row r="438" spans="1:31">
      <c r="A438" s="2">
        <v>1883</v>
      </c>
      <c r="B438" s="1" t="s">
        <v>361</v>
      </c>
      <c r="C438" s="13">
        <v>29753865</v>
      </c>
      <c r="D438" s="13">
        <v>29062786.683641121</v>
      </c>
      <c r="E438" s="13">
        <v>749211.55123886419</v>
      </c>
      <c r="F438" s="13">
        <v>34291420</v>
      </c>
      <c r="G438" s="13">
        <v>33439416</v>
      </c>
      <c r="H438" s="13">
        <v>852004</v>
      </c>
      <c r="I438" s="13">
        <v>1160903</v>
      </c>
      <c r="J438" s="13">
        <v>1137431</v>
      </c>
      <c r="K438" s="13">
        <v>23472</v>
      </c>
      <c r="L438" s="35">
        <v>13384706</v>
      </c>
      <c r="M438" s="13"/>
      <c r="N438" s="13">
        <v>17277818.325239606</v>
      </c>
      <c r="O438" s="13">
        <v>15474519</v>
      </c>
      <c r="P438" s="13">
        <v>0</v>
      </c>
      <c r="Q438" s="13">
        <v>280902</v>
      </c>
      <c r="R438" s="13">
        <v>0</v>
      </c>
      <c r="S438" s="13">
        <v>711173.3252396062</v>
      </c>
      <c r="T438" s="35">
        <v>229822</v>
      </c>
      <c r="U438" s="13">
        <v>892783</v>
      </c>
      <c r="V438" s="13">
        <v>7964</v>
      </c>
      <c r="W438" s="13">
        <v>663614.25</v>
      </c>
      <c r="X438" s="35">
        <v>41165</v>
      </c>
      <c r="Y438" s="13">
        <v>195596</v>
      </c>
      <c r="Z438" s="13">
        <v>1551</v>
      </c>
      <c r="AA438" s="13">
        <v>145533.75</v>
      </c>
      <c r="AB438" s="35">
        <v>173052</v>
      </c>
      <c r="AC438" s="13">
        <v>559553</v>
      </c>
      <c r="AD438" s="13">
        <v>282698</v>
      </c>
      <c r="AE438" s="13">
        <v>227226.45</v>
      </c>
    </row>
    <row r="439" spans="1:31">
      <c r="A439" s="2">
        <v>1884</v>
      </c>
      <c r="B439" s="1" t="s">
        <v>362</v>
      </c>
      <c r="C439" s="13">
        <v>997529</v>
      </c>
      <c r="D439" s="13">
        <v>880047.70131236396</v>
      </c>
      <c r="E439" s="13">
        <v>43292.839169454463</v>
      </c>
      <c r="F439" s="13">
        <v>1162292</v>
      </c>
      <c r="G439" s="13">
        <v>1126030</v>
      </c>
      <c r="H439" s="13">
        <v>36262</v>
      </c>
      <c r="I439" s="13">
        <v>43861</v>
      </c>
      <c r="J439" s="13">
        <v>43861</v>
      </c>
      <c r="K439" s="13">
        <v>0</v>
      </c>
      <c r="L439" s="35">
        <v>649216.56590372056</v>
      </c>
      <c r="M439" s="13">
        <v>267987.77648149093</v>
      </c>
      <c r="N439" s="13">
        <v>909561.45858862298</v>
      </c>
      <c r="O439" s="13">
        <v>797756</v>
      </c>
      <c r="P439" s="13">
        <v>267988</v>
      </c>
      <c r="Q439" s="13">
        <v>2802</v>
      </c>
      <c r="R439" s="13">
        <v>0</v>
      </c>
      <c r="S439" s="13">
        <v>113787.45858862298</v>
      </c>
      <c r="T439" s="35">
        <v>39280</v>
      </c>
      <c r="U439" s="13">
        <v>105338</v>
      </c>
      <c r="V439" s="13">
        <v>230</v>
      </c>
      <c r="W439" s="13">
        <v>78831</v>
      </c>
      <c r="X439" s="35">
        <v>11817</v>
      </c>
      <c r="Y439" s="13">
        <v>40112</v>
      </c>
      <c r="Z439" s="13">
        <v>0</v>
      </c>
      <c r="AA439" s="13">
        <v>30084</v>
      </c>
      <c r="AB439" s="35">
        <v>64888</v>
      </c>
      <c r="AC439" s="13">
        <v>409987</v>
      </c>
      <c r="AD439" s="13">
        <v>182695</v>
      </c>
      <c r="AE439" s="13">
        <v>174588.9</v>
      </c>
    </row>
    <row r="440" spans="1:31">
      <c r="A440" s="2">
        <v>1891</v>
      </c>
      <c r="B440" s="1" t="s">
        <v>363</v>
      </c>
      <c r="C440" s="13">
        <v>3828580</v>
      </c>
      <c r="D440" s="13">
        <v>3769646.2295499318</v>
      </c>
      <c r="E440" s="13">
        <v>66412.587967976084</v>
      </c>
      <c r="F440" s="13">
        <v>4423078</v>
      </c>
      <c r="G440" s="13">
        <v>4359902</v>
      </c>
      <c r="H440" s="13">
        <v>63176</v>
      </c>
      <c r="I440" s="13">
        <v>198833</v>
      </c>
      <c r="J440" s="13">
        <v>198833</v>
      </c>
      <c r="K440" s="13">
        <v>0</v>
      </c>
      <c r="L440" s="35">
        <v>1850264.2456507934</v>
      </c>
      <c r="M440" s="13">
        <v>231108.00697866638</v>
      </c>
      <c r="N440" s="13">
        <v>3094229.2904237481</v>
      </c>
      <c r="O440" s="13">
        <v>1638062</v>
      </c>
      <c r="P440" s="13">
        <v>231108</v>
      </c>
      <c r="Q440" s="13">
        <v>8852</v>
      </c>
      <c r="R440" s="13">
        <v>0</v>
      </c>
      <c r="S440" s="13">
        <v>462566.06141269836</v>
      </c>
      <c r="T440" s="35">
        <v>37434</v>
      </c>
      <c r="U440" s="13">
        <v>211352</v>
      </c>
      <c r="V440" s="13">
        <v>887</v>
      </c>
      <c r="W440" s="13">
        <v>157848.75</v>
      </c>
      <c r="X440" s="35">
        <v>12768</v>
      </c>
      <c r="Y440" s="13">
        <v>30820</v>
      </c>
      <c r="Z440" s="13">
        <v>0</v>
      </c>
      <c r="AA440" s="13">
        <v>23115</v>
      </c>
      <c r="AB440" s="35">
        <v>29615</v>
      </c>
      <c r="AC440" s="13">
        <v>370607</v>
      </c>
      <c r="AD440" s="13">
        <v>34294</v>
      </c>
      <c r="AE440" s="13">
        <v>257140.65</v>
      </c>
    </row>
    <row r="441" spans="1:31">
      <c r="A441" s="2">
        <v>1896</v>
      </c>
      <c r="B441" s="1" t="s">
        <v>367</v>
      </c>
      <c r="C441" s="13">
        <v>1170860</v>
      </c>
      <c r="D441" s="13">
        <v>977146.14275266766</v>
      </c>
      <c r="E441" s="13">
        <v>29723.659002903696</v>
      </c>
      <c r="F441" s="13">
        <v>1321592</v>
      </c>
      <c r="G441" s="13">
        <v>1302895</v>
      </c>
      <c r="H441" s="13">
        <v>18697</v>
      </c>
      <c r="I441" s="13">
        <v>112509</v>
      </c>
      <c r="J441" s="13">
        <v>112107</v>
      </c>
      <c r="K441" s="13">
        <v>402</v>
      </c>
      <c r="L441" s="35">
        <v>720919.00093468092</v>
      </c>
      <c r="M441" s="13">
        <v>242219.96402551542</v>
      </c>
      <c r="N441" s="13">
        <v>445771.17549867905</v>
      </c>
      <c r="O441" s="13">
        <v>554963</v>
      </c>
      <c r="P441" s="13">
        <v>242217</v>
      </c>
      <c r="Q441" s="13">
        <v>0</v>
      </c>
      <c r="R441" s="13">
        <v>0</v>
      </c>
      <c r="S441" s="13">
        <v>-178617.82450132095</v>
      </c>
      <c r="T441" s="35">
        <v>11262</v>
      </c>
      <c r="U441" s="13">
        <v>126551</v>
      </c>
      <c r="V441" s="13">
        <v>0</v>
      </c>
      <c r="W441" s="13">
        <v>94913.25</v>
      </c>
      <c r="X441" s="35">
        <v>20379</v>
      </c>
      <c r="Y441" s="13">
        <v>11237</v>
      </c>
      <c r="Z441" s="13">
        <v>0</v>
      </c>
      <c r="AA441" s="13">
        <v>8427.75</v>
      </c>
      <c r="AB441" s="35">
        <v>495</v>
      </c>
      <c r="AC441" s="13">
        <v>95943</v>
      </c>
      <c r="AD441" s="13">
        <v>45359</v>
      </c>
      <c r="AE441" s="13">
        <v>40585.5</v>
      </c>
    </row>
    <row r="442" spans="1:31">
      <c r="A442" s="2">
        <v>1916</v>
      </c>
      <c r="B442" s="1" t="s">
        <v>373</v>
      </c>
      <c r="C442" s="13">
        <v>18720127</v>
      </c>
      <c r="D442" s="13">
        <v>17693016.549760662</v>
      </c>
      <c r="E442" s="13">
        <v>1063686.6993776141</v>
      </c>
      <c r="F442" s="13">
        <v>18834616</v>
      </c>
      <c r="G442" s="13">
        <v>17674694</v>
      </c>
      <c r="H442" s="13">
        <v>1159922</v>
      </c>
      <c r="I442" s="13">
        <v>532283</v>
      </c>
      <c r="J442" s="13">
        <v>476002</v>
      </c>
      <c r="K442" s="13">
        <v>56281</v>
      </c>
      <c r="L442" s="35">
        <v>7196972.9263214171</v>
      </c>
      <c r="M442" s="13">
        <v>836619.96879642014</v>
      </c>
      <c r="N442" s="13">
        <v>9946041.0649642982</v>
      </c>
      <c r="O442" s="13">
        <v>5986646</v>
      </c>
      <c r="P442" s="13">
        <v>836620</v>
      </c>
      <c r="Q442" s="13">
        <v>163102</v>
      </c>
      <c r="R442" s="13">
        <v>0</v>
      </c>
      <c r="S442" s="13">
        <v>1799243.2315803543</v>
      </c>
      <c r="T442" s="35">
        <v>116942</v>
      </c>
      <c r="U442" s="13">
        <v>416898</v>
      </c>
      <c r="V442" s="13">
        <v>1844</v>
      </c>
      <c r="W442" s="13">
        <v>311290.5</v>
      </c>
      <c r="X442" s="35">
        <v>29659</v>
      </c>
      <c r="Y442" s="13">
        <v>128366</v>
      </c>
      <c r="Z442" s="13">
        <v>0</v>
      </c>
      <c r="AA442" s="13">
        <v>96274.5</v>
      </c>
      <c r="AB442" s="35">
        <v>146581</v>
      </c>
      <c r="AC442" s="13">
        <v>883478</v>
      </c>
      <c r="AD442" s="13">
        <v>281779</v>
      </c>
      <c r="AE442" s="13">
        <v>471923.7</v>
      </c>
    </row>
    <row r="443" spans="1:31">
      <c r="A443" s="2">
        <v>1926</v>
      </c>
      <c r="B443" s="1" t="s">
        <v>375</v>
      </c>
      <c r="C443" s="13">
        <v>2663713</v>
      </c>
      <c r="D443" s="13">
        <v>2574011.342673087</v>
      </c>
      <c r="E443" s="13">
        <v>94906.653701095827</v>
      </c>
      <c r="F443" s="13">
        <v>4140595</v>
      </c>
      <c r="G443" s="13">
        <v>3916688</v>
      </c>
      <c r="H443" s="13">
        <v>223907</v>
      </c>
      <c r="I443" s="13">
        <v>32363</v>
      </c>
      <c r="J443" s="13">
        <v>24371</v>
      </c>
      <c r="K443" s="13">
        <v>7992</v>
      </c>
      <c r="L443" s="35">
        <v>1278117.5905218921</v>
      </c>
      <c r="M443" s="13">
        <v>372184.1115277069</v>
      </c>
      <c r="N443" s="13">
        <v>1771213.2167591956</v>
      </c>
      <c r="O443" s="13">
        <v>1245402</v>
      </c>
      <c r="P443" s="13">
        <v>229564</v>
      </c>
      <c r="Q443" s="13">
        <v>0</v>
      </c>
      <c r="R443" s="13">
        <v>0</v>
      </c>
      <c r="S443" s="13">
        <v>319529.39763047302</v>
      </c>
      <c r="T443" s="35">
        <v>39371</v>
      </c>
      <c r="U443" s="13">
        <v>111724</v>
      </c>
      <c r="V443" s="13">
        <v>1024</v>
      </c>
      <c r="W443" s="13">
        <v>83025</v>
      </c>
      <c r="X443" s="35">
        <v>4549</v>
      </c>
      <c r="Y443" s="13">
        <v>20815</v>
      </c>
      <c r="Z443" s="13">
        <v>0</v>
      </c>
      <c r="AA443" s="13">
        <v>15611.25</v>
      </c>
      <c r="AB443" s="35">
        <v>21103</v>
      </c>
      <c r="AC443" s="13">
        <v>845126</v>
      </c>
      <c r="AD443" s="13">
        <v>112760</v>
      </c>
      <c r="AE443" s="13">
        <v>555968.4</v>
      </c>
    </row>
    <row r="444" spans="1:31">
      <c r="A444" s="2">
        <v>1955</v>
      </c>
      <c r="B444" s="1" t="s">
        <v>386</v>
      </c>
      <c r="C444" s="13">
        <v>4069911</v>
      </c>
      <c r="D444" s="13">
        <v>3947083.5478825141</v>
      </c>
      <c r="E444" s="13">
        <v>130778.2790529193</v>
      </c>
      <c r="F444" s="13">
        <v>4379595</v>
      </c>
      <c r="G444" s="13">
        <v>4227178</v>
      </c>
      <c r="H444" s="13">
        <v>152417</v>
      </c>
      <c r="I444" s="13">
        <v>266054</v>
      </c>
      <c r="J444" s="13">
        <v>265907</v>
      </c>
      <c r="K444" s="13">
        <v>147</v>
      </c>
      <c r="L444" s="35">
        <v>2291620.6083603357</v>
      </c>
      <c r="M444" s="13">
        <v>424938.92884063692</v>
      </c>
      <c r="N444" s="13">
        <v>3113611.4897319609</v>
      </c>
      <c r="O444" s="13">
        <v>2545197</v>
      </c>
      <c r="P444" s="13">
        <v>424939</v>
      </c>
      <c r="Q444" s="13">
        <v>4133</v>
      </c>
      <c r="R444" s="13">
        <v>0</v>
      </c>
      <c r="S444" s="13">
        <v>554056.48973196093</v>
      </c>
      <c r="T444" s="35">
        <v>35745</v>
      </c>
      <c r="U444" s="13">
        <v>215574</v>
      </c>
      <c r="V444" s="13">
        <v>17982</v>
      </c>
      <c r="W444" s="13">
        <v>148194</v>
      </c>
      <c r="X444" s="35">
        <v>31698</v>
      </c>
      <c r="Y444" s="13">
        <v>49141</v>
      </c>
      <c r="Z444" s="13">
        <v>520</v>
      </c>
      <c r="AA444" s="13">
        <v>36465.75</v>
      </c>
      <c r="AB444" s="35">
        <v>42817</v>
      </c>
      <c r="AC444" s="13">
        <v>535348</v>
      </c>
      <c r="AD444" s="13">
        <v>118628</v>
      </c>
      <c r="AE444" s="13">
        <v>320281.8</v>
      </c>
    </row>
    <row r="445" spans="1:31">
      <c r="A445" s="2">
        <v>1987</v>
      </c>
      <c r="B445" s="1" t="s">
        <v>399</v>
      </c>
      <c r="C445" s="13">
        <v>2475136</v>
      </c>
      <c r="D445" s="13">
        <v>2435740.7173511023</v>
      </c>
      <c r="E445" s="13">
        <v>44232.617063027006</v>
      </c>
      <c r="F445" s="13">
        <v>3008612</v>
      </c>
      <c r="G445" s="13">
        <v>2960177</v>
      </c>
      <c r="H445" s="13">
        <v>48435</v>
      </c>
      <c r="I445" s="13">
        <v>203967</v>
      </c>
      <c r="J445" s="13">
        <v>200847</v>
      </c>
      <c r="K445" s="13">
        <v>3120</v>
      </c>
      <c r="L445" s="35">
        <v>1518526.6842213182</v>
      </c>
      <c r="M445" s="13">
        <v>155657.86752969728</v>
      </c>
      <c r="N445" s="13">
        <v>2333776.3801268581</v>
      </c>
      <c r="O445" s="13">
        <v>1986975</v>
      </c>
      <c r="P445" s="13">
        <v>155658</v>
      </c>
      <c r="Q445" s="13">
        <v>0</v>
      </c>
      <c r="R445" s="13">
        <v>0</v>
      </c>
      <c r="S445" s="13">
        <v>220973.38012685813</v>
      </c>
      <c r="T445" s="35">
        <v>37589</v>
      </c>
      <c r="U445" s="13">
        <v>125861</v>
      </c>
      <c r="V445" s="13">
        <v>1384</v>
      </c>
      <c r="W445" s="13">
        <v>93357.75</v>
      </c>
      <c r="X445" s="35">
        <v>24331</v>
      </c>
      <c r="Y445" s="13">
        <v>45424</v>
      </c>
      <c r="Z445" s="13">
        <v>0</v>
      </c>
      <c r="AA445" s="13">
        <v>34068</v>
      </c>
      <c r="AB445" s="35">
        <v>12533</v>
      </c>
      <c r="AC445" s="13">
        <v>298134</v>
      </c>
      <c r="AD445" s="13">
        <v>35398</v>
      </c>
      <c r="AE445" s="13">
        <v>201651.9</v>
      </c>
    </row>
  </sheetData>
  <mergeCells count="5">
    <mergeCell ref="C1:K1"/>
    <mergeCell ref="L1:S1"/>
    <mergeCell ref="T1:W1"/>
    <mergeCell ref="X1:AA1"/>
    <mergeCell ref="AB1:AE1"/>
  </mergeCells>
  <pageMargins left="0.70000000000000007" right="0.70000000000000007" top="0.75" bottom="0.75" header="0.30000000000000004" footer="0.3000000000000000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447"/>
  <sheetViews>
    <sheetView workbookViewId="0">
      <selection activeCell="A4" sqref="A4:B4"/>
    </sheetView>
  </sheetViews>
  <sheetFormatPr defaultRowHeight="15"/>
  <cols>
    <col min="1" max="1" width="5" style="32" bestFit="1" customWidth="1"/>
    <col min="2" max="2" width="29.85546875" bestFit="1" customWidth="1"/>
    <col min="3" max="3" width="12.7109375" bestFit="1" customWidth="1"/>
    <col min="4" max="4" width="15.140625" hidden="1" customWidth="1"/>
    <col min="5" max="5" width="15.7109375" hidden="1" customWidth="1"/>
    <col min="6" max="6" width="12.7109375" bestFit="1" customWidth="1"/>
    <col min="7" max="7" width="16.7109375" hidden="1" customWidth="1"/>
    <col min="8" max="8" width="17.42578125" hidden="1" customWidth="1"/>
    <col min="9" max="9" width="12.28515625" bestFit="1" customWidth="1"/>
    <col min="10" max="10" width="20" hidden="1" customWidth="1"/>
    <col min="11" max="11" width="20.5703125" hidden="1" customWidth="1"/>
    <col min="12" max="12" width="12.7109375" style="37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7" bestFit="1" customWidth="1"/>
    <col min="18" max="18" width="10.140625" bestFit="1" customWidth="1"/>
    <col min="19" max="19" width="12.28515625" bestFit="1" customWidth="1"/>
    <col min="20" max="20" width="15.7109375" bestFit="1" customWidth="1"/>
    <col min="21" max="21" width="9.140625" style="37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10.7109375" style="37" bestFit="1" customWidth="1"/>
    <col min="26" max="26" width="10.140625" bestFit="1" customWidth="1"/>
    <col min="27" max="27" width="12.28515625" bestFit="1" customWidth="1"/>
    <col min="28" max="28" width="15.7109375" bestFit="1" customWidth="1"/>
    <col min="29" max="29" width="9.140625" customWidth="1"/>
  </cols>
  <sheetData>
    <row r="1" spans="1:28" s="32" customFormat="1">
      <c r="A1" s="2"/>
      <c r="B1" s="2"/>
      <c r="C1" s="138" t="s">
        <v>509</v>
      </c>
      <c r="D1" s="138"/>
      <c r="E1" s="138"/>
      <c r="F1" s="138"/>
      <c r="G1" s="138"/>
      <c r="H1" s="138"/>
      <c r="I1" s="138"/>
      <c r="J1" s="138"/>
      <c r="K1" s="138"/>
      <c r="L1" s="138" t="s">
        <v>510</v>
      </c>
      <c r="M1" s="138"/>
      <c r="N1" s="138"/>
      <c r="O1" s="138"/>
      <c r="P1" s="138"/>
      <c r="Q1" s="138" t="s">
        <v>486</v>
      </c>
      <c r="R1" s="138"/>
      <c r="S1" s="138"/>
      <c r="T1" s="138"/>
      <c r="U1" s="138" t="s">
        <v>487</v>
      </c>
      <c r="V1" s="138"/>
      <c r="W1" s="138"/>
      <c r="X1" s="138"/>
      <c r="Y1" s="138" t="s">
        <v>1</v>
      </c>
      <c r="Z1" s="138"/>
      <c r="AA1" s="138"/>
      <c r="AB1" s="138"/>
    </row>
    <row r="2" spans="1:28" s="32" customFormat="1">
      <c r="A2" s="2"/>
      <c r="B2" s="2"/>
      <c r="C2" s="5" t="s">
        <v>2</v>
      </c>
      <c r="D2" s="5" t="s">
        <v>488</v>
      </c>
      <c r="E2" s="5" t="s">
        <v>489</v>
      </c>
      <c r="F2" s="5" t="s">
        <v>490</v>
      </c>
      <c r="G2" s="5" t="s">
        <v>491</v>
      </c>
      <c r="H2" s="5" t="s">
        <v>492</v>
      </c>
      <c r="I2" s="5" t="s">
        <v>493</v>
      </c>
      <c r="J2" s="5" t="s">
        <v>494</v>
      </c>
      <c r="K2" s="5" t="s">
        <v>495</v>
      </c>
      <c r="L2" s="25" t="s">
        <v>2</v>
      </c>
      <c r="M2" s="5" t="s">
        <v>422</v>
      </c>
      <c r="N2" s="5" t="s">
        <v>490</v>
      </c>
      <c r="O2" s="5" t="s">
        <v>493</v>
      </c>
      <c r="P2" s="5" t="s">
        <v>511</v>
      </c>
      <c r="Q2" s="25" t="s">
        <v>2</v>
      </c>
      <c r="R2" s="5" t="s">
        <v>490</v>
      </c>
      <c r="S2" s="5" t="s">
        <v>493</v>
      </c>
      <c r="T2" s="5" t="s">
        <v>466</v>
      </c>
      <c r="U2" s="25" t="s">
        <v>2</v>
      </c>
      <c r="V2" s="5" t="s">
        <v>490</v>
      </c>
      <c r="W2" s="5" t="s">
        <v>493</v>
      </c>
      <c r="X2" s="5" t="s">
        <v>466</v>
      </c>
      <c r="Y2" s="25" t="s">
        <v>2</v>
      </c>
      <c r="Z2" s="5" t="s">
        <v>490</v>
      </c>
      <c r="AA2" s="5" t="s">
        <v>493</v>
      </c>
      <c r="AB2" s="5" t="s">
        <v>466</v>
      </c>
    </row>
    <row r="3" spans="1:28" s="32" customFormat="1">
      <c r="A3" s="2"/>
      <c r="B3" s="2" t="s">
        <v>5</v>
      </c>
      <c r="C3" s="5" t="s">
        <v>387</v>
      </c>
      <c r="D3" s="5" t="s">
        <v>387</v>
      </c>
      <c r="E3" s="5" t="s">
        <v>387</v>
      </c>
      <c r="F3" s="5" t="s">
        <v>387</v>
      </c>
      <c r="G3" s="5" t="s">
        <v>387</v>
      </c>
      <c r="H3" s="5" t="s">
        <v>387</v>
      </c>
      <c r="I3" s="5" t="s">
        <v>387</v>
      </c>
      <c r="J3" s="5" t="s">
        <v>387</v>
      </c>
      <c r="K3" s="5" t="s">
        <v>387</v>
      </c>
      <c r="L3" s="25" t="s">
        <v>387</v>
      </c>
      <c r="M3" s="5" t="s">
        <v>387</v>
      </c>
      <c r="N3" s="5" t="s">
        <v>387</v>
      </c>
      <c r="O3" s="5" t="s">
        <v>387</v>
      </c>
      <c r="P3" s="5" t="s">
        <v>387</v>
      </c>
      <c r="Q3" s="25" t="s">
        <v>387</v>
      </c>
      <c r="R3" s="5" t="s">
        <v>387</v>
      </c>
      <c r="S3" s="5" t="s">
        <v>387</v>
      </c>
      <c r="T3" s="5" t="s">
        <v>387</v>
      </c>
      <c r="U3" s="25" t="s">
        <v>387</v>
      </c>
      <c r="V3" s="5" t="s">
        <v>387</v>
      </c>
      <c r="W3" s="5" t="s">
        <v>387</v>
      </c>
      <c r="X3" s="5" t="s">
        <v>387</v>
      </c>
      <c r="Y3" s="25" t="s">
        <v>387</v>
      </c>
      <c r="Z3" s="5" t="s">
        <v>387</v>
      </c>
      <c r="AA3" s="5" t="s">
        <v>387</v>
      </c>
      <c r="AB3" s="5" t="s">
        <v>387</v>
      </c>
    </row>
    <row r="4" spans="1:28" s="32" customFormat="1">
      <c r="A4" s="2">
        <v>0</v>
      </c>
      <c r="B4" s="2" t="s">
        <v>584</v>
      </c>
      <c r="C4" s="9">
        <v>3943591967.9973488</v>
      </c>
      <c r="D4" s="9">
        <v>3793208705.9971652</v>
      </c>
      <c r="E4" s="9">
        <v>150383262.00018394</v>
      </c>
      <c r="F4" s="9">
        <v>4085097828</v>
      </c>
      <c r="G4" s="9">
        <v>3924155548</v>
      </c>
      <c r="H4" s="9">
        <v>160942280</v>
      </c>
      <c r="I4" s="9">
        <v>171279973</v>
      </c>
      <c r="J4" s="9">
        <v>165154617</v>
      </c>
      <c r="K4" s="9">
        <v>6125356</v>
      </c>
      <c r="L4" s="26">
        <v>1590550255.3850117</v>
      </c>
      <c r="M4" s="9">
        <v>2363700249.4895525</v>
      </c>
      <c r="N4" s="9">
        <v>1495920188</v>
      </c>
      <c r="O4" s="9">
        <v>45081333</v>
      </c>
      <c r="P4" s="9">
        <v>845833304.00445652</v>
      </c>
      <c r="Q4" s="26">
        <v>41100000</v>
      </c>
      <c r="R4" s="9">
        <v>78907139</v>
      </c>
      <c r="S4" s="9">
        <v>2780642</v>
      </c>
      <c r="T4" s="9">
        <v>57094872.75</v>
      </c>
      <c r="U4" s="26">
        <v>8600000.0000000019</v>
      </c>
      <c r="V4" s="9">
        <v>25060166</v>
      </c>
      <c r="W4" s="9">
        <v>664217</v>
      </c>
      <c r="X4" s="9">
        <v>18267786.75</v>
      </c>
      <c r="Y4" s="26">
        <v>14699999.999999993</v>
      </c>
      <c r="Z4" s="9">
        <v>70008721</v>
      </c>
      <c r="AA4" s="9">
        <v>44315101</v>
      </c>
      <c r="AB4" s="9">
        <v>56884729.700000063</v>
      </c>
    </row>
    <row r="5" spans="1:28">
      <c r="A5" s="2">
        <v>3</v>
      </c>
      <c r="B5" s="1" t="s">
        <v>7</v>
      </c>
      <c r="C5" s="13">
        <v>3205901.2040860001</v>
      </c>
      <c r="D5" s="13">
        <v>3130893.1959000002</v>
      </c>
      <c r="E5" s="13">
        <v>75008.008186000006</v>
      </c>
      <c r="F5" s="13">
        <v>3617660</v>
      </c>
      <c r="G5" s="13">
        <v>3508827</v>
      </c>
      <c r="H5" s="13">
        <v>108833</v>
      </c>
      <c r="I5" s="13">
        <v>153538</v>
      </c>
      <c r="J5" s="13">
        <v>153538</v>
      </c>
      <c r="K5" s="13">
        <v>0</v>
      </c>
      <c r="L5" s="35">
        <v>1894356.8731323904</v>
      </c>
      <c r="M5" s="13">
        <v>2675979.9216137864</v>
      </c>
      <c r="N5" s="13">
        <v>1737142</v>
      </c>
      <c r="O5" s="13">
        <v>0</v>
      </c>
      <c r="P5" s="13">
        <v>938837.92161378637</v>
      </c>
      <c r="Q5" s="35">
        <v>36935.073368650723</v>
      </c>
      <c r="R5" s="13">
        <v>151640</v>
      </c>
      <c r="S5" s="13">
        <v>416</v>
      </c>
      <c r="T5" s="13">
        <v>113418</v>
      </c>
      <c r="U5" s="35">
        <v>1380.9030793946424</v>
      </c>
      <c r="V5" s="13">
        <v>0</v>
      </c>
      <c r="W5" s="13">
        <v>0</v>
      </c>
      <c r="X5" s="13">
        <v>0</v>
      </c>
      <c r="Y5" s="35">
        <v>1809.1263985647695</v>
      </c>
      <c r="Z5" s="13">
        <v>86647</v>
      </c>
      <c r="AA5" s="13">
        <v>9059</v>
      </c>
      <c r="AB5" s="13">
        <v>60308.55</v>
      </c>
    </row>
    <row r="6" spans="1:28">
      <c r="A6" s="2">
        <v>5</v>
      </c>
      <c r="B6" s="1" t="s">
        <v>8</v>
      </c>
      <c r="C6" s="13">
        <v>1025867.1327443999</v>
      </c>
      <c r="D6" s="13">
        <v>1016764.9408</v>
      </c>
      <c r="E6" s="13">
        <v>9102.1919443999996</v>
      </c>
      <c r="F6" s="13">
        <v>1099628</v>
      </c>
      <c r="G6" s="13">
        <v>1091057</v>
      </c>
      <c r="H6" s="13">
        <v>8571</v>
      </c>
      <c r="I6" s="13">
        <v>103547</v>
      </c>
      <c r="J6" s="13">
        <v>103547</v>
      </c>
      <c r="K6" s="13">
        <v>0</v>
      </c>
      <c r="L6" s="35">
        <v>558467.05819634325</v>
      </c>
      <c r="M6" s="13">
        <v>993034.35499667178</v>
      </c>
      <c r="N6" s="13">
        <v>437263</v>
      </c>
      <c r="O6" s="13">
        <v>0</v>
      </c>
      <c r="P6" s="13">
        <v>418850.29364725744</v>
      </c>
      <c r="Q6" s="35">
        <v>24089.738739169508</v>
      </c>
      <c r="R6" s="13">
        <v>34318</v>
      </c>
      <c r="S6" s="13">
        <v>383</v>
      </c>
      <c r="T6" s="13">
        <v>25451.25</v>
      </c>
      <c r="U6" s="35">
        <v>9454.1948779036811</v>
      </c>
      <c r="V6" s="13">
        <v>22442</v>
      </c>
      <c r="W6" s="13">
        <v>0</v>
      </c>
      <c r="X6" s="13">
        <v>16831.5</v>
      </c>
      <c r="Y6" s="35">
        <v>1260.1669384473412</v>
      </c>
      <c r="Z6" s="13">
        <v>51971</v>
      </c>
      <c r="AA6" s="13">
        <v>9786</v>
      </c>
      <c r="AB6" s="13">
        <v>32842.050000000003</v>
      </c>
    </row>
    <row r="7" spans="1:28">
      <c r="A7" s="2">
        <v>7</v>
      </c>
      <c r="B7" s="1" t="s">
        <v>389</v>
      </c>
      <c r="C7" s="13">
        <v>1616656.3540036001</v>
      </c>
      <c r="D7" s="13">
        <v>1608249.8636</v>
      </c>
      <c r="E7" s="13">
        <v>8406.4904036000007</v>
      </c>
      <c r="F7" s="13">
        <v>1833055</v>
      </c>
      <c r="G7" s="13">
        <v>1816876</v>
      </c>
      <c r="H7" s="13">
        <v>16179</v>
      </c>
      <c r="I7" s="13">
        <v>85831</v>
      </c>
      <c r="J7" s="13">
        <v>75639</v>
      </c>
      <c r="K7" s="13">
        <v>10192</v>
      </c>
      <c r="L7" s="35">
        <v>987361.86652752245</v>
      </c>
      <c r="M7" s="13">
        <v>1015033.5014573308</v>
      </c>
      <c r="N7" s="13">
        <v>990842</v>
      </c>
      <c r="O7" s="13">
        <v>0</v>
      </c>
      <c r="P7" s="13">
        <v>24191.501457330771</v>
      </c>
      <c r="Q7" s="35">
        <v>32473.528506390583</v>
      </c>
      <c r="R7" s="13">
        <v>87690</v>
      </c>
      <c r="S7" s="13">
        <v>0</v>
      </c>
      <c r="T7" s="13">
        <v>65767.5</v>
      </c>
      <c r="U7" s="35">
        <v>7788.3765547182775</v>
      </c>
      <c r="V7" s="13">
        <v>4880</v>
      </c>
      <c r="W7" s="13">
        <v>0</v>
      </c>
      <c r="X7" s="13">
        <v>3660</v>
      </c>
      <c r="Y7" s="35">
        <v>2901.2943149317293</v>
      </c>
      <c r="Z7" s="13">
        <v>71525</v>
      </c>
      <c r="AA7" s="13">
        <v>30631</v>
      </c>
      <c r="AB7" s="13">
        <v>32835</v>
      </c>
    </row>
    <row r="8" spans="1:28">
      <c r="A8" s="2">
        <v>9</v>
      </c>
      <c r="B8" s="1" t="s">
        <v>9</v>
      </c>
      <c r="C8" s="13">
        <v>631131.29073000001</v>
      </c>
      <c r="D8" s="13">
        <v>631131.29073000001</v>
      </c>
      <c r="E8" s="13">
        <v>0</v>
      </c>
      <c r="F8" s="13">
        <v>485466</v>
      </c>
      <c r="G8" s="13">
        <v>481283</v>
      </c>
      <c r="H8" s="13">
        <v>4183</v>
      </c>
      <c r="I8" s="13">
        <v>18437</v>
      </c>
      <c r="J8" s="13">
        <v>18437</v>
      </c>
      <c r="K8" s="13">
        <v>0</v>
      </c>
      <c r="L8" s="35">
        <v>299769.65846464667</v>
      </c>
      <c r="M8" s="13">
        <v>482166.14918633294</v>
      </c>
      <c r="N8" s="13">
        <v>198785</v>
      </c>
      <c r="O8" s="13">
        <v>0</v>
      </c>
      <c r="P8" s="13">
        <v>224827.243848485</v>
      </c>
      <c r="Q8" s="35">
        <v>22437.435249306272</v>
      </c>
      <c r="R8" s="13">
        <v>43509</v>
      </c>
      <c r="S8" s="13">
        <v>0</v>
      </c>
      <c r="T8" s="13">
        <v>32631.75</v>
      </c>
      <c r="U8" s="35">
        <v>0</v>
      </c>
      <c r="V8" s="13">
        <v>13891</v>
      </c>
      <c r="W8" s="13">
        <v>0</v>
      </c>
      <c r="X8" s="13">
        <v>10418.25</v>
      </c>
      <c r="Y8" s="35">
        <v>1359.3281869574416</v>
      </c>
      <c r="Z8" s="13">
        <v>23012</v>
      </c>
      <c r="AA8" s="13">
        <v>8819</v>
      </c>
      <c r="AB8" s="13">
        <v>11529.45</v>
      </c>
    </row>
    <row r="9" spans="1:28">
      <c r="A9" s="2">
        <v>10</v>
      </c>
      <c r="B9" s="1" t="s">
        <v>10</v>
      </c>
      <c r="C9" s="13">
        <v>8798831.3470799997</v>
      </c>
      <c r="D9" s="13">
        <v>8567556.4616</v>
      </c>
      <c r="E9" s="13">
        <v>231274.88548</v>
      </c>
      <c r="F9" s="13">
        <v>9036680</v>
      </c>
      <c r="G9" s="13">
        <v>8812623</v>
      </c>
      <c r="H9" s="13">
        <v>224057</v>
      </c>
      <c r="I9" s="13">
        <v>471741</v>
      </c>
      <c r="J9" s="13">
        <v>471741</v>
      </c>
      <c r="K9" s="13">
        <v>0</v>
      </c>
      <c r="L9" s="35">
        <v>5017014.9213338355</v>
      </c>
      <c r="M9" s="13">
        <v>7087065.4765945217</v>
      </c>
      <c r="N9" s="13">
        <v>5285996</v>
      </c>
      <c r="O9" s="13">
        <v>0</v>
      </c>
      <c r="P9" s="13">
        <v>1801069.4765945217</v>
      </c>
      <c r="Q9" s="35">
        <v>123547.11142465832</v>
      </c>
      <c r="R9" s="13">
        <v>260864</v>
      </c>
      <c r="S9" s="13">
        <v>11364</v>
      </c>
      <c r="T9" s="13">
        <v>187125</v>
      </c>
      <c r="U9" s="35">
        <v>11020.188882096703</v>
      </c>
      <c r="V9" s="13">
        <v>53587</v>
      </c>
      <c r="W9" s="13">
        <v>250</v>
      </c>
      <c r="X9" s="13">
        <v>40002.75</v>
      </c>
      <c r="Y9" s="35">
        <v>28402.639647942298</v>
      </c>
      <c r="Z9" s="13">
        <v>406262</v>
      </c>
      <c r="AA9" s="13">
        <v>14676</v>
      </c>
      <c r="AB9" s="13">
        <v>304358.55</v>
      </c>
    </row>
    <row r="10" spans="1:28">
      <c r="A10" s="2">
        <v>14</v>
      </c>
      <c r="B10" s="1" t="s">
        <v>11</v>
      </c>
      <c r="C10" s="13">
        <v>97382626.226700008</v>
      </c>
      <c r="D10" s="13">
        <v>95796339.606000006</v>
      </c>
      <c r="E10" s="13">
        <v>1586286.6207000001</v>
      </c>
      <c r="F10" s="13">
        <v>110451779</v>
      </c>
      <c r="G10" s="13">
        <v>108929350</v>
      </c>
      <c r="H10" s="13">
        <v>1522429</v>
      </c>
      <c r="I10" s="13">
        <v>4927739</v>
      </c>
      <c r="J10" s="13">
        <v>4892994</v>
      </c>
      <c r="K10" s="13">
        <v>34745</v>
      </c>
      <c r="L10" s="35">
        <v>49811659.987144165</v>
      </c>
      <c r="M10" s="13">
        <v>68357467.396307766</v>
      </c>
      <c r="N10" s="13">
        <v>42206810</v>
      </c>
      <c r="O10" s="13">
        <v>1063917</v>
      </c>
      <c r="P10" s="13">
        <v>27214574.396307766</v>
      </c>
      <c r="Q10" s="35">
        <v>349791.81195928541</v>
      </c>
      <c r="R10" s="13">
        <v>1015534</v>
      </c>
      <c r="S10" s="13">
        <v>58176</v>
      </c>
      <c r="T10" s="13">
        <v>718018.5</v>
      </c>
      <c r="U10" s="35">
        <v>94166.827705323245</v>
      </c>
      <c r="V10" s="13">
        <v>271125</v>
      </c>
      <c r="W10" s="13">
        <v>408</v>
      </c>
      <c r="X10" s="13">
        <v>203037.75</v>
      </c>
      <c r="Y10" s="35">
        <v>346532.8376096827</v>
      </c>
      <c r="Z10" s="13">
        <v>3920082</v>
      </c>
      <c r="AA10" s="13">
        <v>507879</v>
      </c>
      <c r="AB10" s="13">
        <v>2622767.35</v>
      </c>
    </row>
    <row r="11" spans="1:28">
      <c r="A11" s="2">
        <v>15</v>
      </c>
      <c r="B11" s="1" t="s">
        <v>12</v>
      </c>
      <c r="C11" s="13">
        <v>1373602.9968000001</v>
      </c>
      <c r="D11" s="13">
        <v>1373602.9968000001</v>
      </c>
      <c r="E11" s="13">
        <v>0</v>
      </c>
      <c r="F11" s="13">
        <v>1238078</v>
      </c>
      <c r="G11" s="13">
        <v>1238078</v>
      </c>
      <c r="H11" s="13">
        <v>0</v>
      </c>
      <c r="I11" s="13">
        <v>122471</v>
      </c>
      <c r="J11" s="13">
        <v>122471</v>
      </c>
      <c r="K11" s="13">
        <v>0</v>
      </c>
      <c r="L11" s="35">
        <v>731330.36665042269</v>
      </c>
      <c r="M11" s="13">
        <v>1318945.2999138611</v>
      </c>
      <c r="N11" s="13">
        <v>882985</v>
      </c>
      <c r="O11" s="13">
        <v>0</v>
      </c>
      <c r="P11" s="13">
        <v>435960.29991386109</v>
      </c>
      <c r="Q11" s="35">
        <v>27154.450220649091</v>
      </c>
      <c r="R11" s="13">
        <v>39728</v>
      </c>
      <c r="S11" s="13">
        <v>0</v>
      </c>
      <c r="T11" s="13">
        <v>29796</v>
      </c>
      <c r="U11" s="35">
        <v>4858.3768167933877</v>
      </c>
      <c r="V11" s="13">
        <v>28806</v>
      </c>
      <c r="W11" s="13">
        <v>0</v>
      </c>
      <c r="X11" s="13">
        <v>21604.5</v>
      </c>
      <c r="Y11" s="35">
        <v>5106.020070470011</v>
      </c>
      <c r="Z11" s="13">
        <v>16365</v>
      </c>
      <c r="AA11" s="13">
        <v>22831</v>
      </c>
      <c r="AB11" s="13">
        <v>-2394.75</v>
      </c>
    </row>
    <row r="12" spans="1:28">
      <c r="A12" s="2">
        <v>17</v>
      </c>
      <c r="B12" s="1" t="s">
        <v>13</v>
      </c>
      <c r="C12" s="13">
        <v>1673683.674596</v>
      </c>
      <c r="D12" s="13">
        <v>1619500.2551</v>
      </c>
      <c r="E12" s="13">
        <v>54183.419496000002</v>
      </c>
      <c r="F12" s="13">
        <v>1992317</v>
      </c>
      <c r="G12" s="13">
        <v>1913659</v>
      </c>
      <c r="H12" s="13">
        <v>78658</v>
      </c>
      <c r="I12" s="13">
        <v>109025</v>
      </c>
      <c r="J12" s="13">
        <v>104115</v>
      </c>
      <c r="K12" s="13">
        <v>4910</v>
      </c>
      <c r="L12" s="35">
        <v>798351.4008820483</v>
      </c>
      <c r="M12" s="13">
        <v>1421213.7152395083</v>
      </c>
      <c r="N12" s="13">
        <v>442744</v>
      </c>
      <c r="O12" s="13">
        <v>2602</v>
      </c>
      <c r="P12" s="13">
        <v>598763.55066153617</v>
      </c>
      <c r="Q12" s="35">
        <v>30694.071104181374</v>
      </c>
      <c r="R12" s="13">
        <v>57850</v>
      </c>
      <c r="S12" s="13">
        <v>1067</v>
      </c>
      <c r="T12" s="13">
        <v>42587.25</v>
      </c>
      <c r="U12" s="35">
        <v>14115.522648352728</v>
      </c>
      <c r="V12" s="13">
        <v>15374</v>
      </c>
      <c r="W12" s="13">
        <v>0</v>
      </c>
      <c r="X12" s="13">
        <v>11530.5</v>
      </c>
      <c r="Y12" s="35">
        <v>171.31020612553399</v>
      </c>
      <c r="Z12" s="13">
        <v>16257</v>
      </c>
      <c r="AA12" s="13">
        <v>6213</v>
      </c>
      <c r="AB12" s="13">
        <v>8529.6</v>
      </c>
    </row>
    <row r="13" spans="1:28">
      <c r="A13" s="2">
        <v>18</v>
      </c>
      <c r="B13" s="1" t="s">
        <v>390</v>
      </c>
      <c r="C13" s="13">
        <v>11643967.034400001</v>
      </c>
      <c r="D13" s="13">
        <v>11337886.231000001</v>
      </c>
      <c r="E13" s="13">
        <v>306080.80339999998</v>
      </c>
      <c r="F13" s="13">
        <v>12422418</v>
      </c>
      <c r="G13" s="13">
        <v>12089137</v>
      </c>
      <c r="H13" s="13">
        <v>333281</v>
      </c>
      <c r="I13" s="13">
        <v>752064</v>
      </c>
      <c r="J13" s="13">
        <v>744477</v>
      </c>
      <c r="K13" s="13">
        <v>7587</v>
      </c>
      <c r="L13" s="35">
        <v>5162497.415902121</v>
      </c>
      <c r="M13" s="13">
        <v>8008801.4494301332</v>
      </c>
      <c r="N13" s="13">
        <v>7376916</v>
      </c>
      <c r="O13" s="13">
        <v>3089</v>
      </c>
      <c r="P13" s="13">
        <v>634974.44943013322</v>
      </c>
      <c r="Q13" s="35">
        <v>113462.6671369196</v>
      </c>
      <c r="R13" s="13">
        <v>251233</v>
      </c>
      <c r="S13" s="13">
        <v>21079</v>
      </c>
      <c r="T13" s="13">
        <v>172615.5</v>
      </c>
      <c r="U13" s="35">
        <v>29921.559740474913</v>
      </c>
      <c r="V13" s="13">
        <v>147719</v>
      </c>
      <c r="W13" s="13">
        <v>0</v>
      </c>
      <c r="X13" s="13">
        <v>110789.25</v>
      </c>
      <c r="Y13" s="35">
        <v>25868.015397800114</v>
      </c>
      <c r="Z13" s="13">
        <v>344894</v>
      </c>
      <c r="AA13" s="13">
        <v>28379</v>
      </c>
      <c r="AB13" s="13">
        <v>241535.7</v>
      </c>
    </row>
    <row r="14" spans="1:28">
      <c r="A14" s="2">
        <v>22</v>
      </c>
      <c r="B14" s="1" t="s">
        <v>14</v>
      </c>
      <c r="C14" s="13">
        <v>2603976.4700120003</v>
      </c>
      <c r="D14" s="13">
        <v>2532494.5885000001</v>
      </c>
      <c r="E14" s="13">
        <v>71481.881512000007</v>
      </c>
      <c r="F14" s="13">
        <v>3262369</v>
      </c>
      <c r="G14" s="13">
        <v>3210407</v>
      </c>
      <c r="H14" s="13">
        <v>51962</v>
      </c>
      <c r="I14" s="13">
        <v>116048</v>
      </c>
      <c r="J14" s="13">
        <v>116048</v>
      </c>
      <c r="K14" s="13">
        <v>0</v>
      </c>
      <c r="L14" s="35">
        <v>1294498.9108390573</v>
      </c>
      <c r="M14" s="13">
        <v>2188133.4066532855</v>
      </c>
      <c r="N14" s="13">
        <v>1072824</v>
      </c>
      <c r="O14" s="13">
        <v>18684</v>
      </c>
      <c r="P14" s="13">
        <v>970874.18312929291</v>
      </c>
      <c r="Q14" s="35">
        <v>43270.918039403725</v>
      </c>
      <c r="R14" s="13">
        <v>60644</v>
      </c>
      <c r="S14" s="13">
        <v>5872</v>
      </c>
      <c r="T14" s="13">
        <v>41079</v>
      </c>
      <c r="U14" s="35">
        <v>9734.6908159057184</v>
      </c>
      <c r="V14" s="13">
        <v>58343</v>
      </c>
      <c r="W14" s="13">
        <v>0</v>
      </c>
      <c r="X14" s="13">
        <v>43757.25</v>
      </c>
      <c r="Y14" s="35">
        <v>15308.64947780802</v>
      </c>
      <c r="Z14" s="13">
        <v>179346</v>
      </c>
      <c r="AA14" s="13">
        <v>59084</v>
      </c>
      <c r="AB14" s="13">
        <v>93845.55</v>
      </c>
    </row>
    <row r="15" spans="1:28">
      <c r="A15" s="2">
        <v>24</v>
      </c>
      <c r="B15" s="1" t="s">
        <v>15</v>
      </c>
      <c r="C15" s="13">
        <v>1832788.5343947001</v>
      </c>
      <c r="D15" s="13">
        <v>1830232.2087000001</v>
      </c>
      <c r="E15" s="13">
        <v>2556.3256947</v>
      </c>
      <c r="F15" s="13">
        <v>2145637</v>
      </c>
      <c r="G15" s="13">
        <v>2142843</v>
      </c>
      <c r="H15" s="13">
        <v>2794</v>
      </c>
      <c r="I15" s="13">
        <v>113775</v>
      </c>
      <c r="J15" s="13">
        <v>113775</v>
      </c>
      <c r="K15" s="13">
        <v>0</v>
      </c>
      <c r="L15" s="35">
        <v>842583.1539070789</v>
      </c>
      <c r="M15" s="13">
        <v>1190238.0349364011</v>
      </c>
      <c r="N15" s="13">
        <v>592310</v>
      </c>
      <c r="O15" s="13">
        <v>0</v>
      </c>
      <c r="P15" s="13">
        <v>597928.03493640106</v>
      </c>
      <c r="Q15" s="35">
        <v>29592.225501768356</v>
      </c>
      <c r="R15" s="13">
        <v>123594</v>
      </c>
      <c r="S15" s="13">
        <v>950</v>
      </c>
      <c r="T15" s="13">
        <v>91983</v>
      </c>
      <c r="U15" s="35">
        <v>13396.735559774756</v>
      </c>
      <c r="V15" s="13">
        <v>7127</v>
      </c>
      <c r="W15" s="13">
        <v>18103</v>
      </c>
      <c r="X15" s="13">
        <v>-8232</v>
      </c>
      <c r="Y15" s="35">
        <v>6308.6769702383826</v>
      </c>
      <c r="Z15" s="13">
        <v>137887</v>
      </c>
      <c r="AA15" s="13">
        <v>7969</v>
      </c>
      <c r="AB15" s="13">
        <v>99939.9</v>
      </c>
    </row>
    <row r="16" spans="1:28">
      <c r="A16" s="2">
        <v>25</v>
      </c>
      <c r="B16" s="1" t="s">
        <v>16</v>
      </c>
      <c r="C16" s="13">
        <v>1310606.2950580001</v>
      </c>
      <c r="D16" s="13">
        <v>1294428.621</v>
      </c>
      <c r="E16" s="13">
        <v>16177.674058000001</v>
      </c>
      <c r="F16" s="13">
        <v>1369785</v>
      </c>
      <c r="G16" s="13">
        <v>1355384</v>
      </c>
      <c r="H16" s="13">
        <v>14401</v>
      </c>
      <c r="I16" s="13">
        <v>45534</v>
      </c>
      <c r="J16" s="13">
        <v>45534</v>
      </c>
      <c r="K16" s="13">
        <v>0</v>
      </c>
      <c r="L16" s="35">
        <v>566730.47797477478</v>
      </c>
      <c r="M16" s="13">
        <v>957962.51277186419</v>
      </c>
      <c r="N16" s="13">
        <v>504397</v>
      </c>
      <c r="O16" s="13">
        <v>46262</v>
      </c>
      <c r="P16" s="13">
        <v>425047.85848108109</v>
      </c>
      <c r="Q16" s="35">
        <v>22514.610932850814</v>
      </c>
      <c r="R16" s="13">
        <v>42679</v>
      </c>
      <c r="S16" s="13">
        <v>0</v>
      </c>
      <c r="T16" s="13">
        <v>32009.25</v>
      </c>
      <c r="U16" s="35">
        <v>15158.218855327861</v>
      </c>
      <c r="V16" s="13">
        <v>53462</v>
      </c>
      <c r="W16" s="13">
        <v>9584</v>
      </c>
      <c r="X16" s="13">
        <v>32908.5</v>
      </c>
      <c r="Y16" s="35">
        <v>3809.0815618370261</v>
      </c>
      <c r="Z16" s="13">
        <v>14664</v>
      </c>
      <c r="AA16" s="13">
        <v>12155</v>
      </c>
      <c r="AB16" s="13">
        <v>2282.85</v>
      </c>
    </row>
    <row r="17" spans="1:28">
      <c r="A17" s="2">
        <v>34</v>
      </c>
      <c r="B17" s="1" t="s">
        <v>17</v>
      </c>
      <c r="C17" s="13">
        <v>57064678.440200001</v>
      </c>
      <c r="D17" s="13">
        <v>54221756.230999999</v>
      </c>
      <c r="E17" s="13">
        <v>2842922.2091999999</v>
      </c>
      <c r="F17" s="13">
        <v>51693247</v>
      </c>
      <c r="G17" s="13">
        <v>48779484</v>
      </c>
      <c r="H17" s="13">
        <v>2913763</v>
      </c>
      <c r="I17" s="13">
        <v>1468074</v>
      </c>
      <c r="J17" s="13">
        <v>1456878</v>
      </c>
      <c r="K17" s="13">
        <v>11196</v>
      </c>
      <c r="L17" s="35">
        <v>14078459.107391853</v>
      </c>
      <c r="M17" s="13">
        <v>21672763.613807883</v>
      </c>
      <c r="N17" s="13">
        <v>12332747</v>
      </c>
      <c r="O17" s="13">
        <v>853598</v>
      </c>
      <c r="P17" s="13">
        <v>10193614.613807883</v>
      </c>
      <c r="Q17" s="35">
        <v>153629.12356868072</v>
      </c>
      <c r="R17" s="13">
        <v>325538</v>
      </c>
      <c r="S17" s="13">
        <v>5583</v>
      </c>
      <c r="T17" s="13">
        <v>239966.25</v>
      </c>
      <c r="U17" s="35">
        <v>60644.833542857414</v>
      </c>
      <c r="V17" s="13">
        <v>218881</v>
      </c>
      <c r="W17" s="13">
        <v>60</v>
      </c>
      <c r="X17" s="13">
        <v>164115.75</v>
      </c>
      <c r="Y17" s="35">
        <v>120422.70980971528</v>
      </c>
      <c r="Z17" s="13">
        <v>2497858</v>
      </c>
      <c r="AA17" s="13">
        <v>440969</v>
      </c>
      <c r="AB17" s="13">
        <v>1602119.25</v>
      </c>
    </row>
    <row r="18" spans="1:28">
      <c r="A18" s="2">
        <v>37</v>
      </c>
      <c r="B18" s="1" t="s">
        <v>18</v>
      </c>
      <c r="C18" s="13">
        <v>9038408.3849869985</v>
      </c>
      <c r="D18" s="13">
        <v>8970581.5497999992</v>
      </c>
      <c r="E18" s="13">
        <v>67826.835187000004</v>
      </c>
      <c r="F18" s="13">
        <v>10778414</v>
      </c>
      <c r="G18" s="13">
        <v>10685531</v>
      </c>
      <c r="H18" s="13">
        <v>92883</v>
      </c>
      <c r="I18" s="13">
        <v>589737</v>
      </c>
      <c r="J18" s="13">
        <v>575073</v>
      </c>
      <c r="K18" s="13">
        <v>14664</v>
      </c>
      <c r="L18" s="35">
        <v>4445281.6194984512</v>
      </c>
      <c r="M18" s="13">
        <v>6507487.8758670948</v>
      </c>
      <c r="N18" s="13">
        <v>4463892</v>
      </c>
      <c r="O18" s="13">
        <v>111591</v>
      </c>
      <c r="P18" s="13">
        <v>2155186.8758670948</v>
      </c>
      <c r="Q18" s="35">
        <v>111221.55037471202</v>
      </c>
      <c r="R18" s="13">
        <v>319435</v>
      </c>
      <c r="S18" s="13">
        <v>1434</v>
      </c>
      <c r="T18" s="13">
        <v>238500.75</v>
      </c>
      <c r="U18" s="35">
        <v>19047.987826898276</v>
      </c>
      <c r="V18" s="13">
        <v>4597</v>
      </c>
      <c r="W18" s="13">
        <v>238</v>
      </c>
      <c r="X18" s="13">
        <v>3269.25</v>
      </c>
      <c r="Y18" s="35">
        <v>54340.538456379581</v>
      </c>
      <c r="Z18" s="13">
        <v>422391</v>
      </c>
      <c r="AA18" s="13">
        <v>128319</v>
      </c>
      <c r="AB18" s="13">
        <v>227837.7</v>
      </c>
    </row>
    <row r="19" spans="1:28">
      <c r="A19" s="2">
        <v>39</v>
      </c>
      <c r="B19" s="1" t="s">
        <v>496</v>
      </c>
      <c r="C19" s="13">
        <v>2283824.6708622999</v>
      </c>
      <c r="D19" s="13">
        <v>2282351.9671</v>
      </c>
      <c r="E19" s="13">
        <v>1472.7037623000001</v>
      </c>
      <c r="F19" s="13">
        <v>2908505</v>
      </c>
      <c r="G19" s="13">
        <v>2894070</v>
      </c>
      <c r="H19" s="13">
        <v>14435</v>
      </c>
      <c r="I19" s="13">
        <v>126259</v>
      </c>
      <c r="J19" s="13">
        <v>126259</v>
      </c>
      <c r="K19" s="13">
        <v>0</v>
      </c>
      <c r="L19" s="35">
        <v>1205224.9140430174</v>
      </c>
      <c r="M19" s="13">
        <v>1380400.758680467</v>
      </c>
      <c r="N19" s="13">
        <v>1248360</v>
      </c>
      <c r="O19" s="13">
        <v>3796</v>
      </c>
      <c r="P19" s="13">
        <v>135836.75868046703</v>
      </c>
      <c r="Q19" s="35">
        <v>35659.195050132243</v>
      </c>
      <c r="R19" s="13">
        <v>123378</v>
      </c>
      <c r="S19" s="13">
        <v>1353</v>
      </c>
      <c r="T19" s="13">
        <v>91518.75</v>
      </c>
      <c r="U19" s="35">
        <v>7594.2737122330864</v>
      </c>
      <c r="V19" s="13">
        <v>24199</v>
      </c>
      <c r="W19" s="13">
        <v>0</v>
      </c>
      <c r="X19" s="13">
        <v>18149.25</v>
      </c>
      <c r="Y19" s="35">
        <v>11865.657071278934</v>
      </c>
      <c r="Z19" s="13">
        <v>261806</v>
      </c>
      <c r="AA19" s="13">
        <v>39399</v>
      </c>
      <c r="AB19" s="13">
        <v>169207.5</v>
      </c>
    </row>
    <row r="20" spans="1:28">
      <c r="A20" s="2">
        <v>40</v>
      </c>
      <c r="B20" s="1" t="s">
        <v>391</v>
      </c>
      <c r="C20" s="13">
        <v>1734509.5135570001</v>
      </c>
      <c r="D20" s="13">
        <v>1711587.3673</v>
      </c>
      <c r="E20" s="13">
        <v>22922.146257</v>
      </c>
      <c r="F20" s="13">
        <v>1912152</v>
      </c>
      <c r="G20" s="13">
        <v>1877776</v>
      </c>
      <c r="H20" s="13">
        <v>34376</v>
      </c>
      <c r="I20" s="13">
        <v>109843</v>
      </c>
      <c r="J20" s="13">
        <v>109346</v>
      </c>
      <c r="K20" s="13">
        <v>497</v>
      </c>
      <c r="L20" s="35">
        <v>799581.91674768541</v>
      </c>
      <c r="M20" s="13">
        <v>904228.1740882725</v>
      </c>
      <c r="N20" s="13">
        <v>879401</v>
      </c>
      <c r="O20" s="13">
        <v>0</v>
      </c>
      <c r="P20" s="13">
        <v>24827.174088272499</v>
      </c>
      <c r="Q20" s="35">
        <v>35343.673580861796</v>
      </c>
      <c r="R20" s="13">
        <v>44880</v>
      </c>
      <c r="S20" s="13">
        <v>0</v>
      </c>
      <c r="T20" s="13">
        <v>33660</v>
      </c>
      <c r="U20" s="35">
        <v>18616.975532915534</v>
      </c>
      <c r="V20" s="13">
        <v>59226</v>
      </c>
      <c r="W20" s="13">
        <v>0</v>
      </c>
      <c r="X20" s="13">
        <v>44419.5</v>
      </c>
      <c r="Y20" s="35">
        <v>6598.8412563004522</v>
      </c>
      <c r="Z20" s="13">
        <v>83212</v>
      </c>
      <c r="AA20" s="13">
        <v>5010</v>
      </c>
      <c r="AB20" s="13">
        <v>58651.5</v>
      </c>
    </row>
    <row r="21" spans="1:28">
      <c r="A21" s="2">
        <v>47</v>
      </c>
      <c r="B21" s="1" t="s">
        <v>19</v>
      </c>
      <c r="C21" s="13">
        <v>7450156.6784399999</v>
      </c>
      <c r="D21" s="13">
        <v>7277388.0857999995</v>
      </c>
      <c r="E21" s="13">
        <v>172768.59263999999</v>
      </c>
      <c r="F21" s="13">
        <v>8172456</v>
      </c>
      <c r="G21" s="13">
        <v>8035135</v>
      </c>
      <c r="H21" s="13">
        <v>137321</v>
      </c>
      <c r="I21" s="13">
        <v>351240</v>
      </c>
      <c r="J21" s="13">
        <v>312463</v>
      </c>
      <c r="K21" s="13">
        <v>38777</v>
      </c>
      <c r="L21" s="35">
        <v>3493765.8566898084</v>
      </c>
      <c r="M21" s="13">
        <v>5554508.7495427094</v>
      </c>
      <c r="N21" s="13">
        <v>6157252</v>
      </c>
      <c r="O21" s="13">
        <v>423811</v>
      </c>
      <c r="P21" s="13">
        <v>-178932.25045729056</v>
      </c>
      <c r="Q21" s="35">
        <v>73679.997010977851</v>
      </c>
      <c r="R21" s="13">
        <v>292310</v>
      </c>
      <c r="S21" s="13">
        <v>1043</v>
      </c>
      <c r="T21" s="13">
        <v>218450.25</v>
      </c>
      <c r="U21" s="35">
        <v>12795.190054180026</v>
      </c>
      <c r="V21" s="13">
        <v>34869</v>
      </c>
      <c r="W21" s="13">
        <v>1049</v>
      </c>
      <c r="X21" s="13">
        <v>25365</v>
      </c>
      <c r="Y21" s="35">
        <v>44555.815330108751</v>
      </c>
      <c r="Z21" s="13">
        <v>668663</v>
      </c>
      <c r="AA21" s="13">
        <v>329874</v>
      </c>
      <c r="AB21" s="13">
        <v>274875</v>
      </c>
    </row>
    <row r="22" spans="1:28">
      <c r="A22" s="2">
        <v>48</v>
      </c>
      <c r="B22" s="1" t="s">
        <v>392</v>
      </c>
      <c r="C22" s="13">
        <v>1857406.5595480001</v>
      </c>
      <c r="D22" s="13">
        <v>1835242.8325</v>
      </c>
      <c r="E22" s="13">
        <v>22163.727048000001</v>
      </c>
      <c r="F22" s="13">
        <v>1481296</v>
      </c>
      <c r="G22" s="13">
        <v>1454595</v>
      </c>
      <c r="H22" s="13">
        <v>26701</v>
      </c>
      <c r="I22" s="13">
        <v>135422</v>
      </c>
      <c r="J22" s="13">
        <v>134685</v>
      </c>
      <c r="K22" s="13">
        <v>737</v>
      </c>
      <c r="L22" s="35">
        <v>1602549.2587374551</v>
      </c>
      <c r="M22" s="13">
        <v>2573240.0498004863</v>
      </c>
      <c r="N22" s="13">
        <v>2961659</v>
      </c>
      <c r="O22" s="13">
        <v>227267</v>
      </c>
      <c r="P22" s="13">
        <v>-161151.9501995137</v>
      </c>
      <c r="Q22" s="35">
        <v>39933.767096736781</v>
      </c>
      <c r="R22" s="13">
        <v>28629</v>
      </c>
      <c r="S22" s="13">
        <v>2200</v>
      </c>
      <c r="T22" s="13">
        <v>19821.75</v>
      </c>
      <c r="U22" s="35">
        <v>7220.3657812850515</v>
      </c>
      <c r="V22" s="13">
        <v>3293</v>
      </c>
      <c r="W22" s="13">
        <v>0</v>
      </c>
      <c r="X22" s="13">
        <v>2469.75</v>
      </c>
      <c r="Y22" s="35">
        <v>8733.5093283570804</v>
      </c>
      <c r="Z22" s="13">
        <v>3047</v>
      </c>
      <c r="AA22" s="13">
        <v>11828</v>
      </c>
      <c r="AB22" s="13">
        <v>-6128.7</v>
      </c>
    </row>
    <row r="23" spans="1:28">
      <c r="A23" s="2">
        <v>50</v>
      </c>
      <c r="B23" s="1" t="s">
        <v>20</v>
      </c>
      <c r="C23" s="13">
        <v>1968493.4553360001</v>
      </c>
      <c r="D23" s="13">
        <v>1933599.2031</v>
      </c>
      <c r="E23" s="13">
        <v>34894.252236</v>
      </c>
      <c r="F23" s="13">
        <v>2116776</v>
      </c>
      <c r="G23" s="13">
        <v>2089823</v>
      </c>
      <c r="H23" s="13">
        <v>26953</v>
      </c>
      <c r="I23" s="13">
        <v>86137</v>
      </c>
      <c r="J23" s="13">
        <v>86137</v>
      </c>
      <c r="K23" s="13">
        <v>0</v>
      </c>
      <c r="L23" s="35">
        <v>417776.77130463364</v>
      </c>
      <c r="M23" s="13">
        <v>637817.36992285738</v>
      </c>
      <c r="N23" s="13">
        <v>417843</v>
      </c>
      <c r="O23" s="13">
        <v>1188</v>
      </c>
      <c r="P23" s="13">
        <v>221162.36992285738</v>
      </c>
      <c r="Q23" s="35">
        <v>15905.629430276022</v>
      </c>
      <c r="R23" s="13">
        <v>30499</v>
      </c>
      <c r="S23" s="13">
        <v>1072</v>
      </c>
      <c r="T23" s="13">
        <v>22070.25</v>
      </c>
      <c r="U23" s="35">
        <v>8964.9517311753843</v>
      </c>
      <c r="V23" s="13">
        <v>50871</v>
      </c>
      <c r="W23" s="13">
        <v>0</v>
      </c>
      <c r="X23" s="13">
        <v>38153.25</v>
      </c>
      <c r="Y23" s="35">
        <v>16681.570946635034</v>
      </c>
      <c r="Z23" s="13">
        <v>85219</v>
      </c>
      <c r="AA23" s="13">
        <v>116033</v>
      </c>
      <c r="AB23" s="13">
        <v>-23110.5</v>
      </c>
    </row>
    <row r="24" spans="1:28">
      <c r="A24" s="2">
        <v>51</v>
      </c>
      <c r="B24" s="1" t="s">
        <v>441</v>
      </c>
      <c r="C24" s="13">
        <v>2812282.1366020003</v>
      </c>
      <c r="D24" s="13">
        <v>2739796.7724000001</v>
      </c>
      <c r="E24" s="13">
        <v>72485.364201999997</v>
      </c>
      <c r="F24" s="13">
        <v>2754597</v>
      </c>
      <c r="G24" s="13">
        <v>2689102</v>
      </c>
      <c r="H24" s="13">
        <v>65495</v>
      </c>
      <c r="I24" s="13">
        <v>107345</v>
      </c>
      <c r="J24" s="13">
        <v>106719</v>
      </c>
      <c r="K24" s="13">
        <v>626</v>
      </c>
      <c r="L24" s="35">
        <v>1243066.5967327573</v>
      </c>
      <c r="M24" s="13">
        <v>2030620.668487594</v>
      </c>
      <c r="N24" s="13">
        <v>1504859</v>
      </c>
      <c r="O24" s="13">
        <v>27735</v>
      </c>
      <c r="P24" s="13">
        <v>553496.668487594</v>
      </c>
      <c r="Q24" s="35">
        <v>55905.41428040633</v>
      </c>
      <c r="R24" s="13">
        <v>134032</v>
      </c>
      <c r="S24" s="13">
        <v>968</v>
      </c>
      <c r="T24" s="13">
        <v>99798</v>
      </c>
      <c r="U24" s="35">
        <v>25438.563956559137</v>
      </c>
      <c r="V24" s="13">
        <v>70424</v>
      </c>
      <c r="W24" s="13">
        <v>18421</v>
      </c>
      <c r="X24" s="13">
        <v>39002.25</v>
      </c>
      <c r="Y24" s="35">
        <v>25801.617444052579</v>
      </c>
      <c r="Z24" s="13">
        <v>106899</v>
      </c>
      <c r="AA24" s="13">
        <v>38836</v>
      </c>
      <c r="AB24" s="13">
        <v>51047.25</v>
      </c>
    </row>
    <row r="25" spans="1:28">
      <c r="A25" s="2">
        <v>52</v>
      </c>
      <c r="B25" s="1" t="s">
        <v>497</v>
      </c>
      <c r="C25" s="13">
        <v>6211527.9347679997</v>
      </c>
      <c r="D25" s="13">
        <v>6124180.8060999997</v>
      </c>
      <c r="E25" s="13">
        <v>87347.128668000005</v>
      </c>
      <c r="F25" s="13">
        <v>7456138</v>
      </c>
      <c r="G25" s="13">
        <v>7333107</v>
      </c>
      <c r="H25" s="13">
        <v>123031</v>
      </c>
      <c r="I25" s="13">
        <v>253194</v>
      </c>
      <c r="J25" s="13">
        <v>253194</v>
      </c>
      <c r="K25" s="13">
        <v>0</v>
      </c>
      <c r="L25" s="35">
        <v>3153905.2850258509</v>
      </c>
      <c r="M25" s="13">
        <v>3612316.0063554961</v>
      </c>
      <c r="N25" s="13">
        <v>3694694</v>
      </c>
      <c r="O25" s="13">
        <v>0</v>
      </c>
      <c r="P25" s="13">
        <v>-82377.993644503877</v>
      </c>
      <c r="Q25" s="35">
        <v>38402.210053988572</v>
      </c>
      <c r="R25" s="13">
        <v>270127</v>
      </c>
      <c r="S25" s="13">
        <v>16143</v>
      </c>
      <c r="T25" s="13">
        <v>190488</v>
      </c>
      <c r="U25" s="35">
        <v>11391.410568349629</v>
      </c>
      <c r="V25" s="13">
        <v>13891</v>
      </c>
      <c r="W25" s="13">
        <v>0</v>
      </c>
      <c r="X25" s="13">
        <v>10418.25</v>
      </c>
      <c r="Y25" s="35">
        <v>11865.657071278934</v>
      </c>
      <c r="Z25" s="13">
        <v>212496</v>
      </c>
      <c r="AA25" s="13">
        <v>35759</v>
      </c>
      <c r="AB25" s="13">
        <v>134944.04999999999</v>
      </c>
    </row>
    <row r="26" spans="1:28">
      <c r="A26" s="2">
        <v>53</v>
      </c>
      <c r="B26" s="1" t="s">
        <v>21</v>
      </c>
      <c r="C26" s="13">
        <v>2134182.5969199999</v>
      </c>
      <c r="D26" s="13">
        <v>2116968.9199000001</v>
      </c>
      <c r="E26" s="13">
        <v>17213.677019999999</v>
      </c>
      <c r="F26" s="13">
        <v>2395470</v>
      </c>
      <c r="G26" s="13">
        <v>2386635</v>
      </c>
      <c r="H26" s="13">
        <v>8835</v>
      </c>
      <c r="I26" s="13">
        <v>98719</v>
      </c>
      <c r="J26" s="13">
        <v>98719</v>
      </c>
      <c r="K26" s="13">
        <v>0</v>
      </c>
      <c r="L26" s="35">
        <v>1029100.8850335056</v>
      </c>
      <c r="M26" s="13">
        <v>1830323.8636251613</v>
      </c>
      <c r="N26" s="13">
        <v>1496306</v>
      </c>
      <c r="O26" s="13">
        <v>0</v>
      </c>
      <c r="P26" s="13">
        <v>334017.86362516135</v>
      </c>
      <c r="Q26" s="35">
        <v>51784.418744630384</v>
      </c>
      <c r="R26" s="13">
        <v>86242</v>
      </c>
      <c r="S26" s="13">
        <v>6407</v>
      </c>
      <c r="T26" s="13">
        <v>59876.25</v>
      </c>
      <c r="U26" s="35">
        <v>2361.729005327622</v>
      </c>
      <c r="V26" s="13">
        <v>0</v>
      </c>
      <c r="W26" s="13">
        <v>0</v>
      </c>
      <c r="X26" s="13">
        <v>0</v>
      </c>
      <c r="Y26" s="35">
        <v>17079.261577742327</v>
      </c>
      <c r="Z26" s="13">
        <v>121203</v>
      </c>
      <c r="AA26" s="13">
        <v>55858</v>
      </c>
      <c r="AB26" s="13">
        <v>50795.1</v>
      </c>
    </row>
    <row r="27" spans="1:28">
      <c r="A27" s="2">
        <v>55</v>
      </c>
      <c r="B27" s="1" t="s">
        <v>442</v>
      </c>
      <c r="C27" s="13">
        <v>1966647.331606</v>
      </c>
      <c r="D27" s="13">
        <v>1914013.2708000001</v>
      </c>
      <c r="E27" s="13">
        <v>52634.060806000001</v>
      </c>
      <c r="F27" s="13">
        <v>2370698</v>
      </c>
      <c r="G27" s="13">
        <v>2324594</v>
      </c>
      <c r="H27" s="13">
        <v>46104</v>
      </c>
      <c r="I27" s="13">
        <v>131182</v>
      </c>
      <c r="J27" s="13">
        <v>131182</v>
      </c>
      <c r="K27" s="13">
        <v>0</v>
      </c>
      <c r="L27" s="35">
        <v>985073.20929159282</v>
      </c>
      <c r="M27" s="13">
        <v>1463285.2278276845</v>
      </c>
      <c r="N27" s="13">
        <v>704731</v>
      </c>
      <c r="O27" s="13">
        <v>0</v>
      </c>
      <c r="P27" s="13">
        <v>738804.90696869465</v>
      </c>
      <c r="Q27" s="35">
        <v>62688.505984712625</v>
      </c>
      <c r="R27" s="13">
        <v>167424</v>
      </c>
      <c r="S27" s="13">
        <v>0</v>
      </c>
      <c r="T27" s="13">
        <v>125568</v>
      </c>
      <c r="U27" s="35">
        <v>10544.983530226709</v>
      </c>
      <c r="V27" s="13">
        <v>57641</v>
      </c>
      <c r="W27" s="13">
        <v>0</v>
      </c>
      <c r="X27" s="13">
        <v>43230.75</v>
      </c>
      <c r="Y27" s="35">
        <v>11991.88870163186</v>
      </c>
      <c r="Z27" s="13">
        <v>128254</v>
      </c>
      <c r="AA27" s="13">
        <v>48561</v>
      </c>
      <c r="AB27" s="13">
        <v>61793.25</v>
      </c>
    </row>
    <row r="28" spans="1:28">
      <c r="A28" s="2">
        <v>56</v>
      </c>
      <c r="B28" s="1" t="s">
        <v>22</v>
      </c>
      <c r="C28" s="13">
        <v>1674798.3176859999</v>
      </c>
      <c r="D28" s="13">
        <v>1648851.7860999999</v>
      </c>
      <c r="E28" s="13">
        <v>25946.531586000001</v>
      </c>
      <c r="F28" s="13">
        <v>1771589</v>
      </c>
      <c r="G28" s="13">
        <v>1731920</v>
      </c>
      <c r="H28" s="13">
        <v>39669</v>
      </c>
      <c r="I28" s="13">
        <v>116780</v>
      </c>
      <c r="J28" s="13">
        <v>116780</v>
      </c>
      <c r="K28" s="13">
        <v>0</v>
      </c>
      <c r="L28" s="35">
        <v>918704.01725844503</v>
      </c>
      <c r="M28" s="13">
        <v>1637947.5321232402</v>
      </c>
      <c r="N28" s="13">
        <v>1305927</v>
      </c>
      <c r="O28" s="13">
        <v>45805</v>
      </c>
      <c r="P28" s="13">
        <v>377825.53212324018</v>
      </c>
      <c r="Q28" s="35">
        <v>38653.627068785623</v>
      </c>
      <c r="R28" s="13">
        <v>57283</v>
      </c>
      <c r="S28" s="13">
        <v>0</v>
      </c>
      <c r="T28" s="13">
        <v>42962.25</v>
      </c>
      <c r="U28" s="35">
        <v>15294.177498122177</v>
      </c>
      <c r="V28" s="13">
        <v>71331</v>
      </c>
      <c r="W28" s="13">
        <v>0</v>
      </c>
      <c r="X28" s="13">
        <v>53498.25</v>
      </c>
      <c r="Y28" s="35">
        <v>10082.206871801138</v>
      </c>
      <c r="Z28" s="13">
        <v>64830</v>
      </c>
      <c r="AA28" s="13">
        <v>50411</v>
      </c>
      <c r="AB28" s="13">
        <v>11550.75</v>
      </c>
    </row>
    <row r="29" spans="1:28">
      <c r="A29" s="2">
        <v>58</v>
      </c>
      <c r="B29" s="1" t="s">
        <v>23</v>
      </c>
      <c r="C29" s="13">
        <v>4905393.5818749992</v>
      </c>
      <c r="D29" s="13">
        <v>4836329.8148999996</v>
      </c>
      <c r="E29" s="13">
        <v>69063.766975000006</v>
      </c>
      <c r="F29" s="13">
        <v>5498734</v>
      </c>
      <c r="G29" s="13">
        <v>5418296</v>
      </c>
      <c r="H29" s="13">
        <v>80438</v>
      </c>
      <c r="I29" s="13">
        <v>290754</v>
      </c>
      <c r="J29" s="13">
        <v>290754</v>
      </c>
      <c r="K29" s="13">
        <v>0</v>
      </c>
      <c r="L29" s="35">
        <v>1854926.6171991047</v>
      </c>
      <c r="M29" s="13">
        <v>3273773.5012031132</v>
      </c>
      <c r="N29" s="13">
        <v>1024344</v>
      </c>
      <c r="O29" s="13">
        <v>91417</v>
      </c>
      <c r="P29" s="13">
        <v>1391194.9628993287</v>
      </c>
      <c r="Q29" s="35">
        <v>80358.01820636206</v>
      </c>
      <c r="R29" s="13">
        <v>222868</v>
      </c>
      <c r="S29" s="13">
        <v>1700</v>
      </c>
      <c r="T29" s="13">
        <v>165876</v>
      </c>
      <c r="U29" s="35">
        <v>35652.619470959529</v>
      </c>
      <c r="V29" s="13">
        <v>131112</v>
      </c>
      <c r="W29" s="13">
        <v>0</v>
      </c>
      <c r="X29" s="13">
        <v>98334</v>
      </c>
      <c r="Y29" s="35">
        <v>55051.397389020531</v>
      </c>
      <c r="Z29" s="13">
        <v>472406</v>
      </c>
      <c r="AA29" s="13">
        <v>134842</v>
      </c>
      <c r="AB29" s="13">
        <v>258289.05</v>
      </c>
    </row>
    <row r="30" spans="1:28">
      <c r="A30" s="2">
        <v>59</v>
      </c>
      <c r="B30" s="1" t="s">
        <v>24</v>
      </c>
      <c r="C30" s="13">
        <v>5617666.2465960002</v>
      </c>
      <c r="D30" s="13">
        <v>5583030.9950999999</v>
      </c>
      <c r="E30" s="13">
        <v>34635.251495999997</v>
      </c>
      <c r="F30" s="13">
        <v>6320363</v>
      </c>
      <c r="G30" s="13">
        <v>6278107</v>
      </c>
      <c r="H30" s="13">
        <v>42256</v>
      </c>
      <c r="I30" s="13">
        <v>257632</v>
      </c>
      <c r="J30" s="13">
        <v>257632</v>
      </c>
      <c r="K30" s="13">
        <v>0</v>
      </c>
      <c r="L30" s="35">
        <v>2453900.1134088277</v>
      </c>
      <c r="M30" s="13">
        <v>4356906.9287043624</v>
      </c>
      <c r="N30" s="13">
        <v>2057462</v>
      </c>
      <c r="O30" s="13">
        <v>63493</v>
      </c>
      <c r="P30" s="13">
        <v>1840425.0850566206</v>
      </c>
      <c r="Q30" s="35">
        <v>108317.93150978776</v>
      </c>
      <c r="R30" s="13">
        <v>148001</v>
      </c>
      <c r="S30" s="13">
        <v>6248</v>
      </c>
      <c r="T30" s="13">
        <v>106314.75</v>
      </c>
      <c r="U30" s="35">
        <v>30709.495966688235</v>
      </c>
      <c r="V30" s="13">
        <v>122973</v>
      </c>
      <c r="W30" s="13">
        <v>0</v>
      </c>
      <c r="X30" s="13">
        <v>92229.75</v>
      </c>
      <c r="Y30" s="35">
        <v>22439.894274000137</v>
      </c>
      <c r="Z30" s="13">
        <v>156898</v>
      </c>
      <c r="AA30" s="13">
        <v>53591</v>
      </c>
      <c r="AB30" s="13">
        <v>81306.75</v>
      </c>
    </row>
    <row r="31" spans="1:28">
      <c r="A31" s="2">
        <v>60</v>
      </c>
      <c r="B31" s="1" t="s">
        <v>25</v>
      </c>
      <c r="C31" s="13">
        <v>106339.16105</v>
      </c>
      <c r="D31" s="13">
        <v>106339.16105</v>
      </c>
      <c r="E31" s="13">
        <v>0</v>
      </c>
      <c r="F31" s="13">
        <v>100612</v>
      </c>
      <c r="G31" s="13">
        <v>86446</v>
      </c>
      <c r="H31" s="13">
        <v>14166</v>
      </c>
      <c r="I31" s="13">
        <v>37625</v>
      </c>
      <c r="J31" s="13">
        <v>37625</v>
      </c>
      <c r="K31" s="13">
        <v>0</v>
      </c>
      <c r="L31" s="35">
        <v>114817.73362314986</v>
      </c>
      <c r="M31" s="13">
        <v>187512.98066493747</v>
      </c>
      <c r="N31" s="13">
        <v>153284</v>
      </c>
      <c r="O31" s="13">
        <v>81452</v>
      </c>
      <c r="P31" s="13">
        <v>86113.300217362397</v>
      </c>
      <c r="Q31" s="35">
        <v>6744.7363194121763</v>
      </c>
      <c r="R31" s="13">
        <v>17912</v>
      </c>
      <c r="S31" s="13">
        <v>0</v>
      </c>
      <c r="T31" s="13">
        <v>13434</v>
      </c>
      <c r="U31" s="35">
        <v>0</v>
      </c>
      <c r="V31" s="13"/>
      <c r="W31" s="13"/>
      <c r="X31" s="13"/>
      <c r="Y31" s="35">
        <v>0</v>
      </c>
      <c r="Z31" s="13"/>
      <c r="AA31" s="13"/>
      <c r="AB31" s="13"/>
    </row>
    <row r="32" spans="1:28">
      <c r="A32" s="2">
        <v>63</v>
      </c>
      <c r="B32" s="1" t="s">
        <v>393</v>
      </c>
      <c r="C32" s="13">
        <v>2249149.2796800002</v>
      </c>
      <c r="D32" s="13">
        <v>2236412.9473000001</v>
      </c>
      <c r="E32" s="13">
        <v>12736.33238</v>
      </c>
      <c r="F32" s="13">
        <v>2269383</v>
      </c>
      <c r="G32" s="13">
        <v>2245750</v>
      </c>
      <c r="H32" s="13">
        <v>23633</v>
      </c>
      <c r="I32" s="13">
        <v>50215</v>
      </c>
      <c r="J32" s="13">
        <v>50215</v>
      </c>
      <c r="K32" s="13">
        <v>0</v>
      </c>
      <c r="L32" s="35">
        <v>929313.08954875846</v>
      </c>
      <c r="M32" s="13">
        <v>1649237.2023979533</v>
      </c>
      <c r="N32" s="13">
        <v>961583</v>
      </c>
      <c r="O32" s="13">
        <v>2416</v>
      </c>
      <c r="P32" s="13">
        <v>690070.20239795325</v>
      </c>
      <c r="Q32" s="35">
        <v>37503.606782315408</v>
      </c>
      <c r="R32" s="13">
        <v>74111</v>
      </c>
      <c r="S32" s="13">
        <v>166</v>
      </c>
      <c r="T32" s="13">
        <v>55458.75</v>
      </c>
      <c r="U32" s="35">
        <v>12398.432379274602</v>
      </c>
      <c r="V32" s="13">
        <v>0</v>
      </c>
      <c r="W32" s="13">
        <v>0</v>
      </c>
      <c r="X32" s="13">
        <v>0</v>
      </c>
      <c r="Y32" s="35">
        <v>17637.683028180734</v>
      </c>
      <c r="Z32" s="13">
        <v>107139</v>
      </c>
      <c r="AA32" s="13">
        <v>80785</v>
      </c>
      <c r="AB32" s="13">
        <v>22073.85</v>
      </c>
    </row>
    <row r="33" spans="1:28">
      <c r="A33" s="2">
        <v>64</v>
      </c>
      <c r="B33" s="1" t="s">
        <v>467</v>
      </c>
      <c r="C33" s="13">
        <v>2125996.726431</v>
      </c>
      <c r="D33" s="13">
        <v>2079290.6466999999</v>
      </c>
      <c r="E33" s="13">
        <v>46706.079730999998</v>
      </c>
      <c r="F33" s="13">
        <v>2302660</v>
      </c>
      <c r="G33" s="13">
        <v>2213610</v>
      </c>
      <c r="H33" s="13">
        <v>89050</v>
      </c>
      <c r="I33" s="13">
        <v>61748</v>
      </c>
      <c r="J33" s="13">
        <v>61748</v>
      </c>
      <c r="K33" s="13">
        <v>0</v>
      </c>
      <c r="L33" s="35">
        <v>883958.29062856839</v>
      </c>
      <c r="M33" s="13">
        <v>1370831.194411227</v>
      </c>
      <c r="N33" s="13">
        <v>976712</v>
      </c>
      <c r="O33" s="13">
        <v>16183</v>
      </c>
      <c r="P33" s="13">
        <v>410302.19441122701</v>
      </c>
      <c r="Q33" s="35">
        <v>16843.128019839671</v>
      </c>
      <c r="R33" s="13">
        <v>34942</v>
      </c>
      <c r="S33" s="13">
        <v>0</v>
      </c>
      <c r="T33" s="13">
        <v>26206.5</v>
      </c>
      <c r="U33" s="35">
        <v>3940.2010493946905</v>
      </c>
      <c r="V33" s="13">
        <v>13276</v>
      </c>
      <c r="W33" s="13">
        <v>1955</v>
      </c>
      <c r="X33" s="13">
        <v>8490.75</v>
      </c>
      <c r="Y33" s="35">
        <v>3856.309502691573</v>
      </c>
      <c r="Z33" s="13">
        <v>75884</v>
      </c>
      <c r="AA33" s="13">
        <v>54569</v>
      </c>
      <c r="AB33" s="13">
        <v>17977.5</v>
      </c>
    </row>
    <row r="34" spans="1:28">
      <c r="A34" s="2">
        <v>65</v>
      </c>
      <c r="B34" s="1" t="s">
        <v>512</v>
      </c>
      <c r="C34" s="13">
        <v>3950529.6854659999</v>
      </c>
      <c r="D34" s="13">
        <v>3892517.0038999999</v>
      </c>
      <c r="E34" s="13">
        <v>58012.681565999999</v>
      </c>
      <c r="F34" s="13">
        <v>4585661</v>
      </c>
      <c r="G34" s="13">
        <v>4525497</v>
      </c>
      <c r="H34" s="13">
        <v>60164</v>
      </c>
      <c r="I34" s="13">
        <v>276408</v>
      </c>
      <c r="J34" s="13">
        <v>271012</v>
      </c>
      <c r="K34" s="13">
        <v>5396</v>
      </c>
      <c r="L34" s="35">
        <v>1605179.9561329428</v>
      </c>
      <c r="M34" s="13">
        <v>2258131.2044321653</v>
      </c>
      <c r="N34" s="13">
        <v>1293421</v>
      </c>
      <c r="O34" s="13">
        <v>7233</v>
      </c>
      <c r="P34" s="13">
        <v>971943.20443216525</v>
      </c>
      <c r="Q34" s="35">
        <v>70852.3915452074</v>
      </c>
      <c r="R34" s="13">
        <v>139027</v>
      </c>
      <c r="S34" s="13">
        <v>2608</v>
      </c>
      <c r="T34" s="13">
        <v>102314.25</v>
      </c>
      <c r="U34" s="35">
        <v>10134.508010203339</v>
      </c>
      <c r="V34" s="13">
        <v>21120</v>
      </c>
      <c r="W34" s="13">
        <v>0</v>
      </c>
      <c r="X34" s="13">
        <v>15840</v>
      </c>
      <c r="Y34" s="35">
        <v>17232.970226575206</v>
      </c>
      <c r="Z34" s="13">
        <v>89495</v>
      </c>
      <c r="AA34" s="13">
        <v>30065</v>
      </c>
      <c r="AB34" s="13">
        <v>45750.45</v>
      </c>
    </row>
    <row r="35" spans="1:28">
      <c r="A35" s="2">
        <v>70</v>
      </c>
      <c r="B35" s="1" t="s">
        <v>394</v>
      </c>
      <c r="C35" s="13">
        <v>3619029.9473070004</v>
      </c>
      <c r="D35" s="13">
        <v>3543408.6997000002</v>
      </c>
      <c r="E35" s="13">
        <v>75621.247606999998</v>
      </c>
      <c r="F35" s="13">
        <v>3974152</v>
      </c>
      <c r="G35" s="13">
        <v>3906178</v>
      </c>
      <c r="H35" s="13">
        <v>67974</v>
      </c>
      <c r="I35" s="13">
        <v>192546</v>
      </c>
      <c r="J35" s="13">
        <v>192546</v>
      </c>
      <c r="K35" s="13">
        <v>0</v>
      </c>
      <c r="L35" s="35">
        <v>1495506.4453621793</v>
      </c>
      <c r="M35" s="13">
        <v>2654051.5719140964</v>
      </c>
      <c r="N35" s="13">
        <v>1577216</v>
      </c>
      <c r="O35" s="13">
        <v>15768</v>
      </c>
      <c r="P35" s="13">
        <v>1092603.5719140964</v>
      </c>
      <c r="Q35" s="35">
        <v>42861.26489407476</v>
      </c>
      <c r="R35" s="13">
        <v>55602</v>
      </c>
      <c r="S35" s="13">
        <v>648</v>
      </c>
      <c r="T35" s="13">
        <v>41215.5</v>
      </c>
      <c r="U35" s="35">
        <v>28929.675551640732</v>
      </c>
      <c r="V35" s="13">
        <v>56152</v>
      </c>
      <c r="W35" s="13">
        <v>0</v>
      </c>
      <c r="X35" s="13">
        <v>42114</v>
      </c>
      <c r="Y35" s="35">
        <v>22047.103785225918</v>
      </c>
      <c r="Z35" s="13">
        <v>245788</v>
      </c>
      <c r="AA35" s="13">
        <v>29389</v>
      </c>
      <c r="AB35" s="13">
        <v>165913.20000000001</v>
      </c>
    </row>
    <row r="36" spans="1:28">
      <c r="A36" s="2">
        <v>72</v>
      </c>
      <c r="B36" s="1" t="s">
        <v>26</v>
      </c>
      <c r="C36" s="13">
        <v>4215425.4007299999</v>
      </c>
      <c r="D36" s="13">
        <v>4152009.7082000002</v>
      </c>
      <c r="E36" s="13">
        <v>63415.69253</v>
      </c>
      <c r="F36" s="13">
        <v>4471447</v>
      </c>
      <c r="G36" s="13">
        <v>4415489</v>
      </c>
      <c r="H36" s="13">
        <v>55958</v>
      </c>
      <c r="I36" s="13">
        <v>118136</v>
      </c>
      <c r="J36" s="13">
        <v>118136</v>
      </c>
      <c r="K36" s="13">
        <v>0</v>
      </c>
      <c r="L36" s="35">
        <v>1851468.337712873</v>
      </c>
      <c r="M36" s="13">
        <v>3285771.4972040737</v>
      </c>
      <c r="N36" s="13">
        <v>2074215</v>
      </c>
      <c r="O36" s="13">
        <v>4829</v>
      </c>
      <c r="P36" s="13">
        <v>1216385.4972040737</v>
      </c>
      <c r="Q36" s="35">
        <v>40182.435838195081</v>
      </c>
      <c r="R36" s="13">
        <v>130403</v>
      </c>
      <c r="S36" s="13">
        <v>2358</v>
      </c>
      <c r="T36" s="13">
        <v>96033.75</v>
      </c>
      <c r="U36" s="35">
        <v>0</v>
      </c>
      <c r="V36" s="13"/>
      <c r="W36" s="13"/>
      <c r="X36" s="13"/>
      <c r="Y36" s="35">
        <v>26456.524542271105</v>
      </c>
      <c r="Z36" s="13">
        <v>168223</v>
      </c>
      <c r="AA36" s="13">
        <v>51981</v>
      </c>
      <c r="AB36" s="13">
        <v>91132.05</v>
      </c>
    </row>
    <row r="37" spans="1:28">
      <c r="A37" s="2">
        <v>74</v>
      </c>
      <c r="B37" s="1" t="s">
        <v>27</v>
      </c>
      <c r="C37" s="13">
        <v>9898075.9554600008</v>
      </c>
      <c r="D37" s="13">
        <v>9631444.5653000008</v>
      </c>
      <c r="E37" s="13">
        <v>266631.39016000001</v>
      </c>
      <c r="F37" s="13">
        <v>9754799</v>
      </c>
      <c r="G37" s="13">
        <v>9518123</v>
      </c>
      <c r="H37" s="13">
        <v>236676</v>
      </c>
      <c r="I37" s="13">
        <v>409396</v>
      </c>
      <c r="J37" s="13">
        <v>409396</v>
      </c>
      <c r="K37" s="13">
        <v>0</v>
      </c>
      <c r="L37" s="35">
        <v>4370219.2021317957</v>
      </c>
      <c r="M37" s="13">
        <v>7233357.7110647699</v>
      </c>
      <c r="N37" s="13">
        <v>3646946</v>
      </c>
      <c r="O37" s="13">
        <v>11453</v>
      </c>
      <c r="P37" s="13">
        <v>3277664.4015988465</v>
      </c>
      <c r="Q37" s="35">
        <v>141861.22656940718</v>
      </c>
      <c r="R37" s="13">
        <v>303252</v>
      </c>
      <c r="S37" s="13">
        <v>46553</v>
      </c>
      <c r="T37" s="13">
        <v>192524.25</v>
      </c>
      <c r="U37" s="35">
        <v>25248.013889315862</v>
      </c>
      <c r="V37" s="13">
        <v>126311</v>
      </c>
      <c r="W37" s="13">
        <v>941</v>
      </c>
      <c r="X37" s="13">
        <v>94027.5</v>
      </c>
      <c r="Y37" s="35">
        <v>15502.615153716177</v>
      </c>
      <c r="Z37" s="13">
        <v>527684</v>
      </c>
      <c r="AA37" s="13">
        <v>148952</v>
      </c>
      <c r="AB37" s="13">
        <v>297304.2</v>
      </c>
    </row>
    <row r="38" spans="1:28">
      <c r="A38" s="2">
        <v>79</v>
      </c>
      <c r="B38" s="1" t="s">
        <v>28</v>
      </c>
      <c r="C38" s="13">
        <v>2183439.6674520001</v>
      </c>
      <c r="D38" s="13">
        <v>2170507.0520000001</v>
      </c>
      <c r="E38" s="13">
        <v>12932.615452</v>
      </c>
      <c r="F38" s="13">
        <v>2373193</v>
      </c>
      <c r="G38" s="13">
        <v>2357863</v>
      </c>
      <c r="H38" s="13">
        <v>15330</v>
      </c>
      <c r="I38" s="13">
        <v>83528</v>
      </c>
      <c r="J38" s="13">
        <v>83528</v>
      </c>
      <c r="K38" s="13">
        <v>0</v>
      </c>
      <c r="L38" s="35">
        <v>1049980.1075689341</v>
      </c>
      <c r="M38" s="13">
        <v>1884179.1179986515</v>
      </c>
      <c r="N38" s="13">
        <v>1002951</v>
      </c>
      <c r="O38" s="13">
        <v>28769</v>
      </c>
      <c r="P38" s="13">
        <v>787485.08067670057</v>
      </c>
      <c r="Q38" s="35">
        <v>56354.28851210665</v>
      </c>
      <c r="R38" s="13">
        <v>107061</v>
      </c>
      <c r="S38" s="13">
        <v>1010</v>
      </c>
      <c r="T38" s="13">
        <v>79538.25</v>
      </c>
      <c r="U38" s="35">
        <v>31774.288702606995</v>
      </c>
      <c r="V38" s="13">
        <v>48130</v>
      </c>
      <c r="W38" s="13">
        <v>0</v>
      </c>
      <c r="X38" s="13">
        <v>36097.5</v>
      </c>
      <c r="Y38" s="35">
        <v>3677.3312914088433</v>
      </c>
      <c r="Z38" s="13">
        <v>87538</v>
      </c>
      <c r="AA38" s="13">
        <v>23798</v>
      </c>
      <c r="AB38" s="13">
        <v>50181.45</v>
      </c>
    </row>
    <row r="39" spans="1:28">
      <c r="A39" s="2">
        <v>80</v>
      </c>
      <c r="B39" s="1" t="s">
        <v>29</v>
      </c>
      <c r="C39" s="13">
        <v>43654464.01162</v>
      </c>
      <c r="D39" s="13">
        <v>42852078.556000002</v>
      </c>
      <c r="E39" s="13">
        <v>802385.45562000002</v>
      </c>
      <c r="F39" s="13">
        <v>46196636</v>
      </c>
      <c r="G39" s="13">
        <v>45447125</v>
      </c>
      <c r="H39" s="13">
        <v>749511</v>
      </c>
      <c r="I39" s="13">
        <v>1865119</v>
      </c>
      <c r="J39" s="13">
        <v>1865119</v>
      </c>
      <c r="K39" s="13">
        <v>0</v>
      </c>
      <c r="L39" s="35">
        <v>20542893.858589828</v>
      </c>
      <c r="M39" s="13">
        <v>34832996.551772468</v>
      </c>
      <c r="N39" s="13">
        <v>24173719</v>
      </c>
      <c r="O39" s="13">
        <v>2704095</v>
      </c>
      <c r="P39" s="13">
        <v>13363372.551772468</v>
      </c>
      <c r="Q39" s="35">
        <v>283731.28650018392</v>
      </c>
      <c r="R39" s="13">
        <v>816183</v>
      </c>
      <c r="S39" s="13">
        <v>5201</v>
      </c>
      <c r="T39" s="13">
        <v>608236.5</v>
      </c>
      <c r="U39" s="35">
        <v>58165.08307705442</v>
      </c>
      <c r="V39" s="13">
        <v>168401</v>
      </c>
      <c r="W39" s="13">
        <v>0</v>
      </c>
      <c r="X39" s="13">
        <v>126300.75</v>
      </c>
      <c r="Y39" s="35">
        <v>229637.41017227748</v>
      </c>
      <c r="Z39" s="13">
        <v>2683528</v>
      </c>
      <c r="AA39" s="13">
        <v>410928</v>
      </c>
      <c r="AB39" s="13">
        <v>1750481.1</v>
      </c>
    </row>
    <row r="40" spans="1:28">
      <c r="A40" s="2">
        <v>81</v>
      </c>
      <c r="B40" s="1" t="s">
        <v>395</v>
      </c>
      <c r="C40" s="13">
        <v>1006443.7292766999</v>
      </c>
      <c r="D40" s="13">
        <v>998749.20054999995</v>
      </c>
      <c r="E40" s="13">
        <v>7694.5287267000003</v>
      </c>
      <c r="F40" s="13">
        <v>1207655</v>
      </c>
      <c r="G40" s="13">
        <v>1201233</v>
      </c>
      <c r="H40" s="13">
        <v>6422</v>
      </c>
      <c r="I40" s="13">
        <v>44389</v>
      </c>
      <c r="J40" s="13">
        <v>44389</v>
      </c>
      <c r="K40" s="13">
        <v>0</v>
      </c>
      <c r="L40" s="35">
        <v>585647.13812345604</v>
      </c>
      <c r="M40" s="13">
        <v>1039338.688471599</v>
      </c>
      <c r="N40" s="13">
        <v>527037</v>
      </c>
      <c r="O40" s="13">
        <v>3000</v>
      </c>
      <c r="P40" s="13">
        <v>439235.35359259206</v>
      </c>
      <c r="Q40" s="35">
        <v>40381.014130290088</v>
      </c>
      <c r="R40" s="13">
        <v>48194</v>
      </c>
      <c r="S40" s="13">
        <v>16504</v>
      </c>
      <c r="T40" s="13">
        <v>23767.5</v>
      </c>
      <c r="U40" s="35">
        <v>9867.0100304034349</v>
      </c>
      <c r="V40" s="13">
        <v>14565</v>
      </c>
      <c r="W40" s="13">
        <v>0</v>
      </c>
      <c r="X40" s="13">
        <v>10923.75</v>
      </c>
      <c r="Y40" s="35">
        <v>4905.7805721605109</v>
      </c>
      <c r="Z40" s="13">
        <v>118741</v>
      </c>
      <c r="AA40" s="13">
        <v>12224</v>
      </c>
      <c r="AB40" s="13">
        <v>82636.649999999994</v>
      </c>
    </row>
    <row r="41" spans="1:28">
      <c r="A41" s="2">
        <v>82</v>
      </c>
      <c r="B41" s="1" t="s">
        <v>443</v>
      </c>
      <c r="C41" s="13">
        <v>2030747.7646880001</v>
      </c>
      <c r="D41" s="13">
        <v>1993595.6764</v>
      </c>
      <c r="E41" s="13">
        <v>37152.088287999999</v>
      </c>
      <c r="F41" s="13">
        <v>2403177</v>
      </c>
      <c r="G41" s="13">
        <v>2386381</v>
      </c>
      <c r="H41" s="13">
        <v>16796</v>
      </c>
      <c r="I41" s="13">
        <v>93912</v>
      </c>
      <c r="J41" s="13">
        <v>93912</v>
      </c>
      <c r="K41" s="13">
        <v>0</v>
      </c>
      <c r="L41" s="35">
        <v>840926.65123406192</v>
      </c>
      <c r="M41" s="13">
        <v>1304098.2792340885</v>
      </c>
      <c r="N41" s="13">
        <v>791935</v>
      </c>
      <c r="O41" s="13">
        <v>1309</v>
      </c>
      <c r="P41" s="13">
        <v>513472.27923408849</v>
      </c>
      <c r="Q41" s="35">
        <v>32602.774530639876</v>
      </c>
      <c r="R41" s="13">
        <v>130406</v>
      </c>
      <c r="S41" s="13">
        <v>0</v>
      </c>
      <c r="T41" s="13">
        <v>97804.5</v>
      </c>
      <c r="U41" s="35">
        <v>2715.0135092616051</v>
      </c>
      <c r="V41" s="13">
        <v>0</v>
      </c>
      <c r="W41" s="13">
        <v>0</v>
      </c>
      <c r="X41" s="13">
        <v>0</v>
      </c>
      <c r="Y41" s="35">
        <v>2026.9674541669235</v>
      </c>
      <c r="Z41" s="13">
        <v>76871</v>
      </c>
      <c r="AA41" s="13">
        <v>3460</v>
      </c>
      <c r="AB41" s="13">
        <v>57327.45</v>
      </c>
    </row>
    <row r="42" spans="1:28">
      <c r="A42" s="2">
        <v>83</v>
      </c>
      <c r="B42" s="1" t="s">
        <v>468</v>
      </c>
      <c r="C42" s="13">
        <v>1189961.9122315</v>
      </c>
      <c r="D42" s="13">
        <v>1181205.8289000001</v>
      </c>
      <c r="E42" s="13">
        <v>8756.0833315</v>
      </c>
      <c r="F42" s="13">
        <v>1166067</v>
      </c>
      <c r="G42" s="13">
        <v>1152550</v>
      </c>
      <c r="H42" s="13">
        <v>13517</v>
      </c>
      <c r="I42" s="13">
        <v>42003</v>
      </c>
      <c r="J42" s="13">
        <v>42003</v>
      </c>
      <c r="K42" s="13">
        <v>0</v>
      </c>
      <c r="L42" s="35">
        <v>492117.27761735313</v>
      </c>
      <c r="M42" s="13">
        <v>873352.72828604339</v>
      </c>
      <c r="N42" s="13">
        <v>566870</v>
      </c>
      <c r="O42" s="13">
        <v>3000</v>
      </c>
      <c r="P42" s="13">
        <v>309482.72828604339</v>
      </c>
      <c r="Q42" s="35">
        <v>32145.948670556063</v>
      </c>
      <c r="R42" s="13">
        <v>85128</v>
      </c>
      <c r="S42" s="13">
        <v>13651</v>
      </c>
      <c r="T42" s="13">
        <v>53607.75</v>
      </c>
      <c r="U42" s="35">
        <v>12398.432379274602</v>
      </c>
      <c r="V42" s="13">
        <v>41948</v>
      </c>
      <c r="W42" s="13">
        <v>671</v>
      </c>
      <c r="X42" s="13">
        <v>30957.75</v>
      </c>
      <c r="Y42" s="35">
        <v>8818.8415140903671</v>
      </c>
      <c r="Z42" s="13">
        <v>105608</v>
      </c>
      <c r="AA42" s="13">
        <v>63138</v>
      </c>
      <c r="AB42" s="13">
        <v>33082.35</v>
      </c>
    </row>
    <row r="43" spans="1:28">
      <c r="A43" s="2">
        <v>85</v>
      </c>
      <c r="B43" s="1" t="s">
        <v>30</v>
      </c>
      <c r="C43" s="13">
        <v>4001651.0844000001</v>
      </c>
      <c r="D43" s="13">
        <v>3928550.1579</v>
      </c>
      <c r="E43" s="13">
        <v>73100.926500000001</v>
      </c>
      <c r="F43" s="13">
        <v>4045309</v>
      </c>
      <c r="G43" s="13">
        <v>3970687</v>
      </c>
      <c r="H43" s="13">
        <v>74622</v>
      </c>
      <c r="I43" s="13">
        <v>294631</v>
      </c>
      <c r="J43" s="13">
        <v>292347</v>
      </c>
      <c r="K43" s="13">
        <v>2284</v>
      </c>
      <c r="L43" s="35">
        <v>1903243.2530844356</v>
      </c>
      <c r="M43" s="13">
        <v>3284456.9196873042</v>
      </c>
      <c r="N43" s="13">
        <v>2051327</v>
      </c>
      <c r="O43" s="13">
        <v>3940</v>
      </c>
      <c r="P43" s="13">
        <v>1237069.9196873042</v>
      </c>
      <c r="Q43" s="35">
        <v>55709.453132129078</v>
      </c>
      <c r="R43" s="13">
        <v>139896</v>
      </c>
      <c r="S43" s="13">
        <v>305</v>
      </c>
      <c r="T43" s="13">
        <v>104693.25</v>
      </c>
      <c r="U43" s="35">
        <v>49227.946976431602</v>
      </c>
      <c r="V43" s="13">
        <v>88281</v>
      </c>
      <c r="W43" s="13">
        <v>0</v>
      </c>
      <c r="X43" s="13">
        <v>66210.75</v>
      </c>
      <c r="Y43" s="35">
        <v>42920.961776025702</v>
      </c>
      <c r="Z43" s="13">
        <v>145758</v>
      </c>
      <c r="AA43" s="13">
        <v>115818</v>
      </c>
      <c r="AB43" s="13">
        <v>26724.45</v>
      </c>
    </row>
    <row r="44" spans="1:28">
      <c r="A44" s="2">
        <v>86</v>
      </c>
      <c r="B44" s="1" t="s">
        <v>31</v>
      </c>
      <c r="C44" s="13">
        <v>3500363.8053119997</v>
      </c>
      <c r="D44" s="13">
        <v>3481506.6930999998</v>
      </c>
      <c r="E44" s="13">
        <v>18857.112212</v>
      </c>
      <c r="F44" s="13">
        <v>4150670</v>
      </c>
      <c r="G44" s="13">
        <v>4125259</v>
      </c>
      <c r="H44" s="13">
        <v>25411</v>
      </c>
      <c r="I44" s="13">
        <v>196696</v>
      </c>
      <c r="J44" s="13">
        <v>196696</v>
      </c>
      <c r="K44" s="13">
        <v>0</v>
      </c>
      <c r="L44" s="35">
        <v>1969872.3993734994</v>
      </c>
      <c r="M44" s="13">
        <v>1027177.3910811709</v>
      </c>
      <c r="N44" s="13">
        <v>1675397</v>
      </c>
      <c r="O44" s="13">
        <v>327587</v>
      </c>
      <c r="P44" s="13">
        <v>-320632.60891882912</v>
      </c>
      <c r="Q44" s="35">
        <v>90065.649894625778</v>
      </c>
      <c r="R44" s="13">
        <v>202659</v>
      </c>
      <c r="S44" s="13">
        <v>1615</v>
      </c>
      <c r="T44" s="13">
        <v>150783</v>
      </c>
      <c r="U44" s="35">
        <v>26534.811751327059</v>
      </c>
      <c r="V44" s="13">
        <v>62531</v>
      </c>
      <c r="W44" s="13">
        <v>513</v>
      </c>
      <c r="X44" s="13">
        <v>46513.5</v>
      </c>
      <c r="Y44" s="35">
        <v>35669.642989985681</v>
      </c>
      <c r="Z44" s="13">
        <v>388963</v>
      </c>
      <c r="AA44" s="13">
        <v>121671</v>
      </c>
      <c r="AB44" s="13">
        <v>206127.6</v>
      </c>
    </row>
    <row r="45" spans="1:28">
      <c r="A45" s="2">
        <v>88</v>
      </c>
      <c r="B45" s="1" t="s">
        <v>32</v>
      </c>
      <c r="C45" s="13">
        <v>37756.936532</v>
      </c>
      <c r="D45" s="13">
        <v>37756.936532</v>
      </c>
      <c r="E45" s="13">
        <v>0</v>
      </c>
      <c r="F45" s="13">
        <v>10453</v>
      </c>
      <c r="G45" s="13">
        <v>10453</v>
      </c>
      <c r="H45" s="13">
        <v>0</v>
      </c>
      <c r="I45" s="13">
        <v>1708</v>
      </c>
      <c r="J45" s="13">
        <v>1708</v>
      </c>
      <c r="K45" s="13">
        <v>0</v>
      </c>
      <c r="L45" s="35">
        <v>38432.074583193738</v>
      </c>
      <c r="M45" s="13">
        <v>67632.844075345638</v>
      </c>
      <c r="N45" s="13">
        <v>20334</v>
      </c>
      <c r="O45" s="13">
        <v>0</v>
      </c>
      <c r="P45" s="13">
        <v>28824.055937395304</v>
      </c>
      <c r="Q45" s="35">
        <v>2554.2361770705152</v>
      </c>
      <c r="R45" s="13">
        <v>15330</v>
      </c>
      <c r="S45" s="13">
        <v>0</v>
      </c>
      <c r="T45" s="13">
        <v>11497.5</v>
      </c>
      <c r="U45" s="35">
        <v>0</v>
      </c>
      <c r="V45" s="13"/>
      <c r="W45" s="13"/>
      <c r="X45" s="13"/>
      <c r="Y45" s="35">
        <v>0</v>
      </c>
      <c r="Z45" s="13">
        <v>3695</v>
      </c>
      <c r="AA45" s="13">
        <v>682</v>
      </c>
      <c r="AB45" s="13">
        <v>2259.75</v>
      </c>
    </row>
    <row r="46" spans="1:28">
      <c r="A46" s="2">
        <v>90</v>
      </c>
      <c r="B46" s="1" t="s">
        <v>33</v>
      </c>
      <c r="C46" s="13">
        <v>16017254.58037</v>
      </c>
      <c r="D46" s="13">
        <v>15727399.07</v>
      </c>
      <c r="E46" s="13">
        <v>289855.51036999997</v>
      </c>
      <c r="F46" s="13">
        <v>15710807</v>
      </c>
      <c r="G46" s="13">
        <v>15439124</v>
      </c>
      <c r="H46" s="13">
        <v>271683</v>
      </c>
      <c r="I46" s="13">
        <v>588273</v>
      </c>
      <c r="J46" s="13">
        <v>563815</v>
      </c>
      <c r="K46" s="13">
        <v>24458</v>
      </c>
      <c r="L46" s="35">
        <v>8628887.4255718533</v>
      </c>
      <c r="M46" s="13">
        <v>13396496.839065293</v>
      </c>
      <c r="N46" s="13">
        <v>7645707</v>
      </c>
      <c r="O46" s="13">
        <v>521143</v>
      </c>
      <c r="P46" s="13">
        <v>6271932.8390652929</v>
      </c>
      <c r="Q46" s="35">
        <v>138963.65158331473</v>
      </c>
      <c r="R46" s="13">
        <v>386466</v>
      </c>
      <c r="S46" s="13">
        <v>20424</v>
      </c>
      <c r="T46" s="13">
        <v>274531.5</v>
      </c>
      <c r="U46" s="35">
        <v>29258.143953838029</v>
      </c>
      <c r="V46" s="13">
        <v>26420</v>
      </c>
      <c r="W46" s="13">
        <v>0</v>
      </c>
      <c r="X46" s="13">
        <v>19815</v>
      </c>
      <c r="Y46" s="35">
        <v>56581.338690725584</v>
      </c>
      <c r="Z46" s="13">
        <v>643440</v>
      </c>
      <c r="AA46" s="13">
        <v>191788</v>
      </c>
      <c r="AB46" s="13">
        <v>346929.9</v>
      </c>
    </row>
    <row r="47" spans="1:28">
      <c r="A47" s="2">
        <v>91</v>
      </c>
      <c r="B47" s="1" t="s">
        <v>469</v>
      </c>
      <c r="C47" s="13">
        <v>9510830.3305399995</v>
      </c>
      <c r="D47" s="13">
        <v>9310747.0319999997</v>
      </c>
      <c r="E47" s="13">
        <v>200083.29853999999</v>
      </c>
      <c r="F47" s="13">
        <v>10156144</v>
      </c>
      <c r="G47" s="13">
        <v>10006118</v>
      </c>
      <c r="H47" s="13">
        <v>150026</v>
      </c>
      <c r="I47" s="13">
        <v>206544</v>
      </c>
      <c r="J47" s="13">
        <v>206544</v>
      </c>
      <c r="K47" s="13">
        <v>0</v>
      </c>
      <c r="L47" s="35">
        <v>4913480.9432655638</v>
      </c>
      <c r="M47" s="13">
        <v>8813266.3172269352</v>
      </c>
      <c r="N47" s="13">
        <v>4088665</v>
      </c>
      <c r="O47" s="13">
        <v>79036</v>
      </c>
      <c r="P47" s="13">
        <v>3685110.7074491726</v>
      </c>
      <c r="Q47" s="35">
        <v>100803.06555307721</v>
      </c>
      <c r="R47" s="13">
        <v>252359</v>
      </c>
      <c r="S47" s="13">
        <v>2047</v>
      </c>
      <c r="T47" s="13">
        <v>187734</v>
      </c>
      <c r="U47" s="35">
        <v>35076.29000427694</v>
      </c>
      <c r="V47" s="13">
        <v>63030</v>
      </c>
      <c r="W47" s="13">
        <v>10414</v>
      </c>
      <c r="X47" s="13">
        <v>39462</v>
      </c>
      <c r="Y47" s="35">
        <v>55548.597814326888</v>
      </c>
      <c r="Z47" s="13">
        <v>451057</v>
      </c>
      <c r="AA47" s="13">
        <v>137864</v>
      </c>
      <c r="AB47" s="13">
        <v>242063.4</v>
      </c>
    </row>
    <row r="48" spans="1:28">
      <c r="A48" s="2">
        <v>93</v>
      </c>
      <c r="B48" s="1" t="s">
        <v>34</v>
      </c>
      <c r="C48" s="13">
        <v>284201.34282000002</v>
      </c>
      <c r="D48" s="13">
        <v>284201.34282000002</v>
      </c>
      <c r="E48" s="13">
        <v>0</v>
      </c>
      <c r="F48" s="13">
        <v>238980</v>
      </c>
      <c r="G48" s="13">
        <v>238980</v>
      </c>
      <c r="H48" s="13">
        <v>0</v>
      </c>
      <c r="I48" s="13">
        <v>2487</v>
      </c>
      <c r="J48" s="13">
        <v>2487</v>
      </c>
      <c r="K48" s="13">
        <v>0</v>
      </c>
      <c r="L48" s="35">
        <v>150159.88659091672</v>
      </c>
      <c r="M48" s="13">
        <v>266486.36940414464</v>
      </c>
      <c r="N48" s="13">
        <v>30738</v>
      </c>
      <c r="O48" s="13">
        <v>4280</v>
      </c>
      <c r="P48" s="13">
        <v>112619.91494318754</v>
      </c>
      <c r="Q48" s="35">
        <v>10452.423525844168</v>
      </c>
      <c r="R48" s="13">
        <v>34470</v>
      </c>
      <c r="S48" s="13">
        <v>946</v>
      </c>
      <c r="T48" s="13">
        <v>25143</v>
      </c>
      <c r="U48" s="35">
        <v>0</v>
      </c>
      <c r="V48" s="13"/>
      <c r="W48" s="13"/>
      <c r="X48" s="13"/>
      <c r="Y48" s="35">
        <v>0</v>
      </c>
      <c r="Z48" s="13"/>
      <c r="AA48" s="13"/>
      <c r="AB48" s="13"/>
    </row>
    <row r="49" spans="1:28">
      <c r="A49" s="2">
        <v>96</v>
      </c>
      <c r="B49" s="1" t="s">
        <v>35</v>
      </c>
      <c r="C49" s="13">
        <v>86077.019864000002</v>
      </c>
      <c r="D49" s="13">
        <v>73605.495416000005</v>
      </c>
      <c r="E49" s="13">
        <v>12471.524448</v>
      </c>
      <c r="F49" s="13">
        <v>76786</v>
      </c>
      <c r="G49" s="13">
        <v>69274</v>
      </c>
      <c r="H49" s="13">
        <v>7512</v>
      </c>
      <c r="I49" s="13">
        <v>1678</v>
      </c>
      <c r="J49" s="13">
        <v>1678</v>
      </c>
      <c r="K49" s="13">
        <v>0</v>
      </c>
      <c r="L49" s="35">
        <v>46177.466390797665</v>
      </c>
      <c r="M49" s="13">
        <v>81950.417292802886</v>
      </c>
      <c r="N49" s="13">
        <v>2806</v>
      </c>
      <c r="O49" s="13">
        <v>0</v>
      </c>
      <c r="P49" s="13">
        <v>34633.099793098248</v>
      </c>
      <c r="Q49" s="35">
        <v>2678.8290558796725</v>
      </c>
      <c r="R49" s="13">
        <v>0</v>
      </c>
      <c r="S49" s="13">
        <v>0</v>
      </c>
      <c r="T49" s="13">
        <v>0</v>
      </c>
      <c r="U49" s="35">
        <v>0</v>
      </c>
      <c r="V49" s="13"/>
      <c r="W49" s="13"/>
      <c r="X49" s="13"/>
      <c r="Y49" s="35">
        <v>0</v>
      </c>
      <c r="Z49" s="13"/>
      <c r="AA49" s="13"/>
      <c r="AB49" s="13"/>
    </row>
    <row r="50" spans="1:28">
      <c r="A50" s="2">
        <v>98</v>
      </c>
      <c r="B50" s="1" t="s">
        <v>36</v>
      </c>
      <c r="C50" s="13">
        <v>3860740.2157680001</v>
      </c>
      <c r="D50" s="13">
        <v>3825963.2688000002</v>
      </c>
      <c r="E50" s="13">
        <v>34776.946967999997</v>
      </c>
      <c r="F50" s="13">
        <v>4026119</v>
      </c>
      <c r="G50" s="13">
        <v>4008009</v>
      </c>
      <c r="H50" s="13">
        <v>18110</v>
      </c>
      <c r="I50" s="13">
        <v>144201</v>
      </c>
      <c r="J50" s="13">
        <v>144201</v>
      </c>
      <c r="K50" s="13">
        <v>0</v>
      </c>
      <c r="L50" s="35">
        <v>2160503.8712921846</v>
      </c>
      <c r="M50" s="13">
        <v>3900861.7235962315</v>
      </c>
      <c r="N50" s="13">
        <v>1263240</v>
      </c>
      <c r="O50" s="13">
        <v>9504</v>
      </c>
      <c r="P50" s="13">
        <v>1620377.9034691383</v>
      </c>
      <c r="Q50" s="35">
        <v>112625.58991871511</v>
      </c>
      <c r="R50" s="13">
        <v>312716</v>
      </c>
      <c r="S50" s="13">
        <v>2852</v>
      </c>
      <c r="T50" s="13">
        <v>232398</v>
      </c>
      <c r="U50" s="35">
        <v>19425.188573924184</v>
      </c>
      <c r="V50" s="13">
        <v>39894</v>
      </c>
      <c r="W50" s="13">
        <v>0</v>
      </c>
      <c r="X50" s="13">
        <v>29920.5</v>
      </c>
      <c r="Y50" s="35">
        <v>17993.322647048964</v>
      </c>
      <c r="Z50" s="13">
        <v>123506</v>
      </c>
      <c r="AA50" s="13">
        <v>27642</v>
      </c>
      <c r="AB50" s="13">
        <v>74658.75</v>
      </c>
    </row>
    <row r="51" spans="1:28">
      <c r="A51" s="2">
        <v>104</v>
      </c>
      <c r="B51" s="1" t="s">
        <v>470</v>
      </c>
      <c r="C51" s="13">
        <v>1417460.0284229999</v>
      </c>
      <c r="D51" s="13">
        <v>1403660.98</v>
      </c>
      <c r="E51" s="13">
        <v>13799.048423</v>
      </c>
      <c r="F51" s="13">
        <v>1430557</v>
      </c>
      <c r="G51" s="13">
        <v>1401580</v>
      </c>
      <c r="H51" s="13">
        <v>28977</v>
      </c>
      <c r="I51" s="13">
        <v>103942</v>
      </c>
      <c r="J51" s="13">
        <v>103942</v>
      </c>
      <c r="K51" s="13">
        <v>0</v>
      </c>
      <c r="L51" s="35">
        <v>500487.5778753616</v>
      </c>
      <c r="M51" s="13">
        <v>776149.72498193406</v>
      </c>
      <c r="N51" s="13">
        <v>464565</v>
      </c>
      <c r="O51" s="13">
        <v>7300</v>
      </c>
      <c r="P51" s="13">
        <v>318884.72498193406</v>
      </c>
      <c r="Q51" s="35">
        <v>18726.493646580235</v>
      </c>
      <c r="R51" s="13">
        <v>23082</v>
      </c>
      <c r="S51" s="13">
        <v>0</v>
      </c>
      <c r="T51" s="13">
        <v>17311.5</v>
      </c>
      <c r="U51" s="35">
        <v>5917.4504511032092</v>
      </c>
      <c r="V51" s="13">
        <v>31709</v>
      </c>
      <c r="W51" s="13">
        <v>0</v>
      </c>
      <c r="X51" s="13">
        <v>23781.75</v>
      </c>
      <c r="Y51" s="35">
        <v>4764.7938409747967</v>
      </c>
      <c r="Z51" s="13">
        <v>78482</v>
      </c>
      <c r="AA51" s="13">
        <v>28950</v>
      </c>
      <c r="AB51" s="13">
        <v>39460.199999999997</v>
      </c>
    </row>
    <row r="52" spans="1:28">
      <c r="A52" s="2">
        <v>106</v>
      </c>
      <c r="B52" s="1" t="s">
        <v>37</v>
      </c>
      <c r="C52" s="13">
        <v>18191019.72253</v>
      </c>
      <c r="D52" s="13">
        <v>17828103.936000001</v>
      </c>
      <c r="E52" s="13">
        <v>362915.78652999998</v>
      </c>
      <c r="F52" s="13">
        <v>17608962</v>
      </c>
      <c r="G52" s="13">
        <v>17221883</v>
      </c>
      <c r="H52" s="13">
        <v>387079</v>
      </c>
      <c r="I52" s="13">
        <v>467239</v>
      </c>
      <c r="J52" s="13">
        <v>466031</v>
      </c>
      <c r="K52" s="13">
        <v>1208</v>
      </c>
      <c r="L52" s="35">
        <v>6922989.4453323036</v>
      </c>
      <c r="M52" s="13">
        <v>12211798.631562356</v>
      </c>
      <c r="N52" s="13">
        <v>6255551</v>
      </c>
      <c r="O52" s="13">
        <v>0</v>
      </c>
      <c r="P52" s="13">
        <v>5192242.0839992277</v>
      </c>
      <c r="Q52" s="35">
        <v>97442.668922595636</v>
      </c>
      <c r="R52" s="13">
        <v>345792</v>
      </c>
      <c r="S52" s="13">
        <v>14044</v>
      </c>
      <c r="T52" s="13">
        <v>248811</v>
      </c>
      <c r="U52" s="35">
        <v>20966.746416697195</v>
      </c>
      <c r="V52" s="13">
        <v>46347</v>
      </c>
      <c r="W52" s="13">
        <v>590</v>
      </c>
      <c r="X52" s="13">
        <v>34317.75</v>
      </c>
      <c r="Y52" s="35">
        <v>57307.185087991958</v>
      </c>
      <c r="Z52" s="13">
        <v>1095197</v>
      </c>
      <c r="AA52" s="13">
        <v>269561</v>
      </c>
      <c r="AB52" s="13">
        <v>648948.30000000005</v>
      </c>
    </row>
    <row r="53" spans="1:28">
      <c r="A53" s="2">
        <v>109</v>
      </c>
      <c r="B53" s="1" t="s">
        <v>38</v>
      </c>
      <c r="C53" s="13">
        <v>6935720.9907300007</v>
      </c>
      <c r="D53" s="13">
        <v>6793918.6660000002</v>
      </c>
      <c r="E53" s="13">
        <v>141802.32472999999</v>
      </c>
      <c r="F53" s="13">
        <v>7452961</v>
      </c>
      <c r="G53" s="13">
        <v>7293214</v>
      </c>
      <c r="H53" s="13">
        <v>159747</v>
      </c>
      <c r="I53" s="13">
        <v>248598</v>
      </c>
      <c r="J53" s="13">
        <v>241650</v>
      </c>
      <c r="K53" s="13">
        <v>6948</v>
      </c>
      <c r="L53" s="35">
        <v>2617933.0307212328</v>
      </c>
      <c r="M53" s="13">
        <v>2376117.8796358686</v>
      </c>
      <c r="N53" s="13">
        <v>2715988</v>
      </c>
      <c r="O53" s="13">
        <v>189489</v>
      </c>
      <c r="P53" s="13">
        <v>-150381.12036413141</v>
      </c>
      <c r="Q53" s="35">
        <v>114070.30941639378</v>
      </c>
      <c r="R53" s="13">
        <v>360305</v>
      </c>
      <c r="S53" s="13">
        <v>11257</v>
      </c>
      <c r="T53" s="13">
        <v>261786</v>
      </c>
      <c r="U53" s="35">
        <v>39568.9042772623</v>
      </c>
      <c r="V53" s="13">
        <v>137004</v>
      </c>
      <c r="W53" s="13">
        <v>0</v>
      </c>
      <c r="X53" s="13">
        <v>102753</v>
      </c>
      <c r="Y53" s="35">
        <v>69484.500096152376</v>
      </c>
      <c r="Z53" s="13">
        <v>267954</v>
      </c>
      <c r="AA53" s="13">
        <v>78635</v>
      </c>
      <c r="AB53" s="13">
        <v>144657.45000000001</v>
      </c>
    </row>
    <row r="54" spans="1:28">
      <c r="A54" s="2">
        <v>114</v>
      </c>
      <c r="B54" s="1" t="s">
        <v>39</v>
      </c>
      <c r="C54" s="13">
        <v>27838238.532809999</v>
      </c>
      <c r="D54" s="13">
        <v>27324806.149999999</v>
      </c>
      <c r="E54" s="13">
        <v>513432.38280999998</v>
      </c>
      <c r="F54" s="13">
        <v>29899738</v>
      </c>
      <c r="G54" s="13">
        <v>29309828</v>
      </c>
      <c r="H54" s="13">
        <v>589910</v>
      </c>
      <c r="I54" s="13">
        <v>1336149</v>
      </c>
      <c r="J54" s="13">
        <v>1277905</v>
      </c>
      <c r="K54" s="13">
        <v>58244</v>
      </c>
      <c r="L54" s="35">
        <v>13279476.409414707</v>
      </c>
      <c r="M54" s="13">
        <v>19325474.756793082</v>
      </c>
      <c r="N54" s="13">
        <v>13932890</v>
      </c>
      <c r="O54" s="13">
        <v>0</v>
      </c>
      <c r="P54" s="13">
        <v>5392584.7567930818</v>
      </c>
      <c r="Q54" s="35">
        <v>480411.19144466391</v>
      </c>
      <c r="R54" s="13">
        <v>1510822</v>
      </c>
      <c r="S54" s="13">
        <v>32872</v>
      </c>
      <c r="T54" s="13">
        <v>1108462.5</v>
      </c>
      <c r="U54" s="35">
        <v>99961.317471834278</v>
      </c>
      <c r="V54" s="13">
        <v>347566</v>
      </c>
      <c r="W54" s="13">
        <v>0</v>
      </c>
      <c r="X54" s="13">
        <v>260674.5</v>
      </c>
      <c r="Y54" s="35">
        <v>115358.3409490764</v>
      </c>
      <c r="Z54" s="13">
        <v>1407520</v>
      </c>
      <c r="AA54" s="13">
        <v>551956</v>
      </c>
      <c r="AB54" s="13">
        <v>659779.94999999995</v>
      </c>
    </row>
    <row r="55" spans="1:28">
      <c r="A55" s="2">
        <v>118</v>
      </c>
      <c r="B55" s="1" t="s">
        <v>40</v>
      </c>
      <c r="C55" s="13">
        <v>11483331.36933</v>
      </c>
      <c r="D55" s="13">
        <v>11202726.715</v>
      </c>
      <c r="E55" s="13">
        <v>280604.65432999999</v>
      </c>
      <c r="F55" s="13">
        <v>12237663</v>
      </c>
      <c r="G55" s="13">
        <v>11922554</v>
      </c>
      <c r="H55" s="13">
        <v>315109</v>
      </c>
      <c r="I55" s="13">
        <v>526212</v>
      </c>
      <c r="J55" s="13">
        <v>526212</v>
      </c>
      <c r="K55" s="13">
        <v>0</v>
      </c>
      <c r="L55" s="35">
        <v>3977995.6382388631</v>
      </c>
      <c r="M55" s="13">
        <v>5219410.2192082461</v>
      </c>
      <c r="N55" s="13">
        <v>4960964</v>
      </c>
      <c r="O55" s="13">
        <v>101240</v>
      </c>
      <c r="P55" s="13">
        <v>359686.2192082461</v>
      </c>
      <c r="Q55" s="35">
        <v>245351.26117697638</v>
      </c>
      <c r="R55" s="13">
        <v>558575</v>
      </c>
      <c r="S55" s="13">
        <v>1730</v>
      </c>
      <c r="T55" s="13">
        <v>417633.75</v>
      </c>
      <c r="U55" s="35">
        <v>42576.631805235942</v>
      </c>
      <c r="V55" s="13">
        <v>180157</v>
      </c>
      <c r="W55" s="13">
        <v>0</v>
      </c>
      <c r="X55" s="13">
        <v>135117.75</v>
      </c>
      <c r="Y55" s="35">
        <v>44119.784673215479</v>
      </c>
      <c r="Z55" s="13">
        <v>487285</v>
      </c>
      <c r="AA55" s="13">
        <v>161659</v>
      </c>
      <c r="AB55" s="13">
        <v>253961.1</v>
      </c>
    </row>
    <row r="56" spans="1:28">
      <c r="A56" s="2">
        <v>119</v>
      </c>
      <c r="B56" s="1" t="s">
        <v>41</v>
      </c>
      <c r="C56" s="13">
        <v>5738203.2964300001</v>
      </c>
      <c r="D56" s="13">
        <v>5594535.7017999999</v>
      </c>
      <c r="E56" s="13">
        <v>143667.59463000001</v>
      </c>
      <c r="F56" s="13">
        <v>6019106</v>
      </c>
      <c r="G56" s="13">
        <v>5915380</v>
      </c>
      <c r="H56" s="13">
        <v>103726</v>
      </c>
      <c r="I56" s="13">
        <v>203365</v>
      </c>
      <c r="J56" s="13">
        <v>192475</v>
      </c>
      <c r="K56" s="13">
        <v>10890</v>
      </c>
      <c r="L56" s="35">
        <v>2334083.3072582833</v>
      </c>
      <c r="M56" s="13">
        <v>2398789.7251705723</v>
      </c>
      <c r="N56" s="13">
        <v>2246584</v>
      </c>
      <c r="O56" s="13">
        <v>41673</v>
      </c>
      <c r="P56" s="13">
        <v>193878.72517057229</v>
      </c>
      <c r="Q56" s="35">
        <v>73908.734579073716</v>
      </c>
      <c r="R56" s="13">
        <v>97672</v>
      </c>
      <c r="S56" s="13">
        <v>750</v>
      </c>
      <c r="T56" s="13">
        <v>72691.5</v>
      </c>
      <c r="U56" s="35">
        <v>18372.613918715429</v>
      </c>
      <c r="V56" s="13">
        <v>33057</v>
      </c>
      <c r="W56" s="13">
        <v>0</v>
      </c>
      <c r="X56" s="13">
        <v>24792.75</v>
      </c>
      <c r="Y56" s="35">
        <v>11884.885175120084</v>
      </c>
      <c r="Z56" s="13">
        <v>202905</v>
      </c>
      <c r="AA56" s="13">
        <v>74960</v>
      </c>
      <c r="AB56" s="13">
        <v>98208.75</v>
      </c>
    </row>
    <row r="57" spans="1:28">
      <c r="A57" s="2">
        <v>140</v>
      </c>
      <c r="B57" s="1" t="s">
        <v>396</v>
      </c>
      <c r="C57" s="13">
        <v>915930.43726300006</v>
      </c>
      <c r="D57" s="13">
        <v>908499.55503000005</v>
      </c>
      <c r="E57" s="13">
        <v>7430.8822330000003</v>
      </c>
      <c r="F57" s="13">
        <v>726787</v>
      </c>
      <c r="G57" s="13">
        <v>715598</v>
      </c>
      <c r="H57" s="13">
        <v>11189</v>
      </c>
      <c r="I57" s="13">
        <v>31633</v>
      </c>
      <c r="J57" s="13">
        <v>31633</v>
      </c>
      <c r="K57" s="13">
        <v>0</v>
      </c>
      <c r="L57" s="35">
        <v>342655.8472737617</v>
      </c>
      <c r="M57" s="13">
        <v>531386.29884478939</v>
      </c>
      <c r="N57" s="13">
        <v>359438</v>
      </c>
      <c r="O57" s="13">
        <v>10967</v>
      </c>
      <c r="P57" s="13">
        <v>182915.29884478939</v>
      </c>
      <c r="Q57" s="35">
        <v>27264.402324012248</v>
      </c>
      <c r="R57" s="13">
        <v>37970</v>
      </c>
      <c r="S57" s="13">
        <v>0</v>
      </c>
      <c r="T57" s="13">
        <v>28477.5</v>
      </c>
      <c r="U57" s="35">
        <v>12388.094003289212</v>
      </c>
      <c r="V57" s="13">
        <v>9738</v>
      </c>
      <c r="W57" s="13">
        <v>152</v>
      </c>
      <c r="X57" s="13">
        <v>7189.5</v>
      </c>
      <c r="Y57" s="35">
        <v>6067.3090806311966</v>
      </c>
      <c r="Z57" s="13">
        <v>66557</v>
      </c>
      <c r="AA57" s="13">
        <v>23135</v>
      </c>
      <c r="AB57" s="13">
        <v>35373.75</v>
      </c>
    </row>
    <row r="58" spans="1:28">
      <c r="A58" s="2">
        <v>141</v>
      </c>
      <c r="B58" s="1" t="s">
        <v>42</v>
      </c>
      <c r="C58" s="13">
        <v>27352341.651099999</v>
      </c>
      <c r="D58" s="13">
        <v>25928367.193999998</v>
      </c>
      <c r="E58" s="13">
        <v>1423974.4571</v>
      </c>
      <c r="F58" s="13">
        <v>27685292</v>
      </c>
      <c r="G58" s="13">
        <v>26109393</v>
      </c>
      <c r="H58" s="13">
        <v>1575899</v>
      </c>
      <c r="I58" s="13">
        <v>1144944</v>
      </c>
      <c r="J58" s="13">
        <v>1082351</v>
      </c>
      <c r="K58" s="13">
        <v>62593</v>
      </c>
      <c r="L58" s="35">
        <v>12963068.167947831</v>
      </c>
      <c r="M58" s="13">
        <v>21956880.257021904</v>
      </c>
      <c r="N58" s="13">
        <v>14136068</v>
      </c>
      <c r="O58" s="13">
        <v>282362</v>
      </c>
      <c r="P58" s="13">
        <v>8103174.257021904</v>
      </c>
      <c r="Q58" s="35">
        <v>211427.20175095348</v>
      </c>
      <c r="R58" s="13">
        <v>375285</v>
      </c>
      <c r="S58" s="13">
        <v>609</v>
      </c>
      <c r="T58" s="13">
        <v>281007</v>
      </c>
      <c r="U58" s="35">
        <v>33289.590669811696</v>
      </c>
      <c r="V58" s="13">
        <v>86950</v>
      </c>
      <c r="W58" s="13">
        <v>10294</v>
      </c>
      <c r="X58" s="13">
        <v>57492</v>
      </c>
      <c r="Y58" s="35">
        <v>95398.69779774014</v>
      </c>
      <c r="Z58" s="13">
        <v>625935</v>
      </c>
      <c r="AA58" s="13">
        <v>248515</v>
      </c>
      <c r="AB58" s="13">
        <v>296485.95</v>
      </c>
    </row>
    <row r="59" spans="1:28">
      <c r="A59" s="2">
        <v>147</v>
      </c>
      <c r="B59" s="1" t="s">
        <v>43</v>
      </c>
      <c r="C59" s="13">
        <v>2348804.77599</v>
      </c>
      <c r="D59" s="13">
        <v>2217599.4142999998</v>
      </c>
      <c r="E59" s="13">
        <v>131205.36168999999</v>
      </c>
      <c r="F59" s="13">
        <v>2185598</v>
      </c>
      <c r="G59" s="13">
        <v>2036973</v>
      </c>
      <c r="H59" s="13">
        <v>148625</v>
      </c>
      <c r="I59" s="13">
        <v>36746</v>
      </c>
      <c r="J59" s="13">
        <v>36746</v>
      </c>
      <c r="K59" s="13">
        <v>0</v>
      </c>
      <c r="L59" s="35">
        <v>737131.35580649169</v>
      </c>
      <c r="M59" s="13">
        <v>1319790.1761349123</v>
      </c>
      <c r="N59" s="13">
        <v>891629</v>
      </c>
      <c r="O59" s="13">
        <v>105910</v>
      </c>
      <c r="P59" s="13">
        <v>534071.1761349123</v>
      </c>
      <c r="Q59" s="35">
        <v>63618.798411053744</v>
      </c>
      <c r="R59" s="13">
        <v>119417</v>
      </c>
      <c r="S59" s="13">
        <v>780</v>
      </c>
      <c r="T59" s="13">
        <v>88977.75</v>
      </c>
      <c r="U59" s="35">
        <v>10621.671483619295</v>
      </c>
      <c r="V59" s="13">
        <v>22926</v>
      </c>
      <c r="W59" s="13">
        <v>0</v>
      </c>
      <c r="X59" s="13">
        <v>17194.5</v>
      </c>
      <c r="Y59" s="35">
        <v>9395.0490460097026</v>
      </c>
      <c r="Z59" s="13">
        <v>83126</v>
      </c>
      <c r="AA59" s="13">
        <v>14227</v>
      </c>
      <c r="AB59" s="13">
        <v>53473.5</v>
      </c>
    </row>
    <row r="60" spans="1:28">
      <c r="A60" s="2">
        <v>148</v>
      </c>
      <c r="B60" s="1" t="s">
        <v>44</v>
      </c>
      <c r="C60" s="13">
        <v>1061462.3137159999</v>
      </c>
      <c r="D60" s="13">
        <v>991123.28749000002</v>
      </c>
      <c r="E60" s="13">
        <v>70339.026226000002</v>
      </c>
      <c r="F60" s="13">
        <v>1163191</v>
      </c>
      <c r="G60" s="13">
        <v>1127914</v>
      </c>
      <c r="H60" s="13">
        <v>35277</v>
      </c>
      <c r="I60" s="13">
        <v>82698</v>
      </c>
      <c r="J60" s="13">
        <v>78652</v>
      </c>
      <c r="K60" s="13">
        <v>4046</v>
      </c>
      <c r="L60" s="35">
        <v>467186.09171128628</v>
      </c>
      <c r="M60" s="13">
        <v>585781.43258350412</v>
      </c>
      <c r="N60" s="13">
        <v>544393</v>
      </c>
      <c r="O60" s="13">
        <v>1782</v>
      </c>
      <c r="P60" s="13">
        <v>43170.432583504124</v>
      </c>
      <c r="Q60" s="35">
        <v>44067.780217688916</v>
      </c>
      <c r="R60" s="13">
        <v>88633</v>
      </c>
      <c r="S60" s="13">
        <v>540</v>
      </c>
      <c r="T60" s="13">
        <v>66069.75</v>
      </c>
      <c r="U60" s="35">
        <v>10850.435547976842</v>
      </c>
      <c r="V60" s="13">
        <v>80918</v>
      </c>
      <c r="W60" s="13">
        <v>1243</v>
      </c>
      <c r="X60" s="13">
        <v>59756.25</v>
      </c>
      <c r="Y60" s="35">
        <v>30226.753511132494</v>
      </c>
      <c r="Z60" s="13">
        <v>34119</v>
      </c>
      <c r="AA60" s="13">
        <v>65597</v>
      </c>
      <c r="AB60" s="13">
        <v>-22405.200000000001</v>
      </c>
    </row>
    <row r="61" spans="1:28">
      <c r="A61" s="2">
        <v>150</v>
      </c>
      <c r="B61" s="1" t="s">
        <v>45</v>
      </c>
      <c r="C61" s="13">
        <v>25066854.284600001</v>
      </c>
      <c r="D61" s="13">
        <v>24221776.68</v>
      </c>
      <c r="E61" s="13">
        <v>845077.60459999996</v>
      </c>
      <c r="F61" s="13">
        <v>24971683</v>
      </c>
      <c r="G61" s="13">
        <v>24132931</v>
      </c>
      <c r="H61" s="13">
        <v>838752</v>
      </c>
      <c r="I61" s="13">
        <v>1102053</v>
      </c>
      <c r="J61" s="13">
        <v>1102053</v>
      </c>
      <c r="K61" s="13">
        <v>0</v>
      </c>
      <c r="L61" s="35">
        <v>12038379.863842543</v>
      </c>
      <c r="M61" s="13">
        <v>19627769.095179457</v>
      </c>
      <c r="N61" s="13">
        <v>14073768</v>
      </c>
      <c r="O61" s="13">
        <v>0</v>
      </c>
      <c r="P61" s="13">
        <v>5554001.0951794572</v>
      </c>
      <c r="Q61" s="35">
        <v>223309.69999115312</v>
      </c>
      <c r="R61" s="13">
        <v>507073</v>
      </c>
      <c r="S61" s="13">
        <v>33669</v>
      </c>
      <c r="T61" s="13">
        <v>355053</v>
      </c>
      <c r="U61" s="35">
        <v>68614.921553241511</v>
      </c>
      <c r="V61" s="13">
        <v>133814</v>
      </c>
      <c r="W61" s="13">
        <v>20339</v>
      </c>
      <c r="X61" s="13">
        <v>85106.25</v>
      </c>
      <c r="Y61" s="35">
        <v>82399.337782159448</v>
      </c>
      <c r="Z61" s="13">
        <v>1259184</v>
      </c>
      <c r="AA61" s="13">
        <v>315360</v>
      </c>
      <c r="AB61" s="13">
        <v>729810.9</v>
      </c>
    </row>
    <row r="62" spans="1:28">
      <c r="A62" s="2">
        <v>153</v>
      </c>
      <c r="B62" s="1" t="s">
        <v>46</v>
      </c>
      <c r="C62" s="13">
        <v>58724696.8037</v>
      </c>
      <c r="D62" s="13">
        <v>56209020.288000003</v>
      </c>
      <c r="E62" s="13">
        <v>2515676.5156999999</v>
      </c>
      <c r="F62" s="13">
        <v>66463286</v>
      </c>
      <c r="G62" s="13">
        <v>63585039</v>
      </c>
      <c r="H62" s="13">
        <v>2878247</v>
      </c>
      <c r="I62" s="13">
        <v>3539243</v>
      </c>
      <c r="J62" s="13">
        <v>3415603</v>
      </c>
      <c r="K62" s="13">
        <v>123640</v>
      </c>
      <c r="L62" s="35">
        <v>29883043.713144533</v>
      </c>
      <c r="M62" s="13">
        <v>37116441.525934391</v>
      </c>
      <c r="N62" s="13">
        <v>25813867</v>
      </c>
      <c r="O62" s="13">
        <v>728851</v>
      </c>
      <c r="P62" s="13">
        <v>12031425.525934391</v>
      </c>
      <c r="Q62" s="35">
        <v>398017.54835637554</v>
      </c>
      <c r="R62" s="13">
        <v>889012</v>
      </c>
      <c r="S62" s="13">
        <v>16689</v>
      </c>
      <c r="T62" s="13">
        <v>654242.25</v>
      </c>
      <c r="U62" s="35">
        <v>91188.475562886422</v>
      </c>
      <c r="V62" s="13">
        <v>350792</v>
      </c>
      <c r="W62" s="13">
        <v>3915</v>
      </c>
      <c r="X62" s="13">
        <v>260157.75</v>
      </c>
      <c r="Y62" s="35">
        <v>252131.32902806695</v>
      </c>
      <c r="Z62" s="13">
        <v>3215517</v>
      </c>
      <c r="AA62" s="13">
        <v>650264</v>
      </c>
      <c r="AB62" s="13">
        <v>1944070.05</v>
      </c>
    </row>
    <row r="63" spans="1:28">
      <c r="A63" s="2">
        <v>158</v>
      </c>
      <c r="B63" s="1" t="s">
        <v>47</v>
      </c>
      <c r="C63" s="13">
        <v>2316158.0867519998</v>
      </c>
      <c r="D63" s="13">
        <v>2226397.4893</v>
      </c>
      <c r="E63" s="13">
        <v>89760.597452000002</v>
      </c>
      <c r="F63" s="13">
        <v>2513393</v>
      </c>
      <c r="G63" s="13">
        <v>2351998</v>
      </c>
      <c r="H63" s="13">
        <v>161395</v>
      </c>
      <c r="I63" s="13">
        <v>73530</v>
      </c>
      <c r="J63" s="13">
        <v>72986</v>
      </c>
      <c r="K63" s="13">
        <v>544</v>
      </c>
      <c r="L63" s="35">
        <v>767462.47094187501</v>
      </c>
      <c r="M63" s="13">
        <v>737716.70988863695</v>
      </c>
      <c r="N63" s="13">
        <v>767990</v>
      </c>
      <c r="O63" s="13">
        <v>0</v>
      </c>
      <c r="P63" s="13">
        <v>-30273.290111363051</v>
      </c>
      <c r="Q63" s="35">
        <v>56621.149008218497</v>
      </c>
      <c r="R63" s="13">
        <v>172624</v>
      </c>
      <c r="S63" s="13">
        <v>2340</v>
      </c>
      <c r="T63" s="13">
        <v>127713</v>
      </c>
      <c r="U63" s="35">
        <v>22741.487629616477</v>
      </c>
      <c r="V63" s="13">
        <v>47636</v>
      </c>
      <c r="W63" s="13">
        <v>3022</v>
      </c>
      <c r="X63" s="13">
        <v>33460.5</v>
      </c>
      <c r="Y63" s="35">
        <v>24637.649115759148</v>
      </c>
      <c r="Z63" s="13">
        <v>407732</v>
      </c>
      <c r="AA63" s="13">
        <v>87435</v>
      </c>
      <c r="AB63" s="13">
        <v>245346.9</v>
      </c>
    </row>
    <row r="64" spans="1:28">
      <c r="A64" s="2">
        <v>160</v>
      </c>
      <c r="B64" s="1" t="s">
        <v>48</v>
      </c>
      <c r="C64" s="13">
        <v>5802996.9260200001</v>
      </c>
      <c r="D64" s="13">
        <v>5699496.5135000004</v>
      </c>
      <c r="E64" s="13">
        <v>103500.41252</v>
      </c>
      <c r="F64" s="13">
        <v>6300909</v>
      </c>
      <c r="G64" s="13">
        <v>6149058</v>
      </c>
      <c r="H64" s="13">
        <v>151851</v>
      </c>
      <c r="I64" s="13">
        <v>627013</v>
      </c>
      <c r="J64" s="13">
        <v>627013</v>
      </c>
      <c r="K64" s="13">
        <v>0</v>
      </c>
      <c r="L64" s="35">
        <v>2459228.1544913882</v>
      </c>
      <c r="M64" s="13">
        <v>2343573.9514351231</v>
      </c>
      <c r="N64" s="13">
        <v>2616532</v>
      </c>
      <c r="O64" s="13">
        <v>0</v>
      </c>
      <c r="P64" s="13">
        <v>-272958.0485648769</v>
      </c>
      <c r="Q64" s="35">
        <v>98927.835917071759</v>
      </c>
      <c r="R64" s="13">
        <v>263496</v>
      </c>
      <c r="S64" s="13">
        <v>1174</v>
      </c>
      <c r="T64" s="13">
        <v>196741.5</v>
      </c>
      <c r="U64" s="35">
        <v>31168.843809551625</v>
      </c>
      <c r="V64" s="13">
        <v>138339</v>
      </c>
      <c r="W64" s="13">
        <v>0</v>
      </c>
      <c r="X64" s="13">
        <v>103754.25</v>
      </c>
      <c r="Y64" s="35">
        <v>69771.701743858255</v>
      </c>
      <c r="Z64" s="13">
        <v>568608</v>
      </c>
      <c r="AA64" s="13">
        <v>430854</v>
      </c>
      <c r="AB64" s="13">
        <v>108500.7</v>
      </c>
    </row>
    <row r="65" spans="1:28">
      <c r="A65" s="2">
        <v>163</v>
      </c>
      <c r="B65" s="1" t="s">
        <v>49</v>
      </c>
      <c r="C65" s="13">
        <v>3003540.3713480001</v>
      </c>
      <c r="D65" s="13">
        <v>2927278.0098000001</v>
      </c>
      <c r="E65" s="13">
        <v>76262.361548000001</v>
      </c>
      <c r="F65" s="13">
        <v>3291871</v>
      </c>
      <c r="G65" s="13">
        <v>3188057</v>
      </c>
      <c r="H65" s="13">
        <v>103814</v>
      </c>
      <c r="I65" s="13">
        <v>116223</v>
      </c>
      <c r="J65" s="13">
        <v>116139</v>
      </c>
      <c r="K65" s="13">
        <v>84</v>
      </c>
      <c r="L65" s="35">
        <v>1340840.2356692778</v>
      </c>
      <c r="M65" s="13">
        <v>2008735.1725322318</v>
      </c>
      <c r="N65" s="13">
        <v>1421384</v>
      </c>
      <c r="O65" s="13">
        <v>5031</v>
      </c>
      <c r="P65" s="13">
        <v>592382.17253223178</v>
      </c>
      <c r="Q65" s="35">
        <v>127591.62864752416</v>
      </c>
      <c r="R65" s="13">
        <v>114068</v>
      </c>
      <c r="S65" s="13">
        <v>642</v>
      </c>
      <c r="T65" s="13">
        <v>85069.5</v>
      </c>
      <c r="U65" s="35">
        <v>58157.804220461221</v>
      </c>
      <c r="V65" s="13">
        <v>116642</v>
      </c>
      <c r="W65" s="13">
        <v>0</v>
      </c>
      <c r="X65" s="13">
        <v>87481.5</v>
      </c>
      <c r="Y65" s="35">
        <v>1306.6977879239612</v>
      </c>
      <c r="Z65" s="13">
        <v>25716</v>
      </c>
      <c r="AA65" s="13">
        <v>2918</v>
      </c>
      <c r="AB65" s="13">
        <v>17297.849999999999</v>
      </c>
    </row>
    <row r="66" spans="1:28">
      <c r="A66" s="2">
        <v>164</v>
      </c>
      <c r="B66" s="1" t="s">
        <v>50</v>
      </c>
      <c r="C66" s="13">
        <v>22318496.1635</v>
      </c>
      <c r="D66" s="13">
        <v>21118660.715</v>
      </c>
      <c r="E66" s="13">
        <v>1199835.4484999999</v>
      </c>
      <c r="F66" s="13">
        <v>23484792</v>
      </c>
      <c r="G66" s="13">
        <v>22093179</v>
      </c>
      <c r="H66" s="13">
        <v>1391613</v>
      </c>
      <c r="I66" s="13">
        <v>1343781</v>
      </c>
      <c r="J66" s="13">
        <v>1263078</v>
      </c>
      <c r="K66" s="13">
        <v>80703</v>
      </c>
      <c r="L66" s="35">
        <v>10884395.109487657</v>
      </c>
      <c r="M66" s="13">
        <v>14666655.150952941</v>
      </c>
      <c r="N66" s="13">
        <v>7640153</v>
      </c>
      <c r="O66" s="13">
        <v>6925</v>
      </c>
      <c r="P66" s="13">
        <v>7033427.1509529408</v>
      </c>
      <c r="Q66" s="35">
        <v>239121.88175641434</v>
      </c>
      <c r="R66" s="13">
        <v>499959</v>
      </c>
      <c r="S66" s="13">
        <v>13316</v>
      </c>
      <c r="T66" s="13">
        <v>364982.25</v>
      </c>
      <c r="U66" s="35">
        <v>38572.480801486759</v>
      </c>
      <c r="V66" s="13">
        <v>102509</v>
      </c>
      <c r="W66" s="13">
        <v>0</v>
      </c>
      <c r="X66" s="13">
        <v>76881.75</v>
      </c>
      <c r="Y66" s="35">
        <v>155147.79398261002</v>
      </c>
      <c r="Z66" s="13">
        <v>1389662</v>
      </c>
      <c r="AA66" s="13">
        <v>322583</v>
      </c>
      <c r="AB66" s="13">
        <v>808321.35</v>
      </c>
    </row>
    <row r="67" spans="1:28">
      <c r="A67" s="2">
        <v>166</v>
      </c>
      <c r="B67" s="1" t="s">
        <v>51</v>
      </c>
      <c r="C67" s="13">
        <v>7403328.3436699994</v>
      </c>
      <c r="D67" s="13">
        <v>7242895.3871999998</v>
      </c>
      <c r="E67" s="13">
        <v>160432.95647</v>
      </c>
      <c r="F67" s="13">
        <v>6794683</v>
      </c>
      <c r="G67" s="13">
        <v>6642426</v>
      </c>
      <c r="H67" s="13">
        <v>152257</v>
      </c>
      <c r="I67" s="13">
        <v>293550</v>
      </c>
      <c r="J67" s="13">
        <v>293550</v>
      </c>
      <c r="K67" s="13">
        <v>0</v>
      </c>
      <c r="L67" s="35">
        <v>2727143.9509572429</v>
      </c>
      <c r="M67" s="13">
        <v>4428272.383592234</v>
      </c>
      <c r="N67" s="13">
        <v>1551138</v>
      </c>
      <c r="O67" s="13">
        <v>13690</v>
      </c>
      <c r="P67" s="13">
        <v>2045357.9632179323</v>
      </c>
      <c r="Q67" s="35">
        <v>77880.492799079802</v>
      </c>
      <c r="R67" s="13">
        <v>148545</v>
      </c>
      <c r="S67" s="13">
        <v>71</v>
      </c>
      <c r="T67" s="13">
        <v>111355.5</v>
      </c>
      <c r="U67" s="35">
        <v>24477.754886257444</v>
      </c>
      <c r="V67" s="13">
        <v>45210</v>
      </c>
      <c r="W67" s="13">
        <v>1073</v>
      </c>
      <c r="X67" s="13">
        <v>33102.75</v>
      </c>
      <c r="Y67" s="35">
        <v>84565.200693378298</v>
      </c>
      <c r="Z67" s="13">
        <v>290439</v>
      </c>
      <c r="AA67" s="13">
        <v>280648</v>
      </c>
      <c r="AB67" s="13">
        <v>8968.2000000000007</v>
      </c>
    </row>
    <row r="68" spans="1:28">
      <c r="A68" s="2">
        <v>168</v>
      </c>
      <c r="B68" s="1" t="s">
        <v>52</v>
      </c>
      <c r="C68" s="13">
        <v>2176790.4933660002</v>
      </c>
      <c r="D68" s="13">
        <v>2097209.9026000001</v>
      </c>
      <c r="E68" s="13">
        <v>79580.590765999994</v>
      </c>
      <c r="F68" s="13">
        <v>2203247</v>
      </c>
      <c r="G68" s="13">
        <v>2126983</v>
      </c>
      <c r="H68" s="13">
        <v>76264</v>
      </c>
      <c r="I68" s="13">
        <v>102555</v>
      </c>
      <c r="J68" s="13">
        <v>97592</v>
      </c>
      <c r="K68" s="13">
        <v>4963</v>
      </c>
      <c r="L68" s="35">
        <v>842781.80471124756</v>
      </c>
      <c r="M68" s="13">
        <v>1560010.658977326</v>
      </c>
      <c r="N68" s="13">
        <v>1176767</v>
      </c>
      <c r="O68" s="13">
        <v>54257</v>
      </c>
      <c r="P68" s="13">
        <v>437500.65897732601</v>
      </c>
      <c r="Q68" s="35">
        <v>41963.813013587605</v>
      </c>
      <c r="R68" s="13">
        <v>75549</v>
      </c>
      <c r="S68" s="13">
        <v>0</v>
      </c>
      <c r="T68" s="13">
        <v>56661.75</v>
      </c>
      <c r="U68" s="35">
        <v>11469.398317562429</v>
      </c>
      <c r="V68" s="13">
        <v>32317</v>
      </c>
      <c r="W68" s="13">
        <v>0</v>
      </c>
      <c r="X68" s="13">
        <v>24237.75</v>
      </c>
      <c r="Y68" s="35">
        <v>46783.022282585174</v>
      </c>
      <c r="Z68" s="13">
        <v>298982</v>
      </c>
      <c r="AA68" s="13">
        <v>41661</v>
      </c>
      <c r="AB68" s="13">
        <v>198617.4</v>
      </c>
    </row>
    <row r="69" spans="1:28">
      <c r="A69" s="2">
        <v>171</v>
      </c>
      <c r="B69" s="1" t="s">
        <v>53</v>
      </c>
      <c r="C69" s="13">
        <v>6997000.4947000006</v>
      </c>
      <c r="D69" s="13">
        <v>6717991.6566000003</v>
      </c>
      <c r="E69" s="13">
        <v>279008.83809999999</v>
      </c>
      <c r="F69" s="13">
        <v>6623833</v>
      </c>
      <c r="G69" s="13">
        <v>6381023</v>
      </c>
      <c r="H69" s="13">
        <v>242810</v>
      </c>
      <c r="I69" s="13">
        <v>261968</v>
      </c>
      <c r="J69" s="13">
        <v>258166</v>
      </c>
      <c r="K69" s="13">
        <v>3802</v>
      </c>
      <c r="L69" s="35">
        <v>2432851.8904343029</v>
      </c>
      <c r="M69" s="13">
        <v>4193465.2654647967</v>
      </c>
      <c r="N69" s="13">
        <v>1651902</v>
      </c>
      <c r="O69" s="13">
        <v>66154</v>
      </c>
      <c r="P69" s="13">
        <v>1824638.9178257273</v>
      </c>
      <c r="Q69" s="35">
        <v>71337.529049898527</v>
      </c>
      <c r="R69" s="13">
        <v>91176</v>
      </c>
      <c r="S69" s="13">
        <v>720</v>
      </c>
      <c r="T69" s="13">
        <v>67842</v>
      </c>
      <c r="U69" s="35">
        <v>14399.917973815405</v>
      </c>
      <c r="V69" s="13">
        <v>112931</v>
      </c>
      <c r="W69" s="13">
        <v>0</v>
      </c>
      <c r="X69" s="13">
        <v>84698.25</v>
      </c>
      <c r="Y69" s="35">
        <v>121879.10797104903</v>
      </c>
      <c r="Z69" s="13">
        <v>1041816</v>
      </c>
      <c r="AA69" s="13">
        <v>677375</v>
      </c>
      <c r="AB69" s="13">
        <v>289946.7</v>
      </c>
    </row>
    <row r="70" spans="1:28">
      <c r="A70" s="2">
        <v>173</v>
      </c>
      <c r="B70" s="1" t="s">
        <v>54</v>
      </c>
      <c r="C70" s="13">
        <v>5134858.7446999997</v>
      </c>
      <c r="D70" s="13">
        <v>4765508.59</v>
      </c>
      <c r="E70" s="13">
        <v>369350.15470000001</v>
      </c>
      <c r="F70" s="13">
        <v>5422144</v>
      </c>
      <c r="G70" s="13">
        <v>5081920</v>
      </c>
      <c r="H70" s="13">
        <v>340224</v>
      </c>
      <c r="I70" s="13">
        <v>212491</v>
      </c>
      <c r="J70" s="13">
        <v>209997</v>
      </c>
      <c r="K70" s="13">
        <v>2494</v>
      </c>
      <c r="L70" s="35">
        <v>2284111.8007033519</v>
      </c>
      <c r="M70" s="13">
        <v>4021431.6157055353</v>
      </c>
      <c r="N70" s="13">
        <v>1931182</v>
      </c>
      <c r="O70" s="13">
        <v>60267</v>
      </c>
      <c r="P70" s="13">
        <v>1713083.8505275138</v>
      </c>
      <c r="Q70" s="35">
        <v>83840.454697870373</v>
      </c>
      <c r="R70" s="13">
        <v>259379</v>
      </c>
      <c r="S70" s="13">
        <v>1169</v>
      </c>
      <c r="T70" s="13">
        <v>193657.5</v>
      </c>
      <c r="U70" s="35">
        <v>13502.278980376079</v>
      </c>
      <c r="V70" s="13">
        <v>52176</v>
      </c>
      <c r="W70" s="13">
        <v>0</v>
      </c>
      <c r="X70" s="13">
        <v>39132</v>
      </c>
      <c r="Y70" s="35">
        <v>20451.092572774709</v>
      </c>
      <c r="Z70" s="13">
        <v>242644</v>
      </c>
      <c r="AA70" s="13">
        <v>68028</v>
      </c>
      <c r="AB70" s="13">
        <v>133565.54999999999</v>
      </c>
    </row>
    <row r="71" spans="1:28">
      <c r="A71" s="2">
        <v>175</v>
      </c>
      <c r="B71" s="1" t="s">
        <v>55</v>
      </c>
      <c r="C71" s="13">
        <v>1145556.945638</v>
      </c>
      <c r="D71" s="13">
        <v>1107114.4994000001</v>
      </c>
      <c r="E71" s="13">
        <v>38442.446237999997</v>
      </c>
      <c r="F71" s="13">
        <v>1238112</v>
      </c>
      <c r="G71" s="13">
        <v>1196570</v>
      </c>
      <c r="H71" s="13">
        <v>41542</v>
      </c>
      <c r="I71" s="13">
        <v>54777</v>
      </c>
      <c r="J71" s="13">
        <v>54777</v>
      </c>
      <c r="K71" s="13">
        <v>0</v>
      </c>
      <c r="L71" s="35">
        <v>477880.01504850242</v>
      </c>
      <c r="M71" s="13">
        <v>659370.96730839531</v>
      </c>
      <c r="N71" s="13">
        <v>425366</v>
      </c>
      <c r="O71" s="13">
        <v>0</v>
      </c>
      <c r="P71" s="13">
        <v>234004.96730839531</v>
      </c>
      <c r="Q71" s="35">
        <v>30794.260018662389</v>
      </c>
      <c r="R71" s="13">
        <v>42555</v>
      </c>
      <c r="S71" s="13">
        <v>818</v>
      </c>
      <c r="T71" s="13">
        <v>31302.75</v>
      </c>
      <c r="U71" s="35">
        <v>10086.415564855446</v>
      </c>
      <c r="V71" s="13">
        <v>2909</v>
      </c>
      <c r="W71" s="13">
        <v>158</v>
      </c>
      <c r="X71" s="13">
        <v>2063.25</v>
      </c>
      <c r="Y71" s="35">
        <v>13547.273838631241</v>
      </c>
      <c r="Z71" s="13">
        <v>13325</v>
      </c>
      <c r="AA71" s="13">
        <v>22149</v>
      </c>
      <c r="AB71" s="13">
        <v>-4656.1499999999996</v>
      </c>
    </row>
    <row r="72" spans="1:28">
      <c r="A72" s="2">
        <v>177</v>
      </c>
      <c r="B72" s="1" t="s">
        <v>56</v>
      </c>
      <c r="C72" s="13">
        <v>3079132.8078999999</v>
      </c>
      <c r="D72" s="13">
        <v>2974335.0688</v>
      </c>
      <c r="E72" s="13">
        <v>104797.73910000001</v>
      </c>
      <c r="F72" s="13">
        <v>3493704</v>
      </c>
      <c r="G72" s="13">
        <v>3391116</v>
      </c>
      <c r="H72" s="13">
        <v>102588</v>
      </c>
      <c r="I72" s="13">
        <v>262959</v>
      </c>
      <c r="J72" s="13">
        <v>262226</v>
      </c>
      <c r="K72" s="13">
        <v>733</v>
      </c>
      <c r="L72" s="35">
        <v>858618.57920008397</v>
      </c>
      <c r="M72" s="13">
        <v>1656231.7575806337</v>
      </c>
      <c r="N72" s="13">
        <v>1139596</v>
      </c>
      <c r="O72" s="13">
        <v>14654</v>
      </c>
      <c r="P72" s="13">
        <v>531289.75758063374</v>
      </c>
      <c r="Q72" s="35">
        <v>91511.764133573335</v>
      </c>
      <c r="R72" s="13">
        <v>171912</v>
      </c>
      <c r="S72" s="13">
        <v>425</v>
      </c>
      <c r="T72" s="13">
        <v>128615.25</v>
      </c>
      <c r="U72" s="35">
        <v>33681.349130023991</v>
      </c>
      <c r="V72" s="13">
        <v>101382</v>
      </c>
      <c r="W72" s="13">
        <v>0</v>
      </c>
      <c r="X72" s="13">
        <v>76036.5</v>
      </c>
      <c r="Y72" s="35">
        <v>31097.246369318706</v>
      </c>
      <c r="Z72" s="13">
        <v>82861</v>
      </c>
      <c r="AA72" s="13">
        <v>56149</v>
      </c>
      <c r="AB72" s="13">
        <v>22396.2</v>
      </c>
    </row>
    <row r="73" spans="1:28">
      <c r="A73" s="2">
        <v>180</v>
      </c>
      <c r="B73" s="1" t="s">
        <v>57</v>
      </c>
      <c r="C73" s="13">
        <v>521318.19559899997</v>
      </c>
      <c r="D73" s="13">
        <v>506990.69274999999</v>
      </c>
      <c r="E73" s="13">
        <v>14327.502849</v>
      </c>
      <c r="F73" s="13">
        <v>692337</v>
      </c>
      <c r="G73" s="13">
        <v>679787</v>
      </c>
      <c r="H73" s="13">
        <v>12550</v>
      </c>
      <c r="I73" s="13">
        <v>12694</v>
      </c>
      <c r="J73" s="13">
        <v>12694</v>
      </c>
      <c r="K73" s="13">
        <v>0</v>
      </c>
      <c r="L73" s="35">
        <v>157633.19771174615</v>
      </c>
      <c r="M73" s="13">
        <v>275287.34377025772</v>
      </c>
      <c r="N73" s="13">
        <v>189589</v>
      </c>
      <c r="O73" s="13">
        <v>14038</v>
      </c>
      <c r="P73" s="13">
        <v>99736.343770257721</v>
      </c>
      <c r="Q73" s="35">
        <v>23405.85060366337</v>
      </c>
      <c r="R73" s="13">
        <v>56804</v>
      </c>
      <c r="S73" s="13">
        <v>0</v>
      </c>
      <c r="T73" s="13">
        <v>42603</v>
      </c>
      <c r="U73" s="35">
        <v>0</v>
      </c>
      <c r="V73" s="13"/>
      <c r="W73" s="13"/>
      <c r="X73" s="13"/>
      <c r="Y73" s="35">
        <v>10853.364208632764</v>
      </c>
      <c r="Z73" s="13">
        <v>9905</v>
      </c>
      <c r="AA73" s="13">
        <v>7662</v>
      </c>
      <c r="AB73" s="13">
        <v>3168</v>
      </c>
    </row>
    <row r="74" spans="1:28">
      <c r="A74" s="2">
        <v>183</v>
      </c>
      <c r="B74" s="1" t="s">
        <v>58</v>
      </c>
      <c r="C74" s="13">
        <v>744822.61724499997</v>
      </c>
      <c r="D74" s="13">
        <v>732191.97574999998</v>
      </c>
      <c r="E74" s="13">
        <v>12630.641495</v>
      </c>
      <c r="F74" s="13">
        <v>890157</v>
      </c>
      <c r="G74" s="13">
        <v>878380</v>
      </c>
      <c r="H74" s="13">
        <v>11777</v>
      </c>
      <c r="I74" s="13">
        <v>37703</v>
      </c>
      <c r="J74" s="13">
        <v>19911</v>
      </c>
      <c r="K74" s="13">
        <v>17792</v>
      </c>
      <c r="L74" s="35">
        <v>389323.79628794524</v>
      </c>
      <c r="M74" s="13">
        <v>576264.24033468217</v>
      </c>
      <c r="N74" s="13">
        <v>622555</v>
      </c>
      <c r="O74" s="13">
        <v>16521</v>
      </c>
      <c r="P74" s="13">
        <v>-29769.759665317833</v>
      </c>
      <c r="Q74" s="35">
        <v>24265.011225291746</v>
      </c>
      <c r="R74" s="13">
        <v>13433</v>
      </c>
      <c r="S74" s="13">
        <v>0</v>
      </c>
      <c r="T74" s="13">
        <v>10074.75</v>
      </c>
      <c r="U74" s="35">
        <v>22618.526945024296</v>
      </c>
      <c r="V74" s="13">
        <v>58722</v>
      </c>
      <c r="W74" s="13">
        <v>2176</v>
      </c>
      <c r="X74" s="13">
        <v>42409.5</v>
      </c>
      <c r="Y74" s="35">
        <v>63596.343499648392</v>
      </c>
      <c r="Z74" s="13">
        <v>196978</v>
      </c>
      <c r="AA74" s="13">
        <v>149455</v>
      </c>
      <c r="AB74" s="13">
        <v>36197.1</v>
      </c>
    </row>
    <row r="75" spans="1:28">
      <c r="A75" s="2">
        <v>184</v>
      </c>
      <c r="B75" s="1" t="s">
        <v>59</v>
      </c>
      <c r="C75" s="13">
        <v>1065322.2214299999</v>
      </c>
      <c r="D75" s="13">
        <v>1045657.9096</v>
      </c>
      <c r="E75" s="13">
        <v>19664.311829999999</v>
      </c>
      <c r="F75" s="13">
        <v>1095221</v>
      </c>
      <c r="G75" s="13">
        <v>1055677</v>
      </c>
      <c r="H75" s="13">
        <v>39544</v>
      </c>
      <c r="I75" s="13">
        <v>53007</v>
      </c>
      <c r="J75" s="13">
        <v>52633</v>
      </c>
      <c r="K75" s="13">
        <v>374</v>
      </c>
      <c r="L75" s="35">
        <v>371285.01091856329</v>
      </c>
      <c r="M75" s="13">
        <v>632665.88335302076</v>
      </c>
      <c r="N75" s="13">
        <v>332099</v>
      </c>
      <c r="O75" s="13">
        <v>286</v>
      </c>
      <c r="P75" s="13">
        <v>278463.75818892248</v>
      </c>
      <c r="Q75" s="35">
        <v>6287.4936400985889</v>
      </c>
      <c r="R75" s="13">
        <v>29750</v>
      </c>
      <c r="S75" s="13">
        <v>0</v>
      </c>
      <c r="T75" s="13">
        <v>22312.5</v>
      </c>
      <c r="U75" s="35">
        <v>11026.167942869684</v>
      </c>
      <c r="V75" s="13">
        <v>17474</v>
      </c>
      <c r="W75" s="13">
        <v>0</v>
      </c>
      <c r="X75" s="13">
        <v>13105.5</v>
      </c>
      <c r="Y75" s="35">
        <v>1742.5541719727512</v>
      </c>
      <c r="Z75" s="13">
        <v>556607</v>
      </c>
      <c r="AA75" s="13">
        <v>150000</v>
      </c>
      <c r="AB75" s="13">
        <v>307467.59999999998</v>
      </c>
    </row>
    <row r="76" spans="1:28">
      <c r="A76" s="2">
        <v>189</v>
      </c>
      <c r="B76" s="1" t="s">
        <v>60</v>
      </c>
      <c r="C76" s="13">
        <v>1625248.776663</v>
      </c>
      <c r="D76" s="13">
        <v>1558402.1954000001</v>
      </c>
      <c r="E76" s="13">
        <v>66846.581263</v>
      </c>
      <c r="F76" s="13">
        <v>1716900</v>
      </c>
      <c r="G76" s="13">
        <v>1660698</v>
      </c>
      <c r="H76" s="13">
        <v>56202</v>
      </c>
      <c r="I76" s="13">
        <v>58672</v>
      </c>
      <c r="J76" s="13">
        <v>57417</v>
      </c>
      <c r="K76" s="13">
        <v>1255</v>
      </c>
      <c r="L76" s="35">
        <v>396072.38056192693</v>
      </c>
      <c r="M76" s="13">
        <v>671423.89988803142</v>
      </c>
      <c r="N76" s="13">
        <v>221590</v>
      </c>
      <c r="O76" s="13">
        <v>20437</v>
      </c>
      <c r="P76" s="13">
        <v>297054.28542144521</v>
      </c>
      <c r="Q76" s="35">
        <v>71261.980564501006</v>
      </c>
      <c r="R76" s="13">
        <v>193824</v>
      </c>
      <c r="S76" s="13">
        <v>0</v>
      </c>
      <c r="T76" s="13">
        <v>145368</v>
      </c>
      <c r="U76" s="35">
        <v>12090.700719624401</v>
      </c>
      <c r="V76" s="13">
        <v>62296</v>
      </c>
      <c r="W76" s="13">
        <v>0</v>
      </c>
      <c r="X76" s="13">
        <v>46722</v>
      </c>
      <c r="Y76" s="35">
        <v>8682.6216577684172</v>
      </c>
      <c r="Z76" s="13">
        <v>45365</v>
      </c>
      <c r="AA76" s="13">
        <v>65270</v>
      </c>
      <c r="AB76" s="13">
        <v>-13496.4</v>
      </c>
    </row>
    <row r="77" spans="1:28">
      <c r="A77" s="2">
        <v>193</v>
      </c>
      <c r="B77" s="1" t="s">
        <v>61</v>
      </c>
      <c r="C77" s="13">
        <v>30730485.298280001</v>
      </c>
      <c r="D77" s="13">
        <v>29847952.469999999</v>
      </c>
      <c r="E77" s="13">
        <v>882532.82828000002</v>
      </c>
      <c r="F77" s="13">
        <v>31616737</v>
      </c>
      <c r="G77" s="13">
        <v>30661059</v>
      </c>
      <c r="H77" s="13">
        <v>955678</v>
      </c>
      <c r="I77" s="13">
        <v>1540813</v>
      </c>
      <c r="J77" s="13">
        <v>1505685</v>
      </c>
      <c r="K77" s="13">
        <v>35128</v>
      </c>
      <c r="L77" s="35">
        <v>12563070.331935639</v>
      </c>
      <c r="M77" s="13">
        <v>22355955.62283437</v>
      </c>
      <c r="N77" s="13">
        <v>8754833</v>
      </c>
      <c r="O77" s="13">
        <v>286405</v>
      </c>
      <c r="P77" s="13">
        <v>9422302.7489517294</v>
      </c>
      <c r="Q77" s="35">
        <v>187478.33187994055</v>
      </c>
      <c r="R77" s="13">
        <v>420047</v>
      </c>
      <c r="S77" s="13">
        <v>13600</v>
      </c>
      <c r="T77" s="13">
        <v>304835.25</v>
      </c>
      <c r="U77" s="35">
        <v>54588.564898155419</v>
      </c>
      <c r="V77" s="13">
        <v>145566</v>
      </c>
      <c r="W77" s="13">
        <v>11512</v>
      </c>
      <c r="X77" s="13">
        <v>100540.5</v>
      </c>
      <c r="Y77" s="35">
        <v>153338.84185688972</v>
      </c>
      <c r="Z77" s="13">
        <v>1071551</v>
      </c>
      <c r="AA77" s="13">
        <v>472535</v>
      </c>
      <c r="AB77" s="13">
        <v>465326.65</v>
      </c>
    </row>
    <row r="78" spans="1:28">
      <c r="A78" s="2">
        <v>196</v>
      </c>
      <c r="B78" s="1" t="s">
        <v>397</v>
      </c>
      <c r="C78" s="13">
        <v>1367169.146594</v>
      </c>
      <c r="D78" s="13">
        <v>1341392.1850000001</v>
      </c>
      <c r="E78" s="13">
        <v>25776.961594</v>
      </c>
      <c r="F78" s="13">
        <v>1486571</v>
      </c>
      <c r="G78" s="13">
        <v>1474112</v>
      </c>
      <c r="H78" s="13">
        <v>12459</v>
      </c>
      <c r="I78" s="13">
        <v>39994</v>
      </c>
      <c r="J78" s="13">
        <v>39994</v>
      </c>
      <c r="K78" s="13">
        <v>0</v>
      </c>
      <c r="L78" s="35">
        <v>489869.54287683667</v>
      </c>
      <c r="M78" s="13">
        <v>871135.72647971893</v>
      </c>
      <c r="N78" s="13">
        <v>431196</v>
      </c>
      <c r="O78" s="13">
        <v>14510</v>
      </c>
      <c r="P78" s="13">
        <v>367402.15715762752</v>
      </c>
      <c r="Q78" s="35">
        <v>30029.476889561371</v>
      </c>
      <c r="R78" s="13">
        <v>31601</v>
      </c>
      <c r="S78" s="13">
        <v>583</v>
      </c>
      <c r="T78" s="13">
        <v>23263.5</v>
      </c>
      <c r="U78" s="35">
        <v>12032.729826042887</v>
      </c>
      <c r="V78" s="13">
        <v>15965</v>
      </c>
      <c r="W78" s="13">
        <v>36</v>
      </c>
      <c r="X78" s="13">
        <v>11946.75</v>
      </c>
      <c r="Y78" s="35">
        <v>11476.912446188369</v>
      </c>
      <c r="Z78" s="13">
        <v>70739</v>
      </c>
      <c r="AA78" s="13">
        <v>16581</v>
      </c>
      <c r="AB78" s="13">
        <v>42687.75</v>
      </c>
    </row>
    <row r="79" spans="1:28">
      <c r="A79" s="2">
        <v>197</v>
      </c>
      <c r="B79" s="1" t="s">
        <v>62</v>
      </c>
      <c r="C79" s="13">
        <v>2317917.4638980003</v>
      </c>
      <c r="D79" s="13">
        <v>2243873.4495000001</v>
      </c>
      <c r="E79" s="13">
        <v>74044.014397999999</v>
      </c>
      <c r="F79" s="13">
        <v>2345825</v>
      </c>
      <c r="G79" s="13">
        <v>2260142</v>
      </c>
      <c r="H79" s="13">
        <v>85683</v>
      </c>
      <c r="I79" s="13">
        <v>94430</v>
      </c>
      <c r="J79" s="13">
        <v>94331</v>
      </c>
      <c r="K79" s="13">
        <v>99</v>
      </c>
      <c r="L79" s="35">
        <v>813842.26074909396</v>
      </c>
      <c r="M79" s="13">
        <v>1147723.1348779667</v>
      </c>
      <c r="N79" s="13">
        <v>656252</v>
      </c>
      <c r="O79" s="13">
        <v>11302</v>
      </c>
      <c r="P79" s="13">
        <v>502773.13487796672</v>
      </c>
      <c r="Q79" s="35">
        <v>66131.927416402352</v>
      </c>
      <c r="R79" s="13">
        <v>125384</v>
      </c>
      <c r="S79" s="13">
        <v>1027</v>
      </c>
      <c r="T79" s="13">
        <v>93267.75</v>
      </c>
      <c r="U79" s="35">
        <v>23621.254430527868</v>
      </c>
      <c r="V79" s="13">
        <v>70406</v>
      </c>
      <c r="W79" s="13">
        <v>53</v>
      </c>
      <c r="X79" s="13">
        <v>52764.75</v>
      </c>
      <c r="Y79" s="35">
        <v>31034.566236253446</v>
      </c>
      <c r="Z79" s="13">
        <v>112534</v>
      </c>
      <c r="AA79" s="13">
        <v>50431</v>
      </c>
      <c r="AB79" s="13">
        <v>49841.4</v>
      </c>
    </row>
    <row r="80" spans="1:28">
      <c r="A80" s="2">
        <v>200</v>
      </c>
      <c r="B80" s="1" t="s">
        <v>63</v>
      </c>
      <c r="C80" s="13">
        <v>31746733.53655</v>
      </c>
      <c r="D80" s="13">
        <v>30850982.379000001</v>
      </c>
      <c r="E80" s="13">
        <v>895751.15755</v>
      </c>
      <c r="F80" s="13">
        <v>29641656</v>
      </c>
      <c r="G80" s="13">
        <v>28795782</v>
      </c>
      <c r="H80" s="13">
        <v>845874</v>
      </c>
      <c r="I80" s="13">
        <v>1730995</v>
      </c>
      <c r="J80" s="13">
        <v>1680345</v>
      </c>
      <c r="K80" s="13">
        <v>50650</v>
      </c>
      <c r="L80" s="35">
        <v>12275323.199581262</v>
      </c>
      <c r="M80" s="13">
        <v>18470342.229026936</v>
      </c>
      <c r="N80" s="13">
        <v>11720900</v>
      </c>
      <c r="O80" s="13">
        <v>712034</v>
      </c>
      <c r="P80" s="13">
        <v>7461476.229026936</v>
      </c>
      <c r="Q80" s="35">
        <v>333016.09643410816</v>
      </c>
      <c r="R80" s="13">
        <v>527327</v>
      </c>
      <c r="S80" s="13">
        <v>8970</v>
      </c>
      <c r="T80" s="13">
        <v>388767.75</v>
      </c>
      <c r="U80" s="35">
        <v>61241.699783499374</v>
      </c>
      <c r="V80" s="13">
        <v>214558</v>
      </c>
      <c r="W80" s="13">
        <v>44272</v>
      </c>
      <c r="X80" s="13">
        <v>127714.5</v>
      </c>
      <c r="Y80" s="35">
        <v>53569.555392392438</v>
      </c>
      <c r="Z80" s="13">
        <v>907134</v>
      </c>
      <c r="AA80" s="13">
        <v>137641</v>
      </c>
      <c r="AB80" s="13">
        <v>602266.94999999995</v>
      </c>
    </row>
    <row r="81" spans="1:28">
      <c r="A81" s="2">
        <v>202</v>
      </c>
      <c r="B81" s="1" t="s">
        <v>64</v>
      </c>
      <c r="C81" s="13">
        <v>72399817.2676</v>
      </c>
      <c r="D81" s="13">
        <v>70229041.468999997</v>
      </c>
      <c r="E81" s="13">
        <v>2170775.7985999999</v>
      </c>
      <c r="F81" s="13">
        <v>79550218</v>
      </c>
      <c r="G81" s="13">
        <v>77183530</v>
      </c>
      <c r="H81" s="13">
        <v>2366688</v>
      </c>
      <c r="I81" s="13">
        <v>3573399</v>
      </c>
      <c r="J81" s="13">
        <v>3404004</v>
      </c>
      <c r="K81" s="13">
        <v>169395</v>
      </c>
      <c r="L81" s="35">
        <v>33044297.935613446</v>
      </c>
      <c r="M81" s="13">
        <v>54465643.733243123</v>
      </c>
      <c r="N81" s="13">
        <v>30351418</v>
      </c>
      <c r="O81" s="13">
        <v>0</v>
      </c>
      <c r="P81" s="13">
        <v>24114225.733243123</v>
      </c>
      <c r="Q81" s="35">
        <v>290946.98045472032</v>
      </c>
      <c r="R81" s="13">
        <v>753473</v>
      </c>
      <c r="S81" s="13">
        <v>12682</v>
      </c>
      <c r="T81" s="13">
        <v>555593.25</v>
      </c>
      <c r="U81" s="35">
        <v>53388.59339693447</v>
      </c>
      <c r="V81" s="13">
        <v>176074</v>
      </c>
      <c r="W81" s="13">
        <v>24</v>
      </c>
      <c r="X81" s="13">
        <v>132037.5</v>
      </c>
      <c r="Y81" s="35">
        <v>263656.86359786574</v>
      </c>
      <c r="Z81" s="13">
        <v>2397755</v>
      </c>
      <c r="AA81" s="13">
        <v>390037</v>
      </c>
      <c r="AB81" s="13">
        <v>1559422.8</v>
      </c>
    </row>
    <row r="82" spans="1:28">
      <c r="A82" s="2">
        <v>203</v>
      </c>
      <c r="B82" s="1" t="s">
        <v>65</v>
      </c>
      <c r="C82" s="13">
        <v>3544635.0447600004</v>
      </c>
      <c r="D82" s="13">
        <v>3432026.6331000002</v>
      </c>
      <c r="E82" s="13">
        <v>112608.41166</v>
      </c>
      <c r="F82" s="13">
        <v>3797241</v>
      </c>
      <c r="G82" s="13">
        <v>3668280</v>
      </c>
      <c r="H82" s="13">
        <v>128961</v>
      </c>
      <c r="I82" s="13">
        <v>181001</v>
      </c>
      <c r="J82" s="13">
        <v>168822</v>
      </c>
      <c r="K82" s="13">
        <v>12179</v>
      </c>
      <c r="L82" s="35">
        <v>895738.2417743291</v>
      </c>
      <c r="M82" s="13">
        <v>789579.05672399304</v>
      </c>
      <c r="N82" s="13">
        <v>1199675</v>
      </c>
      <c r="O82" s="13">
        <v>34337</v>
      </c>
      <c r="P82" s="13">
        <v>-375758.94327600696</v>
      </c>
      <c r="Q82" s="35">
        <v>86052.979264065973</v>
      </c>
      <c r="R82" s="13">
        <v>189760</v>
      </c>
      <c r="S82" s="13">
        <v>5130</v>
      </c>
      <c r="T82" s="13">
        <v>138472.5</v>
      </c>
      <c r="U82" s="35">
        <v>25824.863274326537</v>
      </c>
      <c r="V82" s="13">
        <v>74898</v>
      </c>
      <c r="W82" s="13">
        <v>0</v>
      </c>
      <c r="X82" s="13">
        <v>56173.5</v>
      </c>
      <c r="Y82" s="35">
        <v>118025.58683386917</v>
      </c>
      <c r="Z82" s="13">
        <v>490879</v>
      </c>
      <c r="AA82" s="13">
        <v>477135</v>
      </c>
      <c r="AB82" s="13">
        <v>16348.349999999999</v>
      </c>
    </row>
    <row r="83" spans="1:28">
      <c r="A83" s="2">
        <v>209</v>
      </c>
      <c r="B83" s="1" t="s">
        <v>66</v>
      </c>
      <c r="C83" s="13">
        <v>3177369.0850120001</v>
      </c>
      <c r="D83" s="13">
        <v>3081356.4652</v>
      </c>
      <c r="E83" s="13">
        <v>96012.619812000004</v>
      </c>
      <c r="F83" s="13">
        <v>3407811</v>
      </c>
      <c r="G83" s="13">
        <v>3280714</v>
      </c>
      <c r="H83" s="13">
        <v>127097</v>
      </c>
      <c r="I83" s="13">
        <v>336180</v>
      </c>
      <c r="J83" s="13">
        <v>335816</v>
      </c>
      <c r="K83" s="13">
        <v>364</v>
      </c>
      <c r="L83" s="35">
        <v>1053718.2886079371</v>
      </c>
      <c r="M83" s="13">
        <v>1852114.0529562847</v>
      </c>
      <c r="N83" s="13">
        <v>1184385</v>
      </c>
      <c r="O83" s="13">
        <v>0</v>
      </c>
      <c r="P83" s="13">
        <v>667729.05295628472</v>
      </c>
      <c r="Q83" s="35">
        <v>31933.996092213241</v>
      </c>
      <c r="R83" s="13">
        <v>34881</v>
      </c>
      <c r="S83" s="13">
        <v>1079</v>
      </c>
      <c r="T83" s="13">
        <v>25351.5</v>
      </c>
      <c r="U83" s="35">
        <v>11923.546977144968</v>
      </c>
      <c r="V83" s="13">
        <v>74413</v>
      </c>
      <c r="W83" s="13">
        <v>0</v>
      </c>
      <c r="X83" s="13">
        <v>55809.75</v>
      </c>
      <c r="Y83" s="35">
        <v>6334.6436240661596</v>
      </c>
      <c r="Z83" s="13">
        <v>215981</v>
      </c>
      <c r="AA83" s="13">
        <v>72256</v>
      </c>
      <c r="AB83" s="13">
        <v>111050.25</v>
      </c>
    </row>
    <row r="84" spans="1:28">
      <c r="A84" s="2">
        <v>213</v>
      </c>
      <c r="B84" s="1" t="s">
        <v>67</v>
      </c>
      <c r="C84" s="13">
        <v>1635257.5449909999</v>
      </c>
      <c r="D84" s="13">
        <v>1582681.5560999999</v>
      </c>
      <c r="E84" s="13">
        <v>52575.988891000001</v>
      </c>
      <c r="F84" s="13">
        <v>1921359</v>
      </c>
      <c r="G84" s="13">
        <v>1873843</v>
      </c>
      <c r="H84" s="13">
        <v>47516</v>
      </c>
      <c r="I84" s="13">
        <v>72911</v>
      </c>
      <c r="J84" s="13">
        <v>69588</v>
      </c>
      <c r="K84" s="13">
        <v>3323</v>
      </c>
      <c r="L84" s="35">
        <v>726829.61811318283</v>
      </c>
      <c r="M84" s="13">
        <v>1314140.9095461383</v>
      </c>
      <c r="N84" s="13">
        <v>511764</v>
      </c>
      <c r="O84" s="13">
        <v>17978</v>
      </c>
      <c r="P84" s="13">
        <v>545122.2135848871</v>
      </c>
      <c r="Q84" s="35">
        <v>62608.77327550848</v>
      </c>
      <c r="R84" s="13">
        <v>82831</v>
      </c>
      <c r="S84" s="13">
        <v>2415</v>
      </c>
      <c r="T84" s="13">
        <v>60312</v>
      </c>
      <c r="U84" s="35">
        <v>8763.4833790423181</v>
      </c>
      <c r="V84" s="13">
        <v>14151</v>
      </c>
      <c r="W84" s="13">
        <v>197</v>
      </c>
      <c r="X84" s="13">
        <v>10465.5</v>
      </c>
      <c r="Y84" s="35">
        <v>0</v>
      </c>
      <c r="Z84" s="13"/>
      <c r="AA84" s="13"/>
      <c r="AB84" s="13"/>
    </row>
    <row r="85" spans="1:28">
      <c r="A85" s="2">
        <v>214</v>
      </c>
      <c r="B85" s="1" t="s">
        <v>68</v>
      </c>
      <c r="C85" s="13">
        <v>1368825.1072219999</v>
      </c>
      <c r="D85" s="13">
        <v>1352609.1057</v>
      </c>
      <c r="E85" s="13">
        <v>16216.001522</v>
      </c>
      <c r="F85" s="13">
        <v>1568824</v>
      </c>
      <c r="G85" s="13">
        <v>1544311</v>
      </c>
      <c r="H85" s="13">
        <v>24513</v>
      </c>
      <c r="I85" s="13">
        <v>72577</v>
      </c>
      <c r="J85" s="13">
        <v>71228</v>
      </c>
      <c r="K85" s="13">
        <v>1349</v>
      </c>
      <c r="L85" s="35">
        <v>493861.4240144763</v>
      </c>
      <c r="M85" s="13">
        <v>876401.00720118219</v>
      </c>
      <c r="N85" s="13">
        <v>536963</v>
      </c>
      <c r="O85" s="13">
        <v>0</v>
      </c>
      <c r="P85" s="13">
        <v>339438.00720118219</v>
      </c>
      <c r="Q85" s="35">
        <v>55227.105109975695</v>
      </c>
      <c r="R85" s="13">
        <v>99292</v>
      </c>
      <c r="S85" s="13">
        <v>147</v>
      </c>
      <c r="T85" s="13">
        <v>74358.75</v>
      </c>
      <c r="U85" s="35">
        <v>18614.115982111067</v>
      </c>
      <c r="V85" s="13">
        <v>22877</v>
      </c>
      <c r="W85" s="13">
        <v>0</v>
      </c>
      <c r="X85" s="13">
        <v>17157.75</v>
      </c>
      <c r="Y85" s="35">
        <v>6348.0626330912528</v>
      </c>
      <c r="Z85" s="13">
        <v>2674</v>
      </c>
      <c r="AA85" s="13">
        <v>21025</v>
      </c>
      <c r="AB85" s="13">
        <v>-13362.15</v>
      </c>
    </row>
    <row r="86" spans="1:28">
      <c r="A86" s="2">
        <v>216</v>
      </c>
      <c r="B86" s="1" t="s">
        <v>69</v>
      </c>
      <c r="C86" s="13">
        <v>4767461.7265600003</v>
      </c>
      <c r="D86" s="13">
        <v>4518279.7854000004</v>
      </c>
      <c r="E86" s="13">
        <v>249181.94115999999</v>
      </c>
      <c r="F86" s="13">
        <v>5695815</v>
      </c>
      <c r="G86" s="13">
        <v>5409681</v>
      </c>
      <c r="H86" s="13">
        <v>286134</v>
      </c>
      <c r="I86" s="13">
        <v>342856</v>
      </c>
      <c r="J86" s="13">
        <v>323694</v>
      </c>
      <c r="K86" s="13">
        <v>19162</v>
      </c>
      <c r="L86" s="35">
        <v>1227865.8345792384</v>
      </c>
      <c r="M86" s="13">
        <v>2141310.7895345557</v>
      </c>
      <c r="N86" s="13">
        <v>1915062</v>
      </c>
      <c r="O86" s="13">
        <v>0</v>
      </c>
      <c r="P86" s="13">
        <v>226248.78953455575</v>
      </c>
      <c r="Q86" s="35">
        <v>52787.935087587553</v>
      </c>
      <c r="R86" s="13">
        <v>122678</v>
      </c>
      <c r="S86" s="13">
        <v>964</v>
      </c>
      <c r="T86" s="13">
        <v>91285.5</v>
      </c>
      <c r="U86" s="35">
        <v>2100.2100863006995</v>
      </c>
      <c r="V86" s="13">
        <v>17553</v>
      </c>
      <c r="W86" s="13">
        <v>0</v>
      </c>
      <c r="X86" s="13"/>
      <c r="Y86" s="35">
        <v>8869.6164198973074</v>
      </c>
      <c r="Z86" s="13">
        <v>86939</v>
      </c>
      <c r="AA86" s="13">
        <v>12464</v>
      </c>
      <c r="AB86" s="13">
        <v>57383.25</v>
      </c>
    </row>
    <row r="87" spans="1:28">
      <c r="A87" s="2">
        <v>221</v>
      </c>
      <c r="B87" s="1" t="s">
        <v>70</v>
      </c>
      <c r="C87" s="13">
        <v>2843213.2224149997</v>
      </c>
      <c r="D87" s="13">
        <v>2749359.7163999998</v>
      </c>
      <c r="E87" s="13">
        <v>93853.506015000006</v>
      </c>
      <c r="F87" s="13">
        <v>3373576</v>
      </c>
      <c r="G87" s="13">
        <v>3245373</v>
      </c>
      <c r="H87" s="13">
        <v>128203</v>
      </c>
      <c r="I87" s="13">
        <v>414793</v>
      </c>
      <c r="J87" s="13">
        <v>414793</v>
      </c>
      <c r="K87" s="13">
        <v>0</v>
      </c>
      <c r="L87" s="35">
        <v>883907.70565898065</v>
      </c>
      <c r="M87" s="13">
        <v>1477556.5334162866</v>
      </c>
      <c r="N87" s="13">
        <v>1182134</v>
      </c>
      <c r="O87" s="13">
        <v>517</v>
      </c>
      <c r="P87" s="13">
        <v>295939.53341628658</v>
      </c>
      <c r="Q87" s="35">
        <v>11885.287722737383</v>
      </c>
      <c r="R87" s="13">
        <v>56059</v>
      </c>
      <c r="S87" s="13">
        <v>0</v>
      </c>
      <c r="T87" s="13">
        <v>42044.25</v>
      </c>
      <c r="U87" s="35">
        <v>9338.7730090687382</v>
      </c>
      <c r="V87" s="13">
        <v>48625</v>
      </c>
      <c r="W87" s="13">
        <v>0</v>
      </c>
      <c r="X87" s="13">
        <v>36468.75</v>
      </c>
      <c r="Y87" s="35">
        <v>4574.4878948007545</v>
      </c>
      <c r="Z87" s="13">
        <v>65874</v>
      </c>
      <c r="AA87" s="13">
        <v>2359</v>
      </c>
      <c r="AB87" s="13">
        <v>48639</v>
      </c>
    </row>
    <row r="88" spans="1:28">
      <c r="A88" s="2">
        <v>222</v>
      </c>
      <c r="B88" s="1" t="s">
        <v>71</v>
      </c>
      <c r="C88" s="13">
        <v>10328160.69094</v>
      </c>
      <c r="D88" s="13">
        <v>9891797.8693000004</v>
      </c>
      <c r="E88" s="13">
        <v>436362.82163999998</v>
      </c>
      <c r="F88" s="13">
        <v>10151427</v>
      </c>
      <c r="G88" s="13">
        <v>9714338</v>
      </c>
      <c r="H88" s="13">
        <v>437089</v>
      </c>
      <c r="I88" s="13">
        <v>533584</v>
      </c>
      <c r="J88" s="13">
        <v>533584</v>
      </c>
      <c r="K88" s="13">
        <v>0</v>
      </c>
      <c r="L88" s="35">
        <v>4283471.8883737419</v>
      </c>
      <c r="M88" s="13">
        <v>7592948.470409967</v>
      </c>
      <c r="N88" s="13">
        <v>4480232</v>
      </c>
      <c r="O88" s="13">
        <v>519</v>
      </c>
      <c r="P88" s="13">
        <v>3113235.470409967</v>
      </c>
      <c r="Q88" s="35">
        <v>117803.7993363</v>
      </c>
      <c r="R88" s="13">
        <v>270184</v>
      </c>
      <c r="S88" s="13">
        <v>278</v>
      </c>
      <c r="T88" s="13">
        <v>202429.5</v>
      </c>
      <c r="U88" s="35">
        <v>56375.524191784702</v>
      </c>
      <c r="V88" s="13">
        <v>137204</v>
      </c>
      <c r="W88" s="13">
        <v>0</v>
      </c>
      <c r="X88" s="13">
        <v>102903</v>
      </c>
      <c r="Y88" s="35">
        <v>49297.953701300918</v>
      </c>
      <c r="Z88" s="13">
        <v>404661</v>
      </c>
      <c r="AA88" s="13">
        <v>198830</v>
      </c>
      <c r="AB88" s="13">
        <v>162528.29999999999</v>
      </c>
    </row>
    <row r="89" spans="1:28">
      <c r="A89" s="2">
        <v>225</v>
      </c>
      <c r="B89" s="1" t="s">
        <v>72</v>
      </c>
      <c r="C89" s="13">
        <v>1848376.27996</v>
      </c>
      <c r="D89" s="13">
        <v>1739370.6499000001</v>
      </c>
      <c r="E89" s="13">
        <v>109005.63006</v>
      </c>
      <c r="F89" s="13">
        <v>2311644</v>
      </c>
      <c r="G89" s="13">
        <v>2185450</v>
      </c>
      <c r="H89" s="13">
        <v>126194</v>
      </c>
      <c r="I89" s="13">
        <v>50367</v>
      </c>
      <c r="J89" s="13">
        <v>50367</v>
      </c>
      <c r="K89" s="13">
        <v>0</v>
      </c>
      <c r="L89" s="35">
        <v>1083337.1729530098</v>
      </c>
      <c r="M89" s="13">
        <v>1394576.5725480637</v>
      </c>
      <c r="N89" s="13">
        <v>711198</v>
      </c>
      <c r="O89" s="13">
        <v>0</v>
      </c>
      <c r="P89" s="13">
        <v>683378.5725480637</v>
      </c>
      <c r="Q89" s="35">
        <v>36546.870382146561</v>
      </c>
      <c r="R89" s="13">
        <v>29567</v>
      </c>
      <c r="S89" s="13">
        <v>1417</v>
      </c>
      <c r="T89" s="13">
        <v>21112.5</v>
      </c>
      <c r="U89" s="35">
        <v>13896.377073064761</v>
      </c>
      <c r="V89" s="13">
        <v>22880</v>
      </c>
      <c r="W89" s="13">
        <v>674</v>
      </c>
      <c r="X89" s="13">
        <v>16654.5</v>
      </c>
      <c r="Y89" s="35">
        <v>4414.505423566533</v>
      </c>
      <c r="Z89" s="13">
        <v>13186</v>
      </c>
      <c r="AA89" s="13">
        <v>51718</v>
      </c>
      <c r="AB89" s="13">
        <v>-28007.4</v>
      </c>
    </row>
    <row r="90" spans="1:28">
      <c r="A90" s="2">
        <v>226</v>
      </c>
      <c r="B90" s="1" t="s">
        <v>73</v>
      </c>
      <c r="C90" s="13">
        <v>2969199.2489439999</v>
      </c>
      <c r="D90" s="13">
        <v>2878286.5046999999</v>
      </c>
      <c r="E90" s="13">
        <v>90912.744244000001</v>
      </c>
      <c r="F90" s="13">
        <v>3065451</v>
      </c>
      <c r="G90" s="13">
        <v>2950826</v>
      </c>
      <c r="H90" s="13">
        <v>114625</v>
      </c>
      <c r="I90" s="13">
        <v>259512</v>
      </c>
      <c r="J90" s="13">
        <v>258257</v>
      </c>
      <c r="K90" s="13">
        <v>1255</v>
      </c>
      <c r="L90" s="35">
        <v>805252.43575089169</v>
      </c>
      <c r="M90" s="13">
        <v>1048700.0802750017</v>
      </c>
      <c r="N90" s="13">
        <v>778030</v>
      </c>
      <c r="O90" s="13">
        <v>24883</v>
      </c>
      <c r="P90" s="13">
        <v>295553.0802750017</v>
      </c>
      <c r="Q90" s="35">
        <v>56051.164743003996</v>
      </c>
      <c r="R90" s="13">
        <v>100864</v>
      </c>
      <c r="S90" s="13">
        <v>1392</v>
      </c>
      <c r="T90" s="13">
        <v>74604</v>
      </c>
      <c r="U90" s="35">
        <v>5630.715493164148</v>
      </c>
      <c r="V90" s="13">
        <v>0</v>
      </c>
      <c r="W90" s="13">
        <v>0</v>
      </c>
      <c r="X90" s="13">
        <v>0</v>
      </c>
      <c r="Y90" s="35">
        <v>3528.6765550659334</v>
      </c>
      <c r="Z90" s="13">
        <v>133848</v>
      </c>
      <c r="AA90" s="13">
        <v>70102</v>
      </c>
      <c r="AB90" s="13">
        <v>49557.3</v>
      </c>
    </row>
    <row r="91" spans="1:28">
      <c r="A91" s="2">
        <v>228</v>
      </c>
      <c r="B91" s="1" t="s">
        <v>74</v>
      </c>
      <c r="C91" s="13">
        <v>15606576.867249999</v>
      </c>
      <c r="D91" s="13">
        <v>15031854.223999999</v>
      </c>
      <c r="E91" s="13">
        <v>574722.64324999996</v>
      </c>
      <c r="F91" s="13">
        <v>17150040</v>
      </c>
      <c r="G91" s="13">
        <v>16476890</v>
      </c>
      <c r="H91" s="13">
        <v>673150</v>
      </c>
      <c r="I91" s="13">
        <v>1175296</v>
      </c>
      <c r="J91" s="13">
        <v>1113054</v>
      </c>
      <c r="K91" s="13">
        <v>62242</v>
      </c>
      <c r="L91" s="35">
        <v>5275758.2605675515</v>
      </c>
      <c r="M91" s="13">
        <v>9209944.2521434035</v>
      </c>
      <c r="N91" s="13">
        <v>6336089</v>
      </c>
      <c r="O91" s="13">
        <v>12841</v>
      </c>
      <c r="P91" s="13">
        <v>2886696.2521434035</v>
      </c>
      <c r="Q91" s="35">
        <v>156260.30297241764</v>
      </c>
      <c r="R91" s="13">
        <v>307689</v>
      </c>
      <c r="S91" s="13">
        <v>5489</v>
      </c>
      <c r="T91" s="13">
        <v>226650</v>
      </c>
      <c r="U91" s="35">
        <v>33355.880256642573</v>
      </c>
      <c r="V91" s="13">
        <v>121588</v>
      </c>
      <c r="W91" s="13">
        <v>1900</v>
      </c>
      <c r="X91" s="13">
        <v>89766</v>
      </c>
      <c r="Y91" s="35">
        <v>115239.66114198434</v>
      </c>
      <c r="Z91" s="13">
        <v>838758</v>
      </c>
      <c r="AA91" s="13">
        <v>431472</v>
      </c>
      <c r="AB91" s="13">
        <v>317789.84999999998</v>
      </c>
    </row>
    <row r="92" spans="1:28">
      <c r="A92" s="2">
        <v>230</v>
      </c>
      <c r="B92" s="1" t="s">
        <v>75</v>
      </c>
      <c r="C92" s="13">
        <v>1487721.456117</v>
      </c>
      <c r="D92" s="13">
        <v>1429798.2053</v>
      </c>
      <c r="E92" s="13">
        <v>57923.250817</v>
      </c>
      <c r="F92" s="13">
        <v>1420589</v>
      </c>
      <c r="G92" s="13">
        <v>1372762</v>
      </c>
      <c r="H92" s="13">
        <v>47827</v>
      </c>
      <c r="I92" s="13">
        <v>131818</v>
      </c>
      <c r="J92" s="13">
        <v>130686</v>
      </c>
      <c r="K92" s="13">
        <v>1132</v>
      </c>
      <c r="L92" s="35">
        <v>484356.39078969514</v>
      </c>
      <c r="M92" s="13">
        <v>876223.16611771844</v>
      </c>
      <c r="N92" s="13">
        <v>387627</v>
      </c>
      <c r="O92" s="13">
        <v>8219</v>
      </c>
      <c r="P92" s="13">
        <v>363267.29309227137</v>
      </c>
      <c r="Q92" s="35">
        <v>25329.896184079516</v>
      </c>
      <c r="R92" s="13">
        <v>50475</v>
      </c>
      <c r="S92" s="13">
        <v>0</v>
      </c>
      <c r="T92" s="13">
        <v>37856.25</v>
      </c>
      <c r="U92" s="35">
        <v>7555.973062064134</v>
      </c>
      <c r="V92" s="13">
        <v>42099</v>
      </c>
      <c r="W92" s="13">
        <v>0</v>
      </c>
      <c r="X92" s="13">
        <v>31574.25</v>
      </c>
      <c r="Y92" s="35">
        <v>3157.3011234753808</v>
      </c>
      <c r="Z92" s="13">
        <v>106583</v>
      </c>
      <c r="AA92" s="13">
        <v>31970</v>
      </c>
      <c r="AB92" s="13">
        <v>57564.15</v>
      </c>
    </row>
    <row r="93" spans="1:28">
      <c r="A93" s="2">
        <v>232</v>
      </c>
      <c r="B93" s="1" t="s">
        <v>76</v>
      </c>
      <c r="C93" s="13">
        <v>2723751.3917299998</v>
      </c>
      <c r="D93" s="13">
        <v>2570937.4704999998</v>
      </c>
      <c r="E93" s="13">
        <v>152813.92123000001</v>
      </c>
      <c r="F93" s="13">
        <v>2945073</v>
      </c>
      <c r="G93" s="13">
        <v>2766258</v>
      </c>
      <c r="H93" s="13">
        <v>178815</v>
      </c>
      <c r="I93" s="13">
        <v>163275</v>
      </c>
      <c r="J93" s="13">
        <v>158668</v>
      </c>
      <c r="K93" s="13">
        <v>4607</v>
      </c>
      <c r="L93" s="35">
        <v>1043948.3099575844</v>
      </c>
      <c r="M93" s="13">
        <v>1908030.8786347003</v>
      </c>
      <c r="N93" s="13">
        <v>1016828</v>
      </c>
      <c r="O93" s="13">
        <v>0</v>
      </c>
      <c r="P93" s="13">
        <v>782961.23246818827</v>
      </c>
      <c r="Q93" s="35">
        <v>80371.965619050839</v>
      </c>
      <c r="R93" s="13">
        <v>47787</v>
      </c>
      <c r="S93" s="13">
        <v>6639</v>
      </c>
      <c r="T93" s="13">
        <v>30861</v>
      </c>
      <c r="U93" s="35">
        <v>7023.0567757766685</v>
      </c>
      <c r="V93" s="13">
        <v>23947</v>
      </c>
      <c r="W93" s="13">
        <v>0</v>
      </c>
      <c r="X93" s="13">
        <v>17960.25</v>
      </c>
      <c r="Y93" s="35">
        <v>13936.773646047894</v>
      </c>
      <c r="Z93" s="13">
        <v>77364</v>
      </c>
      <c r="AA93" s="13">
        <v>32122</v>
      </c>
      <c r="AB93" s="13">
        <v>34566.75</v>
      </c>
    </row>
    <row r="94" spans="1:28">
      <c r="A94" s="2">
        <v>233</v>
      </c>
      <c r="B94" s="1" t="s">
        <v>77</v>
      </c>
      <c r="C94" s="13">
        <v>2678544.5251750001</v>
      </c>
      <c r="D94" s="13">
        <v>2628865.1634</v>
      </c>
      <c r="E94" s="13">
        <v>49679.361774999998</v>
      </c>
      <c r="F94" s="13">
        <v>2781217</v>
      </c>
      <c r="G94" s="13">
        <v>2740406</v>
      </c>
      <c r="H94" s="13">
        <v>40811</v>
      </c>
      <c r="I94" s="13">
        <v>80908</v>
      </c>
      <c r="J94" s="13">
        <v>80908</v>
      </c>
      <c r="K94" s="13">
        <v>0</v>
      </c>
      <c r="L94" s="35">
        <v>663001.8920286491</v>
      </c>
      <c r="M94" s="13">
        <v>1093253.9897169331</v>
      </c>
      <c r="N94" s="13">
        <v>628392</v>
      </c>
      <c r="O94" s="13">
        <v>21349</v>
      </c>
      <c r="P94" s="13">
        <v>486210.98971693311</v>
      </c>
      <c r="Q94" s="35">
        <v>16168.305702581234</v>
      </c>
      <c r="R94" s="13">
        <v>66124</v>
      </c>
      <c r="S94" s="13">
        <v>4138</v>
      </c>
      <c r="T94" s="13">
        <v>46489.5</v>
      </c>
      <c r="U94" s="35">
        <v>16054.558052946975</v>
      </c>
      <c r="V94" s="13">
        <v>17986</v>
      </c>
      <c r="W94" s="13">
        <v>151</v>
      </c>
      <c r="X94" s="13">
        <v>13376.25</v>
      </c>
      <c r="Y94" s="35">
        <v>6948.6068551752714</v>
      </c>
      <c r="Z94" s="13">
        <v>66319</v>
      </c>
      <c r="AA94" s="13">
        <v>5509</v>
      </c>
      <c r="AB94" s="13">
        <v>48558.15</v>
      </c>
    </row>
    <row r="95" spans="1:28">
      <c r="A95" s="2">
        <v>236</v>
      </c>
      <c r="B95" s="1" t="s">
        <v>78</v>
      </c>
      <c r="C95" s="13">
        <v>1671226.0916169998</v>
      </c>
      <c r="D95" s="13">
        <v>1587734.9380999999</v>
      </c>
      <c r="E95" s="13">
        <v>83491.153516999999</v>
      </c>
      <c r="F95" s="13">
        <v>1942438</v>
      </c>
      <c r="G95" s="13">
        <v>1868936</v>
      </c>
      <c r="H95" s="13">
        <v>73502</v>
      </c>
      <c r="I95" s="13">
        <v>123091</v>
      </c>
      <c r="J95" s="13">
        <v>120404</v>
      </c>
      <c r="K95" s="13">
        <v>2687</v>
      </c>
      <c r="L95" s="35">
        <v>594878.28054481267</v>
      </c>
      <c r="M95" s="13">
        <v>1075722.5389248086</v>
      </c>
      <c r="N95" s="13">
        <v>755994</v>
      </c>
      <c r="O95" s="13">
        <v>0</v>
      </c>
      <c r="P95" s="13">
        <v>319728.53892480861</v>
      </c>
      <c r="Q95" s="35">
        <v>65065.842477513877</v>
      </c>
      <c r="R95" s="13">
        <v>175991</v>
      </c>
      <c r="S95" s="13">
        <v>2720</v>
      </c>
      <c r="T95" s="13">
        <v>129953.25</v>
      </c>
      <c r="U95" s="35">
        <v>19149.111941710871</v>
      </c>
      <c r="V95" s="13">
        <v>58016</v>
      </c>
      <c r="W95" s="13">
        <v>762</v>
      </c>
      <c r="X95" s="13">
        <v>42940.5</v>
      </c>
      <c r="Y95" s="35">
        <v>17501.698952766026</v>
      </c>
      <c r="Z95" s="13">
        <v>56274</v>
      </c>
      <c r="AA95" s="13">
        <v>55089</v>
      </c>
      <c r="AB95" s="13">
        <v>4176.1500000000015</v>
      </c>
    </row>
    <row r="96" spans="1:28">
      <c r="A96" s="2">
        <v>241</v>
      </c>
      <c r="B96" s="1" t="s">
        <v>413</v>
      </c>
      <c r="C96" s="13">
        <v>2599437.3205619999</v>
      </c>
      <c r="D96" s="13">
        <v>2587999.4761999999</v>
      </c>
      <c r="E96" s="13">
        <v>11437.844362</v>
      </c>
      <c r="F96" s="13">
        <v>2966363</v>
      </c>
      <c r="G96" s="13">
        <v>2940254</v>
      </c>
      <c r="H96" s="13">
        <v>26109</v>
      </c>
      <c r="I96" s="13">
        <v>157027</v>
      </c>
      <c r="J96" s="13">
        <v>149534</v>
      </c>
      <c r="K96" s="13">
        <v>7493</v>
      </c>
      <c r="L96" s="35">
        <v>1832541.2304686848</v>
      </c>
      <c r="M96" s="13">
        <v>2461728.3635968231</v>
      </c>
      <c r="N96" s="13">
        <v>1680310</v>
      </c>
      <c r="O96" s="13">
        <v>20393</v>
      </c>
      <c r="P96" s="13">
        <v>801811.36359682307</v>
      </c>
      <c r="Q96" s="35">
        <v>34116.301264249822</v>
      </c>
      <c r="R96" s="13">
        <v>79738</v>
      </c>
      <c r="S96" s="13">
        <v>3996</v>
      </c>
      <c r="T96" s="13">
        <v>56806.5</v>
      </c>
      <c r="U96" s="35">
        <v>5780.7119308167667</v>
      </c>
      <c r="V96" s="13">
        <v>30374</v>
      </c>
      <c r="W96" s="13">
        <v>0</v>
      </c>
      <c r="X96" s="13">
        <v>22780.5</v>
      </c>
      <c r="Y96" s="35">
        <v>26516.136106427643</v>
      </c>
      <c r="Z96" s="13">
        <v>159558</v>
      </c>
      <c r="AA96" s="13">
        <v>55052</v>
      </c>
      <c r="AB96" s="13">
        <v>79642.649999999994</v>
      </c>
    </row>
    <row r="97" spans="1:28">
      <c r="A97" s="2">
        <v>243</v>
      </c>
      <c r="B97" s="1" t="s">
        <v>79</v>
      </c>
      <c r="C97" s="13">
        <v>6259002.49548</v>
      </c>
      <c r="D97" s="13">
        <v>5997574.3488999996</v>
      </c>
      <c r="E97" s="13">
        <v>261428.14658</v>
      </c>
      <c r="F97" s="13">
        <v>6411311</v>
      </c>
      <c r="G97" s="13">
        <v>6153614</v>
      </c>
      <c r="H97" s="13">
        <v>257697</v>
      </c>
      <c r="I97" s="13">
        <v>235342</v>
      </c>
      <c r="J97" s="13">
        <v>235342</v>
      </c>
      <c r="K97" s="13">
        <v>0</v>
      </c>
      <c r="L97" s="35">
        <v>1661696.2061377347</v>
      </c>
      <c r="M97" s="13">
        <v>2740046.4899111781</v>
      </c>
      <c r="N97" s="13">
        <v>1337431</v>
      </c>
      <c r="O97" s="13">
        <v>24155</v>
      </c>
      <c r="P97" s="13">
        <v>1246272.1546033011</v>
      </c>
      <c r="Q97" s="35">
        <v>57257.848397460955</v>
      </c>
      <c r="R97" s="13">
        <v>112936</v>
      </c>
      <c r="S97" s="13">
        <v>15937</v>
      </c>
      <c r="T97" s="13">
        <v>72749.25</v>
      </c>
      <c r="U97" s="35">
        <v>20303.330630060311</v>
      </c>
      <c r="V97" s="13">
        <v>82607</v>
      </c>
      <c r="W97" s="13">
        <v>0</v>
      </c>
      <c r="X97" s="13">
        <v>61955.25</v>
      </c>
      <c r="Y97" s="35">
        <v>7166.6221836219065</v>
      </c>
      <c r="Z97" s="13">
        <v>151360</v>
      </c>
      <c r="AA97" s="13">
        <v>18973</v>
      </c>
      <c r="AB97" s="13">
        <v>103839.6</v>
      </c>
    </row>
    <row r="98" spans="1:28">
      <c r="A98" s="2">
        <v>244</v>
      </c>
      <c r="B98" s="1" t="s">
        <v>80</v>
      </c>
      <c r="C98" s="13">
        <v>715011.88849699998</v>
      </c>
      <c r="D98" s="13">
        <v>687209.37850999995</v>
      </c>
      <c r="E98" s="13">
        <v>27802.509987000001</v>
      </c>
      <c r="F98" s="13">
        <v>864199</v>
      </c>
      <c r="G98" s="13">
        <v>829671</v>
      </c>
      <c r="H98" s="13">
        <v>34528</v>
      </c>
      <c r="I98" s="13">
        <v>28315</v>
      </c>
      <c r="J98" s="13">
        <v>28315</v>
      </c>
      <c r="K98" s="13">
        <v>0</v>
      </c>
      <c r="L98" s="35">
        <v>294961.38736044196</v>
      </c>
      <c r="M98" s="13">
        <v>547363.56895387545</v>
      </c>
      <c r="N98" s="13">
        <v>200970</v>
      </c>
      <c r="O98" s="13">
        <v>0</v>
      </c>
      <c r="P98" s="13">
        <v>221221.04052033147</v>
      </c>
      <c r="Q98" s="35">
        <v>17717.863252303847</v>
      </c>
      <c r="R98" s="13">
        <v>53014</v>
      </c>
      <c r="S98" s="13">
        <v>0</v>
      </c>
      <c r="T98" s="13">
        <v>39760.5</v>
      </c>
      <c r="U98" s="35">
        <v>4356.6556301910414</v>
      </c>
      <c r="V98" s="13">
        <v>17912</v>
      </c>
      <c r="W98" s="13">
        <v>0</v>
      </c>
      <c r="X98" s="13">
        <v>13434</v>
      </c>
      <c r="Y98" s="35">
        <v>257.74953698846872</v>
      </c>
      <c r="Z98" s="13">
        <v>16599</v>
      </c>
      <c r="AA98" s="13">
        <v>1816</v>
      </c>
      <c r="AB98" s="13">
        <v>11452.95</v>
      </c>
    </row>
    <row r="99" spans="1:28">
      <c r="A99" s="2">
        <v>246</v>
      </c>
      <c r="B99" s="1" t="s">
        <v>81</v>
      </c>
      <c r="C99" s="13">
        <v>937605.48885299999</v>
      </c>
      <c r="D99" s="13">
        <v>908305.88489999995</v>
      </c>
      <c r="E99" s="13">
        <v>29299.603953000002</v>
      </c>
      <c r="F99" s="13">
        <v>1193092</v>
      </c>
      <c r="G99" s="13">
        <v>1162331</v>
      </c>
      <c r="H99" s="13">
        <v>30761</v>
      </c>
      <c r="I99" s="13">
        <v>54031</v>
      </c>
      <c r="J99" s="13">
        <v>54031</v>
      </c>
      <c r="K99" s="13">
        <v>0</v>
      </c>
      <c r="L99" s="35">
        <v>588707.83412285731</v>
      </c>
      <c r="M99" s="13">
        <v>620228.65298664931</v>
      </c>
      <c r="N99" s="13">
        <v>649169</v>
      </c>
      <c r="O99" s="13">
        <v>0</v>
      </c>
      <c r="P99" s="13">
        <v>-28940.347013350693</v>
      </c>
      <c r="Q99" s="35">
        <v>68904.867820098472</v>
      </c>
      <c r="R99" s="13">
        <v>119699</v>
      </c>
      <c r="S99" s="13">
        <v>2554</v>
      </c>
      <c r="T99" s="13">
        <v>87858.75</v>
      </c>
      <c r="U99" s="35">
        <v>363.1629521676046</v>
      </c>
      <c r="V99" s="13">
        <v>11376</v>
      </c>
      <c r="W99" s="13">
        <v>0</v>
      </c>
      <c r="X99" s="13">
        <v>8532</v>
      </c>
      <c r="Y99" s="35">
        <v>4647.8567623275603</v>
      </c>
      <c r="Z99" s="13">
        <v>197032</v>
      </c>
      <c r="AA99" s="13">
        <v>20715</v>
      </c>
      <c r="AB99" s="13">
        <v>132763.65</v>
      </c>
    </row>
    <row r="100" spans="1:28">
      <c r="A100" s="2">
        <v>252</v>
      </c>
      <c r="B100" s="1" t="s">
        <v>82</v>
      </c>
      <c r="C100" s="13">
        <v>1721722.10879</v>
      </c>
      <c r="D100" s="13">
        <v>1587365.7649999999</v>
      </c>
      <c r="E100" s="13">
        <v>134356.34379000001</v>
      </c>
      <c r="F100" s="13">
        <v>1926950</v>
      </c>
      <c r="G100" s="13">
        <v>1811041</v>
      </c>
      <c r="H100" s="13">
        <v>115909</v>
      </c>
      <c r="I100" s="13">
        <v>47347</v>
      </c>
      <c r="J100" s="13">
        <v>47347</v>
      </c>
      <c r="K100" s="13">
        <v>0</v>
      </c>
      <c r="L100" s="35">
        <v>615396.98539644689</v>
      </c>
      <c r="M100" s="13">
        <v>934579.43714181881</v>
      </c>
      <c r="N100" s="13">
        <v>546561</v>
      </c>
      <c r="O100" s="13">
        <v>0</v>
      </c>
      <c r="P100" s="13">
        <v>388018.43714181881</v>
      </c>
      <c r="Q100" s="35">
        <v>41682.772647908838</v>
      </c>
      <c r="R100" s="13">
        <v>50323</v>
      </c>
      <c r="S100" s="13">
        <v>0</v>
      </c>
      <c r="T100" s="13">
        <v>37742.25</v>
      </c>
      <c r="U100" s="35">
        <v>13259.997039488313</v>
      </c>
      <c r="V100" s="13">
        <v>31401</v>
      </c>
      <c r="W100" s="13">
        <v>0</v>
      </c>
      <c r="X100" s="13">
        <v>23550.75</v>
      </c>
      <c r="Y100" s="35">
        <v>27086.18258072736</v>
      </c>
      <c r="Z100" s="13">
        <v>69428</v>
      </c>
      <c r="AA100" s="13">
        <v>83684</v>
      </c>
      <c r="AB100" s="13">
        <v>-8254.0499999999993</v>
      </c>
    </row>
    <row r="101" spans="1:28">
      <c r="A101" s="2">
        <v>262</v>
      </c>
      <c r="B101" s="1" t="s">
        <v>83</v>
      </c>
      <c r="C101" s="13">
        <v>2705083.8347010002</v>
      </c>
      <c r="D101" s="13">
        <v>2633690.2225000001</v>
      </c>
      <c r="E101" s="13">
        <v>71393.612200999996</v>
      </c>
      <c r="F101" s="13">
        <v>3047282</v>
      </c>
      <c r="G101" s="13">
        <v>2954764</v>
      </c>
      <c r="H101" s="13">
        <v>92518</v>
      </c>
      <c r="I101" s="13">
        <v>127166</v>
      </c>
      <c r="J101" s="13">
        <v>117931</v>
      </c>
      <c r="K101" s="13">
        <v>9235</v>
      </c>
      <c r="L101" s="35">
        <v>879193.38484739431</v>
      </c>
      <c r="M101" s="13">
        <v>1463424.2798321303</v>
      </c>
      <c r="N101" s="13">
        <v>1236963</v>
      </c>
      <c r="O101" s="13">
        <v>18192</v>
      </c>
      <c r="P101" s="13">
        <v>244653.2798321303</v>
      </c>
      <c r="Q101" s="35">
        <v>92698.224039631576</v>
      </c>
      <c r="R101" s="13">
        <v>226200</v>
      </c>
      <c r="S101" s="13">
        <v>332</v>
      </c>
      <c r="T101" s="13">
        <v>169401</v>
      </c>
      <c r="U101" s="35">
        <v>30611.231402680107</v>
      </c>
      <c r="V101" s="13">
        <v>75599</v>
      </c>
      <c r="W101" s="13">
        <v>1162</v>
      </c>
      <c r="X101" s="13">
        <v>55827.75</v>
      </c>
      <c r="Y101" s="35">
        <v>40064.629854970255</v>
      </c>
      <c r="Z101" s="13">
        <v>218636</v>
      </c>
      <c r="AA101" s="13">
        <v>169017</v>
      </c>
      <c r="AB101" s="13">
        <v>42249.45</v>
      </c>
    </row>
    <row r="102" spans="1:28">
      <c r="A102" s="2">
        <v>263</v>
      </c>
      <c r="B102" s="1" t="s">
        <v>84</v>
      </c>
      <c r="C102" s="13">
        <v>1459116.9905689999</v>
      </c>
      <c r="D102" s="13">
        <v>1422811.5907999999</v>
      </c>
      <c r="E102" s="13">
        <v>36305.399769000003</v>
      </c>
      <c r="F102" s="13">
        <v>1415507</v>
      </c>
      <c r="G102" s="13">
        <v>1373878</v>
      </c>
      <c r="H102" s="13">
        <v>41629</v>
      </c>
      <c r="I102" s="13">
        <v>95889</v>
      </c>
      <c r="J102" s="13">
        <v>95889</v>
      </c>
      <c r="K102" s="13">
        <v>0</v>
      </c>
      <c r="L102" s="35">
        <v>525118.55649998446</v>
      </c>
      <c r="M102" s="13">
        <v>944066.42696470045</v>
      </c>
      <c r="N102" s="13">
        <v>473337</v>
      </c>
      <c r="O102" s="13">
        <v>848</v>
      </c>
      <c r="P102" s="13">
        <v>393838.91737498832</v>
      </c>
      <c r="Q102" s="35">
        <v>50865.284248440279</v>
      </c>
      <c r="R102" s="13">
        <v>94633</v>
      </c>
      <c r="S102" s="13">
        <v>5701</v>
      </c>
      <c r="T102" s="13">
        <v>66699</v>
      </c>
      <c r="U102" s="35">
        <v>28715.349219316944</v>
      </c>
      <c r="V102" s="13">
        <v>64845</v>
      </c>
      <c r="W102" s="13">
        <v>1160</v>
      </c>
      <c r="X102" s="13">
        <v>47763.75</v>
      </c>
      <c r="Y102" s="35">
        <v>28850.520858260326</v>
      </c>
      <c r="Z102" s="13">
        <v>197686</v>
      </c>
      <c r="AA102" s="13">
        <v>45371</v>
      </c>
      <c r="AB102" s="13">
        <v>116055.45</v>
      </c>
    </row>
    <row r="103" spans="1:28">
      <c r="A103" s="2">
        <v>265</v>
      </c>
      <c r="B103" s="1" t="s">
        <v>427</v>
      </c>
      <c r="C103" s="13">
        <v>728777.56653099996</v>
      </c>
      <c r="D103" s="13">
        <v>708376.90281999996</v>
      </c>
      <c r="E103" s="13">
        <v>20400.663711000001</v>
      </c>
      <c r="F103" s="13">
        <v>886997</v>
      </c>
      <c r="G103" s="13">
        <v>862870</v>
      </c>
      <c r="H103" s="13">
        <v>24127</v>
      </c>
      <c r="I103" s="13">
        <v>72930</v>
      </c>
      <c r="J103" s="13">
        <v>72930</v>
      </c>
      <c r="K103" s="13">
        <v>0</v>
      </c>
      <c r="L103" s="35">
        <v>313283.42689256399</v>
      </c>
      <c r="M103" s="13">
        <v>543229.05547252786</v>
      </c>
      <c r="N103" s="13">
        <v>335144</v>
      </c>
      <c r="O103" s="13">
        <v>15000</v>
      </c>
      <c r="P103" s="13">
        <v>223085.05547252786</v>
      </c>
      <c r="Q103" s="35">
        <v>21631.507252773376</v>
      </c>
      <c r="R103" s="13">
        <v>41239</v>
      </c>
      <c r="S103" s="13">
        <v>1200</v>
      </c>
      <c r="T103" s="13">
        <v>30029.25</v>
      </c>
      <c r="U103" s="35">
        <v>0</v>
      </c>
      <c r="V103" s="13"/>
      <c r="W103" s="13"/>
      <c r="X103" s="13"/>
      <c r="Y103" s="35">
        <v>4618.2303787656674</v>
      </c>
      <c r="Z103" s="13">
        <v>23064</v>
      </c>
      <c r="AA103" s="13">
        <v>400</v>
      </c>
      <c r="AB103" s="13">
        <v>17457.599999999999</v>
      </c>
    </row>
    <row r="104" spans="1:28">
      <c r="A104" s="2">
        <v>267</v>
      </c>
      <c r="B104" s="1" t="s">
        <v>85</v>
      </c>
      <c r="C104" s="13">
        <v>2624413.8724699998</v>
      </c>
      <c r="D104" s="13">
        <v>2508481.4243999999</v>
      </c>
      <c r="E104" s="13">
        <v>115932.44807</v>
      </c>
      <c r="F104" s="13">
        <v>2654272</v>
      </c>
      <c r="G104" s="13">
        <v>2514610</v>
      </c>
      <c r="H104" s="13">
        <v>139662</v>
      </c>
      <c r="I104" s="13">
        <v>315548</v>
      </c>
      <c r="J104" s="13">
        <v>302406</v>
      </c>
      <c r="K104" s="13">
        <v>13142</v>
      </c>
      <c r="L104" s="35">
        <v>773802.52534103405</v>
      </c>
      <c r="M104" s="13">
        <v>1403109.1488271197</v>
      </c>
      <c r="N104" s="13">
        <v>591703</v>
      </c>
      <c r="O104" s="13">
        <v>33422</v>
      </c>
      <c r="P104" s="13">
        <v>580351.89400577557</v>
      </c>
      <c r="Q104" s="35">
        <v>41183.920187407079</v>
      </c>
      <c r="R104" s="13">
        <v>39521</v>
      </c>
      <c r="S104" s="13">
        <v>900</v>
      </c>
      <c r="T104" s="13">
        <v>28965.75</v>
      </c>
      <c r="U104" s="35">
        <v>18754.233971530062</v>
      </c>
      <c r="V104" s="13">
        <v>42501</v>
      </c>
      <c r="W104" s="13">
        <v>8844</v>
      </c>
      <c r="X104" s="13">
        <v>25242.75</v>
      </c>
      <c r="Y104" s="35">
        <v>30088.555145458489</v>
      </c>
      <c r="Z104" s="13">
        <v>75485</v>
      </c>
      <c r="AA104" s="13">
        <v>43820</v>
      </c>
      <c r="AB104" s="13">
        <v>25749.15</v>
      </c>
    </row>
    <row r="105" spans="1:28">
      <c r="A105" s="2">
        <v>268</v>
      </c>
      <c r="B105" s="1" t="s">
        <v>86</v>
      </c>
      <c r="C105" s="13">
        <v>73621447.6382</v>
      </c>
      <c r="D105" s="13">
        <v>71605590.287</v>
      </c>
      <c r="E105" s="13">
        <v>2015857.3511999999</v>
      </c>
      <c r="F105" s="13">
        <v>72764835</v>
      </c>
      <c r="G105" s="13">
        <v>70572068</v>
      </c>
      <c r="H105" s="13">
        <v>2192767</v>
      </c>
      <c r="I105" s="13">
        <v>4827689</v>
      </c>
      <c r="J105" s="13">
        <v>4827689</v>
      </c>
      <c r="K105" s="13">
        <v>0</v>
      </c>
      <c r="L105" s="35">
        <v>35850868.415344678</v>
      </c>
      <c r="M105" s="13">
        <v>60428208.140160009</v>
      </c>
      <c r="N105" s="13">
        <v>42445166</v>
      </c>
      <c r="O105" s="13">
        <v>2173474</v>
      </c>
      <c r="P105" s="13">
        <v>20156516.140160009</v>
      </c>
      <c r="Q105" s="35">
        <v>412152.55374581192</v>
      </c>
      <c r="R105" s="13">
        <v>844717</v>
      </c>
      <c r="S105" s="13">
        <v>17324</v>
      </c>
      <c r="T105" s="13">
        <v>620544.75</v>
      </c>
      <c r="U105" s="35">
        <v>125777.08217541932</v>
      </c>
      <c r="V105" s="13">
        <v>310188</v>
      </c>
      <c r="W105" s="13">
        <v>4392</v>
      </c>
      <c r="X105" s="13">
        <v>229347</v>
      </c>
      <c r="Y105" s="35">
        <v>362713.54840127722</v>
      </c>
      <c r="Z105" s="13">
        <v>2976330</v>
      </c>
      <c r="AA105" s="13">
        <v>527835</v>
      </c>
      <c r="AB105" s="13">
        <v>1918491.1</v>
      </c>
    </row>
    <row r="106" spans="1:28">
      <c r="A106" s="2">
        <v>269</v>
      </c>
      <c r="B106" s="1" t="s">
        <v>87</v>
      </c>
      <c r="C106" s="13">
        <v>1313673.0048369998</v>
      </c>
      <c r="D106" s="13">
        <v>1281905.3444999999</v>
      </c>
      <c r="E106" s="13">
        <v>31767.660337000001</v>
      </c>
      <c r="F106" s="13">
        <v>1383499</v>
      </c>
      <c r="G106" s="13">
        <v>1366609</v>
      </c>
      <c r="H106" s="13">
        <v>16890</v>
      </c>
      <c r="I106" s="13">
        <v>105335</v>
      </c>
      <c r="J106" s="13">
        <v>103972</v>
      </c>
      <c r="K106" s="13">
        <v>1363</v>
      </c>
      <c r="L106" s="35">
        <v>504655.42441125668</v>
      </c>
      <c r="M106" s="13">
        <v>885997.88236176397</v>
      </c>
      <c r="N106" s="13">
        <v>508102</v>
      </c>
      <c r="O106" s="13">
        <v>92265</v>
      </c>
      <c r="P106" s="13">
        <v>378491.56830844248</v>
      </c>
      <c r="Q106" s="35">
        <v>37620.821159182029</v>
      </c>
      <c r="R106" s="13">
        <v>76338</v>
      </c>
      <c r="S106" s="13">
        <v>0</v>
      </c>
      <c r="T106" s="13">
        <v>57253.5</v>
      </c>
      <c r="U106" s="35">
        <v>19530.472035361465</v>
      </c>
      <c r="V106" s="13">
        <v>22831</v>
      </c>
      <c r="W106" s="13">
        <v>272</v>
      </c>
      <c r="X106" s="13">
        <v>16919.25</v>
      </c>
      <c r="Y106" s="35">
        <v>967.56283256252766</v>
      </c>
      <c r="Z106" s="13">
        <v>2674</v>
      </c>
      <c r="AA106" s="13">
        <v>6197</v>
      </c>
      <c r="AB106" s="13">
        <v>-2241.15</v>
      </c>
    </row>
    <row r="107" spans="1:28">
      <c r="A107" s="2">
        <v>273</v>
      </c>
      <c r="B107" s="1" t="s">
        <v>88</v>
      </c>
      <c r="C107" s="13">
        <v>1329807.0078959998</v>
      </c>
      <c r="D107" s="13">
        <v>1256566.7087999999</v>
      </c>
      <c r="E107" s="13">
        <v>73240.299096000002</v>
      </c>
      <c r="F107" s="13">
        <v>1474605</v>
      </c>
      <c r="G107" s="13">
        <v>1411548</v>
      </c>
      <c r="H107" s="13">
        <v>63057</v>
      </c>
      <c r="I107" s="13">
        <v>83477</v>
      </c>
      <c r="J107" s="13">
        <v>82788</v>
      </c>
      <c r="K107" s="13">
        <v>689</v>
      </c>
      <c r="L107" s="35">
        <v>303198.01593088254</v>
      </c>
      <c r="M107" s="13">
        <v>376407.70958745317</v>
      </c>
      <c r="N107" s="13">
        <v>217689</v>
      </c>
      <c r="O107" s="13">
        <v>685</v>
      </c>
      <c r="P107" s="13">
        <v>159403.70958745317</v>
      </c>
      <c r="Q107" s="35">
        <v>47936.327583798084</v>
      </c>
      <c r="R107" s="13">
        <v>34139</v>
      </c>
      <c r="S107" s="13">
        <v>3817</v>
      </c>
      <c r="T107" s="13">
        <v>22741.5</v>
      </c>
      <c r="U107" s="35">
        <v>15366.186186561994</v>
      </c>
      <c r="V107" s="13">
        <v>13890</v>
      </c>
      <c r="W107" s="13">
        <v>0</v>
      </c>
      <c r="X107" s="13">
        <v>10417.5</v>
      </c>
      <c r="Y107" s="35">
        <v>28308.009493388723</v>
      </c>
      <c r="Z107" s="13">
        <v>239852</v>
      </c>
      <c r="AA107" s="13">
        <v>48488</v>
      </c>
      <c r="AB107" s="13">
        <v>144155.4</v>
      </c>
    </row>
    <row r="108" spans="1:28">
      <c r="A108" s="2">
        <v>274</v>
      </c>
      <c r="B108" s="1" t="s">
        <v>89</v>
      </c>
      <c r="C108" s="13">
        <v>4586812.6567830006</v>
      </c>
      <c r="D108" s="13">
        <v>4523173.9681000002</v>
      </c>
      <c r="E108" s="13">
        <v>63638.688683</v>
      </c>
      <c r="F108" s="13">
        <v>5199826</v>
      </c>
      <c r="G108" s="13">
        <v>5051612</v>
      </c>
      <c r="H108" s="13">
        <v>148214</v>
      </c>
      <c r="I108" s="13">
        <v>399786</v>
      </c>
      <c r="J108" s="13">
        <v>392169</v>
      </c>
      <c r="K108" s="13">
        <v>7617</v>
      </c>
      <c r="L108" s="35">
        <v>1787721.1953342662</v>
      </c>
      <c r="M108" s="13">
        <v>3107626.5593671668</v>
      </c>
      <c r="N108" s="13">
        <v>1270813</v>
      </c>
      <c r="O108" s="13">
        <v>6908</v>
      </c>
      <c r="P108" s="13">
        <v>1340790.8965006997</v>
      </c>
      <c r="Q108" s="35">
        <v>44631.023233437176</v>
      </c>
      <c r="R108" s="13">
        <v>107789</v>
      </c>
      <c r="S108" s="13">
        <v>21624</v>
      </c>
      <c r="T108" s="13">
        <v>64623.75</v>
      </c>
      <c r="U108" s="35">
        <v>0</v>
      </c>
      <c r="V108" s="13"/>
      <c r="W108" s="13"/>
      <c r="X108" s="13"/>
      <c r="Y108" s="35">
        <v>15692.572554201255</v>
      </c>
      <c r="Z108" s="13">
        <v>161775</v>
      </c>
      <c r="AA108" s="13">
        <v>51090</v>
      </c>
      <c r="AB108" s="13">
        <v>86288.7</v>
      </c>
    </row>
    <row r="109" spans="1:28">
      <c r="A109" s="2">
        <v>275</v>
      </c>
      <c r="B109" s="1" t="s">
        <v>90</v>
      </c>
      <c r="C109" s="13">
        <v>8304926.1211000001</v>
      </c>
      <c r="D109" s="13">
        <v>8113420.0444</v>
      </c>
      <c r="E109" s="13">
        <v>191506.07670000001</v>
      </c>
      <c r="F109" s="13">
        <v>8714083</v>
      </c>
      <c r="G109" s="13">
        <v>8534136</v>
      </c>
      <c r="H109" s="13">
        <v>179947</v>
      </c>
      <c r="I109" s="13">
        <v>746144</v>
      </c>
      <c r="J109" s="13">
        <v>743824</v>
      </c>
      <c r="K109" s="13">
        <v>2320</v>
      </c>
      <c r="L109" s="35">
        <v>3139100.5112568452</v>
      </c>
      <c r="M109" s="13">
        <v>4918816.7854922563</v>
      </c>
      <c r="N109" s="13">
        <v>2601345</v>
      </c>
      <c r="O109" s="13">
        <v>25925</v>
      </c>
      <c r="P109" s="13">
        <v>2343396.7854922563</v>
      </c>
      <c r="Q109" s="35">
        <v>88563.746004923145</v>
      </c>
      <c r="R109" s="13">
        <v>343453</v>
      </c>
      <c r="S109" s="13">
        <v>2055</v>
      </c>
      <c r="T109" s="13">
        <v>256048.5</v>
      </c>
      <c r="U109" s="35">
        <v>16383.406395460948</v>
      </c>
      <c r="V109" s="13">
        <v>66251</v>
      </c>
      <c r="W109" s="13">
        <v>1112</v>
      </c>
      <c r="X109" s="13">
        <v>48854.25</v>
      </c>
      <c r="Y109" s="35">
        <v>28725.218683077968</v>
      </c>
      <c r="Z109" s="13">
        <v>219993</v>
      </c>
      <c r="AA109" s="13">
        <v>47068</v>
      </c>
      <c r="AB109" s="13">
        <v>129693.75</v>
      </c>
    </row>
    <row r="110" spans="1:28">
      <c r="A110" s="2">
        <v>277</v>
      </c>
      <c r="B110" s="1" t="s">
        <v>91</v>
      </c>
      <c r="C110" s="13">
        <v>54887.683207000002</v>
      </c>
      <c r="D110" s="13">
        <v>54887.683207000002</v>
      </c>
      <c r="E110" s="13">
        <v>0</v>
      </c>
      <c r="F110" s="13">
        <v>54980</v>
      </c>
      <c r="G110" s="13">
        <v>54980</v>
      </c>
      <c r="H110" s="13">
        <v>0</v>
      </c>
      <c r="I110" s="13">
        <v>3884</v>
      </c>
      <c r="J110" s="13">
        <v>3884</v>
      </c>
      <c r="K110" s="13">
        <v>0</v>
      </c>
      <c r="L110" s="35">
        <v>25992.191410941272</v>
      </c>
      <c r="M110" s="13">
        <v>45820.28373965068</v>
      </c>
      <c r="N110" s="13">
        <v>6155</v>
      </c>
      <c r="O110" s="13">
        <v>0</v>
      </c>
      <c r="P110" s="13">
        <v>19494.143558205953</v>
      </c>
      <c r="Q110" s="35">
        <v>0</v>
      </c>
      <c r="R110" s="13"/>
      <c r="S110" s="13"/>
      <c r="T110" s="13"/>
      <c r="U110" s="35">
        <v>0</v>
      </c>
      <c r="V110" s="13">
        <v>2421</v>
      </c>
      <c r="W110" s="13">
        <v>426</v>
      </c>
      <c r="X110" s="13">
        <v>1496.25</v>
      </c>
      <c r="Y110" s="35">
        <v>0</v>
      </c>
      <c r="Z110" s="13"/>
      <c r="AA110" s="13"/>
      <c r="AB110" s="13"/>
    </row>
    <row r="111" spans="1:28">
      <c r="A111" s="2">
        <v>279</v>
      </c>
      <c r="B111" s="1" t="s">
        <v>92</v>
      </c>
      <c r="C111" s="13">
        <v>258237.05843</v>
      </c>
      <c r="D111" s="13">
        <v>258237.05843</v>
      </c>
      <c r="E111" s="13">
        <v>0</v>
      </c>
      <c r="F111" s="13">
        <v>284397</v>
      </c>
      <c r="G111" s="13">
        <v>284397</v>
      </c>
      <c r="H111" s="13">
        <v>0</v>
      </c>
      <c r="I111" s="13">
        <v>1821</v>
      </c>
      <c r="J111" s="13">
        <v>1821</v>
      </c>
      <c r="K111" s="13">
        <v>0</v>
      </c>
      <c r="L111" s="35">
        <v>126986.4912868775</v>
      </c>
      <c r="M111" s="13">
        <v>234846.40591617685</v>
      </c>
      <c r="N111" s="13">
        <v>138871</v>
      </c>
      <c r="O111" s="13">
        <v>0</v>
      </c>
      <c r="P111" s="13">
        <v>95239.868465158128</v>
      </c>
      <c r="Q111" s="35">
        <v>692.95395375384101</v>
      </c>
      <c r="R111" s="13">
        <v>5974</v>
      </c>
      <c r="S111" s="13">
        <v>0</v>
      </c>
      <c r="T111" s="13">
        <v>4480.5</v>
      </c>
      <c r="U111" s="35">
        <v>1020.0797597034219</v>
      </c>
      <c r="V111" s="13">
        <v>0</v>
      </c>
      <c r="W111" s="13">
        <v>0</v>
      </c>
      <c r="X111" s="13">
        <v>0</v>
      </c>
      <c r="Y111" s="35">
        <v>391.24253586146881</v>
      </c>
      <c r="Z111" s="13">
        <v>0</v>
      </c>
      <c r="AA111" s="13">
        <v>0</v>
      </c>
      <c r="AB111" s="13">
        <v>0</v>
      </c>
    </row>
    <row r="112" spans="1:28">
      <c r="A112" s="2">
        <v>281</v>
      </c>
      <c r="B112" s="1" t="s">
        <v>93</v>
      </c>
      <c r="C112" s="13">
        <v>9417477.2644699998</v>
      </c>
      <c r="D112" s="13">
        <v>9056619.5465999991</v>
      </c>
      <c r="E112" s="13">
        <v>360857.71786999999</v>
      </c>
      <c r="F112" s="13">
        <v>9858343</v>
      </c>
      <c r="G112" s="13">
        <v>9500383</v>
      </c>
      <c r="H112" s="13">
        <v>357960</v>
      </c>
      <c r="I112" s="13">
        <v>473063</v>
      </c>
      <c r="J112" s="13">
        <v>467751</v>
      </c>
      <c r="K112" s="13">
        <v>5312</v>
      </c>
      <c r="L112" s="35">
        <v>3433853.6494991835</v>
      </c>
      <c r="M112" s="13">
        <v>5623214.679850135</v>
      </c>
      <c r="N112" s="13">
        <v>4555813</v>
      </c>
      <c r="O112" s="13">
        <v>19961</v>
      </c>
      <c r="P112" s="13">
        <v>1087362.679850135</v>
      </c>
      <c r="Q112" s="35">
        <v>126166.43552760978</v>
      </c>
      <c r="R112" s="13">
        <v>215207</v>
      </c>
      <c r="S112" s="13">
        <v>4362</v>
      </c>
      <c r="T112" s="13">
        <v>158133.75</v>
      </c>
      <c r="U112" s="35">
        <v>21225.66574408369</v>
      </c>
      <c r="V112" s="13">
        <v>80515</v>
      </c>
      <c r="W112" s="13">
        <v>0</v>
      </c>
      <c r="X112" s="13">
        <v>60386.25</v>
      </c>
      <c r="Y112" s="35">
        <v>54447.367710046878</v>
      </c>
      <c r="Z112" s="13">
        <v>1528122</v>
      </c>
      <c r="AA112" s="13">
        <v>157989</v>
      </c>
      <c r="AB112" s="13">
        <v>1056356.8500000001</v>
      </c>
    </row>
    <row r="113" spans="1:28">
      <c r="A113" s="2">
        <v>282</v>
      </c>
      <c r="B113" s="1" t="s">
        <v>428</v>
      </c>
      <c r="C113" s="13">
        <v>1156367.240922</v>
      </c>
      <c r="D113" s="13">
        <v>1144970.0469</v>
      </c>
      <c r="E113" s="13">
        <v>11397.194022</v>
      </c>
      <c r="F113" s="13">
        <v>1247343</v>
      </c>
      <c r="G113" s="13">
        <v>1236161</v>
      </c>
      <c r="H113" s="13">
        <v>11182</v>
      </c>
      <c r="I113" s="13">
        <v>57355</v>
      </c>
      <c r="J113" s="13">
        <v>57355</v>
      </c>
      <c r="K113" s="13">
        <v>0</v>
      </c>
      <c r="L113" s="35">
        <v>774500.77006032364</v>
      </c>
      <c r="M113" s="13">
        <v>1181396.0673882468</v>
      </c>
      <c r="N113" s="13">
        <v>722244</v>
      </c>
      <c r="O113" s="13">
        <v>2000</v>
      </c>
      <c r="P113" s="13">
        <v>461152.06738824677</v>
      </c>
      <c r="Q113" s="35">
        <v>30239.152993649248</v>
      </c>
      <c r="R113" s="13">
        <v>47985</v>
      </c>
      <c r="S113" s="13">
        <v>1672</v>
      </c>
      <c r="T113" s="13">
        <v>34734.75</v>
      </c>
      <c r="U113" s="35">
        <v>3461.6162283921421</v>
      </c>
      <c r="V113" s="13">
        <v>29442</v>
      </c>
      <c r="W113" s="13">
        <v>0</v>
      </c>
      <c r="X113" s="13">
        <v>22081.5</v>
      </c>
      <c r="Y113" s="35">
        <v>600.71849492850015</v>
      </c>
      <c r="Z113" s="13">
        <v>70751</v>
      </c>
      <c r="AA113" s="13">
        <v>53148</v>
      </c>
      <c r="AB113" s="13">
        <v>14749.800000000001</v>
      </c>
    </row>
    <row r="114" spans="1:28">
      <c r="A114" s="2">
        <v>285</v>
      </c>
      <c r="B114" s="1" t="s">
        <v>94</v>
      </c>
      <c r="C114" s="13">
        <v>1536785.2162659999</v>
      </c>
      <c r="D114" s="13">
        <v>1517322.9946999999</v>
      </c>
      <c r="E114" s="13">
        <v>19462.221566</v>
      </c>
      <c r="F114" s="13">
        <v>1751718</v>
      </c>
      <c r="G114" s="13">
        <v>1687679</v>
      </c>
      <c r="H114" s="13">
        <v>64039</v>
      </c>
      <c r="I114" s="13">
        <v>76817</v>
      </c>
      <c r="J114" s="13">
        <v>76801</v>
      </c>
      <c r="K114" s="13">
        <v>16</v>
      </c>
      <c r="L114" s="35">
        <v>498420.43899603066</v>
      </c>
      <c r="M114" s="13">
        <v>886604.58014695055</v>
      </c>
      <c r="N114" s="13">
        <v>652499</v>
      </c>
      <c r="O114" s="13">
        <v>5237</v>
      </c>
      <c r="P114" s="13">
        <v>239342.58014695055</v>
      </c>
      <c r="Q114" s="35">
        <v>54774.74402510318</v>
      </c>
      <c r="R114" s="13">
        <v>75912</v>
      </c>
      <c r="S114" s="13">
        <v>1116</v>
      </c>
      <c r="T114" s="13">
        <v>56097</v>
      </c>
      <c r="U114" s="35">
        <v>23653.164417914104</v>
      </c>
      <c r="V114" s="13">
        <v>53846</v>
      </c>
      <c r="W114" s="13">
        <v>207</v>
      </c>
      <c r="X114" s="13">
        <v>40229.25</v>
      </c>
      <c r="Y114" s="35">
        <v>15222.558692634047</v>
      </c>
      <c r="Z114" s="13">
        <v>152763</v>
      </c>
      <c r="AA114" s="13">
        <v>69444</v>
      </c>
      <c r="AB114" s="13">
        <v>63850.05</v>
      </c>
    </row>
    <row r="115" spans="1:28">
      <c r="A115" s="2">
        <v>289</v>
      </c>
      <c r="B115" s="1" t="s">
        <v>95</v>
      </c>
      <c r="C115" s="13">
        <v>8276181.4070100002</v>
      </c>
      <c r="D115" s="13">
        <v>7970582.6004999997</v>
      </c>
      <c r="E115" s="13">
        <v>305598.80651000002</v>
      </c>
      <c r="F115" s="13">
        <v>7480917</v>
      </c>
      <c r="G115" s="13">
        <v>7205946</v>
      </c>
      <c r="H115" s="13">
        <v>274971</v>
      </c>
      <c r="I115" s="13">
        <v>564756</v>
      </c>
      <c r="J115" s="13">
        <v>548591</v>
      </c>
      <c r="K115" s="13">
        <v>16165</v>
      </c>
      <c r="L115" s="35">
        <v>3744692.4779578745</v>
      </c>
      <c r="M115" s="13">
        <v>6802065.0370013351</v>
      </c>
      <c r="N115" s="13">
        <v>3495521</v>
      </c>
      <c r="O115" s="13">
        <v>41054</v>
      </c>
      <c r="P115" s="13">
        <v>2808519.3584684059</v>
      </c>
      <c r="Q115" s="35">
        <v>31581.126551187299</v>
      </c>
      <c r="R115" s="13">
        <v>109826</v>
      </c>
      <c r="S115" s="13">
        <v>630</v>
      </c>
      <c r="T115" s="13">
        <v>81897</v>
      </c>
      <c r="U115" s="35">
        <v>4924.1464852961817</v>
      </c>
      <c r="V115" s="13">
        <v>6587</v>
      </c>
      <c r="W115" s="13">
        <v>0</v>
      </c>
      <c r="X115" s="13">
        <v>4940.25</v>
      </c>
      <c r="Y115" s="35">
        <v>26280.17067499939</v>
      </c>
      <c r="Z115" s="13">
        <v>582275</v>
      </c>
      <c r="AA115" s="13">
        <v>57495</v>
      </c>
      <c r="AB115" s="13">
        <v>403450.2</v>
      </c>
    </row>
    <row r="116" spans="1:28">
      <c r="A116" s="2">
        <v>293</v>
      </c>
      <c r="B116" s="1" t="s">
        <v>96</v>
      </c>
      <c r="C116" s="13">
        <v>3303399.6584600001</v>
      </c>
      <c r="D116" s="13">
        <v>3155694.9043000001</v>
      </c>
      <c r="E116" s="13">
        <v>147704.75416000001</v>
      </c>
      <c r="F116" s="13">
        <v>3308247</v>
      </c>
      <c r="G116" s="13">
        <v>3174132</v>
      </c>
      <c r="H116" s="13">
        <v>134115</v>
      </c>
      <c r="I116" s="13">
        <v>120924</v>
      </c>
      <c r="J116" s="13">
        <v>111016</v>
      </c>
      <c r="K116" s="13">
        <v>9908</v>
      </c>
      <c r="L116" s="35">
        <v>813245.85024652351</v>
      </c>
      <c r="M116" s="13">
        <v>1398075.5550623364</v>
      </c>
      <c r="N116" s="13">
        <v>951468</v>
      </c>
      <c r="O116" s="13">
        <v>0</v>
      </c>
      <c r="P116" s="13">
        <v>446607.55506233638</v>
      </c>
      <c r="Q116" s="35">
        <v>35989.903702108248</v>
      </c>
      <c r="R116" s="13">
        <v>117969</v>
      </c>
      <c r="S116" s="13">
        <v>1716</v>
      </c>
      <c r="T116" s="13">
        <v>87189.75</v>
      </c>
      <c r="U116" s="35">
        <v>0</v>
      </c>
      <c r="V116" s="13"/>
      <c r="W116" s="13"/>
      <c r="X116" s="13"/>
      <c r="Y116" s="35">
        <v>28040.674949953758</v>
      </c>
      <c r="Z116" s="13">
        <v>185495</v>
      </c>
      <c r="AA116" s="13">
        <v>73450</v>
      </c>
      <c r="AB116" s="13">
        <v>91357.5</v>
      </c>
    </row>
    <row r="117" spans="1:28">
      <c r="A117" s="2">
        <v>294</v>
      </c>
      <c r="B117" s="1" t="s">
        <v>97</v>
      </c>
      <c r="C117" s="13">
        <v>3820643.3736300003</v>
      </c>
      <c r="D117" s="13">
        <v>3678583.2096000002</v>
      </c>
      <c r="E117" s="13">
        <v>142060.16403000001</v>
      </c>
      <c r="F117" s="13">
        <v>4339492</v>
      </c>
      <c r="G117" s="13">
        <v>4124333</v>
      </c>
      <c r="H117" s="13">
        <v>215159</v>
      </c>
      <c r="I117" s="13">
        <v>172031</v>
      </c>
      <c r="J117" s="13">
        <v>171332</v>
      </c>
      <c r="K117" s="13">
        <v>699</v>
      </c>
      <c r="L117" s="35">
        <v>1392486.9404151791</v>
      </c>
      <c r="M117" s="13">
        <v>2452800.0991540346</v>
      </c>
      <c r="N117" s="13">
        <v>832428</v>
      </c>
      <c r="O117" s="13">
        <v>0</v>
      </c>
      <c r="P117" s="13">
        <v>1044365.2053113843</v>
      </c>
      <c r="Q117" s="35">
        <v>34174.880397542671</v>
      </c>
      <c r="R117" s="13">
        <v>51873</v>
      </c>
      <c r="S117" s="13">
        <v>4912</v>
      </c>
      <c r="T117" s="13">
        <v>35220.75</v>
      </c>
      <c r="U117" s="35">
        <v>25954.84285634787</v>
      </c>
      <c r="V117" s="13">
        <v>99644</v>
      </c>
      <c r="W117" s="13">
        <v>0</v>
      </c>
      <c r="X117" s="13">
        <v>74733</v>
      </c>
      <c r="Y117" s="35">
        <v>30252.545892115792</v>
      </c>
      <c r="Z117" s="13">
        <v>44563</v>
      </c>
      <c r="AA117" s="13">
        <v>92617</v>
      </c>
      <c r="AB117" s="13">
        <v>-34978.949999999997</v>
      </c>
    </row>
    <row r="118" spans="1:28">
      <c r="A118" s="2">
        <v>296</v>
      </c>
      <c r="B118" s="1" t="s">
        <v>98</v>
      </c>
      <c r="C118" s="13">
        <v>4745174.1782100005</v>
      </c>
      <c r="D118" s="13">
        <v>4624154.6304000001</v>
      </c>
      <c r="E118" s="13">
        <v>121019.54781</v>
      </c>
      <c r="F118" s="13">
        <v>5002031</v>
      </c>
      <c r="G118" s="13">
        <v>4834594</v>
      </c>
      <c r="H118" s="13">
        <v>167437</v>
      </c>
      <c r="I118" s="13">
        <v>271239</v>
      </c>
      <c r="J118" s="13">
        <v>267518</v>
      </c>
      <c r="K118" s="13">
        <v>3721</v>
      </c>
      <c r="L118" s="35">
        <v>1494732.9018486282</v>
      </c>
      <c r="M118" s="13">
        <v>2688091.7304637358</v>
      </c>
      <c r="N118" s="13">
        <v>2001359</v>
      </c>
      <c r="O118" s="13">
        <v>39869</v>
      </c>
      <c r="P118" s="13">
        <v>726601.73046373576</v>
      </c>
      <c r="Q118" s="35">
        <v>51063.802422377143</v>
      </c>
      <c r="R118" s="13">
        <v>218642</v>
      </c>
      <c r="S118" s="13">
        <v>0</v>
      </c>
      <c r="T118" s="13">
        <v>163981.5</v>
      </c>
      <c r="U118" s="35">
        <v>21771.320029409246</v>
      </c>
      <c r="V118" s="13">
        <v>55488</v>
      </c>
      <c r="W118" s="13">
        <v>0</v>
      </c>
      <c r="X118" s="13">
        <v>41616</v>
      </c>
      <c r="Y118" s="35">
        <v>45703.924829554344</v>
      </c>
      <c r="Z118" s="13">
        <v>382356</v>
      </c>
      <c r="AA118" s="13">
        <v>123690</v>
      </c>
      <c r="AB118" s="13">
        <v>203456.25</v>
      </c>
    </row>
    <row r="119" spans="1:28">
      <c r="A119" s="2">
        <v>297</v>
      </c>
      <c r="B119" s="1" t="s">
        <v>99</v>
      </c>
      <c r="C119" s="13">
        <v>2090878.7856099999</v>
      </c>
      <c r="D119" s="13">
        <v>1995233.1802999999</v>
      </c>
      <c r="E119" s="13">
        <v>95645.605309999999</v>
      </c>
      <c r="F119" s="13">
        <v>2446466</v>
      </c>
      <c r="G119" s="13">
        <v>2329990</v>
      </c>
      <c r="H119" s="13">
        <v>116476</v>
      </c>
      <c r="I119" s="13">
        <v>47870</v>
      </c>
      <c r="J119" s="13">
        <v>47870</v>
      </c>
      <c r="K119" s="13">
        <v>0</v>
      </c>
      <c r="L119" s="35">
        <v>584162.9397136406</v>
      </c>
      <c r="M119" s="13">
        <v>1030253.6215428704</v>
      </c>
      <c r="N119" s="13">
        <v>524566</v>
      </c>
      <c r="O119" s="13">
        <v>0</v>
      </c>
      <c r="P119" s="13">
        <v>438122.20478523045</v>
      </c>
      <c r="Q119" s="35">
        <v>41514.241411252842</v>
      </c>
      <c r="R119" s="13">
        <v>58063</v>
      </c>
      <c r="S119" s="13">
        <v>0</v>
      </c>
      <c r="T119" s="13">
        <v>43547.25</v>
      </c>
      <c r="U119" s="35">
        <v>22258.223543661159</v>
      </c>
      <c r="V119" s="13">
        <v>78083</v>
      </c>
      <c r="W119" s="13">
        <v>0</v>
      </c>
      <c r="X119" s="13">
        <v>58562.25</v>
      </c>
      <c r="Y119" s="35">
        <v>78518.804354084903</v>
      </c>
      <c r="Z119" s="13">
        <v>422004</v>
      </c>
      <c r="AA119" s="13">
        <v>421918</v>
      </c>
      <c r="AB119" s="13">
        <v>1583.3999999999996</v>
      </c>
    </row>
    <row r="120" spans="1:28">
      <c r="A120" s="2">
        <v>299</v>
      </c>
      <c r="B120" s="1" t="s">
        <v>100</v>
      </c>
      <c r="C120" s="13">
        <v>5032992.7005500002</v>
      </c>
      <c r="D120" s="13">
        <v>4892611.9763000002</v>
      </c>
      <c r="E120" s="13">
        <v>140380.72425</v>
      </c>
      <c r="F120" s="13">
        <v>5193184</v>
      </c>
      <c r="G120" s="13">
        <v>5008054</v>
      </c>
      <c r="H120" s="13">
        <v>185130</v>
      </c>
      <c r="I120" s="13">
        <v>425986</v>
      </c>
      <c r="J120" s="13">
        <v>415938</v>
      </c>
      <c r="K120" s="13">
        <v>10048</v>
      </c>
      <c r="L120" s="35">
        <v>1739572.1130220073</v>
      </c>
      <c r="M120" s="13">
        <v>2530519.6676451266</v>
      </c>
      <c r="N120" s="13">
        <v>1914303</v>
      </c>
      <c r="O120" s="13">
        <v>71483</v>
      </c>
      <c r="P120" s="13">
        <v>687699.66764512658</v>
      </c>
      <c r="Q120" s="35">
        <v>101739.63431512826</v>
      </c>
      <c r="R120" s="13">
        <v>145894</v>
      </c>
      <c r="S120" s="13">
        <v>6500</v>
      </c>
      <c r="T120" s="13">
        <v>104545.5</v>
      </c>
      <c r="U120" s="35">
        <v>10715.77670100274</v>
      </c>
      <c r="V120" s="13">
        <v>69728</v>
      </c>
      <c r="W120" s="13">
        <v>0</v>
      </c>
      <c r="X120" s="13">
        <v>52296</v>
      </c>
      <c r="Y120" s="35">
        <v>18800.72873553279</v>
      </c>
      <c r="Z120" s="13">
        <v>23317</v>
      </c>
      <c r="AA120" s="13">
        <v>37186</v>
      </c>
      <c r="AB120" s="13">
        <v>-8968.35</v>
      </c>
    </row>
    <row r="121" spans="1:28">
      <c r="A121" s="2">
        <v>301</v>
      </c>
      <c r="B121" s="1" t="s">
        <v>101</v>
      </c>
      <c r="C121" s="13">
        <v>13665162.696560001</v>
      </c>
      <c r="D121" s="13">
        <v>13458868.026000001</v>
      </c>
      <c r="E121" s="13">
        <v>206294.67056</v>
      </c>
      <c r="F121" s="13">
        <v>13226458</v>
      </c>
      <c r="G121" s="13">
        <v>12955853</v>
      </c>
      <c r="H121" s="13">
        <v>270605</v>
      </c>
      <c r="I121" s="13">
        <v>651933</v>
      </c>
      <c r="J121" s="13">
        <v>642589</v>
      </c>
      <c r="K121" s="13">
        <v>9344</v>
      </c>
      <c r="L121" s="35">
        <v>4995906.3976166332</v>
      </c>
      <c r="M121" s="13">
        <v>6134567.9292539395</v>
      </c>
      <c r="N121" s="13">
        <v>5480661</v>
      </c>
      <c r="O121" s="13">
        <v>0</v>
      </c>
      <c r="P121" s="13">
        <v>653906.92925393954</v>
      </c>
      <c r="Q121" s="35">
        <v>98965.029017575143</v>
      </c>
      <c r="R121" s="13">
        <v>278180</v>
      </c>
      <c r="S121" s="13">
        <v>7874</v>
      </c>
      <c r="T121" s="13">
        <v>202729.5</v>
      </c>
      <c r="U121" s="35">
        <v>18066.122064309126</v>
      </c>
      <c r="V121" s="13">
        <v>41512</v>
      </c>
      <c r="W121" s="13">
        <v>61039</v>
      </c>
      <c r="X121" s="13">
        <v>-14645.25</v>
      </c>
      <c r="Y121" s="35">
        <v>22637.868225331375</v>
      </c>
      <c r="Z121" s="13">
        <v>675409</v>
      </c>
      <c r="AA121" s="13">
        <v>157475</v>
      </c>
      <c r="AB121" s="13">
        <v>401663.7</v>
      </c>
    </row>
    <row r="122" spans="1:28">
      <c r="A122" s="2">
        <v>302</v>
      </c>
      <c r="B122" s="1" t="s">
        <v>102</v>
      </c>
      <c r="C122" s="13">
        <v>1741631.2130400001</v>
      </c>
      <c r="D122" s="13">
        <v>1708022.673</v>
      </c>
      <c r="E122" s="13">
        <v>33608.54004</v>
      </c>
      <c r="F122" s="13">
        <v>1696831</v>
      </c>
      <c r="G122" s="13">
        <v>1640408</v>
      </c>
      <c r="H122" s="13">
        <v>56423</v>
      </c>
      <c r="I122" s="13">
        <v>72238</v>
      </c>
      <c r="J122" s="13">
        <v>72238</v>
      </c>
      <c r="K122" s="13">
        <v>0</v>
      </c>
      <c r="L122" s="35">
        <v>566491.22445143445</v>
      </c>
      <c r="M122" s="13">
        <v>699056.16286250437</v>
      </c>
      <c r="N122" s="13">
        <v>511842</v>
      </c>
      <c r="O122" s="13">
        <v>38017</v>
      </c>
      <c r="P122" s="13">
        <v>225231.16286250437</v>
      </c>
      <c r="Q122" s="35">
        <v>44551.522981111171</v>
      </c>
      <c r="R122" s="13">
        <v>36110</v>
      </c>
      <c r="S122" s="13">
        <v>845</v>
      </c>
      <c r="T122" s="13">
        <v>26448.75</v>
      </c>
      <c r="U122" s="35">
        <v>7164.7345201799208</v>
      </c>
      <c r="V122" s="13">
        <v>31945</v>
      </c>
      <c r="W122" s="13">
        <v>0</v>
      </c>
      <c r="X122" s="13">
        <v>23958.75</v>
      </c>
      <c r="Y122" s="35">
        <v>12990.472100512136</v>
      </c>
      <c r="Z122" s="13">
        <v>31914</v>
      </c>
      <c r="AA122" s="13">
        <v>82839</v>
      </c>
      <c r="AB122" s="13">
        <v>-37182.6</v>
      </c>
    </row>
    <row r="123" spans="1:28">
      <c r="A123" s="2">
        <v>303</v>
      </c>
      <c r="B123" s="1" t="s">
        <v>103</v>
      </c>
      <c r="C123" s="13">
        <v>5996053.68731</v>
      </c>
      <c r="D123" s="13">
        <v>5778245.6788999997</v>
      </c>
      <c r="E123" s="13">
        <v>217808.00841000001</v>
      </c>
      <c r="F123" s="13">
        <v>6437766</v>
      </c>
      <c r="G123" s="13">
        <v>6189984</v>
      </c>
      <c r="H123" s="13">
        <v>247782</v>
      </c>
      <c r="I123" s="13">
        <v>326442</v>
      </c>
      <c r="J123" s="13">
        <v>283368</v>
      </c>
      <c r="K123" s="13">
        <v>43074</v>
      </c>
      <c r="L123" s="35">
        <v>1611946.8797331315</v>
      </c>
      <c r="M123" s="13">
        <v>2740421.2316446109</v>
      </c>
      <c r="N123" s="13">
        <v>1794445</v>
      </c>
      <c r="O123" s="13">
        <v>0</v>
      </c>
      <c r="P123" s="13">
        <v>945976.23164461087</v>
      </c>
      <c r="Q123" s="35">
        <v>25028.399613123889</v>
      </c>
      <c r="R123" s="13">
        <v>54999</v>
      </c>
      <c r="S123" s="13">
        <v>0</v>
      </c>
      <c r="T123" s="13">
        <v>41249.25</v>
      </c>
      <c r="U123" s="35">
        <v>12471.020976618822</v>
      </c>
      <c r="V123" s="13">
        <v>80248</v>
      </c>
      <c r="W123" s="13">
        <v>0</v>
      </c>
      <c r="X123" s="13">
        <v>60186</v>
      </c>
      <c r="Y123" s="35">
        <v>63985.494761376081</v>
      </c>
      <c r="Z123" s="13">
        <v>479316</v>
      </c>
      <c r="AA123" s="13">
        <v>187568</v>
      </c>
      <c r="AB123" s="13">
        <v>230711.7</v>
      </c>
    </row>
    <row r="124" spans="1:28">
      <c r="A124" s="2">
        <v>304</v>
      </c>
      <c r="B124" s="1" t="s">
        <v>104</v>
      </c>
      <c r="C124" s="13">
        <v>718088.52336509991</v>
      </c>
      <c r="D124" s="13">
        <v>712112.92331999994</v>
      </c>
      <c r="E124" s="13">
        <v>5975.6000451</v>
      </c>
      <c r="F124" s="13">
        <v>794018</v>
      </c>
      <c r="G124" s="13">
        <v>767507</v>
      </c>
      <c r="H124" s="13">
        <v>26511</v>
      </c>
      <c r="I124" s="13">
        <v>108792</v>
      </c>
      <c r="J124" s="13">
        <v>68659</v>
      </c>
      <c r="K124" s="13">
        <v>40133</v>
      </c>
      <c r="L124" s="35">
        <v>215089.88244645481</v>
      </c>
      <c r="M124" s="13">
        <v>369769.47845652001</v>
      </c>
      <c r="N124" s="13">
        <v>429702</v>
      </c>
      <c r="O124" s="13">
        <v>0</v>
      </c>
      <c r="P124" s="13">
        <v>-59932.52154347999</v>
      </c>
      <c r="Q124" s="35">
        <v>28445.515721873122</v>
      </c>
      <c r="R124" s="13">
        <v>32076</v>
      </c>
      <c r="S124" s="13">
        <v>19233</v>
      </c>
      <c r="T124" s="13">
        <v>9632.25</v>
      </c>
      <c r="U124" s="35">
        <v>15439.494670822027</v>
      </c>
      <c r="V124" s="13">
        <v>33453</v>
      </c>
      <c r="W124" s="13">
        <v>688</v>
      </c>
      <c r="X124" s="13">
        <v>24573.75</v>
      </c>
      <c r="Y124" s="35">
        <v>8758.0817994290046</v>
      </c>
      <c r="Z124" s="13">
        <v>181280</v>
      </c>
      <c r="AA124" s="13">
        <v>86204</v>
      </c>
      <c r="AB124" s="13">
        <v>73265.100000000006</v>
      </c>
    </row>
    <row r="125" spans="1:28">
      <c r="A125" s="2">
        <v>305</v>
      </c>
      <c r="B125" s="1" t="s">
        <v>471</v>
      </c>
      <c r="C125" s="13">
        <v>514901.43908119999</v>
      </c>
      <c r="D125" s="13">
        <v>507796.92100999999</v>
      </c>
      <c r="E125" s="13">
        <v>7104.5180712000001</v>
      </c>
      <c r="F125" s="13">
        <v>663461</v>
      </c>
      <c r="G125" s="13">
        <v>657276</v>
      </c>
      <c r="H125" s="13">
        <v>6185</v>
      </c>
      <c r="I125" s="13">
        <v>6331</v>
      </c>
      <c r="J125" s="13">
        <v>6331</v>
      </c>
      <c r="K125" s="13">
        <v>0</v>
      </c>
      <c r="L125" s="35">
        <v>155872.67773416583</v>
      </c>
      <c r="M125" s="13">
        <v>278005.50105235586</v>
      </c>
      <c r="N125" s="13">
        <v>126620</v>
      </c>
      <c r="O125" s="13">
        <v>0</v>
      </c>
      <c r="P125" s="13">
        <v>116904.50830062438</v>
      </c>
      <c r="Q125" s="35">
        <v>7864.4811014424522</v>
      </c>
      <c r="R125" s="13">
        <v>3413</v>
      </c>
      <c r="S125" s="13">
        <v>3354</v>
      </c>
      <c r="T125" s="13">
        <v>44.25</v>
      </c>
      <c r="U125" s="35">
        <v>0</v>
      </c>
      <c r="V125" s="13"/>
      <c r="W125" s="13"/>
      <c r="X125" s="13"/>
      <c r="Y125" s="35">
        <v>5036.4852055218034</v>
      </c>
      <c r="Z125" s="13">
        <v>43902</v>
      </c>
      <c r="AA125" s="13">
        <v>10049</v>
      </c>
      <c r="AB125" s="13">
        <v>25979.85</v>
      </c>
    </row>
    <row r="126" spans="1:28">
      <c r="A126" s="2">
        <v>307</v>
      </c>
      <c r="B126" s="1" t="s">
        <v>105</v>
      </c>
      <c r="C126" s="13">
        <v>32721437.225899998</v>
      </c>
      <c r="D126" s="13">
        <v>30962486.541999999</v>
      </c>
      <c r="E126" s="13">
        <v>1758950.6839000001</v>
      </c>
      <c r="F126" s="13">
        <v>31146136</v>
      </c>
      <c r="G126" s="13">
        <v>29387735</v>
      </c>
      <c r="H126" s="13">
        <v>1758401</v>
      </c>
      <c r="I126" s="13">
        <v>1715847</v>
      </c>
      <c r="J126" s="13">
        <v>1685882</v>
      </c>
      <c r="K126" s="13">
        <v>29965</v>
      </c>
      <c r="L126" s="35">
        <v>10468179.281206466</v>
      </c>
      <c r="M126" s="13">
        <v>10189932.136970382</v>
      </c>
      <c r="N126" s="13">
        <v>8676233</v>
      </c>
      <c r="O126" s="13">
        <v>157992</v>
      </c>
      <c r="P126" s="13">
        <v>1671691.1369703822</v>
      </c>
      <c r="Q126" s="35">
        <v>167418.93049406999</v>
      </c>
      <c r="R126" s="13">
        <v>352159</v>
      </c>
      <c r="S126" s="13">
        <v>10720</v>
      </c>
      <c r="T126" s="13">
        <v>256079.25</v>
      </c>
      <c r="U126" s="35">
        <v>37537.323410268858</v>
      </c>
      <c r="V126" s="13">
        <v>130446</v>
      </c>
      <c r="W126" s="13">
        <v>4743</v>
      </c>
      <c r="X126" s="13">
        <v>94277.25</v>
      </c>
      <c r="Y126" s="35">
        <v>148315.775660393</v>
      </c>
      <c r="Z126" s="13">
        <v>1395973</v>
      </c>
      <c r="AA126" s="13">
        <v>315667</v>
      </c>
      <c r="AB126" s="13">
        <v>827835</v>
      </c>
    </row>
    <row r="127" spans="1:28">
      <c r="A127" s="2">
        <v>308</v>
      </c>
      <c r="B127" s="1" t="s">
        <v>106</v>
      </c>
      <c r="C127" s="13">
        <v>3636134.2492460003</v>
      </c>
      <c r="D127" s="13">
        <v>3559911.3766000001</v>
      </c>
      <c r="E127" s="13">
        <v>76222.872646000003</v>
      </c>
      <c r="F127" s="13">
        <v>3747853</v>
      </c>
      <c r="G127" s="13">
        <v>3671924</v>
      </c>
      <c r="H127" s="13">
        <v>75929</v>
      </c>
      <c r="I127" s="13">
        <v>209018</v>
      </c>
      <c r="J127" s="13">
        <v>208530</v>
      </c>
      <c r="K127" s="13">
        <v>488</v>
      </c>
      <c r="L127" s="35">
        <v>1122510.5202935319</v>
      </c>
      <c r="M127" s="13">
        <v>1756366.3945432233</v>
      </c>
      <c r="N127" s="13">
        <v>732226</v>
      </c>
      <c r="O127" s="13">
        <v>0</v>
      </c>
      <c r="P127" s="13">
        <v>841882.89022014895</v>
      </c>
      <c r="Q127" s="35">
        <v>38614.341856378916</v>
      </c>
      <c r="R127" s="13">
        <v>62917</v>
      </c>
      <c r="S127" s="13">
        <v>1634</v>
      </c>
      <c r="T127" s="13">
        <v>45962.25</v>
      </c>
      <c r="U127" s="35">
        <v>0</v>
      </c>
      <c r="V127" s="13"/>
      <c r="W127" s="13"/>
      <c r="X127" s="13"/>
      <c r="Y127" s="35">
        <v>4676.9603273560078</v>
      </c>
      <c r="Z127" s="13">
        <v>130092</v>
      </c>
      <c r="AA127" s="13">
        <v>20305</v>
      </c>
      <c r="AB127" s="13">
        <v>84666.3</v>
      </c>
    </row>
    <row r="128" spans="1:28">
      <c r="A128" s="2">
        <v>310</v>
      </c>
      <c r="B128" s="1" t="s">
        <v>107</v>
      </c>
      <c r="C128" s="13">
        <v>4922062.8241499998</v>
      </c>
      <c r="D128" s="13">
        <v>4731622.9478000002</v>
      </c>
      <c r="E128" s="13">
        <v>190439.87635000001</v>
      </c>
      <c r="F128" s="13">
        <v>5181072</v>
      </c>
      <c r="G128" s="13">
        <v>4949060</v>
      </c>
      <c r="H128" s="13">
        <v>232012</v>
      </c>
      <c r="I128" s="13">
        <v>249889</v>
      </c>
      <c r="J128" s="13">
        <v>223500</v>
      </c>
      <c r="K128" s="13">
        <v>26389</v>
      </c>
      <c r="L128" s="35">
        <v>1074386.922434157</v>
      </c>
      <c r="M128" s="13">
        <v>1262947.8936589069</v>
      </c>
      <c r="N128" s="13">
        <v>1790622</v>
      </c>
      <c r="O128" s="13">
        <v>16084</v>
      </c>
      <c r="P128" s="13">
        <v>-511590.10634109308</v>
      </c>
      <c r="Q128" s="35">
        <v>37811.435799261919</v>
      </c>
      <c r="R128" s="13">
        <v>48976</v>
      </c>
      <c r="S128" s="13">
        <v>825</v>
      </c>
      <c r="T128" s="13">
        <v>36113.25</v>
      </c>
      <c r="U128" s="35">
        <v>12196.244140225725</v>
      </c>
      <c r="V128" s="13">
        <v>21907</v>
      </c>
      <c r="W128" s="13">
        <v>0</v>
      </c>
      <c r="X128" s="13">
        <v>16430.25</v>
      </c>
      <c r="Y128" s="35">
        <v>20818.459728942184</v>
      </c>
      <c r="Z128" s="13">
        <v>93906</v>
      </c>
      <c r="AA128" s="13">
        <v>18773</v>
      </c>
      <c r="AB128" s="13">
        <v>58593.45</v>
      </c>
    </row>
    <row r="129" spans="1:28">
      <c r="A129" s="2">
        <v>311</v>
      </c>
      <c r="B129" s="1" t="s">
        <v>472</v>
      </c>
      <c r="C129" s="13">
        <v>736093.09486299998</v>
      </c>
      <c r="D129" s="13">
        <v>700814.40654999996</v>
      </c>
      <c r="E129" s="13">
        <v>35278.688312999999</v>
      </c>
      <c r="F129" s="13">
        <v>862162</v>
      </c>
      <c r="G129" s="13">
        <v>820072</v>
      </c>
      <c r="H129" s="13">
        <v>42090</v>
      </c>
      <c r="I129" s="13">
        <v>21308</v>
      </c>
      <c r="J129" s="13">
        <v>21290</v>
      </c>
      <c r="K129" s="13">
        <v>18</v>
      </c>
      <c r="L129" s="35">
        <v>168020.22375651207</v>
      </c>
      <c r="M129" s="13">
        <v>278846.01685484673</v>
      </c>
      <c r="N129" s="13">
        <v>110904</v>
      </c>
      <c r="O129" s="13">
        <v>0</v>
      </c>
      <c r="P129" s="13">
        <v>126015.16781738406</v>
      </c>
      <c r="Q129" s="35">
        <v>21577.112343287165</v>
      </c>
      <c r="R129" s="13">
        <v>50685</v>
      </c>
      <c r="S129" s="13">
        <v>17</v>
      </c>
      <c r="T129" s="13">
        <v>38001</v>
      </c>
      <c r="U129" s="35">
        <v>3112.4910710828417</v>
      </c>
      <c r="V129" s="13">
        <v>22704</v>
      </c>
      <c r="W129" s="13">
        <v>0</v>
      </c>
      <c r="X129" s="13">
        <v>17028</v>
      </c>
      <c r="Y129" s="35">
        <v>11574.679511942615</v>
      </c>
      <c r="Z129" s="13">
        <v>59638</v>
      </c>
      <c r="AA129" s="13">
        <v>1951</v>
      </c>
      <c r="AB129" s="13">
        <v>44403.45</v>
      </c>
    </row>
    <row r="130" spans="1:28">
      <c r="A130" s="2">
        <v>312</v>
      </c>
      <c r="B130" s="1" t="s">
        <v>108</v>
      </c>
      <c r="C130" s="13">
        <v>627246.08803500002</v>
      </c>
      <c r="D130" s="13">
        <v>612560.86219000001</v>
      </c>
      <c r="E130" s="13">
        <v>14685.225845000001</v>
      </c>
      <c r="F130" s="13">
        <v>856758</v>
      </c>
      <c r="G130" s="13">
        <v>844911</v>
      </c>
      <c r="H130" s="13">
        <v>11847</v>
      </c>
      <c r="I130" s="13">
        <v>37432</v>
      </c>
      <c r="J130" s="13">
        <v>37432</v>
      </c>
      <c r="K130" s="13">
        <v>0</v>
      </c>
      <c r="L130" s="35">
        <v>198902.07790506005</v>
      </c>
      <c r="M130" s="13">
        <v>234745.16056111167</v>
      </c>
      <c r="N130" s="13">
        <v>233785</v>
      </c>
      <c r="O130" s="13">
        <v>0</v>
      </c>
      <c r="P130" s="13">
        <v>960.16056111166836</v>
      </c>
      <c r="Q130" s="35">
        <v>21253.299912029499</v>
      </c>
      <c r="R130" s="13">
        <v>361</v>
      </c>
      <c r="S130" s="13">
        <v>74</v>
      </c>
      <c r="T130" s="13">
        <v>215.25</v>
      </c>
      <c r="U130" s="35">
        <v>3859.6137085414639</v>
      </c>
      <c r="V130" s="13">
        <v>0</v>
      </c>
      <c r="W130" s="13">
        <v>0</v>
      </c>
      <c r="X130" s="13">
        <v>0</v>
      </c>
      <c r="Y130" s="35">
        <v>3331.2254222681408</v>
      </c>
      <c r="Z130" s="13">
        <v>41580</v>
      </c>
      <c r="AA130" s="13">
        <v>15806</v>
      </c>
      <c r="AB130" s="13">
        <v>19731.599999999999</v>
      </c>
    </row>
    <row r="131" spans="1:28">
      <c r="A131" s="2">
        <v>313</v>
      </c>
      <c r="B131" s="1" t="s">
        <v>109</v>
      </c>
      <c r="C131" s="13">
        <v>1108665.0299119998</v>
      </c>
      <c r="D131" s="13">
        <v>1070914.8008999999</v>
      </c>
      <c r="E131" s="13">
        <v>37750.229012000003</v>
      </c>
      <c r="F131" s="13">
        <v>1138307</v>
      </c>
      <c r="G131" s="13">
        <v>1090293</v>
      </c>
      <c r="H131" s="13">
        <v>48014</v>
      </c>
      <c r="I131" s="13">
        <v>55344</v>
      </c>
      <c r="J131" s="13">
        <v>55344</v>
      </c>
      <c r="K131" s="13">
        <v>0</v>
      </c>
      <c r="L131" s="35">
        <v>274253.99641082349</v>
      </c>
      <c r="M131" s="13">
        <v>294086.36771995114</v>
      </c>
      <c r="N131" s="13">
        <v>225410</v>
      </c>
      <c r="O131" s="13">
        <v>0</v>
      </c>
      <c r="P131" s="13">
        <v>68676.367719951144</v>
      </c>
      <c r="Q131" s="35">
        <v>46879.811072623575</v>
      </c>
      <c r="R131" s="13">
        <v>114159</v>
      </c>
      <c r="S131" s="13">
        <v>0</v>
      </c>
      <c r="T131" s="13">
        <v>85619.25</v>
      </c>
      <c r="U131" s="35">
        <v>8133.0824062388529</v>
      </c>
      <c r="V131" s="13">
        <v>10965</v>
      </c>
      <c r="W131" s="13">
        <v>0</v>
      </c>
      <c r="X131" s="13">
        <v>8223.75</v>
      </c>
      <c r="Y131" s="35">
        <v>1208.9307221697145</v>
      </c>
      <c r="Z131" s="13">
        <v>187388</v>
      </c>
      <c r="AA131" s="13">
        <v>3284</v>
      </c>
      <c r="AB131" s="13">
        <v>140180.25</v>
      </c>
    </row>
    <row r="132" spans="1:28">
      <c r="A132" s="2">
        <v>317</v>
      </c>
      <c r="B132" s="1" t="s">
        <v>110</v>
      </c>
      <c r="C132" s="13">
        <v>593737.71434999991</v>
      </c>
      <c r="D132" s="13">
        <v>590413.67793999997</v>
      </c>
      <c r="E132" s="13">
        <v>3324.0364100000002</v>
      </c>
      <c r="F132" s="13">
        <v>628756</v>
      </c>
      <c r="G132" s="13">
        <v>628144</v>
      </c>
      <c r="H132" s="13">
        <v>612</v>
      </c>
      <c r="I132" s="13">
        <v>11557</v>
      </c>
      <c r="J132" s="13">
        <v>11557</v>
      </c>
      <c r="K132" s="13">
        <v>0</v>
      </c>
      <c r="L132" s="35">
        <v>190721.39087693865</v>
      </c>
      <c r="M132" s="13">
        <v>332907.8691337998</v>
      </c>
      <c r="N132" s="13">
        <v>57793</v>
      </c>
      <c r="O132" s="13">
        <v>0</v>
      </c>
      <c r="P132" s="13">
        <v>143041.043157704</v>
      </c>
      <c r="Q132" s="35">
        <v>11355.518497442179</v>
      </c>
      <c r="R132" s="13">
        <v>26751</v>
      </c>
      <c r="S132" s="13">
        <v>1440</v>
      </c>
      <c r="T132" s="13">
        <v>18983.25</v>
      </c>
      <c r="U132" s="35">
        <v>0</v>
      </c>
      <c r="V132" s="13"/>
      <c r="W132" s="13"/>
      <c r="X132" s="13"/>
      <c r="Y132" s="35">
        <v>0</v>
      </c>
      <c r="Z132" s="13"/>
      <c r="AA132" s="13"/>
      <c r="AB132" s="13"/>
    </row>
    <row r="133" spans="1:28">
      <c r="A133" s="2">
        <v>321</v>
      </c>
      <c r="B133" s="1" t="s">
        <v>111</v>
      </c>
      <c r="C133" s="13">
        <v>3699951.6036</v>
      </c>
      <c r="D133" s="13">
        <v>3566568.5451000002</v>
      </c>
      <c r="E133" s="13">
        <v>133383.05850000001</v>
      </c>
      <c r="F133" s="13">
        <v>3892678</v>
      </c>
      <c r="G133" s="13">
        <v>3766292</v>
      </c>
      <c r="H133" s="13">
        <v>126386</v>
      </c>
      <c r="I133" s="13">
        <v>119922</v>
      </c>
      <c r="J133" s="13">
        <v>119922</v>
      </c>
      <c r="K133" s="13">
        <v>0</v>
      </c>
      <c r="L133" s="35">
        <v>464493.77959424467</v>
      </c>
      <c r="M133" s="13">
        <v>444976.83035377011</v>
      </c>
      <c r="N133" s="13">
        <v>448213</v>
      </c>
      <c r="O133" s="13">
        <v>0</v>
      </c>
      <c r="P133" s="13">
        <v>-3236.169646229886</v>
      </c>
      <c r="Q133" s="35">
        <v>26310.166839222071</v>
      </c>
      <c r="R133" s="13">
        <v>72698</v>
      </c>
      <c r="S133" s="13">
        <v>0</v>
      </c>
      <c r="T133" s="13">
        <v>54523.5</v>
      </c>
      <c r="U133" s="35">
        <v>1374.9240186216612</v>
      </c>
      <c r="V133" s="13">
        <v>50854</v>
      </c>
      <c r="W133" s="13">
        <v>0</v>
      </c>
      <c r="X133" s="13">
        <v>38140.5</v>
      </c>
      <c r="Y133" s="35">
        <v>11332.44025811302</v>
      </c>
      <c r="Z133" s="13">
        <v>168317</v>
      </c>
      <c r="AA133" s="13">
        <v>8654</v>
      </c>
      <c r="AB133" s="13">
        <v>121774.65</v>
      </c>
    </row>
    <row r="134" spans="1:28">
      <c r="A134" s="2">
        <v>327</v>
      </c>
      <c r="B134" s="1" t="s">
        <v>112</v>
      </c>
      <c r="C134" s="13">
        <v>1667332.59191</v>
      </c>
      <c r="D134" s="13">
        <v>1564396.6384000001</v>
      </c>
      <c r="E134" s="13">
        <v>102935.95351000001</v>
      </c>
      <c r="F134" s="13">
        <v>1924715</v>
      </c>
      <c r="G134" s="13">
        <v>1769993</v>
      </c>
      <c r="H134" s="13">
        <v>154722</v>
      </c>
      <c r="I134" s="13">
        <v>75381</v>
      </c>
      <c r="J134" s="13">
        <v>75381</v>
      </c>
      <c r="K134" s="13">
        <v>0</v>
      </c>
      <c r="L134" s="35">
        <v>645065.03755873791</v>
      </c>
      <c r="M134" s="13">
        <v>1092102.963282811</v>
      </c>
      <c r="N134" s="13">
        <v>285861</v>
      </c>
      <c r="O134" s="13">
        <v>0</v>
      </c>
      <c r="P134" s="13">
        <v>483798.77816905343</v>
      </c>
      <c r="Q134" s="35">
        <v>26779.497276199261</v>
      </c>
      <c r="R134" s="13">
        <v>104800</v>
      </c>
      <c r="S134" s="13">
        <v>0</v>
      </c>
      <c r="T134" s="13">
        <v>78600</v>
      </c>
      <c r="U134" s="35">
        <v>9933.2996172343155</v>
      </c>
      <c r="V134" s="13">
        <v>70120</v>
      </c>
      <c r="W134" s="13">
        <v>0</v>
      </c>
      <c r="X134" s="13">
        <v>52590</v>
      </c>
      <c r="Y134" s="35">
        <v>23447.539860793459</v>
      </c>
      <c r="Z134" s="13">
        <v>200551</v>
      </c>
      <c r="AA134" s="13">
        <v>60308</v>
      </c>
      <c r="AB134" s="13">
        <v>108336.6</v>
      </c>
    </row>
    <row r="135" spans="1:28">
      <c r="A135" s="2">
        <v>329</v>
      </c>
      <c r="B135" s="1" t="s">
        <v>473</v>
      </c>
      <c r="C135" s="13">
        <v>659265.18587100005</v>
      </c>
      <c r="D135" s="13">
        <v>600327.99942000001</v>
      </c>
      <c r="E135" s="13">
        <v>58937.186451000001</v>
      </c>
      <c r="F135" s="13">
        <v>653816</v>
      </c>
      <c r="G135" s="13">
        <v>607320</v>
      </c>
      <c r="H135" s="13">
        <v>46496</v>
      </c>
      <c r="I135" s="13">
        <v>110959</v>
      </c>
      <c r="J135" s="13">
        <v>110548</v>
      </c>
      <c r="K135" s="13">
        <v>411</v>
      </c>
      <c r="L135" s="35">
        <v>165259.97628151849</v>
      </c>
      <c r="M135" s="13">
        <v>121360.8459455719</v>
      </c>
      <c r="N135" s="13">
        <v>86401</v>
      </c>
      <c r="O135" s="13">
        <v>0</v>
      </c>
      <c r="P135" s="13">
        <v>34959.845945571898</v>
      </c>
      <c r="Q135" s="35">
        <v>25026.075044342426</v>
      </c>
      <c r="R135" s="13">
        <v>26337</v>
      </c>
      <c r="S135" s="13">
        <v>0</v>
      </c>
      <c r="T135" s="13">
        <v>19752.75</v>
      </c>
      <c r="U135" s="35">
        <v>1263.4015372473573</v>
      </c>
      <c r="V135" s="13">
        <v>0</v>
      </c>
      <c r="W135" s="13">
        <v>0</v>
      </c>
      <c r="X135" s="13">
        <v>0</v>
      </c>
      <c r="Y135" s="35">
        <v>907.09015552736969</v>
      </c>
      <c r="Z135" s="13">
        <v>0</v>
      </c>
      <c r="AA135" s="13">
        <v>0</v>
      </c>
      <c r="AB135" s="13">
        <v>0</v>
      </c>
    </row>
    <row r="136" spans="1:28">
      <c r="A136" s="2">
        <v>331</v>
      </c>
      <c r="B136" s="1" t="s">
        <v>113</v>
      </c>
      <c r="C136" s="13">
        <v>728356.36386499996</v>
      </c>
      <c r="D136" s="13">
        <v>696457.46100000001</v>
      </c>
      <c r="E136" s="13">
        <v>31898.902865</v>
      </c>
      <c r="F136" s="13">
        <v>725546</v>
      </c>
      <c r="G136" s="13">
        <v>699555</v>
      </c>
      <c r="H136" s="13">
        <v>25991</v>
      </c>
      <c r="I136" s="13">
        <v>55220</v>
      </c>
      <c r="J136" s="13">
        <v>47914</v>
      </c>
      <c r="K136" s="13">
        <v>7306</v>
      </c>
      <c r="L136" s="35">
        <v>161658.65608491719</v>
      </c>
      <c r="M136" s="13">
        <v>266076.51722748368</v>
      </c>
      <c r="N136" s="13">
        <v>118923</v>
      </c>
      <c r="O136" s="13">
        <v>0</v>
      </c>
      <c r="P136" s="13">
        <v>121243.9920636879</v>
      </c>
      <c r="Q136" s="35">
        <v>6695.2230043670343</v>
      </c>
      <c r="R136" s="13">
        <v>13890</v>
      </c>
      <c r="S136" s="13">
        <v>0</v>
      </c>
      <c r="T136" s="13">
        <v>10417.5</v>
      </c>
      <c r="U136" s="35">
        <v>10924.783868893044</v>
      </c>
      <c r="V136" s="13">
        <v>0</v>
      </c>
      <c r="W136" s="13">
        <v>0</v>
      </c>
      <c r="X136" s="13">
        <v>0</v>
      </c>
      <c r="Y136" s="35">
        <v>0</v>
      </c>
      <c r="Z136" s="13"/>
      <c r="AA136" s="13"/>
      <c r="AB136" s="13"/>
    </row>
    <row r="137" spans="1:28">
      <c r="A137" s="2">
        <v>333</v>
      </c>
      <c r="B137" s="1" t="s">
        <v>474</v>
      </c>
      <c r="C137" s="13">
        <v>4990930.9905899996</v>
      </c>
      <c r="D137" s="13">
        <v>4687816.5005999999</v>
      </c>
      <c r="E137" s="13">
        <v>303114.48998999997</v>
      </c>
      <c r="F137" s="13">
        <v>4359579</v>
      </c>
      <c r="G137" s="13">
        <v>4034223</v>
      </c>
      <c r="H137" s="13">
        <v>325356</v>
      </c>
      <c r="I137" s="13">
        <v>230970</v>
      </c>
      <c r="J137" s="13">
        <v>198928</v>
      </c>
      <c r="K137" s="13">
        <v>32042</v>
      </c>
      <c r="L137" s="35">
        <v>1270927.5610963723</v>
      </c>
      <c r="M137" s="13">
        <v>2219860.0860060113</v>
      </c>
      <c r="N137" s="13">
        <v>941324</v>
      </c>
      <c r="O137" s="13">
        <v>0</v>
      </c>
      <c r="P137" s="13">
        <v>953195.67082227929</v>
      </c>
      <c r="Q137" s="35">
        <v>85580.85934455102</v>
      </c>
      <c r="R137" s="13">
        <v>139096</v>
      </c>
      <c r="S137" s="13">
        <v>0</v>
      </c>
      <c r="T137" s="13">
        <v>104322</v>
      </c>
      <c r="U137" s="35">
        <v>6839.0056876344606</v>
      </c>
      <c r="V137" s="13">
        <v>38358</v>
      </c>
      <c r="W137" s="13">
        <v>0</v>
      </c>
      <c r="X137" s="13">
        <v>28768.5</v>
      </c>
      <c r="Y137" s="35">
        <v>9321.8544513273791</v>
      </c>
      <c r="Z137" s="13">
        <v>44821</v>
      </c>
      <c r="AA137" s="13">
        <v>36880</v>
      </c>
      <c r="AB137" s="13">
        <v>8047.5</v>
      </c>
    </row>
    <row r="138" spans="1:28">
      <c r="A138" s="2">
        <v>335</v>
      </c>
      <c r="B138" s="1" t="s">
        <v>114</v>
      </c>
      <c r="C138" s="13">
        <v>566452.46962490003</v>
      </c>
      <c r="D138" s="13">
        <v>558640.63563000003</v>
      </c>
      <c r="E138" s="13">
        <v>7811.8339949000001</v>
      </c>
      <c r="F138" s="13">
        <v>602273</v>
      </c>
      <c r="G138" s="13">
        <v>592162</v>
      </c>
      <c r="H138" s="13">
        <v>10111</v>
      </c>
      <c r="I138" s="13">
        <v>7562</v>
      </c>
      <c r="J138" s="13">
        <v>7543</v>
      </c>
      <c r="K138" s="13">
        <v>19</v>
      </c>
      <c r="L138" s="35">
        <v>170952.48684692118</v>
      </c>
      <c r="M138" s="13">
        <v>290343.77400232677</v>
      </c>
      <c r="N138" s="13">
        <v>57370</v>
      </c>
      <c r="O138" s="13">
        <v>0</v>
      </c>
      <c r="P138" s="13">
        <v>128214.36513519089</v>
      </c>
      <c r="Q138" s="35">
        <v>26995.914629753377</v>
      </c>
      <c r="R138" s="13">
        <v>43723</v>
      </c>
      <c r="S138" s="13">
        <v>0</v>
      </c>
      <c r="T138" s="13">
        <v>32792.25</v>
      </c>
      <c r="U138" s="35">
        <v>0</v>
      </c>
      <c r="V138" s="13"/>
      <c r="W138" s="13"/>
      <c r="X138" s="13"/>
      <c r="Y138" s="35">
        <v>368.41279323436305</v>
      </c>
      <c r="Z138" s="13">
        <v>555</v>
      </c>
      <c r="AA138" s="13">
        <v>0</v>
      </c>
      <c r="AB138" s="13">
        <v>499.5</v>
      </c>
    </row>
    <row r="139" spans="1:28">
      <c r="A139" s="2">
        <v>339</v>
      </c>
      <c r="B139" s="1" t="s">
        <v>115</v>
      </c>
      <c r="C139" s="13">
        <v>282100.9674587</v>
      </c>
      <c r="D139" s="13">
        <v>276742.09114999999</v>
      </c>
      <c r="E139" s="13">
        <v>5358.8763086999998</v>
      </c>
      <c r="F139" s="13">
        <v>374729</v>
      </c>
      <c r="G139" s="13">
        <v>369511</v>
      </c>
      <c r="H139" s="13">
        <v>5218</v>
      </c>
      <c r="I139" s="13">
        <v>5413</v>
      </c>
      <c r="J139" s="13">
        <v>5413</v>
      </c>
      <c r="K139" s="13">
        <v>0</v>
      </c>
      <c r="L139" s="35">
        <v>58912.093106513115</v>
      </c>
      <c r="M139" s="13">
        <v>101858.06741654791</v>
      </c>
      <c r="N139" s="13">
        <v>40752</v>
      </c>
      <c r="O139" s="13">
        <v>0</v>
      </c>
      <c r="P139" s="13">
        <v>44184.069829884837</v>
      </c>
      <c r="Q139" s="35">
        <v>6277.0330805820095</v>
      </c>
      <c r="R139" s="13">
        <v>8796</v>
      </c>
      <c r="S139" s="13">
        <v>0</v>
      </c>
      <c r="T139" s="13">
        <v>6597</v>
      </c>
      <c r="U139" s="35">
        <v>0</v>
      </c>
      <c r="V139" s="13"/>
      <c r="W139" s="13"/>
      <c r="X139" s="13"/>
      <c r="Y139" s="35">
        <v>0</v>
      </c>
      <c r="Z139" s="13"/>
      <c r="AA139" s="13"/>
      <c r="AB139" s="13"/>
    </row>
    <row r="140" spans="1:28">
      <c r="A140" s="2">
        <v>340</v>
      </c>
      <c r="B140" s="1" t="s">
        <v>116</v>
      </c>
      <c r="C140" s="13">
        <v>2271804.643077</v>
      </c>
      <c r="D140" s="13">
        <v>2178170.6488999999</v>
      </c>
      <c r="E140" s="13">
        <v>93633.994177</v>
      </c>
      <c r="F140" s="13">
        <v>2611852</v>
      </c>
      <c r="G140" s="13">
        <v>2520131</v>
      </c>
      <c r="H140" s="13">
        <v>91721</v>
      </c>
      <c r="I140" s="13">
        <v>47783</v>
      </c>
      <c r="J140" s="13">
        <v>47783</v>
      </c>
      <c r="K140" s="13">
        <v>0</v>
      </c>
      <c r="L140" s="35">
        <v>573953.47777099791</v>
      </c>
      <c r="M140" s="13">
        <v>989824.53755371575</v>
      </c>
      <c r="N140" s="13">
        <v>662208</v>
      </c>
      <c r="O140" s="13">
        <v>0</v>
      </c>
      <c r="P140" s="13">
        <v>327616.53755371575</v>
      </c>
      <c r="Q140" s="35">
        <v>18887.586263135556</v>
      </c>
      <c r="R140" s="13">
        <v>16428</v>
      </c>
      <c r="S140" s="13">
        <v>0</v>
      </c>
      <c r="T140" s="13">
        <v>12321</v>
      </c>
      <c r="U140" s="35">
        <v>4442.1821951610791</v>
      </c>
      <c r="V140" s="13">
        <v>19929</v>
      </c>
      <c r="W140" s="13">
        <v>0</v>
      </c>
      <c r="X140" s="13">
        <v>14946.75</v>
      </c>
      <c r="Y140" s="35">
        <v>6487.1323629876679</v>
      </c>
      <c r="Z140" s="13">
        <v>112244</v>
      </c>
      <c r="AA140" s="13">
        <v>8651</v>
      </c>
      <c r="AB140" s="13">
        <v>79037.100000000006</v>
      </c>
    </row>
    <row r="141" spans="1:28">
      <c r="A141" s="2">
        <v>342</v>
      </c>
      <c r="B141" s="1" t="s">
        <v>117</v>
      </c>
      <c r="C141" s="13">
        <v>6005822.0754700005</v>
      </c>
      <c r="D141" s="13">
        <v>5654538.0935000004</v>
      </c>
      <c r="E141" s="13">
        <v>351283.98197000002</v>
      </c>
      <c r="F141" s="13">
        <v>6100124</v>
      </c>
      <c r="G141" s="13">
        <v>5731645</v>
      </c>
      <c r="H141" s="13">
        <v>368479</v>
      </c>
      <c r="I141" s="13">
        <v>289663</v>
      </c>
      <c r="J141" s="13">
        <v>277787</v>
      </c>
      <c r="K141" s="13">
        <v>11876</v>
      </c>
      <c r="L141" s="35">
        <v>1493065.4784865063</v>
      </c>
      <c r="M141" s="13">
        <v>2248846.7825291511</v>
      </c>
      <c r="N141" s="13">
        <v>1802520</v>
      </c>
      <c r="O141" s="13">
        <v>0</v>
      </c>
      <c r="P141" s="13">
        <v>446326.78252915107</v>
      </c>
      <c r="Q141" s="35">
        <v>99355.789029738924</v>
      </c>
      <c r="R141" s="13">
        <v>239610</v>
      </c>
      <c r="S141" s="13">
        <v>1741</v>
      </c>
      <c r="T141" s="13">
        <v>178401.75</v>
      </c>
      <c r="U141" s="35">
        <v>7799.554798772112</v>
      </c>
      <c r="V141" s="13">
        <v>15311</v>
      </c>
      <c r="W141" s="13">
        <v>0</v>
      </c>
      <c r="X141" s="13">
        <v>11483.25</v>
      </c>
      <c r="Y141" s="35">
        <v>8588.1657760593243</v>
      </c>
      <c r="Z141" s="13">
        <v>232957</v>
      </c>
      <c r="AA141" s="13">
        <v>22000</v>
      </c>
      <c r="AB141" s="13">
        <v>164065.20000000001</v>
      </c>
    </row>
    <row r="142" spans="1:28">
      <c r="A142" s="2">
        <v>344</v>
      </c>
      <c r="B142" s="1" t="s">
        <v>118</v>
      </c>
      <c r="C142" s="13">
        <v>96797356.9454</v>
      </c>
      <c r="D142" s="13">
        <v>93286797.028999999</v>
      </c>
      <c r="E142" s="13">
        <v>3510559.9164</v>
      </c>
      <c r="F142" s="13">
        <v>101412996</v>
      </c>
      <c r="G142" s="13">
        <v>97186615</v>
      </c>
      <c r="H142" s="13">
        <v>4226381</v>
      </c>
      <c r="I142" s="13">
        <v>6224595</v>
      </c>
      <c r="J142" s="13">
        <v>5947341</v>
      </c>
      <c r="K142" s="13">
        <v>277254</v>
      </c>
      <c r="L142" s="35">
        <v>46890616.173645064</v>
      </c>
      <c r="M142" s="13">
        <v>84110627.955245733</v>
      </c>
      <c r="N142" s="13">
        <v>50524060</v>
      </c>
      <c r="O142" s="13">
        <v>3119650</v>
      </c>
      <c r="P142" s="13">
        <v>35167962.130233794</v>
      </c>
      <c r="Q142" s="35">
        <v>480342.38420873263</v>
      </c>
      <c r="R142" s="13">
        <v>725080</v>
      </c>
      <c r="S142" s="13">
        <v>63649</v>
      </c>
      <c r="T142" s="13">
        <v>496073.25</v>
      </c>
      <c r="U142" s="35">
        <v>66635.072559892564</v>
      </c>
      <c r="V142" s="13">
        <v>175844</v>
      </c>
      <c r="W142" s="13">
        <v>2628</v>
      </c>
      <c r="X142" s="13">
        <v>129912</v>
      </c>
      <c r="Y142" s="35">
        <v>143327.0412142592</v>
      </c>
      <c r="Z142" s="13">
        <v>1566928</v>
      </c>
      <c r="AA142" s="13">
        <v>388249</v>
      </c>
      <c r="AB142" s="13">
        <v>912294.75</v>
      </c>
    </row>
    <row r="143" spans="1:28">
      <c r="A143" s="2">
        <v>345</v>
      </c>
      <c r="B143" s="1" t="s">
        <v>119</v>
      </c>
      <c r="C143" s="13">
        <v>11440605.90803</v>
      </c>
      <c r="D143" s="13">
        <v>10718274.91</v>
      </c>
      <c r="E143" s="13">
        <v>722330.99803000002</v>
      </c>
      <c r="F143" s="13">
        <v>13124457</v>
      </c>
      <c r="G143" s="13">
        <v>12379291</v>
      </c>
      <c r="H143" s="13">
        <v>745166</v>
      </c>
      <c r="I143" s="13">
        <v>434018</v>
      </c>
      <c r="J143" s="13">
        <v>395516</v>
      </c>
      <c r="K143" s="13">
        <v>38502</v>
      </c>
      <c r="L143" s="35">
        <v>2989954.9387143534</v>
      </c>
      <c r="M143" s="13">
        <v>4347727.9347757455</v>
      </c>
      <c r="N143" s="13">
        <v>3014860</v>
      </c>
      <c r="O143" s="13">
        <v>0</v>
      </c>
      <c r="P143" s="13">
        <v>1332867.9347757455</v>
      </c>
      <c r="Q143" s="35">
        <v>65774.603498981669</v>
      </c>
      <c r="R143" s="13">
        <v>154435</v>
      </c>
      <c r="S143" s="13">
        <v>2599</v>
      </c>
      <c r="T143" s="13">
        <v>113877</v>
      </c>
      <c r="U143" s="35">
        <v>11994.775788092658</v>
      </c>
      <c r="V143" s="13">
        <v>68976</v>
      </c>
      <c r="W143" s="13">
        <v>76</v>
      </c>
      <c r="X143" s="13">
        <v>51675</v>
      </c>
      <c r="Y143" s="35">
        <v>41893.100539272498</v>
      </c>
      <c r="Z143" s="13">
        <v>778423</v>
      </c>
      <c r="AA143" s="13">
        <v>228209</v>
      </c>
      <c r="AB143" s="13">
        <v>427421.25</v>
      </c>
    </row>
    <row r="144" spans="1:28">
      <c r="A144" s="2">
        <v>351</v>
      </c>
      <c r="B144" s="1" t="s">
        <v>120</v>
      </c>
      <c r="C144" s="13">
        <v>606579.66183999996</v>
      </c>
      <c r="D144" s="13">
        <v>538413.68666999997</v>
      </c>
      <c r="E144" s="13">
        <v>68165.975170000005</v>
      </c>
      <c r="F144" s="13">
        <v>682363</v>
      </c>
      <c r="G144" s="13">
        <v>611408</v>
      </c>
      <c r="H144" s="13">
        <v>70955</v>
      </c>
      <c r="I144" s="13">
        <v>10364</v>
      </c>
      <c r="J144" s="13">
        <v>10364</v>
      </c>
      <c r="K144" s="13">
        <v>0</v>
      </c>
      <c r="L144" s="35">
        <v>184694.9074588939</v>
      </c>
      <c r="M144" s="13">
        <v>297649.95954494737</v>
      </c>
      <c r="N144" s="13">
        <v>162519</v>
      </c>
      <c r="O144" s="13">
        <v>0</v>
      </c>
      <c r="P144" s="13">
        <v>135130.95954494737</v>
      </c>
      <c r="Q144" s="35">
        <v>14751.945944036399</v>
      </c>
      <c r="R144" s="13">
        <v>20217</v>
      </c>
      <c r="S144" s="13">
        <v>911</v>
      </c>
      <c r="T144" s="13">
        <v>14479.5</v>
      </c>
      <c r="U144" s="35">
        <v>3464.2158200325689</v>
      </c>
      <c r="V144" s="13">
        <v>281</v>
      </c>
      <c r="W144" s="13">
        <v>0</v>
      </c>
      <c r="X144" s="13">
        <v>210.75</v>
      </c>
      <c r="Y144" s="35">
        <v>0</v>
      </c>
      <c r="Z144" s="13">
        <v>0</v>
      </c>
      <c r="AA144" s="13">
        <v>0</v>
      </c>
      <c r="AB144" s="13"/>
    </row>
    <row r="145" spans="1:28">
      <c r="A145" s="2">
        <v>352</v>
      </c>
      <c r="B145" s="1" t="s">
        <v>121</v>
      </c>
      <c r="C145" s="13">
        <v>1773168.131058</v>
      </c>
      <c r="D145" s="13">
        <v>1741660.6329000001</v>
      </c>
      <c r="E145" s="13">
        <v>31507.498157999999</v>
      </c>
      <c r="F145" s="13">
        <v>2194629</v>
      </c>
      <c r="G145" s="13">
        <v>2138722</v>
      </c>
      <c r="H145" s="13">
        <v>55907</v>
      </c>
      <c r="I145" s="13">
        <v>89586</v>
      </c>
      <c r="J145" s="13">
        <v>88806</v>
      </c>
      <c r="K145" s="13">
        <v>780</v>
      </c>
      <c r="L145" s="35">
        <v>511652.06321544934</v>
      </c>
      <c r="M145" s="13">
        <v>803391.898917938</v>
      </c>
      <c r="N145" s="13">
        <v>742735</v>
      </c>
      <c r="O145" s="13">
        <v>327</v>
      </c>
      <c r="P145" s="13">
        <v>60983.898917938001</v>
      </c>
      <c r="Q145" s="35">
        <v>42374.796774150098</v>
      </c>
      <c r="R145" s="13">
        <v>86868</v>
      </c>
      <c r="S145" s="13">
        <v>163</v>
      </c>
      <c r="T145" s="13">
        <v>65028.75</v>
      </c>
      <c r="U145" s="35">
        <v>10176.621394778251</v>
      </c>
      <c r="V145" s="13">
        <v>22505</v>
      </c>
      <c r="W145" s="13">
        <v>0</v>
      </c>
      <c r="X145" s="13">
        <v>16878.75</v>
      </c>
      <c r="Y145" s="35">
        <v>6673.6043065831118</v>
      </c>
      <c r="Z145" s="13">
        <v>69084</v>
      </c>
      <c r="AA145" s="13">
        <v>16128</v>
      </c>
      <c r="AB145" s="13">
        <v>40519.199999999997</v>
      </c>
    </row>
    <row r="146" spans="1:28">
      <c r="A146" s="2">
        <v>353</v>
      </c>
      <c r="B146" s="1" t="s">
        <v>122</v>
      </c>
      <c r="C146" s="13">
        <v>4617713.7210499998</v>
      </c>
      <c r="D146" s="13">
        <v>4419552.6029000003</v>
      </c>
      <c r="E146" s="13">
        <v>198161.11814999999</v>
      </c>
      <c r="F146" s="13">
        <v>4669175</v>
      </c>
      <c r="G146" s="13">
        <v>4487201</v>
      </c>
      <c r="H146" s="13">
        <v>181974</v>
      </c>
      <c r="I146" s="13">
        <v>222582</v>
      </c>
      <c r="J146" s="13">
        <v>215778</v>
      </c>
      <c r="K146" s="13">
        <v>6804</v>
      </c>
      <c r="L146" s="35">
        <v>1063002.8101839698</v>
      </c>
      <c r="M146" s="13">
        <v>1714064.6181601181</v>
      </c>
      <c r="N146" s="13">
        <v>565660</v>
      </c>
      <c r="O146" s="13">
        <v>0</v>
      </c>
      <c r="P146" s="13">
        <v>797252.10763797734</v>
      </c>
      <c r="Q146" s="35">
        <v>27760.465301976252</v>
      </c>
      <c r="R146" s="13">
        <v>82315</v>
      </c>
      <c r="S146" s="13">
        <v>2431</v>
      </c>
      <c r="T146" s="13">
        <v>59913</v>
      </c>
      <c r="U146" s="35">
        <v>10603.214382972266</v>
      </c>
      <c r="V146" s="13">
        <v>13891</v>
      </c>
      <c r="W146" s="13">
        <v>0</v>
      </c>
      <c r="X146" s="13">
        <v>10418.25</v>
      </c>
      <c r="Y146" s="35">
        <v>3239.7321789152361</v>
      </c>
      <c r="Z146" s="13">
        <v>161635</v>
      </c>
      <c r="AA146" s="13">
        <v>7099</v>
      </c>
      <c r="AB146" s="13">
        <v>121623.3</v>
      </c>
    </row>
    <row r="147" spans="1:28">
      <c r="A147" s="2">
        <v>355</v>
      </c>
      <c r="B147" s="1" t="s">
        <v>123</v>
      </c>
      <c r="C147" s="13">
        <v>11368210.30965</v>
      </c>
      <c r="D147" s="13">
        <v>10639528.567</v>
      </c>
      <c r="E147" s="13">
        <v>728681.74265000003</v>
      </c>
      <c r="F147" s="13">
        <v>12035505</v>
      </c>
      <c r="G147" s="13">
        <v>11350689</v>
      </c>
      <c r="H147" s="13">
        <v>684816</v>
      </c>
      <c r="I147" s="13">
        <v>486402</v>
      </c>
      <c r="J147" s="13">
        <v>450646</v>
      </c>
      <c r="K147" s="13">
        <v>35756</v>
      </c>
      <c r="L147" s="35">
        <v>4309325.2837499715</v>
      </c>
      <c r="M147" s="13">
        <v>7638556.0886566928</v>
      </c>
      <c r="N147" s="13">
        <v>4633651</v>
      </c>
      <c r="O147" s="13">
        <v>748</v>
      </c>
      <c r="P147" s="13">
        <v>3005653.0886566928</v>
      </c>
      <c r="Q147" s="35">
        <v>91942.971642534554</v>
      </c>
      <c r="R147" s="13">
        <v>203888</v>
      </c>
      <c r="S147" s="13">
        <v>24125</v>
      </c>
      <c r="T147" s="13">
        <v>134822.25</v>
      </c>
      <c r="U147" s="35">
        <v>10028.444671273932</v>
      </c>
      <c r="V147" s="13">
        <v>79</v>
      </c>
      <c r="W147" s="13">
        <v>0</v>
      </c>
      <c r="X147" s="13">
        <v>59.25</v>
      </c>
      <c r="Y147" s="35">
        <v>47757.730301771451</v>
      </c>
      <c r="Z147" s="13">
        <v>308701</v>
      </c>
      <c r="AA147" s="13">
        <v>102456</v>
      </c>
      <c r="AB147" s="13">
        <v>161182.20000000001</v>
      </c>
    </row>
    <row r="148" spans="1:28">
      <c r="A148" s="2">
        <v>356</v>
      </c>
      <c r="B148" s="1" t="s">
        <v>124</v>
      </c>
      <c r="C148" s="13">
        <v>11875380.856219999</v>
      </c>
      <c r="D148" s="13">
        <v>11347979.855</v>
      </c>
      <c r="E148" s="13">
        <v>527401.00121999998</v>
      </c>
      <c r="F148" s="13">
        <v>12665839</v>
      </c>
      <c r="G148" s="13">
        <v>12138750</v>
      </c>
      <c r="H148" s="13">
        <v>527089</v>
      </c>
      <c r="I148" s="13">
        <v>454843</v>
      </c>
      <c r="J148" s="13">
        <v>416035</v>
      </c>
      <c r="K148" s="13">
        <v>38808</v>
      </c>
      <c r="L148" s="35">
        <v>2790733.42063689</v>
      </c>
      <c r="M148" s="13">
        <v>4798008.6446781438</v>
      </c>
      <c r="N148" s="13">
        <v>1283745</v>
      </c>
      <c r="O148" s="13">
        <v>11366</v>
      </c>
      <c r="P148" s="13">
        <v>2093050.0654776674</v>
      </c>
      <c r="Q148" s="35">
        <v>83141.22440840659</v>
      </c>
      <c r="R148" s="13">
        <v>273430</v>
      </c>
      <c r="S148" s="13">
        <v>12772</v>
      </c>
      <c r="T148" s="13">
        <v>195493.5</v>
      </c>
      <c r="U148" s="35">
        <v>6398.6348637461842</v>
      </c>
      <c r="V148" s="13">
        <v>8258</v>
      </c>
      <c r="W148" s="13">
        <v>6296</v>
      </c>
      <c r="X148" s="13">
        <v>1471.5</v>
      </c>
      <c r="Y148" s="35">
        <v>17006.938347282412</v>
      </c>
      <c r="Z148" s="13">
        <v>349515</v>
      </c>
      <c r="AA148" s="13">
        <v>127459</v>
      </c>
      <c r="AB148" s="13">
        <v>173296.8</v>
      </c>
    </row>
    <row r="149" spans="1:28">
      <c r="A149" s="2">
        <v>358</v>
      </c>
      <c r="B149" s="1" t="s">
        <v>125</v>
      </c>
      <c r="C149" s="13">
        <v>1632719.3345240001</v>
      </c>
      <c r="D149" s="13">
        <v>1561928.5088</v>
      </c>
      <c r="E149" s="13">
        <v>70790.825723999995</v>
      </c>
      <c r="F149" s="13">
        <v>1573184</v>
      </c>
      <c r="G149" s="13">
        <v>1504023</v>
      </c>
      <c r="H149" s="13">
        <v>69161</v>
      </c>
      <c r="I149" s="13">
        <v>103154</v>
      </c>
      <c r="J149" s="13">
        <v>101982</v>
      </c>
      <c r="K149" s="13">
        <v>1172</v>
      </c>
      <c r="L149" s="35">
        <v>366376.62117552216</v>
      </c>
      <c r="M149" s="13">
        <v>619752.1174873726</v>
      </c>
      <c r="N149" s="13">
        <v>318530</v>
      </c>
      <c r="O149" s="13">
        <v>0</v>
      </c>
      <c r="P149" s="13">
        <v>274782.4658816416</v>
      </c>
      <c r="Q149" s="35">
        <v>24660.65283189659</v>
      </c>
      <c r="R149" s="13">
        <v>35488</v>
      </c>
      <c r="S149" s="13">
        <v>0</v>
      </c>
      <c r="T149" s="13">
        <v>26616</v>
      </c>
      <c r="U149" s="35">
        <v>11432.484116268372</v>
      </c>
      <c r="V149" s="13">
        <v>34941</v>
      </c>
      <c r="W149" s="13">
        <v>0</v>
      </c>
      <c r="X149" s="13">
        <v>26205.75</v>
      </c>
      <c r="Y149" s="35">
        <v>3578.3443157432243</v>
      </c>
      <c r="Z149" s="13">
        <v>72024</v>
      </c>
      <c r="AA149" s="13">
        <v>33059</v>
      </c>
      <c r="AB149" s="13">
        <v>29695.5</v>
      </c>
    </row>
    <row r="150" spans="1:28">
      <c r="A150" s="2">
        <v>361</v>
      </c>
      <c r="B150" s="1" t="s">
        <v>126</v>
      </c>
      <c r="C150" s="13">
        <v>27422594.95236</v>
      </c>
      <c r="D150" s="13">
        <v>26453485.028999999</v>
      </c>
      <c r="E150" s="13">
        <v>969109.92336000002</v>
      </c>
      <c r="F150" s="13">
        <v>23522172</v>
      </c>
      <c r="G150" s="13">
        <v>22410566</v>
      </c>
      <c r="H150" s="13">
        <v>1111606</v>
      </c>
      <c r="I150" s="13">
        <v>2062288</v>
      </c>
      <c r="J150" s="13">
        <v>2011591</v>
      </c>
      <c r="K150" s="13">
        <v>50697</v>
      </c>
      <c r="L150" s="35">
        <v>10178737.195453268</v>
      </c>
      <c r="M150" s="13">
        <v>15751531.857673375</v>
      </c>
      <c r="N150" s="13">
        <v>11745603</v>
      </c>
      <c r="O150" s="13">
        <v>553047</v>
      </c>
      <c r="P150" s="13">
        <v>4558975.8576733749</v>
      </c>
      <c r="Q150" s="35">
        <v>247127.23172601342</v>
      </c>
      <c r="R150" s="13">
        <v>273571</v>
      </c>
      <c r="S150" s="13">
        <v>26532</v>
      </c>
      <c r="T150" s="13">
        <v>185279.25</v>
      </c>
      <c r="U150" s="35">
        <v>25019.769743286401</v>
      </c>
      <c r="V150" s="13">
        <v>130387</v>
      </c>
      <c r="W150" s="13">
        <v>1879</v>
      </c>
      <c r="X150" s="13">
        <v>96381</v>
      </c>
      <c r="Y150" s="35">
        <v>18514.398452049318</v>
      </c>
      <c r="Z150" s="13">
        <v>296991</v>
      </c>
      <c r="AA150" s="13">
        <v>110105</v>
      </c>
      <c r="AB150" s="13">
        <v>151357.79999999999</v>
      </c>
    </row>
    <row r="151" spans="1:28">
      <c r="A151" s="2">
        <v>362</v>
      </c>
      <c r="B151" s="1" t="s">
        <v>127</v>
      </c>
      <c r="C151" s="13">
        <v>10741146.683499999</v>
      </c>
      <c r="D151" s="13">
        <v>10278174.149</v>
      </c>
      <c r="E151" s="13">
        <v>462972.53450000001</v>
      </c>
      <c r="F151" s="13">
        <v>10561161</v>
      </c>
      <c r="G151" s="13">
        <v>9951212</v>
      </c>
      <c r="H151" s="13">
        <v>609949</v>
      </c>
      <c r="I151" s="13">
        <v>552720</v>
      </c>
      <c r="J151" s="13">
        <v>452745</v>
      </c>
      <c r="K151" s="13">
        <v>99975</v>
      </c>
      <c r="L151" s="35">
        <v>2796112.7589474604</v>
      </c>
      <c r="M151" s="13">
        <v>4902061.5849138461</v>
      </c>
      <c r="N151" s="13">
        <v>2134470</v>
      </c>
      <c r="O151" s="13">
        <v>40563</v>
      </c>
      <c r="P151" s="13">
        <v>2097084.5692105955</v>
      </c>
      <c r="Q151" s="35">
        <v>104764.13075668855</v>
      </c>
      <c r="R151" s="13">
        <v>151821</v>
      </c>
      <c r="S151" s="13">
        <v>18244</v>
      </c>
      <c r="T151" s="13">
        <v>100182.75</v>
      </c>
      <c r="U151" s="35">
        <v>27219.024271087357</v>
      </c>
      <c r="V151" s="13">
        <v>47622</v>
      </c>
      <c r="W151" s="13">
        <v>212</v>
      </c>
      <c r="X151" s="13">
        <v>35557.5</v>
      </c>
      <c r="Y151" s="35">
        <v>63752.491968304013</v>
      </c>
      <c r="Z151" s="13">
        <v>376010</v>
      </c>
      <c r="AA151" s="13">
        <v>166433</v>
      </c>
      <c r="AB151" s="13">
        <v>161635.5</v>
      </c>
    </row>
    <row r="152" spans="1:28">
      <c r="A152" s="2">
        <v>363</v>
      </c>
      <c r="B152" s="1" t="s">
        <v>128</v>
      </c>
      <c r="C152" s="13">
        <v>475802765.63499999</v>
      </c>
      <c r="D152" s="13">
        <v>451588477.45999998</v>
      </c>
      <c r="E152" s="13">
        <v>24214288.175000001</v>
      </c>
      <c r="F152" s="13">
        <v>489238787</v>
      </c>
      <c r="G152" s="13">
        <v>465068807</v>
      </c>
      <c r="H152" s="13">
        <v>24169980</v>
      </c>
      <c r="I152" s="13">
        <v>18589680</v>
      </c>
      <c r="J152" s="13">
        <v>18027203</v>
      </c>
      <c r="K152" s="13">
        <v>562477</v>
      </c>
      <c r="L152" s="35">
        <v>196684426.77765885</v>
      </c>
      <c r="M152" s="13">
        <v>265623529.77765885</v>
      </c>
      <c r="N152" s="13">
        <v>189216024</v>
      </c>
      <c r="O152" s="13">
        <v>1630038</v>
      </c>
      <c r="P152" s="13">
        <v>78037543.77765885</v>
      </c>
      <c r="Q152" s="35">
        <v>1401606.8827732862</v>
      </c>
      <c r="R152" s="13">
        <v>3063185</v>
      </c>
      <c r="S152" s="13">
        <v>249210</v>
      </c>
      <c r="T152" s="13">
        <v>2110481.25</v>
      </c>
      <c r="U152" s="35">
        <v>307022.69101927849</v>
      </c>
      <c r="V152" s="13">
        <v>1183542</v>
      </c>
      <c r="W152" s="13">
        <v>12330</v>
      </c>
      <c r="X152" s="13">
        <v>878409</v>
      </c>
      <c r="Y152" s="35">
        <v>805377.72684690123</v>
      </c>
      <c r="Z152" s="13">
        <v>6600570</v>
      </c>
      <c r="AA152" s="13">
        <v>1950739</v>
      </c>
      <c r="AB152" s="13">
        <v>3592504.95</v>
      </c>
    </row>
    <row r="153" spans="1:28">
      <c r="A153" s="2">
        <v>364</v>
      </c>
      <c r="B153" s="1" t="s">
        <v>475</v>
      </c>
      <c r="C153" s="13">
        <v>391701.55004250002</v>
      </c>
      <c r="D153" s="13">
        <v>383922.23632000003</v>
      </c>
      <c r="E153" s="13">
        <v>7779.3137225</v>
      </c>
      <c r="F153" s="13">
        <v>415395</v>
      </c>
      <c r="G153" s="13">
        <v>389043</v>
      </c>
      <c r="H153" s="13">
        <v>26352</v>
      </c>
      <c r="I153" s="13">
        <v>23174</v>
      </c>
      <c r="J153" s="13">
        <v>23174</v>
      </c>
      <c r="K153" s="13">
        <v>0</v>
      </c>
      <c r="L153" s="35">
        <v>150441.48569268693</v>
      </c>
      <c r="M153" s="13">
        <v>272386.25203113555</v>
      </c>
      <c r="N153" s="13">
        <v>98772</v>
      </c>
      <c r="O153" s="13">
        <v>0</v>
      </c>
      <c r="P153" s="13">
        <v>112831.11426951519</v>
      </c>
      <c r="Q153" s="35">
        <v>20162.147326011207</v>
      </c>
      <c r="R153" s="13">
        <v>32385</v>
      </c>
      <c r="S153" s="13">
        <v>0</v>
      </c>
      <c r="T153" s="13">
        <v>24288.75</v>
      </c>
      <c r="U153" s="35">
        <v>13952.008334169892</v>
      </c>
      <c r="V153" s="13">
        <v>10627</v>
      </c>
      <c r="W153" s="13">
        <v>1695</v>
      </c>
      <c r="X153" s="13">
        <v>6699</v>
      </c>
      <c r="Y153" s="35">
        <v>1504.1489207217537</v>
      </c>
      <c r="Z153" s="13">
        <v>16522</v>
      </c>
      <c r="AA153" s="13">
        <v>43667</v>
      </c>
      <c r="AB153" s="13">
        <v>-19957.650000000001</v>
      </c>
    </row>
    <row r="154" spans="1:28">
      <c r="A154" s="2">
        <v>365</v>
      </c>
      <c r="B154" s="1" t="s">
        <v>429</v>
      </c>
      <c r="C154" s="13">
        <v>233302.12043000001</v>
      </c>
      <c r="D154" s="13">
        <v>233302.12043000001</v>
      </c>
      <c r="E154" s="13">
        <v>0</v>
      </c>
      <c r="F154" s="13">
        <v>195462</v>
      </c>
      <c r="G154" s="13">
        <v>193723</v>
      </c>
      <c r="H154" s="13">
        <v>1739</v>
      </c>
      <c r="I154" s="13">
        <v>8788</v>
      </c>
      <c r="J154" s="13">
        <v>8788</v>
      </c>
      <c r="K154" s="13">
        <v>0</v>
      </c>
      <c r="L154" s="35">
        <v>122443.23667470651</v>
      </c>
      <c r="M154" s="13">
        <v>218251.40204978135</v>
      </c>
      <c r="N154" s="13">
        <v>89936</v>
      </c>
      <c r="O154" s="13">
        <v>0</v>
      </c>
      <c r="P154" s="13">
        <v>91832.427506029882</v>
      </c>
      <c r="Q154" s="35">
        <v>17265.734624309476</v>
      </c>
      <c r="R154" s="13">
        <v>39602</v>
      </c>
      <c r="S154" s="13">
        <v>0</v>
      </c>
      <c r="T154" s="13">
        <v>29701.5</v>
      </c>
      <c r="U154" s="35">
        <v>0</v>
      </c>
      <c r="V154" s="13"/>
      <c r="W154" s="13"/>
      <c r="X154" s="13"/>
      <c r="Y154" s="35">
        <v>894.36823788020388</v>
      </c>
      <c r="Z154" s="13">
        <v>0</v>
      </c>
      <c r="AA154" s="13">
        <v>21282</v>
      </c>
      <c r="AB154" s="13">
        <v>-15961.5</v>
      </c>
    </row>
    <row r="155" spans="1:28">
      <c r="A155" s="2">
        <v>366</v>
      </c>
      <c r="B155" s="1" t="s">
        <v>461</v>
      </c>
      <c r="C155" s="13">
        <v>1319468.8421480001</v>
      </c>
      <c r="D155" s="13">
        <v>1242496.8418000001</v>
      </c>
      <c r="E155" s="13">
        <v>76972.000348000001</v>
      </c>
      <c r="F155" s="13">
        <v>1180465</v>
      </c>
      <c r="G155" s="13">
        <v>1105959</v>
      </c>
      <c r="H155" s="13">
        <v>74506</v>
      </c>
      <c r="I155" s="13">
        <v>23991</v>
      </c>
      <c r="J155" s="13">
        <v>14124</v>
      </c>
      <c r="K155" s="13">
        <v>9867</v>
      </c>
      <c r="L155" s="35">
        <v>406758.44550699455</v>
      </c>
      <c r="M155" s="13">
        <v>483447.44090545172</v>
      </c>
      <c r="N155" s="13">
        <v>218716</v>
      </c>
      <c r="O155" s="13">
        <v>150</v>
      </c>
      <c r="P155" s="13">
        <v>264881.44090545172</v>
      </c>
      <c r="Q155" s="35">
        <v>23973.510300096405</v>
      </c>
      <c r="R155" s="13">
        <v>0</v>
      </c>
      <c r="S155" s="13">
        <v>0</v>
      </c>
      <c r="T155" s="13">
        <v>0</v>
      </c>
      <c r="U155" s="35">
        <v>6048.9897881087982</v>
      </c>
      <c r="V155" s="13">
        <v>42039</v>
      </c>
      <c r="W155" s="13">
        <v>0</v>
      </c>
      <c r="X155" s="13">
        <v>31529.25</v>
      </c>
      <c r="Y155" s="35">
        <v>23526.834005032644</v>
      </c>
      <c r="Z155" s="13">
        <v>103321</v>
      </c>
      <c r="AA155" s="13">
        <v>25913</v>
      </c>
      <c r="AB155" s="13">
        <v>59805.45</v>
      </c>
    </row>
    <row r="156" spans="1:28">
      <c r="A156" s="2">
        <v>370</v>
      </c>
      <c r="B156" s="1" t="s">
        <v>129</v>
      </c>
      <c r="C156" s="13">
        <v>424268.27462099999</v>
      </c>
      <c r="D156" s="13">
        <v>370852.56584</v>
      </c>
      <c r="E156" s="13">
        <v>53415.708781000001</v>
      </c>
      <c r="F156" s="13">
        <v>465504</v>
      </c>
      <c r="G156" s="13">
        <v>420175</v>
      </c>
      <c r="H156" s="13">
        <v>45329</v>
      </c>
      <c r="I156" s="13">
        <v>13047</v>
      </c>
      <c r="J156" s="13">
        <v>13047</v>
      </c>
      <c r="K156" s="13">
        <v>0</v>
      </c>
      <c r="L156" s="35">
        <v>267709.71077587601</v>
      </c>
      <c r="M156" s="13">
        <v>496473.13960301265</v>
      </c>
      <c r="N156" s="13">
        <v>192325</v>
      </c>
      <c r="O156" s="13">
        <v>0</v>
      </c>
      <c r="P156" s="13">
        <v>200782.28308190702</v>
      </c>
      <c r="Q156" s="35">
        <v>19363.657949578988</v>
      </c>
      <c r="R156" s="13">
        <v>21328</v>
      </c>
      <c r="S156" s="13">
        <v>0</v>
      </c>
      <c r="T156" s="13">
        <v>15996</v>
      </c>
      <c r="U156" s="35">
        <v>6202.3656948939715</v>
      </c>
      <c r="V156" s="13">
        <v>18154</v>
      </c>
      <c r="W156" s="13">
        <v>0</v>
      </c>
      <c r="X156" s="13">
        <v>13615.5</v>
      </c>
      <c r="Y156" s="35">
        <v>12656.391057640672</v>
      </c>
      <c r="Z156" s="13">
        <v>17719</v>
      </c>
      <c r="AA156" s="13">
        <v>85471</v>
      </c>
      <c r="AB156" s="13">
        <v>-49621.8</v>
      </c>
    </row>
    <row r="157" spans="1:28">
      <c r="A157" s="2">
        <v>372</v>
      </c>
      <c r="B157" s="1" t="s">
        <v>513</v>
      </c>
      <c r="C157" s="13">
        <v>384632.14139299997</v>
      </c>
      <c r="D157" s="13">
        <v>374218.68560999999</v>
      </c>
      <c r="E157" s="13">
        <v>10413.455782999999</v>
      </c>
      <c r="F157" s="13">
        <v>314430</v>
      </c>
      <c r="G157" s="13">
        <v>300577</v>
      </c>
      <c r="H157" s="13">
        <v>13853</v>
      </c>
      <c r="I157" s="13">
        <v>18214</v>
      </c>
      <c r="J157" s="13">
        <v>18214</v>
      </c>
      <c r="K157" s="13">
        <v>0</v>
      </c>
      <c r="L157" s="35">
        <v>159393.04685921464</v>
      </c>
      <c r="M157" s="13">
        <v>296345.07065682462</v>
      </c>
      <c r="N157" s="13">
        <v>76518</v>
      </c>
      <c r="O157" s="13">
        <v>0</v>
      </c>
      <c r="P157" s="13">
        <v>119544.78514441097</v>
      </c>
      <c r="Q157" s="35">
        <v>5827.2290213691003</v>
      </c>
      <c r="R157" s="13">
        <v>2780</v>
      </c>
      <c r="S157" s="13">
        <v>224</v>
      </c>
      <c r="T157" s="13">
        <v>1917</v>
      </c>
      <c r="U157" s="35">
        <v>0</v>
      </c>
      <c r="V157" s="13"/>
      <c r="W157" s="13"/>
      <c r="X157" s="13"/>
      <c r="Y157" s="35">
        <v>0</v>
      </c>
      <c r="Z157" s="13">
        <v>0</v>
      </c>
      <c r="AA157" s="13">
        <v>0</v>
      </c>
      <c r="AB157" s="13"/>
    </row>
    <row r="158" spans="1:28">
      <c r="A158" s="2">
        <v>373</v>
      </c>
      <c r="B158" s="1" t="s">
        <v>130</v>
      </c>
      <c r="C158" s="13">
        <v>2711930.146433</v>
      </c>
      <c r="D158" s="13">
        <v>2690370.3673</v>
      </c>
      <c r="E158" s="13">
        <v>21559.779133</v>
      </c>
      <c r="F158" s="13">
        <v>2914639</v>
      </c>
      <c r="G158" s="13">
        <v>2865916</v>
      </c>
      <c r="H158" s="13">
        <v>48723</v>
      </c>
      <c r="I158" s="13">
        <v>118672</v>
      </c>
      <c r="J158" s="13">
        <v>118672</v>
      </c>
      <c r="K158" s="13">
        <v>0</v>
      </c>
      <c r="L158" s="35">
        <v>1429386.7268652662</v>
      </c>
      <c r="M158" s="13">
        <v>2023126.1084940475</v>
      </c>
      <c r="N158" s="13">
        <v>1657258</v>
      </c>
      <c r="O158" s="13">
        <v>1063</v>
      </c>
      <c r="P158" s="13">
        <v>366931.10849404754</v>
      </c>
      <c r="Q158" s="35">
        <v>105584.47107966652</v>
      </c>
      <c r="R158" s="13">
        <v>136081</v>
      </c>
      <c r="S158" s="13">
        <v>1015</v>
      </c>
      <c r="T158" s="13">
        <v>101299.5</v>
      </c>
      <c r="U158" s="35">
        <v>24763.709966704377</v>
      </c>
      <c r="V158" s="13">
        <v>49862</v>
      </c>
      <c r="W158" s="13">
        <v>0</v>
      </c>
      <c r="X158" s="13">
        <v>37396.5</v>
      </c>
      <c r="Y158" s="35">
        <v>6148.1716804707157</v>
      </c>
      <c r="Z158" s="13">
        <v>263025</v>
      </c>
      <c r="AA158" s="13">
        <v>21055</v>
      </c>
      <c r="AB158" s="13">
        <v>191283.3</v>
      </c>
    </row>
    <row r="159" spans="1:28">
      <c r="A159" s="2">
        <v>375</v>
      </c>
      <c r="B159" s="1" t="s">
        <v>131</v>
      </c>
      <c r="C159" s="13">
        <v>7632379.8934099991</v>
      </c>
      <c r="D159" s="13">
        <v>7364667.2041999996</v>
      </c>
      <c r="E159" s="13">
        <v>267712.68920999998</v>
      </c>
      <c r="F159" s="13">
        <v>7464690</v>
      </c>
      <c r="G159" s="13">
        <v>7220741</v>
      </c>
      <c r="H159" s="13">
        <v>243949</v>
      </c>
      <c r="I159" s="13">
        <v>424188</v>
      </c>
      <c r="J159" s="13">
        <v>418145</v>
      </c>
      <c r="K159" s="13">
        <v>6043</v>
      </c>
      <c r="L159" s="35">
        <v>2211146.9747133288</v>
      </c>
      <c r="M159" s="13">
        <v>3810112.93826913</v>
      </c>
      <c r="N159" s="13">
        <v>2024944</v>
      </c>
      <c r="O159" s="13">
        <v>35431</v>
      </c>
      <c r="P159" s="13">
        <v>1658360.2310349965</v>
      </c>
      <c r="Q159" s="35">
        <v>177543.82227860615</v>
      </c>
      <c r="R159" s="13">
        <v>88128</v>
      </c>
      <c r="S159" s="13">
        <v>1653</v>
      </c>
      <c r="T159" s="13">
        <v>64856.25</v>
      </c>
      <c r="U159" s="35">
        <v>16815.7184852639</v>
      </c>
      <c r="V159" s="13">
        <v>11081</v>
      </c>
      <c r="W159" s="13">
        <v>7878</v>
      </c>
      <c r="X159" s="13">
        <v>2402.25</v>
      </c>
      <c r="Y159" s="35">
        <v>4193.8760024526709</v>
      </c>
      <c r="Z159" s="13">
        <v>40780</v>
      </c>
      <c r="AA159" s="13">
        <v>8302</v>
      </c>
      <c r="AB159" s="13">
        <v>24358.5</v>
      </c>
    </row>
    <row r="160" spans="1:28">
      <c r="A160" s="2">
        <v>376</v>
      </c>
      <c r="B160" s="1" t="s">
        <v>132</v>
      </c>
      <c r="C160" s="13">
        <v>695467.936904</v>
      </c>
      <c r="D160" s="13">
        <v>664599.22981000005</v>
      </c>
      <c r="E160" s="13">
        <v>30868.707094000001</v>
      </c>
      <c r="F160" s="13">
        <v>794075</v>
      </c>
      <c r="G160" s="13">
        <v>746838</v>
      </c>
      <c r="H160" s="13">
        <v>47237</v>
      </c>
      <c r="I160" s="13">
        <v>54331</v>
      </c>
      <c r="J160" s="13">
        <v>53112</v>
      </c>
      <c r="K160" s="13">
        <v>1219</v>
      </c>
      <c r="L160" s="35">
        <v>180833.34444016829</v>
      </c>
      <c r="M160" s="13">
        <v>326555.57946881274</v>
      </c>
      <c r="N160" s="13">
        <v>185731</v>
      </c>
      <c r="O160" s="13">
        <v>8137</v>
      </c>
      <c r="P160" s="13">
        <v>135625.00833012623</v>
      </c>
      <c r="Q160" s="35">
        <v>17890.578712766477</v>
      </c>
      <c r="R160" s="13">
        <v>32937</v>
      </c>
      <c r="S160" s="13">
        <v>1176</v>
      </c>
      <c r="T160" s="13">
        <v>23820.75</v>
      </c>
      <c r="U160" s="35">
        <v>0</v>
      </c>
      <c r="V160" s="13"/>
      <c r="W160" s="13"/>
      <c r="X160" s="13"/>
      <c r="Y160" s="35">
        <v>6131.6157602449521</v>
      </c>
      <c r="Z160" s="13">
        <v>6562</v>
      </c>
      <c r="AA160" s="13">
        <v>29594</v>
      </c>
      <c r="AB160" s="13">
        <v>-16941.150000000001</v>
      </c>
    </row>
    <row r="161" spans="1:28">
      <c r="A161" s="2">
        <v>377</v>
      </c>
      <c r="B161" s="1" t="s">
        <v>133</v>
      </c>
      <c r="C161" s="13">
        <v>1339496.441569</v>
      </c>
      <c r="D161" s="13">
        <v>1263548.8297999999</v>
      </c>
      <c r="E161" s="13">
        <v>75947.611768999996</v>
      </c>
      <c r="F161" s="13">
        <v>1421703</v>
      </c>
      <c r="G161" s="13">
        <v>1364948</v>
      </c>
      <c r="H161" s="13">
        <v>56755</v>
      </c>
      <c r="I161" s="13">
        <v>156971</v>
      </c>
      <c r="J161" s="13">
        <v>156971</v>
      </c>
      <c r="K161" s="13">
        <v>0</v>
      </c>
      <c r="L161" s="35">
        <v>373730.89476546453</v>
      </c>
      <c r="M161" s="13">
        <v>636143.50614583632</v>
      </c>
      <c r="N161" s="13">
        <v>275992</v>
      </c>
      <c r="O161" s="13">
        <v>16087</v>
      </c>
      <c r="P161" s="13">
        <v>280298.17107409838</v>
      </c>
      <c r="Q161" s="35">
        <v>16013.256964857716</v>
      </c>
      <c r="R161" s="13">
        <v>11119</v>
      </c>
      <c r="S161" s="13">
        <v>0</v>
      </c>
      <c r="T161" s="13">
        <v>8339.25</v>
      </c>
      <c r="U161" s="35">
        <v>7248.9612893297453</v>
      </c>
      <c r="V161" s="13">
        <v>0</v>
      </c>
      <c r="W161" s="13">
        <v>0</v>
      </c>
      <c r="X161" s="13">
        <v>0</v>
      </c>
      <c r="Y161" s="35">
        <v>64468.579086279417</v>
      </c>
      <c r="Z161" s="13">
        <v>57088</v>
      </c>
      <c r="AA161" s="13">
        <v>16967</v>
      </c>
      <c r="AB161" s="13">
        <v>30090.75</v>
      </c>
    </row>
    <row r="162" spans="1:28">
      <c r="A162" s="2">
        <v>381</v>
      </c>
      <c r="B162" s="1" t="s">
        <v>414</v>
      </c>
      <c r="C162" s="13">
        <v>3847656.5067400001</v>
      </c>
      <c r="D162" s="13">
        <v>3698872.7763999999</v>
      </c>
      <c r="E162" s="13">
        <v>148783.73034000001</v>
      </c>
      <c r="F162" s="13">
        <v>4040796</v>
      </c>
      <c r="G162" s="13">
        <v>3908244</v>
      </c>
      <c r="H162" s="13">
        <v>132552</v>
      </c>
      <c r="I162" s="13">
        <v>203238</v>
      </c>
      <c r="J162" s="13">
        <v>197814</v>
      </c>
      <c r="K162" s="13">
        <v>5424</v>
      </c>
      <c r="L162" s="35">
        <v>1080463.8608848259</v>
      </c>
      <c r="M162" s="13">
        <v>1778126.1047277437</v>
      </c>
      <c r="N162" s="13">
        <v>794843</v>
      </c>
      <c r="O162" s="13">
        <v>0</v>
      </c>
      <c r="P162" s="13">
        <v>810347.89566361951</v>
      </c>
      <c r="Q162" s="35">
        <v>56175.761629690365</v>
      </c>
      <c r="R162" s="13">
        <v>123593</v>
      </c>
      <c r="S162" s="13">
        <v>5048</v>
      </c>
      <c r="T162" s="13">
        <v>88908.75</v>
      </c>
      <c r="U162" s="35">
        <v>3954.7587625810797</v>
      </c>
      <c r="V162" s="13">
        <v>19984</v>
      </c>
      <c r="W162" s="13">
        <v>0</v>
      </c>
      <c r="X162" s="13">
        <v>14988</v>
      </c>
      <c r="Y162" s="35">
        <v>26916.440830202162</v>
      </c>
      <c r="Z162" s="13">
        <v>45417</v>
      </c>
      <c r="AA162" s="13">
        <v>33890</v>
      </c>
      <c r="AB162" s="13">
        <v>9046.35</v>
      </c>
    </row>
    <row r="163" spans="1:28">
      <c r="A163" s="2">
        <v>383</v>
      </c>
      <c r="B163" s="1" t="s">
        <v>134</v>
      </c>
      <c r="C163" s="13">
        <v>1959584.2846659999</v>
      </c>
      <c r="D163" s="13">
        <v>1915372.9743999999</v>
      </c>
      <c r="E163" s="13">
        <v>44211.310266</v>
      </c>
      <c r="F163" s="13">
        <v>2128729</v>
      </c>
      <c r="G163" s="13">
        <v>2083538</v>
      </c>
      <c r="H163" s="13">
        <v>45191</v>
      </c>
      <c r="I163" s="13">
        <v>181356</v>
      </c>
      <c r="J163" s="13">
        <v>179428</v>
      </c>
      <c r="K163" s="13">
        <v>1928</v>
      </c>
      <c r="L163" s="35">
        <v>773971.50786668831</v>
      </c>
      <c r="M163" s="13">
        <v>1026676.9864553815</v>
      </c>
      <c r="N163" s="13">
        <v>747774</v>
      </c>
      <c r="O163" s="13">
        <v>30866</v>
      </c>
      <c r="P163" s="13">
        <v>309768.9864553815</v>
      </c>
      <c r="Q163" s="35">
        <v>89803.670992955012</v>
      </c>
      <c r="R163" s="13">
        <v>78190</v>
      </c>
      <c r="S163" s="13">
        <v>14825</v>
      </c>
      <c r="T163" s="13">
        <v>47523.75</v>
      </c>
      <c r="U163" s="35">
        <v>16535.742465589949</v>
      </c>
      <c r="V163" s="13">
        <v>49986</v>
      </c>
      <c r="W163" s="13">
        <v>0</v>
      </c>
      <c r="X163" s="13">
        <v>37489.5</v>
      </c>
      <c r="Y163" s="35">
        <v>7965.4889027261261</v>
      </c>
      <c r="Z163" s="13">
        <v>108534</v>
      </c>
      <c r="AA163" s="13">
        <v>6277</v>
      </c>
      <c r="AB163" s="13">
        <v>81412.5</v>
      </c>
    </row>
    <row r="164" spans="1:28">
      <c r="A164" s="2">
        <v>384</v>
      </c>
      <c r="B164" s="1" t="s">
        <v>135</v>
      </c>
      <c r="C164" s="13">
        <v>5006148.4568099994</v>
      </c>
      <c r="D164" s="13">
        <v>4471951.8800999997</v>
      </c>
      <c r="E164" s="13">
        <v>534196.57671000005</v>
      </c>
      <c r="F164" s="13">
        <v>5675753</v>
      </c>
      <c r="G164" s="13">
        <v>5170902</v>
      </c>
      <c r="H164" s="13">
        <v>504851</v>
      </c>
      <c r="I164" s="13">
        <v>254809</v>
      </c>
      <c r="J164" s="13">
        <v>237438</v>
      </c>
      <c r="K164" s="13">
        <v>17371</v>
      </c>
      <c r="L164" s="35">
        <v>981566.24106930965</v>
      </c>
      <c r="M164" s="13">
        <v>1658699.4960593642</v>
      </c>
      <c r="N164" s="13">
        <v>1018601</v>
      </c>
      <c r="O164" s="13">
        <v>0</v>
      </c>
      <c r="P164" s="13">
        <v>640098.49605936417</v>
      </c>
      <c r="Q164" s="35">
        <v>17609.770803965861</v>
      </c>
      <c r="R164" s="13">
        <v>55347</v>
      </c>
      <c r="S164" s="13">
        <v>0</v>
      </c>
      <c r="T164" s="13">
        <v>41510.25</v>
      </c>
      <c r="U164" s="35">
        <v>16851.852809065833</v>
      </c>
      <c r="V164" s="13">
        <v>64195</v>
      </c>
      <c r="W164" s="13">
        <v>0</v>
      </c>
      <c r="X164" s="13">
        <v>48146.25</v>
      </c>
      <c r="Y164" s="35">
        <v>11782.412742564829</v>
      </c>
      <c r="Z164" s="13">
        <v>105984</v>
      </c>
      <c r="AA164" s="13">
        <v>75356</v>
      </c>
      <c r="AB164" s="13">
        <v>25891.05</v>
      </c>
    </row>
    <row r="165" spans="1:28">
      <c r="A165" s="2">
        <v>385</v>
      </c>
      <c r="B165" s="1" t="s">
        <v>136</v>
      </c>
      <c r="C165" s="13">
        <v>1738104.3938499999</v>
      </c>
      <c r="D165" s="13">
        <v>1706918.6140999999</v>
      </c>
      <c r="E165" s="13">
        <v>31185.779750000002</v>
      </c>
      <c r="F165" s="13">
        <v>1893856</v>
      </c>
      <c r="G165" s="13">
        <v>1831165</v>
      </c>
      <c r="H165" s="13">
        <v>62691</v>
      </c>
      <c r="I165" s="13">
        <v>84834</v>
      </c>
      <c r="J165" s="13">
        <v>80599</v>
      </c>
      <c r="K165" s="13">
        <v>4235</v>
      </c>
      <c r="L165" s="35">
        <v>375159.2244842425</v>
      </c>
      <c r="M165" s="13">
        <v>597680.86362672807</v>
      </c>
      <c r="N165" s="13">
        <v>238679</v>
      </c>
      <c r="O165" s="13">
        <v>10934</v>
      </c>
      <c r="P165" s="13">
        <v>281369.41836318187</v>
      </c>
      <c r="Q165" s="35">
        <v>23421.425214499162</v>
      </c>
      <c r="R165" s="13">
        <v>23896</v>
      </c>
      <c r="S165" s="13">
        <v>0</v>
      </c>
      <c r="T165" s="13">
        <v>17922</v>
      </c>
      <c r="U165" s="35">
        <v>7229.9842703546301</v>
      </c>
      <c r="V165" s="13">
        <v>38698</v>
      </c>
      <c r="W165" s="13">
        <v>0</v>
      </c>
      <c r="X165" s="13">
        <v>29023.5</v>
      </c>
      <c r="Y165" s="35">
        <v>4227.5106614376436</v>
      </c>
      <c r="Z165" s="13">
        <v>38912</v>
      </c>
      <c r="AA165" s="13">
        <v>25294</v>
      </c>
      <c r="AB165" s="13">
        <v>12050.550000000001</v>
      </c>
    </row>
    <row r="166" spans="1:28">
      <c r="A166" s="2">
        <v>388</v>
      </c>
      <c r="B166" s="1" t="s">
        <v>137</v>
      </c>
      <c r="C166" s="13">
        <v>2585021.5580870002</v>
      </c>
      <c r="D166" s="13">
        <v>2525958.9363000002</v>
      </c>
      <c r="E166" s="13">
        <v>59062.621786999996</v>
      </c>
      <c r="F166" s="13">
        <v>2454826</v>
      </c>
      <c r="G166" s="13">
        <v>2368400</v>
      </c>
      <c r="H166" s="13">
        <v>86426</v>
      </c>
      <c r="I166" s="13">
        <v>50031</v>
      </c>
      <c r="J166" s="13">
        <v>46563</v>
      </c>
      <c r="K166" s="13">
        <v>3468</v>
      </c>
      <c r="L166" s="35">
        <v>650756.09541278682</v>
      </c>
      <c r="M166" s="13">
        <v>1151510.7367430269</v>
      </c>
      <c r="N166" s="13">
        <v>553311</v>
      </c>
      <c r="O166" s="13">
        <v>0</v>
      </c>
      <c r="P166" s="13">
        <v>488067.07155959011</v>
      </c>
      <c r="Q166" s="35">
        <v>41760.180788331527</v>
      </c>
      <c r="R166" s="13">
        <v>37075</v>
      </c>
      <c r="S166" s="13">
        <v>0</v>
      </c>
      <c r="T166" s="13">
        <v>27806.25</v>
      </c>
      <c r="U166" s="35">
        <v>14133.719789835715</v>
      </c>
      <c r="V166" s="13">
        <v>38373</v>
      </c>
      <c r="W166" s="13">
        <v>0</v>
      </c>
      <c r="X166" s="13">
        <v>28779.75</v>
      </c>
      <c r="Y166" s="35">
        <v>4961.8964280836253</v>
      </c>
      <c r="Z166" s="13">
        <v>7151</v>
      </c>
      <c r="AA166" s="13">
        <v>9550</v>
      </c>
      <c r="AB166" s="13">
        <v>-726.59999999999945</v>
      </c>
    </row>
    <row r="167" spans="1:28">
      <c r="A167" s="2">
        <v>392</v>
      </c>
      <c r="B167" s="1" t="s">
        <v>138</v>
      </c>
      <c r="C167" s="13">
        <v>42755659.014799997</v>
      </c>
      <c r="D167" s="13">
        <v>41528799.219999999</v>
      </c>
      <c r="E167" s="13">
        <v>1226859.7948</v>
      </c>
      <c r="F167" s="13">
        <v>38214091</v>
      </c>
      <c r="G167" s="13">
        <v>37042083</v>
      </c>
      <c r="H167" s="13">
        <v>1172008</v>
      </c>
      <c r="I167" s="13">
        <v>3224191</v>
      </c>
      <c r="J167" s="13">
        <v>2984900</v>
      </c>
      <c r="K167" s="13">
        <v>239291</v>
      </c>
      <c r="L167" s="35">
        <v>14202090.621698651</v>
      </c>
      <c r="M167" s="13">
        <v>25263419.513355486</v>
      </c>
      <c r="N167" s="13">
        <v>14857320</v>
      </c>
      <c r="O167" s="13">
        <v>259109</v>
      </c>
      <c r="P167" s="13">
        <v>10651567.96627399</v>
      </c>
      <c r="Q167" s="35">
        <v>317093.03273797117</v>
      </c>
      <c r="R167" s="13">
        <v>557418</v>
      </c>
      <c r="S167" s="13">
        <v>18947</v>
      </c>
      <c r="T167" s="13">
        <v>403853.25</v>
      </c>
      <c r="U167" s="35">
        <v>61539.093067164184</v>
      </c>
      <c r="V167" s="13">
        <v>163601</v>
      </c>
      <c r="W167" s="13">
        <v>3295</v>
      </c>
      <c r="X167" s="13">
        <v>120229.5</v>
      </c>
      <c r="Y167" s="35">
        <v>258913.50531676217</v>
      </c>
      <c r="Z167" s="13">
        <v>1115230</v>
      </c>
      <c r="AA167" s="13">
        <v>239357</v>
      </c>
      <c r="AB167" s="13">
        <v>678735.9</v>
      </c>
    </row>
    <row r="168" spans="1:28">
      <c r="A168" s="2">
        <v>393</v>
      </c>
      <c r="B168" s="1" t="s">
        <v>139</v>
      </c>
      <c r="C168" s="13">
        <v>438715.71114000003</v>
      </c>
      <c r="D168" s="13">
        <v>438715.71114000003</v>
      </c>
      <c r="E168" s="13">
        <v>0</v>
      </c>
      <c r="F168" s="13">
        <v>453125</v>
      </c>
      <c r="G168" s="13">
        <v>453125</v>
      </c>
      <c r="H168" s="13">
        <v>0</v>
      </c>
      <c r="I168" s="13">
        <v>6433</v>
      </c>
      <c r="J168" s="13">
        <v>6433</v>
      </c>
      <c r="K168" s="13">
        <v>0</v>
      </c>
      <c r="L168" s="35">
        <v>111612.74738792134</v>
      </c>
      <c r="M168" s="13">
        <v>187575.77720283865</v>
      </c>
      <c r="N168" s="13">
        <v>109052</v>
      </c>
      <c r="O168" s="13">
        <v>0</v>
      </c>
      <c r="P168" s="13">
        <v>78523.777202838653</v>
      </c>
      <c r="Q168" s="35">
        <v>6306.7875609847233</v>
      </c>
      <c r="R168" s="13">
        <v>0</v>
      </c>
      <c r="S168" s="13">
        <v>0</v>
      </c>
      <c r="T168" s="13">
        <v>0</v>
      </c>
      <c r="U168" s="35">
        <v>0</v>
      </c>
      <c r="V168" s="13"/>
      <c r="W168" s="13"/>
      <c r="X168" s="13"/>
      <c r="Y168" s="35">
        <v>0</v>
      </c>
      <c r="Z168" s="13">
        <v>0</v>
      </c>
      <c r="AA168" s="13">
        <v>0</v>
      </c>
      <c r="AB168" s="13"/>
    </row>
    <row r="169" spans="1:28">
      <c r="A169" s="2">
        <v>394</v>
      </c>
      <c r="B169" s="1" t="s">
        <v>140</v>
      </c>
      <c r="C169" s="13">
        <v>13789478.201069999</v>
      </c>
      <c r="D169" s="13">
        <v>13073641.966</v>
      </c>
      <c r="E169" s="13">
        <v>715836.23507000005</v>
      </c>
      <c r="F169" s="13">
        <v>13912313</v>
      </c>
      <c r="G169" s="13">
        <v>13072886</v>
      </c>
      <c r="H169" s="13">
        <v>839427</v>
      </c>
      <c r="I169" s="13">
        <v>427987</v>
      </c>
      <c r="J169" s="13">
        <v>402142</v>
      </c>
      <c r="K169" s="13">
        <v>25845</v>
      </c>
      <c r="L169" s="35">
        <v>2706443.8159729242</v>
      </c>
      <c r="M169" s="13">
        <v>4394419.9644647948</v>
      </c>
      <c r="N169" s="13">
        <v>2024493</v>
      </c>
      <c r="O169" s="13">
        <v>34254</v>
      </c>
      <c r="P169" s="13">
        <v>2029832.8619796932</v>
      </c>
      <c r="Q169" s="35">
        <v>168261.35422047184</v>
      </c>
      <c r="R169" s="13">
        <v>219997</v>
      </c>
      <c r="S169" s="13">
        <v>8534</v>
      </c>
      <c r="T169" s="13">
        <v>158597.25</v>
      </c>
      <c r="U169" s="35">
        <v>32305.905193074246</v>
      </c>
      <c r="V169" s="13">
        <v>100966</v>
      </c>
      <c r="W169" s="13">
        <v>19956</v>
      </c>
      <c r="X169" s="13">
        <v>60757.5</v>
      </c>
      <c r="Y169" s="35">
        <v>122921.78239958319</v>
      </c>
      <c r="Z169" s="13">
        <v>597695</v>
      </c>
      <c r="AA169" s="13">
        <v>173094</v>
      </c>
      <c r="AB169" s="13">
        <v>332981.84999999998</v>
      </c>
    </row>
    <row r="170" spans="1:28">
      <c r="A170" s="2">
        <v>395</v>
      </c>
      <c r="B170" s="1" t="s">
        <v>448</v>
      </c>
      <c r="C170" s="13">
        <v>1009917.757397</v>
      </c>
      <c r="D170" s="13">
        <v>995349.83681999997</v>
      </c>
      <c r="E170" s="13">
        <v>14567.920577000001</v>
      </c>
      <c r="F170" s="13">
        <v>1054572</v>
      </c>
      <c r="G170" s="13">
        <v>1042805</v>
      </c>
      <c r="H170" s="13">
        <v>11767</v>
      </c>
      <c r="I170" s="13">
        <v>27526</v>
      </c>
      <c r="J170" s="13">
        <v>27526</v>
      </c>
      <c r="K170" s="13">
        <v>0</v>
      </c>
      <c r="L170" s="35">
        <v>468307.56724932574</v>
      </c>
      <c r="M170" s="13">
        <v>813515.27179243742</v>
      </c>
      <c r="N170" s="13">
        <v>234893</v>
      </c>
      <c r="O170" s="13">
        <v>541</v>
      </c>
      <c r="P170" s="13">
        <v>351230.67543699429</v>
      </c>
      <c r="Q170" s="35">
        <v>27365.2886091277</v>
      </c>
      <c r="R170" s="13">
        <v>21413</v>
      </c>
      <c r="S170" s="13">
        <v>7676</v>
      </c>
      <c r="T170" s="13">
        <v>10302.75</v>
      </c>
      <c r="U170" s="35">
        <v>14503.901639432472</v>
      </c>
      <c r="V170" s="13">
        <v>0</v>
      </c>
      <c r="W170" s="13">
        <v>0</v>
      </c>
      <c r="X170" s="13">
        <v>0</v>
      </c>
      <c r="Y170" s="35">
        <v>4859.5982683728544</v>
      </c>
      <c r="Z170" s="13">
        <v>26553</v>
      </c>
      <c r="AA170" s="13">
        <v>66287</v>
      </c>
      <c r="AB170" s="13">
        <v>-29108.1</v>
      </c>
    </row>
    <row r="171" spans="1:28">
      <c r="A171" s="2">
        <v>396</v>
      </c>
      <c r="B171" s="1" t="s">
        <v>141</v>
      </c>
      <c r="C171" s="13">
        <v>7114467.7325999998</v>
      </c>
      <c r="D171" s="13">
        <v>6844271.8882999998</v>
      </c>
      <c r="E171" s="13">
        <v>270195.8443</v>
      </c>
      <c r="F171" s="13">
        <v>6806902</v>
      </c>
      <c r="G171" s="13">
        <v>6524497</v>
      </c>
      <c r="H171" s="13">
        <v>282405</v>
      </c>
      <c r="I171" s="13">
        <v>320470</v>
      </c>
      <c r="J171" s="13">
        <v>318768</v>
      </c>
      <c r="K171" s="13">
        <v>1702</v>
      </c>
      <c r="L171" s="35">
        <v>2431132.0983836483</v>
      </c>
      <c r="M171" s="13">
        <v>3541641.9826445342</v>
      </c>
      <c r="N171" s="13">
        <v>1682398</v>
      </c>
      <c r="O171" s="13">
        <v>7301</v>
      </c>
      <c r="P171" s="13">
        <v>1823349.0737877362</v>
      </c>
      <c r="Q171" s="35">
        <v>242070.36479882084</v>
      </c>
      <c r="R171" s="13">
        <v>57724</v>
      </c>
      <c r="S171" s="13">
        <v>1494</v>
      </c>
      <c r="T171" s="13">
        <v>42172.5</v>
      </c>
      <c r="U171" s="35">
        <v>3808.4017532250587</v>
      </c>
      <c r="V171" s="13">
        <v>23134</v>
      </c>
      <c r="W171" s="13">
        <v>0</v>
      </c>
      <c r="X171" s="13">
        <v>17350.5</v>
      </c>
      <c r="Y171" s="35">
        <v>18784.695633840471</v>
      </c>
      <c r="Z171" s="13">
        <v>201029</v>
      </c>
      <c r="AA171" s="13">
        <v>117950</v>
      </c>
      <c r="AB171" s="13">
        <v>66478.95</v>
      </c>
    </row>
    <row r="172" spans="1:28">
      <c r="A172" s="2">
        <v>397</v>
      </c>
      <c r="B172" s="1" t="s">
        <v>142</v>
      </c>
      <c r="C172" s="13">
        <v>2338333.6644279999</v>
      </c>
      <c r="D172" s="13">
        <v>2259409.2862999998</v>
      </c>
      <c r="E172" s="13">
        <v>78924.378127999997</v>
      </c>
      <c r="F172" s="13">
        <v>2571429</v>
      </c>
      <c r="G172" s="13">
        <v>2436123</v>
      </c>
      <c r="H172" s="13">
        <v>135306</v>
      </c>
      <c r="I172" s="13">
        <v>169964</v>
      </c>
      <c r="J172" s="13">
        <v>169964</v>
      </c>
      <c r="K172" s="13">
        <v>0</v>
      </c>
      <c r="L172" s="35">
        <v>816796.69006456761</v>
      </c>
      <c r="M172" s="13">
        <v>1438960.352523837</v>
      </c>
      <c r="N172" s="13">
        <v>651336</v>
      </c>
      <c r="O172" s="13">
        <v>4490</v>
      </c>
      <c r="P172" s="13">
        <v>612597.51754842571</v>
      </c>
      <c r="Q172" s="35">
        <v>41249.473027044311</v>
      </c>
      <c r="R172" s="13">
        <v>63291</v>
      </c>
      <c r="S172" s="13">
        <v>0</v>
      </c>
      <c r="T172" s="13">
        <v>47468.25</v>
      </c>
      <c r="U172" s="35">
        <v>8905.9410009376988</v>
      </c>
      <c r="V172" s="13">
        <v>67817</v>
      </c>
      <c r="W172" s="13">
        <v>0</v>
      </c>
      <c r="X172" s="13">
        <v>50862.75</v>
      </c>
      <c r="Y172" s="35">
        <v>21198.200257067856</v>
      </c>
      <c r="Z172" s="13">
        <v>86466</v>
      </c>
      <c r="AA172" s="13">
        <v>21224</v>
      </c>
      <c r="AB172" s="13">
        <v>50423.4</v>
      </c>
    </row>
    <row r="173" spans="1:28">
      <c r="A173" s="2">
        <v>398</v>
      </c>
      <c r="B173" s="1" t="s">
        <v>143</v>
      </c>
      <c r="C173" s="13">
        <v>6354071.8398899995</v>
      </c>
      <c r="D173" s="13">
        <v>6007181.5789999999</v>
      </c>
      <c r="E173" s="13">
        <v>346890.26088999998</v>
      </c>
      <c r="F173" s="13">
        <v>6277738</v>
      </c>
      <c r="G173" s="13">
        <v>5911662</v>
      </c>
      <c r="H173" s="13">
        <v>366076</v>
      </c>
      <c r="I173" s="13">
        <v>392136</v>
      </c>
      <c r="J173" s="13">
        <v>386372</v>
      </c>
      <c r="K173" s="13">
        <v>5764</v>
      </c>
      <c r="L173" s="35">
        <v>1854765.1715971839</v>
      </c>
      <c r="M173" s="13">
        <v>3157357.1070843842</v>
      </c>
      <c r="N173" s="13">
        <v>1756635</v>
      </c>
      <c r="O173" s="13">
        <v>97353</v>
      </c>
      <c r="P173" s="13">
        <v>1391073.878697888</v>
      </c>
      <c r="Q173" s="35">
        <v>167530.04488182388</v>
      </c>
      <c r="R173" s="13">
        <v>185578</v>
      </c>
      <c r="S173" s="13">
        <v>0</v>
      </c>
      <c r="T173" s="13">
        <v>139183.5</v>
      </c>
      <c r="U173" s="35">
        <v>2988.7505089985325</v>
      </c>
      <c r="V173" s="13">
        <v>526</v>
      </c>
      <c r="W173" s="13">
        <v>0</v>
      </c>
      <c r="X173" s="13">
        <v>394.5</v>
      </c>
      <c r="Y173" s="35">
        <v>4280.663879004569</v>
      </c>
      <c r="Z173" s="13">
        <v>200502</v>
      </c>
      <c r="AA173" s="13">
        <v>60809</v>
      </c>
      <c r="AB173" s="13">
        <v>110897.1</v>
      </c>
    </row>
    <row r="174" spans="1:28">
      <c r="A174" s="2">
        <v>399</v>
      </c>
      <c r="B174" s="1" t="s">
        <v>144</v>
      </c>
      <c r="C174" s="13">
        <v>1902120.2017400002</v>
      </c>
      <c r="D174" s="13">
        <v>1828760.2745000001</v>
      </c>
      <c r="E174" s="13">
        <v>73359.927240000005</v>
      </c>
      <c r="F174" s="13">
        <v>1695406</v>
      </c>
      <c r="G174" s="13">
        <v>1607074</v>
      </c>
      <c r="H174" s="13">
        <v>88332</v>
      </c>
      <c r="I174" s="13">
        <v>244747</v>
      </c>
      <c r="J174" s="13">
        <v>244047</v>
      </c>
      <c r="K174" s="13">
        <v>700</v>
      </c>
      <c r="L174" s="35">
        <v>520220.78598442499</v>
      </c>
      <c r="M174" s="13">
        <v>666855.56280555681</v>
      </c>
      <c r="N174" s="13">
        <v>425540</v>
      </c>
      <c r="O174" s="13">
        <v>2177</v>
      </c>
      <c r="P174" s="13">
        <v>243492.56280555681</v>
      </c>
      <c r="Q174" s="35">
        <v>53154.054670667829</v>
      </c>
      <c r="R174" s="13">
        <v>20692</v>
      </c>
      <c r="S174" s="13">
        <v>0</v>
      </c>
      <c r="T174" s="13">
        <v>15519</v>
      </c>
      <c r="U174" s="35">
        <v>3909.2659088736132</v>
      </c>
      <c r="V174" s="13">
        <v>22905</v>
      </c>
      <c r="W174" s="13">
        <v>0</v>
      </c>
      <c r="X174" s="13">
        <v>17178.75</v>
      </c>
      <c r="Y174" s="35">
        <v>13683.032384482503</v>
      </c>
      <c r="Z174" s="13">
        <v>51577</v>
      </c>
      <c r="AA174" s="13">
        <v>34612</v>
      </c>
      <c r="AB174" s="13">
        <v>15387.6</v>
      </c>
    </row>
    <row r="175" spans="1:28">
      <c r="A175" s="2">
        <v>400</v>
      </c>
      <c r="B175" s="1" t="s">
        <v>145</v>
      </c>
      <c r="C175" s="13">
        <v>19780870.095069997</v>
      </c>
      <c r="D175" s="13">
        <v>19448900.831999999</v>
      </c>
      <c r="E175" s="13">
        <v>331969.26306999999</v>
      </c>
      <c r="F175" s="13">
        <v>18982797</v>
      </c>
      <c r="G175" s="13">
        <v>18561243</v>
      </c>
      <c r="H175" s="13">
        <v>421554</v>
      </c>
      <c r="I175" s="13">
        <v>451134</v>
      </c>
      <c r="J175" s="13">
        <v>439197</v>
      </c>
      <c r="K175" s="13">
        <v>11937</v>
      </c>
      <c r="L175" s="35">
        <v>7747751.4188776016</v>
      </c>
      <c r="M175" s="13">
        <v>11569156.815517515</v>
      </c>
      <c r="N175" s="13">
        <v>8209506</v>
      </c>
      <c r="O175" s="13">
        <v>183725</v>
      </c>
      <c r="P175" s="13">
        <v>3543375.8155175149</v>
      </c>
      <c r="Q175" s="35">
        <v>56824.31631971828</v>
      </c>
      <c r="R175" s="13">
        <v>111692</v>
      </c>
      <c r="S175" s="13">
        <v>400</v>
      </c>
      <c r="T175" s="13">
        <v>83469</v>
      </c>
      <c r="U175" s="35">
        <v>11657.608752329319</v>
      </c>
      <c r="V175" s="13">
        <v>128501</v>
      </c>
      <c r="W175" s="13">
        <v>0</v>
      </c>
      <c r="X175" s="13">
        <v>96375.75</v>
      </c>
      <c r="Y175" s="35">
        <v>42705.037721712848</v>
      </c>
      <c r="Z175" s="13">
        <v>402232</v>
      </c>
      <c r="AA175" s="13">
        <v>264547</v>
      </c>
      <c r="AB175" s="13">
        <v>115287.3</v>
      </c>
    </row>
    <row r="176" spans="1:28">
      <c r="A176" s="2">
        <v>402</v>
      </c>
      <c r="B176" s="1" t="s">
        <v>146</v>
      </c>
      <c r="C176" s="13">
        <v>17736571.363340002</v>
      </c>
      <c r="D176" s="13">
        <v>17090537.57</v>
      </c>
      <c r="E176" s="13">
        <v>646033.79333999997</v>
      </c>
      <c r="F176" s="13">
        <v>17582540</v>
      </c>
      <c r="G176" s="13">
        <v>16893097</v>
      </c>
      <c r="H176" s="13">
        <v>689443</v>
      </c>
      <c r="I176" s="13">
        <v>589109</v>
      </c>
      <c r="J176" s="13">
        <v>563486</v>
      </c>
      <c r="K176" s="13">
        <v>25623</v>
      </c>
      <c r="L176" s="35">
        <v>4936651.8994047195</v>
      </c>
      <c r="M176" s="13">
        <v>8455378.9754723813</v>
      </c>
      <c r="N176" s="13">
        <v>3707351</v>
      </c>
      <c r="O176" s="13">
        <v>116069</v>
      </c>
      <c r="P176" s="13">
        <v>3702488.9245535396</v>
      </c>
      <c r="Q176" s="35">
        <v>133421.87960830916</v>
      </c>
      <c r="R176" s="13">
        <v>284050</v>
      </c>
      <c r="S176" s="13">
        <v>727</v>
      </c>
      <c r="T176" s="13">
        <v>212492.25</v>
      </c>
      <c r="U176" s="35">
        <v>27934.171931368732</v>
      </c>
      <c r="V176" s="13">
        <v>114359</v>
      </c>
      <c r="W176" s="13">
        <v>6070</v>
      </c>
      <c r="X176" s="13">
        <v>81216.75</v>
      </c>
      <c r="Y176" s="35">
        <v>49994.522260694372</v>
      </c>
      <c r="Z176" s="13">
        <v>789689</v>
      </c>
      <c r="AA176" s="13">
        <v>92226</v>
      </c>
      <c r="AB176" s="13">
        <v>532639.19999999995</v>
      </c>
    </row>
    <row r="177" spans="1:28">
      <c r="A177" s="2">
        <v>405</v>
      </c>
      <c r="B177" s="1" t="s">
        <v>147</v>
      </c>
      <c r="C177" s="13">
        <v>15814281.468419999</v>
      </c>
      <c r="D177" s="13">
        <v>15049924.987</v>
      </c>
      <c r="E177" s="13">
        <v>764356.48141999997</v>
      </c>
      <c r="F177" s="13">
        <v>14640538</v>
      </c>
      <c r="G177" s="13">
        <v>13823668</v>
      </c>
      <c r="H177" s="13">
        <v>816870</v>
      </c>
      <c r="I177" s="13">
        <v>435891</v>
      </c>
      <c r="J177" s="13">
        <v>410256</v>
      </c>
      <c r="K177" s="13">
        <v>25635</v>
      </c>
      <c r="L177" s="35">
        <v>5831147.6042472329</v>
      </c>
      <c r="M177" s="13">
        <v>7984576.0333021265</v>
      </c>
      <c r="N177" s="13">
        <v>5443242</v>
      </c>
      <c r="O177" s="13">
        <v>69391</v>
      </c>
      <c r="P177" s="13">
        <v>2610725.0333021265</v>
      </c>
      <c r="Q177" s="35">
        <v>116412.7773774731</v>
      </c>
      <c r="R177" s="13">
        <v>233944</v>
      </c>
      <c r="S177" s="13">
        <v>670</v>
      </c>
      <c r="T177" s="13">
        <v>174955.5</v>
      </c>
      <c r="U177" s="35">
        <v>42223.607260466</v>
      </c>
      <c r="V177" s="13">
        <v>102342</v>
      </c>
      <c r="W177" s="13">
        <v>1350</v>
      </c>
      <c r="X177" s="13">
        <v>75744</v>
      </c>
      <c r="Y177" s="35">
        <v>127376.89339591395</v>
      </c>
      <c r="Z177" s="13">
        <v>912082</v>
      </c>
      <c r="AA177" s="13">
        <v>365341</v>
      </c>
      <c r="AB177" s="13">
        <v>422133.3</v>
      </c>
    </row>
    <row r="178" spans="1:28">
      <c r="A178" s="2">
        <v>406</v>
      </c>
      <c r="B178" s="1" t="s">
        <v>148</v>
      </c>
      <c r="C178" s="13">
        <v>6448294.3703100001</v>
      </c>
      <c r="D178" s="13">
        <v>6045118.4866000004</v>
      </c>
      <c r="E178" s="13">
        <v>403175.88371000002</v>
      </c>
      <c r="F178" s="13">
        <v>6863667</v>
      </c>
      <c r="G178" s="13">
        <v>6421274</v>
      </c>
      <c r="H178" s="13">
        <v>442393</v>
      </c>
      <c r="I178" s="13">
        <v>265049</v>
      </c>
      <c r="J178" s="13">
        <v>248582</v>
      </c>
      <c r="K178" s="13">
        <v>16467</v>
      </c>
      <c r="L178" s="35">
        <v>1622772.9546977158</v>
      </c>
      <c r="M178" s="13">
        <v>2823426.8001288408</v>
      </c>
      <c r="N178" s="13">
        <v>1436469</v>
      </c>
      <c r="O178" s="13">
        <v>0</v>
      </c>
      <c r="P178" s="13">
        <v>1217079.7160232868</v>
      </c>
      <c r="Q178" s="35">
        <v>76550.606999205353</v>
      </c>
      <c r="R178" s="13">
        <v>150927</v>
      </c>
      <c r="S178" s="13">
        <v>12146</v>
      </c>
      <c r="T178" s="13">
        <v>104085.75</v>
      </c>
      <c r="U178" s="35">
        <v>14124.621219094221</v>
      </c>
      <c r="V178" s="13">
        <v>40768</v>
      </c>
      <c r="W178" s="13">
        <v>0</v>
      </c>
      <c r="X178" s="13">
        <v>30576</v>
      </c>
      <c r="Y178" s="35">
        <v>15181.430301336361</v>
      </c>
      <c r="Z178" s="13">
        <v>211275</v>
      </c>
      <c r="AA178" s="13">
        <v>70931</v>
      </c>
      <c r="AB178" s="13">
        <v>107431.5</v>
      </c>
    </row>
    <row r="179" spans="1:28">
      <c r="A179" s="2">
        <v>412</v>
      </c>
      <c r="B179" s="1" t="s">
        <v>462</v>
      </c>
      <c r="C179" s="13">
        <v>770130.60131699999</v>
      </c>
      <c r="D179" s="13">
        <v>756955.24526</v>
      </c>
      <c r="E179" s="13">
        <v>13175.356057000001</v>
      </c>
      <c r="F179" s="13">
        <v>772310</v>
      </c>
      <c r="G179" s="13">
        <v>760124</v>
      </c>
      <c r="H179" s="13">
        <v>12186</v>
      </c>
      <c r="I179" s="13">
        <v>18310</v>
      </c>
      <c r="J179" s="13">
        <v>18310</v>
      </c>
      <c r="K179" s="13">
        <v>0</v>
      </c>
      <c r="L179" s="35">
        <v>255603.63580162547</v>
      </c>
      <c r="M179" s="13">
        <v>374947.25200307777</v>
      </c>
      <c r="N179" s="13">
        <v>183789</v>
      </c>
      <c r="O179" s="13">
        <v>0</v>
      </c>
      <c r="P179" s="13">
        <v>191158.25200307777</v>
      </c>
      <c r="Q179" s="35">
        <v>34110.954756052459</v>
      </c>
      <c r="R179" s="13">
        <v>53482</v>
      </c>
      <c r="S179" s="13">
        <v>0</v>
      </c>
      <c r="T179" s="13">
        <v>40111.5</v>
      </c>
      <c r="U179" s="35">
        <v>12213.661404216582</v>
      </c>
      <c r="V179" s="13">
        <v>7089</v>
      </c>
      <c r="W179" s="13">
        <v>0</v>
      </c>
      <c r="X179" s="13">
        <v>5316.75</v>
      </c>
      <c r="Y179" s="35">
        <v>1360.1995511798502</v>
      </c>
      <c r="Z179" s="13">
        <v>58739</v>
      </c>
      <c r="AA179" s="13">
        <v>10530</v>
      </c>
      <c r="AB179" s="13">
        <v>38356.199999999997</v>
      </c>
    </row>
    <row r="180" spans="1:28">
      <c r="A180" s="2">
        <v>415</v>
      </c>
      <c r="B180" s="1" t="s">
        <v>149</v>
      </c>
      <c r="C180" s="13">
        <v>719978.39818500006</v>
      </c>
      <c r="D180" s="13">
        <v>693287.38465000002</v>
      </c>
      <c r="E180" s="13">
        <v>26691.013534999998</v>
      </c>
      <c r="F180" s="13">
        <v>936866</v>
      </c>
      <c r="G180" s="13">
        <v>901375</v>
      </c>
      <c r="H180" s="13">
        <v>35491</v>
      </c>
      <c r="I180" s="13">
        <v>17193</v>
      </c>
      <c r="J180" s="13">
        <v>17193</v>
      </c>
      <c r="K180" s="13">
        <v>0</v>
      </c>
      <c r="L180" s="35">
        <v>215343.93120863993</v>
      </c>
      <c r="M180" s="13">
        <v>376579.04877655912</v>
      </c>
      <c r="N180" s="13">
        <v>182101</v>
      </c>
      <c r="O180" s="13">
        <v>961</v>
      </c>
      <c r="P180" s="13">
        <v>161507.94840647996</v>
      </c>
      <c r="Q180" s="35">
        <v>12024.994306503253</v>
      </c>
      <c r="R180" s="13">
        <v>0</v>
      </c>
      <c r="S180" s="13">
        <v>0</v>
      </c>
      <c r="T180" s="13">
        <v>0</v>
      </c>
      <c r="U180" s="35">
        <v>9573.2561750352234</v>
      </c>
      <c r="V180" s="13">
        <v>0</v>
      </c>
      <c r="W180" s="13">
        <v>0</v>
      </c>
      <c r="X180" s="13">
        <v>0</v>
      </c>
      <c r="Y180" s="35">
        <v>7270.1402532440507</v>
      </c>
      <c r="Z180" s="13">
        <v>35229</v>
      </c>
      <c r="AA180" s="13">
        <v>8500</v>
      </c>
      <c r="AB180" s="13">
        <v>23322.3</v>
      </c>
    </row>
    <row r="181" spans="1:28">
      <c r="A181" s="2">
        <v>416</v>
      </c>
      <c r="B181" s="1" t="s">
        <v>150</v>
      </c>
      <c r="C181" s="13">
        <v>2090800.968564</v>
      </c>
      <c r="D181" s="13">
        <v>2046847.4975999999</v>
      </c>
      <c r="E181" s="13">
        <v>43953.470964</v>
      </c>
      <c r="F181" s="13">
        <v>2267524</v>
      </c>
      <c r="G181" s="13">
        <v>2231350</v>
      </c>
      <c r="H181" s="13">
        <v>36174</v>
      </c>
      <c r="I181" s="13">
        <v>104842</v>
      </c>
      <c r="J181" s="13">
        <v>103271</v>
      </c>
      <c r="K181" s="13">
        <v>1571</v>
      </c>
      <c r="L181" s="35">
        <v>545591.1396087989</v>
      </c>
      <c r="M181" s="13">
        <v>790906.65957386035</v>
      </c>
      <c r="N181" s="13">
        <v>704024</v>
      </c>
      <c r="O181" s="13">
        <v>89259</v>
      </c>
      <c r="P181" s="13">
        <v>176141.65957386035</v>
      </c>
      <c r="Q181" s="35">
        <v>63336.130847227956</v>
      </c>
      <c r="R181" s="13">
        <v>42821</v>
      </c>
      <c r="S181" s="13">
        <v>569</v>
      </c>
      <c r="T181" s="13">
        <v>31689</v>
      </c>
      <c r="U181" s="35">
        <v>3655.2858056039286</v>
      </c>
      <c r="V181" s="13">
        <v>18511</v>
      </c>
      <c r="W181" s="13">
        <v>1080</v>
      </c>
      <c r="X181" s="13">
        <v>13073.25</v>
      </c>
      <c r="Y181" s="35">
        <v>27592.270921102285</v>
      </c>
      <c r="Z181" s="13">
        <v>65926</v>
      </c>
      <c r="AA181" s="13">
        <v>25517</v>
      </c>
      <c r="AB181" s="13">
        <v>32072.550000000003</v>
      </c>
    </row>
    <row r="182" spans="1:28">
      <c r="A182" s="2">
        <v>417</v>
      </c>
      <c r="B182" s="1" t="s">
        <v>151</v>
      </c>
      <c r="C182" s="13">
        <v>578799.15164900001</v>
      </c>
      <c r="D182" s="13">
        <v>558172.00746999995</v>
      </c>
      <c r="E182" s="13">
        <v>20627.144178999999</v>
      </c>
      <c r="F182" s="13">
        <v>572915</v>
      </c>
      <c r="G182" s="13">
        <v>526221</v>
      </c>
      <c r="H182" s="13">
        <v>46694</v>
      </c>
      <c r="I182" s="13">
        <v>14550</v>
      </c>
      <c r="J182" s="13">
        <v>14550</v>
      </c>
      <c r="K182" s="13">
        <v>0</v>
      </c>
      <c r="L182" s="35">
        <v>168784.1369729958</v>
      </c>
      <c r="M182" s="13">
        <v>304462.70488577365</v>
      </c>
      <c r="N182" s="13">
        <v>78977</v>
      </c>
      <c r="O182" s="13">
        <v>0</v>
      </c>
      <c r="P182" s="13">
        <v>126588.10272974684</v>
      </c>
      <c r="Q182" s="35">
        <v>13171.239172642196</v>
      </c>
      <c r="R182" s="13">
        <v>53797</v>
      </c>
      <c r="S182" s="13">
        <v>0</v>
      </c>
      <c r="T182" s="13">
        <v>40347.75</v>
      </c>
      <c r="U182" s="35">
        <v>0</v>
      </c>
      <c r="V182" s="13"/>
      <c r="W182" s="13"/>
      <c r="X182" s="13"/>
      <c r="Y182" s="35">
        <v>1217.4700915493188</v>
      </c>
      <c r="Z182" s="13">
        <v>2247</v>
      </c>
      <c r="AA182" s="13">
        <v>15771</v>
      </c>
      <c r="AB182" s="13">
        <v>-9805.9500000000007</v>
      </c>
    </row>
    <row r="183" spans="1:28">
      <c r="A183" s="2">
        <v>420</v>
      </c>
      <c r="B183" s="1" t="s">
        <v>152</v>
      </c>
      <c r="C183" s="13">
        <v>1738186.0977810002</v>
      </c>
      <c r="D183" s="13">
        <v>1689534.6089000001</v>
      </c>
      <c r="E183" s="13">
        <v>48651.488880999997</v>
      </c>
      <c r="F183" s="13">
        <v>1828023</v>
      </c>
      <c r="G183" s="13">
        <v>1779380</v>
      </c>
      <c r="H183" s="13">
        <v>48643</v>
      </c>
      <c r="I183" s="13">
        <v>29691</v>
      </c>
      <c r="J183" s="13">
        <v>27201</v>
      </c>
      <c r="K183" s="13">
        <v>2490</v>
      </c>
      <c r="L183" s="35">
        <v>830297.75350720971</v>
      </c>
      <c r="M183" s="13">
        <v>1422433.1785086333</v>
      </c>
      <c r="N183" s="13">
        <v>429583</v>
      </c>
      <c r="O183" s="13">
        <v>0</v>
      </c>
      <c r="P183" s="13">
        <v>622723.31513040722</v>
      </c>
      <c r="Q183" s="35">
        <v>60503.411330138289</v>
      </c>
      <c r="R183" s="13">
        <v>33271</v>
      </c>
      <c r="S183" s="13">
        <v>0</v>
      </c>
      <c r="T183" s="13">
        <v>24953.25</v>
      </c>
      <c r="U183" s="35">
        <v>22639.583637311749</v>
      </c>
      <c r="V183" s="13">
        <v>10847</v>
      </c>
      <c r="W183" s="13">
        <v>1608</v>
      </c>
      <c r="X183" s="13">
        <v>6929.25</v>
      </c>
      <c r="Y183" s="35">
        <v>4635.8319360583209</v>
      </c>
      <c r="Z183" s="13">
        <v>93798</v>
      </c>
      <c r="AA183" s="13">
        <v>24773</v>
      </c>
      <c r="AB183" s="13">
        <v>52604.7</v>
      </c>
    </row>
    <row r="184" spans="1:28">
      <c r="A184" s="2">
        <v>424</v>
      </c>
      <c r="B184" s="1" t="s">
        <v>415</v>
      </c>
      <c r="C184" s="13">
        <v>660993.11883599998</v>
      </c>
      <c r="D184" s="13">
        <v>650342.72964000003</v>
      </c>
      <c r="E184" s="13">
        <v>10650.389196</v>
      </c>
      <c r="F184" s="13">
        <v>687484</v>
      </c>
      <c r="G184" s="13">
        <v>676989</v>
      </c>
      <c r="H184" s="13">
        <v>10495</v>
      </c>
      <c r="I184" s="13">
        <v>5607</v>
      </c>
      <c r="J184" s="13">
        <v>4580</v>
      </c>
      <c r="K184" s="13">
        <v>1027</v>
      </c>
      <c r="L184" s="35">
        <v>109534.69127719991</v>
      </c>
      <c r="M184" s="13">
        <v>189649.7839746488</v>
      </c>
      <c r="N184" s="13">
        <v>77705</v>
      </c>
      <c r="O184" s="13">
        <v>0</v>
      </c>
      <c r="P184" s="13">
        <v>82151.018457899932</v>
      </c>
      <c r="Q184" s="35">
        <v>271.50963367476896</v>
      </c>
      <c r="R184" s="13">
        <v>3752</v>
      </c>
      <c r="S184" s="13">
        <v>3</v>
      </c>
      <c r="T184" s="13">
        <v>2811.75</v>
      </c>
      <c r="U184" s="35">
        <v>0</v>
      </c>
      <c r="V184" s="13"/>
      <c r="W184" s="13"/>
      <c r="X184" s="13"/>
      <c r="Y184" s="35">
        <v>27883.655117075727</v>
      </c>
      <c r="Z184" s="13">
        <v>290</v>
      </c>
      <c r="AA184" s="13">
        <v>39500</v>
      </c>
      <c r="AB184" s="13">
        <v>-29407.5</v>
      </c>
    </row>
    <row r="185" spans="1:28">
      <c r="A185" s="2">
        <v>425</v>
      </c>
      <c r="B185" s="1" t="s">
        <v>416</v>
      </c>
      <c r="C185" s="13">
        <v>1330391.4138110001</v>
      </c>
      <c r="D185" s="13">
        <v>1285460.0118</v>
      </c>
      <c r="E185" s="13">
        <v>44931.402010999998</v>
      </c>
      <c r="F185" s="13">
        <v>1519691</v>
      </c>
      <c r="G185" s="13">
        <v>1459664</v>
      </c>
      <c r="H185" s="13">
        <v>60027</v>
      </c>
      <c r="I185" s="13">
        <v>28708</v>
      </c>
      <c r="J185" s="13">
        <v>25223</v>
      </c>
      <c r="K185" s="13">
        <v>3485</v>
      </c>
      <c r="L185" s="35">
        <v>433015.21835932642</v>
      </c>
      <c r="M185" s="13">
        <v>800528.64109412697</v>
      </c>
      <c r="N185" s="13">
        <v>144440</v>
      </c>
      <c r="O185" s="13">
        <v>33536</v>
      </c>
      <c r="P185" s="13">
        <v>324761.4137694948</v>
      </c>
      <c r="Q185" s="35">
        <v>19740.935462810281</v>
      </c>
      <c r="R185" s="13">
        <v>48973</v>
      </c>
      <c r="S185" s="13">
        <v>153</v>
      </c>
      <c r="T185" s="13">
        <v>36615</v>
      </c>
      <c r="U185" s="35">
        <v>4673.2858919950086</v>
      </c>
      <c r="V185" s="13">
        <v>0</v>
      </c>
      <c r="W185" s="13">
        <v>0</v>
      </c>
      <c r="X185" s="13">
        <v>0</v>
      </c>
      <c r="Y185" s="35">
        <v>13722.592320179856</v>
      </c>
      <c r="Z185" s="13">
        <v>16328</v>
      </c>
      <c r="AA185" s="13">
        <v>4356</v>
      </c>
      <c r="AB185" s="13">
        <v>9197.7000000000007</v>
      </c>
    </row>
    <row r="186" spans="1:28">
      <c r="A186" s="2">
        <v>431</v>
      </c>
      <c r="B186" s="1" t="s">
        <v>153</v>
      </c>
      <c r="C186" s="13">
        <v>481635.09098099999</v>
      </c>
      <c r="D186" s="13">
        <v>463289.01162</v>
      </c>
      <c r="E186" s="13">
        <v>18346.079361</v>
      </c>
      <c r="F186" s="13">
        <v>469565</v>
      </c>
      <c r="G186" s="13">
        <v>437342</v>
      </c>
      <c r="H186" s="13">
        <v>32223</v>
      </c>
      <c r="I186" s="13">
        <v>19007</v>
      </c>
      <c r="J186" s="13">
        <v>19007</v>
      </c>
      <c r="K186" s="13">
        <v>0</v>
      </c>
      <c r="L186" s="35">
        <v>144142.15228418109</v>
      </c>
      <c r="M186" s="13">
        <v>245941.16504086924</v>
      </c>
      <c r="N186" s="13">
        <v>136380</v>
      </c>
      <c r="O186" s="13">
        <v>0</v>
      </c>
      <c r="P186" s="13">
        <v>108106.61421313582</v>
      </c>
      <c r="Q186" s="35">
        <v>6317.0156636231568</v>
      </c>
      <c r="R186" s="13">
        <v>35824</v>
      </c>
      <c r="S186" s="13">
        <v>0</v>
      </c>
      <c r="T186" s="13">
        <v>26868</v>
      </c>
      <c r="U186" s="35">
        <v>4482.4758655876922</v>
      </c>
      <c r="V186" s="13">
        <v>0</v>
      </c>
      <c r="W186" s="13">
        <v>0</v>
      </c>
      <c r="X186" s="13">
        <v>0</v>
      </c>
      <c r="Y186" s="35">
        <v>1599.3018938087746</v>
      </c>
      <c r="Z186" s="13">
        <v>2912</v>
      </c>
      <c r="AA186" s="13">
        <v>9304</v>
      </c>
      <c r="AB186" s="13">
        <v>-4357.2</v>
      </c>
    </row>
    <row r="187" spans="1:28">
      <c r="A187" s="2">
        <v>432</v>
      </c>
      <c r="B187" s="1" t="s">
        <v>154</v>
      </c>
      <c r="C187" s="13">
        <v>510979.54602870002</v>
      </c>
      <c r="D187" s="13">
        <v>507224.61601</v>
      </c>
      <c r="E187" s="13">
        <v>3754.9300186999999</v>
      </c>
      <c r="F187" s="13">
        <v>509521</v>
      </c>
      <c r="G187" s="13">
        <v>507168</v>
      </c>
      <c r="H187" s="13">
        <v>2353</v>
      </c>
      <c r="I187" s="13">
        <v>16306</v>
      </c>
      <c r="J187" s="13">
        <v>16306</v>
      </c>
      <c r="K187" s="13">
        <v>0</v>
      </c>
      <c r="L187" s="35">
        <v>197074.25906325056</v>
      </c>
      <c r="M187" s="13">
        <v>349157.64468832547</v>
      </c>
      <c r="N187" s="13">
        <v>117804</v>
      </c>
      <c r="O187" s="13">
        <v>0</v>
      </c>
      <c r="P187" s="13">
        <v>147805.69429743791</v>
      </c>
      <c r="Q187" s="35">
        <v>29323.04043687505</v>
      </c>
      <c r="R187" s="13">
        <v>21414</v>
      </c>
      <c r="S187" s="13">
        <v>0</v>
      </c>
      <c r="T187" s="13">
        <v>16060.5</v>
      </c>
      <c r="U187" s="35">
        <v>12820.666052256209</v>
      </c>
      <c r="V187" s="13">
        <v>17912</v>
      </c>
      <c r="W187" s="13">
        <v>0</v>
      </c>
      <c r="X187" s="13">
        <v>13434</v>
      </c>
      <c r="Y187" s="35">
        <v>21807.109575686998</v>
      </c>
      <c r="Z187" s="13">
        <v>5348</v>
      </c>
      <c r="AA187" s="13">
        <v>13775</v>
      </c>
      <c r="AB187" s="13">
        <v>-5518.05</v>
      </c>
    </row>
    <row r="188" spans="1:28">
      <c r="A188" s="2">
        <v>437</v>
      </c>
      <c r="B188" s="1" t="s">
        <v>155</v>
      </c>
      <c r="C188" s="13">
        <v>1140436.878366</v>
      </c>
      <c r="D188" s="13">
        <v>1081769.1455999999</v>
      </c>
      <c r="E188" s="13">
        <v>58667.732766000001</v>
      </c>
      <c r="F188" s="13">
        <v>1097438</v>
      </c>
      <c r="G188" s="13">
        <v>1017646</v>
      </c>
      <c r="H188" s="13">
        <v>79792</v>
      </c>
      <c r="I188" s="13">
        <v>23609</v>
      </c>
      <c r="J188" s="13">
        <v>22256</v>
      </c>
      <c r="K188" s="13">
        <v>1353</v>
      </c>
      <c r="L188" s="35">
        <v>268411.9721406126</v>
      </c>
      <c r="M188" s="13">
        <v>457878.3666311347</v>
      </c>
      <c r="N188" s="13">
        <v>70960</v>
      </c>
      <c r="O188" s="13">
        <v>3021</v>
      </c>
      <c r="P188" s="13">
        <v>201308.97910545947</v>
      </c>
      <c r="Q188" s="35">
        <v>9703.9123782133829</v>
      </c>
      <c r="R188" s="13">
        <v>35653</v>
      </c>
      <c r="S188" s="13">
        <v>3218</v>
      </c>
      <c r="T188" s="13">
        <v>24326.25</v>
      </c>
      <c r="U188" s="35">
        <v>2836.6743980335727</v>
      </c>
      <c r="V188" s="13">
        <v>0</v>
      </c>
      <c r="W188" s="13">
        <v>0</v>
      </c>
      <c r="X188" s="13">
        <v>0</v>
      </c>
      <c r="Y188" s="35">
        <v>2659.4036067910974</v>
      </c>
      <c r="Z188" s="13">
        <v>18548</v>
      </c>
      <c r="AA188" s="13">
        <v>12696</v>
      </c>
      <c r="AB188" s="13">
        <v>5416.2</v>
      </c>
    </row>
    <row r="189" spans="1:28">
      <c r="A189" s="2">
        <v>439</v>
      </c>
      <c r="B189" s="1" t="s">
        <v>156</v>
      </c>
      <c r="C189" s="13">
        <v>15530098.004310001</v>
      </c>
      <c r="D189" s="13">
        <v>14856468.437000001</v>
      </c>
      <c r="E189" s="13">
        <v>673629.56730999995</v>
      </c>
      <c r="F189" s="13">
        <v>13303156</v>
      </c>
      <c r="G189" s="13">
        <v>12451664</v>
      </c>
      <c r="H189" s="13">
        <v>851492</v>
      </c>
      <c r="I189" s="13">
        <v>793992</v>
      </c>
      <c r="J189" s="13">
        <v>759595</v>
      </c>
      <c r="K189" s="13">
        <v>34397</v>
      </c>
      <c r="L189" s="35">
        <v>4977946.4642488081</v>
      </c>
      <c r="M189" s="13">
        <v>8707978.6843992844</v>
      </c>
      <c r="N189" s="13">
        <v>4976568</v>
      </c>
      <c r="O189" s="13">
        <v>0</v>
      </c>
      <c r="P189" s="13">
        <v>3731410.6843992844</v>
      </c>
      <c r="Q189" s="35">
        <v>125218.70883540768</v>
      </c>
      <c r="R189" s="13">
        <v>274696</v>
      </c>
      <c r="S189" s="13">
        <v>54908</v>
      </c>
      <c r="T189" s="13">
        <v>164841</v>
      </c>
      <c r="U189" s="35">
        <v>46726.09998168498</v>
      </c>
      <c r="V189" s="13">
        <v>158109</v>
      </c>
      <c r="W189" s="13">
        <v>310</v>
      </c>
      <c r="X189" s="13">
        <v>118349.25</v>
      </c>
      <c r="Y189" s="35">
        <v>19519.952764708862</v>
      </c>
      <c r="Z189" s="13">
        <v>222682</v>
      </c>
      <c r="AA189" s="13">
        <v>116948</v>
      </c>
      <c r="AB189" s="13">
        <v>92000.1</v>
      </c>
    </row>
    <row r="190" spans="1:28">
      <c r="A190" s="2">
        <v>441</v>
      </c>
      <c r="B190" s="1" t="s">
        <v>157</v>
      </c>
      <c r="C190" s="13">
        <v>2756312.6658700001</v>
      </c>
      <c r="D190" s="13">
        <v>2662524.2004</v>
      </c>
      <c r="E190" s="13">
        <v>93788.465469999996</v>
      </c>
      <c r="F190" s="13">
        <v>2798277</v>
      </c>
      <c r="G190" s="13">
        <v>2716406</v>
      </c>
      <c r="H190" s="13">
        <v>81871</v>
      </c>
      <c r="I190" s="13">
        <v>162066</v>
      </c>
      <c r="J190" s="13">
        <v>162066</v>
      </c>
      <c r="K190" s="13">
        <v>0</v>
      </c>
      <c r="L190" s="35">
        <v>684487.21500564471</v>
      </c>
      <c r="M190" s="13">
        <v>1208407.4689995048</v>
      </c>
      <c r="N190" s="13">
        <v>364284</v>
      </c>
      <c r="O190" s="13">
        <v>0</v>
      </c>
      <c r="P190" s="13">
        <v>513365.41125423356</v>
      </c>
      <c r="Q190" s="35">
        <v>70825.891461098727</v>
      </c>
      <c r="R190" s="13">
        <v>70430</v>
      </c>
      <c r="S190" s="13">
        <v>0</v>
      </c>
      <c r="T190" s="13">
        <v>52822.5</v>
      </c>
      <c r="U190" s="35">
        <v>6604.0026033398899</v>
      </c>
      <c r="V190" s="13">
        <v>11561</v>
      </c>
      <c r="W190" s="13">
        <v>121</v>
      </c>
      <c r="X190" s="13">
        <v>8580</v>
      </c>
      <c r="Y190" s="35">
        <v>1186.7980709205356</v>
      </c>
      <c r="Z190" s="13">
        <v>116485</v>
      </c>
      <c r="AA190" s="13">
        <v>45233</v>
      </c>
      <c r="AB190" s="13">
        <v>55373.25</v>
      </c>
    </row>
    <row r="191" spans="1:28">
      <c r="A191" s="2">
        <v>448</v>
      </c>
      <c r="B191" s="1" t="s">
        <v>158</v>
      </c>
      <c r="C191" s="13">
        <v>1238100.064424</v>
      </c>
      <c r="D191" s="13">
        <v>1207442.7390999999</v>
      </c>
      <c r="E191" s="13">
        <v>30657.325324000001</v>
      </c>
      <c r="F191" s="13">
        <v>1272388</v>
      </c>
      <c r="G191" s="13">
        <v>1226790</v>
      </c>
      <c r="H191" s="13">
        <v>45598</v>
      </c>
      <c r="I191" s="13">
        <v>57914</v>
      </c>
      <c r="J191" s="13">
        <v>57914</v>
      </c>
      <c r="K191" s="13">
        <v>0</v>
      </c>
      <c r="L191" s="35">
        <v>446383.24028562207</v>
      </c>
      <c r="M191" s="13">
        <v>811838.35703150101</v>
      </c>
      <c r="N191" s="13">
        <v>363938</v>
      </c>
      <c r="O191" s="13">
        <v>3000</v>
      </c>
      <c r="P191" s="13">
        <v>334787.43021421658</v>
      </c>
      <c r="Q191" s="35">
        <v>17812.00828795306</v>
      </c>
      <c r="R191" s="13">
        <v>16357</v>
      </c>
      <c r="S191" s="13">
        <v>0</v>
      </c>
      <c r="T191" s="13">
        <v>12267.75</v>
      </c>
      <c r="U191" s="35">
        <v>6694.2084332626955</v>
      </c>
      <c r="V191" s="13">
        <v>2674</v>
      </c>
      <c r="W191" s="13">
        <v>0</v>
      </c>
      <c r="X191" s="13">
        <v>2005.5</v>
      </c>
      <c r="Y191" s="35">
        <v>1479.0536311163855</v>
      </c>
      <c r="Z191" s="13">
        <v>34792</v>
      </c>
      <c r="AA191" s="13">
        <v>2258</v>
      </c>
      <c r="AB191" s="13">
        <v>25238.25</v>
      </c>
    </row>
    <row r="192" spans="1:28">
      <c r="A192" s="2">
        <v>450</v>
      </c>
      <c r="B192" s="1" t="s">
        <v>159</v>
      </c>
      <c r="C192" s="13">
        <v>640547.74918799999</v>
      </c>
      <c r="D192" s="13">
        <v>618431.64110999997</v>
      </c>
      <c r="E192" s="13">
        <v>22116.108078000001</v>
      </c>
      <c r="F192" s="13">
        <v>738371</v>
      </c>
      <c r="G192" s="13">
        <v>719137</v>
      </c>
      <c r="H192" s="13">
        <v>19234</v>
      </c>
      <c r="I192" s="13">
        <v>34640</v>
      </c>
      <c r="J192" s="13">
        <v>32100</v>
      </c>
      <c r="K192" s="13">
        <v>2540</v>
      </c>
      <c r="L192" s="35">
        <v>219769.47814003442</v>
      </c>
      <c r="M192" s="13">
        <v>354707.24642983719</v>
      </c>
      <c r="N192" s="13">
        <v>188515</v>
      </c>
      <c r="O192" s="13">
        <v>0</v>
      </c>
      <c r="P192" s="13">
        <v>164827.1086050258</v>
      </c>
      <c r="Q192" s="35">
        <v>54515.089692213871</v>
      </c>
      <c r="R192" s="13">
        <v>57134</v>
      </c>
      <c r="S192" s="13">
        <v>293</v>
      </c>
      <c r="T192" s="13">
        <v>42630.75</v>
      </c>
      <c r="U192" s="35">
        <v>11449.641421095186</v>
      </c>
      <c r="V192" s="13">
        <v>17912</v>
      </c>
      <c r="W192" s="13">
        <v>0</v>
      </c>
      <c r="X192" s="13">
        <v>13434</v>
      </c>
      <c r="Y192" s="35">
        <v>377.3007083029309</v>
      </c>
      <c r="Z192" s="13">
        <v>12243</v>
      </c>
      <c r="AA192" s="13">
        <v>4420</v>
      </c>
      <c r="AB192" s="13">
        <v>6541.35</v>
      </c>
    </row>
    <row r="193" spans="1:28">
      <c r="A193" s="2">
        <v>451</v>
      </c>
      <c r="B193" s="1" t="s">
        <v>160</v>
      </c>
      <c r="C193" s="13">
        <v>2071736.9456100001</v>
      </c>
      <c r="D193" s="13">
        <v>1901110.0452000001</v>
      </c>
      <c r="E193" s="13">
        <v>170626.90041</v>
      </c>
      <c r="F193" s="13">
        <v>2151338</v>
      </c>
      <c r="G193" s="13">
        <v>1999369</v>
      </c>
      <c r="H193" s="13">
        <v>151969</v>
      </c>
      <c r="I193" s="13">
        <v>180245</v>
      </c>
      <c r="J193" s="13">
        <v>170695</v>
      </c>
      <c r="K193" s="13">
        <v>9550</v>
      </c>
      <c r="L193" s="35">
        <v>448785.15922904352</v>
      </c>
      <c r="M193" s="13">
        <v>747347.61883344501</v>
      </c>
      <c r="N193" s="13">
        <v>353976</v>
      </c>
      <c r="O193" s="13">
        <v>0</v>
      </c>
      <c r="P193" s="13">
        <v>336588.86942178267</v>
      </c>
      <c r="Q193" s="35">
        <v>26640.720519945975</v>
      </c>
      <c r="R193" s="13">
        <v>65509</v>
      </c>
      <c r="S193" s="13">
        <v>29</v>
      </c>
      <c r="T193" s="13">
        <v>49110</v>
      </c>
      <c r="U193" s="35">
        <v>11465.49893010179</v>
      </c>
      <c r="V193" s="13">
        <v>33752</v>
      </c>
      <c r="W193" s="13">
        <v>22582</v>
      </c>
      <c r="X193" s="13">
        <v>8377.5</v>
      </c>
      <c r="Y193" s="35">
        <v>1560.4390494893503</v>
      </c>
      <c r="Z193" s="13">
        <v>16211</v>
      </c>
      <c r="AA193" s="13">
        <v>11366</v>
      </c>
      <c r="AB193" s="13">
        <v>3768.45</v>
      </c>
    </row>
    <row r="194" spans="1:28">
      <c r="A194" s="2">
        <v>453</v>
      </c>
      <c r="B194" s="1" t="s">
        <v>161</v>
      </c>
      <c r="C194" s="13">
        <v>11016636.48308</v>
      </c>
      <c r="D194" s="13">
        <v>10668018.002</v>
      </c>
      <c r="E194" s="13">
        <v>348618.48108</v>
      </c>
      <c r="F194" s="13">
        <v>10957370</v>
      </c>
      <c r="G194" s="13">
        <v>10637678</v>
      </c>
      <c r="H194" s="13">
        <v>319692</v>
      </c>
      <c r="I194" s="13">
        <v>544979</v>
      </c>
      <c r="J194" s="13">
        <v>527971</v>
      </c>
      <c r="K194" s="13">
        <v>17008</v>
      </c>
      <c r="L194" s="35">
        <v>2777035.3981782142</v>
      </c>
      <c r="M194" s="13">
        <v>3740791.5283896415</v>
      </c>
      <c r="N194" s="13">
        <v>2842809</v>
      </c>
      <c r="O194" s="13">
        <v>130080</v>
      </c>
      <c r="P194" s="13">
        <v>1028062.5283896415</v>
      </c>
      <c r="Q194" s="35">
        <v>221352.18062028391</v>
      </c>
      <c r="R194" s="13">
        <v>198604</v>
      </c>
      <c r="S194" s="13">
        <v>10546</v>
      </c>
      <c r="T194" s="13">
        <v>141043.5</v>
      </c>
      <c r="U194" s="35">
        <v>33843.303689222572</v>
      </c>
      <c r="V194" s="13">
        <v>84044</v>
      </c>
      <c r="W194" s="13">
        <v>6449</v>
      </c>
      <c r="X194" s="13">
        <v>58196.25</v>
      </c>
      <c r="Y194" s="35">
        <v>9976.0747095117677</v>
      </c>
      <c r="Z194" s="13">
        <v>118800</v>
      </c>
      <c r="AA194" s="13">
        <v>59734</v>
      </c>
      <c r="AB194" s="13">
        <v>48414</v>
      </c>
    </row>
    <row r="195" spans="1:28">
      <c r="A195" s="2">
        <v>457</v>
      </c>
      <c r="B195" s="1" t="s">
        <v>162</v>
      </c>
      <c r="C195" s="13">
        <v>2913293.4308099998</v>
      </c>
      <c r="D195" s="13">
        <v>2672740.9761999999</v>
      </c>
      <c r="E195" s="13">
        <v>240552.45460999999</v>
      </c>
      <c r="F195" s="13">
        <v>3270207</v>
      </c>
      <c r="G195" s="13">
        <v>3064774</v>
      </c>
      <c r="H195" s="13">
        <v>205433</v>
      </c>
      <c r="I195" s="13">
        <v>111772</v>
      </c>
      <c r="J195" s="13">
        <v>94266</v>
      </c>
      <c r="K195" s="13">
        <v>17506</v>
      </c>
      <c r="L195" s="35">
        <v>856563.74784362363</v>
      </c>
      <c r="M195" s="13">
        <v>1544755.2523737336</v>
      </c>
      <c r="N195" s="13">
        <v>544606</v>
      </c>
      <c r="O195" s="13">
        <v>31033</v>
      </c>
      <c r="P195" s="13">
        <v>642422.81088271772</v>
      </c>
      <c r="Q195" s="35">
        <v>46089.922600682767</v>
      </c>
      <c r="R195" s="13">
        <v>105315</v>
      </c>
      <c r="S195" s="13">
        <v>724</v>
      </c>
      <c r="T195" s="13">
        <v>78443.25</v>
      </c>
      <c r="U195" s="35">
        <v>0</v>
      </c>
      <c r="V195" s="13"/>
      <c r="W195" s="13"/>
      <c r="X195" s="13"/>
      <c r="Y195" s="35">
        <v>12474.450208001754</v>
      </c>
      <c r="Z195" s="13">
        <v>49915</v>
      </c>
      <c r="AA195" s="13">
        <v>30863</v>
      </c>
      <c r="AB195" s="13">
        <v>15091.2</v>
      </c>
    </row>
    <row r="196" spans="1:28">
      <c r="A196" s="2">
        <v>458</v>
      </c>
      <c r="B196" s="1" t="s">
        <v>430</v>
      </c>
      <c r="C196" s="13">
        <v>204466.96033</v>
      </c>
      <c r="D196" s="13">
        <v>204466.96033</v>
      </c>
      <c r="E196" s="13">
        <v>0</v>
      </c>
      <c r="F196" s="13">
        <v>257087</v>
      </c>
      <c r="G196" s="13">
        <v>257087</v>
      </c>
      <c r="H196" s="13">
        <v>0</v>
      </c>
      <c r="I196" s="13">
        <v>3498</v>
      </c>
      <c r="J196" s="13">
        <v>3498</v>
      </c>
      <c r="K196" s="13">
        <v>0</v>
      </c>
      <c r="L196" s="35">
        <v>85497.372986244591</v>
      </c>
      <c r="M196" s="13">
        <v>101485.33658109522</v>
      </c>
      <c r="N196" s="13">
        <v>129506</v>
      </c>
      <c r="O196" s="13">
        <v>0</v>
      </c>
      <c r="P196" s="13">
        <v>-28020.663418904776</v>
      </c>
      <c r="Q196" s="35">
        <v>12419.473628717366</v>
      </c>
      <c r="R196" s="13">
        <v>33817</v>
      </c>
      <c r="S196" s="13">
        <v>0</v>
      </c>
      <c r="T196" s="13">
        <v>25362.75</v>
      </c>
      <c r="U196" s="35">
        <v>3464.2158200325689</v>
      </c>
      <c r="V196" s="13">
        <v>1528</v>
      </c>
      <c r="W196" s="13">
        <v>0</v>
      </c>
      <c r="X196" s="13">
        <v>1146</v>
      </c>
      <c r="Y196" s="35">
        <v>425.22574053540484</v>
      </c>
      <c r="Z196" s="13">
        <v>2670</v>
      </c>
      <c r="AA196" s="13">
        <v>0</v>
      </c>
      <c r="AB196" s="13">
        <v>2403</v>
      </c>
    </row>
    <row r="197" spans="1:28">
      <c r="A197" s="2">
        <v>459</v>
      </c>
      <c r="B197" s="1" t="s">
        <v>476</v>
      </c>
      <c r="C197" s="13">
        <v>484842.41521100001</v>
      </c>
      <c r="D197" s="13">
        <v>433528.90974999999</v>
      </c>
      <c r="E197" s="13">
        <v>51313.505461000001</v>
      </c>
      <c r="F197" s="13">
        <v>521579</v>
      </c>
      <c r="G197" s="13">
        <v>484798</v>
      </c>
      <c r="H197" s="13">
        <v>36781</v>
      </c>
      <c r="I197" s="13">
        <v>37242</v>
      </c>
      <c r="J197" s="13">
        <v>34723</v>
      </c>
      <c r="K197" s="13">
        <v>2519</v>
      </c>
      <c r="L197" s="35">
        <v>175279.70568846393</v>
      </c>
      <c r="M197" s="13">
        <v>312629.35590245953</v>
      </c>
      <c r="N197" s="13">
        <v>87906</v>
      </c>
      <c r="O197" s="13">
        <v>0</v>
      </c>
      <c r="P197" s="13">
        <v>131459.77926634793</v>
      </c>
      <c r="Q197" s="35">
        <v>30793.56264802795</v>
      </c>
      <c r="R197" s="13">
        <v>27781</v>
      </c>
      <c r="S197" s="13">
        <v>0</v>
      </c>
      <c r="T197" s="13">
        <v>20835.75</v>
      </c>
      <c r="U197" s="35">
        <v>18330.240574976473</v>
      </c>
      <c r="V197" s="13">
        <v>42761</v>
      </c>
      <c r="W197" s="13">
        <v>0</v>
      </c>
      <c r="X197" s="13">
        <v>32070.75</v>
      </c>
      <c r="Y197" s="35">
        <v>0</v>
      </c>
      <c r="Z197" s="13">
        <v>162301</v>
      </c>
      <c r="AA197" s="13">
        <v>48695</v>
      </c>
      <c r="AB197" s="13">
        <v>85824</v>
      </c>
    </row>
    <row r="198" spans="1:28">
      <c r="A198" s="2">
        <v>462</v>
      </c>
      <c r="B198" s="1" t="s">
        <v>463</v>
      </c>
      <c r="C198" s="13">
        <v>940584.72650900006</v>
      </c>
      <c r="D198" s="13">
        <v>927868.13858000003</v>
      </c>
      <c r="E198" s="13">
        <v>12716.587928999999</v>
      </c>
      <c r="F198" s="13">
        <v>938686</v>
      </c>
      <c r="G198" s="13">
        <v>925995</v>
      </c>
      <c r="H198" s="13">
        <v>12691</v>
      </c>
      <c r="I198" s="13">
        <v>12596</v>
      </c>
      <c r="J198" s="13">
        <v>11929</v>
      </c>
      <c r="K198" s="13">
        <v>667</v>
      </c>
      <c r="L198" s="35">
        <v>276384.30162942118</v>
      </c>
      <c r="M198" s="13">
        <v>412608.96246240818</v>
      </c>
      <c r="N198" s="13">
        <v>343390</v>
      </c>
      <c r="O198" s="13">
        <v>0</v>
      </c>
      <c r="P198" s="13">
        <v>69218.962462408177</v>
      </c>
      <c r="Q198" s="35">
        <v>9496.5608429069671</v>
      </c>
      <c r="R198" s="13">
        <v>1247</v>
      </c>
      <c r="S198" s="13">
        <v>200</v>
      </c>
      <c r="T198" s="13">
        <v>785.25</v>
      </c>
      <c r="U198" s="35">
        <v>0</v>
      </c>
      <c r="V198" s="13">
        <v>14321</v>
      </c>
      <c r="W198" s="13">
        <v>0</v>
      </c>
      <c r="X198" s="13">
        <v>10740.75</v>
      </c>
      <c r="Y198" s="35">
        <v>385.14298630460848</v>
      </c>
      <c r="Z198" s="13">
        <v>45684</v>
      </c>
      <c r="AA198" s="13">
        <v>0</v>
      </c>
      <c r="AB198" s="13">
        <v>34664.1</v>
      </c>
    </row>
    <row r="199" spans="1:28">
      <c r="A199" s="2">
        <v>463</v>
      </c>
      <c r="B199" s="1" t="s">
        <v>464</v>
      </c>
      <c r="C199" s="13">
        <v>1122273.177134</v>
      </c>
      <c r="D199" s="13">
        <v>1111949.1521000001</v>
      </c>
      <c r="E199" s="13">
        <v>10324.025034</v>
      </c>
      <c r="F199" s="13">
        <v>1326904</v>
      </c>
      <c r="G199" s="13">
        <v>1293367</v>
      </c>
      <c r="H199" s="13">
        <v>33537</v>
      </c>
      <c r="I199" s="13">
        <v>23207</v>
      </c>
      <c r="J199" s="13">
        <v>23010</v>
      </c>
      <c r="K199" s="13">
        <v>197</v>
      </c>
      <c r="L199" s="35">
        <v>278157.99722844141</v>
      </c>
      <c r="M199" s="13">
        <v>288207.80077185523</v>
      </c>
      <c r="N199" s="13">
        <v>292406</v>
      </c>
      <c r="O199" s="13">
        <v>0</v>
      </c>
      <c r="P199" s="13">
        <v>-4198.1992281447747</v>
      </c>
      <c r="Q199" s="35">
        <v>24107.637918786764</v>
      </c>
      <c r="R199" s="13">
        <v>10267</v>
      </c>
      <c r="S199" s="13">
        <v>227</v>
      </c>
      <c r="T199" s="13">
        <v>7530</v>
      </c>
      <c r="U199" s="35">
        <v>0</v>
      </c>
      <c r="V199" s="13"/>
      <c r="W199" s="13"/>
      <c r="X199" s="13"/>
      <c r="Y199" s="35">
        <v>6077.9397241445813</v>
      </c>
      <c r="Z199" s="13">
        <v>232142</v>
      </c>
      <c r="AA199" s="13">
        <v>56578</v>
      </c>
      <c r="AB199" s="13">
        <v>133237.35</v>
      </c>
    </row>
    <row r="200" spans="1:28">
      <c r="A200" s="2">
        <v>473</v>
      </c>
      <c r="B200" s="1" t="s">
        <v>163</v>
      </c>
      <c r="C200" s="13">
        <v>3338626.16506</v>
      </c>
      <c r="D200" s="13">
        <v>3164370.9314000001</v>
      </c>
      <c r="E200" s="13">
        <v>174255.23366</v>
      </c>
      <c r="F200" s="13">
        <v>3672845</v>
      </c>
      <c r="G200" s="13">
        <v>3521080</v>
      </c>
      <c r="H200" s="13">
        <v>151765</v>
      </c>
      <c r="I200" s="13">
        <v>105020</v>
      </c>
      <c r="J200" s="13">
        <v>103423</v>
      </c>
      <c r="K200" s="13">
        <v>1597</v>
      </c>
      <c r="L200" s="35">
        <v>828817.92973370443</v>
      </c>
      <c r="M200" s="13">
        <v>1386705.0860983394</v>
      </c>
      <c r="N200" s="13">
        <v>694241</v>
      </c>
      <c r="O200" s="13">
        <v>0</v>
      </c>
      <c r="P200" s="13">
        <v>621613.44730027835</v>
      </c>
      <c r="Q200" s="35">
        <v>54623.414597429997</v>
      </c>
      <c r="R200" s="13">
        <v>65087</v>
      </c>
      <c r="S200" s="13">
        <v>1385</v>
      </c>
      <c r="T200" s="13">
        <v>47776.5</v>
      </c>
      <c r="U200" s="35">
        <v>12476.74007822776</v>
      </c>
      <c r="V200" s="13">
        <v>45183</v>
      </c>
      <c r="W200" s="13">
        <v>765</v>
      </c>
      <c r="X200" s="13">
        <v>33313.5</v>
      </c>
      <c r="Y200" s="35">
        <v>2370.1106849514367</v>
      </c>
      <c r="Z200" s="13">
        <v>20862</v>
      </c>
      <c r="AA200" s="13">
        <v>22039</v>
      </c>
      <c r="AB200" s="13">
        <v>-80.550000000000182</v>
      </c>
    </row>
    <row r="201" spans="1:28">
      <c r="A201" s="2">
        <v>476</v>
      </c>
      <c r="B201" s="1" t="s">
        <v>449</v>
      </c>
      <c r="C201" s="13">
        <v>1005653.7485146</v>
      </c>
      <c r="D201" s="13">
        <v>996558.52520000003</v>
      </c>
      <c r="E201" s="13">
        <v>9095.2233145999999</v>
      </c>
      <c r="F201" s="13">
        <v>895643</v>
      </c>
      <c r="G201" s="13">
        <v>889452</v>
      </c>
      <c r="H201" s="13">
        <v>6191</v>
      </c>
      <c r="I201" s="13">
        <v>21128</v>
      </c>
      <c r="J201" s="13">
        <v>21128</v>
      </c>
      <c r="K201" s="13">
        <v>0</v>
      </c>
      <c r="L201" s="35">
        <v>275779.47073604265</v>
      </c>
      <c r="M201" s="13">
        <v>414665.54495786043</v>
      </c>
      <c r="N201" s="13">
        <v>268071</v>
      </c>
      <c r="O201" s="13">
        <v>0</v>
      </c>
      <c r="P201" s="13">
        <v>146594.54495786043</v>
      </c>
      <c r="Q201" s="35">
        <v>38397.692045946649</v>
      </c>
      <c r="R201" s="13">
        <v>39694</v>
      </c>
      <c r="S201" s="13">
        <v>29</v>
      </c>
      <c r="T201" s="13">
        <v>29748.75</v>
      </c>
      <c r="U201" s="35">
        <v>8590.6105349539448</v>
      </c>
      <c r="V201" s="13">
        <v>36019</v>
      </c>
      <c r="W201" s="13">
        <v>0</v>
      </c>
      <c r="X201" s="13">
        <v>27014.25</v>
      </c>
      <c r="Y201" s="35">
        <v>9663.4292265115564</v>
      </c>
      <c r="Z201" s="13">
        <v>17650</v>
      </c>
      <c r="AA201" s="13">
        <v>14946</v>
      </c>
      <c r="AB201" s="13">
        <v>2830.2</v>
      </c>
    </row>
    <row r="202" spans="1:28">
      <c r="A202" s="2">
        <v>478</v>
      </c>
      <c r="B202" s="1" t="s">
        <v>417</v>
      </c>
      <c r="C202" s="13">
        <v>234090.6093213</v>
      </c>
      <c r="D202" s="13">
        <v>231641.13595</v>
      </c>
      <c r="E202" s="13">
        <v>2449.4733713000001</v>
      </c>
      <c r="F202" s="13">
        <v>248279</v>
      </c>
      <c r="G202" s="13">
        <v>248279</v>
      </c>
      <c r="H202" s="13">
        <v>0</v>
      </c>
      <c r="I202" s="13">
        <v>579</v>
      </c>
      <c r="J202" s="13">
        <v>579</v>
      </c>
      <c r="K202" s="13">
        <v>0</v>
      </c>
      <c r="L202" s="35">
        <v>74597.929028418032</v>
      </c>
      <c r="M202" s="13">
        <v>90763.157692766748</v>
      </c>
      <c r="N202" s="13">
        <v>36254</v>
      </c>
      <c r="O202" s="13">
        <v>0</v>
      </c>
      <c r="P202" s="13">
        <v>54509.157692766748</v>
      </c>
      <c r="Q202" s="35">
        <v>5447.3944824781993</v>
      </c>
      <c r="R202" s="13">
        <v>18713</v>
      </c>
      <c r="S202" s="13">
        <v>0</v>
      </c>
      <c r="T202" s="13">
        <v>14034.75</v>
      </c>
      <c r="U202" s="35">
        <v>602.8453014149427</v>
      </c>
      <c r="V202" s="13">
        <v>27540</v>
      </c>
      <c r="W202" s="13">
        <v>0</v>
      </c>
      <c r="X202" s="13">
        <v>20655</v>
      </c>
      <c r="Y202" s="35">
        <v>3127.3261942245244</v>
      </c>
      <c r="Z202" s="13">
        <v>9480</v>
      </c>
      <c r="AA202" s="13">
        <v>0</v>
      </c>
      <c r="AB202" s="13">
        <v>7981.2</v>
      </c>
    </row>
    <row r="203" spans="1:28">
      <c r="A203" s="2">
        <v>479</v>
      </c>
      <c r="B203" s="1" t="s">
        <v>164</v>
      </c>
      <c r="C203" s="13">
        <v>34864789.625600003</v>
      </c>
      <c r="D203" s="13">
        <v>33402772.256999999</v>
      </c>
      <c r="E203" s="13">
        <v>1462017.3685999999</v>
      </c>
      <c r="F203" s="13">
        <v>31836233</v>
      </c>
      <c r="G203" s="13">
        <v>30270660</v>
      </c>
      <c r="H203" s="13">
        <v>1565573</v>
      </c>
      <c r="I203" s="13">
        <v>1988470</v>
      </c>
      <c r="J203" s="13">
        <v>1965864</v>
      </c>
      <c r="K203" s="13">
        <v>22606</v>
      </c>
      <c r="L203" s="35">
        <v>9473296.0557796378</v>
      </c>
      <c r="M203" s="13">
        <v>12745844.43941544</v>
      </c>
      <c r="N203" s="13">
        <v>8457150</v>
      </c>
      <c r="O203" s="13">
        <v>8123</v>
      </c>
      <c r="P203" s="13">
        <v>4296817.43941544</v>
      </c>
      <c r="Q203" s="35">
        <v>301948.46712674585</v>
      </c>
      <c r="R203" s="13">
        <v>453640</v>
      </c>
      <c r="S203" s="13">
        <v>7153</v>
      </c>
      <c r="T203" s="13">
        <v>334865.25</v>
      </c>
      <c r="U203" s="35">
        <v>53845.081688993392</v>
      </c>
      <c r="V203" s="13">
        <v>185288</v>
      </c>
      <c r="W203" s="13">
        <v>2174</v>
      </c>
      <c r="X203" s="13">
        <v>137335.5</v>
      </c>
      <c r="Y203" s="35">
        <v>53645.886898275436</v>
      </c>
      <c r="Z203" s="13">
        <v>459477</v>
      </c>
      <c r="AA203" s="13">
        <v>164086</v>
      </c>
      <c r="AB203" s="13">
        <v>234421.05</v>
      </c>
    </row>
    <row r="204" spans="1:28">
      <c r="A204" s="2">
        <v>482</v>
      </c>
      <c r="B204" s="1" t="s">
        <v>165</v>
      </c>
      <c r="C204" s="13">
        <v>2601638.0554010002</v>
      </c>
      <c r="D204" s="13">
        <v>2505331.5917000002</v>
      </c>
      <c r="E204" s="13">
        <v>96306.463701000001</v>
      </c>
      <c r="F204" s="13">
        <v>2927927</v>
      </c>
      <c r="G204" s="13">
        <v>2795931</v>
      </c>
      <c r="H204" s="13">
        <v>131996</v>
      </c>
      <c r="I204" s="13">
        <v>88749</v>
      </c>
      <c r="J204" s="13">
        <v>86397</v>
      </c>
      <c r="K204" s="13">
        <v>2352</v>
      </c>
      <c r="L204" s="35">
        <v>783682.51386258891</v>
      </c>
      <c r="M204" s="13">
        <v>819172.23521676345</v>
      </c>
      <c r="N204" s="13">
        <v>595046</v>
      </c>
      <c r="O204" s="13">
        <v>37868</v>
      </c>
      <c r="P204" s="13">
        <v>261994.23521676345</v>
      </c>
      <c r="Q204" s="35">
        <v>99243.977271350595</v>
      </c>
      <c r="R204" s="13">
        <v>71810</v>
      </c>
      <c r="S204" s="13">
        <v>2397</v>
      </c>
      <c r="T204" s="13">
        <v>52059.75</v>
      </c>
      <c r="U204" s="35">
        <v>6748.5398985476131</v>
      </c>
      <c r="V204" s="13">
        <v>6535</v>
      </c>
      <c r="W204" s="13">
        <v>0</v>
      </c>
      <c r="X204" s="13">
        <v>4901.25</v>
      </c>
      <c r="Y204" s="35">
        <v>0</v>
      </c>
      <c r="Z204" s="13">
        <v>0</v>
      </c>
      <c r="AA204" s="13">
        <v>0</v>
      </c>
      <c r="AB204" s="13"/>
    </row>
    <row r="205" spans="1:28">
      <c r="A205" s="2">
        <v>483</v>
      </c>
      <c r="B205" s="1" t="s">
        <v>514</v>
      </c>
      <c r="C205" s="13">
        <v>677933.85978599999</v>
      </c>
      <c r="D205" s="13">
        <v>630733.00734000001</v>
      </c>
      <c r="E205" s="13">
        <v>47200.852445999997</v>
      </c>
      <c r="F205" s="13">
        <v>639080</v>
      </c>
      <c r="G205" s="13">
        <v>603378</v>
      </c>
      <c r="H205" s="13">
        <v>35702</v>
      </c>
      <c r="I205" s="13">
        <v>31539</v>
      </c>
      <c r="J205" s="13">
        <v>31539</v>
      </c>
      <c r="K205" s="13">
        <v>0</v>
      </c>
      <c r="L205" s="35">
        <v>184800.28433526721</v>
      </c>
      <c r="M205" s="13">
        <v>340354.36247763812</v>
      </c>
      <c r="N205" s="13">
        <v>85974</v>
      </c>
      <c r="O205" s="13">
        <v>0</v>
      </c>
      <c r="P205" s="13">
        <v>138600.21325145039</v>
      </c>
      <c r="Q205" s="35">
        <v>22241.47410102902</v>
      </c>
      <c r="R205" s="13">
        <v>44650</v>
      </c>
      <c r="S205" s="13">
        <v>0</v>
      </c>
      <c r="T205" s="13">
        <v>33487.5</v>
      </c>
      <c r="U205" s="35">
        <v>8964.6917720113415</v>
      </c>
      <c r="V205" s="13">
        <v>36153</v>
      </c>
      <c r="W205" s="13">
        <v>0</v>
      </c>
      <c r="X205" s="13">
        <v>27114.75</v>
      </c>
      <c r="Y205" s="35">
        <v>23004.015471587474</v>
      </c>
      <c r="Z205" s="13">
        <v>145918</v>
      </c>
      <c r="AA205" s="13">
        <v>100335</v>
      </c>
      <c r="AB205" s="13">
        <v>36313.949999999997</v>
      </c>
    </row>
    <row r="206" spans="1:28">
      <c r="A206" s="2">
        <v>484</v>
      </c>
      <c r="B206" s="1" t="s">
        <v>166</v>
      </c>
      <c r="C206" s="13">
        <v>9658608.6334899999</v>
      </c>
      <c r="D206" s="13">
        <v>9040470.2652000003</v>
      </c>
      <c r="E206" s="13">
        <v>618138.36829000001</v>
      </c>
      <c r="F206" s="13">
        <v>9505758</v>
      </c>
      <c r="G206" s="13">
        <v>8870965</v>
      </c>
      <c r="H206" s="13">
        <v>634793</v>
      </c>
      <c r="I206" s="13">
        <v>389059</v>
      </c>
      <c r="J206" s="13">
        <v>345318</v>
      </c>
      <c r="K206" s="13">
        <v>43741</v>
      </c>
      <c r="L206" s="35">
        <v>2893080.2277622405</v>
      </c>
      <c r="M206" s="13">
        <v>5189700.7857205374</v>
      </c>
      <c r="N206" s="13">
        <v>3173456</v>
      </c>
      <c r="O206" s="13">
        <v>38615</v>
      </c>
      <c r="P206" s="13">
        <v>2054859.7857205374</v>
      </c>
      <c r="Q206" s="35">
        <v>123926.94596354922</v>
      </c>
      <c r="R206" s="13">
        <v>151638</v>
      </c>
      <c r="S206" s="13">
        <v>18355</v>
      </c>
      <c r="T206" s="13">
        <v>99962.25</v>
      </c>
      <c r="U206" s="35">
        <v>9872.2092136842894</v>
      </c>
      <c r="V206" s="13">
        <v>47117</v>
      </c>
      <c r="W206" s="13">
        <v>0</v>
      </c>
      <c r="X206" s="13">
        <v>35337.75</v>
      </c>
      <c r="Y206" s="35">
        <v>19950.45</v>
      </c>
      <c r="Z206" s="13">
        <v>565073</v>
      </c>
      <c r="AA206" s="13">
        <v>544392</v>
      </c>
      <c r="AB206" s="13">
        <v>19950.45</v>
      </c>
    </row>
    <row r="207" spans="1:28">
      <c r="A207" s="2">
        <v>489</v>
      </c>
      <c r="B207" s="1" t="s">
        <v>167</v>
      </c>
      <c r="C207" s="13">
        <v>1833562.3328230001</v>
      </c>
      <c r="D207" s="13">
        <v>1800378.8792000001</v>
      </c>
      <c r="E207" s="13">
        <v>33183.453623000001</v>
      </c>
      <c r="F207" s="13">
        <v>2610610</v>
      </c>
      <c r="G207" s="13">
        <v>2531395</v>
      </c>
      <c r="H207" s="13">
        <v>79215</v>
      </c>
      <c r="I207" s="13">
        <v>179973</v>
      </c>
      <c r="J207" s="13">
        <v>162727</v>
      </c>
      <c r="K207" s="13">
        <v>17246</v>
      </c>
      <c r="L207" s="35">
        <v>639457.91882441915</v>
      </c>
      <c r="M207" s="13">
        <v>1178456.5947981714</v>
      </c>
      <c r="N207" s="13">
        <v>713460</v>
      </c>
      <c r="O207" s="13">
        <v>2800</v>
      </c>
      <c r="P207" s="13">
        <v>467796.59479817143</v>
      </c>
      <c r="Q207" s="35">
        <v>100592.22716459859</v>
      </c>
      <c r="R207" s="13">
        <v>146052</v>
      </c>
      <c r="S207" s="13">
        <v>420</v>
      </c>
      <c r="T207" s="13">
        <v>109224</v>
      </c>
      <c r="U207" s="35">
        <v>13044.750851660987</v>
      </c>
      <c r="V207" s="13">
        <v>22968</v>
      </c>
      <c r="W207" s="13">
        <v>0</v>
      </c>
      <c r="X207" s="13">
        <v>17226</v>
      </c>
      <c r="Y207" s="35">
        <v>64474.05</v>
      </c>
      <c r="Z207" s="13">
        <v>138648</v>
      </c>
      <c r="AA207" s="13">
        <v>55437</v>
      </c>
      <c r="AB207" s="13">
        <v>64474.05</v>
      </c>
    </row>
    <row r="208" spans="1:28">
      <c r="A208" s="2">
        <v>491</v>
      </c>
      <c r="B208" s="1" t="s">
        <v>431</v>
      </c>
      <c r="C208" s="13">
        <v>377582.34080299997</v>
      </c>
      <c r="D208" s="13">
        <v>363714.76751999999</v>
      </c>
      <c r="E208" s="13">
        <v>13867.573283</v>
      </c>
      <c r="F208" s="13">
        <v>441155</v>
      </c>
      <c r="G208" s="13">
        <v>431605</v>
      </c>
      <c r="H208" s="13">
        <v>9550</v>
      </c>
      <c r="I208" s="13">
        <v>21311</v>
      </c>
      <c r="J208" s="13">
        <v>21311</v>
      </c>
      <c r="K208" s="13">
        <v>0</v>
      </c>
      <c r="L208" s="35">
        <v>196591.16567097191</v>
      </c>
      <c r="M208" s="13">
        <v>370306.70760977245</v>
      </c>
      <c r="N208" s="13">
        <v>87164</v>
      </c>
      <c r="O208" s="13">
        <v>0</v>
      </c>
      <c r="P208" s="13">
        <v>147443.37425322895</v>
      </c>
      <c r="Q208" s="35">
        <v>22069.223554322682</v>
      </c>
      <c r="R208" s="13">
        <v>28548</v>
      </c>
      <c r="S208" s="13">
        <v>0</v>
      </c>
      <c r="T208" s="13">
        <v>21411</v>
      </c>
      <c r="U208" s="35">
        <v>0</v>
      </c>
      <c r="V208" s="13"/>
      <c r="W208" s="13"/>
      <c r="X208" s="13"/>
      <c r="Y208" s="35">
        <v>5980.9500000000007</v>
      </c>
      <c r="Z208" s="13">
        <v>22477</v>
      </c>
      <c r="AA208" s="13">
        <v>15372</v>
      </c>
      <c r="AB208" s="13">
        <v>5980.9500000000007</v>
      </c>
    </row>
    <row r="209" spans="1:28">
      <c r="A209" s="2">
        <v>497</v>
      </c>
      <c r="B209" s="1" t="s">
        <v>477</v>
      </c>
      <c r="C209" s="13">
        <v>1522981.8483850001</v>
      </c>
      <c r="D209" s="13">
        <v>1434772.9325000001</v>
      </c>
      <c r="E209" s="13">
        <v>88208.915884999995</v>
      </c>
      <c r="F209" s="13">
        <v>1964167</v>
      </c>
      <c r="G209" s="13">
        <v>1865677</v>
      </c>
      <c r="H209" s="13">
        <v>98490</v>
      </c>
      <c r="I209" s="13">
        <v>34603</v>
      </c>
      <c r="J209" s="13">
        <v>32025</v>
      </c>
      <c r="K209" s="13">
        <v>2578</v>
      </c>
      <c r="L209" s="35">
        <v>401859.17567940376</v>
      </c>
      <c r="M209" s="13">
        <v>698351.69474476343</v>
      </c>
      <c r="N209" s="13">
        <v>387949</v>
      </c>
      <c r="O209" s="13">
        <v>0</v>
      </c>
      <c r="P209" s="13">
        <v>301394.38175955281</v>
      </c>
      <c r="Q209" s="35">
        <v>31866.118683794546</v>
      </c>
      <c r="R209" s="13">
        <v>55883</v>
      </c>
      <c r="S209" s="13">
        <v>1610</v>
      </c>
      <c r="T209" s="13">
        <v>40704.75</v>
      </c>
      <c r="U209" s="35">
        <v>6170.1307585526802</v>
      </c>
      <c r="V209" s="13">
        <v>2627</v>
      </c>
      <c r="W209" s="13">
        <v>0</v>
      </c>
      <c r="X209" s="13">
        <v>1970.25</v>
      </c>
      <c r="Y209" s="35">
        <v>6754.5</v>
      </c>
      <c r="Z209" s="13">
        <v>14569</v>
      </c>
      <c r="AA209" s="13">
        <v>8237</v>
      </c>
      <c r="AB209" s="13">
        <v>6754.5</v>
      </c>
    </row>
    <row r="210" spans="1:28">
      <c r="A210" s="2">
        <v>498</v>
      </c>
      <c r="B210" s="1" t="s">
        <v>168</v>
      </c>
      <c r="C210" s="13">
        <v>917160.82291500003</v>
      </c>
      <c r="D210" s="13">
        <v>904755.50045000005</v>
      </c>
      <c r="E210" s="13">
        <v>12405.322464999999</v>
      </c>
      <c r="F210" s="13">
        <v>894319</v>
      </c>
      <c r="G210" s="13">
        <v>884922</v>
      </c>
      <c r="H210" s="13">
        <v>9397</v>
      </c>
      <c r="I210" s="13">
        <v>154684</v>
      </c>
      <c r="J210" s="13">
        <v>127750</v>
      </c>
      <c r="K210" s="13">
        <v>26934</v>
      </c>
      <c r="L210" s="35">
        <v>379682.36229304201</v>
      </c>
      <c r="M210" s="13">
        <v>690500.00359512155</v>
      </c>
      <c r="N210" s="13">
        <v>170671</v>
      </c>
      <c r="O210" s="13">
        <v>0</v>
      </c>
      <c r="P210" s="13">
        <v>284761.77171978151</v>
      </c>
      <c r="Q210" s="35">
        <v>28561.279247189934</v>
      </c>
      <c r="R210" s="13">
        <v>58282</v>
      </c>
      <c r="S210" s="13">
        <v>373</v>
      </c>
      <c r="T210" s="13">
        <v>43431.75</v>
      </c>
      <c r="U210" s="35">
        <v>15006.142744362902</v>
      </c>
      <c r="V210" s="13">
        <v>41773</v>
      </c>
      <c r="W210" s="13">
        <v>0</v>
      </c>
      <c r="X210" s="13">
        <v>31329.75</v>
      </c>
      <c r="Y210" s="35">
        <v>-9345.2999999999993</v>
      </c>
      <c r="Z210" s="13">
        <v>61012</v>
      </c>
      <c r="AA210" s="13">
        <v>76394</v>
      </c>
      <c r="AB210" s="13">
        <v>-9345.2999999999993</v>
      </c>
    </row>
    <row r="211" spans="1:28">
      <c r="A211" s="2">
        <v>499</v>
      </c>
      <c r="B211" s="1" t="s">
        <v>444</v>
      </c>
      <c r="C211" s="13">
        <v>1524856.2694649999</v>
      </c>
      <c r="D211" s="13">
        <v>1493121.1294</v>
      </c>
      <c r="E211" s="13">
        <v>31735.140065</v>
      </c>
      <c r="F211" s="13">
        <v>1507750</v>
      </c>
      <c r="G211" s="13">
        <v>1476511</v>
      </c>
      <c r="H211" s="13">
        <v>31239</v>
      </c>
      <c r="I211" s="13">
        <v>110156</v>
      </c>
      <c r="J211" s="13">
        <v>85721</v>
      </c>
      <c r="K211" s="13">
        <v>24435</v>
      </c>
      <c r="L211" s="35">
        <v>382929.44940607907</v>
      </c>
      <c r="M211" s="13">
        <v>648950.26376343775</v>
      </c>
      <c r="N211" s="13">
        <v>301423</v>
      </c>
      <c r="O211" s="13">
        <v>1652</v>
      </c>
      <c r="P211" s="13">
        <v>287197.08705455932</v>
      </c>
      <c r="Q211" s="35">
        <v>29140.329330652134</v>
      </c>
      <c r="R211" s="13">
        <v>23381</v>
      </c>
      <c r="S211" s="13">
        <v>317</v>
      </c>
      <c r="T211" s="13">
        <v>17298</v>
      </c>
      <c r="U211" s="35">
        <v>4203.0197642418261</v>
      </c>
      <c r="V211" s="13">
        <v>5974</v>
      </c>
      <c r="W211" s="13">
        <v>1096</v>
      </c>
      <c r="X211" s="13">
        <v>3658.5</v>
      </c>
      <c r="Y211" s="35">
        <v>-5117.8499999999995</v>
      </c>
      <c r="Z211" s="13">
        <v>41147</v>
      </c>
      <c r="AA211" s="13">
        <v>49534</v>
      </c>
      <c r="AB211" s="13">
        <v>-5117.8499999999995</v>
      </c>
    </row>
    <row r="212" spans="1:28">
      <c r="A212" s="2">
        <v>501</v>
      </c>
      <c r="B212" s="1" t="s">
        <v>169</v>
      </c>
      <c r="C212" s="13">
        <v>1343241.2937</v>
      </c>
      <c r="D212" s="13">
        <v>1318601.3802</v>
      </c>
      <c r="E212" s="13">
        <v>24639.913499999999</v>
      </c>
      <c r="F212" s="13">
        <v>1475333</v>
      </c>
      <c r="G212" s="13">
        <v>1462689</v>
      </c>
      <c r="H212" s="13">
        <v>12644</v>
      </c>
      <c r="I212" s="13">
        <v>52605</v>
      </c>
      <c r="J212" s="13">
        <v>52605</v>
      </c>
      <c r="K212" s="13">
        <v>0</v>
      </c>
      <c r="L212" s="35">
        <v>505062.73546730424</v>
      </c>
      <c r="M212" s="13">
        <v>903793.32185867103</v>
      </c>
      <c r="N212" s="13">
        <v>373439</v>
      </c>
      <c r="O212" s="13">
        <v>0</v>
      </c>
      <c r="P212" s="13">
        <v>378797.05160047818</v>
      </c>
      <c r="Q212" s="35">
        <v>40732.256473169</v>
      </c>
      <c r="R212" s="13">
        <v>43744</v>
      </c>
      <c r="S212" s="13">
        <v>0</v>
      </c>
      <c r="T212" s="13">
        <v>32808</v>
      </c>
      <c r="U212" s="35">
        <v>14054.172285638659</v>
      </c>
      <c r="V212" s="13">
        <v>42468</v>
      </c>
      <c r="W212" s="13">
        <v>0</v>
      </c>
      <c r="X212" s="13">
        <v>31851</v>
      </c>
      <c r="Y212" s="35">
        <v>86504.7</v>
      </c>
      <c r="Z212" s="13">
        <v>212919</v>
      </c>
      <c r="AA212" s="13">
        <v>98443</v>
      </c>
      <c r="AB212" s="13">
        <v>86504.7</v>
      </c>
    </row>
    <row r="213" spans="1:28">
      <c r="A213" s="2">
        <v>502</v>
      </c>
      <c r="B213" s="1" t="s">
        <v>170</v>
      </c>
      <c r="C213" s="13">
        <v>21534604.454700001</v>
      </c>
      <c r="D213" s="13">
        <v>20426950.041000001</v>
      </c>
      <c r="E213" s="13">
        <v>1107654.4136999999</v>
      </c>
      <c r="F213" s="13">
        <v>19780654</v>
      </c>
      <c r="G213" s="13">
        <v>18701218</v>
      </c>
      <c r="H213" s="13">
        <v>1079436</v>
      </c>
      <c r="I213" s="13">
        <v>1170706</v>
      </c>
      <c r="J213" s="13">
        <v>1042079</v>
      </c>
      <c r="K213" s="13">
        <v>128627</v>
      </c>
      <c r="L213" s="35">
        <v>5871039.5599737689</v>
      </c>
      <c r="M213" s="13">
        <v>6482944.5786300832</v>
      </c>
      <c r="N213" s="13">
        <v>6142775</v>
      </c>
      <c r="O213" s="13">
        <v>146243</v>
      </c>
      <c r="P213" s="13">
        <v>486412.57863008324</v>
      </c>
      <c r="Q213" s="35">
        <v>235958.84101547892</v>
      </c>
      <c r="R213" s="13">
        <v>369893</v>
      </c>
      <c r="S213" s="13">
        <v>43688</v>
      </c>
      <c r="T213" s="13">
        <v>244653.75</v>
      </c>
      <c r="U213" s="35">
        <v>23405.943252909528</v>
      </c>
      <c r="V213" s="13">
        <v>30581</v>
      </c>
      <c r="W213" s="13">
        <v>0</v>
      </c>
      <c r="X213" s="13">
        <v>22935.75</v>
      </c>
      <c r="Y213" s="35">
        <v>148381.04999999999</v>
      </c>
      <c r="Z213" s="13">
        <v>257763</v>
      </c>
      <c r="AA213" s="13">
        <v>69110</v>
      </c>
      <c r="AB213" s="13">
        <v>148381.04999999999</v>
      </c>
    </row>
    <row r="214" spans="1:28">
      <c r="A214" s="2">
        <v>503</v>
      </c>
      <c r="B214" s="1" t="s">
        <v>171</v>
      </c>
      <c r="C214" s="13">
        <v>32998439.052499998</v>
      </c>
      <c r="D214" s="13">
        <v>31356797.120999999</v>
      </c>
      <c r="E214" s="13">
        <v>1641641.9314999999</v>
      </c>
      <c r="F214" s="13">
        <v>34482258</v>
      </c>
      <c r="G214" s="13">
        <v>32729958</v>
      </c>
      <c r="H214" s="13">
        <v>1752300</v>
      </c>
      <c r="I214" s="13">
        <v>1537437</v>
      </c>
      <c r="J214" s="13">
        <v>1451684</v>
      </c>
      <c r="K214" s="13">
        <v>85753</v>
      </c>
      <c r="L214" s="35">
        <v>10698414.995199054</v>
      </c>
      <c r="M214" s="13">
        <v>18499458.923909709</v>
      </c>
      <c r="N214" s="13">
        <v>9504820</v>
      </c>
      <c r="O214" s="13">
        <v>1111774</v>
      </c>
      <c r="P214" s="13">
        <v>8023811.2463992909</v>
      </c>
      <c r="Q214" s="35">
        <v>177180.95709181993</v>
      </c>
      <c r="R214" s="13">
        <v>415705</v>
      </c>
      <c r="S214" s="13">
        <v>25322</v>
      </c>
      <c r="T214" s="13">
        <v>292787.25</v>
      </c>
      <c r="U214" s="35">
        <v>19662.271331531094</v>
      </c>
      <c r="V214" s="13">
        <v>49497</v>
      </c>
      <c r="W214" s="13">
        <v>79</v>
      </c>
      <c r="X214" s="13">
        <v>37063.5</v>
      </c>
      <c r="Y214" s="35">
        <v>127014.45000000001</v>
      </c>
      <c r="Z214" s="13">
        <v>256213</v>
      </c>
      <c r="AA214" s="13">
        <v>99532</v>
      </c>
      <c r="AB214" s="13">
        <v>127014.45000000001</v>
      </c>
    </row>
    <row r="215" spans="1:28">
      <c r="A215" s="2">
        <v>504</v>
      </c>
      <c r="B215" s="1" t="s">
        <v>450</v>
      </c>
      <c r="C215" s="13">
        <v>543061.61455499998</v>
      </c>
      <c r="D215" s="13">
        <v>514111.60353000002</v>
      </c>
      <c r="E215" s="13">
        <v>28950.011025</v>
      </c>
      <c r="F215" s="13">
        <v>511356</v>
      </c>
      <c r="G215" s="13">
        <v>468549</v>
      </c>
      <c r="H215" s="13">
        <v>42807</v>
      </c>
      <c r="I215" s="13">
        <v>14938</v>
      </c>
      <c r="J215" s="13">
        <v>11125</v>
      </c>
      <c r="K215" s="13">
        <v>3813</v>
      </c>
      <c r="L215" s="35">
        <v>159821.20466816885</v>
      </c>
      <c r="M215" s="13">
        <v>206563.90707711206</v>
      </c>
      <c r="N215" s="13">
        <v>129693</v>
      </c>
      <c r="O215" s="13">
        <v>5122</v>
      </c>
      <c r="P215" s="13">
        <v>81992.907077112061</v>
      </c>
      <c r="Q215" s="35">
        <v>44196.328871303769</v>
      </c>
      <c r="R215" s="13">
        <v>79847</v>
      </c>
      <c r="S215" s="13">
        <v>0</v>
      </c>
      <c r="T215" s="13">
        <v>59885.25</v>
      </c>
      <c r="U215" s="35">
        <v>1028.6584121168298</v>
      </c>
      <c r="V215" s="13">
        <v>31688</v>
      </c>
      <c r="W215" s="13">
        <v>0</v>
      </c>
      <c r="X215" s="13">
        <v>23766</v>
      </c>
      <c r="Y215" s="35">
        <v>-11288.25</v>
      </c>
      <c r="Z215" s="13">
        <v>15058</v>
      </c>
      <c r="AA215" s="13">
        <v>30109</v>
      </c>
      <c r="AB215" s="13">
        <v>-11288.25</v>
      </c>
    </row>
    <row r="216" spans="1:28">
      <c r="A216" s="2">
        <v>505</v>
      </c>
      <c r="B216" s="1" t="s">
        <v>172</v>
      </c>
      <c r="C216" s="13">
        <v>45092820.921300001</v>
      </c>
      <c r="D216" s="13">
        <v>43034499.063000001</v>
      </c>
      <c r="E216" s="13">
        <v>2058321.8583</v>
      </c>
      <c r="F216" s="13">
        <v>47454932</v>
      </c>
      <c r="G216" s="13">
        <v>45237162</v>
      </c>
      <c r="H216" s="13">
        <v>2217770</v>
      </c>
      <c r="I216" s="13">
        <v>2703725</v>
      </c>
      <c r="J216" s="13">
        <v>2516676</v>
      </c>
      <c r="K216" s="13">
        <v>187049</v>
      </c>
      <c r="L216" s="35">
        <v>21938734.815433659</v>
      </c>
      <c r="M216" s="13">
        <v>32084925.560091067</v>
      </c>
      <c r="N216" s="13">
        <v>15376988</v>
      </c>
      <c r="O216" s="13">
        <v>2858306</v>
      </c>
      <c r="P216" s="13">
        <v>16454051.111575244</v>
      </c>
      <c r="Q216" s="35">
        <v>383033.14553419291</v>
      </c>
      <c r="R216" s="13">
        <v>547930</v>
      </c>
      <c r="S216" s="13">
        <v>62720</v>
      </c>
      <c r="T216" s="13">
        <v>363907.5</v>
      </c>
      <c r="U216" s="35">
        <v>58129.468671580573</v>
      </c>
      <c r="V216" s="13">
        <v>274585</v>
      </c>
      <c r="W216" s="13">
        <v>2532</v>
      </c>
      <c r="X216" s="13">
        <v>204039.75</v>
      </c>
      <c r="Y216" s="35">
        <v>580060.75</v>
      </c>
      <c r="Z216" s="13">
        <v>1331674</v>
      </c>
      <c r="AA216" s="13">
        <v>555469</v>
      </c>
      <c r="AB216" s="13">
        <v>580060.75</v>
      </c>
    </row>
    <row r="217" spans="1:28">
      <c r="A217" s="2">
        <v>511</v>
      </c>
      <c r="B217" s="1" t="s">
        <v>451</v>
      </c>
      <c r="C217" s="13">
        <v>656096.792197</v>
      </c>
      <c r="D217" s="13">
        <v>633563.72777</v>
      </c>
      <c r="E217" s="13">
        <v>22533.064427000001</v>
      </c>
      <c r="F217" s="13">
        <v>787427</v>
      </c>
      <c r="G217" s="13">
        <v>758437</v>
      </c>
      <c r="H217" s="13">
        <v>28990</v>
      </c>
      <c r="I217" s="13">
        <v>40341</v>
      </c>
      <c r="J217" s="13">
        <v>39537</v>
      </c>
      <c r="K217" s="13">
        <v>804</v>
      </c>
      <c r="L217" s="35">
        <v>143914.79645383343</v>
      </c>
      <c r="M217" s="13">
        <v>242955.75812291668</v>
      </c>
      <c r="N217" s="13">
        <v>178655</v>
      </c>
      <c r="O217" s="13">
        <v>0</v>
      </c>
      <c r="P217" s="13">
        <v>64300.758122916683</v>
      </c>
      <c r="Q217" s="35">
        <v>59805.110868187083</v>
      </c>
      <c r="R217" s="13">
        <v>66428</v>
      </c>
      <c r="S217" s="13">
        <v>0</v>
      </c>
      <c r="T217" s="13">
        <v>49821</v>
      </c>
      <c r="U217" s="35">
        <v>5961.3835498264198</v>
      </c>
      <c r="V217" s="13">
        <v>0</v>
      </c>
      <c r="W217" s="13">
        <v>0</v>
      </c>
      <c r="X217" s="13">
        <v>0</v>
      </c>
      <c r="Y217" s="35">
        <v>12805.05</v>
      </c>
      <c r="Z217" s="13">
        <v>17438</v>
      </c>
      <c r="AA217" s="13">
        <v>1984</v>
      </c>
      <c r="AB217" s="13">
        <v>12805.05</v>
      </c>
    </row>
    <row r="218" spans="1:28">
      <c r="A218" s="2">
        <v>512</v>
      </c>
      <c r="B218" s="1" t="s">
        <v>173</v>
      </c>
      <c r="C218" s="13">
        <v>6700874.7412999999</v>
      </c>
      <c r="D218" s="13">
        <v>6383206.2680000002</v>
      </c>
      <c r="E218" s="13">
        <v>317668.47330000001</v>
      </c>
      <c r="F218" s="13">
        <v>6515441</v>
      </c>
      <c r="G218" s="13">
        <v>6240549</v>
      </c>
      <c r="H218" s="13">
        <v>274892</v>
      </c>
      <c r="I218" s="13">
        <v>374818</v>
      </c>
      <c r="J218" s="13">
        <v>365622</v>
      </c>
      <c r="K218" s="13">
        <v>9196</v>
      </c>
      <c r="L218" s="35">
        <v>2450817.2733923402</v>
      </c>
      <c r="M218" s="13">
        <v>4202822.6544492319</v>
      </c>
      <c r="N218" s="13">
        <v>2537402</v>
      </c>
      <c r="O218" s="13">
        <v>0</v>
      </c>
      <c r="P218" s="13">
        <v>1665420.6544492319</v>
      </c>
      <c r="Q218" s="35">
        <v>87597.611462758679</v>
      </c>
      <c r="R218" s="13">
        <v>91559</v>
      </c>
      <c r="S218" s="13">
        <v>2267</v>
      </c>
      <c r="T218" s="13">
        <v>66969</v>
      </c>
      <c r="U218" s="35">
        <v>7303.8599382453012</v>
      </c>
      <c r="V218" s="13">
        <v>52352</v>
      </c>
      <c r="W218" s="13">
        <v>402</v>
      </c>
      <c r="X218" s="13">
        <v>38962.5</v>
      </c>
      <c r="Y218" s="35">
        <v>51973.2</v>
      </c>
      <c r="Z218" s="13">
        <v>95970</v>
      </c>
      <c r="AA218" s="13">
        <v>29708</v>
      </c>
      <c r="AB218" s="13">
        <v>51973.2</v>
      </c>
    </row>
    <row r="219" spans="1:28">
      <c r="A219" s="2">
        <v>513</v>
      </c>
      <c r="B219" s="1" t="s">
        <v>174</v>
      </c>
      <c r="C219" s="13">
        <v>18148371.81323</v>
      </c>
      <c r="D219" s="13">
        <v>17367202.351</v>
      </c>
      <c r="E219" s="13">
        <v>781169.46222999995</v>
      </c>
      <c r="F219" s="13">
        <v>18847364</v>
      </c>
      <c r="G219" s="13">
        <v>17996118</v>
      </c>
      <c r="H219" s="13">
        <v>851246</v>
      </c>
      <c r="I219" s="13">
        <v>746058</v>
      </c>
      <c r="J219" s="13">
        <v>746058</v>
      </c>
      <c r="K219" s="13">
        <v>0</v>
      </c>
      <c r="L219" s="35">
        <v>7225530.3474999806</v>
      </c>
      <c r="M219" s="13">
        <v>11025106.232766792</v>
      </c>
      <c r="N219" s="13">
        <v>6042320</v>
      </c>
      <c r="O219" s="13">
        <v>6383</v>
      </c>
      <c r="P219" s="13">
        <v>4989169.2327667922</v>
      </c>
      <c r="Q219" s="35">
        <v>150757.11883918435</v>
      </c>
      <c r="R219" s="13">
        <v>312012</v>
      </c>
      <c r="S219" s="13">
        <v>1956</v>
      </c>
      <c r="T219" s="13">
        <v>232542</v>
      </c>
      <c r="U219" s="35">
        <v>48328.488268843976</v>
      </c>
      <c r="V219" s="13">
        <v>96479</v>
      </c>
      <c r="W219" s="13">
        <v>6542</v>
      </c>
      <c r="X219" s="13">
        <v>67452.75</v>
      </c>
      <c r="Y219" s="35">
        <v>58461.599999999999</v>
      </c>
      <c r="Z219" s="13">
        <v>176944</v>
      </c>
      <c r="AA219" s="13">
        <v>101148</v>
      </c>
      <c r="AB219" s="13">
        <v>58461.599999999999</v>
      </c>
    </row>
    <row r="220" spans="1:28">
      <c r="A220" s="2">
        <v>518</v>
      </c>
      <c r="B220" s="1" t="s">
        <v>175</v>
      </c>
      <c r="C220" s="13">
        <v>266383854.162</v>
      </c>
      <c r="D220" s="13">
        <v>252110250.18000001</v>
      </c>
      <c r="E220" s="13">
        <v>14273603.982000001</v>
      </c>
      <c r="F220" s="13">
        <v>258805638</v>
      </c>
      <c r="G220" s="13">
        <v>244420124</v>
      </c>
      <c r="H220" s="13">
        <v>14385514</v>
      </c>
      <c r="I220" s="13">
        <v>1140402</v>
      </c>
      <c r="J220" s="13">
        <v>1140402</v>
      </c>
      <c r="K220" s="13">
        <v>0</v>
      </c>
      <c r="L220" s="35">
        <v>111466572.87288749</v>
      </c>
      <c r="M220" s="13">
        <v>160372169.29575801</v>
      </c>
      <c r="N220" s="13">
        <v>122973313</v>
      </c>
      <c r="O220" s="13">
        <v>5017287</v>
      </c>
      <c r="P220" s="13">
        <v>42416143.295758009</v>
      </c>
      <c r="Q220" s="35">
        <v>1007865.3786904101</v>
      </c>
      <c r="R220" s="13">
        <v>2298041</v>
      </c>
      <c r="S220" s="13">
        <v>112576</v>
      </c>
      <c r="T220" s="13">
        <v>1639098.75</v>
      </c>
      <c r="U220" s="35">
        <v>245731.07907628291</v>
      </c>
      <c r="V220" s="13">
        <v>809098</v>
      </c>
      <c r="W220" s="13">
        <v>12539</v>
      </c>
      <c r="X220" s="13">
        <v>597419.25</v>
      </c>
      <c r="Y220" s="35">
        <v>2363089.35</v>
      </c>
      <c r="Z220" s="13">
        <v>3957250</v>
      </c>
      <c r="AA220" s="13">
        <v>890038</v>
      </c>
      <c r="AB220" s="13">
        <v>2363089.35</v>
      </c>
    </row>
    <row r="221" spans="1:28">
      <c r="A221" s="2">
        <v>523</v>
      </c>
      <c r="B221" s="1" t="s">
        <v>176</v>
      </c>
      <c r="C221" s="13">
        <v>819749.15277599997</v>
      </c>
      <c r="D221" s="13">
        <v>794144.08404999995</v>
      </c>
      <c r="E221" s="13">
        <v>25605.068726000001</v>
      </c>
      <c r="F221" s="13">
        <v>658968</v>
      </c>
      <c r="G221" s="13">
        <v>624530</v>
      </c>
      <c r="H221" s="13">
        <v>34438</v>
      </c>
      <c r="I221" s="13">
        <v>53319</v>
      </c>
      <c r="J221" s="13">
        <v>53319</v>
      </c>
      <c r="K221" s="13">
        <v>0</v>
      </c>
      <c r="L221" s="35">
        <v>252979.72107127318</v>
      </c>
      <c r="M221" s="13">
        <v>433826.26455986593</v>
      </c>
      <c r="N221" s="13">
        <v>223739</v>
      </c>
      <c r="O221" s="13">
        <v>0</v>
      </c>
      <c r="P221" s="13">
        <v>189734.79080345487</v>
      </c>
      <c r="Q221" s="35">
        <v>22605.835216195788</v>
      </c>
      <c r="R221" s="13">
        <v>4176</v>
      </c>
      <c r="S221" s="13">
        <v>659</v>
      </c>
      <c r="T221" s="13">
        <v>2637.75</v>
      </c>
      <c r="U221" s="35">
        <v>10955.789907367949</v>
      </c>
      <c r="V221" s="13">
        <v>0</v>
      </c>
      <c r="W221" s="13">
        <v>0</v>
      </c>
      <c r="X221" s="13">
        <v>0</v>
      </c>
      <c r="Y221" s="35" t="e">
        <f>#VALUE!</f>
        <v>#VALUE!</v>
      </c>
      <c r="Z221" s="13"/>
      <c r="AA221" s="13"/>
      <c r="AB221" s="13"/>
    </row>
    <row r="222" spans="1:28">
      <c r="A222" s="2">
        <v>530</v>
      </c>
      <c r="B222" s="1" t="s">
        <v>177</v>
      </c>
      <c r="C222" s="13">
        <v>8960441.4267200008</v>
      </c>
      <c r="D222" s="13">
        <v>8586353.7652000003</v>
      </c>
      <c r="E222" s="13">
        <v>374087.66152000002</v>
      </c>
      <c r="F222" s="13">
        <v>8886490</v>
      </c>
      <c r="G222" s="13">
        <v>8471416</v>
      </c>
      <c r="H222" s="13">
        <v>415074</v>
      </c>
      <c r="I222" s="13">
        <v>383306</v>
      </c>
      <c r="J222" s="13">
        <v>383306</v>
      </c>
      <c r="K222" s="13">
        <v>0</v>
      </c>
      <c r="L222" s="35">
        <v>3039508.7131888606</v>
      </c>
      <c r="M222" s="13">
        <v>5163180.8535378277</v>
      </c>
      <c r="N222" s="13">
        <v>2462115</v>
      </c>
      <c r="O222" s="13">
        <v>0</v>
      </c>
      <c r="P222" s="13">
        <v>2279631.5348916454</v>
      </c>
      <c r="Q222" s="35">
        <v>186881.61507373926</v>
      </c>
      <c r="R222" s="13">
        <v>339101</v>
      </c>
      <c r="S222" s="13">
        <v>3376</v>
      </c>
      <c r="T222" s="13">
        <v>251793.75</v>
      </c>
      <c r="U222" s="35">
        <v>8563.8347410575498</v>
      </c>
      <c r="V222" s="13">
        <v>51576</v>
      </c>
      <c r="W222" s="13">
        <v>0</v>
      </c>
      <c r="X222" s="13">
        <v>38682</v>
      </c>
      <c r="Y222" s="35">
        <v>53884.95</v>
      </c>
      <c r="Z222" s="13">
        <v>77625</v>
      </c>
      <c r="AA222" s="13">
        <v>12577</v>
      </c>
      <c r="AB222" s="13">
        <v>53884.95</v>
      </c>
    </row>
    <row r="223" spans="1:28">
      <c r="A223" s="2">
        <v>531</v>
      </c>
      <c r="B223" s="1" t="s">
        <v>178</v>
      </c>
      <c r="C223" s="13">
        <v>1426808.2288520001</v>
      </c>
      <c r="D223" s="13">
        <v>1355394.8722000001</v>
      </c>
      <c r="E223" s="13">
        <v>71413.356652000002</v>
      </c>
      <c r="F223" s="13">
        <v>1396977</v>
      </c>
      <c r="G223" s="13">
        <v>1331317</v>
      </c>
      <c r="H223" s="13">
        <v>65660</v>
      </c>
      <c r="I223" s="13">
        <v>152739</v>
      </c>
      <c r="J223" s="13">
        <v>150485</v>
      </c>
      <c r="K223" s="13">
        <v>2254</v>
      </c>
      <c r="L223" s="35">
        <v>475108.08804243844</v>
      </c>
      <c r="M223" s="13">
        <v>751408.38874936919</v>
      </c>
      <c r="N223" s="13">
        <v>377179</v>
      </c>
      <c r="O223" s="13">
        <v>13780</v>
      </c>
      <c r="P223" s="13">
        <v>356331.06603182881</v>
      </c>
      <c r="Q223" s="35">
        <v>61611.300811383109</v>
      </c>
      <c r="R223" s="13">
        <v>22101</v>
      </c>
      <c r="S223" s="13">
        <v>3148</v>
      </c>
      <c r="T223" s="13">
        <v>14214.75</v>
      </c>
      <c r="U223" s="35">
        <v>16439.557574894163</v>
      </c>
      <c r="V223" s="13">
        <v>17912</v>
      </c>
      <c r="W223" s="13">
        <v>0</v>
      </c>
      <c r="X223" s="13">
        <v>13434</v>
      </c>
      <c r="Y223" s="35">
        <v>-12384.75</v>
      </c>
      <c r="Z223" s="13">
        <v>26549</v>
      </c>
      <c r="AA223" s="13">
        <v>43062</v>
      </c>
      <c r="AB223" s="13">
        <v>-12384.75</v>
      </c>
    </row>
    <row r="224" spans="1:28">
      <c r="A224" s="2">
        <v>532</v>
      </c>
      <c r="B224" s="1" t="s">
        <v>179</v>
      </c>
      <c r="C224" s="13">
        <v>2207320.3058080003</v>
      </c>
      <c r="D224" s="13">
        <v>2179395.8448000001</v>
      </c>
      <c r="E224" s="13">
        <v>27924.461007999998</v>
      </c>
      <c r="F224" s="13">
        <v>2098697</v>
      </c>
      <c r="G224" s="13">
        <v>2065189</v>
      </c>
      <c r="H224" s="13">
        <v>33508</v>
      </c>
      <c r="I224" s="13">
        <v>39424</v>
      </c>
      <c r="J224" s="13">
        <v>39424</v>
      </c>
      <c r="K224" s="13">
        <v>0</v>
      </c>
      <c r="L224" s="35">
        <v>786227.03884409287</v>
      </c>
      <c r="M224" s="13">
        <v>1425498.78800717</v>
      </c>
      <c r="N224" s="13">
        <v>1020939</v>
      </c>
      <c r="O224" s="13">
        <v>0</v>
      </c>
      <c r="P224" s="13">
        <v>404559.78800716996</v>
      </c>
      <c r="Q224" s="35">
        <v>66325.991213944464</v>
      </c>
      <c r="R224" s="13">
        <v>111308</v>
      </c>
      <c r="S224" s="13">
        <v>0</v>
      </c>
      <c r="T224" s="13">
        <v>83481</v>
      </c>
      <c r="U224" s="35">
        <v>18985.857586692076</v>
      </c>
      <c r="V224" s="13">
        <v>61679</v>
      </c>
      <c r="W224" s="13">
        <v>825</v>
      </c>
      <c r="X224" s="13">
        <v>45640.5</v>
      </c>
      <c r="Y224" s="35">
        <v>-10442.25</v>
      </c>
      <c r="Z224" s="13">
        <v>42103</v>
      </c>
      <c r="AA224" s="13">
        <v>58162</v>
      </c>
      <c r="AB224" s="13">
        <v>-10442.25</v>
      </c>
    </row>
    <row r="225" spans="1:28">
      <c r="A225" s="2">
        <v>534</v>
      </c>
      <c r="B225" s="1" t="s">
        <v>180</v>
      </c>
      <c r="C225" s="13">
        <v>1597487.3208409999</v>
      </c>
      <c r="D225" s="13">
        <v>1527199.3979</v>
      </c>
      <c r="E225" s="13">
        <v>70287.922940999997</v>
      </c>
      <c r="F225" s="13">
        <v>1645471</v>
      </c>
      <c r="G225" s="13">
        <v>1571544</v>
      </c>
      <c r="H225" s="13">
        <v>73927</v>
      </c>
      <c r="I225" s="13">
        <v>95748</v>
      </c>
      <c r="J225" s="13">
        <v>94846</v>
      </c>
      <c r="K225" s="13">
        <v>902</v>
      </c>
      <c r="L225" s="35">
        <v>365981.759203222</v>
      </c>
      <c r="M225" s="13">
        <v>433069.40423979179</v>
      </c>
      <c r="N225" s="13">
        <v>363875</v>
      </c>
      <c r="O225" s="13">
        <v>0</v>
      </c>
      <c r="P225" s="13">
        <v>69194.404239791795</v>
      </c>
      <c r="Q225" s="35">
        <v>28754.099086303049</v>
      </c>
      <c r="R225" s="13">
        <v>70032</v>
      </c>
      <c r="S225" s="13">
        <v>837</v>
      </c>
      <c r="T225" s="13">
        <v>51896.25</v>
      </c>
      <c r="U225" s="35">
        <v>2892.4096428043204</v>
      </c>
      <c r="V225" s="13">
        <v>27909</v>
      </c>
      <c r="W225" s="13">
        <v>358</v>
      </c>
      <c r="X225" s="13">
        <v>20663.25</v>
      </c>
      <c r="Y225" s="35" t="e">
        <f>#VALUE!</f>
        <v>#VALUE!</v>
      </c>
      <c r="Z225" s="13"/>
      <c r="AA225" s="13"/>
      <c r="AB225" s="13"/>
    </row>
    <row r="226" spans="1:28">
      <c r="A226" s="2">
        <v>537</v>
      </c>
      <c r="B226" s="1" t="s">
        <v>181</v>
      </c>
      <c r="C226" s="13">
        <v>5147634.4000499994</v>
      </c>
      <c r="D226" s="13">
        <v>4984157.3137999997</v>
      </c>
      <c r="E226" s="13">
        <v>163477.08624999999</v>
      </c>
      <c r="F226" s="13">
        <v>5928908</v>
      </c>
      <c r="G226" s="13">
        <v>5714097</v>
      </c>
      <c r="H226" s="13">
        <v>214811</v>
      </c>
      <c r="I226" s="13">
        <v>207391</v>
      </c>
      <c r="J226" s="13">
        <v>201947</v>
      </c>
      <c r="K226" s="13">
        <v>5444</v>
      </c>
      <c r="L226" s="35">
        <v>1052540.7208069244</v>
      </c>
      <c r="M226" s="13">
        <v>1902435.5812334877</v>
      </c>
      <c r="N226" s="13">
        <v>837264</v>
      </c>
      <c r="O226" s="13">
        <v>57620</v>
      </c>
      <c r="P226" s="13">
        <v>789405.54060519324</v>
      </c>
      <c r="Q226" s="35">
        <v>82267.18654657685</v>
      </c>
      <c r="R226" s="13">
        <v>139967</v>
      </c>
      <c r="S226" s="13">
        <v>1544</v>
      </c>
      <c r="T226" s="13">
        <v>103817.25</v>
      </c>
      <c r="U226" s="35">
        <v>10696.019804535497</v>
      </c>
      <c r="V226" s="13">
        <v>16950</v>
      </c>
      <c r="W226" s="13">
        <v>1714</v>
      </c>
      <c r="X226" s="13">
        <v>11427</v>
      </c>
      <c r="Y226" s="35">
        <v>81568.649999999994</v>
      </c>
      <c r="Z226" s="13">
        <v>147269</v>
      </c>
      <c r="AA226" s="13">
        <v>41473</v>
      </c>
      <c r="AB226" s="13">
        <v>81568.649999999994</v>
      </c>
    </row>
    <row r="227" spans="1:28">
      <c r="A227" s="2">
        <v>542</v>
      </c>
      <c r="B227" s="1" t="s">
        <v>182</v>
      </c>
      <c r="C227" s="13">
        <v>3639145.4195599998</v>
      </c>
      <c r="D227" s="13">
        <v>3440180.5861</v>
      </c>
      <c r="E227" s="13">
        <v>198964.83345999999</v>
      </c>
      <c r="F227" s="13">
        <v>3889964</v>
      </c>
      <c r="G227" s="13">
        <v>3680105</v>
      </c>
      <c r="H227" s="13">
        <v>209859</v>
      </c>
      <c r="I227" s="13">
        <v>186018</v>
      </c>
      <c r="J227" s="13">
        <v>178075</v>
      </c>
      <c r="K227" s="13">
        <v>7943</v>
      </c>
      <c r="L227" s="35">
        <v>954577.46831308899</v>
      </c>
      <c r="M227" s="13">
        <v>1434074.1765179886</v>
      </c>
      <c r="N227" s="13">
        <v>651158</v>
      </c>
      <c r="O227" s="13">
        <v>14968</v>
      </c>
      <c r="P227" s="13">
        <v>715933.10123481671</v>
      </c>
      <c r="Q227" s="35">
        <v>64037.220791716914</v>
      </c>
      <c r="R227" s="13">
        <v>91014</v>
      </c>
      <c r="S227" s="13">
        <v>720</v>
      </c>
      <c r="T227" s="13">
        <v>67720.5</v>
      </c>
      <c r="U227" s="35">
        <v>12454.383590120091</v>
      </c>
      <c r="V227" s="13">
        <v>27204</v>
      </c>
      <c r="W227" s="13">
        <v>0</v>
      </c>
      <c r="X227" s="13">
        <v>20403</v>
      </c>
      <c r="Y227" s="35">
        <v>-4509</v>
      </c>
      <c r="Z227" s="13">
        <v>16704</v>
      </c>
      <c r="AA227" s="13">
        <v>24508</v>
      </c>
      <c r="AB227" s="13">
        <v>-4509</v>
      </c>
    </row>
    <row r="228" spans="1:28">
      <c r="A228" s="2">
        <v>545</v>
      </c>
      <c r="B228" s="1" t="s">
        <v>183</v>
      </c>
      <c r="C228" s="13">
        <v>2826819.7266099998</v>
      </c>
      <c r="D228" s="13">
        <v>2723774.5978999999</v>
      </c>
      <c r="E228" s="13">
        <v>103045.12871</v>
      </c>
      <c r="F228" s="13">
        <v>2962946</v>
      </c>
      <c r="G228" s="13">
        <v>2836648</v>
      </c>
      <c r="H228" s="13">
        <v>126298</v>
      </c>
      <c r="I228" s="13">
        <v>215414</v>
      </c>
      <c r="J228" s="13">
        <v>213596</v>
      </c>
      <c r="K228" s="13">
        <v>1818</v>
      </c>
      <c r="L228" s="35">
        <v>938560.0521534686</v>
      </c>
      <c r="M228" s="13">
        <v>1609504.5079765017</v>
      </c>
      <c r="N228" s="13">
        <v>1140174</v>
      </c>
      <c r="O228" s="13">
        <v>0</v>
      </c>
      <c r="P228" s="13">
        <v>469330.50797650171</v>
      </c>
      <c r="Q228" s="35">
        <v>59340.317442513951</v>
      </c>
      <c r="R228" s="13">
        <v>52856</v>
      </c>
      <c r="S228" s="13">
        <v>696</v>
      </c>
      <c r="T228" s="13">
        <v>39120</v>
      </c>
      <c r="U228" s="35">
        <v>7303.8599382453012</v>
      </c>
      <c r="V228" s="13">
        <v>44455</v>
      </c>
      <c r="W228" s="13">
        <v>9359</v>
      </c>
      <c r="X228" s="13">
        <v>26322</v>
      </c>
      <c r="Y228" s="35">
        <v>20656.650000000001</v>
      </c>
      <c r="Z228" s="13">
        <v>52617</v>
      </c>
      <c r="AA228" s="13">
        <v>27399</v>
      </c>
      <c r="AB228" s="13">
        <v>20656.650000000001</v>
      </c>
    </row>
    <row r="229" spans="1:28">
      <c r="A229" s="2">
        <v>546</v>
      </c>
      <c r="B229" s="1" t="s">
        <v>184</v>
      </c>
      <c r="C229" s="13">
        <v>36859207.263000004</v>
      </c>
      <c r="D229" s="13">
        <v>35288530.373000003</v>
      </c>
      <c r="E229" s="13">
        <v>1570676.89</v>
      </c>
      <c r="F229" s="13">
        <v>38532379</v>
      </c>
      <c r="G229" s="13">
        <v>37077925</v>
      </c>
      <c r="H229" s="13">
        <v>1454454</v>
      </c>
      <c r="I229" s="13">
        <v>1682359</v>
      </c>
      <c r="J229" s="13">
        <v>1629707</v>
      </c>
      <c r="K229" s="13">
        <v>52652</v>
      </c>
      <c r="L229" s="35">
        <v>12557189.50550502</v>
      </c>
      <c r="M229" s="13">
        <v>19968605.93371252</v>
      </c>
      <c r="N229" s="13">
        <v>12125886</v>
      </c>
      <c r="O229" s="13">
        <v>145934</v>
      </c>
      <c r="P229" s="13">
        <v>7988653.9337125197</v>
      </c>
      <c r="Q229" s="35">
        <v>228593.21237453821</v>
      </c>
      <c r="R229" s="13">
        <v>400294</v>
      </c>
      <c r="S229" s="13">
        <v>49342</v>
      </c>
      <c r="T229" s="13">
        <v>263214</v>
      </c>
      <c r="U229" s="35">
        <v>35250.982562513615</v>
      </c>
      <c r="V229" s="13">
        <v>95493</v>
      </c>
      <c r="W229" s="13">
        <v>18887</v>
      </c>
      <c r="X229" s="13">
        <v>57454.5</v>
      </c>
      <c r="Y229" s="35">
        <v>76658.55</v>
      </c>
      <c r="Z229" s="13">
        <v>233323</v>
      </c>
      <c r="AA229" s="13">
        <v>143902</v>
      </c>
      <c r="AB229" s="13">
        <v>76658.55</v>
      </c>
    </row>
    <row r="230" spans="1:28">
      <c r="A230" s="2">
        <v>547</v>
      </c>
      <c r="B230" s="1" t="s">
        <v>185</v>
      </c>
      <c r="C230" s="13">
        <v>2748937.7716200002</v>
      </c>
      <c r="D230" s="13">
        <v>2590917.1225000001</v>
      </c>
      <c r="E230" s="13">
        <v>158020.64911999999</v>
      </c>
      <c r="F230" s="13">
        <v>3252586</v>
      </c>
      <c r="G230" s="13">
        <v>3086227</v>
      </c>
      <c r="H230" s="13">
        <v>166359</v>
      </c>
      <c r="I230" s="13">
        <v>88237</v>
      </c>
      <c r="J230" s="13">
        <v>88075</v>
      </c>
      <c r="K230" s="13">
        <v>162</v>
      </c>
      <c r="L230" s="35">
        <v>838187.91937127546</v>
      </c>
      <c r="M230" s="13">
        <v>1562139.9126658207</v>
      </c>
      <c r="N230" s="13">
        <v>791863</v>
      </c>
      <c r="O230" s="13">
        <v>16394</v>
      </c>
      <c r="P230" s="13">
        <v>628640.93952845666</v>
      </c>
      <c r="Q230" s="35">
        <v>26117.460087238866</v>
      </c>
      <c r="R230" s="13">
        <v>76894</v>
      </c>
      <c r="S230" s="13">
        <v>427</v>
      </c>
      <c r="T230" s="13">
        <v>57350.25</v>
      </c>
      <c r="U230" s="35">
        <v>17867.773222144569</v>
      </c>
      <c r="V230" s="13">
        <v>25270</v>
      </c>
      <c r="W230" s="13">
        <v>0</v>
      </c>
      <c r="X230" s="13">
        <v>18952.5</v>
      </c>
      <c r="Y230" s="35">
        <v>4633.0500000000011</v>
      </c>
      <c r="Z230" s="13">
        <v>40022</v>
      </c>
      <c r="AA230" s="13">
        <v>36358</v>
      </c>
      <c r="AB230" s="13">
        <v>4633.0500000000011</v>
      </c>
    </row>
    <row r="231" spans="1:28">
      <c r="A231" s="2">
        <v>553</v>
      </c>
      <c r="B231" s="1" t="s">
        <v>186</v>
      </c>
      <c r="C231" s="13">
        <v>1199514.869309</v>
      </c>
      <c r="D231" s="13">
        <v>1158513.7745000001</v>
      </c>
      <c r="E231" s="13">
        <v>41001.094809000002</v>
      </c>
      <c r="F231" s="13">
        <v>1384796</v>
      </c>
      <c r="G231" s="13">
        <v>1339548</v>
      </c>
      <c r="H231" s="13">
        <v>45248</v>
      </c>
      <c r="I231" s="13">
        <v>63980</v>
      </c>
      <c r="J231" s="13">
        <v>62344</v>
      </c>
      <c r="K231" s="13">
        <v>1636</v>
      </c>
      <c r="L231" s="35">
        <v>297019.9109212684</v>
      </c>
      <c r="M231" s="13">
        <v>351466.24834546482</v>
      </c>
      <c r="N231" s="13">
        <v>362327</v>
      </c>
      <c r="O231" s="13">
        <v>0</v>
      </c>
      <c r="P231" s="13">
        <v>-10860.751654535183</v>
      </c>
      <c r="Q231" s="35">
        <v>39210.135117685975</v>
      </c>
      <c r="R231" s="13">
        <v>62104</v>
      </c>
      <c r="S231" s="13">
        <v>0</v>
      </c>
      <c r="T231" s="13">
        <v>46578</v>
      </c>
      <c r="U231" s="35">
        <v>2892.4096428043204</v>
      </c>
      <c r="V231" s="13">
        <v>45098</v>
      </c>
      <c r="W231" s="13">
        <v>0</v>
      </c>
      <c r="X231" s="13">
        <v>33823.5</v>
      </c>
      <c r="Y231" s="35" t="e">
        <f>#VALUE!</f>
        <v>#VALUE!</v>
      </c>
      <c r="Z231" s="13"/>
      <c r="AA231" s="13"/>
      <c r="AB231" s="13"/>
    </row>
    <row r="232" spans="1:28">
      <c r="A232" s="2">
        <v>556</v>
      </c>
      <c r="B232" s="1" t="s">
        <v>187</v>
      </c>
      <c r="C232" s="13">
        <v>7900152.4089400005</v>
      </c>
      <c r="D232" s="13">
        <v>7416529.5015000002</v>
      </c>
      <c r="E232" s="13">
        <v>483622.90743999998</v>
      </c>
      <c r="F232" s="13">
        <v>9202015</v>
      </c>
      <c r="G232" s="13">
        <v>8696571</v>
      </c>
      <c r="H232" s="13">
        <v>505444</v>
      </c>
      <c r="I232" s="13">
        <v>264655</v>
      </c>
      <c r="J232" s="13">
        <v>257452</v>
      </c>
      <c r="K232" s="13">
        <v>7203</v>
      </c>
      <c r="L232" s="35">
        <v>2835423.9522126629</v>
      </c>
      <c r="M232" s="13">
        <v>4730890.6599817304</v>
      </c>
      <c r="N232" s="13">
        <v>2715571</v>
      </c>
      <c r="O232" s="13">
        <v>7370</v>
      </c>
      <c r="P232" s="13">
        <v>2022689.6599817304</v>
      </c>
      <c r="Q232" s="35">
        <v>182496.31606751107</v>
      </c>
      <c r="R232" s="13">
        <v>311071</v>
      </c>
      <c r="S232" s="13">
        <v>12660</v>
      </c>
      <c r="T232" s="13">
        <v>223808.25</v>
      </c>
      <c r="U232" s="35">
        <v>4660.0279746288334</v>
      </c>
      <c r="V232" s="13">
        <v>50725</v>
      </c>
      <c r="W232" s="13">
        <v>0</v>
      </c>
      <c r="X232" s="13">
        <v>38043.75</v>
      </c>
      <c r="Y232" s="35">
        <v>-36745.35</v>
      </c>
      <c r="Z232" s="13">
        <v>84778</v>
      </c>
      <c r="AA232" s="13">
        <v>139079</v>
      </c>
      <c r="AB232" s="13">
        <v>-36745.35</v>
      </c>
    </row>
    <row r="233" spans="1:28">
      <c r="A233" s="2">
        <v>559</v>
      </c>
      <c r="B233" s="1" t="s">
        <v>452</v>
      </c>
      <c r="C233" s="13">
        <v>940568.57976499991</v>
      </c>
      <c r="D233" s="13">
        <v>897332.87766999996</v>
      </c>
      <c r="E233" s="13">
        <v>43235.702095000001</v>
      </c>
      <c r="F233" s="13">
        <v>1072079</v>
      </c>
      <c r="G233" s="13">
        <v>1025491</v>
      </c>
      <c r="H233" s="13">
        <v>46588</v>
      </c>
      <c r="I233" s="13">
        <v>40131</v>
      </c>
      <c r="J233" s="13">
        <v>40131</v>
      </c>
      <c r="K233" s="13">
        <v>0</v>
      </c>
      <c r="L233" s="35">
        <v>531708.77923347289</v>
      </c>
      <c r="M233" s="13">
        <v>976507.44177279295</v>
      </c>
      <c r="N233" s="13">
        <v>319406</v>
      </c>
      <c r="O233" s="13">
        <v>14223</v>
      </c>
      <c r="P233" s="13">
        <v>398781.58442510467</v>
      </c>
      <c r="Q233" s="35">
        <v>117364.92075035996</v>
      </c>
      <c r="R233" s="13">
        <v>200522</v>
      </c>
      <c r="S233" s="13">
        <v>4008</v>
      </c>
      <c r="T233" s="13">
        <v>147385.5</v>
      </c>
      <c r="U233" s="35">
        <v>10202.357352018475</v>
      </c>
      <c r="V233" s="13">
        <v>67245</v>
      </c>
      <c r="W233" s="13">
        <v>212</v>
      </c>
      <c r="X233" s="13">
        <v>50274.75</v>
      </c>
      <c r="Y233" s="35">
        <v>1224.6000000000004</v>
      </c>
      <c r="Z233" s="13">
        <v>5134</v>
      </c>
      <c r="AA233" s="13">
        <v>4528</v>
      </c>
      <c r="AB233" s="13">
        <v>1224.6000000000004</v>
      </c>
    </row>
    <row r="234" spans="1:28">
      <c r="A234" s="2">
        <v>563</v>
      </c>
      <c r="B234" s="1" t="s">
        <v>498</v>
      </c>
      <c r="C234" s="13">
        <v>806768.41615399998</v>
      </c>
      <c r="D234" s="13">
        <v>762276.03781999997</v>
      </c>
      <c r="E234" s="13">
        <v>44492.378334000001</v>
      </c>
      <c r="F234" s="13">
        <v>875974</v>
      </c>
      <c r="G234" s="13">
        <v>789751</v>
      </c>
      <c r="H234" s="13">
        <v>86223</v>
      </c>
      <c r="I234" s="13">
        <v>41003</v>
      </c>
      <c r="J234" s="13">
        <v>38861</v>
      </c>
      <c r="K234" s="13">
        <v>2142</v>
      </c>
      <c r="L234" s="35">
        <v>267557.91085604933</v>
      </c>
      <c r="M234" s="13">
        <v>471955.51653138187</v>
      </c>
      <c r="N234" s="13">
        <v>142451</v>
      </c>
      <c r="O234" s="13">
        <v>0</v>
      </c>
      <c r="P234" s="13">
        <v>200668.43314203701</v>
      </c>
      <c r="Q234" s="35">
        <v>32911.709721696185</v>
      </c>
      <c r="R234" s="13">
        <v>28784</v>
      </c>
      <c r="S234" s="13">
        <v>443</v>
      </c>
      <c r="T234" s="13">
        <v>21255.75</v>
      </c>
      <c r="U234" s="35">
        <v>0</v>
      </c>
      <c r="V234" s="13"/>
      <c r="W234" s="13"/>
      <c r="X234" s="13"/>
      <c r="Y234" s="35">
        <v>-468</v>
      </c>
      <c r="Z234" s="13">
        <v>0</v>
      </c>
      <c r="AA234" s="13">
        <v>624</v>
      </c>
      <c r="AB234" s="13">
        <v>-468</v>
      </c>
    </row>
    <row r="235" spans="1:28">
      <c r="A235" s="2">
        <v>567</v>
      </c>
      <c r="B235" s="1" t="s">
        <v>499</v>
      </c>
      <c r="C235" s="13">
        <v>2288606.7907679998</v>
      </c>
      <c r="D235" s="13">
        <v>2224698.6483999998</v>
      </c>
      <c r="E235" s="13">
        <v>63908.142368000001</v>
      </c>
      <c r="F235" s="13">
        <v>2737478</v>
      </c>
      <c r="G235" s="13">
        <v>2627040</v>
      </c>
      <c r="H235" s="13">
        <v>110438</v>
      </c>
      <c r="I235" s="13">
        <v>133635</v>
      </c>
      <c r="J235" s="13">
        <v>99522</v>
      </c>
      <c r="K235" s="13">
        <v>34113</v>
      </c>
      <c r="L235" s="35">
        <v>649174.67461435811</v>
      </c>
      <c r="M235" s="13">
        <v>1162665.3885353513</v>
      </c>
      <c r="N235" s="13">
        <v>653511</v>
      </c>
      <c r="O235" s="13">
        <v>20259</v>
      </c>
      <c r="P235" s="13">
        <v>486881.00596076855</v>
      </c>
      <c r="Q235" s="35">
        <v>37565.031508426939</v>
      </c>
      <c r="R235" s="13">
        <v>73736</v>
      </c>
      <c r="S235" s="13">
        <v>12719</v>
      </c>
      <c r="T235" s="13">
        <v>45762.75</v>
      </c>
      <c r="U235" s="35">
        <v>12541.209950910343</v>
      </c>
      <c r="V235" s="13">
        <v>29578</v>
      </c>
      <c r="W235" s="13">
        <v>0</v>
      </c>
      <c r="X235" s="13">
        <v>22183.5</v>
      </c>
      <c r="Y235" s="35">
        <v>-6090</v>
      </c>
      <c r="Z235" s="13">
        <v>5814</v>
      </c>
      <c r="AA235" s="13">
        <v>13934</v>
      </c>
      <c r="AB235" s="13">
        <v>-6090</v>
      </c>
    </row>
    <row r="236" spans="1:28">
      <c r="A236" s="2">
        <v>568</v>
      </c>
      <c r="B236" s="1" t="s">
        <v>432</v>
      </c>
      <c r="C236" s="13">
        <v>651760.36125920003</v>
      </c>
      <c r="D236" s="13">
        <v>649295.78919000004</v>
      </c>
      <c r="E236" s="13">
        <v>2464.5720692</v>
      </c>
      <c r="F236" s="13">
        <v>680328</v>
      </c>
      <c r="G236" s="13">
        <v>680328</v>
      </c>
      <c r="H236" s="13">
        <v>0</v>
      </c>
      <c r="I236" s="13">
        <v>16940</v>
      </c>
      <c r="J236" s="13">
        <v>16940</v>
      </c>
      <c r="K236" s="13">
        <v>0</v>
      </c>
      <c r="L236" s="35">
        <v>228629.30425459082</v>
      </c>
      <c r="M236" s="13">
        <v>409124.6965098459</v>
      </c>
      <c r="N236" s="13">
        <v>196898</v>
      </c>
      <c r="O236" s="13">
        <v>0</v>
      </c>
      <c r="P236" s="13">
        <v>171471.97819094313</v>
      </c>
      <c r="Q236" s="35">
        <v>48626.259598136021</v>
      </c>
      <c r="R236" s="13">
        <v>122495</v>
      </c>
      <c r="S236" s="13">
        <v>960</v>
      </c>
      <c r="T236" s="13">
        <v>91151.25</v>
      </c>
      <c r="U236" s="35">
        <v>2639.8853108532744</v>
      </c>
      <c r="V236" s="13">
        <v>24693</v>
      </c>
      <c r="W236" s="13">
        <v>0</v>
      </c>
      <c r="X236" s="13">
        <v>18519.75</v>
      </c>
      <c r="Y236" s="35">
        <v>23139</v>
      </c>
      <c r="Z236" s="13">
        <v>32898</v>
      </c>
      <c r="AA236" s="13">
        <v>2046</v>
      </c>
      <c r="AB236" s="13">
        <v>23139</v>
      </c>
    </row>
    <row r="237" spans="1:28">
      <c r="A237" s="2">
        <v>569</v>
      </c>
      <c r="B237" s="1" t="s">
        <v>188</v>
      </c>
      <c r="C237" s="13">
        <v>1311488.216793</v>
      </c>
      <c r="D237" s="13">
        <v>1239324.571</v>
      </c>
      <c r="E237" s="13">
        <v>72163.645793000003</v>
      </c>
      <c r="F237" s="13">
        <v>1342093</v>
      </c>
      <c r="G237" s="13">
        <v>1288288</v>
      </c>
      <c r="H237" s="13">
        <v>53805</v>
      </c>
      <c r="I237" s="13">
        <v>73293</v>
      </c>
      <c r="J237" s="13">
        <v>73293</v>
      </c>
      <c r="K237" s="13">
        <v>0</v>
      </c>
      <c r="L237" s="35">
        <v>441254.62854234094</v>
      </c>
      <c r="M237" s="13">
        <v>767173.46663450683</v>
      </c>
      <c r="N237" s="13">
        <v>362939</v>
      </c>
      <c r="O237" s="13">
        <v>0</v>
      </c>
      <c r="P237" s="13">
        <v>330940.97140675574</v>
      </c>
      <c r="Q237" s="35">
        <v>28582.915618155846</v>
      </c>
      <c r="R237" s="13">
        <v>7166</v>
      </c>
      <c r="S237" s="13">
        <v>0</v>
      </c>
      <c r="T237" s="13">
        <v>5374.5</v>
      </c>
      <c r="U237" s="35">
        <v>12492.597587234364</v>
      </c>
      <c r="V237" s="13">
        <v>14820</v>
      </c>
      <c r="W237" s="13">
        <v>0</v>
      </c>
      <c r="X237" s="13">
        <v>11115</v>
      </c>
      <c r="Y237" s="35">
        <v>-22594.799999999999</v>
      </c>
      <c r="Z237" s="13">
        <v>32803</v>
      </c>
      <c r="AA237" s="13">
        <v>64888</v>
      </c>
      <c r="AB237" s="13">
        <v>-22594.799999999999</v>
      </c>
    </row>
    <row r="238" spans="1:28">
      <c r="A238" s="2">
        <v>571</v>
      </c>
      <c r="B238" s="1" t="s">
        <v>453</v>
      </c>
      <c r="C238" s="13">
        <v>602058.646527</v>
      </c>
      <c r="D238" s="13">
        <v>585995.95486000006</v>
      </c>
      <c r="E238" s="13">
        <v>16062.691666999999</v>
      </c>
      <c r="F238" s="13">
        <v>780738</v>
      </c>
      <c r="G238" s="13">
        <v>762520</v>
      </c>
      <c r="H238" s="13">
        <v>18218</v>
      </c>
      <c r="I238" s="13">
        <v>37593</v>
      </c>
      <c r="J238" s="13">
        <v>37593</v>
      </c>
      <c r="K238" s="13">
        <v>0</v>
      </c>
      <c r="L238" s="35">
        <v>185583.23319850495</v>
      </c>
      <c r="M238" s="13">
        <v>338357.83936783508</v>
      </c>
      <c r="N238" s="13">
        <v>126388</v>
      </c>
      <c r="O238" s="13">
        <v>12703</v>
      </c>
      <c r="P238" s="13">
        <v>139187.42489887873</v>
      </c>
      <c r="Q238" s="35">
        <v>8955.6336874607441</v>
      </c>
      <c r="R238" s="13">
        <v>47412</v>
      </c>
      <c r="S238" s="13">
        <v>0</v>
      </c>
      <c r="T238" s="13">
        <v>35559</v>
      </c>
      <c r="U238" s="35">
        <v>0</v>
      </c>
      <c r="V238" s="13"/>
      <c r="W238" s="13"/>
      <c r="X238" s="13"/>
      <c r="Y238" s="35" t="e">
        <f>#VALUE!</f>
        <v>#VALUE!</v>
      </c>
      <c r="Z238" s="13"/>
      <c r="AA238" s="13"/>
      <c r="AB238" s="13"/>
    </row>
    <row r="239" spans="1:28">
      <c r="A239" s="2">
        <v>575</v>
      </c>
      <c r="B239" s="1" t="s">
        <v>189</v>
      </c>
      <c r="C239" s="13">
        <v>2059742.390894</v>
      </c>
      <c r="D239" s="13">
        <v>1976248.9145</v>
      </c>
      <c r="E239" s="13">
        <v>83493.476393999998</v>
      </c>
      <c r="F239" s="13">
        <v>2201953</v>
      </c>
      <c r="G239" s="13">
        <v>2119831</v>
      </c>
      <c r="H239" s="13">
        <v>82122</v>
      </c>
      <c r="I239" s="13">
        <v>94035</v>
      </c>
      <c r="J239" s="13">
        <v>94035</v>
      </c>
      <c r="K239" s="13">
        <v>0</v>
      </c>
      <c r="L239" s="35">
        <v>421584.3102967164</v>
      </c>
      <c r="M239" s="13">
        <v>759896.65295594523</v>
      </c>
      <c r="N239" s="13">
        <v>426522</v>
      </c>
      <c r="O239" s="13">
        <v>0</v>
      </c>
      <c r="P239" s="13">
        <v>316188.2327225373</v>
      </c>
      <c r="Q239" s="35">
        <v>76780.274394813809</v>
      </c>
      <c r="R239" s="13">
        <v>35965</v>
      </c>
      <c r="S239" s="13">
        <v>13956</v>
      </c>
      <c r="T239" s="13">
        <v>16506.75</v>
      </c>
      <c r="U239" s="35">
        <v>13727.403616437028</v>
      </c>
      <c r="V239" s="13">
        <v>65057</v>
      </c>
      <c r="W239" s="13">
        <v>2611</v>
      </c>
      <c r="X239" s="13">
        <v>46834.5</v>
      </c>
      <c r="Y239" s="35">
        <v>39091.050000000003</v>
      </c>
      <c r="Z239" s="13">
        <v>69325</v>
      </c>
      <c r="AA239" s="13">
        <v>23398</v>
      </c>
      <c r="AB239" s="13">
        <v>39091.050000000003</v>
      </c>
    </row>
    <row r="240" spans="1:28">
      <c r="A240" s="2">
        <v>576</v>
      </c>
      <c r="B240" s="1" t="s">
        <v>190</v>
      </c>
      <c r="C240" s="13">
        <v>797644.08577800007</v>
      </c>
      <c r="D240" s="13">
        <v>772941.45461000002</v>
      </c>
      <c r="E240" s="13">
        <v>24702.631168</v>
      </c>
      <c r="F240" s="13">
        <v>906191</v>
      </c>
      <c r="G240" s="13">
        <v>848792</v>
      </c>
      <c r="H240" s="13">
        <v>57399</v>
      </c>
      <c r="I240" s="13">
        <v>78635</v>
      </c>
      <c r="J240" s="13">
        <v>72446</v>
      </c>
      <c r="K240" s="13">
        <v>6189</v>
      </c>
      <c r="L240" s="35">
        <v>199799.60291938452</v>
      </c>
      <c r="M240" s="13">
        <v>236424.61086591514</v>
      </c>
      <c r="N240" s="13">
        <v>267874</v>
      </c>
      <c r="O240" s="13">
        <v>0</v>
      </c>
      <c r="P240" s="13">
        <v>-31449.389134084864</v>
      </c>
      <c r="Q240" s="35">
        <v>13070.045039228658</v>
      </c>
      <c r="R240" s="13">
        <v>0</v>
      </c>
      <c r="S240" s="13">
        <v>2385</v>
      </c>
      <c r="T240" s="13">
        <v>-1788.75</v>
      </c>
      <c r="U240" s="35">
        <v>5784.8192856086407</v>
      </c>
      <c r="V240" s="13">
        <v>9097</v>
      </c>
      <c r="W240" s="13">
        <v>706</v>
      </c>
      <c r="X240" s="13">
        <v>6293.25</v>
      </c>
      <c r="Y240" s="35">
        <v>201.45000000000027</v>
      </c>
      <c r="Z240" s="13">
        <v>45379</v>
      </c>
      <c r="AA240" s="13">
        <v>45699</v>
      </c>
      <c r="AB240" s="13">
        <v>201.45000000000027</v>
      </c>
    </row>
    <row r="241" spans="1:28">
      <c r="A241" s="2">
        <v>579</v>
      </c>
      <c r="B241" s="1" t="s">
        <v>191</v>
      </c>
      <c r="C241" s="13">
        <v>1615339.739573</v>
      </c>
      <c r="D241" s="13">
        <v>1559407.1939999999</v>
      </c>
      <c r="E241" s="13">
        <v>55932.545573000003</v>
      </c>
      <c r="F241" s="13">
        <v>1882180</v>
      </c>
      <c r="G241" s="13">
        <v>1811418</v>
      </c>
      <c r="H241" s="13">
        <v>70762</v>
      </c>
      <c r="I241" s="13">
        <v>68124</v>
      </c>
      <c r="J241" s="13">
        <v>64584</v>
      </c>
      <c r="K241" s="13">
        <v>3540</v>
      </c>
      <c r="L241" s="35">
        <v>429411.9170589245</v>
      </c>
      <c r="M241" s="13">
        <v>802216.84507332393</v>
      </c>
      <c r="N241" s="13">
        <v>271914</v>
      </c>
      <c r="O241" s="13">
        <v>0</v>
      </c>
      <c r="P241" s="13">
        <v>322058.93779419339</v>
      </c>
      <c r="Q241" s="35">
        <v>15453.035888525357</v>
      </c>
      <c r="R241" s="13">
        <v>19436</v>
      </c>
      <c r="S241" s="13">
        <v>8840</v>
      </c>
      <c r="T241" s="13">
        <v>7947</v>
      </c>
      <c r="U241" s="35">
        <v>3468.3751666572516</v>
      </c>
      <c r="V241" s="13">
        <v>0</v>
      </c>
      <c r="W241" s="13">
        <v>42340</v>
      </c>
      <c r="X241" s="13">
        <v>-31755</v>
      </c>
      <c r="Y241" s="35">
        <v>30907.05</v>
      </c>
      <c r="Z241" s="13">
        <v>42951</v>
      </c>
      <c r="AA241" s="13">
        <v>3446</v>
      </c>
      <c r="AB241" s="13">
        <v>30907.05</v>
      </c>
    </row>
    <row r="242" spans="1:28">
      <c r="A242" s="2">
        <v>580</v>
      </c>
      <c r="B242" s="1" t="s">
        <v>454</v>
      </c>
      <c r="C242" s="13">
        <v>785574.62918000005</v>
      </c>
      <c r="D242" s="13">
        <v>785574.62918000005</v>
      </c>
      <c r="E242" s="13">
        <v>0</v>
      </c>
      <c r="F242" s="13">
        <v>776319</v>
      </c>
      <c r="G242" s="13">
        <v>776319</v>
      </c>
      <c r="H242" s="13">
        <v>0</v>
      </c>
      <c r="I242" s="13">
        <v>28575</v>
      </c>
      <c r="J242" s="13">
        <v>28575</v>
      </c>
      <c r="K242" s="13">
        <v>0</v>
      </c>
      <c r="L242" s="35">
        <v>268092.58619534213</v>
      </c>
      <c r="M242" s="13">
        <v>448036.85357192456</v>
      </c>
      <c r="N242" s="13">
        <v>266305</v>
      </c>
      <c r="O242" s="13">
        <v>16000</v>
      </c>
      <c r="P242" s="13">
        <v>197731.85357192456</v>
      </c>
      <c r="Q242" s="35">
        <v>75583.818842995272</v>
      </c>
      <c r="R242" s="13">
        <v>35663</v>
      </c>
      <c r="S242" s="13">
        <v>0</v>
      </c>
      <c r="T242" s="13">
        <v>26747.25</v>
      </c>
      <c r="U242" s="35">
        <v>23196.156207527099</v>
      </c>
      <c r="V242" s="13">
        <v>50252</v>
      </c>
      <c r="W242" s="13">
        <v>0</v>
      </c>
      <c r="X242" s="13">
        <v>37689</v>
      </c>
      <c r="Y242" s="35">
        <v>175078.35</v>
      </c>
      <c r="Z242" s="13">
        <v>264011</v>
      </c>
      <c r="AA242" s="13">
        <v>34476</v>
      </c>
      <c r="AB242" s="13">
        <v>175078.35</v>
      </c>
    </row>
    <row r="243" spans="1:28">
      <c r="A243" s="2">
        <v>584</v>
      </c>
      <c r="B243" s="1" t="s">
        <v>192</v>
      </c>
      <c r="C243" s="13">
        <v>2074438.324703</v>
      </c>
      <c r="D243" s="13">
        <v>2056776.3325</v>
      </c>
      <c r="E243" s="13">
        <v>17661.992203000002</v>
      </c>
      <c r="F243" s="13">
        <v>2152950</v>
      </c>
      <c r="G243" s="13">
        <v>2118782</v>
      </c>
      <c r="H243" s="13">
        <v>34168</v>
      </c>
      <c r="I243" s="13">
        <v>108469</v>
      </c>
      <c r="J243" s="13">
        <v>106921</v>
      </c>
      <c r="K243" s="13">
        <v>1548</v>
      </c>
      <c r="L243" s="35">
        <v>715847.52855807776</v>
      </c>
      <c r="M243" s="13">
        <v>1241951.861722983</v>
      </c>
      <c r="N243" s="13">
        <v>399368</v>
      </c>
      <c r="O243" s="13">
        <v>0</v>
      </c>
      <c r="P243" s="13">
        <v>536885.64641855832</v>
      </c>
      <c r="Q243" s="35">
        <v>68829.329441521753</v>
      </c>
      <c r="R243" s="13">
        <v>137283</v>
      </c>
      <c r="S243" s="13">
        <v>487</v>
      </c>
      <c r="T243" s="13">
        <v>102597</v>
      </c>
      <c r="U243" s="35">
        <v>7722.312265829567</v>
      </c>
      <c r="V243" s="13">
        <v>13891</v>
      </c>
      <c r="W243" s="13">
        <v>0</v>
      </c>
      <c r="X243" s="13">
        <v>10418.25</v>
      </c>
      <c r="Y243" s="35">
        <v>136975.35</v>
      </c>
      <c r="Z243" s="13">
        <v>201312</v>
      </c>
      <c r="AA243" s="13">
        <v>19213</v>
      </c>
      <c r="AB243" s="13">
        <v>136975.35</v>
      </c>
    </row>
    <row r="244" spans="1:28">
      <c r="A244" s="2">
        <v>585</v>
      </c>
      <c r="B244" s="1" t="s">
        <v>193</v>
      </c>
      <c r="C244" s="13">
        <v>1481118.0208739999</v>
      </c>
      <c r="D244" s="13">
        <v>1467135.4652</v>
      </c>
      <c r="E244" s="13">
        <v>13982.555673999999</v>
      </c>
      <c r="F244" s="13">
        <v>1651782</v>
      </c>
      <c r="G244" s="13">
        <v>1639807</v>
      </c>
      <c r="H244" s="13">
        <v>11975</v>
      </c>
      <c r="I244" s="13">
        <v>35027</v>
      </c>
      <c r="J244" s="13">
        <v>35027</v>
      </c>
      <c r="K244" s="13">
        <v>0</v>
      </c>
      <c r="L244" s="35">
        <v>533580.50261514459</v>
      </c>
      <c r="M244" s="13">
        <v>925729.6731006304</v>
      </c>
      <c r="N244" s="13">
        <v>459580</v>
      </c>
      <c r="O244" s="13">
        <v>42317</v>
      </c>
      <c r="P244" s="13">
        <v>400185.37696135847</v>
      </c>
      <c r="Q244" s="35">
        <v>94640.327982092407</v>
      </c>
      <c r="R244" s="13">
        <v>115626</v>
      </c>
      <c r="S244" s="13">
        <v>1882</v>
      </c>
      <c r="T244" s="13">
        <v>85308</v>
      </c>
      <c r="U244" s="35">
        <v>30889.249063318268</v>
      </c>
      <c r="V244" s="13">
        <v>38178</v>
      </c>
      <c r="W244" s="13">
        <v>0</v>
      </c>
      <c r="X244" s="13">
        <v>28633.5</v>
      </c>
      <c r="Y244" s="35">
        <v>10638.75</v>
      </c>
      <c r="Z244" s="13">
        <v>48053</v>
      </c>
      <c r="AA244" s="13">
        <v>35580</v>
      </c>
      <c r="AB244" s="13">
        <v>10638.75</v>
      </c>
    </row>
    <row r="245" spans="1:28">
      <c r="A245" s="2">
        <v>588</v>
      </c>
      <c r="B245" s="1" t="s">
        <v>194</v>
      </c>
      <c r="C245" s="13">
        <v>655921.93193299999</v>
      </c>
      <c r="D245" s="13">
        <v>638259.93972999998</v>
      </c>
      <c r="E245" s="13">
        <v>17661.992203000002</v>
      </c>
      <c r="F245" s="13">
        <v>528124</v>
      </c>
      <c r="G245" s="13">
        <v>517625</v>
      </c>
      <c r="H245" s="13">
        <v>10499</v>
      </c>
      <c r="I245" s="13">
        <v>40600</v>
      </c>
      <c r="J245" s="13">
        <v>40600</v>
      </c>
      <c r="K245" s="13">
        <v>0</v>
      </c>
      <c r="L245" s="35">
        <v>266246.4988969402</v>
      </c>
      <c r="M245" s="13">
        <v>461921.45923634851</v>
      </c>
      <c r="N245" s="13">
        <v>228896</v>
      </c>
      <c r="O245" s="13">
        <v>22026</v>
      </c>
      <c r="P245" s="13">
        <v>199684.87417270517</v>
      </c>
      <c r="Q245" s="35">
        <v>34414.664720760877</v>
      </c>
      <c r="R245" s="13">
        <v>55583</v>
      </c>
      <c r="S245" s="13">
        <v>0</v>
      </c>
      <c r="T245" s="13">
        <v>41687.25</v>
      </c>
      <c r="U245" s="35">
        <v>11583.468398744351</v>
      </c>
      <c r="V245" s="13">
        <v>26990</v>
      </c>
      <c r="W245" s="13">
        <v>0</v>
      </c>
      <c r="X245" s="13">
        <v>20242.5</v>
      </c>
      <c r="Y245" s="35">
        <v>-18852</v>
      </c>
      <c r="Z245" s="13">
        <v>0</v>
      </c>
      <c r="AA245" s="13">
        <v>25136</v>
      </c>
      <c r="AB245" s="13">
        <v>-18852</v>
      </c>
    </row>
    <row r="246" spans="1:28">
      <c r="A246" s="2">
        <v>589</v>
      </c>
      <c r="B246" s="1" t="s">
        <v>195</v>
      </c>
      <c r="C246" s="13">
        <v>430745.306461</v>
      </c>
      <c r="D246" s="13">
        <v>379787.20111999998</v>
      </c>
      <c r="E246" s="13">
        <v>50958.105341000002</v>
      </c>
      <c r="F246" s="13">
        <v>459240</v>
      </c>
      <c r="G246" s="13">
        <v>421724</v>
      </c>
      <c r="H246" s="13">
        <v>37516</v>
      </c>
      <c r="I246" s="13">
        <v>8521</v>
      </c>
      <c r="J246" s="13">
        <v>6498</v>
      </c>
      <c r="K246" s="13">
        <v>2023</v>
      </c>
      <c r="L246" s="35">
        <v>184633.04555236737</v>
      </c>
      <c r="M246" s="13">
        <v>332075.83066847757</v>
      </c>
      <c r="N246" s="13">
        <v>67994</v>
      </c>
      <c r="O246" s="13">
        <v>0</v>
      </c>
      <c r="P246" s="13">
        <v>138474.78416427554</v>
      </c>
      <c r="Q246" s="35">
        <v>8512.8033345922213</v>
      </c>
      <c r="R246" s="13">
        <v>8935</v>
      </c>
      <c r="S246" s="13">
        <v>0</v>
      </c>
      <c r="T246" s="13">
        <v>6701.25</v>
      </c>
      <c r="U246" s="35">
        <v>1182.5542372300881</v>
      </c>
      <c r="V246" s="13">
        <v>3267</v>
      </c>
      <c r="W246" s="13">
        <v>0</v>
      </c>
      <c r="X246" s="13">
        <v>2450.25</v>
      </c>
      <c r="Y246" s="35">
        <v>-1301.25</v>
      </c>
      <c r="Z246" s="13">
        <v>3206</v>
      </c>
      <c r="AA246" s="13">
        <v>5148</v>
      </c>
      <c r="AB246" s="13">
        <v>-1301.25</v>
      </c>
    </row>
    <row r="247" spans="1:28">
      <c r="A247" s="2">
        <v>590</v>
      </c>
      <c r="B247" s="1" t="s">
        <v>196</v>
      </c>
      <c r="C247" s="13">
        <v>4261172.7585899998</v>
      </c>
      <c r="D247" s="13">
        <v>4091059.2138999999</v>
      </c>
      <c r="E247" s="13">
        <v>170113.54469000001</v>
      </c>
      <c r="F247" s="13">
        <v>3962073</v>
      </c>
      <c r="G247" s="13">
        <v>3808415</v>
      </c>
      <c r="H247" s="13">
        <v>153658</v>
      </c>
      <c r="I247" s="13">
        <v>146376</v>
      </c>
      <c r="J247" s="13">
        <v>142811</v>
      </c>
      <c r="K247" s="13">
        <v>3565</v>
      </c>
      <c r="L247" s="35">
        <v>1166464.1753366713</v>
      </c>
      <c r="M247" s="13">
        <v>1443387.0120975685</v>
      </c>
      <c r="N247" s="13">
        <v>1989199</v>
      </c>
      <c r="O247" s="13">
        <v>16705</v>
      </c>
      <c r="P247" s="13">
        <v>-529106.98790243152</v>
      </c>
      <c r="Q247" s="35">
        <v>90900.170087170671</v>
      </c>
      <c r="R247" s="13">
        <v>105305</v>
      </c>
      <c r="S247" s="13">
        <v>1429</v>
      </c>
      <c r="T247" s="13">
        <v>77907</v>
      </c>
      <c r="U247" s="35">
        <v>4289.3262067039914</v>
      </c>
      <c r="V247" s="13">
        <v>14870</v>
      </c>
      <c r="W247" s="13">
        <v>0</v>
      </c>
      <c r="X247" s="13">
        <v>11152.5</v>
      </c>
      <c r="Y247" s="35">
        <v>81614.25</v>
      </c>
      <c r="Z247" s="13">
        <v>129402</v>
      </c>
      <c r="AA247" s="13">
        <v>20583</v>
      </c>
      <c r="AB247" s="13">
        <v>81614.25</v>
      </c>
    </row>
    <row r="248" spans="1:28">
      <c r="A248" s="2">
        <v>595</v>
      </c>
      <c r="B248" s="1" t="s">
        <v>478</v>
      </c>
      <c r="C248" s="13">
        <v>595207.91573300003</v>
      </c>
      <c r="D248" s="13">
        <v>560904.83559000003</v>
      </c>
      <c r="E248" s="13">
        <v>34303.080142999999</v>
      </c>
      <c r="F248" s="13">
        <v>630049</v>
      </c>
      <c r="G248" s="13">
        <v>597288</v>
      </c>
      <c r="H248" s="13">
        <v>32761</v>
      </c>
      <c r="I248" s="13">
        <v>32725</v>
      </c>
      <c r="J248" s="13">
        <v>32468</v>
      </c>
      <c r="K248" s="13">
        <v>257</v>
      </c>
      <c r="L248" s="35">
        <v>158799.54483827701</v>
      </c>
      <c r="M248" s="13">
        <v>250647.10970188267</v>
      </c>
      <c r="N248" s="13">
        <v>169742</v>
      </c>
      <c r="O248" s="13">
        <v>284</v>
      </c>
      <c r="P248" s="13">
        <v>81189.109701882669</v>
      </c>
      <c r="Q248" s="35">
        <v>3122.8257010161356</v>
      </c>
      <c r="R248" s="13">
        <v>0</v>
      </c>
      <c r="S248" s="13">
        <v>0</v>
      </c>
      <c r="T248" s="13">
        <v>0</v>
      </c>
      <c r="U248" s="35">
        <v>4652.4891588715955</v>
      </c>
      <c r="V248" s="13">
        <v>0</v>
      </c>
      <c r="W248" s="13">
        <v>0</v>
      </c>
      <c r="X248" s="13">
        <v>0</v>
      </c>
      <c r="Y248" s="35">
        <v>59938.35</v>
      </c>
      <c r="Z248" s="13">
        <v>111490</v>
      </c>
      <c r="AA248" s="13">
        <v>33832</v>
      </c>
      <c r="AB248" s="13">
        <v>59938.35</v>
      </c>
    </row>
    <row r="249" spans="1:28">
      <c r="A249" s="2">
        <v>597</v>
      </c>
      <c r="B249" s="1" t="s">
        <v>197</v>
      </c>
      <c r="C249" s="13">
        <v>6565463.1780200005</v>
      </c>
      <c r="D249" s="13">
        <v>6427288.0251000002</v>
      </c>
      <c r="E249" s="13">
        <v>138175.15291999999</v>
      </c>
      <c r="F249" s="13">
        <v>6982785</v>
      </c>
      <c r="G249" s="13">
        <v>6805002</v>
      </c>
      <c r="H249" s="13">
        <v>177783</v>
      </c>
      <c r="I249" s="13">
        <v>172058</v>
      </c>
      <c r="J249" s="13">
        <v>172058</v>
      </c>
      <c r="K249" s="13">
        <v>0</v>
      </c>
      <c r="L249" s="35">
        <v>2055397.3721791271</v>
      </c>
      <c r="M249" s="13">
        <v>3543208.2468053205</v>
      </c>
      <c r="N249" s="13">
        <v>2116120</v>
      </c>
      <c r="O249" s="13">
        <v>0</v>
      </c>
      <c r="P249" s="13">
        <v>1427088.2468053205</v>
      </c>
      <c r="Q249" s="35">
        <v>247967.33088363378</v>
      </c>
      <c r="R249" s="13">
        <v>271156</v>
      </c>
      <c r="S249" s="13">
        <v>3445</v>
      </c>
      <c r="T249" s="13">
        <v>200783.25</v>
      </c>
      <c r="U249" s="35">
        <v>27916.494708213831</v>
      </c>
      <c r="V249" s="13">
        <v>70972</v>
      </c>
      <c r="W249" s="13">
        <v>11</v>
      </c>
      <c r="X249" s="13">
        <v>53220.75</v>
      </c>
      <c r="Y249" s="35">
        <v>22264.5</v>
      </c>
      <c r="Z249" s="13">
        <v>56640</v>
      </c>
      <c r="AA249" s="13">
        <v>31088</v>
      </c>
      <c r="AB249" s="13">
        <v>22264.5</v>
      </c>
    </row>
    <row r="250" spans="1:28">
      <c r="A250" s="2">
        <v>599</v>
      </c>
      <c r="B250" s="1" t="s">
        <v>198</v>
      </c>
      <c r="C250" s="13">
        <v>421385156.83199996</v>
      </c>
      <c r="D250" s="13">
        <v>402758758.52999997</v>
      </c>
      <c r="E250" s="13">
        <v>18626398.302000001</v>
      </c>
      <c r="F250" s="13">
        <v>465782985</v>
      </c>
      <c r="G250" s="13">
        <v>445226083</v>
      </c>
      <c r="H250" s="13">
        <v>20556902</v>
      </c>
      <c r="I250" s="13">
        <v>19459883</v>
      </c>
      <c r="J250" s="13">
        <v>18764394</v>
      </c>
      <c r="K250" s="13">
        <v>695489</v>
      </c>
      <c r="L250" s="35">
        <v>218302604.63820368</v>
      </c>
      <c r="M250" s="13">
        <v>282424154.77030647</v>
      </c>
      <c r="N250" s="13">
        <v>172773138</v>
      </c>
      <c r="O250" s="13">
        <v>7680712</v>
      </c>
      <c r="P250" s="13">
        <v>117331728.77030647</v>
      </c>
      <c r="Q250" s="35">
        <v>2929736.0925546237</v>
      </c>
      <c r="R250" s="13">
        <v>4624733</v>
      </c>
      <c r="S250" s="13">
        <v>268206</v>
      </c>
      <c r="T250" s="13">
        <v>3267395.25</v>
      </c>
      <c r="U250" s="35">
        <v>282745.88456682605</v>
      </c>
      <c r="V250" s="13">
        <v>675514</v>
      </c>
      <c r="W250" s="13">
        <v>13026</v>
      </c>
      <c r="X250" s="13">
        <v>496866</v>
      </c>
      <c r="Y250" s="35">
        <v>2537197.35</v>
      </c>
      <c r="Z250" s="13">
        <v>3801833</v>
      </c>
      <c r="AA250" s="13">
        <v>566368</v>
      </c>
      <c r="AB250" s="13">
        <v>2537197.35</v>
      </c>
    </row>
    <row r="251" spans="1:28">
      <c r="A251" s="2">
        <v>600</v>
      </c>
      <c r="B251" s="1" t="s">
        <v>479</v>
      </c>
      <c r="C251" s="13">
        <v>1948603.613224</v>
      </c>
      <c r="D251" s="13">
        <v>1894016.0131999999</v>
      </c>
      <c r="E251" s="13">
        <v>54587.600023999999</v>
      </c>
      <c r="F251" s="13">
        <v>2039707</v>
      </c>
      <c r="G251" s="13">
        <v>1986062</v>
      </c>
      <c r="H251" s="13">
        <v>53645</v>
      </c>
      <c r="I251" s="13">
        <v>87792</v>
      </c>
      <c r="J251" s="13">
        <v>77462</v>
      </c>
      <c r="K251" s="13">
        <v>10330</v>
      </c>
      <c r="L251" s="35">
        <v>584451.70748780132</v>
      </c>
      <c r="M251" s="13">
        <v>1045857.3026331842</v>
      </c>
      <c r="N251" s="13">
        <v>514003</v>
      </c>
      <c r="O251" s="13">
        <v>0</v>
      </c>
      <c r="P251" s="13">
        <v>438338.78061585099</v>
      </c>
      <c r="Q251" s="35">
        <v>111844.06989438756</v>
      </c>
      <c r="R251" s="13">
        <v>150465</v>
      </c>
      <c r="S251" s="13">
        <v>3296</v>
      </c>
      <c r="T251" s="13">
        <v>110376.75</v>
      </c>
      <c r="U251" s="35">
        <v>5346.0602085374285</v>
      </c>
      <c r="V251" s="13">
        <v>19260</v>
      </c>
      <c r="W251" s="13">
        <v>0</v>
      </c>
      <c r="X251" s="13">
        <v>14445</v>
      </c>
      <c r="Y251" s="35">
        <v>8404.35</v>
      </c>
      <c r="Z251" s="13">
        <v>45620</v>
      </c>
      <c r="AA251" s="13">
        <v>34949</v>
      </c>
      <c r="AB251" s="13">
        <v>8404.35</v>
      </c>
    </row>
    <row r="252" spans="1:28">
      <c r="A252" s="2">
        <v>603</v>
      </c>
      <c r="B252" s="1" t="s">
        <v>199</v>
      </c>
      <c r="C252" s="13">
        <v>14027224.692589998</v>
      </c>
      <c r="D252" s="13">
        <v>13390099.130999999</v>
      </c>
      <c r="E252" s="13">
        <v>637125.56159000006</v>
      </c>
      <c r="F252" s="13">
        <v>13837589</v>
      </c>
      <c r="G252" s="13">
        <v>13284814</v>
      </c>
      <c r="H252" s="13">
        <v>552775</v>
      </c>
      <c r="I252" s="13">
        <v>488251</v>
      </c>
      <c r="J252" s="13">
        <v>476162</v>
      </c>
      <c r="K252" s="13">
        <v>12089</v>
      </c>
      <c r="L252" s="35">
        <v>4249966.1840331014</v>
      </c>
      <c r="M252" s="13">
        <v>7370417.4390098043</v>
      </c>
      <c r="N252" s="13">
        <v>2226268</v>
      </c>
      <c r="O252" s="13">
        <v>1041</v>
      </c>
      <c r="P252" s="13">
        <v>3187474.6380248261</v>
      </c>
      <c r="Q252" s="35">
        <v>129714.65731563346</v>
      </c>
      <c r="R252" s="13">
        <v>232913</v>
      </c>
      <c r="S252" s="13">
        <v>19554</v>
      </c>
      <c r="T252" s="13">
        <v>160019.25</v>
      </c>
      <c r="U252" s="35">
        <v>22292.018234986706</v>
      </c>
      <c r="V252" s="13">
        <v>74479</v>
      </c>
      <c r="W252" s="13">
        <v>1635</v>
      </c>
      <c r="X252" s="13">
        <v>54633</v>
      </c>
      <c r="Y252" s="35">
        <v>389251.2</v>
      </c>
      <c r="Z252" s="13">
        <v>727913</v>
      </c>
      <c r="AA252" s="13">
        <v>222439</v>
      </c>
      <c r="AB252" s="13">
        <v>389251.2</v>
      </c>
    </row>
    <row r="253" spans="1:28">
      <c r="A253" s="2">
        <v>606</v>
      </c>
      <c r="B253" s="1" t="s">
        <v>200</v>
      </c>
      <c r="C253" s="13">
        <v>31149681.673559997</v>
      </c>
      <c r="D253" s="13">
        <v>30186279.057999998</v>
      </c>
      <c r="E253" s="13">
        <v>963402.61555999995</v>
      </c>
      <c r="F253" s="13">
        <v>32245414</v>
      </c>
      <c r="G253" s="13">
        <v>29685632</v>
      </c>
      <c r="H253" s="13">
        <v>2559782</v>
      </c>
      <c r="I253" s="13">
        <v>1293836</v>
      </c>
      <c r="J253" s="13">
        <v>1293836</v>
      </c>
      <c r="K253" s="13">
        <v>0</v>
      </c>
      <c r="L253" s="35">
        <v>11701986.833319077</v>
      </c>
      <c r="M253" s="13">
        <v>20371077.775230594</v>
      </c>
      <c r="N253" s="13">
        <v>10600301</v>
      </c>
      <c r="O253" s="13">
        <v>197558</v>
      </c>
      <c r="P253" s="13">
        <v>8776490.1249893084</v>
      </c>
      <c r="Q253" s="35">
        <v>289761.91528993094</v>
      </c>
      <c r="R253" s="13">
        <v>348857</v>
      </c>
      <c r="S253" s="13">
        <v>13639</v>
      </c>
      <c r="T253" s="13">
        <v>251413.5</v>
      </c>
      <c r="U253" s="35">
        <v>30407.683377234698</v>
      </c>
      <c r="V253" s="13">
        <v>124688</v>
      </c>
      <c r="W253" s="13">
        <v>0</v>
      </c>
      <c r="X253" s="13">
        <v>93516</v>
      </c>
      <c r="Y253" s="35">
        <v>61410</v>
      </c>
      <c r="Z253" s="13">
        <v>99485</v>
      </c>
      <c r="AA253" s="13">
        <v>20838</v>
      </c>
      <c r="AB253" s="13">
        <v>61410</v>
      </c>
    </row>
    <row r="254" spans="1:28">
      <c r="A254" s="2">
        <v>608</v>
      </c>
      <c r="B254" s="1" t="s">
        <v>433</v>
      </c>
      <c r="C254" s="13">
        <v>1790452.4825950002</v>
      </c>
      <c r="D254" s="13">
        <v>1743107.6118000001</v>
      </c>
      <c r="E254" s="13">
        <v>47344.870795000003</v>
      </c>
      <c r="F254" s="13">
        <v>1963090</v>
      </c>
      <c r="G254" s="13">
        <v>1923006</v>
      </c>
      <c r="H254" s="13">
        <v>40084</v>
      </c>
      <c r="I254" s="13">
        <v>56699</v>
      </c>
      <c r="J254" s="13">
        <v>55551</v>
      </c>
      <c r="K254" s="13">
        <v>1148</v>
      </c>
      <c r="L254" s="35">
        <v>462385.22988971416</v>
      </c>
      <c r="M254" s="13">
        <v>800690.4207388442</v>
      </c>
      <c r="N254" s="13">
        <v>410368</v>
      </c>
      <c r="O254" s="13">
        <v>0</v>
      </c>
      <c r="P254" s="13">
        <v>346788.92241728562</v>
      </c>
      <c r="Q254" s="35">
        <v>41011.66964070074</v>
      </c>
      <c r="R254" s="13">
        <v>39140</v>
      </c>
      <c r="S254" s="13">
        <v>0</v>
      </c>
      <c r="T254" s="13">
        <v>29355</v>
      </c>
      <c r="U254" s="35">
        <v>4482.735824751735</v>
      </c>
      <c r="V254" s="13">
        <v>0</v>
      </c>
      <c r="W254" s="13">
        <v>0</v>
      </c>
      <c r="X254" s="13">
        <v>0</v>
      </c>
      <c r="Y254" s="35">
        <v>11245.95</v>
      </c>
      <c r="Z254" s="13">
        <v>42055</v>
      </c>
      <c r="AA254" s="13">
        <v>29417</v>
      </c>
      <c r="AB254" s="13">
        <v>11245.95</v>
      </c>
    </row>
    <row r="255" spans="1:28">
      <c r="A255" s="2">
        <v>610</v>
      </c>
      <c r="B255" s="1" t="s">
        <v>201</v>
      </c>
      <c r="C255" s="13">
        <v>3151357.1719300002</v>
      </c>
      <c r="D255" s="13">
        <v>3066755.6834</v>
      </c>
      <c r="E255" s="13">
        <v>84601.488530000002</v>
      </c>
      <c r="F255" s="13">
        <v>3182643</v>
      </c>
      <c r="G255" s="13">
        <v>3103597</v>
      </c>
      <c r="H255" s="13">
        <v>79046</v>
      </c>
      <c r="I255" s="13">
        <v>115881</v>
      </c>
      <c r="J255" s="13">
        <v>111656</v>
      </c>
      <c r="K255" s="13">
        <v>4225</v>
      </c>
      <c r="L255" s="35">
        <v>1285352.5633513608</v>
      </c>
      <c r="M255" s="13">
        <v>2361368.97215431</v>
      </c>
      <c r="N255" s="13">
        <v>983587</v>
      </c>
      <c r="O255" s="13">
        <v>30937</v>
      </c>
      <c r="P255" s="13">
        <v>964014.42251352058</v>
      </c>
      <c r="Q255" s="35">
        <v>58980.586321402494</v>
      </c>
      <c r="R255" s="13">
        <v>77293</v>
      </c>
      <c r="S255" s="13">
        <v>8632</v>
      </c>
      <c r="T255" s="13">
        <v>51495.75</v>
      </c>
      <c r="U255" s="35">
        <v>20919.693808005472</v>
      </c>
      <c r="V255" s="13">
        <v>193</v>
      </c>
      <c r="W255" s="13">
        <v>0</v>
      </c>
      <c r="X255" s="13">
        <v>144.75</v>
      </c>
      <c r="Y255" s="35">
        <v>40707.75</v>
      </c>
      <c r="Z255" s="13">
        <v>73316</v>
      </c>
      <c r="AA255" s="13">
        <v>19039</v>
      </c>
      <c r="AB255" s="13">
        <v>40707.75</v>
      </c>
    </row>
    <row r="256" spans="1:28">
      <c r="A256" s="2">
        <v>611</v>
      </c>
      <c r="B256" s="1" t="s">
        <v>202</v>
      </c>
      <c r="C256" s="13">
        <v>802058.93273300002</v>
      </c>
      <c r="D256" s="13">
        <v>784396.94053000002</v>
      </c>
      <c r="E256" s="13">
        <v>17661.992203000002</v>
      </c>
      <c r="F256" s="13">
        <v>770916</v>
      </c>
      <c r="G256" s="13">
        <v>745331</v>
      </c>
      <c r="H256" s="13">
        <v>25585</v>
      </c>
      <c r="I256" s="13">
        <v>17274</v>
      </c>
      <c r="J256" s="13">
        <v>16834</v>
      </c>
      <c r="K256" s="13">
        <v>440</v>
      </c>
      <c r="L256" s="35">
        <v>321701.37746651965</v>
      </c>
      <c r="M256" s="13">
        <v>558132.29594879714</v>
      </c>
      <c r="N256" s="13">
        <v>238851</v>
      </c>
      <c r="O256" s="13">
        <v>32510</v>
      </c>
      <c r="P256" s="13">
        <v>241276.03309988976</v>
      </c>
      <c r="Q256" s="35">
        <v>45886.219627681166</v>
      </c>
      <c r="R256" s="13">
        <v>66764</v>
      </c>
      <c r="S256" s="13">
        <v>0</v>
      </c>
      <c r="T256" s="13">
        <v>50073</v>
      </c>
      <c r="U256" s="35">
        <v>7722.312265829567</v>
      </c>
      <c r="V256" s="13">
        <v>17321</v>
      </c>
      <c r="W256" s="13">
        <v>0</v>
      </c>
      <c r="X256" s="13">
        <v>12990.75</v>
      </c>
      <c r="Y256" s="35">
        <v>59462.25</v>
      </c>
      <c r="Z256" s="13">
        <v>88025</v>
      </c>
      <c r="AA256" s="13">
        <v>8742</v>
      </c>
      <c r="AB256" s="13">
        <v>59462.25</v>
      </c>
    </row>
    <row r="257" spans="1:28">
      <c r="A257" s="2">
        <v>612</v>
      </c>
      <c r="B257" s="1" t="s">
        <v>434</v>
      </c>
      <c r="C257" s="13">
        <v>22353132.400990002</v>
      </c>
      <c r="D257" s="13">
        <v>21572861.892000001</v>
      </c>
      <c r="E257" s="13">
        <v>780270.50899</v>
      </c>
      <c r="F257" s="13">
        <v>22335778</v>
      </c>
      <c r="G257" s="13">
        <v>21506239</v>
      </c>
      <c r="H257" s="13">
        <v>829539</v>
      </c>
      <c r="I257" s="13">
        <v>916631</v>
      </c>
      <c r="J257" s="13">
        <v>880911</v>
      </c>
      <c r="K257" s="13">
        <v>35720</v>
      </c>
      <c r="L257" s="35">
        <v>7071419.7856604466</v>
      </c>
      <c r="M257" s="13">
        <v>12017920.577885184</v>
      </c>
      <c r="N257" s="13">
        <v>5077507</v>
      </c>
      <c r="O257" s="13">
        <v>39000</v>
      </c>
      <c r="P257" s="13">
        <v>5303564.8392453352</v>
      </c>
      <c r="Q257" s="35">
        <v>369922.81006362505</v>
      </c>
      <c r="R257" s="13">
        <v>473091</v>
      </c>
      <c r="S257" s="13">
        <v>10389</v>
      </c>
      <c r="T257" s="13">
        <v>347026.5</v>
      </c>
      <c r="U257" s="35">
        <v>33799.890508827448</v>
      </c>
      <c r="V257" s="13">
        <v>84466</v>
      </c>
      <c r="W257" s="13">
        <v>0</v>
      </c>
      <c r="X257" s="13">
        <v>63349.5</v>
      </c>
      <c r="Y257" s="35">
        <v>90082.95</v>
      </c>
      <c r="Z257" s="13">
        <v>222857</v>
      </c>
      <c r="AA257" s="13">
        <v>109559</v>
      </c>
      <c r="AB257" s="13">
        <v>90082.95</v>
      </c>
    </row>
    <row r="258" spans="1:28">
      <c r="A258" s="2">
        <v>613</v>
      </c>
      <c r="B258" s="1" t="s">
        <v>203</v>
      </c>
      <c r="C258" s="13">
        <v>1900468.773176</v>
      </c>
      <c r="D258" s="13">
        <v>1871389.8425</v>
      </c>
      <c r="E258" s="13">
        <v>29078.930676</v>
      </c>
      <c r="F258" s="13">
        <v>2288950</v>
      </c>
      <c r="G258" s="13">
        <v>2236051</v>
      </c>
      <c r="H258" s="13">
        <v>52899</v>
      </c>
      <c r="I258" s="13">
        <v>83075</v>
      </c>
      <c r="J258" s="13">
        <v>83075</v>
      </c>
      <c r="K258" s="13">
        <v>0</v>
      </c>
      <c r="L258" s="35">
        <v>705710.90659129585</v>
      </c>
      <c r="M258" s="13">
        <v>1292391.5279156219</v>
      </c>
      <c r="N258" s="13">
        <v>217224</v>
      </c>
      <c r="O258" s="13">
        <v>0</v>
      </c>
      <c r="P258" s="13">
        <v>529283.17994347191</v>
      </c>
      <c r="Q258" s="35">
        <v>81196.490165835436</v>
      </c>
      <c r="R258" s="13">
        <v>105239</v>
      </c>
      <c r="S258" s="13">
        <v>115</v>
      </c>
      <c r="T258" s="13">
        <v>78843</v>
      </c>
      <c r="U258" s="35">
        <v>8839.9113732708611</v>
      </c>
      <c r="V258" s="13">
        <v>31455</v>
      </c>
      <c r="W258" s="13">
        <v>0</v>
      </c>
      <c r="X258" s="13">
        <v>23591.25</v>
      </c>
      <c r="Y258" s="35">
        <v>62670</v>
      </c>
      <c r="Z258" s="13">
        <v>88432</v>
      </c>
      <c r="AA258" s="13">
        <v>4872</v>
      </c>
      <c r="AB258" s="13">
        <v>62670</v>
      </c>
    </row>
    <row r="259" spans="1:28">
      <c r="A259" s="2">
        <v>614</v>
      </c>
      <c r="B259" s="1" t="s">
        <v>204</v>
      </c>
      <c r="C259" s="13">
        <v>807884.78565799992</v>
      </c>
      <c r="D259" s="13">
        <v>796689.68189999997</v>
      </c>
      <c r="E259" s="13">
        <v>11195.103757999999</v>
      </c>
      <c r="F259" s="13">
        <v>727077</v>
      </c>
      <c r="G259" s="13">
        <v>707098</v>
      </c>
      <c r="H259" s="13">
        <v>19979</v>
      </c>
      <c r="I259" s="13">
        <v>27846</v>
      </c>
      <c r="J259" s="13">
        <v>27846</v>
      </c>
      <c r="K259" s="13">
        <v>0</v>
      </c>
      <c r="L259" s="35">
        <v>313945.83374123822</v>
      </c>
      <c r="M259" s="13">
        <v>529852.44292369531</v>
      </c>
      <c r="N259" s="13">
        <v>156584</v>
      </c>
      <c r="O259" s="13">
        <v>7869</v>
      </c>
      <c r="P259" s="13">
        <v>235459.37530592867</v>
      </c>
      <c r="Q259" s="35">
        <v>92539.455991857714</v>
      </c>
      <c r="R259" s="13">
        <v>109226</v>
      </c>
      <c r="S259" s="13">
        <v>3313</v>
      </c>
      <c r="T259" s="13">
        <v>79434.75</v>
      </c>
      <c r="U259" s="35">
        <v>15637.843512986581</v>
      </c>
      <c r="V259" s="13">
        <v>28020</v>
      </c>
      <c r="W259" s="13">
        <v>0</v>
      </c>
      <c r="X259" s="13">
        <v>21015</v>
      </c>
      <c r="Y259" s="35">
        <v>8621.7000000000007</v>
      </c>
      <c r="Z259" s="13">
        <v>18744</v>
      </c>
      <c r="AA259" s="13">
        <v>8125</v>
      </c>
      <c r="AB259" s="13">
        <v>8621.7000000000007</v>
      </c>
    </row>
    <row r="260" spans="1:28">
      <c r="A260" s="2">
        <v>617</v>
      </c>
      <c r="B260" s="1" t="s">
        <v>205</v>
      </c>
      <c r="C260" s="13">
        <v>525004.55487779994</v>
      </c>
      <c r="D260" s="13">
        <v>517399.45689999999</v>
      </c>
      <c r="E260" s="13">
        <v>7605.0979778000001</v>
      </c>
      <c r="F260" s="13">
        <v>497920</v>
      </c>
      <c r="G260" s="13">
        <v>482786</v>
      </c>
      <c r="H260" s="13">
        <v>15134</v>
      </c>
      <c r="I260" s="13">
        <v>21992</v>
      </c>
      <c r="J260" s="13">
        <v>21992</v>
      </c>
      <c r="K260" s="13">
        <v>0</v>
      </c>
      <c r="L260" s="35">
        <v>279211.09474940499</v>
      </c>
      <c r="M260" s="13">
        <v>484414.24340211577</v>
      </c>
      <c r="N260" s="13">
        <v>172392</v>
      </c>
      <c r="O260" s="13">
        <v>0</v>
      </c>
      <c r="P260" s="13">
        <v>209408.32106205373</v>
      </c>
      <c r="Q260" s="35">
        <v>20075.221087110513</v>
      </c>
      <c r="R260" s="13">
        <v>21794</v>
      </c>
      <c r="S260" s="13">
        <v>0</v>
      </c>
      <c r="T260" s="13">
        <v>16345.5</v>
      </c>
      <c r="U260" s="35">
        <v>0</v>
      </c>
      <c r="V260" s="13"/>
      <c r="W260" s="13"/>
      <c r="X260" s="13"/>
      <c r="Y260" s="35">
        <v>-16800.75</v>
      </c>
      <c r="Z260" s="13">
        <v>0</v>
      </c>
      <c r="AA260" s="13">
        <v>22401</v>
      </c>
      <c r="AB260" s="13">
        <v>-16800.75</v>
      </c>
    </row>
    <row r="261" spans="1:28">
      <c r="A261" s="2">
        <v>620</v>
      </c>
      <c r="B261" s="1" t="s">
        <v>206</v>
      </c>
      <c r="C261" s="13">
        <v>2242293.6047410001</v>
      </c>
      <c r="D261" s="13">
        <v>2161713.0156</v>
      </c>
      <c r="E261" s="13">
        <v>80580.589141000004</v>
      </c>
      <c r="F261" s="13">
        <v>2175929</v>
      </c>
      <c r="G261" s="13">
        <v>2096351</v>
      </c>
      <c r="H261" s="13">
        <v>79578</v>
      </c>
      <c r="I261" s="13">
        <v>117350</v>
      </c>
      <c r="J261" s="13">
        <v>115778</v>
      </c>
      <c r="K261" s="13">
        <v>1572</v>
      </c>
      <c r="L261" s="35">
        <v>532043.57711805473</v>
      </c>
      <c r="M261" s="13">
        <v>874603.19890764426</v>
      </c>
      <c r="N261" s="13">
        <v>387461</v>
      </c>
      <c r="O261" s="13">
        <v>0</v>
      </c>
      <c r="P261" s="13">
        <v>399032.68283854105</v>
      </c>
      <c r="Q261" s="35">
        <v>51462.46596839789</v>
      </c>
      <c r="R261" s="13">
        <v>172873</v>
      </c>
      <c r="S261" s="13">
        <v>924</v>
      </c>
      <c r="T261" s="13">
        <v>128961.75</v>
      </c>
      <c r="U261" s="35">
        <v>3441.599372760857</v>
      </c>
      <c r="V261" s="13">
        <v>0</v>
      </c>
      <c r="W261" s="13">
        <v>0</v>
      </c>
      <c r="X261" s="13">
        <v>0</v>
      </c>
      <c r="Y261" s="35">
        <v>25768.65</v>
      </c>
      <c r="Z261" s="13">
        <v>61065</v>
      </c>
      <c r="AA261" s="13">
        <v>28428</v>
      </c>
      <c r="AB261" s="13">
        <v>25768.65</v>
      </c>
    </row>
    <row r="262" spans="1:28">
      <c r="A262" s="2">
        <v>622</v>
      </c>
      <c r="B262" s="1" t="s">
        <v>207</v>
      </c>
      <c r="C262" s="13">
        <v>26025142.664109997</v>
      </c>
      <c r="D262" s="13">
        <v>25535828.708999999</v>
      </c>
      <c r="E262" s="13">
        <v>489313.95510999998</v>
      </c>
      <c r="F262" s="13">
        <v>24086785</v>
      </c>
      <c r="G262" s="13">
        <v>23523710</v>
      </c>
      <c r="H262" s="13">
        <v>563075</v>
      </c>
      <c r="I262" s="13">
        <v>1223659</v>
      </c>
      <c r="J262" s="13">
        <v>1195059</v>
      </c>
      <c r="K262" s="13">
        <v>28600</v>
      </c>
      <c r="L262" s="35">
        <v>8050622.0911118649</v>
      </c>
      <c r="M262" s="13">
        <v>13326358.622182004</v>
      </c>
      <c r="N262" s="13">
        <v>8070724</v>
      </c>
      <c r="O262" s="13">
        <v>110182</v>
      </c>
      <c r="P262" s="13">
        <v>5365816.6221820042</v>
      </c>
      <c r="Q262" s="35">
        <v>354411.89241244126</v>
      </c>
      <c r="R262" s="13">
        <v>582874</v>
      </c>
      <c r="S262" s="13">
        <v>19825</v>
      </c>
      <c r="T262" s="13">
        <v>422286.75</v>
      </c>
      <c r="U262" s="35">
        <v>40708.565252425346</v>
      </c>
      <c r="V262" s="13">
        <v>45148</v>
      </c>
      <c r="W262" s="13">
        <v>520</v>
      </c>
      <c r="X262" s="13">
        <v>33471</v>
      </c>
      <c r="Y262" s="35">
        <v>68557.5</v>
      </c>
      <c r="Z262" s="13">
        <v>234370</v>
      </c>
      <c r="AA262" s="13">
        <v>149650</v>
      </c>
      <c r="AB262" s="13">
        <v>68557.5</v>
      </c>
    </row>
    <row r="263" spans="1:28">
      <c r="A263" s="2">
        <v>623</v>
      </c>
      <c r="B263" s="1" t="s">
        <v>435</v>
      </c>
      <c r="C263" s="13">
        <v>534387.752018</v>
      </c>
      <c r="D263" s="13">
        <v>500941.81333999999</v>
      </c>
      <c r="E263" s="13">
        <v>33445.938677999999</v>
      </c>
      <c r="F263" s="13">
        <v>546078</v>
      </c>
      <c r="G263" s="13">
        <v>508447</v>
      </c>
      <c r="H263" s="13">
        <v>37631</v>
      </c>
      <c r="I263" s="13">
        <v>65866</v>
      </c>
      <c r="J263" s="13">
        <v>65866</v>
      </c>
      <c r="K263" s="13">
        <v>0</v>
      </c>
      <c r="L263" s="35">
        <v>218470.29496638774</v>
      </c>
      <c r="M263" s="13">
        <v>398126.24380668427</v>
      </c>
      <c r="N263" s="13">
        <v>64540</v>
      </c>
      <c r="O263" s="13">
        <v>0</v>
      </c>
      <c r="P263" s="13">
        <v>163852.72122479079</v>
      </c>
      <c r="Q263" s="35">
        <v>15729.659573519342</v>
      </c>
      <c r="R263" s="13">
        <v>27215</v>
      </c>
      <c r="S263" s="13">
        <v>0</v>
      </c>
      <c r="T263" s="13">
        <v>20411.25</v>
      </c>
      <c r="U263" s="35">
        <v>0</v>
      </c>
      <c r="V263" s="13"/>
      <c r="W263" s="13"/>
      <c r="X263" s="13"/>
      <c r="Y263" s="35">
        <v>8367.4500000000007</v>
      </c>
      <c r="Z263" s="13">
        <v>24593</v>
      </c>
      <c r="AA263" s="13">
        <v>14191</v>
      </c>
      <c r="AB263" s="13">
        <v>8367.4500000000007</v>
      </c>
    </row>
    <row r="264" spans="1:28">
      <c r="A264" s="2">
        <v>626</v>
      </c>
      <c r="B264" s="1" t="s">
        <v>208</v>
      </c>
      <c r="C264" s="13">
        <v>2390328.1345600002</v>
      </c>
      <c r="D264" s="13">
        <v>2270241.2217000001</v>
      </c>
      <c r="E264" s="13">
        <v>120086.91286</v>
      </c>
      <c r="F264" s="13">
        <v>2439076</v>
      </c>
      <c r="G264" s="13">
        <v>2318172</v>
      </c>
      <c r="H264" s="13">
        <v>120904</v>
      </c>
      <c r="I264" s="13">
        <v>95008</v>
      </c>
      <c r="J264" s="13">
        <v>95008</v>
      </c>
      <c r="K264" s="13">
        <v>0</v>
      </c>
      <c r="L264" s="35">
        <v>425993.70197942585</v>
      </c>
      <c r="M264" s="13">
        <v>728509.19865206757</v>
      </c>
      <c r="N264" s="13">
        <v>526782</v>
      </c>
      <c r="O264" s="13">
        <v>0</v>
      </c>
      <c r="P264" s="13">
        <v>201727.19865206757</v>
      </c>
      <c r="Q264" s="35">
        <v>23251.731693452435</v>
      </c>
      <c r="R264" s="13">
        <v>50466</v>
      </c>
      <c r="S264" s="13">
        <v>1710</v>
      </c>
      <c r="T264" s="13">
        <v>36567</v>
      </c>
      <c r="U264" s="35">
        <v>4524.0693318345184</v>
      </c>
      <c r="V264" s="13">
        <v>16517</v>
      </c>
      <c r="W264" s="13">
        <v>0</v>
      </c>
      <c r="X264" s="13">
        <v>12387.75</v>
      </c>
      <c r="Y264" s="35">
        <v>2732.25</v>
      </c>
      <c r="Z264" s="13">
        <v>3643</v>
      </c>
      <c r="AA264" s="13">
        <v>0</v>
      </c>
      <c r="AB264" s="13">
        <v>2732.25</v>
      </c>
    </row>
    <row r="265" spans="1:28">
      <c r="A265" s="2">
        <v>627</v>
      </c>
      <c r="B265" s="1" t="s">
        <v>209</v>
      </c>
      <c r="C265" s="13">
        <v>2296053.8669400001</v>
      </c>
      <c r="D265" s="13">
        <v>2146684.7716999999</v>
      </c>
      <c r="E265" s="13">
        <v>149369.09524</v>
      </c>
      <c r="F265" s="13">
        <v>2534494</v>
      </c>
      <c r="G265" s="13">
        <v>2392514</v>
      </c>
      <c r="H265" s="13">
        <v>141980</v>
      </c>
      <c r="I265" s="13">
        <v>60041</v>
      </c>
      <c r="J265" s="13">
        <v>57642</v>
      </c>
      <c r="K265" s="13">
        <v>2399</v>
      </c>
      <c r="L265" s="35">
        <v>679554.16151921998</v>
      </c>
      <c r="M265" s="13">
        <v>1207953.6021853068</v>
      </c>
      <c r="N265" s="13">
        <v>746522</v>
      </c>
      <c r="O265" s="13">
        <v>6367</v>
      </c>
      <c r="P265" s="13">
        <v>467798.60218530684</v>
      </c>
      <c r="Q265" s="35">
        <v>41312.701297900079</v>
      </c>
      <c r="R265" s="13">
        <v>28945</v>
      </c>
      <c r="S265" s="13">
        <v>1024</v>
      </c>
      <c r="T265" s="13">
        <v>20940.75</v>
      </c>
      <c r="U265" s="35">
        <v>26392.354129431678</v>
      </c>
      <c r="V265" s="13">
        <v>23298</v>
      </c>
      <c r="W265" s="13">
        <v>0</v>
      </c>
      <c r="X265" s="13">
        <v>17473.5</v>
      </c>
      <c r="Y265" s="35">
        <v>-14944.5</v>
      </c>
      <c r="Z265" s="13">
        <v>25000</v>
      </c>
      <c r="AA265" s="13">
        <v>44926</v>
      </c>
      <c r="AB265" s="13">
        <v>-14944.5</v>
      </c>
    </row>
    <row r="266" spans="1:28">
      <c r="A266" s="2">
        <v>629</v>
      </c>
      <c r="B266" s="1" t="s">
        <v>210</v>
      </c>
      <c r="C266" s="13">
        <v>2590392.77721</v>
      </c>
      <c r="D266" s="13">
        <v>2467065.4515</v>
      </c>
      <c r="E266" s="13">
        <v>123327.32571</v>
      </c>
      <c r="F266" s="13">
        <v>3195394</v>
      </c>
      <c r="G266" s="13">
        <v>3069359</v>
      </c>
      <c r="H266" s="13">
        <v>126035</v>
      </c>
      <c r="I266" s="13">
        <v>32744</v>
      </c>
      <c r="J266" s="13">
        <v>30911</v>
      </c>
      <c r="K266" s="13">
        <v>1833</v>
      </c>
      <c r="L266" s="35">
        <v>694361.47656405007</v>
      </c>
      <c r="M266" s="13">
        <v>1137500.0235316316</v>
      </c>
      <c r="N266" s="13">
        <v>456642</v>
      </c>
      <c r="O266" s="13">
        <v>11869</v>
      </c>
      <c r="P266" s="13">
        <v>520771.10742303752</v>
      </c>
      <c r="Q266" s="35">
        <v>16285.69642604507</v>
      </c>
      <c r="R266" s="13">
        <v>20450</v>
      </c>
      <c r="S266" s="13">
        <v>0</v>
      </c>
      <c r="T266" s="13">
        <v>15337.5</v>
      </c>
      <c r="U266" s="35">
        <v>12149.97140902613</v>
      </c>
      <c r="V266" s="13">
        <v>55269</v>
      </c>
      <c r="W266" s="13">
        <v>0</v>
      </c>
      <c r="X266" s="13">
        <v>41451.75</v>
      </c>
      <c r="Y266" s="35">
        <v>40101</v>
      </c>
      <c r="Z266" s="13">
        <v>51319</v>
      </c>
      <c r="AA266" s="13">
        <v>2000</v>
      </c>
      <c r="AB266" s="13">
        <v>40101</v>
      </c>
    </row>
    <row r="267" spans="1:28">
      <c r="A267" s="2">
        <v>632</v>
      </c>
      <c r="B267" s="1" t="s">
        <v>211</v>
      </c>
      <c r="C267" s="13">
        <v>3671164.5740499999</v>
      </c>
      <c r="D267" s="13">
        <v>3467256.6592000001</v>
      </c>
      <c r="E267" s="13">
        <v>203907.91485</v>
      </c>
      <c r="F267" s="13">
        <v>3892450</v>
      </c>
      <c r="G267" s="13">
        <v>3641794</v>
      </c>
      <c r="H267" s="13">
        <v>250656</v>
      </c>
      <c r="I267" s="13">
        <v>170920</v>
      </c>
      <c r="J267" s="13">
        <v>167401</v>
      </c>
      <c r="K267" s="13">
        <v>3519</v>
      </c>
      <c r="L267" s="35">
        <v>1008066.5805385201</v>
      </c>
      <c r="M267" s="13">
        <v>1026872.5907562515</v>
      </c>
      <c r="N267" s="13">
        <v>1192303</v>
      </c>
      <c r="O267" s="13">
        <v>0</v>
      </c>
      <c r="P267" s="13">
        <v>-165430.40924374852</v>
      </c>
      <c r="Q267" s="35">
        <v>74271.134852103656</v>
      </c>
      <c r="R267" s="13">
        <v>164152</v>
      </c>
      <c r="S267" s="13">
        <v>396</v>
      </c>
      <c r="T267" s="13">
        <v>122817</v>
      </c>
      <c r="U267" s="35">
        <v>13157.573128855503</v>
      </c>
      <c r="V267" s="13">
        <v>56486</v>
      </c>
      <c r="W267" s="13">
        <v>3890</v>
      </c>
      <c r="X267" s="13">
        <v>39447</v>
      </c>
      <c r="Y267" s="35">
        <v>57069.45</v>
      </c>
      <c r="Z267" s="13">
        <v>97275</v>
      </c>
      <c r="AA267" s="13">
        <v>27173</v>
      </c>
      <c r="AB267" s="13">
        <v>57069.45</v>
      </c>
    </row>
    <row r="268" spans="1:28">
      <c r="A268" s="2">
        <v>637</v>
      </c>
      <c r="B268" s="1" t="s">
        <v>212</v>
      </c>
      <c r="C268" s="13">
        <v>30339625.0132</v>
      </c>
      <c r="D268" s="13">
        <v>28817959.658</v>
      </c>
      <c r="E268" s="13">
        <v>1521665.3552000001</v>
      </c>
      <c r="F268" s="13">
        <v>30738503</v>
      </c>
      <c r="G268" s="13">
        <v>28898024</v>
      </c>
      <c r="H268" s="13">
        <v>1840479</v>
      </c>
      <c r="I268" s="13">
        <v>1163467</v>
      </c>
      <c r="J268" s="13">
        <v>1123038</v>
      </c>
      <c r="K268" s="13">
        <v>40429</v>
      </c>
      <c r="L268" s="35">
        <v>7203479.3058804423</v>
      </c>
      <c r="M268" s="13">
        <v>11116755.636184227</v>
      </c>
      <c r="N268" s="13">
        <v>6276583</v>
      </c>
      <c r="O268" s="13">
        <v>0</v>
      </c>
      <c r="P268" s="13">
        <v>4840172.6361842267</v>
      </c>
      <c r="Q268" s="35">
        <v>209339.97144207868</v>
      </c>
      <c r="R268" s="13">
        <v>398537</v>
      </c>
      <c r="S268" s="13">
        <v>2860</v>
      </c>
      <c r="T268" s="13">
        <v>296757.75</v>
      </c>
      <c r="U268" s="35">
        <v>46412.069311521438</v>
      </c>
      <c r="V268" s="13">
        <v>244968</v>
      </c>
      <c r="W268" s="13">
        <v>1446</v>
      </c>
      <c r="X268" s="13">
        <v>182641.5</v>
      </c>
      <c r="Y268" s="35">
        <v>430658.85</v>
      </c>
      <c r="Z268" s="13">
        <v>729254</v>
      </c>
      <c r="AA268" s="13">
        <v>166621</v>
      </c>
      <c r="AB268" s="13">
        <v>430658.85</v>
      </c>
    </row>
    <row r="269" spans="1:28">
      <c r="A269" s="2">
        <v>638</v>
      </c>
      <c r="B269" s="1" t="s">
        <v>213</v>
      </c>
      <c r="C269" s="13">
        <v>297758.52202999999</v>
      </c>
      <c r="D269" s="13">
        <v>297758.52202999999</v>
      </c>
      <c r="E269" s="13">
        <v>0</v>
      </c>
      <c r="F269" s="13">
        <v>327734</v>
      </c>
      <c r="G269" s="13">
        <v>327734</v>
      </c>
      <c r="H269" s="13">
        <v>0</v>
      </c>
      <c r="I269" s="13">
        <v>11868</v>
      </c>
      <c r="J269" s="13">
        <v>11868</v>
      </c>
      <c r="K269" s="13">
        <v>0</v>
      </c>
      <c r="L269" s="35">
        <v>175060.63458947925</v>
      </c>
      <c r="M269" s="13">
        <v>331719.88340516901</v>
      </c>
      <c r="N269" s="13">
        <v>87555</v>
      </c>
      <c r="O269" s="13">
        <v>0</v>
      </c>
      <c r="P269" s="13">
        <v>131295.47594210942</v>
      </c>
      <c r="Q269" s="35">
        <v>5595.9344276136244</v>
      </c>
      <c r="R269" s="13">
        <v>8187</v>
      </c>
      <c r="S269" s="13">
        <v>0</v>
      </c>
      <c r="T269" s="13">
        <v>6140.25</v>
      </c>
      <c r="U269" s="35">
        <v>7287.1752864440168</v>
      </c>
      <c r="V269" s="13">
        <v>0</v>
      </c>
      <c r="W269" s="13">
        <v>0</v>
      </c>
      <c r="X269" s="13">
        <v>0</v>
      </c>
      <c r="Y269" s="35">
        <v>0</v>
      </c>
      <c r="Z269" s="13">
        <v>0</v>
      </c>
      <c r="AA269" s="13">
        <v>0</v>
      </c>
      <c r="AB269" s="13">
        <v>0</v>
      </c>
    </row>
    <row r="270" spans="1:28">
      <c r="A270" s="2">
        <v>642</v>
      </c>
      <c r="B270" s="1" t="s">
        <v>214</v>
      </c>
      <c r="C270" s="13">
        <v>8894193.1688000001</v>
      </c>
      <c r="D270" s="13">
        <v>8546544.4887000006</v>
      </c>
      <c r="E270" s="13">
        <v>347648.6801</v>
      </c>
      <c r="F270" s="13">
        <v>8541410</v>
      </c>
      <c r="G270" s="13">
        <v>8117939</v>
      </c>
      <c r="H270" s="13">
        <v>423471</v>
      </c>
      <c r="I270" s="13">
        <v>272804</v>
      </c>
      <c r="J270" s="13">
        <v>179565</v>
      </c>
      <c r="K270" s="13">
        <v>93239</v>
      </c>
      <c r="L270" s="35">
        <v>2919019.637839599</v>
      </c>
      <c r="M270" s="13">
        <v>3566358.3234531903</v>
      </c>
      <c r="N270" s="13">
        <v>2569302</v>
      </c>
      <c r="O270" s="13">
        <v>329251</v>
      </c>
      <c r="P270" s="13">
        <v>1326307.3234531903</v>
      </c>
      <c r="Q270" s="35">
        <v>162334.40119837801</v>
      </c>
      <c r="R270" s="13">
        <v>239309</v>
      </c>
      <c r="S270" s="13">
        <v>4109</v>
      </c>
      <c r="T270" s="13">
        <v>176400</v>
      </c>
      <c r="U270" s="35">
        <v>19416.609921510775</v>
      </c>
      <c r="V270" s="13">
        <v>39689</v>
      </c>
      <c r="W270" s="13">
        <v>21</v>
      </c>
      <c r="X270" s="13">
        <v>29751</v>
      </c>
      <c r="Y270" s="35">
        <v>39253.5</v>
      </c>
      <c r="Z270" s="13">
        <v>103398</v>
      </c>
      <c r="AA270" s="13">
        <v>51060</v>
      </c>
      <c r="AB270" s="13">
        <v>39253.5</v>
      </c>
    </row>
    <row r="271" spans="1:28">
      <c r="A271" s="2">
        <v>643</v>
      </c>
      <c r="B271" s="1" t="s">
        <v>436</v>
      </c>
      <c r="C271" s="13">
        <v>1311167.891943</v>
      </c>
      <c r="D271" s="13">
        <v>1251460.6719</v>
      </c>
      <c r="E271" s="13">
        <v>59707.220043000001</v>
      </c>
      <c r="F271" s="13">
        <v>1507696</v>
      </c>
      <c r="G271" s="13">
        <v>1440151</v>
      </c>
      <c r="H271" s="13">
        <v>67545</v>
      </c>
      <c r="I271" s="13">
        <v>37802</v>
      </c>
      <c r="J271" s="13">
        <v>36707</v>
      </c>
      <c r="K271" s="13">
        <v>1095</v>
      </c>
      <c r="L271" s="35">
        <v>382029.78599194088</v>
      </c>
      <c r="M271" s="13">
        <v>682778.65184170543</v>
      </c>
      <c r="N271" s="13">
        <v>233692</v>
      </c>
      <c r="O271" s="13">
        <v>0</v>
      </c>
      <c r="P271" s="13">
        <v>286522.33949395566</v>
      </c>
      <c r="Q271" s="35">
        <v>55315.438723671257</v>
      </c>
      <c r="R271" s="13">
        <v>43313</v>
      </c>
      <c r="S271" s="13">
        <v>0</v>
      </c>
      <c r="T271" s="13">
        <v>32484.75</v>
      </c>
      <c r="U271" s="35">
        <v>14729.286234657462</v>
      </c>
      <c r="V271" s="13">
        <v>43409</v>
      </c>
      <c r="W271" s="13">
        <v>0</v>
      </c>
      <c r="X271" s="13">
        <v>32556.75</v>
      </c>
      <c r="Y271" s="35">
        <v>-16602.900000000001</v>
      </c>
      <c r="Z271" s="13">
        <v>4494</v>
      </c>
      <c r="AA271" s="13">
        <v>27530</v>
      </c>
      <c r="AB271" s="13">
        <v>-16602.900000000001</v>
      </c>
    </row>
    <row r="272" spans="1:28">
      <c r="A272" s="2">
        <v>644</v>
      </c>
      <c r="B272" s="1" t="s">
        <v>437</v>
      </c>
      <c r="C272" s="13">
        <v>283799.36804929998</v>
      </c>
      <c r="D272" s="13">
        <v>281396.35220999998</v>
      </c>
      <c r="E272" s="13">
        <v>2403.0158393000002</v>
      </c>
      <c r="F272" s="13">
        <v>318288</v>
      </c>
      <c r="G272" s="13">
        <v>316485</v>
      </c>
      <c r="H272" s="13">
        <v>1803</v>
      </c>
      <c r="I272" s="13">
        <v>96470</v>
      </c>
      <c r="J272" s="13">
        <v>96470</v>
      </c>
      <c r="K272" s="13">
        <v>0</v>
      </c>
      <c r="L272" s="35">
        <v>119571.9678999318</v>
      </c>
      <c r="M272" s="13">
        <v>218841.97135687168</v>
      </c>
      <c r="N272" s="13">
        <v>79403</v>
      </c>
      <c r="O272" s="13">
        <v>0</v>
      </c>
      <c r="P272" s="13">
        <v>89678.975924948842</v>
      </c>
      <c r="Q272" s="35">
        <v>18458.703322955804</v>
      </c>
      <c r="R272" s="13">
        <v>45653</v>
      </c>
      <c r="S272" s="13">
        <v>0</v>
      </c>
      <c r="T272" s="13">
        <v>34239.75</v>
      </c>
      <c r="U272" s="35">
        <v>8566.9542510260617</v>
      </c>
      <c r="V272" s="13">
        <v>0</v>
      </c>
      <c r="W272" s="13">
        <v>0</v>
      </c>
      <c r="X272" s="13">
        <v>0</v>
      </c>
      <c r="Y272" s="35">
        <v>-30090</v>
      </c>
      <c r="Z272" s="13">
        <v>265</v>
      </c>
      <c r="AA272" s="13">
        <v>40385</v>
      </c>
      <c r="AB272" s="13">
        <v>-30090</v>
      </c>
    </row>
    <row r="273" spans="1:28">
      <c r="A273" s="2">
        <v>645</v>
      </c>
      <c r="B273" s="1" t="s">
        <v>515</v>
      </c>
      <c r="C273" s="13">
        <v>457029.56423999998</v>
      </c>
      <c r="D273" s="13">
        <v>457029.56423999998</v>
      </c>
      <c r="E273" s="13">
        <v>0</v>
      </c>
      <c r="F273" s="13">
        <v>440712</v>
      </c>
      <c r="G273" s="13">
        <v>440712</v>
      </c>
      <c r="H273" s="13">
        <v>0</v>
      </c>
      <c r="I273" s="13">
        <v>48414</v>
      </c>
      <c r="J273" s="13">
        <v>48414</v>
      </c>
      <c r="K273" s="13">
        <v>0</v>
      </c>
      <c r="L273" s="35">
        <v>144364.36500569739</v>
      </c>
      <c r="M273" s="13">
        <v>250994.55778123994</v>
      </c>
      <c r="N273" s="13">
        <v>95365</v>
      </c>
      <c r="O273" s="13">
        <v>0</v>
      </c>
      <c r="P273" s="13">
        <v>108273.27375427305</v>
      </c>
      <c r="Q273" s="35">
        <v>12703.518052513711</v>
      </c>
      <c r="R273" s="13">
        <v>2246</v>
      </c>
      <c r="S273" s="13">
        <v>420</v>
      </c>
      <c r="T273" s="13">
        <v>1369.5</v>
      </c>
      <c r="U273" s="35">
        <v>3123.1493968085911</v>
      </c>
      <c r="V273" s="13">
        <v>17912</v>
      </c>
      <c r="W273" s="13">
        <v>0</v>
      </c>
      <c r="X273" s="13">
        <v>13434</v>
      </c>
      <c r="Y273" s="35">
        <v>9626.85</v>
      </c>
      <c r="Z273" s="13">
        <v>13219</v>
      </c>
      <c r="AA273" s="13">
        <v>996</v>
      </c>
      <c r="AB273" s="13">
        <v>9626.85</v>
      </c>
    </row>
    <row r="274" spans="1:28">
      <c r="A274" s="2">
        <v>653</v>
      </c>
      <c r="B274" s="1" t="s">
        <v>445</v>
      </c>
      <c r="C274" s="13">
        <v>796291.52999900002</v>
      </c>
      <c r="D274" s="13">
        <v>776653.93125000002</v>
      </c>
      <c r="E274" s="13">
        <v>19637.598749000001</v>
      </c>
      <c r="F274" s="13">
        <v>705496</v>
      </c>
      <c r="G274" s="13">
        <v>689859</v>
      </c>
      <c r="H274" s="13">
        <v>15637</v>
      </c>
      <c r="I274" s="13">
        <v>55475</v>
      </c>
      <c r="J274" s="13">
        <v>51090</v>
      </c>
      <c r="K274" s="13">
        <v>4385</v>
      </c>
      <c r="L274" s="35">
        <v>353532.43991067243</v>
      </c>
      <c r="M274" s="13">
        <v>548253.5793869273</v>
      </c>
      <c r="N274" s="13">
        <v>327631</v>
      </c>
      <c r="O274" s="13">
        <v>2722</v>
      </c>
      <c r="P274" s="13">
        <v>223344.5793869273</v>
      </c>
      <c r="Q274" s="35">
        <v>16180.393460244837</v>
      </c>
      <c r="R274" s="13">
        <v>54304</v>
      </c>
      <c r="S274" s="13">
        <v>46</v>
      </c>
      <c r="T274" s="13">
        <v>40693.5</v>
      </c>
      <c r="U274" s="35">
        <v>7946.4317264562178</v>
      </c>
      <c r="V274" s="13">
        <v>6356</v>
      </c>
      <c r="W274" s="13">
        <v>0</v>
      </c>
      <c r="X274" s="13">
        <v>4767</v>
      </c>
      <c r="Y274" s="35">
        <v>70437.600000000006</v>
      </c>
      <c r="Z274" s="13">
        <v>109375</v>
      </c>
      <c r="AA274" s="13">
        <v>18714</v>
      </c>
      <c r="AB274" s="13">
        <v>70437.600000000006</v>
      </c>
    </row>
    <row r="275" spans="1:28">
      <c r="A275" s="2">
        <v>654</v>
      </c>
      <c r="B275" s="1" t="s">
        <v>215</v>
      </c>
      <c r="C275" s="13">
        <v>1352104.253328</v>
      </c>
      <c r="D275" s="13">
        <v>1296782.6243</v>
      </c>
      <c r="E275" s="13">
        <v>55321.629028000003</v>
      </c>
      <c r="F275" s="13">
        <v>1457129</v>
      </c>
      <c r="G275" s="13">
        <v>1408264</v>
      </c>
      <c r="H275" s="13">
        <v>48865</v>
      </c>
      <c r="I275" s="13">
        <v>57456</v>
      </c>
      <c r="J275" s="13">
        <v>43202</v>
      </c>
      <c r="K275" s="13">
        <v>14254</v>
      </c>
      <c r="L275" s="35">
        <v>470794.65751220018</v>
      </c>
      <c r="M275" s="13">
        <v>855826.77834205399</v>
      </c>
      <c r="N275" s="13">
        <v>510992</v>
      </c>
      <c r="O275" s="13">
        <v>0</v>
      </c>
      <c r="P275" s="13">
        <v>344834.77834205399</v>
      </c>
      <c r="Q275" s="35">
        <v>45519.008507955681</v>
      </c>
      <c r="R275" s="13">
        <v>196342</v>
      </c>
      <c r="S275" s="13">
        <v>513</v>
      </c>
      <c r="T275" s="13">
        <v>146871.75</v>
      </c>
      <c r="U275" s="35">
        <v>6559.5495862885946</v>
      </c>
      <c r="V275" s="13">
        <v>66758</v>
      </c>
      <c r="W275" s="13">
        <v>0</v>
      </c>
      <c r="X275" s="13">
        <v>50068.5</v>
      </c>
      <c r="Y275" s="35" t="e">
        <f>#VALUE!</f>
        <v>#VALUE!</v>
      </c>
      <c r="Z275" s="13"/>
      <c r="AA275" s="13"/>
      <c r="AB275" s="13"/>
    </row>
    <row r="276" spans="1:28">
      <c r="A276" s="2">
        <v>664</v>
      </c>
      <c r="B276" s="1" t="s">
        <v>216</v>
      </c>
      <c r="C276" s="13">
        <v>6792988.8024300002</v>
      </c>
      <c r="D276" s="13">
        <v>6551089.0794000002</v>
      </c>
      <c r="E276" s="13">
        <v>241899.72302999999</v>
      </c>
      <c r="F276" s="13">
        <v>6669225</v>
      </c>
      <c r="G276" s="13">
        <v>6431037</v>
      </c>
      <c r="H276" s="13">
        <v>238188</v>
      </c>
      <c r="I276" s="13">
        <v>172851</v>
      </c>
      <c r="J276" s="13">
        <v>172851</v>
      </c>
      <c r="K276" s="13">
        <v>0</v>
      </c>
      <c r="L276" s="35">
        <v>2731209.4886530372</v>
      </c>
      <c r="M276" s="13">
        <v>4200495.4477390479</v>
      </c>
      <c r="N276" s="13">
        <v>2750667</v>
      </c>
      <c r="O276" s="13">
        <v>27152</v>
      </c>
      <c r="P276" s="13">
        <v>1476980.4477390479</v>
      </c>
      <c r="Q276" s="35">
        <v>42295.296521824093</v>
      </c>
      <c r="R276" s="13">
        <v>164321</v>
      </c>
      <c r="S276" s="13">
        <v>10049</v>
      </c>
      <c r="T276" s="13">
        <v>115704</v>
      </c>
      <c r="U276" s="35">
        <v>29592.191479632856</v>
      </c>
      <c r="V276" s="13">
        <v>53165</v>
      </c>
      <c r="W276" s="13">
        <v>400</v>
      </c>
      <c r="X276" s="13">
        <v>39573.75</v>
      </c>
      <c r="Y276" s="35">
        <v>70421.7</v>
      </c>
      <c r="Z276" s="13">
        <v>139211</v>
      </c>
      <c r="AA276" s="13">
        <v>49472</v>
      </c>
      <c r="AB276" s="13">
        <v>70421.7</v>
      </c>
    </row>
    <row r="277" spans="1:28">
      <c r="A277" s="2">
        <v>668</v>
      </c>
      <c r="B277" s="1" t="s">
        <v>217</v>
      </c>
      <c r="C277" s="13">
        <v>1378305.0554269</v>
      </c>
      <c r="D277" s="13">
        <v>1375210.9838</v>
      </c>
      <c r="E277" s="13">
        <v>3094.0716269</v>
      </c>
      <c r="F277" s="13">
        <v>1347435</v>
      </c>
      <c r="G277" s="13">
        <v>1322545</v>
      </c>
      <c r="H277" s="13">
        <v>24890</v>
      </c>
      <c r="I277" s="13">
        <v>99769</v>
      </c>
      <c r="J277" s="13">
        <v>61180</v>
      </c>
      <c r="K277" s="13">
        <v>38589</v>
      </c>
      <c r="L277" s="35">
        <v>598416.31468528684</v>
      </c>
      <c r="M277" s="13">
        <v>1096708.2949137138</v>
      </c>
      <c r="N277" s="13">
        <v>715831</v>
      </c>
      <c r="O277" s="13">
        <v>7557</v>
      </c>
      <c r="P277" s="13">
        <v>388434.29491371382</v>
      </c>
      <c r="Q277" s="35">
        <v>40793.857545877749</v>
      </c>
      <c r="R277" s="13">
        <v>123945</v>
      </c>
      <c r="S277" s="13">
        <v>0</v>
      </c>
      <c r="T277" s="13">
        <v>92958.75</v>
      </c>
      <c r="U277" s="35">
        <v>31346.135959428724</v>
      </c>
      <c r="V277" s="13">
        <v>64246</v>
      </c>
      <c r="W277" s="13">
        <v>0</v>
      </c>
      <c r="X277" s="13">
        <v>48184.5</v>
      </c>
      <c r="Y277" s="35">
        <v>188048.25</v>
      </c>
      <c r="Z277" s="13">
        <v>519778</v>
      </c>
      <c r="AA277" s="13">
        <v>278942</v>
      </c>
      <c r="AB277" s="13">
        <v>188048.25</v>
      </c>
    </row>
    <row r="278" spans="1:28">
      <c r="A278" s="2">
        <v>677</v>
      </c>
      <c r="B278" s="1" t="s">
        <v>218</v>
      </c>
      <c r="C278" s="13">
        <v>2637022.2728550001</v>
      </c>
      <c r="D278" s="13">
        <v>2539073.5353999999</v>
      </c>
      <c r="E278" s="13">
        <v>97948.737454999995</v>
      </c>
      <c r="F278" s="13">
        <v>2982758</v>
      </c>
      <c r="G278" s="13">
        <v>2868677</v>
      </c>
      <c r="H278" s="13">
        <v>114081</v>
      </c>
      <c r="I278" s="13">
        <v>156525</v>
      </c>
      <c r="J278" s="13">
        <v>135600</v>
      </c>
      <c r="K278" s="13">
        <v>20925</v>
      </c>
      <c r="L278" s="35">
        <v>1109107.9105242698</v>
      </c>
      <c r="M278" s="13">
        <v>2031521.8466211399</v>
      </c>
      <c r="N278" s="13">
        <v>862431</v>
      </c>
      <c r="O278" s="13">
        <v>4509</v>
      </c>
      <c r="P278" s="13">
        <v>831830.93289320241</v>
      </c>
      <c r="Q278" s="35">
        <v>70546.245836688846</v>
      </c>
      <c r="R278" s="13">
        <v>218300</v>
      </c>
      <c r="S278" s="13">
        <v>0</v>
      </c>
      <c r="T278" s="13">
        <v>163725</v>
      </c>
      <c r="U278" s="35">
        <v>35985.367200934146</v>
      </c>
      <c r="V278" s="13">
        <v>82204</v>
      </c>
      <c r="W278" s="13">
        <v>1158</v>
      </c>
      <c r="X278" s="13">
        <v>60784.5</v>
      </c>
      <c r="Y278" s="35">
        <v>-34598.85</v>
      </c>
      <c r="Z278" s="13">
        <v>58254</v>
      </c>
      <c r="AA278" s="13">
        <v>108824</v>
      </c>
      <c r="AB278" s="13">
        <v>-34598.85</v>
      </c>
    </row>
    <row r="279" spans="1:28">
      <c r="A279" s="2">
        <v>678</v>
      </c>
      <c r="B279" s="1" t="s">
        <v>219</v>
      </c>
      <c r="C279" s="13">
        <v>803803.07587599999</v>
      </c>
      <c r="D279" s="13">
        <v>747742.77208999998</v>
      </c>
      <c r="E279" s="13">
        <v>56060.303785999997</v>
      </c>
      <c r="F279" s="13">
        <v>623539</v>
      </c>
      <c r="G279" s="13">
        <v>580082</v>
      </c>
      <c r="H279" s="13">
        <v>43457</v>
      </c>
      <c r="I279" s="13">
        <v>54156</v>
      </c>
      <c r="J279" s="13">
        <v>54156</v>
      </c>
      <c r="K279" s="13">
        <v>0</v>
      </c>
      <c r="L279" s="35">
        <v>214115.23055961024</v>
      </c>
      <c r="M279" s="13">
        <v>387402.52751485293</v>
      </c>
      <c r="N279" s="13">
        <v>168873</v>
      </c>
      <c r="O279" s="13">
        <v>0</v>
      </c>
      <c r="P279" s="13">
        <v>160586.42291970766</v>
      </c>
      <c r="Q279" s="35">
        <v>20324.867140713548</v>
      </c>
      <c r="R279" s="13">
        <v>32195</v>
      </c>
      <c r="S279" s="13">
        <v>0</v>
      </c>
      <c r="T279" s="13">
        <v>24146.25</v>
      </c>
      <c r="U279" s="35">
        <v>9286.781176260205</v>
      </c>
      <c r="V279" s="13">
        <v>49850</v>
      </c>
      <c r="W279" s="13">
        <v>0</v>
      </c>
      <c r="X279" s="13">
        <v>37387.5</v>
      </c>
      <c r="Y279" s="35">
        <v>-19773.75</v>
      </c>
      <c r="Z279" s="13">
        <v>9766</v>
      </c>
      <c r="AA279" s="13">
        <v>36982</v>
      </c>
      <c r="AB279" s="13">
        <v>-19773.75</v>
      </c>
    </row>
    <row r="280" spans="1:28">
      <c r="A280" s="2">
        <v>683</v>
      </c>
      <c r="B280" s="1" t="s">
        <v>480</v>
      </c>
      <c r="C280" s="13">
        <v>1074196.844059</v>
      </c>
      <c r="D280" s="13">
        <v>1065746.219</v>
      </c>
      <c r="E280" s="13">
        <v>8450.625059</v>
      </c>
      <c r="F280" s="13">
        <v>1267204</v>
      </c>
      <c r="G280" s="13">
        <v>1255414</v>
      </c>
      <c r="H280" s="13">
        <v>11790</v>
      </c>
      <c r="I280" s="13">
        <v>29876</v>
      </c>
      <c r="J280" s="13">
        <v>28761</v>
      </c>
      <c r="K280" s="13">
        <v>1115</v>
      </c>
      <c r="L280" s="35">
        <v>455736.26497610722</v>
      </c>
      <c r="M280" s="13">
        <v>808808.90543953772</v>
      </c>
      <c r="N280" s="13">
        <v>492546</v>
      </c>
      <c r="O280" s="13">
        <v>86740</v>
      </c>
      <c r="P280" s="13">
        <v>341802.1987320804</v>
      </c>
      <c r="Q280" s="35">
        <v>15619.010099521749</v>
      </c>
      <c r="R280" s="13">
        <v>61749</v>
      </c>
      <c r="S280" s="13">
        <v>0</v>
      </c>
      <c r="T280" s="13">
        <v>46311.75</v>
      </c>
      <c r="U280" s="35">
        <v>17894.029097712879</v>
      </c>
      <c r="V280" s="13">
        <v>64862</v>
      </c>
      <c r="W280" s="13">
        <v>0</v>
      </c>
      <c r="X280" s="13">
        <v>48646.5</v>
      </c>
      <c r="Y280" s="35">
        <v>-14268.15</v>
      </c>
      <c r="Z280" s="13">
        <v>60971</v>
      </c>
      <c r="AA280" s="13">
        <v>80530</v>
      </c>
      <c r="AB280" s="13">
        <v>-14268.15</v>
      </c>
    </row>
    <row r="281" spans="1:28">
      <c r="A281" s="2">
        <v>687</v>
      </c>
      <c r="B281" s="1" t="s">
        <v>220</v>
      </c>
      <c r="C281" s="13">
        <v>11849086.70383</v>
      </c>
      <c r="D281" s="13">
        <v>11573470.426999999</v>
      </c>
      <c r="E281" s="13">
        <v>275616.27682999999</v>
      </c>
      <c r="F281" s="13">
        <v>11417905</v>
      </c>
      <c r="G281" s="13">
        <v>11085473</v>
      </c>
      <c r="H281" s="13">
        <v>332432</v>
      </c>
      <c r="I281" s="13">
        <v>373713</v>
      </c>
      <c r="J281" s="13">
        <v>355761</v>
      </c>
      <c r="K281" s="13">
        <v>17952</v>
      </c>
      <c r="L281" s="35">
        <v>4287827.9059120389</v>
      </c>
      <c r="M281" s="13">
        <v>7351328.4655888267</v>
      </c>
      <c r="N281" s="13">
        <v>4956625</v>
      </c>
      <c r="O281" s="13">
        <v>0</v>
      </c>
      <c r="P281" s="13">
        <v>2394703.4655888267</v>
      </c>
      <c r="Q281" s="35">
        <v>124358.15347251043</v>
      </c>
      <c r="R281" s="13">
        <v>380707</v>
      </c>
      <c r="S281" s="13">
        <v>8210</v>
      </c>
      <c r="T281" s="13">
        <v>279372.75</v>
      </c>
      <c r="U281" s="35">
        <v>21572.191309752565</v>
      </c>
      <c r="V281" s="13">
        <v>120185</v>
      </c>
      <c r="W281" s="13">
        <v>0</v>
      </c>
      <c r="X281" s="13">
        <v>90138.75</v>
      </c>
      <c r="Y281" s="35">
        <v>134868.15</v>
      </c>
      <c r="Z281" s="13">
        <v>271128</v>
      </c>
      <c r="AA281" s="13">
        <v>96557</v>
      </c>
      <c r="AB281" s="13">
        <v>134868.15</v>
      </c>
    </row>
    <row r="282" spans="1:28">
      <c r="A282" s="2">
        <v>689</v>
      </c>
      <c r="B282" s="1" t="s">
        <v>221</v>
      </c>
      <c r="C282" s="13">
        <v>541007.05117960006</v>
      </c>
      <c r="D282" s="13">
        <v>536010.54362000001</v>
      </c>
      <c r="E282" s="13">
        <v>4996.5075595999997</v>
      </c>
      <c r="F282" s="13">
        <v>604124</v>
      </c>
      <c r="G282" s="13">
        <v>577252</v>
      </c>
      <c r="H282" s="13">
        <v>26872</v>
      </c>
      <c r="I282" s="13">
        <v>14603</v>
      </c>
      <c r="J282" s="13">
        <v>14514</v>
      </c>
      <c r="K282" s="13">
        <v>89</v>
      </c>
      <c r="L282" s="35">
        <v>195254.1945719354</v>
      </c>
      <c r="M282" s="13">
        <v>334834.73502179747</v>
      </c>
      <c r="N282" s="13">
        <v>173193</v>
      </c>
      <c r="O282" s="13">
        <v>0</v>
      </c>
      <c r="P282" s="13">
        <v>146440.64592895156</v>
      </c>
      <c r="Q282" s="35">
        <v>28257.294020244739</v>
      </c>
      <c r="R282" s="13">
        <v>37178</v>
      </c>
      <c r="S282" s="13">
        <v>0</v>
      </c>
      <c r="T282" s="13">
        <v>27883.5</v>
      </c>
      <c r="U282" s="35">
        <v>3651.9299691226506</v>
      </c>
      <c r="V282" s="13">
        <v>6903</v>
      </c>
      <c r="W282" s="13">
        <v>0</v>
      </c>
      <c r="X282" s="13">
        <v>5177.25</v>
      </c>
      <c r="Y282" s="35" t="e">
        <f>#VALUE!</f>
        <v>#VALUE!</v>
      </c>
      <c r="Z282" s="13"/>
      <c r="AA282" s="13"/>
      <c r="AB282" s="13"/>
    </row>
    <row r="283" spans="1:28">
      <c r="A283" s="2">
        <v>693</v>
      </c>
      <c r="B283" s="1" t="s">
        <v>455</v>
      </c>
      <c r="C283" s="13">
        <v>207131.32271000001</v>
      </c>
      <c r="D283" s="13">
        <v>207131.32271000001</v>
      </c>
      <c r="E283" s="13">
        <v>0</v>
      </c>
      <c r="F283" s="13">
        <v>213795</v>
      </c>
      <c r="G283" s="13">
        <v>213795</v>
      </c>
      <c r="H283" s="13">
        <v>0</v>
      </c>
      <c r="I283" s="13">
        <v>5356</v>
      </c>
      <c r="J283" s="13">
        <v>5116</v>
      </c>
      <c r="K283" s="13">
        <v>240</v>
      </c>
      <c r="L283" s="35">
        <v>114176.65209882171</v>
      </c>
      <c r="M283" s="13">
        <v>204711.57138991263</v>
      </c>
      <c r="N283" s="13">
        <v>33782</v>
      </c>
      <c r="O283" s="13">
        <v>0</v>
      </c>
      <c r="P283" s="13">
        <v>85632.489074116282</v>
      </c>
      <c r="Q283" s="35">
        <v>32865.915716701384</v>
      </c>
      <c r="R283" s="13">
        <v>25490</v>
      </c>
      <c r="S283" s="13">
        <v>0</v>
      </c>
      <c r="T283" s="13">
        <v>19117.5</v>
      </c>
      <c r="U283" s="35">
        <v>7682.3132157888695</v>
      </c>
      <c r="V283" s="13">
        <v>3471</v>
      </c>
      <c r="W283" s="13">
        <v>0</v>
      </c>
      <c r="X283" s="13">
        <v>2603.25</v>
      </c>
      <c r="Y283" s="35" t="e">
        <f>#VALUE!</f>
        <v>#VALUE!</v>
      </c>
      <c r="Z283" s="13"/>
      <c r="AA283" s="13"/>
      <c r="AB283" s="13"/>
    </row>
    <row r="284" spans="1:28">
      <c r="A284" s="2">
        <v>694</v>
      </c>
      <c r="B284" s="1" t="s">
        <v>456</v>
      </c>
      <c r="C284" s="13">
        <v>461052.25965000002</v>
      </c>
      <c r="D284" s="13">
        <v>450643.44962000003</v>
      </c>
      <c r="E284" s="13">
        <v>10408.810030000001</v>
      </c>
      <c r="F284" s="13">
        <v>438846</v>
      </c>
      <c r="G284" s="13">
        <v>429162</v>
      </c>
      <c r="H284" s="13">
        <v>9684</v>
      </c>
      <c r="I284" s="13">
        <v>12181</v>
      </c>
      <c r="J284" s="13">
        <v>12181</v>
      </c>
      <c r="K284" s="13">
        <v>0</v>
      </c>
      <c r="L284" s="35">
        <v>149375.86966020215</v>
      </c>
      <c r="M284" s="13">
        <v>256159.56597489328</v>
      </c>
      <c r="N284" s="13">
        <v>173243</v>
      </c>
      <c r="O284" s="13">
        <v>0</v>
      </c>
      <c r="P284" s="13">
        <v>82916.565974893281</v>
      </c>
      <c r="Q284" s="35">
        <v>16954.376412146841</v>
      </c>
      <c r="R284" s="13">
        <v>69509</v>
      </c>
      <c r="S284" s="13">
        <v>0</v>
      </c>
      <c r="T284" s="13">
        <v>52131.75</v>
      </c>
      <c r="U284" s="35">
        <v>3651.9299691226506</v>
      </c>
      <c r="V284" s="13">
        <v>14942</v>
      </c>
      <c r="W284" s="13">
        <v>0</v>
      </c>
      <c r="X284" s="13">
        <v>11206.5</v>
      </c>
      <c r="Y284" s="35" t="e">
        <f>#VALUE!</f>
        <v>#VALUE!</v>
      </c>
      <c r="Z284" s="13"/>
      <c r="AA284" s="13"/>
      <c r="AB284" s="13"/>
    </row>
    <row r="285" spans="1:28">
      <c r="A285" s="2">
        <v>703</v>
      </c>
      <c r="B285" s="1" t="s">
        <v>222</v>
      </c>
      <c r="C285" s="13">
        <v>2296424.3927179999</v>
      </c>
      <c r="D285" s="13">
        <v>2240099.281</v>
      </c>
      <c r="E285" s="13">
        <v>56325.111718</v>
      </c>
      <c r="F285" s="13">
        <v>2505274</v>
      </c>
      <c r="G285" s="13">
        <v>2451720</v>
      </c>
      <c r="H285" s="13">
        <v>53554</v>
      </c>
      <c r="I285" s="13">
        <v>101235</v>
      </c>
      <c r="J285" s="13">
        <v>100299</v>
      </c>
      <c r="K285" s="13">
        <v>936</v>
      </c>
      <c r="L285" s="35">
        <v>480551.92900596233</v>
      </c>
      <c r="M285" s="13">
        <v>627544.84607384226</v>
      </c>
      <c r="N285" s="13">
        <v>695089</v>
      </c>
      <c r="O285" s="13">
        <v>3035</v>
      </c>
      <c r="P285" s="13">
        <v>-64509.153926157742</v>
      </c>
      <c r="Q285" s="35">
        <v>45049.213157222199</v>
      </c>
      <c r="R285" s="13">
        <v>68062</v>
      </c>
      <c r="S285" s="13">
        <v>0</v>
      </c>
      <c r="T285" s="13">
        <v>51046.5</v>
      </c>
      <c r="U285" s="35">
        <v>13122.218682545701</v>
      </c>
      <c r="V285" s="13">
        <v>46977</v>
      </c>
      <c r="W285" s="13">
        <v>0</v>
      </c>
      <c r="X285" s="13">
        <v>35232.75</v>
      </c>
      <c r="Y285" s="35">
        <v>-46992.6</v>
      </c>
      <c r="Z285" s="13">
        <v>3976</v>
      </c>
      <c r="AA285" s="13">
        <v>67428</v>
      </c>
      <c r="AB285" s="13">
        <v>-46992.6</v>
      </c>
    </row>
    <row r="286" spans="1:28">
      <c r="A286" s="2">
        <v>707</v>
      </c>
      <c r="B286" s="1" t="s">
        <v>223</v>
      </c>
      <c r="C286" s="13">
        <v>557174.65105490002</v>
      </c>
      <c r="D286" s="13">
        <v>550304.74352000002</v>
      </c>
      <c r="E286" s="13">
        <v>6869.9075349000004</v>
      </c>
      <c r="F286" s="13">
        <v>685566</v>
      </c>
      <c r="G286" s="13">
        <v>668986</v>
      </c>
      <c r="H286" s="13">
        <v>16580</v>
      </c>
      <c r="I286" s="13">
        <v>29247</v>
      </c>
      <c r="J286" s="13">
        <v>29247</v>
      </c>
      <c r="K286" s="13">
        <v>0</v>
      </c>
      <c r="L286" s="35">
        <v>172878.68455755594</v>
      </c>
      <c r="M286" s="13">
        <v>296463.73877729889</v>
      </c>
      <c r="N286" s="13">
        <v>186134</v>
      </c>
      <c r="O286" s="13">
        <v>0</v>
      </c>
      <c r="P286" s="13">
        <v>110329.73877729889</v>
      </c>
      <c r="Q286" s="35">
        <v>25431.564618220265</v>
      </c>
      <c r="R286" s="13">
        <v>44897</v>
      </c>
      <c r="S286" s="13">
        <v>0</v>
      </c>
      <c r="T286" s="13">
        <v>33672.75</v>
      </c>
      <c r="U286" s="35">
        <v>7303.8599382453012</v>
      </c>
      <c r="V286" s="13">
        <v>0</v>
      </c>
      <c r="W286" s="13">
        <v>0</v>
      </c>
      <c r="X286" s="13">
        <v>0</v>
      </c>
      <c r="Y286" s="35" t="e">
        <f>#VALUE!</f>
        <v>#VALUE!</v>
      </c>
      <c r="Z286" s="13"/>
      <c r="AA286" s="13"/>
      <c r="AB286" s="13"/>
    </row>
    <row r="287" spans="1:28">
      <c r="A287" s="2">
        <v>710</v>
      </c>
      <c r="B287" s="1" t="s">
        <v>481</v>
      </c>
      <c r="C287" s="13">
        <v>972131.40304740006</v>
      </c>
      <c r="D287" s="13">
        <v>963904.93558000005</v>
      </c>
      <c r="E287" s="13">
        <v>8226.4674673999998</v>
      </c>
      <c r="F287" s="13">
        <v>1144779</v>
      </c>
      <c r="G287" s="13">
        <v>1132221</v>
      </c>
      <c r="H287" s="13">
        <v>12558</v>
      </c>
      <c r="I287" s="13">
        <v>48967</v>
      </c>
      <c r="J287" s="13">
        <v>48967</v>
      </c>
      <c r="K287" s="13">
        <v>0</v>
      </c>
      <c r="L287" s="35">
        <v>482616.31217153021</v>
      </c>
      <c r="M287" s="13">
        <v>748435.19504296698</v>
      </c>
      <c r="N287" s="13">
        <v>537657</v>
      </c>
      <c r="O287" s="13">
        <v>25841</v>
      </c>
      <c r="P287" s="13">
        <v>236619.19504296698</v>
      </c>
      <c r="Q287" s="35">
        <v>20464.341267601274</v>
      </c>
      <c r="R287" s="13">
        <v>79834</v>
      </c>
      <c r="S287" s="13">
        <v>0</v>
      </c>
      <c r="T287" s="13">
        <v>59875.5</v>
      </c>
      <c r="U287" s="35">
        <v>12312.445886552796</v>
      </c>
      <c r="V287" s="13">
        <v>33813</v>
      </c>
      <c r="W287" s="13">
        <v>8840</v>
      </c>
      <c r="X287" s="13">
        <v>18729.75</v>
      </c>
      <c r="Y287" s="35">
        <v>26684.25</v>
      </c>
      <c r="Z287" s="13">
        <v>41758</v>
      </c>
      <c r="AA287" s="13">
        <v>8510</v>
      </c>
      <c r="AB287" s="13">
        <v>26684.25</v>
      </c>
    </row>
    <row r="288" spans="1:28">
      <c r="A288" s="2">
        <v>715</v>
      </c>
      <c r="B288" s="1" t="s">
        <v>224</v>
      </c>
      <c r="C288" s="13">
        <v>12066154.359209999</v>
      </c>
      <c r="D288" s="13">
        <v>11733895.898</v>
      </c>
      <c r="E288" s="13">
        <v>332258.46120999998</v>
      </c>
      <c r="F288" s="13">
        <v>12187605</v>
      </c>
      <c r="G288" s="13">
        <v>11866225</v>
      </c>
      <c r="H288" s="13">
        <v>321380</v>
      </c>
      <c r="I288" s="13">
        <v>449324</v>
      </c>
      <c r="J288" s="13">
        <v>429520</v>
      </c>
      <c r="K288" s="13">
        <v>19804</v>
      </c>
      <c r="L288" s="35">
        <v>4137087.0847654995</v>
      </c>
      <c r="M288" s="13">
        <v>6460082.27390901</v>
      </c>
      <c r="N288" s="13">
        <v>4646505</v>
      </c>
      <c r="O288" s="13">
        <v>15868</v>
      </c>
      <c r="P288" s="13">
        <v>1829445.27390901</v>
      </c>
      <c r="Q288" s="35">
        <v>156867.24788125738</v>
      </c>
      <c r="R288" s="13">
        <v>410931</v>
      </c>
      <c r="S288" s="13">
        <v>2653</v>
      </c>
      <c r="T288" s="13">
        <v>306208.5</v>
      </c>
      <c r="U288" s="35">
        <v>65326.698087265824</v>
      </c>
      <c r="V288" s="13">
        <v>217113</v>
      </c>
      <c r="W288" s="13">
        <v>4712</v>
      </c>
      <c r="X288" s="13">
        <v>159300.75</v>
      </c>
      <c r="Y288" s="35">
        <v>92857.15</v>
      </c>
      <c r="Z288" s="13">
        <v>151338</v>
      </c>
      <c r="AA288" s="13">
        <v>32766</v>
      </c>
      <c r="AB288" s="13">
        <v>92857.15</v>
      </c>
    </row>
    <row r="289" spans="1:28">
      <c r="A289" s="2">
        <v>716</v>
      </c>
      <c r="B289" s="1" t="s">
        <v>225</v>
      </c>
      <c r="C289" s="13">
        <v>2448441.1865309998</v>
      </c>
      <c r="D289" s="13">
        <v>2386023.1694999998</v>
      </c>
      <c r="E289" s="13">
        <v>62418.017031000003</v>
      </c>
      <c r="F289" s="13">
        <v>2742632</v>
      </c>
      <c r="G289" s="13">
        <v>2652717</v>
      </c>
      <c r="H289" s="13">
        <v>89915</v>
      </c>
      <c r="I289" s="13">
        <v>162451</v>
      </c>
      <c r="J289" s="13">
        <v>162451</v>
      </c>
      <c r="K289" s="13">
        <v>0</v>
      </c>
      <c r="L289" s="35">
        <v>734347.1508989681</v>
      </c>
      <c r="M289" s="13">
        <v>1352114.7168262927</v>
      </c>
      <c r="N289" s="13">
        <v>769838</v>
      </c>
      <c r="O289" s="13">
        <v>11436</v>
      </c>
      <c r="P289" s="13">
        <v>550760.36317422614</v>
      </c>
      <c r="Q289" s="35">
        <v>124629.89556306334</v>
      </c>
      <c r="R289" s="13">
        <v>63013</v>
      </c>
      <c r="S289" s="13">
        <v>8331</v>
      </c>
      <c r="T289" s="13">
        <v>41011.5</v>
      </c>
      <c r="U289" s="35">
        <v>34578.728164299275</v>
      </c>
      <c r="V289" s="13">
        <v>84187</v>
      </c>
      <c r="W289" s="13">
        <v>408</v>
      </c>
      <c r="X289" s="13">
        <v>62834.25</v>
      </c>
      <c r="Y289" s="35">
        <v>-13893.45</v>
      </c>
      <c r="Z289" s="13">
        <v>59411</v>
      </c>
      <c r="AA289" s="13">
        <v>79394</v>
      </c>
      <c r="AB289" s="13">
        <v>-13893.45</v>
      </c>
    </row>
    <row r="290" spans="1:28">
      <c r="A290" s="2">
        <v>717</v>
      </c>
      <c r="B290" s="1" t="s">
        <v>226</v>
      </c>
      <c r="C290" s="13">
        <v>1189254.5873980001</v>
      </c>
      <c r="D290" s="13">
        <v>1150579.8535</v>
      </c>
      <c r="E290" s="13">
        <v>38674.733897999999</v>
      </c>
      <c r="F290" s="13">
        <v>1172768</v>
      </c>
      <c r="G290" s="13">
        <v>1154023</v>
      </c>
      <c r="H290" s="13">
        <v>18745</v>
      </c>
      <c r="I290" s="13">
        <v>39562</v>
      </c>
      <c r="J290" s="13">
        <v>36378</v>
      </c>
      <c r="K290" s="13">
        <v>3184</v>
      </c>
      <c r="L290" s="35">
        <v>434006.97826408601</v>
      </c>
      <c r="M290" s="13">
        <v>744089.53054712852</v>
      </c>
      <c r="N290" s="13">
        <v>707920</v>
      </c>
      <c r="O290" s="13">
        <v>0</v>
      </c>
      <c r="P290" s="13">
        <v>36169.530547128525</v>
      </c>
      <c r="Q290" s="35">
        <v>71753.859318658389</v>
      </c>
      <c r="R290" s="13">
        <v>131338</v>
      </c>
      <c r="S290" s="13">
        <v>5829</v>
      </c>
      <c r="T290" s="13">
        <v>94131.75</v>
      </c>
      <c r="U290" s="35">
        <v>9398.3036576345094</v>
      </c>
      <c r="V290" s="13">
        <v>8851</v>
      </c>
      <c r="W290" s="13">
        <v>628</v>
      </c>
      <c r="X290" s="13">
        <v>6167.25</v>
      </c>
      <c r="Y290" s="35">
        <v>19603.349999999999</v>
      </c>
      <c r="Z290" s="13">
        <v>34589</v>
      </c>
      <c r="AA290" s="13">
        <v>10737</v>
      </c>
      <c r="AB290" s="13">
        <v>19603.349999999999</v>
      </c>
    </row>
    <row r="291" spans="1:28">
      <c r="A291" s="2">
        <v>718</v>
      </c>
      <c r="B291" s="1" t="s">
        <v>227</v>
      </c>
      <c r="C291" s="13">
        <v>16040906.7007</v>
      </c>
      <c r="D291" s="13">
        <v>15538455.717</v>
      </c>
      <c r="E291" s="13">
        <v>502450.98369999998</v>
      </c>
      <c r="F291" s="13">
        <v>15866432</v>
      </c>
      <c r="G291" s="13">
        <v>15302460</v>
      </c>
      <c r="H291" s="13">
        <v>563972</v>
      </c>
      <c r="I291" s="13">
        <v>591446</v>
      </c>
      <c r="J291" s="13">
        <v>564853</v>
      </c>
      <c r="K291" s="13">
        <v>26593</v>
      </c>
      <c r="L291" s="35">
        <v>6594978.1692187777</v>
      </c>
      <c r="M291" s="13">
        <v>11306855.54764647</v>
      </c>
      <c r="N291" s="13">
        <v>6886482</v>
      </c>
      <c r="O291" s="13">
        <v>106676</v>
      </c>
      <c r="P291" s="13">
        <v>4527049.5476464704</v>
      </c>
      <c r="Q291" s="35">
        <v>136322.24407693939</v>
      </c>
      <c r="R291" s="13">
        <v>537161</v>
      </c>
      <c r="S291" s="13">
        <v>32983</v>
      </c>
      <c r="T291" s="13">
        <v>378133.5</v>
      </c>
      <c r="U291" s="35">
        <v>44110.390873087672</v>
      </c>
      <c r="V291" s="13">
        <v>149500</v>
      </c>
      <c r="W291" s="13">
        <v>842</v>
      </c>
      <c r="X291" s="13">
        <v>111493.5</v>
      </c>
      <c r="Y291" s="35">
        <v>198234.6</v>
      </c>
      <c r="Z291" s="13">
        <v>390593</v>
      </c>
      <c r="AA291" s="13">
        <v>132371</v>
      </c>
      <c r="AB291" s="13">
        <v>198234.6</v>
      </c>
    </row>
    <row r="292" spans="1:28">
      <c r="A292" s="2">
        <v>733</v>
      </c>
      <c r="B292" s="1" t="s">
        <v>228</v>
      </c>
      <c r="C292" s="13">
        <v>744230.02690399997</v>
      </c>
      <c r="D292" s="13">
        <v>723271.87280999997</v>
      </c>
      <c r="E292" s="13">
        <v>20958.154094000001</v>
      </c>
      <c r="F292" s="13">
        <v>796296</v>
      </c>
      <c r="G292" s="13">
        <v>772081</v>
      </c>
      <c r="H292" s="13">
        <v>24215</v>
      </c>
      <c r="I292" s="13">
        <v>52464</v>
      </c>
      <c r="J292" s="13">
        <v>52464</v>
      </c>
      <c r="K292" s="13">
        <v>0</v>
      </c>
      <c r="L292" s="35">
        <v>173111.18983308939</v>
      </c>
      <c r="M292" s="13">
        <v>299849.01153151382</v>
      </c>
      <c r="N292" s="13">
        <v>241746</v>
      </c>
      <c r="O292" s="13">
        <v>0</v>
      </c>
      <c r="P292" s="13">
        <v>58103.011531513825</v>
      </c>
      <c r="Q292" s="35">
        <v>21576.414972652725</v>
      </c>
      <c r="R292" s="13">
        <v>38699</v>
      </c>
      <c r="S292" s="13">
        <v>0</v>
      </c>
      <c r="T292" s="13">
        <v>29024.25</v>
      </c>
      <c r="U292" s="35">
        <v>0</v>
      </c>
      <c r="V292" s="13"/>
      <c r="W292" s="13"/>
      <c r="X292" s="13"/>
      <c r="Y292" s="35">
        <v>8693.7000000000007</v>
      </c>
      <c r="Z292" s="13">
        <v>14610</v>
      </c>
      <c r="AA292" s="13">
        <v>3529</v>
      </c>
      <c r="AB292" s="13">
        <v>8693.7000000000007</v>
      </c>
    </row>
    <row r="293" spans="1:28">
      <c r="A293" s="2">
        <v>736</v>
      </c>
      <c r="B293" s="1" t="s">
        <v>229</v>
      </c>
      <c r="C293" s="13">
        <v>2555242.9420029996</v>
      </c>
      <c r="D293" s="13">
        <v>2479045.6209999998</v>
      </c>
      <c r="E293" s="13">
        <v>76197.321003000005</v>
      </c>
      <c r="F293" s="13">
        <v>2830747</v>
      </c>
      <c r="G293" s="13">
        <v>2740572</v>
      </c>
      <c r="H293" s="13">
        <v>90175</v>
      </c>
      <c r="I293" s="13">
        <v>61721</v>
      </c>
      <c r="J293" s="13">
        <v>58988</v>
      </c>
      <c r="K293" s="13">
        <v>2733</v>
      </c>
      <c r="L293" s="35">
        <v>507402.3854713164</v>
      </c>
      <c r="M293" s="13">
        <v>862330.3251111157</v>
      </c>
      <c r="N293" s="13">
        <v>374028</v>
      </c>
      <c r="O293" s="13">
        <v>0</v>
      </c>
      <c r="P293" s="13">
        <v>380551.78910348727</v>
      </c>
      <c r="Q293" s="35">
        <v>40857.085816733517</v>
      </c>
      <c r="R293" s="13">
        <v>74821</v>
      </c>
      <c r="S293" s="13">
        <v>12862</v>
      </c>
      <c r="T293" s="13">
        <v>46469.25</v>
      </c>
      <c r="U293" s="35">
        <v>14423.834216907329</v>
      </c>
      <c r="V293" s="13">
        <v>17912</v>
      </c>
      <c r="W293" s="13">
        <v>0</v>
      </c>
      <c r="X293" s="13">
        <v>13434</v>
      </c>
      <c r="Y293" s="35">
        <v>-82359</v>
      </c>
      <c r="Z293" s="13">
        <v>46153</v>
      </c>
      <c r="AA293" s="13">
        <v>160285</v>
      </c>
      <c r="AB293" s="13">
        <v>-82359</v>
      </c>
    </row>
    <row r="294" spans="1:28">
      <c r="A294" s="2">
        <v>737</v>
      </c>
      <c r="B294" s="1" t="s">
        <v>230</v>
      </c>
      <c r="C294" s="13">
        <v>3251158.167496</v>
      </c>
      <c r="D294" s="13">
        <v>3222160.5375000001</v>
      </c>
      <c r="E294" s="13">
        <v>28997.629996</v>
      </c>
      <c r="F294" s="13">
        <v>3717519</v>
      </c>
      <c r="G294" s="13">
        <v>3682569</v>
      </c>
      <c r="H294" s="13">
        <v>34950</v>
      </c>
      <c r="I294" s="13">
        <v>124414</v>
      </c>
      <c r="J294" s="13">
        <v>124263</v>
      </c>
      <c r="K294" s="13">
        <v>151</v>
      </c>
      <c r="L294" s="35">
        <v>1781080.8033211611</v>
      </c>
      <c r="M294" s="13">
        <v>3216148.134684552</v>
      </c>
      <c r="N294" s="13">
        <v>1003642</v>
      </c>
      <c r="O294" s="13">
        <v>4415</v>
      </c>
      <c r="P294" s="13">
        <v>1335810.6024908707</v>
      </c>
      <c r="Q294" s="35">
        <v>113643.98350187363</v>
      </c>
      <c r="R294" s="13">
        <v>271100</v>
      </c>
      <c r="S294" s="13">
        <v>1489</v>
      </c>
      <c r="T294" s="13">
        <v>202208.25</v>
      </c>
      <c r="U294" s="35">
        <v>32360.75657668725</v>
      </c>
      <c r="V294" s="13">
        <v>70108</v>
      </c>
      <c r="W294" s="13">
        <v>275</v>
      </c>
      <c r="X294" s="13">
        <v>52374.75</v>
      </c>
      <c r="Y294" s="35">
        <v>240461.25</v>
      </c>
      <c r="Z294" s="13">
        <v>351877</v>
      </c>
      <c r="AA294" s="13">
        <v>36855</v>
      </c>
      <c r="AB294" s="13">
        <v>240461.25</v>
      </c>
    </row>
    <row r="295" spans="1:28">
      <c r="A295" s="2">
        <v>738</v>
      </c>
      <c r="B295" s="1" t="s">
        <v>231</v>
      </c>
      <c r="C295" s="13">
        <v>537241.062317</v>
      </c>
      <c r="D295" s="13">
        <v>511732.39296999999</v>
      </c>
      <c r="E295" s="13">
        <v>25508.669346999999</v>
      </c>
      <c r="F295" s="13">
        <v>566760</v>
      </c>
      <c r="G295" s="13">
        <v>549625</v>
      </c>
      <c r="H295" s="13">
        <v>17135</v>
      </c>
      <c r="I295" s="13">
        <v>11060</v>
      </c>
      <c r="J295" s="13">
        <v>11060</v>
      </c>
      <c r="K295" s="13">
        <v>0</v>
      </c>
      <c r="L295" s="35">
        <v>133028.47719707337</v>
      </c>
      <c r="M295" s="13">
        <v>236791.65070056927</v>
      </c>
      <c r="N295" s="13">
        <v>146734</v>
      </c>
      <c r="O295" s="13">
        <v>0</v>
      </c>
      <c r="P295" s="13">
        <v>90057.650700569269</v>
      </c>
      <c r="Q295" s="35">
        <v>15813.344049651978</v>
      </c>
      <c r="R295" s="13">
        <v>43169</v>
      </c>
      <c r="S295" s="13">
        <v>0</v>
      </c>
      <c r="T295" s="13">
        <v>32376.75</v>
      </c>
      <c r="U295" s="35">
        <v>18511.952030642296</v>
      </c>
      <c r="V295" s="13">
        <v>61815</v>
      </c>
      <c r="W295" s="13">
        <v>0</v>
      </c>
      <c r="X295" s="13">
        <v>46361.25</v>
      </c>
      <c r="Y295" s="35">
        <v>20616</v>
      </c>
      <c r="Z295" s="13">
        <v>31307</v>
      </c>
      <c r="AA295" s="13">
        <v>5762</v>
      </c>
      <c r="AB295" s="13">
        <v>20616</v>
      </c>
    </row>
    <row r="296" spans="1:28">
      <c r="A296" s="2">
        <v>743</v>
      </c>
      <c r="B296" s="1" t="s">
        <v>232</v>
      </c>
      <c r="C296" s="13">
        <v>1361537.9360180001</v>
      </c>
      <c r="D296" s="13">
        <v>1310850.4458000001</v>
      </c>
      <c r="E296" s="13">
        <v>50687.490217999999</v>
      </c>
      <c r="F296" s="13">
        <v>1533823</v>
      </c>
      <c r="G296" s="13">
        <v>1504547</v>
      </c>
      <c r="H296" s="13">
        <v>29276</v>
      </c>
      <c r="I296" s="13">
        <v>35574</v>
      </c>
      <c r="J296" s="13">
        <v>35574</v>
      </c>
      <c r="K296" s="13">
        <v>0</v>
      </c>
      <c r="L296" s="35">
        <v>344055.54322501505</v>
      </c>
      <c r="M296" s="13">
        <v>609009.2021863733</v>
      </c>
      <c r="N296" s="13">
        <v>370775</v>
      </c>
      <c r="O296" s="13">
        <v>0</v>
      </c>
      <c r="P296" s="13">
        <v>238234.2021863733</v>
      </c>
      <c r="Q296" s="35">
        <v>30221.021357153844</v>
      </c>
      <c r="R296" s="13">
        <v>50364</v>
      </c>
      <c r="S296" s="13">
        <v>0</v>
      </c>
      <c r="T296" s="13">
        <v>37773</v>
      </c>
      <c r="U296" s="35">
        <v>26231.699366053312</v>
      </c>
      <c r="V296" s="13">
        <v>67902</v>
      </c>
      <c r="W296" s="13">
        <v>0</v>
      </c>
      <c r="X296" s="13">
        <v>50926.5</v>
      </c>
      <c r="Y296" s="35">
        <v>-86256</v>
      </c>
      <c r="Z296" s="13">
        <v>34876</v>
      </c>
      <c r="AA296" s="13">
        <v>153154</v>
      </c>
      <c r="AB296" s="13">
        <v>-86256</v>
      </c>
    </row>
    <row r="297" spans="1:28">
      <c r="A297" s="2">
        <v>744</v>
      </c>
      <c r="B297" s="1" t="s">
        <v>233</v>
      </c>
      <c r="C297" s="13">
        <v>592817.19968600001</v>
      </c>
      <c r="D297" s="13">
        <v>559615.16304999997</v>
      </c>
      <c r="E297" s="13">
        <v>33202.036635999997</v>
      </c>
      <c r="F297" s="13">
        <v>693236</v>
      </c>
      <c r="G297" s="13">
        <v>662974</v>
      </c>
      <c r="H297" s="13">
        <v>30262</v>
      </c>
      <c r="I297" s="13">
        <v>7445</v>
      </c>
      <c r="J297" s="13">
        <v>7445</v>
      </c>
      <c r="K297" s="13">
        <v>0</v>
      </c>
      <c r="L297" s="35">
        <v>165733.70071398071</v>
      </c>
      <c r="M297" s="13">
        <v>297848.78885969659</v>
      </c>
      <c r="N297" s="13">
        <v>128441</v>
      </c>
      <c r="O297" s="13">
        <v>0</v>
      </c>
      <c r="P297" s="13">
        <v>124300.27553548553</v>
      </c>
      <c r="Q297" s="35">
        <v>18182.544551718111</v>
      </c>
      <c r="R297" s="13">
        <v>17032</v>
      </c>
      <c r="S297" s="13">
        <v>0</v>
      </c>
      <c r="T297" s="13">
        <v>12774</v>
      </c>
      <c r="U297" s="35">
        <v>22240.286361342216</v>
      </c>
      <c r="V297" s="13">
        <v>16548</v>
      </c>
      <c r="W297" s="13">
        <v>0</v>
      </c>
      <c r="X297" s="13">
        <v>12411</v>
      </c>
      <c r="Y297" s="35">
        <v>92790.6</v>
      </c>
      <c r="Z297" s="13">
        <v>132674</v>
      </c>
      <c r="AA297" s="13">
        <v>9488</v>
      </c>
      <c r="AB297" s="13">
        <v>92790.6</v>
      </c>
    </row>
    <row r="298" spans="1:28">
      <c r="A298" s="2">
        <v>748</v>
      </c>
      <c r="B298" s="1" t="s">
        <v>234</v>
      </c>
      <c r="C298" s="13">
        <v>15320931.96964</v>
      </c>
      <c r="D298" s="13">
        <v>14504881.030999999</v>
      </c>
      <c r="E298" s="13">
        <v>816050.93863999995</v>
      </c>
      <c r="F298" s="13">
        <v>13473429</v>
      </c>
      <c r="G298" s="13">
        <v>12569946</v>
      </c>
      <c r="H298" s="13">
        <v>903483</v>
      </c>
      <c r="I298" s="13">
        <v>667445</v>
      </c>
      <c r="J298" s="13">
        <v>666717</v>
      </c>
      <c r="K298" s="13">
        <v>728</v>
      </c>
      <c r="L298" s="35">
        <v>4926266.0423135776</v>
      </c>
      <c r="M298" s="13">
        <v>8113938.027588211</v>
      </c>
      <c r="N298" s="13">
        <v>5362715</v>
      </c>
      <c r="O298" s="13">
        <v>0</v>
      </c>
      <c r="P298" s="13">
        <v>2751223.027588211</v>
      </c>
      <c r="Q298" s="35">
        <v>216918.99549715759</v>
      </c>
      <c r="R298" s="13">
        <v>448145</v>
      </c>
      <c r="S298" s="13">
        <v>6818</v>
      </c>
      <c r="T298" s="13">
        <v>330995.25</v>
      </c>
      <c r="U298" s="35">
        <v>32347.238700157031</v>
      </c>
      <c r="V298" s="13">
        <v>162094</v>
      </c>
      <c r="W298" s="13">
        <v>9642</v>
      </c>
      <c r="X298" s="13">
        <v>114339</v>
      </c>
      <c r="Y298" s="35">
        <v>160676.25</v>
      </c>
      <c r="Z298" s="13">
        <v>349314</v>
      </c>
      <c r="AA298" s="13">
        <v>144079</v>
      </c>
      <c r="AB298" s="13">
        <v>160676.25</v>
      </c>
    </row>
    <row r="299" spans="1:28">
      <c r="A299" s="2">
        <v>753</v>
      </c>
      <c r="B299" s="1" t="s">
        <v>235</v>
      </c>
      <c r="C299" s="13">
        <v>3525269.6250700001</v>
      </c>
      <c r="D299" s="13">
        <v>3466195.3889000001</v>
      </c>
      <c r="E299" s="13">
        <v>59074.236169999996</v>
      </c>
      <c r="F299" s="13">
        <v>4057080</v>
      </c>
      <c r="G299" s="13">
        <v>3946343</v>
      </c>
      <c r="H299" s="13">
        <v>110737</v>
      </c>
      <c r="I299" s="13">
        <v>70957</v>
      </c>
      <c r="J299" s="13">
        <v>70907</v>
      </c>
      <c r="K299" s="13">
        <v>50</v>
      </c>
      <c r="L299" s="35">
        <v>867309.90038415138</v>
      </c>
      <c r="M299" s="13">
        <v>1104172.0945822373</v>
      </c>
      <c r="N299" s="13">
        <v>790892</v>
      </c>
      <c r="O299" s="13">
        <v>0</v>
      </c>
      <c r="P299" s="13">
        <v>313280.0945822373</v>
      </c>
      <c r="Q299" s="35">
        <v>90310.891901070034</v>
      </c>
      <c r="R299" s="13">
        <v>82414</v>
      </c>
      <c r="S299" s="13">
        <v>7531</v>
      </c>
      <c r="T299" s="13">
        <v>56162.25</v>
      </c>
      <c r="U299" s="35">
        <v>4237.8542922235429</v>
      </c>
      <c r="V299" s="13">
        <v>45955</v>
      </c>
      <c r="W299" s="13">
        <v>0</v>
      </c>
      <c r="X299" s="13">
        <v>34466.25</v>
      </c>
      <c r="Y299" s="35">
        <v>73840.800000000003</v>
      </c>
      <c r="Z299" s="13">
        <v>131581</v>
      </c>
      <c r="AA299" s="13">
        <v>40841</v>
      </c>
      <c r="AB299" s="13">
        <v>73840.800000000003</v>
      </c>
    </row>
    <row r="300" spans="1:28">
      <c r="A300" s="2">
        <v>755</v>
      </c>
      <c r="B300" s="1" t="s">
        <v>236</v>
      </c>
      <c r="C300" s="13">
        <v>531815.29174489994</v>
      </c>
      <c r="D300" s="13">
        <v>526440.15529999998</v>
      </c>
      <c r="E300" s="13">
        <v>5375.1364449000002</v>
      </c>
      <c r="F300" s="13">
        <v>573297</v>
      </c>
      <c r="G300" s="13">
        <v>573297</v>
      </c>
      <c r="H300" s="13">
        <v>0</v>
      </c>
      <c r="I300" s="13">
        <v>8410</v>
      </c>
      <c r="J300" s="13">
        <v>8410</v>
      </c>
      <c r="K300" s="13">
        <v>0</v>
      </c>
      <c r="L300" s="35">
        <v>112262.2513871206</v>
      </c>
      <c r="M300" s="13">
        <v>201433.11344968167</v>
      </c>
      <c r="N300" s="13">
        <v>27528</v>
      </c>
      <c r="O300" s="13">
        <v>0</v>
      </c>
      <c r="P300" s="13">
        <v>84196.688540340459</v>
      </c>
      <c r="Q300" s="35">
        <v>13648.705600354504</v>
      </c>
      <c r="R300" s="13">
        <v>42583</v>
      </c>
      <c r="S300" s="13">
        <v>0</v>
      </c>
      <c r="T300" s="13">
        <v>31937.25</v>
      </c>
      <c r="U300" s="35">
        <v>4204.3195600620393</v>
      </c>
      <c r="V300" s="13">
        <v>8697</v>
      </c>
      <c r="W300" s="13">
        <v>0</v>
      </c>
      <c r="X300" s="13">
        <v>6522.75</v>
      </c>
      <c r="Y300" s="35">
        <v>-69</v>
      </c>
      <c r="Z300" s="13">
        <v>25252</v>
      </c>
      <c r="AA300" s="13">
        <v>26195</v>
      </c>
      <c r="AB300" s="13">
        <v>-69</v>
      </c>
    </row>
    <row r="301" spans="1:28">
      <c r="A301" s="2">
        <v>756</v>
      </c>
      <c r="B301" s="1" t="s">
        <v>237</v>
      </c>
      <c r="C301" s="13">
        <v>2409986.8524699998</v>
      </c>
      <c r="D301" s="13">
        <v>2304064.8410999998</v>
      </c>
      <c r="E301" s="13">
        <v>105922.01136999999</v>
      </c>
      <c r="F301" s="13">
        <v>2580982</v>
      </c>
      <c r="G301" s="13">
        <v>2475761</v>
      </c>
      <c r="H301" s="13">
        <v>105221</v>
      </c>
      <c r="I301" s="13">
        <v>115038</v>
      </c>
      <c r="J301" s="13">
        <v>99480</v>
      </c>
      <c r="K301" s="13">
        <v>15558</v>
      </c>
      <c r="L301" s="35">
        <v>913181.38120313664</v>
      </c>
      <c r="M301" s="13">
        <v>1695926.2468700234</v>
      </c>
      <c r="N301" s="13">
        <v>939302</v>
      </c>
      <c r="O301" s="13">
        <v>0</v>
      </c>
      <c r="P301" s="13">
        <v>684886.03590235254</v>
      </c>
      <c r="Q301" s="35">
        <v>90004.513735673332</v>
      </c>
      <c r="R301" s="13">
        <v>179679</v>
      </c>
      <c r="S301" s="13">
        <v>0</v>
      </c>
      <c r="T301" s="13">
        <v>134759.25</v>
      </c>
      <c r="U301" s="35">
        <v>9274.3031363861573</v>
      </c>
      <c r="V301" s="13">
        <v>25552</v>
      </c>
      <c r="W301" s="13">
        <v>0</v>
      </c>
      <c r="X301" s="13">
        <v>19164</v>
      </c>
      <c r="Y301" s="35">
        <v>81461.100000000006</v>
      </c>
      <c r="Z301" s="13">
        <v>264846</v>
      </c>
      <c r="AA301" s="13">
        <v>163289</v>
      </c>
      <c r="AB301" s="13">
        <v>81461.100000000006</v>
      </c>
    </row>
    <row r="302" spans="1:28">
      <c r="A302" s="2">
        <v>757</v>
      </c>
      <c r="B302" s="1" t="s">
        <v>238</v>
      </c>
      <c r="C302" s="13">
        <v>3651370.7684599999</v>
      </c>
      <c r="D302" s="13">
        <v>3439095.8520999998</v>
      </c>
      <c r="E302" s="13">
        <v>212274.91636</v>
      </c>
      <c r="F302" s="13">
        <v>3772566</v>
      </c>
      <c r="G302" s="13">
        <v>3577441</v>
      </c>
      <c r="H302" s="13">
        <v>195125</v>
      </c>
      <c r="I302" s="13">
        <v>108222</v>
      </c>
      <c r="J302" s="13">
        <v>108222</v>
      </c>
      <c r="K302" s="13">
        <v>0</v>
      </c>
      <c r="L302" s="35">
        <v>1036225.0818175235</v>
      </c>
      <c r="M302" s="13">
        <v>1902980.5258852472</v>
      </c>
      <c r="N302" s="13">
        <v>1614199</v>
      </c>
      <c r="O302" s="13">
        <v>43455</v>
      </c>
      <c r="P302" s="13">
        <v>332236.52588524716</v>
      </c>
      <c r="Q302" s="35">
        <v>68535.261383846009</v>
      </c>
      <c r="R302" s="13">
        <v>148057</v>
      </c>
      <c r="S302" s="13">
        <v>4390</v>
      </c>
      <c r="T302" s="13">
        <v>107750.25</v>
      </c>
      <c r="U302" s="35">
        <v>10129.308826922486</v>
      </c>
      <c r="V302" s="13">
        <v>52663</v>
      </c>
      <c r="W302" s="13">
        <v>0</v>
      </c>
      <c r="X302" s="13">
        <v>39497.25</v>
      </c>
      <c r="Y302" s="35">
        <v>109089.3</v>
      </c>
      <c r="Z302" s="13">
        <v>164875</v>
      </c>
      <c r="AA302" s="13">
        <v>25236</v>
      </c>
      <c r="AB302" s="13">
        <v>109089.3</v>
      </c>
    </row>
    <row r="303" spans="1:28">
      <c r="A303" s="2">
        <v>758</v>
      </c>
      <c r="B303" s="1" t="s">
        <v>239</v>
      </c>
      <c r="C303" s="13">
        <v>46442731.123300001</v>
      </c>
      <c r="D303" s="13">
        <v>44941800.925999999</v>
      </c>
      <c r="E303" s="13">
        <v>1500930.1973000001</v>
      </c>
      <c r="F303" s="13">
        <v>48187735</v>
      </c>
      <c r="G303" s="13">
        <v>46610824</v>
      </c>
      <c r="H303" s="13">
        <v>1576911</v>
      </c>
      <c r="I303" s="13">
        <v>2094017</v>
      </c>
      <c r="J303" s="13">
        <v>2028804</v>
      </c>
      <c r="K303" s="13">
        <v>65213</v>
      </c>
      <c r="L303" s="35">
        <v>19125071.786624126</v>
      </c>
      <c r="M303" s="13">
        <v>28091744.513785414</v>
      </c>
      <c r="N303" s="13">
        <v>15263363</v>
      </c>
      <c r="O303" s="13">
        <v>125536</v>
      </c>
      <c r="P303" s="13">
        <v>12953917.513785414</v>
      </c>
      <c r="Q303" s="35">
        <v>407830.94792419579</v>
      </c>
      <c r="R303" s="13">
        <v>759010</v>
      </c>
      <c r="S303" s="13">
        <v>30829</v>
      </c>
      <c r="T303" s="13">
        <v>546135.75</v>
      </c>
      <c r="U303" s="35">
        <v>96755.241101696083</v>
      </c>
      <c r="V303" s="13">
        <v>185561</v>
      </c>
      <c r="W303" s="13">
        <v>282</v>
      </c>
      <c r="X303" s="13">
        <v>138959.25</v>
      </c>
      <c r="Y303" s="35">
        <v>484870.5</v>
      </c>
      <c r="Z303" s="13">
        <v>1006391</v>
      </c>
      <c r="AA303" s="13">
        <v>416744</v>
      </c>
      <c r="AB303" s="13">
        <v>484870.5</v>
      </c>
    </row>
    <row r="304" spans="1:28">
      <c r="A304" s="2">
        <v>762</v>
      </c>
      <c r="B304" s="1" t="s">
        <v>240</v>
      </c>
      <c r="C304" s="13">
        <v>3407404.9942899998</v>
      </c>
      <c r="D304" s="13">
        <v>3244666.5828</v>
      </c>
      <c r="E304" s="13">
        <v>162738.41149</v>
      </c>
      <c r="F304" s="13">
        <v>3672732</v>
      </c>
      <c r="G304" s="13">
        <v>3529656</v>
      </c>
      <c r="H304" s="13">
        <v>143076</v>
      </c>
      <c r="I304" s="13">
        <v>78952</v>
      </c>
      <c r="J304" s="13">
        <v>76159</v>
      </c>
      <c r="K304" s="13">
        <v>2793</v>
      </c>
      <c r="L304" s="35">
        <v>1181862.9659581825</v>
      </c>
      <c r="M304" s="13">
        <v>2024153.5257169595</v>
      </c>
      <c r="N304" s="13">
        <v>1407293</v>
      </c>
      <c r="O304" s="13">
        <v>0</v>
      </c>
      <c r="P304" s="13">
        <v>616860.5257169595</v>
      </c>
      <c r="Q304" s="35">
        <v>100245.40150240445</v>
      </c>
      <c r="R304" s="13">
        <v>203553</v>
      </c>
      <c r="S304" s="13">
        <v>0</v>
      </c>
      <c r="T304" s="13">
        <v>152664.75</v>
      </c>
      <c r="U304" s="35">
        <v>19777.69320036604</v>
      </c>
      <c r="V304" s="13">
        <v>101543</v>
      </c>
      <c r="W304" s="13">
        <v>0</v>
      </c>
      <c r="X304" s="13">
        <v>76157.25</v>
      </c>
      <c r="Y304" s="35">
        <v>-4916.3999999999996</v>
      </c>
      <c r="Z304" s="13">
        <v>439055</v>
      </c>
      <c r="AA304" s="13">
        <v>448698</v>
      </c>
      <c r="AB304" s="13">
        <v>-4916.3999999999996</v>
      </c>
    </row>
    <row r="305" spans="1:28">
      <c r="A305" s="2">
        <v>765</v>
      </c>
      <c r="B305" s="1" t="s">
        <v>241</v>
      </c>
      <c r="C305" s="13">
        <v>3565807.4915390001</v>
      </c>
      <c r="D305" s="13">
        <v>3530546.2248</v>
      </c>
      <c r="E305" s="13">
        <v>35261.266738999999</v>
      </c>
      <c r="F305" s="13">
        <v>4000619</v>
      </c>
      <c r="G305" s="13">
        <v>3967506</v>
      </c>
      <c r="H305" s="13">
        <v>33113</v>
      </c>
      <c r="I305" s="13">
        <v>116843</v>
      </c>
      <c r="J305" s="13">
        <v>115594</v>
      </c>
      <c r="K305" s="13">
        <v>1249</v>
      </c>
      <c r="L305" s="35">
        <v>1765972.7356235734</v>
      </c>
      <c r="M305" s="13">
        <v>2982578.0081100422</v>
      </c>
      <c r="N305" s="13">
        <v>2982488</v>
      </c>
      <c r="O305" s="13">
        <v>126824</v>
      </c>
      <c r="P305" s="13">
        <v>126914.0081100422</v>
      </c>
      <c r="Q305" s="35">
        <v>54093.180458378505</v>
      </c>
      <c r="R305" s="13">
        <v>112738</v>
      </c>
      <c r="S305" s="13">
        <v>368</v>
      </c>
      <c r="T305" s="13">
        <v>84277.5</v>
      </c>
      <c r="U305" s="35">
        <v>10965.597457647742</v>
      </c>
      <c r="V305" s="13">
        <v>0</v>
      </c>
      <c r="W305" s="13">
        <v>0</v>
      </c>
      <c r="X305" s="13">
        <v>0</v>
      </c>
      <c r="Y305" s="35">
        <v>141055.5</v>
      </c>
      <c r="Z305" s="13">
        <v>231267</v>
      </c>
      <c r="AA305" s="13">
        <v>53437</v>
      </c>
      <c r="AB305" s="13">
        <v>141055.5</v>
      </c>
    </row>
    <row r="306" spans="1:28">
      <c r="A306" s="2">
        <v>766</v>
      </c>
      <c r="B306" s="1" t="s">
        <v>242</v>
      </c>
      <c r="C306" s="13">
        <v>2481051.497674</v>
      </c>
      <c r="D306" s="13">
        <v>2403660.2181000002</v>
      </c>
      <c r="E306" s="13">
        <v>77391.279574</v>
      </c>
      <c r="F306" s="13">
        <v>2747637</v>
      </c>
      <c r="G306" s="13">
        <v>2651770</v>
      </c>
      <c r="H306" s="13">
        <v>95867</v>
      </c>
      <c r="I306" s="13">
        <v>81015</v>
      </c>
      <c r="J306" s="13">
        <v>80099</v>
      </c>
      <c r="K306" s="13">
        <v>916</v>
      </c>
      <c r="L306" s="35">
        <v>724450.09428658395</v>
      </c>
      <c r="M306" s="13">
        <v>1312917.040308868</v>
      </c>
      <c r="N306" s="13">
        <v>351593</v>
      </c>
      <c r="O306" s="13">
        <v>0</v>
      </c>
      <c r="P306" s="13">
        <v>543337.57071493799</v>
      </c>
      <c r="Q306" s="35">
        <v>53923.719394209918</v>
      </c>
      <c r="R306" s="13">
        <v>92467</v>
      </c>
      <c r="S306" s="13">
        <v>10031</v>
      </c>
      <c r="T306" s="13">
        <v>61827</v>
      </c>
      <c r="U306" s="35">
        <v>15005.882785198859</v>
      </c>
      <c r="V306" s="13">
        <v>37617</v>
      </c>
      <c r="W306" s="13">
        <v>777</v>
      </c>
      <c r="X306" s="13">
        <v>27630</v>
      </c>
      <c r="Y306" s="35">
        <v>-71817.600000000006</v>
      </c>
      <c r="Z306" s="13">
        <v>254002</v>
      </c>
      <c r="AA306" s="13">
        <v>351836</v>
      </c>
      <c r="AB306" s="13">
        <v>-71817.600000000006</v>
      </c>
    </row>
    <row r="307" spans="1:28">
      <c r="A307" s="2">
        <v>770</v>
      </c>
      <c r="B307" s="1" t="s">
        <v>243</v>
      </c>
      <c r="C307" s="13">
        <v>1082673.9128650001</v>
      </c>
      <c r="D307" s="13">
        <v>1071087.4044000001</v>
      </c>
      <c r="E307" s="13">
        <v>11586.508465000001</v>
      </c>
      <c r="F307" s="13">
        <v>955923</v>
      </c>
      <c r="G307" s="13">
        <v>944337</v>
      </c>
      <c r="H307" s="13">
        <v>11586</v>
      </c>
      <c r="I307" s="13">
        <v>32258</v>
      </c>
      <c r="J307" s="13">
        <v>32258</v>
      </c>
      <c r="K307" s="13">
        <v>0</v>
      </c>
      <c r="L307" s="35">
        <v>371381.491576384</v>
      </c>
      <c r="M307" s="13">
        <v>657016.43210602156</v>
      </c>
      <c r="N307" s="13">
        <v>121374</v>
      </c>
      <c r="O307" s="13">
        <v>0</v>
      </c>
      <c r="P307" s="13">
        <v>278536.11868228798</v>
      </c>
      <c r="Q307" s="35">
        <v>68493.88405953598</v>
      </c>
      <c r="R307" s="13">
        <v>81250</v>
      </c>
      <c r="S307" s="13">
        <v>0</v>
      </c>
      <c r="T307" s="13">
        <v>60937.5</v>
      </c>
      <c r="U307" s="35">
        <v>19223.460262627075</v>
      </c>
      <c r="V307" s="13">
        <v>19236</v>
      </c>
      <c r="W307" s="13">
        <v>110</v>
      </c>
      <c r="X307" s="13">
        <v>14344.5</v>
      </c>
      <c r="Y307" s="35">
        <v>-5896.35</v>
      </c>
      <c r="Z307" s="13">
        <v>124650</v>
      </c>
      <c r="AA307" s="13">
        <v>135402</v>
      </c>
      <c r="AB307" s="13">
        <v>-5896.35</v>
      </c>
    </row>
    <row r="308" spans="1:28">
      <c r="A308" s="2">
        <v>772</v>
      </c>
      <c r="B308" s="1" t="s">
        <v>244</v>
      </c>
      <c r="C308" s="13">
        <v>72405332.363800004</v>
      </c>
      <c r="D308" s="13">
        <v>69380067.826000005</v>
      </c>
      <c r="E308" s="13">
        <v>3025264.5378</v>
      </c>
      <c r="F308" s="13">
        <v>70130062</v>
      </c>
      <c r="G308" s="13">
        <v>67406443</v>
      </c>
      <c r="H308" s="13">
        <v>2723619</v>
      </c>
      <c r="I308" s="13">
        <v>2620293</v>
      </c>
      <c r="J308" s="13">
        <v>2592225</v>
      </c>
      <c r="K308" s="13">
        <v>28068</v>
      </c>
      <c r="L308" s="35">
        <v>25783382.704286259</v>
      </c>
      <c r="M308" s="13">
        <v>45366857.256873176</v>
      </c>
      <c r="N308" s="13">
        <v>10844146</v>
      </c>
      <c r="O308" s="13">
        <v>0</v>
      </c>
      <c r="P308" s="13">
        <v>19337537.028214693</v>
      </c>
      <c r="Q308" s="35">
        <v>742926.1386764436</v>
      </c>
      <c r="R308" s="13">
        <v>1204113</v>
      </c>
      <c r="S308" s="13">
        <v>29569</v>
      </c>
      <c r="T308" s="13">
        <v>880908</v>
      </c>
      <c r="U308" s="35">
        <v>70042.877241327878</v>
      </c>
      <c r="V308" s="13">
        <v>240097</v>
      </c>
      <c r="W308" s="13">
        <v>1652</v>
      </c>
      <c r="X308" s="13">
        <v>178833.75</v>
      </c>
      <c r="Y308" s="35">
        <v>1171177.5</v>
      </c>
      <c r="Z308" s="13">
        <v>1876564</v>
      </c>
      <c r="AA308" s="13">
        <v>320362</v>
      </c>
      <c r="AB308" s="13">
        <v>1171177.5</v>
      </c>
    </row>
    <row r="309" spans="1:28">
      <c r="A309" s="2">
        <v>777</v>
      </c>
      <c r="B309" s="1" t="s">
        <v>245</v>
      </c>
      <c r="C309" s="13">
        <v>5803437.9922500001</v>
      </c>
      <c r="D309" s="13">
        <v>5600249.0077</v>
      </c>
      <c r="E309" s="13">
        <v>203188.98454999999</v>
      </c>
      <c r="F309" s="13">
        <v>5668294</v>
      </c>
      <c r="G309" s="13">
        <v>5428808</v>
      </c>
      <c r="H309" s="13">
        <v>239486</v>
      </c>
      <c r="I309" s="13">
        <v>399623</v>
      </c>
      <c r="J309" s="13">
        <v>327383</v>
      </c>
      <c r="K309" s="13">
        <v>72240</v>
      </c>
      <c r="L309" s="35">
        <v>1696556.4992267417</v>
      </c>
      <c r="M309" s="13">
        <v>2530003.6748602642</v>
      </c>
      <c r="N309" s="13">
        <v>1731648</v>
      </c>
      <c r="O309" s="13">
        <v>2676</v>
      </c>
      <c r="P309" s="13">
        <v>801031.67486026417</v>
      </c>
      <c r="Q309" s="35">
        <v>72044.895330097439</v>
      </c>
      <c r="R309" s="13">
        <v>139683</v>
      </c>
      <c r="S309" s="13">
        <v>1112</v>
      </c>
      <c r="T309" s="13">
        <v>103928.25</v>
      </c>
      <c r="U309" s="35">
        <v>12794.410176687899</v>
      </c>
      <c r="V309" s="13">
        <v>39497</v>
      </c>
      <c r="W309" s="13">
        <v>0</v>
      </c>
      <c r="X309" s="13">
        <v>29622.75</v>
      </c>
      <c r="Y309" s="35">
        <v>-16354.949999999999</v>
      </c>
      <c r="Z309" s="13">
        <v>178497</v>
      </c>
      <c r="AA309" s="13">
        <v>203016</v>
      </c>
      <c r="AB309" s="13">
        <v>-16354.949999999999</v>
      </c>
    </row>
    <row r="310" spans="1:28">
      <c r="A310" s="2">
        <v>779</v>
      </c>
      <c r="B310" s="1" t="s">
        <v>246</v>
      </c>
      <c r="C310" s="13">
        <v>2072685.1669020001</v>
      </c>
      <c r="D310" s="13">
        <v>2008363.5525</v>
      </c>
      <c r="E310" s="13">
        <v>64321.614401999999</v>
      </c>
      <c r="F310" s="13">
        <v>2227241</v>
      </c>
      <c r="G310" s="13">
        <v>2165887</v>
      </c>
      <c r="H310" s="13">
        <v>61354</v>
      </c>
      <c r="I310" s="13">
        <v>143564</v>
      </c>
      <c r="J310" s="13">
        <v>137604</v>
      </c>
      <c r="K310" s="13">
        <v>5960</v>
      </c>
      <c r="L310" s="35">
        <v>667497.07686310355</v>
      </c>
      <c r="M310" s="13">
        <v>1204673.0689394644</v>
      </c>
      <c r="N310" s="13">
        <v>397064</v>
      </c>
      <c r="O310" s="13">
        <v>0</v>
      </c>
      <c r="P310" s="13">
        <v>500622.80764732766</v>
      </c>
      <c r="Q310" s="35">
        <v>48328.482337230729</v>
      </c>
      <c r="R310" s="13">
        <v>65343</v>
      </c>
      <c r="S310" s="13">
        <v>3964</v>
      </c>
      <c r="T310" s="13">
        <v>46034.25</v>
      </c>
      <c r="U310" s="35">
        <v>16635.306825418291</v>
      </c>
      <c r="V310" s="13">
        <v>21347</v>
      </c>
      <c r="W310" s="13">
        <v>0</v>
      </c>
      <c r="X310" s="13"/>
      <c r="Y310" s="35">
        <v>2132.2999999999993</v>
      </c>
      <c r="Z310" s="13">
        <v>45832</v>
      </c>
      <c r="AA310" s="13">
        <v>41701</v>
      </c>
      <c r="AB310" s="13">
        <v>2132.2999999999993</v>
      </c>
    </row>
    <row r="311" spans="1:28">
      <c r="A311" s="2">
        <v>784</v>
      </c>
      <c r="B311" s="1" t="s">
        <v>247</v>
      </c>
      <c r="C311" s="13">
        <v>2509544.3968890002</v>
      </c>
      <c r="D311" s="13">
        <v>2481320.2848</v>
      </c>
      <c r="E311" s="13">
        <v>28224.112088999998</v>
      </c>
      <c r="F311" s="13">
        <v>2850211</v>
      </c>
      <c r="G311" s="13">
        <v>2799504</v>
      </c>
      <c r="H311" s="13">
        <v>50707</v>
      </c>
      <c r="I311" s="13">
        <v>169584</v>
      </c>
      <c r="J311" s="13">
        <v>168436</v>
      </c>
      <c r="K311" s="13">
        <v>1148</v>
      </c>
      <c r="L311" s="35">
        <v>510478.37642989639</v>
      </c>
      <c r="M311" s="13">
        <v>796930.29083021707</v>
      </c>
      <c r="N311" s="13">
        <v>874945</v>
      </c>
      <c r="O311" s="13">
        <v>10</v>
      </c>
      <c r="P311" s="13">
        <v>-78004.709169782931</v>
      </c>
      <c r="Q311" s="35">
        <v>78210.349109169256</v>
      </c>
      <c r="R311" s="13">
        <v>139075</v>
      </c>
      <c r="S311" s="13">
        <v>1468</v>
      </c>
      <c r="T311" s="13">
        <v>103205.25</v>
      </c>
      <c r="U311" s="35">
        <v>916.35605325039808</v>
      </c>
      <c r="V311" s="13">
        <v>17907</v>
      </c>
      <c r="W311" s="13">
        <v>1635</v>
      </c>
      <c r="X311" s="13">
        <v>12204</v>
      </c>
      <c r="Y311" s="35">
        <v>95645.7</v>
      </c>
      <c r="Z311" s="13">
        <v>167483</v>
      </c>
      <c r="AA311" s="13">
        <v>43295</v>
      </c>
      <c r="AB311" s="13">
        <v>95645.7</v>
      </c>
    </row>
    <row r="312" spans="1:28">
      <c r="A312" s="2">
        <v>785</v>
      </c>
      <c r="B312" s="1" t="s">
        <v>248</v>
      </c>
      <c r="C312" s="13">
        <v>2132404.132092</v>
      </c>
      <c r="D312" s="13">
        <v>2039148.7668000001</v>
      </c>
      <c r="E312" s="13">
        <v>93255.365292000002</v>
      </c>
      <c r="F312" s="13">
        <v>2400791</v>
      </c>
      <c r="G312" s="13">
        <v>2300275</v>
      </c>
      <c r="H312" s="13">
        <v>100516</v>
      </c>
      <c r="I312" s="13">
        <v>165693</v>
      </c>
      <c r="J312" s="13">
        <v>165268</v>
      </c>
      <c r="K312" s="13">
        <v>425</v>
      </c>
      <c r="L312" s="35">
        <v>624361.7650986322</v>
      </c>
      <c r="M312" s="13">
        <v>1134913.0118015853</v>
      </c>
      <c r="N312" s="13">
        <v>533674</v>
      </c>
      <c r="O312" s="13">
        <v>115</v>
      </c>
      <c r="P312" s="13">
        <v>468271.32382397412</v>
      </c>
      <c r="Q312" s="35">
        <v>58364.343137436896</v>
      </c>
      <c r="R312" s="13">
        <v>128861</v>
      </c>
      <c r="S312" s="13">
        <v>4759</v>
      </c>
      <c r="T312" s="13">
        <v>93076.5</v>
      </c>
      <c r="U312" s="35">
        <v>5688.6863867456632</v>
      </c>
      <c r="V312" s="13">
        <v>10890</v>
      </c>
      <c r="W312" s="13">
        <v>0</v>
      </c>
      <c r="X312" s="13">
        <v>8167.5</v>
      </c>
      <c r="Y312" s="35">
        <v>-50216.1</v>
      </c>
      <c r="Z312" s="13">
        <v>47132</v>
      </c>
      <c r="AA312" s="13">
        <v>114816</v>
      </c>
      <c r="AB312" s="13">
        <v>-50216.1</v>
      </c>
    </row>
    <row r="313" spans="1:28">
      <c r="A313" s="2">
        <v>786</v>
      </c>
      <c r="B313" s="1" t="s">
        <v>249</v>
      </c>
      <c r="C313" s="13">
        <v>1169060.8188380001</v>
      </c>
      <c r="D313" s="13">
        <v>1115397.7237</v>
      </c>
      <c r="E313" s="13">
        <v>53663.095137999997</v>
      </c>
      <c r="F313" s="13">
        <v>1224033</v>
      </c>
      <c r="G313" s="13">
        <v>1179930</v>
      </c>
      <c r="H313" s="13">
        <v>44103</v>
      </c>
      <c r="I313" s="13">
        <v>7607</v>
      </c>
      <c r="J313" s="13">
        <v>7607</v>
      </c>
      <c r="K313" s="13">
        <v>0</v>
      </c>
      <c r="L313" s="35">
        <v>474111.97556624474</v>
      </c>
      <c r="M313" s="13">
        <v>887320.08139873692</v>
      </c>
      <c r="N313" s="13">
        <v>275702</v>
      </c>
      <c r="O313" s="13">
        <v>0</v>
      </c>
      <c r="P313" s="13">
        <v>355583.98167468357</v>
      </c>
      <c r="Q313" s="35">
        <v>20537.565184217328</v>
      </c>
      <c r="R313" s="13">
        <v>66088</v>
      </c>
      <c r="S313" s="13">
        <v>0</v>
      </c>
      <c r="T313" s="13">
        <v>49566</v>
      </c>
      <c r="U313" s="35">
        <v>12576.824356384188</v>
      </c>
      <c r="V313" s="13">
        <v>57517</v>
      </c>
      <c r="W313" s="13">
        <v>0</v>
      </c>
      <c r="X313" s="13">
        <v>43137.75</v>
      </c>
      <c r="Y313" s="35">
        <v>6179.4</v>
      </c>
      <c r="Z313" s="13">
        <v>51144</v>
      </c>
      <c r="AA313" s="13">
        <v>46304</v>
      </c>
      <c r="AB313" s="13">
        <v>6179.4</v>
      </c>
    </row>
    <row r="314" spans="1:28">
      <c r="A314" s="2">
        <v>788</v>
      </c>
      <c r="B314" s="1" t="s">
        <v>250</v>
      </c>
      <c r="C314" s="13">
        <v>538014.77669299999</v>
      </c>
      <c r="D314" s="13">
        <v>524816.19186999998</v>
      </c>
      <c r="E314" s="13">
        <v>13198.584822999999</v>
      </c>
      <c r="F314" s="13">
        <v>590293</v>
      </c>
      <c r="G314" s="13">
        <v>572537</v>
      </c>
      <c r="H314" s="13">
        <v>17756</v>
      </c>
      <c r="I314" s="13">
        <v>18159</v>
      </c>
      <c r="J314" s="13">
        <v>18159</v>
      </c>
      <c r="K314" s="13">
        <v>0</v>
      </c>
      <c r="L314" s="35">
        <v>199774.94229364616</v>
      </c>
      <c r="M314" s="13">
        <v>369221.44350476487</v>
      </c>
      <c r="N314" s="13">
        <v>105146</v>
      </c>
      <c r="O314" s="13">
        <v>0</v>
      </c>
      <c r="P314" s="13">
        <v>149831.20672023462</v>
      </c>
      <c r="Q314" s="35">
        <v>19826.944507724376</v>
      </c>
      <c r="R314" s="13">
        <v>45351</v>
      </c>
      <c r="S314" s="13">
        <v>49</v>
      </c>
      <c r="T314" s="13">
        <v>33976.5</v>
      </c>
      <c r="U314" s="35">
        <v>6677.5710467639647</v>
      </c>
      <c r="V314" s="13">
        <v>3703</v>
      </c>
      <c r="W314" s="13">
        <v>0</v>
      </c>
      <c r="X314" s="13">
        <v>2777.25</v>
      </c>
      <c r="Y314" s="35">
        <v>-93280.65</v>
      </c>
      <c r="Z314" s="13">
        <v>51203</v>
      </c>
      <c r="AA314" s="13">
        <v>177199</v>
      </c>
      <c r="AB314" s="13">
        <v>-93280.65</v>
      </c>
    </row>
    <row r="315" spans="1:28">
      <c r="A315" s="2">
        <v>794</v>
      </c>
      <c r="B315" s="1" t="s">
        <v>251</v>
      </c>
      <c r="C315" s="13">
        <v>26443366.165269997</v>
      </c>
      <c r="D315" s="13">
        <v>25662686.829999998</v>
      </c>
      <c r="E315" s="13">
        <v>780679.33527000004</v>
      </c>
      <c r="F315" s="13">
        <v>27386477</v>
      </c>
      <c r="G315" s="13">
        <v>26621652</v>
      </c>
      <c r="H315" s="13">
        <v>764825</v>
      </c>
      <c r="I315" s="13">
        <v>924148</v>
      </c>
      <c r="J315" s="13">
        <v>924148</v>
      </c>
      <c r="K315" s="13">
        <v>0</v>
      </c>
      <c r="L315" s="35">
        <v>9700066.354068907</v>
      </c>
      <c r="M315" s="13">
        <v>13819364.37247638</v>
      </c>
      <c r="N315" s="13">
        <v>8842115</v>
      </c>
      <c r="O315" s="13">
        <v>0</v>
      </c>
      <c r="P315" s="13">
        <v>4977249.3724763803</v>
      </c>
      <c r="Q315" s="35">
        <v>273167.51612970774</v>
      </c>
      <c r="R315" s="13">
        <v>483297</v>
      </c>
      <c r="S315" s="13">
        <v>25209</v>
      </c>
      <c r="T315" s="13">
        <v>343566</v>
      </c>
      <c r="U315" s="35">
        <v>50251.406205267573</v>
      </c>
      <c r="V315" s="13">
        <v>185274</v>
      </c>
      <c r="W315" s="13">
        <v>989</v>
      </c>
      <c r="X315" s="13">
        <v>138213.75</v>
      </c>
      <c r="Y315" s="35">
        <v>452885.55</v>
      </c>
      <c r="Z315" s="13">
        <v>944386</v>
      </c>
      <c r="AA315" s="13">
        <v>359669</v>
      </c>
      <c r="AB315" s="13">
        <v>452885.55</v>
      </c>
    </row>
    <row r="316" spans="1:28">
      <c r="A316" s="2">
        <v>796</v>
      </c>
      <c r="B316" s="1" t="s">
        <v>252</v>
      </c>
      <c r="C316" s="13">
        <v>37082804.7104</v>
      </c>
      <c r="D316" s="13">
        <v>35984104.986000001</v>
      </c>
      <c r="E316" s="13">
        <v>1098699.7243999999</v>
      </c>
      <c r="F316" s="13">
        <v>36193182</v>
      </c>
      <c r="G316" s="13">
        <v>35060321</v>
      </c>
      <c r="H316" s="13">
        <v>1132861</v>
      </c>
      <c r="I316" s="13">
        <v>1182257</v>
      </c>
      <c r="J316" s="13">
        <v>1154239</v>
      </c>
      <c r="K316" s="13">
        <v>28018</v>
      </c>
      <c r="L316" s="35">
        <v>17605539.192896288</v>
      </c>
      <c r="M316" s="13">
        <v>26017362.118184708</v>
      </c>
      <c r="N316" s="13">
        <v>13558364</v>
      </c>
      <c r="O316" s="13">
        <v>1500</v>
      </c>
      <c r="P316" s="13">
        <v>12460498.118184708</v>
      </c>
      <c r="Q316" s="35">
        <v>309659.06177485548</v>
      </c>
      <c r="R316" s="13">
        <v>691412</v>
      </c>
      <c r="S316" s="13">
        <v>8178</v>
      </c>
      <c r="T316" s="13">
        <v>512425.5</v>
      </c>
      <c r="U316" s="35">
        <v>56876.20554173088</v>
      </c>
      <c r="V316" s="13">
        <v>107840</v>
      </c>
      <c r="W316" s="13">
        <v>560</v>
      </c>
      <c r="X316" s="13">
        <v>80460</v>
      </c>
      <c r="Y316" s="35">
        <v>546067.94999999995</v>
      </c>
      <c r="Z316" s="13">
        <v>835461</v>
      </c>
      <c r="AA316" s="13">
        <v>119934</v>
      </c>
      <c r="AB316" s="13">
        <v>546067.94999999995</v>
      </c>
    </row>
    <row r="317" spans="1:28">
      <c r="A317" s="2">
        <v>797</v>
      </c>
      <c r="B317" s="1" t="s">
        <v>253</v>
      </c>
      <c r="C317" s="13">
        <v>4820255.0280900002</v>
      </c>
      <c r="D317" s="13">
        <v>4625640.9424999999</v>
      </c>
      <c r="E317" s="13">
        <v>194614.08559</v>
      </c>
      <c r="F317" s="13">
        <v>5531757</v>
      </c>
      <c r="G317" s="13">
        <v>5361758</v>
      </c>
      <c r="H317" s="13">
        <v>169999</v>
      </c>
      <c r="I317" s="13">
        <v>238705</v>
      </c>
      <c r="J317" s="13">
        <v>195496</v>
      </c>
      <c r="K317" s="13">
        <v>43209</v>
      </c>
      <c r="L317" s="35">
        <v>1214982.4983825868</v>
      </c>
      <c r="M317" s="13">
        <v>2171747.6314404155</v>
      </c>
      <c r="N317" s="13">
        <v>1372462</v>
      </c>
      <c r="O317" s="13">
        <v>0</v>
      </c>
      <c r="P317" s="13">
        <v>799285.63144041551</v>
      </c>
      <c r="Q317" s="35">
        <v>101207.30806417346</v>
      </c>
      <c r="R317" s="13">
        <v>114104</v>
      </c>
      <c r="S317" s="13">
        <v>2938</v>
      </c>
      <c r="T317" s="13">
        <v>83374.5</v>
      </c>
      <c r="U317" s="35">
        <v>7547.3944096507257</v>
      </c>
      <c r="V317" s="13">
        <v>72294</v>
      </c>
      <c r="W317" s="13">
        <v>563</v>
      </c>
      <c r="X317" s="13">
        <v>53798.25</v>
      </c>
      <c r="Y317" s="35">
        <v>-34574.550000000003</v>
      </c>
      <c r="Z317" s="13">
        <v>136122</v>
      </c>
      <c r="AA317" s="13">
        <v>186111</v>
      </c>
      <c r="AB317" s="13">
        <v>-34574.550000000003</v>
      </c>
    </row>
    <row r="318" spans="1:28">
      <c r="A318" s="2">
        <v>798</v>
      </c>
      <c r="B318" s="1" t="s">
        <v>254</v>
      </c>
      <c r="C318" s="13">
        <v>708117.19165400008</v>
      </c>
      <c r="D318" s="13">
        <v>671269.40020000003</v>
      </c>
      <c r="E318" s="13">
        <v>36847.791453999998</v>
      </c>
      <c r="F318" s="13">
        <v>654459</v>
      </c>
      <c r="G318" s="13">
        <v>603385</v>
      </c>
      <c r="H318" s="13">
        <v>51074</v>
      </c>
      <c r="I318" s="13">
        <v>34081</v>
      </c>
      <c r="J318" s="13">
        <v>34081</v>
      </c>
      <c r="K318" s="13">
        <v>0</v>
      </c>
      <c r="L318" s="35">
        <v>241109.02846845402</v>
      </c>
      <c r="M318" s="13">
        <v>433499.83757410786</v>
      </c>
      <c r="N318" s="13">
        <v>129789</v>
      </c>
      <c r="O318" s="13">
        <v>0</v>
      </c>
      <c r="P318" s="13">
        <v>180831.77135134052</v>
      </c>
      <c r="Q318" s="35">
        <v>65950.108441982055</v>
      </c>
      <c r="R318" s="13">
        <v>85757</v>
      </c>
      <c r="S318" s="13">
        <v>0</v>
      </c>
      <c r="T318" s="13">
        <v>64317.75</v>
      </c>
      <c r="U318" s="35">
        <v>8511.3229899209309</v>
      </c>
      <c r="V318" s="13">
        <v>13077</v>
      </c>
      <c r="W318" s="13">
        <v>0</v>
      </c>
      <c r="X318" s="13">
        <v>9807.75</v>
      </c>
      <c r="Y318" s="35">
        <v>122018.55</v>
      </c>
      <c r="Z318" s="13">
        <v>182086</v>
      </c>
      <c r="AA318" s="13">
        <v>21156</v>
      </c>
      <c r="AB318" s="13">
        <v>122018.55</v>
      </c>
    </row>
    <row r="319" spans="1:28">
      <c r="A319" s="2">
        <v>808</v>
      </c>
      <c r="B319" s="1" t="s">
        <v>482</v>
      </c>
      <c r="C319" s="13">
        <v>305363.04794670001</v>
      </c>
      <c r="D319" s="13">
        <v>304644.11764000001</v>
      </c>
      <c r="E319" s="13">
        <v>718.93030669999996</v>
      </c>
      <c r="F319" s="13">
        <v>397436</v>
      </c>
      <c r="G319" s="13">
        <v>395912</v>
      </c>
      <c r="H319" s="13">
        <v>1524</v>
      </c>
      <c r="I319" s="13">
        <v>15640</v>
      </c>
      <c r="J319" s="13">
        <v>15365</v>
      </c>
      <c r="K319" s="13">
        <v>275</v>
      </c>
      <c r="L319" s="35">
        <v>116860.84871116503</v>
      </c>
      <c r="M319" s="13">
        <v>212554.43692324037</v>
      </c>
      <c r="N319" s="13">
        <v>50487</v>
      </c>
      <c r="O319" s="13">
        <v>0</v>
      </c>
      <c r="P319" s="13">
        <v>87645.636533373778</v>
      </c>
      <c r="Q319" s="35">
        <v>16409.131028340704</v>
      </c>
      <c r="R319" s="13">
        <v>66980</v>
      </c>
      <c r="S319" s="13">
        <v>542</v>
      </c>
      <c r="T319" s="13">
        <v>49828.5</v>
      </c>
      <c r="U319" s="35">
        <v>5889.374861386601</v>
      </c>
      <c r="V319" s="13">
        <v>0</v>
      </c>
      <c r="W319" s="13">
        <v>0</v>
      </c>
      <c r="X319" s="13">
        <v>0</v>
      </c>
      <c r="Y319" s="35">
        <v>-36373.5</v>
      </c>
      <c r="Z319" s="13">
        <v>0</v>
      </c>
      <c r="AA319" s="13">
        <v>48498</v>
      </c>
      <c r="AB319" s="13">
        <v>-36373.5</v>
      </c>
    </row>
    <row r="320" spans="1:28">
      <c r="A320" s="2">
        <v>809</v>
      </c>
      <c r="B320" s="1" t="s">
        <v>255</v>
      </c>
      <c r="C320" s="13">
        <v>1669375.404657</v>
      </c>
      <c r="D320" s="13">
        <v>1591590.3975</v>
      </c>
      <c r="E320" s="13">
        <v>77785.007157</v>
      </c>
      <c r="F320" s="13">
        <v>1871769</v>
      </c>
      <c r="G320" s="13">
        <v>1789981</v>
      </c>
      <c r="H320" s="13">
        <v>81788</v>
      </c>
      <c r="I320" s="13">
        <v>48814</v>
      </c>
      <c r="J320" s="13">
        <v>45160</v>
      </c>
      <c r="K320" s="13">
        <v>3654</v>
      </c>
      <c r="L320" s="35">
        <v>524573.94189791766</v>
      </c>
      <c r="M320" s="13">
        <v>726676.19998088363</v>
      </c>
      <c r="N320" s="13">
        <v>644522</v>
      </c>
      <c r="O320" s="13">
        <v>0</v>
      </c>
      <c r="P320" s="13">
        <v>82154.199980883626</v>
      </c>
      <c r="Q320" s="35">
        <v>42835.061392879586</v>
      </c>
      <c r="R320" s="13">
        <v>63624</v>
      </c>
      <c r="S320" s="13">
        <v>7774</v>
      </c>
      <c r="T320" s="13">
        <v>41887.5</v>
      </c>
      <c r="U320" s="35">
        <v>5215.5607081880107</v>
      </c>
      <c r="V320" s="13">
        <v>33241</v>
      </c>
      <c r="W320" s="13">
        <v>0</v>
      </c>
      <c r="X320" s="13">
        <v>24930.75</v>
      </c>
      <c r="Y320" s="35" t="e">
        <f>#VALUE!</f>
        <v>#VALUE!</v>
      </c>
      <c r="Z320" s="13"/>
      <c r="AA320" s="13"/>
      <c r="AB320" s="13"/>
    </row>
    <row r="321" spans="1:28">
      <c r="A321" s="2">
        <v>815</v>
      </c>
      <c r="B321" s="1" t="s">
        <v>256</v>
      </c>
      <c r="C321" s="13">
        <v>625384.95644930005</v>
      </c>
      <c r="D321" s="13">
        <v>622592.85878000001</v>
      </c>
      <c r="E321" s="13">
        <v>2792.0976692999998</v>
      </c>
      <c r="F321" s="13">
        <v>733074</v>
      </c>
      <c r="G321" s="13">
        <v>731355</v>
      </c>
      <c r="H321" s="13">
        <v>1719</v>
      </c>
      <c r="I321" s="13">
        <v>10302</v>
      </c>
      <c r="J321" s="13">
        <v>10302</v>
      </c>
      <c r="K321" s="13">
        <v>0</v>
      </c>
      <c r="L321" s="35">
        <v>232295.71162035945</v>
      </c>
      <c r="M321" s="13">
        <v>429118.0203779288</v>
      </c>
      <c r="N321" s="13">
        <v>189983</v>
      </c>
      <c r="O321" s="13">
        <v>1691</v>
      </c>
      <c r="P321" s="13">
        <v>174221.78371526959</v>
      </c>
      <c r="Q321" s="35">
        <v>21109.17664757885</v>
      </c>
      <c r="R321" s="13">
        <v>71536</v>
      </c>
      <c r="S321" s="13">
        <v>0</v>
      </c>
      <c r="T321" s="13">
        <v>53652</v>
      </c>
      <c r="U321" s="35">
        <v>1358.5465912869731</v>
      </c>
      <c r="V321" s="13">
        <v>5841</v>
      </c>
      <c r="W321" s="13">
        <v>0</v>
      </c>
      <c r="X321" s="13">
        <v>4380.75</v>
      </c>
      <c r="Y321" s="35">
        <v>-21265.35</v>
      </c>
      <c r="Z321" s="13">
        <v>27730</v>
      </c>
      <c r="AA321" s="13">
        <v>56537</v>
      </c>
      <c r="AB321" s="13">
        <v>-21265.35</v>
      </c>
    </row>
    <row r="322" spans="1:28">
      <c r="A322" s="2">
        <v>820</v>
      </c>
      <c r="B322" s="1" t="s">
        <v>257</v>
      </c>
      <c r="C322" s="13">
        <v>2682028.7674079998</v>
      </c>
      <c r="D322" s="13">
        <v>2633409.7988</v>
      </c>
      <c r="E322" s="13">
        <v>48618.968608000003</v>
      </c>
      <c r="F322" s="13">
        <v>3063008</v>
      </c>
      <c r="G322" s="13">
        <v>3002127</v>
      </c>
      <c r="H322" s="13">
        <v>60881</v>
      </c>
      <c r="I322" s="13">
        <v>83206</v>
      </c>
      <c r="J322" s="13">
        <v>82012</v>
      </c>
      <c r="K322" s="13">
        <v>1194</v>
      </c>
      <c r="L322" s="35">
        <v>613399.81114884058</v>
      </c>
      <c r="M322" s="13">
        <v>990272.50121479447</v>
      </c>
      <c r="N322" s="13">
        <v>543287</v>
      </c>
      <c r="O322" s="13">
        <v>4069</v>
      </c>
      <c r="P322" s="13">
        <v>451054.50121479447</v>
      </c>
      <c r="Q322" s="35">
        <v>79595.094732286219</v>
      </c>
      <c r="R322" s="13">
        <v>107937</v>
      </c>
      <c r="S322" s="13">
        <v>810</v>
      </c>
      <c r="T322" s="13">
        <v>80345.25</v>
      </c>
      <c r="U322" s="35">
        <v>9902.1045175491963</v>
      </c>
      <c r="V322" s="13">
        <v>18552</v>
      </c>
      <c r="W322" s="13">
        <v>0</v>
      </c>
      <c r="X322" s="13">
        <v>13914</v>
      </c>
      <c r="Y322" s="35">
        <v>44177.55</v>
      </c>
      <c r="Z322" s="13">
        <v>108919</v>
      </c>
      <c r="AA322" s="13">
        <v>54139</v>
      </c>
      <c r="AB322" s="13">
        <v>44177.55</v>
      </c>
    </row>
    <row r="323" spans="1:28">
      <c r="A323" s="2">
        <v>823</v>
      </c>
      <c r="B323" s="1" t="s">
        <v>258</v>
      </c>
      <c r="C323" s="13">
        <v>861565.40890699998</v>
      </c>
      <c r="D323" s="13">
        <v>823702.52038</v>
      </c>
      <c r="E323" s="13">
        <v>37862.888527000003</v>
      </c>
      <c r="F323" s="13">
        <v>836776</v>
      </c>
      <c r="G323" s="13">
        <v>786435</v>
      </c>
      <c r="H323" s="13">
        <v>50341</v>
      </c>
      <c r="I323" s="13">
        <v>42809</v>
      </c>
      <c r="J323" s="13">
        <v>42809</v>
      </c>
      <c r="K323" s="13">
        <v>0</v>
      </c>
      <c r="L323" s="35">
        <v>370414.95595159347</v>
      </c>
      <c r="M323" s="13">
        <v>498880.78240356134</v>
      </c>
      <c r="N323" s="13">
        <v>176058</v>
      </c>
      <c r="O323" s="13">
        <v>0</v>
      </c>
      <c r="P323" s="13">
        <v>277811.21696369513</v>
      </c>
      <c r="Q323" s="35">
        <v>27567.991006871191</v>
      </c>
      <c r="R323" s="13">
        <v>84671</v>
      </c>
      <c r="S323" s="13">
        <v>1141</v>
      </c>
      <c r="T323" s="13">
        <v>62647.5</v>
      </c>
      <c r="U323" s="35">
        <v>19850.741725462027</v>
      </c>
      <c r="V323" s="13">
        <v>51842</v>
      </c>
      <c r="W323" s="13">
        <v>0</v>
      </c>
      <c r="X323" s="13">
        <v>38881.5</v>
      </c>
      <c r="Y323" s="35">
        <v>-45230.25</v>
      </c>
      <c r="Z323" s="13">
        <v>27211</v>
      </c>
      <c r="AA323" s="13">
        <v>90479</v>
      </c>
      <c r="AB323" s="13">
        <v>-45230.25</v>
      </c>
    </row>
    <row r="324" spans="1:28">
      <c r="A324" s="2">
        <v>824</v>
      </c>
      <c r="B324" s="1" t="s">
        <v>259</v>
      </c>
      <c r="C324" s="13">
        <v>1997517.295008</v>
      </c>
      <c r="D324" s="13">
        <v>1904983.1828999999</v>
      </c>
      <c r="E324" s="13">
        <v>92534.112108000001</v>
      </c>
      <c r="F324" s="13">
        <v>2160895</v>
      </c>
      <c r="G324" s="13">
        <v>2081214</v>
      </c>
      <c r="H324" s="13">
        <v>79681</v>
      </c>
      <c r="I324" s="13">
        <v>123953</v>
      </c>
      <c r="J324" s="13">
        <v>122889</v>
      </c>
      <c r="K324" s="13">
        <v>1064</v>
      </c>
      <c r="L324" s="35">
        <v>780616.06508992484</v>
      </c>
      <c r="M324" s="13">
        <v>1430686.6368575101</v>
      </c>
      <c r="N324" s="13">
        <v>650564</v>
      </c>
      <c r="O324" s="13">
        <v>92005</v>
      </c>
      <c r="P324" s="13">
        <v>585462.04881744366</v>
      </c>
      <c r="Q324" s="35">
        <v>46506.48532632077</v>
      </c>
      <c r="R324" s="13">
        <v>97983</v>
      </c>
      <c r="S324" s="13">
        <v>2414</v>
      </c>
      <c r="T324" s="13">
        <v>71676.75</v>
      </c>
      <c r="U324" s="35">
        <v>5453.6833024510925</v>
      </c>
      <c r="V324" s="13">
        <v>60079</v>
      </c>
      <c r="W324" s="13">
        <v>0</v>
      </c>
      <c r="X324" s="13">
        <v>45059.25</v>
      </c>
      <c r="Y324" s="35">
        <v>-39689.4</v>
      </c>
      <c r="Z324" s="13">
        <v>2746</v>
      </c>
      <c r="AA324" s="13">
        <v>56200</v>
      </c>
      <c r="AB324" s="13">
        <v>-39689.4</v>
      </c>
    </row>
    <row r="325" spans="1:28">
      <c r="A325" s="2">
        <v>826</v>
      </c>
      <c r="B325" s="1" t="s">
        <v>260</v>
      </c>
      <c r="C325" s="13">
        <v>7984619.6589399995</v>
      </c>
      <c r="D325" s="13">
        <v>7617000.0472999997</v>
      </c>
      <c r="E325" s="13">
        <v>367619.61164000002</v>
      </c>
      <c r="F325" s="13">
        <v>8986577</v>
      </c>
      <c r="G325" s="13">
        <v>8570590</v>
      </c>
      <c r="H325" s="13">
        <v>415987</v>
      </c>
      <c r="I325" s="13">
        <v>253674</v>
      </c>
      <c r="J325" s="13">
        <v>219506</v>
      </c>
      <c r="K325" s="13">
        <v>34168</v>
      </c>
      <c r="L325" s="35">
        <v>2511634.327014667</v>
      </c>
      <c r="M325" s="13">
        <v>4130716.0925679035</v>
      </c>
      <c r="N325" s="13">
        <v>2204415</v>
      </c>
      <c r="O325" s="13">
        <v>0</v>
      </c>
      <c r="P325" s="13">
        <v>1883725.7452610002</v>
      </c>
      <c r="Q325" s="35">
        <v>105145.82495060463</v>
      </c>
      <c r="R325" s="13">
        <v>304528</v>
      </c>
      <c r="S325" s="13">
        <v>22750</v>
      </c>
      <c r="T325" s="13">
        <v>211333.5</v>
      </c>
      <c r="U325" s="35">
        <v>0</v>
      </c>
      <c r="V325" s="13">
        <v>82959</v>
      </c>
      <c r="W325" s="13">
        <v>0</v>
      </c>
      <c r="X325" s="13">
        <v>62219.25</v>
      </c>
      <c r="Y325" s="35">
        <v>-8589.3000000000029</v>
      </c>
      <c r="Z325" s="13">
        <v>261140</v>
      </c>
      <c r="AA325" s="13">
        <v>288219</v>
      </c>
      <c r="AB325" s="13">
        <v>-8589.3000000000029</v>
      </c>
    </row>
    <row r="326" spans="1:28">
      <c r="A326" s="2">
        <v>828</v>
      </c>
      <c r="B326" s="1" t="s">
        <v>261</v>
      </c>
      <c r="C326" s="13">
        <v>13663625.229349999</v>
      </c>
      <c r="D326" s="13">
        <v>13170221.85</v>
      </c>
      <c r="E326" s="13">
        <v>493403.37935</v>
      </c>
      <c r="F326" s="13">
        <v>12828160</v>
      </c>
      <c r="G326" s="13">
        <v>12225644</v>
      </c>
      <c r="H326" s="13">
        <v>602516</v>
      </c>
      <c r="I326" s="13">
        <v>597988</v>
      </c>
      <c r="J326" s="13">
        <v>574292</v>
      </c>
      <c r="K326" s="13">
        <v>23696</v>
      </c>
      <c r="L326" s="35">
        <v>5728972.1055432698</v>
      </c>
      <c r="M326" s="13">
        <v>8298924.5516987313</v>
      </c>
      <c r="N326" s="13">
        <v>5362253</v>
      </c>
      <c r="O326" s="13">
        <v>0</v>
      </c>
      <c r="P326" s="13">
        <v>2936671.5516987313</v>
      </c>
      <c r="Q326" s="35">
        <v>348303.39056851529</v>
      </c>
      <c r="R326" s="13">
        <v>838846</v>
      </c>
      <c r="S326" s="13">
        <v>1113</v>
      </c>
      <c r="T326" s="13">
        <v>628299.75</v>
      </c>
      <c r="U326" s="35">
        <v>36877.547051928574</v>
      </c>
      <c r="V326" s="13">
        <v>91245</v>
      </c>
      <c r="W326" s="13">
        <v>0</v>
      </c>
      <c r="X326" s="13">
        <v>68433.75</v>
      </c>
      <c r="Y326" s="35">
        <v>44356.200000000004</v>
      </c>
      <c r="Z326" s="13">
        <v>197621</v>
      </c>
      <c r="AA326" s="13">
        <v>147764</v>
      </c>
      <c r="AB326" s="13">
        <v>44356.200000000004</v>
      </c>
    </row>
    <row r="327" spans="1:28">
      <c r="A327" s="2">
        <v>840</v>
      </c>
      <c r="B327" s="1" t="s">
        <v>262</v>
      </c>
      <c r="C327" s="13">
        <v>2941740.8324500001</v>
      </c>
      <c r="D327" s="13">
        <v>2891061.4723</v>
      </c>
      <c r="E327" s="13">
        <v>50679.36015</v>
      </c>
      <c r="F327" s="13">
        <v>3192938</v>
      </c>
      <c r="G327" s="13">
        <v>3147532</v>
      </c>
      <c r="H327" s="13">
        <v>45406</v>
      </c>
      <c r="I327" s="13">
        <v>124517</v>
      </c>
      <c r="J327" s="13">
        <v>120432</v>
      </c>
      <c r="K327" s="13">
        <v>4085</v>
      </c>
      <c r="L327" s="35">
        <v>828482.69629129872</v>
      </c>
      <c r="M327" s="13">
        <v>1243478.0695151673</v>
      </c>
      <c r="N327" s="13">
        <v>781505</v>
      </c>
      <c r="O327" s="13">
        <v>0</v>
      </c>
      <c r="P327" s="13">
        <v>461973.06951516727</v>
      </c>
      <c r="Q327" s="35">
        <v>101351.43132862411</v>
      </c>
      <c r="R327" s="13">
        <v>143246</v>
      </c>
      <c r="S327" s="13">
        <v>3010</v>
      </c>
      <c r="T327" s="13">
        <v>105177</v>
      </c>
      <c r="U327" s="35">
        <v>18878.494451942457</v>
      </c>
      <c r="V327" s="13">
        <v>21408</v>
      </c>
      <c r="W327" s="13">
        <v>1178</v>
      </c>
      <c r="X327" s="13">
        <v>15172.5</v>
      </c>
      <c r="Y327" s="35">
        <v>80937.600000000006</v>
      </c>
      <c r="Z327" s="13">
        <v>162298</v>
      </c>
      <c r="AA327" s="13">
        <v>63083</v>
      </c>
      <c r="AB327" s="13">
        <v>80937.600000000006</v>
      </c>
    </row>
    <row r="328" spans="1:28">
      <c r="A328" s="2">
        <v>844</v>
      </c>
      <c r="B328" s="1" t="s">
        <v>409</v>
      </c>
      <c r="C328" s="13">
        <v>1931749.0751399999</v>
      </c>
      <c r="D328" s="13">
        <v>1823347.3929999999</v>
      </c>
      <c r="E328" s="13">
        <v>108401.68214</v>
      </c>
      <c r="F328" s="13">
        <v>1803848</v>
      </c>
      <c r="G328" s="13">
        <v>1713404</v>
      </c>
      <c r="H328" s="13">
        <v>90444</v>
      </c>
      <c r="I328" s="13">
        <v>85065</v>
      </c>
      <c r="J328" s="13">
        <v>85065</v>
      </c>
      <c r="K328" s="13">
        <v>0</v>
      </c>
      <c r="L328" s="35">
        <v>540569.30591835885</v>
      </c>
      <c r="M328" s="13">
        <v>911988.14610732254</v>
      </c>
      <c r="N328" s="13">
        <v>847860</v>
      </c>
      <c r="O328" s="13">
        <v>130497</v>
      </c>
      <c r="P328" s="13">
        <v>194625.14610732254</v>
      </c>
      <c r="Q328" s="35">
        <v>44003.157205564268</v>
      </c>
      <c r="R328" s="13">
        <v>52870</v>
      </c>
      <c r="S328" s="13">
        <v>1671</v>
      </c>
      <c r="T328" s="13">
        <v>38399.25</v>
      </c>
      <c r="U328" s="35">
        <v>9680.8792689488873</v>
      </c>
      <c r="V328" s="13">
        <v>13891</v>
      </c>
      <c r="W328" s="13">
        <v>0</v>
      </c>
      <c r="X328" s="13">
        <v>10418.25</v>
      </c>
      <c r="Y328" s="35">
        <v>-69164.850000000006</v>
      </c>
      <c r="Z328" s="13">
        <v>130638</v>
      </c>
      <c r="AA328" s="13">
        <v>224871</v>
      </c>
      <c r="AB328" s="13">
        <v>-69164.850000000006</v>
      </c>
    </row>
    <row r="329" spans="1:28">
      <c r="A329" s="2">
        <v>845</v>
      </c>
      <c r="B329" s="1" t="s">
        <v>263</v>
      </c>
      <c r="C329" s="13">
        <v>1986775.475355</v>
      </c>
      <c r="D329" s="13">
        <v>1905248.314</v>
      </c>
      <c r="E329" s="13">
        <v>81527.161355000004</v>
      </c>
      <c r="F329" s="13">
        <v>1991616</v>
      </c>
      <c r="G329" s="13">
        <v>1920714</v>
      </c>
      <c r="H329" s="13">
        <v>70902</v>
      </c>
      <c r="I329" s="13">
        <v>211063</v>
      </c>
      <c r="J329" s="13">
        <v>211063</v>
      </c>
      <c r="K329" s="13">
        <v>0</v>
      </c>
      <c r="L329" s="35">
        <v>530179.7050510773</v>
      </c>
      <c r="M329" s="13">
        <v>894459.97214330139</v>
      </c>
      <c r="N329" s="13">
        <v>676462</v>
      </c>
      <c r="O329" s="13">
        <v>106929</v>
      </c>
      <c r="P329" s="13">
        <v>324926.97214330139</v>
      </c>
      <c r="Q329" s="35">
        <v>75522.682684042826</v>
      </c>
      <c r="R329" s="13">
        <v>92762</v>
      </c>
      <c r="S329" s="13">
        <v>936</v>
      </c>
      <c r="T329" s="13">
        <v>68869.5</v>
      </c>
      <c r="U329" s="35">
        <v>4503.2725987111053</v>
      </c>
      <c r="V329" s="13">
        <v>84660</v>
      </c>
      <c r="W329" s="13">
        <v>0</v>
      </c>
      <c r="X329" s="13">
        <v>63495</v>
      </c>
      <c r="Y329" s="35">
        <v>19332.150000000001</v>
      </c>
      <c r="Z329" s="13">
        <v>44498</v>
      </c>
      <c r="AA329" s="13">
        <v>20191</v>
      </c>
      <c r="AB329" s="13">
        <v>19332.150000000001</v>
      </c>
    </row>
    <row r="330" spans="1:28">
      <c r="A330" s="2">
        <v>846</v>
      </c>
      <c r="B330" s="1" t="s">
        <v>410</v>
      </c>
      <c r="C330" s="13">
        <v>1152851.629804</v>
      </c>
      <c r="D330" s="13">
        <v>1118003.8351</v>
      </c>
      <c r="E330" s="13">
        <v>34847.794704</v>
      </c>
      <c r="F330" s="13">
        <v>1226102</v>
      </c>
      <c r="G330" s="13">
        <v>1187114</v>
      </c>
      <c r="H330" s="13">
        <v>38988</v>
      </c>
      <c r="I330" s="13">
        <v>130032</v>
      </c>
      <c r="J330" s="13">
        <v>130032</v>
      </c>
      <c r="K330" s="13">
        <v>0</v>
      </c>
      <c r="L330" s="35">
        <v>264856.02000281314</v>
      </c>
      <c r="M330" s="13">
        <v>485002.25644387741</v>
      </c>
      <c r="N330" s="13">
        <v>259975</v>
      </c>
      <c r="O330" s="13">
        <v>0</v>
      </c>
      <c r="P330" s="13">
        <v>198642.01500210987</v>
      </c>
      <c r="Q330" s="35">
        <v>41470.307061283209</v>
      </c>
      <c r="R330" s="13">
        <v>36448</v>
      </c>
      <c r="S330" s="13">
        <v>1105</v>
      </c>
      <c r="T330" s="13">
        <v>26507.25</v>
      </c>
      <c r="U330" s="35">
        <v>7952.9307055572845</v>
      </c>
      <c r="V330" s="13">
        <v>38180</v>
      </c>
      <c r="W330" s="13">
        <v>5931</v>
      </c>
      <c r="X330" s="13">
        <v>24186.75</v>
      </c>
      <c r="Y330" s="35">
        <v>-42630</v>
      </c>
      <c r="Z330" s="13">
        <v>24345</v>
      </c>
      <c r="AA330" s="13">
        <v>83006</v>
      </c>
      <c r="AB330" s="13">
        <v>-42630</v>
      </c>
    </row>
    <row r="331" spans="1:28">
      <c r="A331" s="2">
        <v>847</v>
      </c>
      <c r="B331" s="1" t="s">
        <v>264</v>
      </c>
      <c r="C331" s="13">
        <v>1438844.368851</v>
      </c>
      <c r="D331" s="13">
        <v>1408983.7901999999</v>
      </c>
      <c r="E331" s="13">
        <v>29860.578651</v>
      </c>
      <c r="F331" s="13">
        <v>1817768</v>
      </c>
      <c r="G331" s="13">
        <v>1780646</v>
      </c>
      <c r="H331" s="13">
        <v>37122</v>
      </c>
      <c r="I331" s="13">
        <v>37297</v>
      </c>
      <c r="J331" s="13">
        <v>37297</v>
      </c>
      <c r="K331" s="13">
        <v>0</v>
      </c>
      <c r="L331" s="35">
        <v>406719.49539415311</v>
      </c>
      <c r="M331" s="13">
        <v>723431.01634143444</v>
      </c>
      <c r="N331" s="13">
        <v>440845</v>
      </c>
      <c r="O331" s="13">
        <v>0</v>
      </c>
      <c r="P331" s="13">
        <v>282586.01634143444</v>
      </c>
      <c r="Q331" s="35">
        <v>61979.977420122988</v>
      </c>
      <c r="R331" s="13">
        <v>54376</v>
      </c>
      <c r="S331" s="13">
        <v>3993</v>
      </c>
      <c r="T331" s="13">
        <v>37787.25</v>
      </c>
      <c r="U331" s="35">
        <v>12486.098608133298</v>
      </c>
      <c r="V331" s="13">
        <v>30183</v>
      </c>
      <c r="W331" s="13">
        <v>0</v>
      </c>
      <c r="X331" s="13">
        <v>22637.25</v>
      </c>
      <c r="Y331" s="35">
        <v>88173.45</v>
      </c>
      <c r="Z331" s="13">
        <v>226378</v>
      </c>
      <c r="AA331" s="13">
        <v>112129</v>
      </c>
      <c r="AB331" s="13">
        <v>88173.45</v>
      </c>
    </row>
    <row r="332" spans="1:28">
      <c r="A332" s="2">
        <v>848</v>
      </c>
      <c r="B332" s="1" t="s">
        <v>265</v>
      </c>
      <c r="C332" s="13">
        <v>1584086.433002</v>
      </c>
      <c r="D332" s="13">
        <v>1544131.7941000001</v>
      </c>
      <c r="E332" s="13">
        <v>39954.638901999999</v>
      </c>
      <c r="F332" s="13">
        <v>1703327</v>
      </c>
      <c r="G332" s="13">
        <v>1640731</v>
      </c>
      <c r="H332" s="13">
        <v>62596</v>
      </c>
      <c r="I332" s="13">
        <v>94620</v>
      </c>
      <c r="J332" s="13">
        <v>94620</v>
      </c>
      <c r="K332" s="13">
        <v>0</v>
      </c>
      <c r="L332" s="35">
        <v>418549.03663465637</v>
      </c>
      <c r="M332" s="13">
        <v>724718.96203052741</v>
      </c>
      <c r="N332" s="13">
        <v>334947</v>
      </c>
      <c r="O332" s="13">
        <v>0</v>
      </c>
      <c r="P332" s="13">
        <v>313911.77747599228</v>
      </c>
      <c r="Q332" s="35">
        <v>31552.069441419022</v>
      </c>
      <c r="R332" s="13">
        <v>44610</v>
      </c>
      <c r="S332" s="13">
        <v>0</v>
      </c>
      <c r="T332" s="13">
        <v>33457.5</v>
      </c>
      <c r="U332" s="35">
        <v>6804.4311188167858</v>
      </c>
      <c r="V332" s="13">
        <v>8335</v>
      </c>
      <c r="W332" s="13">
        <v>1071</v>
      </c>
      <c r="X332" s="13">
        <v>5448</v>
      </c>
      <c r="Y332" s="35">
        <v>32884.949999999997</v>
      </c>
      <c r="Z332" s="13">
        <v>82204</v>
      </c>
      <c r="AA332" s="13">
        <v>39915</v>
      </c>
      <c r="AB332" s="13">
        <v>32884.949999999997</v>
      </c>
    </row>
    <row r="333" spans="1:28">
      <c r="A333" s="2">
        <v>851</v>
      </c>
      <c r="B333" s="1" t="s">
        <v>266</v>
      </c>
      <c r="C333" s="13">
        <v>2251050.9226810001</v>
      </c>
      <c r="D333" s="13">
        <v>2205580.6132999999</v>
      </c>
      <c r="E333" s="13">
        <v>45470.309380999999</v>
      </c>
      <c r="F333" s="13">
        <v>2447704</v>
      </c>
      <c r="G333" s="13">
        <v>2393046</v>
      </c>
      <c r="H333" s="13">
        <v>54658</v>
      </c>
      <c r="I333" s="13">
        <v>76993</v>
      </c>
      <c r="J333" s="13">
        <v>72932</v>
      </c>
      <c r="K333" s="13">
        <v>4061</v>
      </c>
      <c r="L333" s="35">
        <v>760547.52068256598</v>
      </c>
      <c r="M333" s="13">
        <v>1365670.1432842878</v>
      </c>
      <c r="N333" s="13">
        <v>907289</v>
      </c>
      <c r="O333" s="13">
        <v>0</v>
      </c>
      <c r="P333" s="13">
        <v>458381.14328428777</v>
      </c>
      <c r="Q333" s="35">
        <v>101929.08667081743</v>
      </c>
      <c r="R333" s="13">
        <v>146518</v>
      </c>
      <c r="S333" s="13">
        <v>5107</v>
      </c>
      <c r="T333" s="13">
        <v>106058.25</v>
      </c>
      <c r="U333" s="35">
        <v>27493.801107480456</v>
      </c>
      <c r="V333" s="13">
        <v>57125</v>
      </c>
      <c r="W333" s="13">
        <v>0</v>
      </c>
      <c r="X333" s="13">
        <v>42843.75</v>
      </c>
      <c r="Y333" s="35">
        <v>-2357.25</v>
      </c>
      <c r="Z333" s="13">
        <v>23389</v>
      </c>
      <c r="AA333" s="13">
        <v>28779</v>
      </c>
      <c r="AB333" s="13">
        <v>-2357.25</v>
      </c>
    </row>
    <row r="334" spans="1:28">
      <c r="A334" s="2">
        <v>852</v>
      </c>
      <c r="B334" s="1" t="s">
        <v>267</v>
      </c>
      <c r="C334" s="13">
        <v>1035816.4483063</v>
      </c>
      <c r="D334" s="13">
        <v>1026278.7169999999</v>
      </c>
      <c r="E334" s="13">
        <v>9537.7313063000001</v>
      </c>
      <c r="F334" s="13">
        <v>1181024</v>
      </c>
      <c r="G334" s="13">
        <v>1169705</v>
      </c>
      <c r="H334" s="13">
        <v>11319</v>
      </c>
      <c r="I334" s="13">
        <v>51922</v>
      </c>
      <c r="J334" s="13">
        <v>51922</v>
      </c>
      <c r="K334" s="13">
        <v>0</v>
      </c>
      <c r="L334" s="35">
        <v>253423.48647661763</v>
      </c>
      <c r="M334" s="13">
        <v>322050.82432887924</v>
      </c>
      <c r="N334" s="13">
        <v>225758</v>
      </c>
      <c r="O334" s="13">
        <v>0</v>
      </c>
      <c r="P334" s="13">
        <v>96292.824328879244</v>
      </c>
      <c r="Q334" s="35">
        <v>18633.045981565461</v>
      </c>
      <c r="R334" s="13">
        <v>66348</v>
      </c>
      <c r="S334" s="13">
        <v>0</v>
      </c>
      <c r="T334" s="13">
        <v>49761</v>
      </c>
      <c r="U334" s="35">
        <v>4484.5555389000338</v>
      </c>
      <c r="V334" s="13">
        <v>21563</v>
      </c>
      <c r="W334" s="13">
        <v>0</v>
      </c>
      <c r="X334" s="13">
        <v>16172.25</v>
      </c>
      <c r="Y334" s="35">
        <v>8771.85</v>
      </c>
      <c r="Z334" s="13">
        <v>23446</v>
      </c>
      <c r="AA334" s="13">
        <v>12250</v>
      </c>
      <c r="AB334" s="13">
        <v>8771.85</v>
      </c>
    </row>
    <row r="335" spans="1:28">
      <c r="A335" s="2">
        <v>855</v>
      </c>
      <c r="B335" s="1" t="s">
        <v>268</v>
      </c>
      <c r="C335" s="13">
        <v>59764937.483899996</v>
      </c>
      <c r="D335" s="13">
        <v>57885422.535999998</v>
      </c>
      <c r="E335" s="13">
        <v>1879514.9479</v>
      </c>
      <c r="F335" s="13">
        <v>60793873</v>
      </c>
      <c r="G335" s="13">
        <v>58383893</v>
      </c>
      <c r="H335" s="13">
        <v>2409980</v>
      </c>
      <c r="I335" s="13">
        <v>2321775</v>
      </c>
      <c r="J335" s="13">
        <v>2193185</v>
      </c>
      <c r="K335" s="13">
        <v>128590</v>
      </c>
      <c r="L335" s="35">
        <v>27355943.513694029</v>
      </c>
      <c r="M335" s="13">
        <v>45436445.484220102</v>
      </c>
      <c r="N335" s="13">
        <v>28310284</v>
      </c>
      <c r="O335" s="13">
        <v>239450</v>
      </c>
      <c r="P335" s="13">
        <v>17365611.484220102</v>
      </c>
      <c r="Q335" s="35">
        <v>707690.55754391977</v>
      </c>
      <c r="R335" s="13">
        <v>1402718</v>
      </c>
      <c r="S335" s="13">
        <v>61833</v>
      </c>
      <c r="T335" s="13">
        <v>1005663.75</v>
      </c>
      <c r="U335" s="35">
        <v>121462.27997063915</v>
      </c>
      <c r="V335" s="13">
        <v>376797</v>
      </c>
      <c r="W335" s="13">
        <v>276</v>
      </c>
      <c r="X335" s="13">
        <v>282390.75</v>
      </c>
      <c r="Y335" s="35">
        <v>516573</v>
      </c>
      <c r="Z335" s="13">
        <v>1348934</v>
      </c>
      <c r="AA335" s="13">
        <v>670015</v>
      </c>
      <c r="AB335" s="13">
        <v>516573</v>
      </c>
    </row>
    <row r="336" spans="1:28">
      <c r="A336" s="2">
        <v>856</v>
      </c>
      <c r="B336" s="1" t="s">
        <v>269</v>
      </c>
      <c r="C336" s="13">
        <v>6687328.6944699995</v>
      </c>
      <c r="D336" s="13">
        <v>6489139.7017999999</v>
      </c>
      <c r="E336" s="13">
        <v>198188.99267000001</v>
      </c>
      <c r="F336" s="13">
        <v>6352818</v>
      </c>
      <c r="G336" s="13">
        <v>5909718</v>
      </c>
      <c r="H336" s="13">
        <v>443100</v>
      </c>
      <c r="I336" s="13">
        <v>1222210</v>
      </c>
      <c r="J336" s="13">
        <v>941871</v>
      </c>
      <c r="K336" s="13">
        <v>280339</v>
      </c>
      <c r="L336" s="35">
        <v>1996792.287763766</v>
      </c>
      <c r="M336" s="13">
        <v>3047256.3444659682</v>
      </c>
      <c r="N336" s="13">
        <v>2721560</v>
      </c>
      <c r="O336" s="13">
        <v>9110</v>
      </c>
      <c r="P336" s="13">
        <v>334806.3444659682</v>
      </c>
      <c r="Q336" s="35">
        <v>96452.635078570951</v>
      </c>
      <c r="R336" s="13">
        <v>121147</v>
      </c>
      <c r="S336" s="13">
        <v>3187</v>
      </c>
      <c r="T336" s="13">
        <v>88470</v>
      </c>
      <c r="U336" s="35">
        <v>20135.656969252792</v>
      </c>
      <c r="V336" s="13">
        <v>89866</v>
      </c>
      <c r="W336" s="13">
        <v>0</v>
      </c>
      <c r="X336" s="13">
        <v>67399.5</v>
      </c>
      <c r="Y336" s="35">
        <v>-12432.45</v>
      </c>
      <c r="Z336" s="13">
        <v>275561</v>
      </c>
      <c r="AA336" s="13">
        <v>297763</v>
      </c>
      <c r="AB336" s="13">
        <v>-12432.45</v>
      </c>
    </row>
    <row r="337" spans="1:28">
      <c r="A337" s="2">
        <v>858</v>
      </c>
      <c r="B337" s="1" t="s">
        <v>270</v>
      </c>
      <c r="C337" s="13">
        <v>4936735.2957000006</v>
      </c>
      <c r="D337" s="13">
        <v>4835352.1852000002</v>
      </c>
      <c r="E337" s="13">
        <v>101383.1105</v>
      </c>
      <c r="F337" s="13">
        <v>5025953</v>
      </c>
      <c r="G337" s="13">
        <v>4910135</v>
      </c>
      <c r="H337" s="13">
        <v>115818</v>
      </c>
      <c r="I337" s="13">
        <v>115216</v>
      </c>
      <c r="J337" s="13">
        <v>115216</v>
      </c>
      <c r="K337" s="13">
        <v>0</v>
      </c>
      <c r="L337" s="35">
        <v>1394587.9652700457</v>
      </c>
      <c r="M337" s="13">
        <v>2214990.9734484591</v>
      </c>
      <c r="N337" s="13">
        <v>1125388</v>
      </c>
      <c r="O337" s="13">
        <v>0</v>
      </c>
      <c r="P337" s="13">
        <v>1045940.9739525343</v>
      </c>
      <c r="Q337" s="35">
        <v>128557.7194330998</v>
      </c>
      <c r="R337" s="13">
        <v>244697</v>
      </c>
      <c r="S337" s="13">
        <v>9752</v>
      </c>
      <c r="T337" s="13">
        <v>176208.75</v>
      </c>
      <c r="U337" s="35">
        <v>10700.959028652309</v>
      </c>
      <c r="V337" s="13">
        <v>9342</v>
      </c>
      <c r="W337" s="13">
        <v>0</v>
      </c>
      <c r="X337" s="13">
        <v>7006.5</v>
      </c>
      <c r="Y337" s="35">
        <v>38297.85</v>
      </c>
      <c r="Z337" s="13">
        <v>116662</v>
      </c>
      <c r="AA337" s="13">
        <v>68586</v>
      </c>
      <c r="AB337" s="13">
        <v>38297.85</v>
      </c>
    </row>
    <row r="338" spans="1:28">
      <c r="A338" s="2">
        <v>860</v>
      </c>
      <c r="B338" s="1" t="s">
        <v>411</v>
      </c>
      <c r="C338" s="13">
        <v>3281630.6270299996</v>
      </c>
      <c r="D338" s="13">
        <v>3056534.5932999998</v>
      </c>
      <c r="E338" s="13">
        <v>225096.03373</v>
      </c>
      <c r="F338" s="13">
        <v>3327614</v>
      </c>
      <c r="G338" s="13">
        <v>3077409</v>
      </c>
      <c r="H338" s="13">
        <v>250205</v>
      </c>
      <c r="I338" s="13">
        <v>110212</v>
      </c>
      <c r="J338" s="13">
        <v>110212</v>
      </c>
      <c r="K338" s="13">
        <v>0</v>
      </c>
      <c r="L338" s="35">
        <v>1061654.3232873797</v>
      </c>
      <c r="M338" s="13">
        <v>1791104.5771583435</v>
      </c>
      <c r="N338" s="13">
        <v>1098312</v>
      </c>
      <c r="O338" s="13">
        <v>114028</v>
      </c>
      <c r="P338" s="13">
        <v>796240.74246553471</v>
      </c>
      <c r="Q338" s="35">
        <v>76955.081967179751</v>
      </c>
      <c r="R338" s="13">
        <v>189997</v>
      </c>
      <c r="S338" s="13">
        <v>1901</v>
      </c>
      <c r="T338" s="13">
        <v>141072</v>
      </c>
      <c r="U338" s="35">
        <v>13144.57517065337</v>
      </c>
      <c r="V338" s="13">
        <v>3310</v>
      </c>
      <c r="W338" s="13">
        <v>0</v>
      </c>
      <c r="X338" s="13">
        <v>2482.5</v>
      </c>
      <c r="Y338" s="35">
        <v>-52777.35</v>
      </c>
      <c r="Z338" s="13">
        <v>99070</v>
      </c>
      <c r="AA338" s="13">
        <v>173481</v>
      </c>
      <c r="AB338" s="13">
        <v>-52777.35</v>
      </c>
    </row>
    <row r="339" spans="1:28">
      <c r="A339" s="2">
        <v>861</v>
      </c>
      <c r="B339" s="1" t="s">
        <v>271</v>
      </c>
      <c r="C339" s="13">
        <v>5128304.5715100002</v>
      </c>
      <c r="D339" s="13">
        <v>5012674.0974000003</v>
      </c>
      <c r="E339" s="13">
        <v>115630.47411</v>
      </c>
      <c r="F339" s="13">
        <v>4408606</v>
      </c>
      <c r="G339" s="13">
        <v>4241395</v>
      </c>
      <c r="H339" s="13">
        <v>167211</v>
      </c>
      <c r="I339" s="13">
        <v>156863</v>
      </c>
      <c r="J339" s="13">
        <v>117323</v>
      </c>
      <c r="K339" s="13">
        <v>39540</v>
      </c>
      <c r="L339" s="35">
        <v>1766738.4457114395</v>
      </c>
      <c r="M339" s="13">
        <v>3109041.2339958213</v>
      </c>
      <c r="N339" s="13">
        <v>1309178</v>
      </c>
      <c r="O339" s="13">
        <v>0</v>
      </c>
      <c r="P339" s="13">
        <v>1325053.8342835796</v>
      </c>
      <c r="Q339" s="35">
        <v>128425.4514694346</v>
      </c>
      <c r="R339" s="13">
        <v>110852</v>
      </c>
      <c r="S339" s="13">
        <v>2193</v>
      </c>
      <c r="T339" s="13">
        <v>81494.25</v>
      </c>
      <c r="U339" s="35">
        <v>28824.012149886777</v>
      </c>
      <c r="V339" s="13">
        <v>42892</v>
      </c>
      <c r="W339" s="13">
        <v>0</v>
      </c>
      <c r="X339" s="13">
        <v>32169</v>
      </c>
      <c r="Y339" s="35">
        <v>55123.5</v>
      </c>
      <c r="Z339" s="13">
        <v>149665</v>
      </c>
      <c r="AA339" s="13">
        <v>79746</v>
      </c>
      <c r="AB339" s="13">
        <v>55123.5</v>
      </c>
    </row>
    <row r="340" spans="1:28">
      <c r="A340" s="2">
        <v>865</v>
      </c>
      <c r="B340" s="1" t="s">
        <v>272</v>
      </c>
      <c r="C340" s="13">
        <v>2293811.9875560002</v>
      </c>
      <c r="D340" s="13">
        <v>2272036.1809</v>
      </c>
      <c r="E340" s="13">
        <v>21775.806656000001</v>
      </c>
      <c r="F340" s="13">
        <v>2441170</v>
      </c>
      <c r="G340" s="13">
        <v>2389747</v>
      </c>
      <c r="H340" s="13">
        <v>51423</v>
      </c>
      <c r="I340" s="13">
        <v>137177</v>
      </c>
      <c r="J340" s="13">
        <v>136937</v>
      </c>
      <c r="K340" s="13">
        <v>240</v>
      </c>
      <c r="L340" s="35">
        <v>765165.65702143929</v>
      </c>
      <c r="M340" s="13">
        <v>1262926.9405331071</v>
      </c>
      <c r="N340" s="13">
        <v>909095</v>
      </c>
      <c r="O340" s="13">
        <v>38987</v>
      </c>
      <c r="P340" s="13">
        <v>392818.94053310715</v>
      </c>
      <c r="Q340" s="35">
        <v>36916.476818399024</v>
      </c>
      <c r="R340" s="13">
        <v>90702</v>
      </c>
      <c r="S340" s="13">
        <v>3494</v>
      </c>
      <c r="T340" s="13">
        <v>65406</v>
      </c>
      <c r="U340" s="35">
        <v>10044.302180280534</v>
      </c>
      <c r="V340" s="13">
        <v>14179</v>
      </c>
      <c r="W340" s="13">
        <v>0</v>
      </c>
      <c r="X340" s="13">
        <v>10634.25</v>
      </c>
      <c r="Y340" s="35">
        <v>65927.399999999994</v>
      </c>
      <c r="Z340" s="13">
        <v>146358</v>
      </c>
      <c r="AA340" s="13">
        <v>62493</v>
      </c>
      <c r="AB340" s="13">
        <v>65927.399999999994</v>
      </c>
    </row>
    <row r="341" spans="1:28">
      <c r="A341" s="2">
        <v>866</v>
      </c>
      <c r="B341" s="1" t="s">
        <v>273</v>
      </c>
      <c r="C341" s="13">
        <v>1915967.0884199999</v>
      </c>
      <c r="D341" s="13">
        <v>1787514.3355</v>
      </c>
      <c r="E341" s="13">
        <v>128452.75292</v>
      </c>
      <c r="F341" s="13">
        <v>1847821</v>
      </c>
      <c r="G341" s="13">
        <v>1741020</v>
      </c>
      <c r="H341" s="13">
        <v>106801</v>
      </c>
      <c r="I341" s="13">
        <v>86953</v>
      </c>
      <c r="J341" s="13">
        <v>86953</v>
      </c>
      <c r="K341" s="13">
        <v>0</v>
      </c>
      <c r="L341" s="35">
        <v>384718.98541629507</v>
      </c>
      <c r="M341" s="13">
        <v>670468.61303398199</v>
      </c>
      <c r="N341" s="13">
        <v>278736</v>
      </c>
      <c r="O341" s="13">
        <v>0</v>
      </c>
      <c r="P341" s="13">
        <v>288539.23906222131</v>
      </c>
      <c r="Q341" s="35">
        <v>37642.20719197148</v>
      </c>
      <c r="R341" s="13">
        <v>49032</v>
      </c>
      <c r="S341" s="13">
        <v>569</v>
      </c>
      <c r="T341" s="13">
        <v>36347.25</v>
      </c>
      <c r="U341" s="35">
        <v>12327.52351806727</v>
      </c>
      <c r="V341" s="13">
        <v>6765</v>
      </c>
      <c r="W341" s="13">
        <v>0</v>
      </c>
      <c r="X341" s="13">
        <v>5073.75</v>
      </c>
      <c r="Y341" s="35">
        <v>36500.400000000001</v>
      </c>
      <c r="Z341" s="13">
        <v>71691</v>
      </c>
      <c r="AA341" s="13">
        <v>24737</v>
      </c>
      <c r="AB341" s="13">
        <v>36500.400000000001</v>
      </c>
    </row>
    <row r="342" spans="1:28">
      <c r="A342" s="2">
        <v>867</v>
      </c>
      <c r="B342" s="1" t="s">
        <v>274</v>
      </c>
      <c r="C342" s="13">
        <v>6653517.7512299996</v>
      </c>
      <c r="D342" s="13">
        <v>6390253.3706999999</v>
      </c>
      <c r="E342" s="13">
        <v>263264.38053000002</v>
      </c>
      <c r="F342" s="13">
        <v>6727651</v>
      </c>
      <c r="G342" s="13">
        <v>6417048</v>
      </c>
      <c r="H342" s="13">
        <v>310603</v>
      </c>
      <c r="I342" s="13">
        <v>256331</v>
      </c>
      <c r="J342" s="13">
        <v>168909</v>
      </c>
      <c r="K342" s="13">
        <v>87422</v>
      </c>
      <c r="L342" s="35">
        <v>2257702.4679547483</v>
      </c>
      <c r="M342" s="13">
        <v>4022639.4790639146</v>
      </c>
      <c r="N342" s="13">
        <v>2162837</v>
      </c>
      <c r="O342" s="13">
        <v>0</v>
      </c>
      <c r="P342" s="13">
        <v>1693276.8509660612</v>
      </c>
      <c r="Q342" s="35">
        <v>126981.66179926852</v>
      </c>
      <c r="R342" s="13">
        <v>325220</v>
      </c>
      <c r="S342" s="13">
        <v>6509</v>
      </c>
      <c r="T342" s="13">
        <v>239033.25</v>
      </c>
      <c r="U342" s="35">
        <v>25340.559351715052</v>
      </c>
      <c r="V342" s="13">
        <v>78784</v>
      </c>
      <c r="W342" s="13">
        <v>0</v>
      </c>
      <c r="X342" s="13">
        <v>59088</v>
      </c>
      <c r="Y342" s="35">
        <v>-15766.5</v>
      </c>
      <c r="Z342" s="13">
        <v>81405</v>
      </c>
      <c r="AA342" s="13">
        <v>104778</v>
      </c>
      <c r="AB342" s="13">
        <v>-15766.5</v>
      </c>
    </row>
    <row r="343" spans="1:28">
      <c r="A343" s="2">
        <v>870</v>
      </c>
      <c r="B343" s="1" t="s">
        <v>275</v>
      </c>
      <c r="C343" s="13">
        <v>1635893.5898583999</v>
      </c>
      <c r="D343" s="13">
        <v>1628753.0671999999</v>
      </c>
      <c r="E343" s="13">
        <v>7140.5226584000002</v>
      </c>
      <c r="F343" s="13">
        <v>1668988</v>
      </c>
      <c r="G343" s="13">
        <v>1643418</v>
      </c>
      <c r="H343" s="13">
        <v>25570</v>
      </c>
      <c r="I343" s="13">
        <v>41875</v>
      </c>
      <c r="J343" s="13">
        <v>41875</v>
      </c>
      <c r="K343" s="13">
        <v>0</v>
      </c>
      <c r="L343" s="35">
        <v>386225.7539719285</v>
      </c>
      <c r="M343" s="13">
        <v>86152.373205380107</v>
      </c>
      <c r="N343" s="13">
        <v>575529</v>
      </c>
      <c r="O343" s="13">
        <v>44415</v>
      </c>
      <c r="P343" s="13">
        <v>-289669.31547894637</v>
      </c>
      <c r="Q343" s="35">
        <v>21946.951236417779</v>
      </c>
      <c r="R343" s="13">
        <v>49921</v>
      </c>
      <c r="S343" s="13">
        <v>886</v>
      </c>
      <c r="T343" s="13">
        <v>36776.25</v>
      </c>
      <c r="U343" s="35">
        <v>24503.490843497668</v>
      </c>
      <c r="V343" s="13">
        <v>50084</v>
      </c>
      <c r="W343" s="13">
        <v>0</v>
      </c>
      <c r="X343" s="13">
        <v>37563</v>
      </c>
      <c r="Y343" s="35">
        <v>51612.6</v>
      </c>
      <c r="Z343" s="13">
        <v>100213</v>
      </c>
      <c r="AA343" s="13">
        <v>33245</v>
      </c>
      <c r="AB343" s="13">
        <v>51612.6</v>
      </c>
    </row>
    <row r="344" spans="1:28">
      <c r="A344" s="2">
        <v>873</v>
      </c>
      <c r="B344" s="1" t="s">
        <v>276</v>
      </c>
      <c r="C344" s="13">
        <v>2212848.8962980001</v>
      </c>
      <c r="D344" s="13">
        <v>2158025.5243000002</v>
      </c>
      <c r="E344" s="13">
        <v>54823.371998000002</v>
      </c>
      <c r="F344" s="13">
        <v>2223167</v>
      </c>
      <c r="G344" s="13">
        <v>2163809</v>
      </c>
      <c r="H344" s="13">
        <v>59358</v>
      </c>
      <c r="I344" s="13">
        <v>49411</v>
      </c>
      <c r="J344" s="13">
        <v>49411</v>
      </c>
      <c r="K344" s="13">
        <v>0</v>
      </c>
      <c r="L344" s="35">
        <v>605299.62555915036</v>
      </c>
      <c r="M344" s="13">
        <v>1056778.6030705855</v>
      </c>
      <c r="N344" s="13">
        <v>561838</v>
      </c>
      <c r="O344" s="13">
        <v>2742</v>
      </c>
      <c r="P344" s="13">
        <v>453974.7191693628</v>
      </c>
      <c r="Q344" s="35">
        <v>127515.8477052485</v>
      </c>
      <c r="R344" s="13">
        <v>162685</v>
      </c>
      <c r="S344" s="13">
        <v>0</v>
      </c>
      <c r="T344" s="13">
        <v>122013.75</v>
      </c>
      <c r="U344" s="35">
        <v>9365.2888438010905</v>
      </c>
      <c r="V344" s="13">
        <v>31843</v>
      </c>
      <c r="W344" s="13">
        <v>0</v>
      </c>
      <c r="X344" s="13">
        <v>23882.25</v>
      </c>
      <c r="Y344" s="35">
        <v>-5119.2</v>
      </c>
      <c r="Z344" s="13">
        <v>17656</v>
      </c>
      <c r="AA344" s="13">
        <v>26165</v>
      </c>
      <c r="AB344" s="13">
        <v>-5119.2</v>
      </c>
    </row>
    <row r="345" spans="1:28">
      <c r="A345" s="2">
        <v>874</v>
      </c>
      <c r="B345" s="1" t="s">
        <v>277</v>
      </c>
      <c r="C345" s="13">
        <v>740193.08676500001</v>
      </c>
      <c r="D345" s="13">
        <v>696070.04581000004</v>
      </c>
      <c r="E345" s="13">
        <v>44123.040954999997</v>
      </c>
      <c r="F345" s="13">
        <v>868595</v>
      </c>
      <c r="G345" s="13">
        <v>839097</v>
      </c>
      <c r="H345" s="13">
        <v>29498</v>
      </c>
      <c r="I345" s="13">
        <v>20168</v>
      </c>
      <c r="J345" s="13">
        <v>20168</v>
      </c>
      <c r="K345" s="13">
        <v>0</v>
      </c>
      <c r="L345" s="35">
        <v>209860.69205098404</v>
      </c>
      <c r="M345" s="13">
        <v>46870.653597214405</v>
      </c>
      <c r="N345" s="13">
        <v>180768</v>
      </c>
      <c r="O345" s="13">
        <v>14924</v>
      </c>
      <c r="P345" s="13">
        <v>-118973.3464027856</v>
      </c>
      <c r="Q345" s="35">
        <v>17855.477724166401</v>
      </c>
      <c r="R345" s="13">
        <v>30895</v>
      </c>
      <c r="S345" s="13">
        <v>0</v>
      </c>
      <c r="T345" s="13">
        <v>23171.25</v>
      </c>
      <c r="U345" s="35">
        <v>12356.898903604091</v>
      </c>
      <c r="V345" s="13">
        <v>32631</v>
      </c>
      <c r="W345" s="13">
        <v>0</v>
      </c>
      <c r="X345" s="13">
        <v>24473.25</v>
      </c>
      <c r="Y345" s="35" t="e">
        <f>#VALUE!</f>
        <v>#VALUE!</v>
      </c>
      <c r="Z345" s="13"/>
      <c r="AA345" s="13"/>
      <c r="AB345" s="13"/>
    </row>
    <row r="346" spans="1:28">
      <c r="A346" s="2">
        <v>879</v>
      </c>
      <c r="B346" s="1" t="s">
        <v>278</v>
      </c>
      <c r="C346" s="13">
        <v>1066224.079778</v>
      </c>
      <c r="D346" s="13">
        <v>1029378.6112</v>
      </c>
      <c r="E346" s="13">
        <v>36845.468578</v>
      </c>
      <c r="F346" s="13">
        <v>1051272</v>
      </c>
      <c r="G346" s="13">
        <v>1014706</v>
      </c>
      <c r="H346" s="13">
        <v>36566</v>
      </c>
      <c r="I346" s="13">
        <v>58055</v>
      </c>
      <c r="J346" s="13">
        <v>56596</v>
      </c>
      <c r="K346" s="13">
        <v>1459</v>
      </c>
      <c r="L346" s="35">
        <v>387295.19206619088</v>
      </c>
      <c r="M346" s="13">
        <v>702003.96753749566</v>
      </c>
      <c r="N346" s="13">
        <v>203833</v>
      </c>
      <c r="O346" s="13">
        <v>1099</v>
      </c>
      <c r="P346" s="13">
        <v>290471.39404964319</v>
      </c>
      <c r="Q346" s="35">
        <v>65826.673839686409</v>
      </c>
      <c r="R346" s="13">
        <v>89576</v>
      </c>
      <c r="S346" s="13">
        <v>546</v>
      </c>
      <c r="T346" s="13">
        <v>66772.5</v>
      </c>
      <c r="U346" s="35">
        <v>15274.94051998302</v>
      </c>
      <c r="V346" s="13">
        <v>51517</v>
      </c>
      <c r="W346" s="13">
        <v>0</v>
      </c>
      <c r="X346" s="13">
        <v>38637.75</v>
      </c>
      <c r="Y346" s="35">
        <v>-39001.199999999997</v>
      </c>
      <c r="Z346" s="13">
        <v>35408</v>
      </c>
      <c r="AA346" s="13">
        <v>91917</v>
      </c>
      <c r="AB346" s="13">
        <v>-39001.199999999997</v>
      </c>
    </row>
    <row r="347" spans="1:28">
      <c r="A347" s="2">
        <v>880</v>
      </c>
      <c r="B347" s="1" t="s">
        <v>279</v>
      </c>
      <c r="C347" s="13">
        <v>1267909.4655549999</v>
      </c>
      <c r="D347" s="13">
        <v>1235170.8428</v>
      </c>
      <c r="E347" s="13">
        <v>32738.622755</v>
      </c>
      <c r="F347" s="13">
        <v>1423866</v>
      </c>
      <c r="G347" s="13">
        <v>1383008</v>
      </c>
      <c r="H347" s="13">
        <v>40858</v>
      </c>
      <c r="I347" s="13">
        <v>66901</v>
      </c>
      <c r="J347" s="13">
        <v>66326</v>
      </c>
      <c r="K347" s="13">
        <v>575</v>
      </c>
      <c r="L347" s="35">
        <v>382009.2937783167</v>
      </c>
      <c r="M347" s="13">
        <v>640251.99424402392</v>
      </c>
      <c r="N347" s="13">
        <v>203723</v>
      </c>
      <c r="O347" s="13">
        <v>0</v>
      </c>
      <c r="P347" s="13">
        <v>286506.97033373755</v>
      </c>
      <c r="Q347" s="35">
        <v>32939.139633317434</v>
      </c>
      <c r="R347" s="13">
        <v>71268</v>
      </c>
      <c r="S347" s="13">
        <v>0</v>
      </c>
      <c r="T347" s="13">
        <v>53451</v>
      </c>
      <c r="U347" s="35">
        <v>12024.15117362948</v>
      </c>
      <c r="V347" s="13">
        <v>58226</v>
      </c>
      <c r="W347" s="13">
        <v>0</v>
      </c>
      <c r="X347" s="13">
        <v>43669.5</v>
      </c>
      <c r="Y347" s="35">
        <v>31230.9</v>
      </c>
      <c r="Z347" s="13">
        <v>44584</v>
      </c>
      <c r="AA347" s="13">
        <v>5192</v>
      </c>
      <c r="AB347" s="13">
        <v>31230.9</v>
      </c>
    </row>
    <row r="348" spans="1:28">
      <c r="A348" s="2">
        <v>881</v>
      </c>
      <c r="B348" s="1" t="s">
        <v>280</v>
      </c>
      <c r="C348" s="13">
        <v>1341396.6952719998</v>
      </c>
      <c r="D348" s="13">
        <v>1292248.1107999999</v>
      </c>
      <c r="E348" s="13">
        <v>49148.584472000002</v>
      </c>
      <c r="F348" s="13">
        <v>1617391</v>
      </c>
      <c r="G348" s="13">
        <v>1586376</v>
      </c>
      <c r="H348" s="13">
        <v>31015</v>
      </c>
      <c r="I348" s="13">
        <v>20355</v>
      </c>
      <c r="J348" s="13">
        <v>20355</v>
      </c>
      <c r="K348" s="13">
        <v>0</v>
      </c>
      <c r="L348" s="35">
        <v>363788.2498037325</v>
      </c>
      <c r="M348" s="13">
        <v>625239.91869754251</v>
      </c>
      <c r="N348" s="13">
        <v>326980</v>
      </c>
      <c r="O348" s="13">
        <v>24725</v>
      </c>
      <c r="P348" s="13">
        <v>272841.18735279934</v>
      </c>
      <c r="Q348" s="35">
        <v>29651.502005695638</v>
      </c>
      <c r="R348" s="13">
        <v>59493</v>
      </c>
      <c r="S348" s="13">
        <v>0</v>
      </c>
      <c r="T348" s="13">
        <v>44619.75</v>
      </c>
      <c r="U348" s="35">
        <v>0</v>
      </c>
      <c r="V348" s="13"/>
      <c r="W348" s="13"/>
      <c r="X348" s="13"/>
      <c r="Y348" s="35">
        <v>-6949.2</v>
      </c>
      <c r="Z348" s="13">
        <v>15003</v>
      </c>
      <c r="AA348" s="13">
        <v>24718</v>
      </c>
      <c r="AB348" s="13">
        <v>-6949.2</v>
      </c>
    </row>
    <row r="349" spans="1:28">
      <c r="A349" s="2">
        <v>882</v>
      </c>
      <c r="B349" s="1" t="s">
        <v>281</v>
      </c>
      <c r="C349" s="13">
        <v>10534798.34244</v>
      </c>
      <c r="D349" s="13">
        <v>10334863.708000001</v>
      </c>
      <c r="E349" s="13">
        <v>199934.63443999999</v>
      </c>
      <c r="F349" s="13">
        <v>11566362</v>
      </c>
      <c r="G349" s="13">
        <v>11392334</v>
      </c>
      <c r="H349" s="13">
        <v>174028</v>
      </c>
      <c r="I349" s="13">
        <v>274226</v>
      </c>
      <c r="J349" s="13">
        <v>273667</v>
      </c>
      <c r="K349" s="13">
        <v>559</v>
      </c>
      <c r="L349" s="35">
        <v>3946328.6917168996</v>
      </c>
      <c r="M349" s="13">
        <v>4987806.541742906</v>
      </c>
      <c r="N349" s="13">
        <v>4510365</v>
      </c>
      <c r="O349" s="13">
        <v>341837</v>
      </c>
      <c r="P349" s="13">
        <v>819278.54174290597</v>
      </c>
      <c r="Q349" s="35">
        <v>112745.53766783855</v>
      </c>
      <c r="R349" s="13">
        <v>326528</v>
      </c>
      <c r="S349" s="13">
        <v>10419</v>
      </c>
      <c r="T349" s="13">
        <v>237081.75</v>
      </c>
      <c r="U349" s="35">
        <v>9338.2530907406526</v>
      </c>
      <c r="V349" s="13">
        <v>53182</v>
      </c>
      <c r="W349" s="13">
        <v>320</v>
      </c>
      <c r="X349" s="13">
        <v>39646.5</v>
      </c>
      <c r="Y349" s="35">
        <v>159740.4</v>
      </c>
      <c r="Z349" s="13">
        <v>268074</v>
      </c>
      <c r="AA349" s="13">
        <v>65065</v>
      </c>
      <c r="AB349" s="13">
        <v>159740.4</v>
      </c>
    </row>
    <row r="350" spans="1:28">
      <c r="A350" s="2">
        <v>885</v>
      </c>
      <c r="B350" s="1" t="s">
        <v>500</v>
      </c>
      <c r="C350" s="13">
        <v>497579.5357449</v>
      </c>
      <c r="D350" s="13">
        <v>496579.53736999998</v>
      </c>
      <c r="E350" s="13">
        <v>999.99837490000004</v>
      </c>
      <c r="F350" s="13">
        <v>674444</v>
      </c>
      <c r="G350" s="13">
        <v>672178</v>
      </c>
      <c r="H350" s="13">
        <v>2266</v>
      </c>
      <c r="I350" s="13">
        <v>30569</v>
      </c>
      <c r="J350" s="13">
        <v>30569</v>
      </c>
      <c r="K350" s="13">
        <v>0</v>
      </c>
      <c r="L350" s="35">
        <v>179943.75430737255</v>
      </c>
      <c r="M350" s="13">
        <v>312758.56052135845</v>
      </c>
      <c r="N350" s="13">
        <v>193857</v>
      </c>
      <c r="O350" s="13">
        <v>0</v>
      </c>
      <c r="P350" s="13">
        <v>118901.56052135845</v>
      </c>
      <c r="Q350" s="35">
        <v>7047.162717880391</v>
      </c>
      <c r="R350" s="13">
        <v>5729</v>
      </c>
      <c r="S350" s="13">
        <v>0</v>
      </c>
      <c r="T350" s="13">
        <v>4296.75</v>
      </c>
      <c r="U350" s="35">
        <v>11355.536203711741</v>
      </c>
      <c r="V350" s="13">
        <v>17912</v>
      </c>
      <c r="W350" s="13">
        <v>19726</v>
      </c>
      <c r="X350" s="13">
        <v>-1360.5</v>
      </c>
      <c r="Y350" s="35">
        <v>-33300</v>
      </c>
      <c r="Z350" s="13">
        <v>21805</v>
      </c>
      <c r="AA350" s="13">
        <v>66205</v>
      </c>
      <c r="AB350" s="13">
        <v>-33300</v>
      </c>
    </row>
    <row r="351" spans="1:28">
      <c r="A351" s="2">
        <v>888</v>
      </c>
      <c r="B351" s="1" t="s">
        <v>282</v>
      </c>
      <c r="C351" s="13">
        <v>2271429.8498509997</v>
      </c>
      <c r="D351" s="13">
        <v>2237787.6280999999</v>
      </c>
      <c r="E351" s="13">
        <v>33642.221750999997</v>
      </c>
      <c r="F351" s="13">
        <v>2263618</v>
      </c>
      <c r="G351" s="13">
        <v>2246635</v>
      </c>
      <c r="H351" s="13">
        <v>16983</v>
      </c>
      <c r="I351" s="13">
        <v>60680</v>
      </c>
      <c r="J351" s="13">
        <v>60646</v>
      </c>
      <c r="K351" s="13">
        <v>34</v>
      </c>
      <c r="L351" s="35">
        <v>723530.13172847196</v>
      </c>
      <c r="M351" s="13">
        <v>1219229.5106411621</v>
      </c>
      <c r="N351" s="13">
        <v>1391306</v>
      </c>
      <c r="O351" s="13">
        <v>0</v>
      </c>
      <c r="P351" s="13">
        <v>-172076.48935883795</v>
      </c>
      <c r="Q351" s="35">
        <v>45527.609412447091</v>
      </c>
      <c r="R351" s="13">
        <v>89229</v>
      </c>
      <c r="S351" s="13">
        <v>0</v>
      </c>
      <c r="T351" s="13">
        <v>66921.75</v>
      </c>
      <c r="U351" s="35">
        <v>4917.3875470310722</v>
      </c>
      <c r="V351" s="13">
        <v>14063</v>
      </c>
      <c r="W351" s="13">
        <v>0</v>
      </c>
      <c r="X351" s="13">
        <v>10547.25</v>
      </c>
      <c r="Y351" s="35">
        <v>17707.95</v>
      </c>
      <c r="Z351" s="13">
        <v>32424</v>
      </c>
      <c r="AA351" s="13">
        <v>11482</v>
      </c>
      <c r="AB351" s="13">
        <v>17707.95</v>
      </c>
    </row>
    <row r="352" spans="1:28">
      <c r="A352" s="2">
        <v>889</v>
      </c>
      <c r="B352" s="1" t="s">
        <v>283</v>
      </c>
      <c r="C352" s="13">
        <v>1734623.90781</v>
      </c>
      <c r="D352" s="13">
        <v>1666581.0451</v>
      </c>
      <c r="E352" s="13">
        <v>68042.862710000001</v>
      </c>
      <c r="F352" s="13">
        <v>1997973</v>
      </c>
      <c r="G352" s="13">
        <v>1947974</v>
      </c>
      <c r="H352" s="13">
        <v>49999</v>
      </c>
      <c r="I352" s="13">
        <v>111061</v>
      </c>
      <c r="J352" s="13">
        <v>103552</v>
      </c>
      <c r="K352" s="13">
        <v>7509</v>
      </c>
      <c r="L352" s="35">
        <v>349861.22917101585</v>
      </c>
      <c r="M352" s="13">
        <v>428934.99036120379</v>
      </c>
      <c r="N352" s="13">
        <v>492034</v>
      </c>
      <c r="O352" s="13">
        <v>0</v>
      </c>
      <c r="P352" s="13">
        <v>-63099.009638796211</v>
      </c>
      <c r="Q352" s="35">
        <v>28023.606488037756</v>
      </c>
      <c r="R352" s="13">
        <v>78835</v>
      </c>
      <c r="S352" s="13">
        <v>493</v>
      </c>
      <c r="T352" s="13">
        <v>58756.5</v>
      </c>
      <c r="U352" s="35">
        <v>26027.631422279817</v>
      </c>
      <c r="V352" s="13">
        <v>59302</v>
      </c>
      <c r="W352" s="13">
        <v>0</v>
      </c>
      <c r="X352" s="13">
        <v>44476.5</v>
      </c>
      <c r="Y352" s="35">
        <v>68906.55</v>
      </c>
      <c r="Z352" s="13">
        <v>107339</v>
      </c>
      <c r="AA352" s="13">
        <v>17527</v>
      </c>
      <c r="AB352" s="13">
        <v>68906.55</v>
      </c>
    </row>
    <row r="353" spans="1:28">
      <c r="A353" s="2">
        <v>893</v>
      </c>
      <c r="B353" s="1" t="s">
        <v>284</v>
      </c>
      <c r="C353" s="13">
        <v>1186653.6387499999</v>
      </c>
      <c r="D353" s="13">
        <v>1144028.8532</v>
      </c>
      <c r="E353" s="13">
        <v>42624.785550000001</v>
      </c>
      <c r="F353" s="13">
        <v>1226090</v>
      </c>
      <c r="G353" s="13">
        <v>1178861</v>
      </c>
      <c r="H353" s="13">
        <v>47229</v>
      </c>
      <c r="I353" s="13">
        <v>39984</v>
      </c>
      <c r="J353" s="13">
        <v>37706</v>
      </c>
      <c r="K353" s="13">
        <v>2278</v>
      </c>
      <c r="L353" s="35">
        <v>251876.91802280548</v>
      </c>
      <c r="M353" s="13">
        <v>439262.4238185478</v>
      </c>
      <c r="N353" s="13">
        <v>271483</v>
      </c>
      <c r="O353" s="13">
        <v>41942</v>
      </c>
      <c r="P353" s="13">
        <v>188907.68851710411</v>
      </c>
      <c r="Q353" s="35">
        <v>48519.794347945062</v>
      </c>
      <c r="R353" s="13">
        <v>72080</v>
      </c>
      <c r="S353" s="13">
        <v>0</v>
      </c>
      <c r="T353" s="13">
        <v>54060</v>
      </c>
      <c r="U353" s="35">
        <v>14043.254000748866</v>
      </c>
      <c r="V353" s="13">
        <v>17879</v>
      </c>
      <c r="W353" s="13">
        <v>0</v>
      </c>
      <c r="X353" s="13">
        <v>13409.25</v>
      </c>
      <c r="Y353" s="35">
        <v>-7260</v>
      </c>
      <c r="Z353" s="13">
        <v>45759</v>
      </c>
      <c r="AA353" s="13">
        <v>57383</v>
      </c>
      <c r="AB353" s="13">
        <v>-7260</v>
      </c>
    </row>
    <row r="354" spans="1:28">
      <c r="A354" s="2">
        <v>899</v>
      </c>
      <c r="B354" s="1" t="s">
        <v>285</v>
      </c>
      <c r="C354" s="13">
        <v>9307461.9728199989</v>
      </c>
      <c r="D354" s="13">
        <v>9008683.1319999993</v>
      </c>
      <c r="E354" s="13">
        <v>298778.84081999998</v>
      </c>
      <c r="F354" s="13">
        <v>10404450</v>
      </c>
      <c r="G354" s="13">
        <v>10215273</v>
      </c>
      <c r="H354" s="13">
        <v>189177</v>
      </c>
      <c r="I354" s="13">
        <v>239958</v>
      </c>
      <c r="J354" s="13">
        <v>227604</v>
      </c>
      <c r="K354" s="13">
        <v>12354</v>
      </c>
      <c r="L354" s="35">
        <v>3417555.6034518001</v>
      </c>
      <c r="M354" s="13">
        <v>5630964.9174112137</v>
      </c>
      <c r="N354" s="13">
        <v>4600589</v>
      </c>
      <c r="O354" s="13">
        <v>689181</v>
      </c>
      <c r="P354" s="13">
        <v>1719556.9174112137</v>
      </c>
      <c r="Q354" s="35">
        <v>69481.593334779216</v>
      </c>
      <c r="R354" s="13">
        <v>193339</v>
      </c>
      <c r="S354" s="13">
        <v>1512</v>
      </c>
      <c r="T354" s="13">
        <v>143870.25</v>
      </c>
      <c r="U354" s="35">
        <v>8772.8419089478539</v>
      </c>
      <c r="V354" s="13">
        <v>17698</v>
      </c>
      <c r="W354" s="13">
        <v>0</v>
      </c>
      <c r="X354" s="13">
        <v>13273.5</v>
      </c>
      <c r="Y354" s="35">
        <v>70581.3</v>
      </c>
      <c r="Z354" s="13">
        <v>104651</v>
      </c>
      <c r="AA354" s="13">
        <v>15581</v>
      </c>
      <c r="AB354" s="13">
        <v>70581.3</v>
      </c>
    </row>
    <row r="355" spans="1:28">
      <c r="A355" s="2">
        <v>905</v>
      </c>
      <c r="B355" s="1" t="s">
        <v>483</v>
      </c>
      <c r="C355" s="13">
        <v>1094601.5866</v>
      </c>
      <c r="D355" s="13">
        <v>1094601.5866</v>
      </c>
      <c r="E355" s="13">
        <v>0</v>
      </c>
      <c r="F355" s="13">
        <v>1072828</v>
      </c>
      <c r="G355" s="13">
        <v>1061241</v>
      </c>
      <c r="H355" s="13">
        <v>11587</v>
      </c>
      <c r="I355" s="13">
        <v>39091</v>
      </c>
      <c r="J355" s="13">
        <v>39091</v>
      </c>
      <c r="K355" s="13">
        <v>0</v>
      </c>
      <c r="L355" s="35">
        <v>337305.68321610813</v>
      </c>
      <c r="M355" s="13">
        <v>562479.8057980031</v>
      </c>
      <c r="N355" s="13">
        <v>338060</v>
      </c>
      <c r="O355" s="13">
        <v>1500</v>
      </c>
      <c r="P355" s="13">
        <v>225919.8057980031</v>
      </c>
      <c r="Q355" s="35">
        <v>36864.638934572424</v>
      </c>
      <c r="R355" s="13">
        <v>28458</v>
      </c>
      <c r="S355" s="13">
        <v>0</v>
      </c>
      <c r="T355" s="13">
        <v>21343.5</v>
      </c>
      <c r="U355" s="35">
        <v>4482.4758655876922</v>
      </c>
      <c r="V355" s="13">
        <v>25839</v>
      </c>
      <c r="W355" s="13">
        <v>0</v>
      </c>
      <c r="X355" s="13">
        <v>19379.25</v>
      </c>
      <c r="Y355" s="35">
        <v>8393.85</v>
      </c>
      <c r="Z355" s="13">
        <v>15198</v>
      </c>
      <c r="AA355" s="13">
        <v>6412</v>
      </c>
      <c r="AB355" s="13">
        <v>8393.85</v>
      </c>
    </row>
    <row r="356" spans="1:28">
      <c r="A356" s="2">
        <v>907</v>
      </c>
      <c r="B356" s="1" t="s">
        <v>286</v>
      </c>
      <c r="C356" s="13">
        <v>1758294.998721</v>
      </c>
      <c r="D356" s="13">
        <v>1694982.6742</v>
      </c>
      <c r="E356" s="13">
        <v>63312.324521000002</v>
      </c>
      <c r="F356" s="13">
        <v>1685980</v>
      </c>
      <c r="G356" s="13">
        <v>1644408</v>
      </c>
      <c r="H356" s="13">
        <v>41572</v>
      </c>
      <c r="I356" s="13">
        <v>5374</v>
      </c>
      <c r="J356" s="13">
        <v>5374</v>
      </c>
      <c r="K356" s="13">
        <v>0</v>
      </c>
      <c r="L356" s="35">
        <v>624299.98907469155</v>
      </c>
      <c r="M356" s="13">
        <v>913695.67342778447</v>
      </c>
      <c r="N356" s="13">
        <v>732798</v>
      </c>
      <c r="O356" s="13">
        <v>0</v>
      </c>
      <c r="P356" s="13">
        <v>180897.67342778447</v>
      </c>
      <c r="Q356" s="35">
        <v>118040.67289513098</v>
      </c>
      <c r="R356" s="13">
        <v>382178</v>
      </c>
      <c r="S356" s="13">
        <v>0</v>
      </c>
      <c r="T356" s="13">
        <v>286633.5</v>
      </c>
      <c r="U356" s="35">
        <v>8706.8122812810161</v>
      </c>
      <c r="V356" s="13">
        <v>5146</v>
      </c>
      <c r="W356" s="13">
        <v>0</v>
      </c>
      <c r="X356" s="13">
        <v>3859.5</v>
      </c>
      <c r="Y356" s="35">
        <v>-16322.699999999999</v>
      </c>
      <c r="Z356" s="13">
        <v>19033</v>
      </c>
      <c r="AA356" s="13">
        <v>42875</v>
      </c>
      <c r="AB356" s="13">
        <v>-16322.699999999999</v>
      </c>
    </row>
    <row r="357" spans="1:28">
      <c r="A357" s="2">
        <v>917</v>
      </c>
      <c r="B357" s="1" t="s">
        <v>287</v>
      </c>
      <c r="C357" s="13">
        <v>42191891.525789998</v>
      </c>
      <c r="D357" s="13">
        <v>41256060.294</v>
      </c>
      <c r="E357" s="13">
        <v>935831.23178999999</v>
      </c>
      <c r="F357" s="13">
        <v>47455510</v>
      </c>
      <c r="G357" s="13">
        <v>46489291</v>
      </c>
      <c r="H357" s="13">
        <v>966219</v>
      </c>
      <c r="I357" s="13">
        <v>975905</v>
      </c>
      <c r="J357" s="13">
        <v>944494</v>
      </c>
      <c r="K357" s="13">
        <v>31411</v>
      </c>
      <c r="L357" s="35">
        <v>17519885.843528766</v>
      </c>
      <c r="M357" s="13">
        <v>26304989.373022381</v>
      </c>
      <c r="N357" s="13">
        <v>14380230</v>
      </c>
      <c r="O357" s="13">
        <v>726376</v>
      </c>
      <c r="P357" s="13">
        <v>12651135.373022381</v>
      </c>
      <c r="Q357" s="35">
        <v>267945.60481903137</v>
      </c>
      <c r="R357" s="13">
        <v>630885</v>
      </c>
      <c r="S357" s="13">
        <v>11615</v>
      </c>
      <c r="T357" s="13">
        <v>464452.5</v>
      </c>
      <c r="U357" s="35">
        <v>44585.076306629584</v>
      </c>
      <c r="V357" s="13">
        <v>179434</v>
      </c>
      <c r="W357" s="13">
        <v>0</v>
      </c>
      <c r="X357" s="13">
        <v>134575.5</v>
      </c>
      <c r="Y357" s="35">
        <v>492521.1</v>
      </c>
      <c r="Z357" s="13">
        <v>863822</v>
      </c>
      <c r="AA357" s="13">
        <v>233481</v>
      </c>
      <c r="AB357" s="13">
        <v>492521.1</v>
      </c>
    </row>
    <row r="358" spans="1:28">
      <c r="A358" s="2">
        <v>918</v>
      </c>
      <c r="B358" s="1" t="s">
        <v>501</v>
      </c>
      <c r="C358" s="13">
        <v>1145361.5837539998</v>
      </c>
      <c r="D358" s="13">
        <v>1050688.1022999999</v>
      </c>
      <c r="E358" s="13">
        <v>94673.481453999993</v>
      </c>
      <c r="F358" s="13">
        <v>1437803</v>
      </c>
      <c r="G358" s="13">
        <v>1305915</v>
      </c>
      <c r="H358" s="13">
        <v>131888</v>
      </c>
      <c r="I358" s="13">
        <v>86559</v>
      </c>
      <c r="J358" s="13">
        <v>85426</v>
      </c>
      <c r="K358" s="13">
        <v>1133</v>
      </c>
      <c r="L358" s="35">
        <v>480469.82777407201</v>
      </c>
      <c r="M358" s="13">
        <v>889543.63203852344</v>
      </c>
      <c r="N358" s="13">
        <v>458583</v>
      </c>
      <c r="O358" s="13">
        <v>0</v>
      </c>
      <c r="P358" s="13">
        <v>360352.37083055399</v>
      </c>
      <c r="Q358" s="35">
        <v>48737.838899646202</v>
      </c>
      <c r="R358" s="13">
        <v>95039</v>
      </c>
      <c r="S358" s="13">
        <v>0</v>
      </c>
      <c r="T358" s="13">
        <v>71279.25</v>
      </c>
      <c r="U358" s="35">
        <v>28127.841508580517</v>
      </c>
      <c r="V358" s="13">
        <v>75462</v>
      </c>
      <c r="W358" s="13">
        <v>0</v>
      </c>
      <c r="X358" s="13">
        <v>56596.5</v>
      </c>
      <c r="Y358" s="35">
        <v>-112698.75</v>
      </c>
      <c r="Z358" s="13">
        <v>93556</v>
      </c>
      <c r="AA358" s="13">
        <v>245773</v>
      </c>
      <c r="AB358" s="13">
        <v>-112698.75</v>
      </c>
    </row>
    <row r="359" spans="1:28">
      <c r="A359" s="2">
        <v>928</v>
      </c>
      <c r="B359" s="1" t="s">
        <v>288</v>
      </c>
      <c r="C359" s="13">
        <v>16602713.160470001</v>
      </c>
      <c r="D359" s="13">
        <v>16331080.617000001</v>
      </c>
      <c r="E359" s="13">
        <v>271632.54346999998</v>
      </c>
      <c r="F359" s="13">
        <v>18843820</v>
      </c>
      <c r="G359" s="13">
        <v>18514970</v>
      </c>
      <c r="H359" s="13">
        <v>328850</v>
      </c>
      <c r="I359" s="13">
        <v>691799</v>
      </c>
      <c r="J359" s="13">
        <v>620530</v>
      </c>
      <c r="K359" s="13">
        <v>71269</v>
      </c>
      <c r="L359" s="35">
        <v>6227016.5484779254</v>
      </c>
      <c r="M359" s="13">
        <v>10184912.696077522</v>
      </c>
      <c r="N359" s="13">
        <v>9593994</v>
      </c>
      <c r="O359" s="13">
        <v>241613</v>
      </c>
      <c r="P359" s="13">
        <v>832531.69607752189</v>
      </c>
      <c r="Q359" s="35">
        <v>159026.30736547936</v>
      </c>
      <c r="R359" s="13">
        <v>501166</v>
      </c>
      <c r="S359" s="13">
        <v>13128</v>
      </c>
      <c r="T359" s="13">
        <v>366028.5</v>
      </c>
      <c r="U359" s="35">
        <v>18353.11698141223</v>
      </c>
      <c r="V359" s="13">
        <v>86245</v>
      </c>
      <c r="W359" s="13">
        <v>53</v>
      </c>
      <c r="X359" s="13">
        <v>64644</v>
      </c>
      <c r="Y359" s="35">
        <v>209800.5</v>
      </c>
      <c r="Z359" s="13">
        <v>378212</v>
      </c>
      <c r="AA359" s="13">
        <v>111273</v>
      </c>
      <c r="AB359" s="13">
        <v>209800.5</v>
      </c>
    </row>
    <row r="360" spans="1:28">
      <c r="A360" s="2">
        <v>929</v>
      </c>
      <c r="B360" s="1" t="s">
        <v>502</v>
      </c>
      <c r="C360" s="13">
        <v>218578.03086999999</v>
      </c>
      <c r="D360" s="13">
        <v>218578.03086999999</v>
      </c>
      <c r="E360" s="13">
        <v>0</v>
      </c>
      <c r="F360" s="13">
        <v>213379</v>
      </c>
      <c r="G360" s="13">
        <v>213379</v>
      </c>
      <c r="H360" s="13">
        <v>0</v>
      </c>
      <c r="I360" s="13">
        <v>8183</v>
      </c>
      <c r="J360" s="13">
        <v>4520</v>
      </c>
      <c r="K360" s="13">
        <v>3663</v>
      </c>
      <c r="L360" s="35">
        <v>62692.330678680861</v>
      </c>
      <c r="M360" s="13">
        <v>111245.72951351853</v>
      </c>
      <c r="N360" s="13">
        <v>150720</v>
      </c>
      <c r="O360" s="13">
        <v>0</v>
      </c>
      <c r="P360" s="13">
        <v>-39474.270486481473</v>
      </c>
      <c r="Q360" s="35">
        <v>5425.0786221761628</v>
      </c>
      <c r="R360" s="13">
        <v>13079</v>
      </c>
      <c r="S360" s="13">
        <v>810</v>
      </c>
      <c r="T360" s="13">
        <v>9201.75</v>
      </c>
      <c r="U360" s="35">
        <v>1570.1533508177033</v>
      </c>
      <c r="V360" s="13">
        <v>17763</v>
      </c>
      <c r="W360" s="13">
        <v>0</v>
      </c>
      <c r="X360" s="13">
        <v>13322.25</v>
      </c>
      <c r="Y360" s="35">
        <v>-20713.05</v>
      </c>
      <c r="Z360" s="13">
        <v>16717</v>
      </c>
      <c r="AA360" s="13">
        <v>46255</v>
      </c>
      <c r="AB360" s="13">
        <v>-20713.05</v>
      </c>
    </row>
    <row r="361" spans="1:28">
      <c r="A361" s="2">
        <v>934</v>
      </c>
      <c r="B361" s="1" t="s">
        <v>503</v>
      </c>
      <c r="C361" s="13">
        <v>693160.83928445994</v>
      </c>
      <c r="D361" s="13">
        <v>692201.49124999996</v>
      </c>
      <c r="E361" s="13">
        <v>959.34803446000001</v>
      </c>
      <c r="F361" s="13">
        <v>703836</v>
      </c>
      <c r="G361" s="13">
        <v>702199</v>
      </c>
      <c r="H361" s="13">
        <v>1637</v>
      </c>
      <c r="I361" s="13">
        <v>20696</v>
      </c>
      <c r="J361" s="13">
        <v>20696</v>
      </c>
      <c r="K361" s="13">
        <v>0</v>
      </c>
      <c r="L361" s="35">
        <v>183063.59952286087</v>
      </c>
      <c r="M361" s="13">
        <v>324243.10421351145</v>
      </c>
      <c r="N361" s="13">
        <v>270643</v>
      </c>
      <c r="O361" s="13">
        <v>0</v>
      </c>
      <c r="P361" s="13">
        <v>53600.104213511455</v>
      </c>
      <c r="Q361" s="35">
        <v>45009.695487937344</v>
      </c>
      <c r="R361" s="13">
        <v>36716</v>
      </c>
      <c r="S361" s="13">
        <v>0</v>
      </c>
      <c r="T361" s="13">
        <v>27537</v>
      </c>
      <c r="U361" s="35">
        <v>32260.672298530822</v>
      </c>
      <c r="V361" s="13">
        <v>32383</v>
      </c>
      <c r="W361" s="13">
        <v>1483</v>
      </c>
      <c r="X361" s="13">
        <v>23175</v>
      </c>
      <c r="Y361" s="35">
        <v>53491.95</v>
      </c>
      <c r="Z361" s="13">
        <v>285218</v>
      </c>
      <c r="AA361" s="13">
        <v>215986</v>
      </c>
      <c r="AB361" s="13">
        <v>53491.95</v>
      </c>
    </row>
    <row r="362" spans="1:28">
      <c r="A362" s="2">
        <v>935</v>
      </c>
      <c r="B362" s="1" t="s">
        <v>289</v>
      </c>
      <c r="C362" s="13">
        <v>41963367.523269996</v>
      </c>
      <c r="D362" s="13">
        <v>40974651.359999999</v>
      </c>
      <c r="E362" s="13">
        <v>988716.16327000002</v>
      </c>
      <c r="F362" s="13">
        <v>44444576</v>
      </c>
      <c r="G362" s="13">
        <v>43337135</v>
      </c>
      <c r="H362" s="13">
        <v>1107441</v>
      </c>
      <c r="I362" s="13">
        <v>2064401</v>
      </c>
      <c r="J362" s="13">
        <v>2029596</v>
      </c>
      <c r="K362" s="13">
        <v>34805</v>
      </c>
      <c r="L362" s="35">
        <v>18981890.325479161</v>
      </c>
      <c r="M362" s="13">
        <v>18547644.73858501</v>
      </c>
      <c r="N362" s="13">
        <v>12105915</v>
      </c>
      <c r="O362" s="13">
        <v>124356</v>
      </c>
      <c r="P362" s="13">
        <v>6566085.7385850102</v>
      </c>
      <c r="Q362" s="35">
        <v>312914.15543953679</v>
      </c>
      <c r="R362" s="13">
        <v>672524</v>
      </c>
      <c r="S362" s="13">
        <v>17446</v>
      </c>
      <c r="T362" s="13">
        <v>491308.5</v>
      </c>
      <c r="U362" s="35">
        <v>48919.375448712955</v>
      </c>
      <c r="V362" s="13">
        <v>135104</v>
      </c>
      <c r="W362" s="13">
        <v>1000</v>
      </c>
      <c r="X362" s="13">
        <v>100578</v>
      </c>
      <c r="Y362" s="35">
        <v>335277.3</v>
      </c>
      <c r="Z362" s="13">
        <v>696928</v>
      </c>
      <c r="AA362" s="13">
        <v>273665</v>
      </c>
      <c r="AB362" s="13">
        <v>335277.3</v>
      </c>
    </row>
    <row r="363" spans="1:28">
      <c r="A363" s="2">
        <v>936</v>
      </c>
      <c r="B363" s="1" t="s">
        <v>484</v>
      </c>
      <c r="C363" s="13">
        <v>958321.62571200007</v>
      </c>
      <c r="D363" s="13">
        <v>916619.02217000001</v>
      </c>
      <c r="E363" s="13">
        <v>41702.603541999997</v>
      </c>
      <c r="F363" s="13">
        <v>1156449</v>
      </c>
      <c r="G363" s="13">
        <v>1119086</v>
      </c>
      <c r="H363" s="13">
        <v>37363</v>
      </c>
      <c r="I363" s="13">
        <v>35810</v>
      </c>
      <c r="J363" s="13">
        <v>35810</v>
      </c>
      <c r="K363" s="13">
        <v>0</v>
      </c>
      <c r="L363" s="35">
        <v>363507.90168178512</v>
      </c>
      <c r="M363" s="13">
        <v>606762.82356131228</v>
      </c>
      <c r="N363" s="13">
        <v>421530</v>
      </c>
      <c r="O363" s="13">
        <v>24448</v>
      </c>
      <c r="P363" s="13">
        <v>209680.82356131228</v>
      </c>
      <c r="Q363" s="35">
        <v>45701.952071056745</v>
      </c>
      <c r="R363" s="13">
        <v>35808</v>
      </c>
      <c r="S363" s="13">
        <v>533</v>
      </c>
      <c r="T363" s="13">
        <v>26456.25</v>
      </c>
      <c r="U363" s="35">
        <v>0</v>
      </c>
      <c r="V363" s="13"/>
      <c r="W363" s="13"/>
      <c r="X363" s="13"/>
      <c r="Y363" s="35">
        <v>10579.2</v>
      </c>
      <c r="Z363" s="13">
        <v>15465</v>
      </c>
      <c r="AA363" s="13">
        <v>2887</v>
      </c>
      <c r="AB363" s="13">
        <v>10579.2</v>
      </c>
    </row>
    <row r="364" spans="1:28">
      <c r="A364" s="2">
        <v>938</v>
      </c>
      <c r="B364" s="1" t="s">
        <v>290</v>
      </c>
      <c r="C364" s="13">
        <v>2173192.4695890001</v>
      </c>
      <c r="D364" s="13">
        <v>2119673.3928</v>
      </c>
      <c r="E364" s="13">
        <v>53519.076788999999</v>
      </c>
      <c r="F364" s="13">
        <v>2731279</v>
      </c>
      <c r="G364" s="13">
        <v>2653223</v>
      </c>
      <c r="H364" s="13">
        <v>78056</v>
      </c>
      <c r="I364" s="13">
        <v>98644</v>
      </c>
      <c r="J364" s="13">
        <v>96727</v>
      </c>
      <c r="K364" s="13">
        <v>1917</v>
      </c>
      <c r="L364" s="35">
        <v>710159.17374633742</v>
      </c>
      <c r="M364" s="13">
        <v>1235487.2389971721</v>
      </c>
      <c r="N364" s="13">
        <v>890301</v>
      </c>
      <c r="O364" s="13">
        <v>16226</v>
      </c>
      <c r="P364" s="13">
        <v>361412.2389971721</v>
      </c>
      <c r="Q364" s="35">
        <v>47765.239321482477</v>
      </c>
      <c r="R364" s="13">
        <v>164498</v>
      </c>
      <c r="S364" s="13">
        <v>3002</v>
      </c>
      <c r="T364" s="13">
        <v>121122</v>
      </c>
      <c r="U364" s="35">
        <v>4340.798121184439</v>
      </c>
      <c r="V364" s="13">
        <v>57544</v>
      </c>
      <c r="W364" s="13">
        <v>780</v>
      </c>
      <c r="X364" s="13">
        <v>42573</v>
      </c>
      <c r="Y364" s="35">
        <v>56220.75</v>
      </c>
      <c r="Z364" s="13">
        <v>98271</v>
      </c>
      <c r="AA364" s="13">
        <v>29170</v>
      </c>
      <c r="AB364" s="13">
        <v>56220.75</v>
      </c>
    </row>
    <row r="365" spans="1:28">
      <c r="A365" s="2">
        <v>941</v>
      </c>
      <c r="B365" s="1" t="s">
        <v>504</v>
      </c>
      <c r="C365" s="13">
        <v>231503.17952999999</v>
      </c>
      <c r="D365" s="13">
        <v>231503.17952999999</v>
      </c>
      <c r="E365" s="13">
        <v>0</v>
      </c>
      <c r="F365" s="13">
        <v>260918</v>
      </c>
      <c r="G365" s="13">
        <v>258123</v>
      </c>
      <c r="H365" s="13">
        <v>2795</v>
      </c>
      <c r="I365" s="13">
        <v>3225</v>
      </c>
      <c r="J365" s="13">
        <v>3225</v>
      </c>
      <c r="K365" s="13">
        <v>0</v>
      </c>
      <c r="L365" s="35">
        <v>83041.621595155011</v>
      </c>
      <c r="M365" s="13">
        <v>148958.3911692953</v>
      </c>
      <c r="N365" s="13">
        <v>143264</v>
      </c>
      <c r="O365" s="13">
        <v>0</v>
      </c>
      <c r="P365" s="13">
        <v>5694.391169295297</v>
      </c>
      <c r="Q365" s="35">
        <v>26482.417385928409</v>
      </c>
      <c r="R365" s="13">
        <v>8997</v>
      </c>
      <c r="S365" s="13">
        <v>0</v>
      </c>
      <c r="T365" s="13">
        <v>6747.75</v>
      </c>
      <c r="U365" s="35">
        <v>9212.4328553440027</v>
      </c>
      <c r="V365" s="13">
        <v>18942</v>
      </c>
      <c r="W365" s="13">
        <v>0</v>
      </c>
      <c r="X365" s="13">
        <v>14206.5</v>
      </c>
      <c r="Y365" s="35">
        <v>23556.9</v>
      </c>
      <c r="Z365" s="13">
        <v>200018</v>
      </c>
      <c r="AA365" s="13">
        <v>171521</v>
      </c>
      <c r="AB365" s="13">
        <v>23556.9</v>
      </c>
    </row>
    <row r="366" spans="1:28">
      <c r="A366" s="2">
        <v>944</v>
      </c>
      <c r="B366" s="1" t="s">
        <v>291</v>
      </c>
      <c r="C366" s="13">
        <v>709215.48814599996</v>
      </c>
      <c r="D366" s="13">
        <v>696128.40139999997</v>
      </c>
      <c r="E366" s="13">
        <v>13087.086746000001</v>
      </c>
      <c r="F366" s="13">
        <v>752497</v>
      </c>
      <c r="G366" s="13">
        <v>742812</v>
      </c>
      <c r="H366" s="13">
        <v>9685</v>
      </c>
      <c r="I366" s="13">
        <v>14249</v>
      </c>
      <c r="J366" s="13">
        <v>14249</v>
      </c>
      <c r="K366" s="13">
        <v>0</v>
      </c>
      <c r="L366" s="35">
        <v>182995.03975329906</v>
      </c>
      <c r="M366" s="13">
        <v>197698.99064829919</v>
      </c>
      <c r="N366" s="13">
        <v>282579</v>
      </c>
      <c r="O366" s="13">
        <v>9125</v>
      </c>
      <c r="P366" s="13">
        <v>-75755.009351700806</v>
      </c>
      <c r="Q366" s="35">
        <v>14191.027497069603</v>
      </c>
      <c r="R366" s="13">
        <v>31803</v>
      </c>
      <c r="S366" s="13">
        <v>0</v>
      </c>
      <c r="T366" s="13">
        <v>23852.25</v>
      </c>
      <c r="U366" s="35">
        <v>2731.3909365962932</v>
      </c>
      <c r="V366" s="13">
        <v>0</v>
      </c>
      <c r="W366" s="13">
        <v>0</v>
      </c>
      <c r="X366" s="13">
        <v>0</v>
      </c>
      <c r="Y366" s="35">
        <v>-6615.9</v>
      </c>
      <c r="Z366" s="13">
        <v>9529</v>
      </c>
      <c r="AA366" s="13">
        <v>20256</v>
      </c>
      <c r="AB366" s="13">
        <v>-6615.9</v>
      </c>
    </row>
    <row r="367" spans="1:28">
      <c r="A367" s="2">
        <v>946</v>
      </c>
      <c r="B367" s="1" t="s">
        <v>292</v>
      </c>
      <c r="C367" s="13">
        <v>792057.31901900005</v>
      </c>
      <c r="D367" s="13">
        <v>777969.07246000005</v>
      </c>
      <c r="E367" s="13">
        <v>14088.246558999999</v>
      </c>
      <c r="F367" s="13">
        <v>959030</v>
      </c>
      <c r="G367" s="13">
        <v>930264</v>
      </c>
      <c r="H367" s="13">
        <v>28766</v>
      </c>
      <c r="I367" s="13">
        <v>31602</v>
      </c>
      <c r="J367" s="13">
        <v>31602</v>
      </c>
      <c r="K367" s="13">
        <v>0</v>
      </c>
      <c r="L367" s="35">
        <v>271602.46361356211</v>
      </c>
      <c r="M367" s="13">
        <v>400862.28699522355</v>
      </c>
      <c r="N367" s="13">
        <v>226225</v>
      </c>
      <c r="O367" s="13">
        <v>58638</v>
      </c>
      <c r="P367" s="13">
        <v>203701.8477101716</v>
      </c>
      <c r="Q367" s="35">
        <v>45565.267426706778</v>
      </c>
      <c r="R367" s="13">
        <v>113899</v>
      </c>
      <c r="S367" s="13">
        <v>0</v>
      </c>
      <c r="T367" s="13">
        <v>85424.25</v>
      </c>
      <c r="U367" s="35">
        <v>19720.762143440694</v>
      </c>
      <c r="V367" s="13">
        <v>19089</v>
      </c>
      <c r="W367" s="13">
        <v>0</v>
      </c>
      <c r="X367" s="13">
        <v>14316.75</v>
      </c>
      <c r="Y367" s="35">
        <v>22152.300000000003</v>
      </c>
      <c r="Z367" s="13">
        <v>110281</v>
      </c>
      <c r="AA367" s="13">
        <v>83943</v>
      </c>
      <c r="AB367" s="13">
        <v>22152.300000000003</v>
      </c>
    </row>
    <row r="368" spans="1:28">
      <c r="A368" s="2">
        <v>951</v>
      </c>
      <c r="B368" s="1" t="s">
        <v>293</v>
      </c>
      <c r="C368" s="13">
        <v>1887804.5280628998</v>
      </c>
      <c r="D368" s="13">
        <v>1880202.9143999999</v>
      </c>
      <c r="E368" s="13">
        <v>7601.6136629000002</v>
      </c>
      <c r="F368" s="13">
        <v>1971414</v>
      </c>
      <c r="G368" s="13">
        <v>1953249</v>
      </c>
      <c r="H368" s="13">
        <v>18165</v>
      </c>
      <c r="I368" s="13">
        <v>89167</v>
      </c>
      <c r="J368" s="13">
        <v>84006</v>
      </c>
      <c r="K368" s="13">
        <v>5161</v>
      </c>
      <c r="L368" s="35">
        <v>629687.42064670124</v>
      </c>
      <c r="M368" s="13">
        <v>843541.98228958447</v>
      </c>
      <c r="N368" s="13">
        <v>439390</v>
      </c>
      <c r="O368" s="13">
        <v>128657</v>
      </c>
      <c r="P368" s="13">
        <v>472265.56548502593</v>
      </c>
      <c r="Q368" s="35">
        <v>49319.817939773049</v>
      </c>
      <c r="R368" s="13">
        <v>153832</v>
      </c>
      <c r="S368" s="13">
        <v>607</v>
      </c>
      <c r="T368" s="13">
        <v>114918.75</v>
      </c>
      <c r="U368" s="35">
        <v>3504.5614822919906</v>
      </c>
      <c r="V368" s="13">
        <v>1174</v>
      </c>
      <c r="W368" s="13">
        <v>0</v>
      </c>
      <c r="X368" s="13">
        <v>880.5</v>
      </c>
      <c r="Y368" s="35" t="e">
        <f>#VALUE!</f>
        <v>#VALUE!</v>
      </c>
      <c r="Z368" s="13"/>
      <c r="AA368" s="13"/>
      <c r="AB368" s="13"/>
    </row>
    <row r="369" spans="1:28">
      <c r="A369" s="2">
        <v>957</v>
      </c>
      <c r="B369" s="1" t="s">
        <v>294</v>
      </c>
      <c r="C369" s="13">
        <v>17591665.449129999</v>
      </c>
      <c r="D369" s="13">
        <v>16722165.119999999</v>
      </c>
      <c r="E369" s="13">
        <v>869500.32912999997</v>
      </c>
      <c r="F369" s="13">
        <v>18456342</v>
      </c>
      <c r="G369" s="13">
        <v>17587894</v>
      </c>
      <c r="H369" s="13">
        <v>868448</v>
      </c>
      <c r="I369" s="13">
        <v>642063</v>
      </c>
      <c r="J369" s="13">
        <v>612873</v>
      </c>
      <c r="K369" s="13">
        <v>29190</v>
      </c>
      <c r="L369" s="35">
        <v>6918318.9320638618</v>
      </c>
      <c r="M369" s="13">
        <v>10207754.185864216</v>
      </c>
      <c r="N369" s="13">
        <v>7790212</v>
      </c>
      <c r="O369" s="13">
        <v>227913</v>
      </c>
      <c r="P369" s="13">
        <v>2645455.1858642157</v>
      </c>
      <c r="Q369" s="35">
        <v>253173.43512659622</v>
      </c>
      <c r="R369" s="13">
        <v>812637</v>
      </c>
      <c r="S369" s="13">
        <v>7115</v>
      </c>
      <c r="T369" s="13">
        <v>604141.5</v>
      </c>
      <c r="U369" s="35">
        <v>32698.443530778673</v>
      </c>
      <c r="V369" s="13">
        <v>151385</v>
      </c>
      <c r="W369" s="13">
        <v>1673</v>
      </c>
      <c r="X369" s="13">
        <v>112284</v>
      </c>
      <c r="Y369" s="35">
        <v>70544.399999999994</v>
      </c>
      <c r="Z369" s="13">
        <v>154860</v>
      </c>
      <c r="AA369" s="13">
        <v>70265</v>
      </c>
      <c r="AB369" s="13">
        <v>70544.399999999994</v>
      </c>
    </row>
    <row r="370" spans="1:28">
      <c r="A370" s="2">
        <v>962</v>
      </c>
      <c r="B370" s="1" t="s">
        <v>295</v>
      </c>
      <c r="C370" s="13">
        <v>1702162.7571620001</v>
      </c>
      <c r="D370" s="13">
        <v>1658194.1875</v>
      </c>
      <c r="E370" s="13">
        <v>43968.569662000002</v>
      </c>
      <c r="F370" s="13">
        <v>2129804</v>
      </c>
      <c r="G370" s="13">
        <v>2099539</v>
      </c>
      <c r="H370" s="13">
        <v>30265</v>
      </c>
      <c r="I370" s="13">
        <v>30483</v>
      </c>
      <c r="J370" s="13">
        <v>30483</v>
      </c>
      <c r="K370" s="13">
        <v>0</v>
      </c>
      <c r="L370" s="35">
        <v>449915.34412146482</v>
      </c>
      <c r="M370" s="13">
        <v>760533.51790171908</v>
      </c>
      <c r="N370" s="13">
        <v>253174</v>
      </c>
      <c r="O370" s="13">
        <v>0</v>
      </c>
      <c r="P370" s="13">
        <v>337436.50809109863</v>
      </c>
      <c r="Q370" s="35">
        <v>37191.008391489697</v>
      </c>
      <c r="R370" s="13">
        <v>83658</v>
      </c>
      <c r="S370" s="13">
        <v>529</v>
      </c>
      <c r="T370" s="13">
        <v>62346.75</v>
      </c>
      <c r="U370" s="35">
        <v>399.29727596953518</v>
      </c>
      <c r="V370" s="13">
        <v>12985</v>
      </c>
      <c r="W370" s="13">
        <v>0</v>
      </c>
      <c r="X370" s="13">
        <v>9738.75</v>
      </c>
      <c r="Y370" s="35">
        <v>21656.1</v>
      </c>
      <c r="Z370" s="13">
        <v>37540</v>
      </c>
      <c r="AA370" s="13">
        <v>9200</v>
      </c>
      <c r="AB370" s="13">
        <v>21656.1</v>
      </c>
    </row>
    <row r="371" spans="1:28">
      <c r="A371" s="2">
        <v>964</v>
      </c>
      <c r="B371" s="1" t="s">
        <v>505</v>
      </c>
      <c r="C371" s="13">
        <v>316103.19475039997</v>
      </c>
      <c r="D371" s="13">
        <v>312349.42616999999</v>
      </c>
      <c r="E371" s="13">
        <v>3753.7685803999998</v>
      </c>
      <c r="F371" s="13">
        <v>318869</v>
      </c>
      <c r="G371" s="13">
        <v>314001</v>
      </c>
      <c r="H371" s="13">
        <v>4868</v>
      </c>
      <c r="I371" s="13">
        <v>63492</v>
      </c>
      <c r="J371" s="13">
        <v>63492</v>
      </c>
      <c r="K371" s="13">
        <v>0</v>
      </c>
      <c r="L371" s="35">
        <v>96950.010446390967</v>
      </c>
      <c r="M371" s="13">
        <v>137136.60986045585</v>
      </c>
      <c r="N371" s="13">
        <v>85716</v>
      </c>
      <c r="O371" s="13">
        <v>0</v>
      </c>
      <c r="P371" s="13">
        <v>51420.60986045585</v>
      </c>
      <c r="Q371" s="35">
        <v>3400.1467566445599</v>
      </c>
      <c r="R371" s="13">
        <v>8408</v>
      </c>
      <c r="S371" s="13">
        <v>0</v>
      </c>
      <c r="T371" s="13">
        <v>6306</v>
      </c>
      <c r="U371" s="35">
        <v>17875.831956229893</v>
      </c>
      <c r="V371" s="13">
        <v>41043</v>
      </c>
      <c r="W371" s="13">
        <v>0</v>
      </c>
      <c r="X371" s="13">
        <v>30782.25</v>
      </c>
      <c r="Y371" s="35">
        <v>22597.5</v>
      </c>
      <c r="Z371" s="13">
        <v>84413</v>
      </c>
      <c r="AA371" s="13">
        <v>54283</v>
      </c>
      <c r="AB371" s="13">
        <v>22597.5</v>
      </c>
    </row>
    <row r="372" spans="1:28">
      <c r="A372" s="2">
        <v>965</v>
      </c>
      <c r="B372" s="1" t="s">
        <v>296</v>
      </c>
      <c r="C372" s="13">
        <v>1306085.3609839999</v>
      </c>
      <c r="D372" s="13">
        <v>1294634.7408</v>
      </c>
      <c r="E372" s="13">
        <v>11450.620183999999</v>
      </c>
      <c r="F372" s="13">
        <v>1434892</v>
      </c>
      <c r="G372" s="13">
        <v>1422512</v>
      </c>
      <c r="H372" s="13">
        <v>12380</v>
      </c>
      <c r="I372" s="13">
        <v>57469</v>
      </c>
      <c r="J372" s="13">
        <v>57248</v>
      </c>
      <c r="K372" s="13">
        <v>221</v>
      </c>
      <c r="L372" s="35">
        <v>418391.81334366085</v>
      </c>
      <c r="M372" s="13">
        <v>560486.12062025699</v>
      </c>
      <c r="N372" s="13">
        <v>428025</v>
      </c>
      <c r="O372" s="13">
        <v>53940</v>
      </c>
      <c r="P372" s="13">
        <v>186401.12062025699</v>
      </c>
      <c r="Q372" s="35">
        <v>24659.908969886525</v>
      </c>
      <c r="R372" s="13">
        <v>21207</v>
      </c>
      <c r="S372" s="13">
        <v>0</v>
      </c>
      <c r="T372" s="13">
        <v>15905.25</v>
      </c>
      <c r="U372" s="35">
        <v>7009.1229645839812</v>
      </c>
      <c r="V372" s="13">
        <v>13891</v>
      </c>
      <c r="W372" s="13">
        <v>0</v>
      </c>
      <c r="X372" s="13">
        <v>10418.25</v>
      </c>
      <c r="Y372" s="35">
        <v>31069.5</v>
      </c>
      <c r="Z372" s="13">
        <v>49301</v>
      </c>
      <c r="AA372" s="13">
        <v>11507</v>
      </c>
      <c r="AB372" s="13">
        <v>31069.5</v>
      </c>
    </row>
    <row r="373" spans="1:28">
      <c r="A373" s="2">
        <v>971</v>
      </c>
      <c r="B373" s="1" t="s">
        <v>297</v>
      </c>
      <c r="C373" s="13">
        <v>2983582.5767999999</v>
      </c>
      <c r="D373" s="13">
        <v>2983582.5767999999</v>
      </c>
      <c r="E373" s="13">
        <v>0</v>
      </c>
      <c r="F373" s="13">
        <v>3018733</v>
      </c>
      <c r="G373" s="13">
        <v>2999078</v>
      </c>
      <c r="H373" s="13">
        <v>19655</v>
      </c>
      <c r="I373" s="13">
        <v>256538</v>
      </c>
      <c r="J373" s="13">
        <v>256538</v>
      </c>
      <c r="K373" s="13">
        <v>0</v>
      </c>
      <c r="L373" s="35">
        <v>926540.01096132805</v>
      </c>
      <c r="M373" s="13">
        <v>1309187.9713745443</v>
      </c>
      <c r="N373" s="13">
        <v>1252962</v>
      </c>
      <c r="O373" s="13">
        <v>9201</v>
      </c>
      <c r="P373" s="13">
        <v>65426.971374544315</v>
      </c>
      <c r="Q373" s="35">
        <v>85674.7719233221</v>
      </c>
      <c r="R373" s="13">
        <v>174715</v>
      </c>
      <c r="S373" s="13">
        <v>791</v>
      </c>
      <c r="T373" s="13">
        <v>130443</v>
      </c>
      <c r="U373" s="35">
        <v>8589.8306574618164</v>
      </c>
      <c r="V373" s="13">
        <v>0</v>
      </c>
      <c r="W373" s="13">
        <v>0</v>
      </c>
      <c r="X373" s="13">
        <v>0</v>
      </c>
      <c r="Y373" s="35">
        <v>38764.350000000006</v>
      </c>
      <c r="Z373" s="13">
        <v>104626</v>
      </c>
      <c r="AA373" s="13">
        <v>57866</v>
      </c>
      <c r="AB373" s="13">
        <v>38764.350000000006</v>
      </c>
    </row>
    <row r="374" spans="1:28">
      <c r="A374" s="2">
        <v>981</v>
      </c>
      <c r="B374" s="1" t="s">
        <v>298</v>
      </c>
      <c r="C374" s="13">
        <v>3058290.7095900001</v>
      </c>
      <c r="D374" s="13">
        <v>2943873.9385000002</v>
      </c>
      <c r="E374" s="13">
        <v>114416.77108999999</v>
      </c>
      <c r="F374" s="13">
        <v>3699342</v>
      </c>
      <c r="G374" s="13">
        <v>3531380</v>
      </c>
      <c r="H374" s="13">
        <v>167962</v>
      </c>
      <c r="I374" s="13">
        <v>63503</v>
      </c>
      <c r="J374" s="13">
        <v>61650</v>
      </c>
      <c r="K374" s="13">
        <v>1853</v>
      </c>
      <c r="L374" s="35">
        <v>774637.4792656647</v>
      </c>
      <c r="M374" s="13">
        <v>1059500.6301898216</v>
      </c>
      <c r="N374" s="13">
        <v>1067158</v>
      </c>
      <c r="O374" s="13">
        <v>179540</v>
      </c>
      <c r="P374" s="13">
        <v>171882.63018982159</v>
      </c>
      <c r="Q374" s="35">
        <v>39143.181254161536</v>
      </c>
      <c r="R374" s="13">
        <v>124633</v>
      </c>
      <c r="S374" s="13">
        <v>2983</v>
      </c>
      <c r="T374" s="13">
        <v>91237.5</v>
      </c>
      <c r="U374" s="35">
        <v>5429.5071001951246</v>
      </c>
      <c r="V374" s="13">
        <v>13891</v>
      </c>
      <c r="W374" s="13">
        <v>0</v>
      </c>
      <c r="X374" s="13">
        <v>10418.25</v>
      </c>
      <c r="Y374" s="35">
        <v>23224.05</v>
      </c>
      <c r="Z374" s="13">
        <v>36193</v>
      </c>
      <c r="AA374" s="13">
        <v>9505</v>
      </c>
      <c r="AB374" s="13">
        <v>23224.05</v>
      </c>
    </row>
    <row r="375" spans="1:28">
      <c r="A375" s="2">
        <v>983</v>
      </c>
      <c r="B375" s="1" t="s">
        <v>299</v>
      </c>
      <c r="C375" s="13">
        <v>26338171.66361</v>
      </c>
      <c r="D375" s="13">
        <v>25770025.083999999</v>
      </c>
      <c r="E375" s="13">
        <v>568146.57961000002</v>
      </c>
      <c r="F375" s="13">
        <v>28578631</v>
      </c>
      <c r="G375" s="13">
        <v>27806698</v>
      </c>
      <c r="H375" s="13">
        <v>771933</v>
      </c>
      <c r="I375" s="13">
        <v>965949</v>
      </c>
      <c r="J375" s="13">
        <v>939464</v>
      </c>
      <c r="K375" s="13">
        <v>26485</v>
      </c>
      <c r="L375" s="35">
        <v>9438098.5340261199</v>
      </c>
      <c r="M375" s="13">
        <v>13501810.513629477</v>
      </c>
      <c r="N375" s="13">
        <v>7662150</v>
      </c>
      <c r="O375" s="13">
        <v>0</v>
      </c>
      <c r="P375" s="13">
        <v>5839660.5136294775</v>
      </c>
      <c r="Q375" s="35">
        <v>268245.47419183998</v>
      </c>
      <c r="R375" s="13">
        <v>510551</v>
      </c>
      <c r="S375" s="13">
        <v>44718</v>
      </c>
      <c r="T375" s="13">
        <v>349374.75</v>
      </c>
      <c r="U375" s="35">
        <v>71068.676102640238</v>
      </c>
      <c r="V375" s="13">
        <v>235376</v>
      </c>
      <c r="W375" s="13">
        <v>25746</v>
      </c>
      <c r="X375" s="13">
        <v>157222.5</v>
      </c>
      <c r="Y375" s="35">
        <v>285831.75</v>
      </c>
      <c r="Z375" s="13">
        <v>619712</v>
      </c>
      <c r="AA375" s="13">
        <v>251199</v>
      </c>
      <c r="AB375" s="13">
        <v>285831.75</v>
      </c>
    </row>
    <row r="376" spans="1:28">
      <c r="A376" s="2">
        <v>984</v>
      </c>
      <c r="B376" s="1" t="s">
        <v>300</v>
      </c>
      <c r="C376" s="13">
        <v>6139659.96942</v>
      </c>
      <c r="D376" s="13">
        <v>5966606.8244000003</v>
      </c>
      <c r="E376" s="13">
        <v>173053.14502</v>
      </c>
      <c r="F376" s="13">
        <v>6591563</v>
      </c>
      <c r="G376" s="13">
        <v>6395693</v>
      </c>
      <c r="H376" s="13">
        <v>195870</v>
      </c>
      <c r="I376" s="13">
        <v>219947</v>
      </c>
      <c r="J376" s="13">
        <v>216293</v>
      </c>
      <c r="K376" s="13">
        <v>3654</v>
      </c>
      <c r="L376" s="35">
        <v>1766060.1080062217</v>
      </c>
      <c r="M376" s="13">
        <v>1952181.2600584091</v>
      </c>
      <c r="N376" s="13">
        <v>1722550</v>
      </c>
      <c r="O376" s="13">
        <v>55028</v>
      </c>
      <c r="P376" s="13">
        <v>284659.26005840907</v>
      </c>
      <c r="Q376" s="35">
        <v>127199.93880784781</v>
      </c>
      <c r="R376" s="13">
        <v>224789</v>
      </c>
      <c r="S376" s="13">
        <v>450</v>
      </c>
      <c r="T376" s="13">
        <v>168254.25</v>
      </c>
      <c r="U376" s="35">
        <v>16643.625518667657</v>
      </c>
      <c r="V376" s="13">
        <v>42743</v>
      </c>
      <c r="W376" s="13">
        <v>391</v>
      </c>
      <c r="X376" s="13">
        <v>31764</v>
      </c>
      <c r="Y376" s="35">
        <v>-65243.7</v>
      </c>
      <c r="Z376" s="13">
        <v>86145</v>
      </c>
      <c r="AA376" s="13">
        <v>174229</v>
      </c>
      <c r="AB376" s="13">
        <v>-65243.7</v>
      </c>
    </row>
    <row r="377" spans="1:28">
      <c r="A377" s="2">
        <v>986</v>
      </c>
      <c r="B377" s="1" t="s">
        <v>301</v>
      </c>
      <c r="C377" s="13">
        <v>1207550.1749025001</v>
      </c>
      <c r="D377" s="13">
        <v>1201873.0645000001</v>
      </c>
      <c r="E377" s="13">
        <v>5677.1104025000004</v>
      </c>
      <c r="F377" s="13">
        <v>1358918</v>
      </c>
      <c r="G377" s="13">
        <v>1350130</v>
      </c>
      <c r="H377" s="13">
        <v>8788</v>
      </c>
      <c r="I377" s="13">
        <v>22717</v>
      </c>
      <c r="J377" s="13">
        <v>22101</v>
      </c>
      <c r="K377" s="13">
        <v>616</v>
      </c>
      <c r="L377" s="35">
        <v>415150.91987355921</v>
      </c>
      <c r="M377" s="13">
        <v>556144.55429302878</v>
      </c>
      <c r="N377" s="13">
        <v>317429</v>
      </c>
      <c r="O377" s="13">
        <v>166784</v>
      </c>
      <c r="P377" s="13">
        <v>311363.18990516942</v>
      </c>
      <c r="Q377" s="35">
        <v>49319.817939773049</v>
      </c>
      <c r="R377" s="13">
        <v>42070</v>
      </c>
      <c r="S377" s="13">
        <v>1788</v>
      </c>
      <c r="T377" s="13">
        <v>30211.5</v>
      </c>
      <c r="U377" s="35">
        <v>7009.1229645839812</v>
      </c>
      <c r="V377" s="13">
        <v>13329</v>
      </c>
      <c r="W377" s="13">
        <v>0</v>
      </c>
      <c r="X377" s="13">
        <v>9996.75</v>
      </c>
      <c r="Y377" s="35">
        <v>323097</v>
      </c>
      <c r="Z377" s="13">
        <v>490622</v>
      </c>
      <c r="AA377" s="13">
        <v>64448</v>
      </c>
      <c r="AB377" s="13">
        <v>323097</v>
      </c>
    </row>
    <row r="378" spans="1:28">
      <c r="A378" s="2">
        <v>988</v>
      </c>
      <c r="B378" s="1" t="s">
        <v>302</v>
      </c>
      <c r="C378" s="13">
        <v>8911106.6597099993</v>
      </c>
      <c r="D378" s="13">
        <v>8700340.4517000001</v>
      </c>
      <c r="E378" s="13">
        <v>210766.20801</v>
      </c>
      <c r="F378" s="13">
        <v>9745212</v>
      </c>
      <c r="G378" s="13">
        <v>9398736</v>
      </c>
      <c r="H378" s="13">
        <v>346476</v>
      </c>
      <c r="I378" s="13">
        <v>359283</v>
      </c>
      <c r="J378" s="13">
        <v>340930</v>
      </c>
      <c r="K378" s="13">
        <v>18353</v>
      </c>
      <c r="L378" s="35">
        <v>3653045.5187435751</v>
      </c>
      <c r="M378" s="13">
        <v>5527919.606443461</v>
      </c>
      <c r="N378" s="13">
        <v>3018904</v>
      </c>
      <c r="O378" s="13">
        <v>11035</v>
      </c>
      <c r="P378" s="13">
        <v>2520050.606443461</v>
      </c>
      <c r="Q378" s="35">
        <v>235169.41745729439</v>
      </c>
      <c r="R378" s="13">
        <v>708070</v>
      </c>
      <c r="S378" s="13">
        <v>10828</v>
      </c>
      <c r="T378" s="13">
        <v>522931.5</v>
      </c>
      <c r="U378" s="35">
        <v>57982.851703060507</v>
      </c>
      <c r="V378" s="13">
        <v>222304</v>
      </c>
      <c r="W378" s="13">
        <v>640</v>
      </c>
      <c r="X378" s="13">
        <v>166248</v>
      </c>
      <c r="Y378" s="35">
        <v>123399.6</v>
      </c>
      <c r="Z378" s="13">
        <v>425161</v>
      </c>
      <c r="AA378" s="13">
        <v>270715</v>
      </c>
      <c r="AB378" s="13">
        <v>123399.6</v>
      </c>
    </row>
    <row r="379" spans="1:28">
      <c r="A379" s="2">
        <v>993</v>
      </c>
      <c r="B379" s="1" t="s">
        <v>506</v>
      </c>
      <c r="C379" s="13">
        <v>305708.53842700005</v>
      </c>
      <c r="D379" s="13">
        <v>298464.64776000002</v>
      </c>
      <c r="E379" s="13">
        <v>7243.8906669999997</v>
      </c>
      <c r="F379" s="13">
        <v>292469</v>
      </c>
      <c r="G379" s="13">
        <v>277299</v>
      </c>
      <c r="H379" s="13">
        <v>15170</v>
      </c>
      <c r="I379" s="13">
        <v>14103</v>
      </c>
      <c r="J379" s="13">
        <v>13763</v>
      </c>
      <c r="K379" s="13">
        <v>340</v>
      </c>
      <c r="L379" s="35">
        <v>125101.00207481698</v>
      </c>
      <c r="M379" s="13">
        <v>227904.82823120203</v>
      </c>
      <c r="N379" s="13">
        <v>119588</v>
      </c>
      <c r="O379" s="13">
        <v>0</v>
      </c>
      <c r="P379" s="13">
        <v>93825.751556112737</v>
      </c>
      <c r="Q379" s="35">
        <v>7168.0402945164178</v>
      </c>
      <c r="R379" s="13">
        <v>10475</v>
      </c>
      <c r="S379" s="13">
        <v>0</v>
      </c>
      <c r="T379" s="13">
        <v>7856.25</v>
      </c>
      <c r="U379" s="35">
        <v>1628.124244399218</v>
      </c>
      <c r="V379" s="13">
        <v>10059</v>
      </c>
      <c r="W379" s="13">
        <v>0</v>
      </c>
      <c r="X379" s="13">
        <v>7544.25</v>
      </c>
      <c r="Y379" s="35">
        <v>-6925.8</v>
      </c>
      <c r="Z379" s="13">
        <v>106483</v>
      </c>
      <c r="AA379" s="13">
        <v>116955</v>
      </c>
      <c r="AB379" s="13">
        <v>-6925.8</v>
      </c>
    </row>
    <row r="380" spans="1:28">
      <c r="A380" s="2">
        <v>994</v>
      </c>
      <c r="B380" s="1" t="s">
        <v>303</v>
      </c>
      <c r="C380" s="13">
        <v>2824828.071</v>
      </c>
      <c r="D380" s="13">
        <v>2705628.497</v>
      </c>
      <c r="E380" s="13">
        <v>119199.57399999999</v>
      </c>
      <c r="F380" s="13">
        <v>3141099</v>
      </c>
      <c r="G380" s="13">
        <v>3003292</v>
      </c>
      <c r="H380" s="13">
        <v>137807</v>
      </c>
      <c r="I380" s="13">
        <v>160710</v>
      </c>
      <c r="J380" s="13">
        <v>126826</v>
      </c>
      <c r="K380" s="13">
        <v>33884</v>
      </c>
      <c r="L380" s="35">
        <v>1114906.0162238847</v>
      </c>
      <c r="M380" s="13">
        <v>1390961.4254784016</v>
      </c>
      <c r="N380" s="13">
        <v>779398</v>
      </c>
      <c r="O380" s="13">
        <v>0</v>
      </c>
      <c r="P380" s="13">
        <v>611563.42547840159</v>
      </c>
      <c r="Q380" s="35">
        <v>48638.579812677774</v>
      </c>
      <c r="R380" s="13">
        <v>55100</v>
      </c>
      <c r="S380" s="13">
        <v>1323</v>
      </c>
      <c r="T380" s="13">
        <v>40332.75</v>
      </c>
      <c r="U380" s="35">
        <v>20328.286709808406</v>
      </c>
      <c r="V380" s="13">
        <v>59793</v>
      </c>
      <c r="W380" s="13">
        <v>10221</v>
      </c>
      <c r="X380" s="13">
        <v>37179</v>
      </c>
      <c r="Y380" s="35">
        <v>172753.35</v>
      </c>
      <c r="Z380" s="13">
        <v>281407</v>
      </c>
      <c r="AA380" s="13">
        <v>60714</v>
      </c>
      <c r="AB380" s="13">
        <v>172753.35</v>
      </c>
    </row>
    <row r="381" spans="1:28">
      <c r="A381" s="2">
        <v>995</v>
      </c>
      <c r="B381" s="1" t="s">
        <v>304</v>
      </c>
      <c r="C381" s="13">
        <v>21185619.328899998</v>
      </c>
      <c r="D381" s="13">
        <v>20114137.910999998</v>
      </c>
      <c r="E381" s="13">
        <v>1071481.4179</v>
      </c>
      <c r="F381" s="13">
        <v>20326768</v>
      </c>
      <c r="G381" s="13">
        <v>19337754</v>
      </c>
      <c r="H381" s="13">
        <v>989014</v>
      </c>
      <c r="I381" s="13">
        <v>1010590</v>
      </c>
      <c r="J381" s="13">
        <v>977718</v>
      </c>
      <c r="K381" s="13">
        <v>32872</v>
      </c>
      <c r="L381" s="35">
        <v>8951362.6767842937</v>
      </c>
      <c r="M381" s="13">
        <v>15528902.708712101</v>
      </c>
      <c r="N381" s="13">
        <v>11134401</v>
      </c>
      <c r="O381" s="13">
        <v>1250305</v>
      </c>
      <c r="P381" s="13">
        <v>5644806.708712101</v>
      </c>
      <c r="Q381" s="35">
        <v>92295.608726682345</v>
      </c>
      <c r="R381" s="13">
        <v>149295</v>
      </c>
      <c r="S381" s="13">
        <v>24143</v>
      </c>
      <c r="T381" s="13">
        <v>93864</v>
      </c>
      <c r="U381" s="35">
        <v>34658.795586824417</v>
      </c>
      <c r="V381" s="13">
        <v>141307</v>
      </c>
      <c r="W381" s="13">
        <v>171</v>
      </c>
      <c r="X381" s="13">
        <v>105852</v>
      </c>
      <c r="Y381" s="35">
        <v>689599.2</v>
      </c>
      <c r="Z381" s="13">
        <v>1119415</v>
      </c>
      <c r="AA381" s="13">
        <v>241589</v>
      </c>
      <c r="AB381" s="13">
        <v>689599.2</v>
      </c>
    </row>
    <row r="382" spans="1:28">
      <c r="A382" s="2">
        <v>1507</v>
      </c>
      <c r="B382" s="1" t="s">
        <v>305</v>
      </c>
      <c r="C382" s="13">
        <v>1922299.9034270002</v>
      </c>
      <c r="D382" s="13">
        <v>1879454.4446</v>
      </c>
      <c r="E382" s="13">
        <v>42845.458827000002</v>
      </c>
      <c r="F382" s="13">
        <v>2275851</v>
      </c>
      <c r="G382" s="13">
        <v>2227624</v>
      </c>
      <c r="H382" s="13">
        <v>48227</v>
      </c>
      <c r="I382" s="13">
        <v>106641</v>
      </c>
      <c r="J382" s="13">
        <v>106641</v>
      </c>
      <c r="K382" s="13">
        <v>0</v>
      </c>
      <c r="L382" s="35">
        <v>680290.05332358135</v>
      </c>
      <c r="M382" s="13">
        <v>962939.40696843981</v>
      </c>
      <c r="N382" s="13">
        <v>644197</v>
      </c>
      <c r="O382" s="13">
        <v>0</v>
      </c>
      <c r="P382" s="13">
        <v>318742.40696843981</v>
      </c>
      <c r="Q382" s="35">
        <v>68078.018704532427</v>
      </c>
      <c r="R382" s="13">
        <v>96008</v>
      </c>
      <c r="S382" s="13">
        <v>0</v>
      </c>
      <c r="T382" s="13">
        <v>72006</v>
      </c>
      <c r="U382" s="35">
        <v>45650.648920040469</v>
      </c>
      <c r="V382" s="13">
        <v>86180</v>
      </c>
      <c r="W382" s="13">
        <v>979</v>
      </c>
      <c r="X382" s="13">
        <v>63900.75</v>
      </c>
      <c r="Y382" s="35">
        <v>59381.25</v>
      </c>
      <c r="Z382" s="13">
        <v>471301</v>
      </c>
      <c r="AA382" s="13">
        <v>400443</v>
      </c>
      <c r="AB382" s="13">
        <v>59381.25</v>
      </c>
    </row>
    <row r="383" spans="1:28">
      <c r="A383" s="2">
        <v>1509</v>
      </c>
      <c r="B383" s="1" t="s">
        <v>306</v>
      </c>
      <c r="C383" s="13">
        <v>5088215.5736100003</v>
      </c>
      <c r="D383" s="13">
        <v>4842625.9611</v>
      </c>
      <c r="E383" s="13">
        <v>245589.61251000001</v>
      </c>
      <c r="F383" s="13">
        <v>4517225</v>
      </c>
      <c r="G383" s="13">
        <v>4284195</v>
      </c>
      <c r="H383" s="13">
        <v>233030</v>
      </c>
      <c r="I383" s="13">
        <v>246460</v>
      </c>
      <c r="J383" s="13">
        <v>230104</v>
      </c>
      <c r="K383" s="13">
        <v>16356</v>
      </c>
      <c r="L383" s="35">
        <v>2012786.113778057</v>
      </c>
      <c r="M383" s="13">
        <v>2838536.7776525398</v>
      </c>
      <c r="N383" s="13">
        <v>2141168</v>
      </c>
      <c r="O383" s="13">
        <v>71161</v>
      </c>
      <c r="P383" s="13">
        <v>768529.77765253978</v>
      </c>
      <c r="Q383" s="35">
        <v>81062.789765191395</v>
      </c>
      <c r="R383" s="13">
        <v>130374</v>
      </c>
      <c r="S383" s="13">
        <v>2983</v>
      </c>
      <c r="T383" s="13">
        <v>95543.25</v>
      </c>
      <c r="U383" s="35">
        <v>35676.470724260449</v>
      </c>
      <c r="V383" s="13">
        <v>129406</v>
      </c>
      <c r="W383" s="13">
        <v>624</v>
      </c>
      <c r="X383" s="13">
        <v>96586.5</v>
      </c>
      <c r="Y383" s="35">
        <v>159416.85</v>
      </c>
      <c r="Z383" s="13">
        <v>285563</v>
      </c>
      <c r="AA383" s="13">
        <v>80389</v>
      </c>
      <c r="AB383" s="13">
        <v>159416.85</v>
      </c>
    </row>
    <row r="384" spans="1:28">
      <c r="A384" s="2">
        <v>1525</v>
      </c>
      <c r="B384" s="1" t="s">
        <v>307</v>
      </c>
      <c r="C384" s="13">
        <v>1619374.1096650001</v>
      </c>
      <c r="D384" s="13">
        <v>1537758.679</v>
      </c>
      <c r="E384" s="13">
        <v>81615.430665000007</v>
      </c>
      <c r="F384" s="13">
        <v>1921659</v>
      </c>
      <c r="G384" s="13">
        <v>1800119</v>
      </c>
      <c r="H384" s="13">
        <v>121540</v>
      </c>
      <c r="I384" s="13">
        <v>103875</v>
      </c>
      <c r="J384" s="13">
        <v>97099</v>
      </c>
      <c r="K384" s="13">
        <v>6776</v>
      </c>
      <c r="L384" s="35">
        <v>307028.65189952427</v>
      </c>
      <c r="M384" s="13">
        <v>363309.67874505703</v>
      </c>
      <c r="N384" s="13">
        <v>554329</v>
      </c>
      <c r="O384" s="13">
        <v>0</v>
      </c>
      <c r="P384" s="13">
        <v>-191019.32125494297</v>
      </c>
      <c r="Q384" s="35">
        <v>23032.945792788556</v>
      </c>
      <c r="R384" s="13">
        <v>34147</v>
      </c>
      <c r="S384" s="13">
        <v>1529</v>
      </c>
      <c r="T384" s="13">
        <v>24463.5</v>
      </c>
      <c r="U384" s="35">
        <v>2892.4096428043204</v>
      </c>
      <c r="V384" s="13">
        <v>16849</v>
      </c>
      <c r="W384" s="13">
        <v>0</v>
      </c>
      <c r="X384" s="13">
        <v>12636.75</v>
      </c>
      <c r="Y384" s="35">
        <v>4361.7</v>
      </c>
      <c r="Z384" s="13">
        <v>20941</v>
      </c>
      <c r="AA384" s="13">
        <v>16195</v>
      </c>
      <c r="AB384" s="13">
        <v>4361.7</v>
      </c>
    </row>
    <row r="385" spans="1:28">
      <c r="A385" s="2">
        <v>1581</v>
      </c>
      <c r="B385" s="1" t="s">
        <v>308</v>
      </c>
      <c r="C385" s="13">
        <v>4347019.8766800007</v>
      </c>
      <c r="D385" s="13">
        <v>4217634.4888000004</v>
      </c>
      <c r="E385" s="13">
        <v>129385.38787999999</v>
      </c>
      <c r="F385" s="13">
        <v>4921003</v>
      </c>
      <c r="G385" s="13">
        <v>4769180</v>
      </c>
      <c r="H385" s="13">
        <v>151823</v>
      </c>
      <c r="I385" s="13">
        <v>151896</v>
      </c>
      <c r="J385" s="13">
        <v>151896</v>
      </c>
      <c r="K385" s="13">
        <v>0</v>
      </c>
      <c r="L385" s="35">
        <v>1422289.1998918289</v>
      </c>
      <c r="M385" s="13">
        <v>1969183.6881699841</v>
      </c>
      <c r="N385" s="13">
        <v>1836288</v>
      </c>
      <c r="O385" s="13">
        <v>39068</v>
      </c>
      <c r="P385" s="13">
        <v>171963.68816998415</v>
      </c>
      <c r="Q385" s="35">
        <v>120303.87306076245</v>
      </c>
      <c r="R385" s="13">
        <v>204007</v>
      </c>
      <c r="S385" s="13">
        <v>14795</v>
      </c>
      <c r="T385" s="13">
        <v>141909</v>
      </c>
      <c r="U385" s="35">
        <v>16602.032052420829</v>
      </c>
      <c r="V385" s="13">
        <v>30727</v>
      </c>
      <c r="W385" s="13">
        <v>1082</v>
      </c>
      <c r="X385" s="13">
        <v>22233.75</v>
      </c>
      <c r="Y385" s="35">
        <v>123202.8</v>
      </c>
      <c r="Z385" s="13">
        <v>225850</v>
      </c>
      <c r="AA385" s="13">
        <v>63184</v>
      </c>
      <c r="AB385" s="13">
        <v>123202.8</v>
      </c>
    </row>
    <row r="386" spans="1:28">
      <c r="A386" s="2">
        <v>1586</v>
      </c>
      <c r="B386" s="1" t="s">
        <v>465</v>
      </c>
      <c r="C386" s="13">
        <v>1950645.023304</v>
      </c>
      <c r="D386" s="13">
        <v>1872700.8991</v>
      </c>
      <c r="E386" s="13">
        <v>77944.124204000007</v>
      </c>
      <c r="F386" s="13">
        <v>2172528</v>
      </c>
      <c r="G386" s="13">
        <v>2087147</v>
      </c>
      <c r="H386" s="13">
        <v>85381</v>
      </c>
      <c r="I386" s="13">
        <v>154968</v>
      </c>
      <c r="J386" s="13">
        <v>154705</v>
      </c>
      <c r="K386" s="13">
        <v>263</v>
      </c>
      <c r="L386" s="35">
        <v>837039.08005034213</v>
      </c>
      <c r="M386" s="13">
        <v>1354974.4580710079</v>
      </c>
      <c r="N386" s="13">
        <v>464848</v>
      </c>
      <c r="O386" s="13">
        <v>0</v>
      </c>
      <c r="P386" s="13">
        <v>627779.31003775657</v>
      </c>
      <c r="Q386" s="35">
        <v>50263.918304676044</v>
      </c>
      <c r="R386" s="13">
        <v>100818</v>
      </c>
      <c r="S386" s="13">
        <v>10630</v>
      </c>
      <c r="T386" s="13">
        <v>67641</v>
      </c>
      <c r="U386" s="35">
        <v>15852.829741649866</v>
      </c>
      <c r="V386" s="13">
        <v>55201</v>
      </c>
      <c r="W386" s="13">
        <v>0</v>
      </c>
      <c r="X386" s="13">
        <v>41400.75</v>
      </c>
      <c r="Y386" s="35">
        <v>23959.800000000003</v>
      </c>
      <c r="Z386" s="13">
        <v>75476</v>
      </c>
      <c r="AA386" s="13">
        <v>45653</v>
      </c>
      <c r="AB386" s="13">
        <v>23959.800000000003</v>
      </c>
    </row>
    <row r="387" spans="1:28">
      <c r="A387" s="2">
        <v>1598</v>
      </c>
      <c r="B387" s="1" t="s">
        <v>310</v>
      </c>
      <c r="C387" s="13">
        <v>837172.00561400002</v>
      </c>
      <c r="D387" s="13">
        <v>822923.48057000001</v>
      </c>
      <c r="E387" s="13">
        <v>14248.525044</v>
      </c>
      <c r="F387" s="13">
        <v>943437</v>
      </c>
      <c r="G387" s="13">
        <v>924898</v>
      </c>
      <c r="H387" s="13">
        <v>18539</v>
      </c>
      <c r="I387" s="13">
        <v>53138</v>
      </c>
      <c r="J387" s="13">
        <v>53138</v>
      </c>
      <c r="K387" s="13">
        <v>0</v>
      </c>
      <c r="L387" s="35">
        <v>332434.90244056855</v>
      </c>
      <c r="M387" s="13">
        <v>595940.91906303319</v>
      </c>
      <c r="N387" s="13">
        <v>316991</v>
      </c>
      <c r="O387" s="13">
        <v>0</v>
      </c>
      <c r="P387" s="13">
        <v>249326.17683042641</v>
      </c>
      <c r="Q387" s="35">
        <v>43805.336402261848</v>
      </c>
      <c r="R387" s="13">
        <v>47500</v>
      </c>
      <c r="S387" s="13">
        <v>0</v>
      </c>
      <c r="T387" s="13">
        <v>35625</v>
      </c>
      <c r="U387" s="35">
        <v>14515.079883486305</v>
      </c>
      <c r="V387" s="13">
        <v>30370</v>
      </c>
      <c r="W387" s="13">
        <v>0</v>
      </c>
      <c r="X387" s="13">
        <v>22777.5</v>
      </c>
      <c r="Y387" s="35">
        <v>-13290.599999999999</v>
      </c>
      <c r="Z387" s="13">
        <v>4921</v>
      </c>
      <c r="AA387" s="13">
        <v>23626</v>
      </c>
      <c r="AB387" s="13">
        <v>-13290.599999999999</v>
      </c>
    </row>
    <row r="388" spans="1:28">
      <c r="A388" s="2">
        <v>1621</v>
      </c>
      <c r="B388" s="1" t="s">
        <v>311</v>
      </c>
      <c r="C388" s="13">
        <v>3519335.3540700004</v>
      </c>
      <c r="D388" s="13">
        <v>3396673.5325000002</v>
      </c>
      <c r="E388" s="13">
        <v>122661.82157</v>
      </c>
      <c r="F388" s="13">
        <v>3932983</v>
      </c>
      <c r="G388" s="13">
        <v>3780321</v>
      </c>
      <c r="H388" s="13">
        <v>152662</v>
      </c>
      <c r="I388" s="13">
        <v>139637</v>
      </c>
      <c r="J388" s="13">
        <v>122779</v>
      </c>
      <c r="K388" s="13">
        <v>16858</v>
      </c>
      <c r="L388" s="35">
        <v>643956.34777946072</v>
      </c>
      <c r="M388" s="13">
        <v>1137563.7434217441</v>
      </c>
      <c r="N388" s="13">
        <v>348295</v>
      </c>
      <c r="O388" s="13">
        <v>13258</v>
      </c>
      <c r="P388" s="13">
        <v>482967.26083459554</v>
      </c>
      <c r="Q388" s="35">
        <v>75137.966550710858</v>
      </c>
      <c r="R388" s="13">
        <v>147246</v>
      </c>
      <c r="S388" s="13">
        <v>35289</v>
      </c>
      <c r="T388" s="13">
        <v>83967.75</v>
      </c>
      <c r="U388" s="35">
        <v>19404.39184080077</v>
      </c>
      <c r="V388" s="13">
        <v>60146</v>
      </c>
      <c r="W388" s="13">
        <v>16551</v>
      </c>
      <c r="X388" s="13">
        <v>32696.25</v>
      </c>
      <c r="Y388" s="35">
        <v>54496.05</v>
      </c>
      <c r="Z388" s="13">
        <v>198430</v>
      </c>
      <c r="AA388" s="13">
        <v>126515</v>
      </c>
      <c r="AB388" s="13">
        <v>54496.05</v>
      </c>
    </row>
    <row r="389" spans="1:28">
      <c r="A389" s="2">
        <v>1640</v>
      </c>
      <c r="B389" s="1" t="s">
        <v>312</v>
      </c>
      <c r="C389" s="13">
        <v>2511332.985266</v>
      </c>
      <c r="D389" s="13">
        <v>2451409.7376999999</v>
      </c>
      <c r="E389" s="13">
        <v>59923.247565999998</v>
      </c>
      <c r="F389" s="13">
        <v>2642179</v>
      </c>
      <c r="G389" s="13">
        <v>2605015</v>
      </c>
      <c r="H389" s="13">
        <v>37164</v>
      </c>
      <c r="I389" s="13">
        <v>152051</v>
      </c>
      <c r="J389" s="13">
        <v>152051</v>
      </c>
      <c r="K389" s="13">
        <v>0</v>
      </c>
      <c r="L389" s="35">
        <v>996473.89226154389</v>
      </c>
      <c r="M389" s="13">
        <v>1852661.0522307688</v>
      </c>
      <c r="N389" s="13">
        <v>1633558</v>
      </c>
      <c r="O389" s="13">
        <v>0</v>
      </c>
      <c r="P389" s="13">
        <v>219103.05223076884</v>
      </c>
      <c r="Q389" s="35">
        <v>120619.549501285</v>
      </c>
      <c r="R389" s="13">
        <v>195324</v>
      </c>
      <c r="S389" s="13">
        <v>1495</v>
      </c>
      <c r="T389" s="13">
        <v>145371.75</v>
      </c>
      <c r="U389" s="35">
        <v>34790.334923830007</v>
      </c>
      <c r="V389" s="13">
        <v>82369</v>
      </c>
      <c r="W389" s="13">
        <v>647</v>
      </c>
      <c r="X389" s="13">
        <v>61291.5</v>
      </c>
      <c r="Y389" s="35">
        <v>-48443.7</v>
      </c>
      <c r="Z389" s="13">
        <v>91514</v>
      </c>
      <c r="AA389" s="13">
        <v>160186</v>
      </c>
      <c r="AB389" s="13">
        <v>-48443.7</v>
      </c>
    </row>
    <row r="390" spans="1:28">
      <c r="A390" s="2">
        <v>1641</v>
      </c>
      <c r="B390" s="1" t="s">
        <v>313</v>
      </c>
      <c r="C390" s="13">
        <v>2178859.6959259999</v>
      </c>
      <c r="D390" s="13">
        <v>2103428.9241999998</v>
      </c>
      <c r="E390" s="13">
        <v>75430.771726000006</v>
      </c>
      <c r="F390" s="13">
        <v>2165477</v>
      </c>
      <c r="G390" s="13">
        <v>2079910</v>
      </c>
      <c r="H390" s="13">
        <v>85567</v>
      </c>
      <c r="I390" s="13">
        <v>24330</v>
      </c>
      <c r="J390" s="13">
        <v>24330</v>
      </c>
      <c r="K390" s="13">
        <v>0</v>
      </c>
      <c r="L390" s="35">
        <v>919806.39478522527</v>
      </c>
      <c r="M390" s="13">
        <v>1474740.3894113433</v>
      </c>
      <c r="N390" s="13">
        <v>843863</v>
      </c>
      <c r="O390" s="13">
        <v>96077</v>
      </c>
      <c r="P390" s="13">
        <v>689854.79608891893</v>
      </c>
      <c r="Q390" s="35">
        <v>71566.034161116244</v>
      </c>
      <c r="R390" s="13">
        <v>337565</v>
      </c>
      <c r="S390" s="13">
        <v>0</v>
      </c>
      <c r="T390" s="13">
        <v>253173.75</v>
      </c>
      <c r="U390" s="35">
        <v>22153.460000551964</v>
      </c>
      <c r="V390" s="13">
        <v>107727</v>
      </c>
      <c r="W390" s="13">
        <v>0</v>
      </c>
      <c r="X390" s="13">
        <v>80795.25</v>
      </c>
      <c r="Y390" s="35">
        <v>-22962.05</v>
      </c>
      <c r="Z390" s="13">
        <v>44008</v>
      </c>
      <c r="AA390" s="13">
        <v>65147</v>
      </c>
      <c r="AB390" s="13">
        <v>-22962.05</v>
      </c>
    </row>
    <row r="391" spans="1:28">
      <c r="A391" s="2">
        <v>1651</v>
      </c>
      <c r="B391" s="1" t="s">
        <v>314</v>
      </c>
      <c r="C391" s="13">
        <v>3827725.3513600002</v>
      </c>
      <c r="D391" s="13">
        <v>3807399.0197000001</v>
      </c>
      <c r="E391" s="13">
        <v>20326.33166</v>
      </c>
      <c r="F391" s="13">
        <v>4179399</v>
      </c>
      <c r="G391" s="13">
        <v>4159325</v>
      </c>
      <c r="H391" s="13">
        <v>20074</v>
      </c>
      <c r="I391" s="13">
        <v>39023</v>
      </c>
      <c r="J391" s="13">
        <v>39023</v>
      </c>
      <c r="K391" s="13">
        <v>0</v>
      </c>
      <c r="L391" s="35">
        <v>1506354.0602141593</v>
      </c>
      <c r="M391" s="13">
        <v>2658859.6896996209</v>
      </c>
      <c r="N391" s="13">
        <v>1029854</v>
      </c>
      <c r="O391" s="13">
        <v>0</v>
      </c>
      <c r="P391" s="13">
        <v>1129765.5451606195</v>
      </c>
      <c r="Q391" s="35">
        <v>63906.812483076894</v>
      </c>
      <c r="R391" s="13">
        <v>133332</v>
      </c>
      <c r="S391" s="13">
        <v>7580</v>
      </c>
      <c r="T391" s="13">
        <v>94314</v>
      </c>
      <c r="U391" s="35">
        <v>7382.0603813195903</v>
      </c>
      <c r="V391" s="13">
        <v>0</v>
      </c>
      <c r="W391" s="13">
        <v>0</v>
      </c>
      <c r="X391" s="13">
        <v>0</v>
      </c>
      <c r="Y391" s="35">
        <v>147414.29999999999</v>
      </c>
      <c r="Z391" s="13">
        <v>226675</v>
      </c>
      <c r="AA391" s="13">
        <v>36599</v>
      </c>
      <c r="AB391" s="13">
        <v>147414.29999999999</v>
      </c>
    </row>
    <row r="392" spans="1:28">
      <c r="A392" s="2">
        <v>1652</v>
      </c>
      <c r="B392" s="1" t="s">
        <v>315</v>
      </c>
      <c r="C392" s="13">
        <v>2885401.4569689999</v>
      </c>
      <c r="D392" s="13">
        <v>2843731.3736999999</v>
      </c>
      <c r="E392" s="13">
        <v>41670.083269000002</v>
      </c>
      <c r="F392" s="13">
        <v>3203321</v>
      </c>
      <c r="G392" s="13">
        <v>3171074</v>
      </c>
      <c r="H392" s="13">
        <v>32247</v>
      </c>
      <c r="I392" s="13">
        <v>113561</v>
      </c>
      <c r="J392" s="13">
        <v>111279</v>
      </c>
      <c r="K392" s="13">
        <v>2282</v>
      </c>
      <c r="L392" s="35">
        <v>848963.86337323999</v>
      </c>
      <c r="M392" s="13">
        <v>1337033.7343582055</v>
      </c>
      <c r="N392" s="13">
        <v>713971</v>
      </c>
      <c r="O392" s="13">
        <v>10124</v>
      </c>
      <c r="P392" s="13">
        <v>633186.73435820546</v>
      </c>
      <c r="Q392" s="35">
        <v>40621.142085415115</v>
      </c>
      <c r="R392" s="13">
        <v>49937</v>
      </c>
      <c r="S392" s="13">
        <v>7077</v>
      </c>
      <c r="T392" s="13">
        <v>32145</v>
      </c>
      <c r="U392" s="35">
        <v>20821.429243997343</v>
      </c>
      <c r="V392" s="13">
        <v>33379</v>
      </c>
      <c r="W392" s="13">
        <v>0</v>
      </c>
      <c r="X392" s="13">
        <v>25034.25</v>
      </c>
      <c r="Y392" s="35">
        <v>75537.75</v>
      </c>
      <c r="Z392" s="13">
        <v>166383</v>
      </c>
      <c r="AA392" s="13">
        <v>68428</v>
      </c>
      <c r="AB392" s="13">
        <v>75537.75</v>
      </c>
    </row>
    <row r="393" spans="1:28">
      <c r="A393" s="2">
        <v>1655</v>
      </c>
      <c r="B393" s="1" t="s">
        <v>316</v>
      </c>
      <c r="C393" s="13">
        <v>3100746.56348</v>
      </c>
      <c r="D393" s="13">
        <v>2980031.3125</v>
      </c>
      <c r="E393" s="13">
        <v>120715.25098</v>
      </c>
      <c r="F393" s="13">
        <v>3214718</v>
      </c>
      <c r="G393" s="13">
        <v>3074147</v>
      </c>
      <c r="H393" s="13">
        <v>140571</v>
      </c>
      <c r="I393" s="13">
        <v>220644</v>
      </c>
      <c r="J393" s="13">
        <v>215257</v>
      </c>
      <c r="K393" s="13">
        <v>5387</v>
      </c>
      <c r="L393" s="35">
        <v>951189.385809417</v>
      </c>
      <c r="M393" s="13">
        <v>1709071.7389800954</v>
      </c>
      <c r="N393" s="13">
        <v>664559</v>
      </c>
      <c r="O393" s="13">
        <v>2616</v>
      </c>
      <c r="P393" s="13">
        <v>713392.03935706278</v>
      </c>
      <c r="Q393" s="35">
        <v>108355.58952404745</v>
      </c>
      <c r="R393" s="13">
        <v>194006</v>
      </c>
      <c r="S393" s="13">
        <v>2550</v>
      </c>
      <c r="T393" s="13">
        <v>143592</v>
      </c>
      <c r="U393" s="35">
        <v>43844.192689107986</v>
      </c>
      <c r="V393" s="13">
        <v>18391</v>
      </c>
      <c r="W393" s="13">
        <v>600</v>
      </c>
      <c r="X393" s="13">
        <v>13343.25</v>
      </c>
      <c r="Y393" s="35">
        <v>-16587.150000000001</v>
      </c>
      <c r="Z393" s="13">
        <v>40554</v>
      </c>
      <c r="AA393" s="13">
        <v>66099</v>
      </c>
      <c r="AB393" s="13">
        <v>-16587.150000000001</v>
      </c>
    </row>
    <row r="394" spans="1:28">
      <c r="A394" s="2">
        <v>1658</v>
      </c>
      <c r="B394" s="1" t="s">
        <v>317</v>
      </c>
      <c r="C394" s="13">
        <v>744286.20314200001</v>
      </c>
      <c r="D394" s="13">
        <v>714733.40564000001</v>
      </c>
      <c r="E394" s="13">
        <v>29552.797502000001</v>
      </c>
      <c r="F394" s="13">
        <v>887360</v>
      </c>
      <c r="G394" s="13">
        <v>866707</v>
      </c>
      <c r="H394" s="13">
        <v>20653</v>
      </c>
      <c r="I394" s="13">
        <v>37585</v>
      </c>
      <c r="J394" s="13">
        <v>37585</v>
      </c>
      <c r="K394" s="13">
        <v>0</v>
      </c>
      <c r="L394" s="35">
        <v>344867.16922619496</v>
      </c>
      <c r="M394" s="13">
        <v>541886.22351989988</v>
      </c>
      <c r="N394" s="13">
        <v>279439</v>
      </c>
      <c r="O394" s="13">
        <v>0</v>
      </c>
      <c r="P394" s="13">
        <v>258650.37691964622</v>
      </c>
      <c r="Q394" s="35">
        <v>39657.375868620948</v>
      </c>
      <c r="R394" s="13">
        <v>46174</v>
      </c>
      <c r="S394" s="13">
        <v>858</v>
      </c>
      <c r="T394" s="13">
        <v>33987</v>
      </c>
      <c r="U394" s="35">
        <v>16032.201564839306</v>
      </c>
      <c r="V394" s="13">
        <v>27085</v>
      </c>
      <c r="W394" s="13">
        <v>0</v>
      </c>
      <c r="X394" s="13">
        <v>20313.75</v>
      </c>
      <c r="Y394" s="35">
        <v>-88473</v>
      </c>
      <c r="Z394" s="13">
        <v>16575</v>
      </c>
      <c r="AA394" s="13">
        <v>134539</v>
      </c>
      <c r="AB394" s="13">
        <v>-88473</v>
      </c>
    </row>
    <row r="395" spans="1:28">
      <c r="A395" s="2">
        <v>1659</v>
      </c>
      <c r="B395" s="1" t="s">
        <v>318</v>
      </c>
      <c r="C395" s="13">
        <v>1726837.64093</v>
      </c>
      <c r="D395" s="13">
        <v>1695898.0861</v>
      </c>
      <c r="E395" s="13">
        <v>30939.554830000001</v>
      </c>
      <c r="F395" s="13">
        <v>1938374</v>
      </c>
      <c r="G395" s="13">
        <v>1907863</v>
      </c>
      <c r="H395" s="13">
        <v>30511</v>
      </c>
      <c r="I395" s="13">
        <v>40676</v>
      </c>
      <c r="J395" s="13">
        <v>40676</v>
      </c>
      <c r="K395" s="13">
        <v>0</v>
      </c>
      <c r="L395" s="35">
        <v>531085.87819688488</v>
      </c>
      <c r="M395" s="13">
        <v>951221.66820245702</v>
      </c>
      <c r="N395" s="13">
        <v>453703</v>
      </c>
      <c r="O395" s="13">
        <v>0</v>
      </c>
      <c r="P395" s="13">
        <v>398314.40864766366</v>
      </c>
      <c r="Q395" s="35">
        <v>54219.404543211895</v>
      </c>
      <c r="R395" s="13">
        <v>144686</v>
      </c>
      <c r="S395" s="13">
        <v>142</v>
      </c>
      <c r="T395" s="13">
        <v>108408</v>
      </c>
      <c r="U395" s="35">
        <v>6500.2788968868663</v>
      </c>
      <c r="V395" s="13">
        <v>21553</v>
      </c>
      <c r="W395" s="13">
        <v>0</v>
      </c>
      <c r="X395" s="13">
        <v>16164.75</v>
      </c>
      <c r="Y395" s="35">
        <v>32619</v>
      </c>
      <c r="Z395" s="13">
        <v>113812</v>
      </c>
      <c r="AA395" s="13">
        <v>73628</v>
      </c>
      <c r="AB395" s="13">
        <v>32619</v>
      </c>
    </row>
    <row r="396" spans="1:28">
      <c r="A396" s="2">
        <v>1661</v>
      </c>
      <c r="B396" s="1" t="s">
        <v>507</v>
      </c>
      <c r="C396" s="13">
        <v>2302821.805137</v>
      </c>
      <c r="D396" s="13">
        <v>2266999.5636999998</v>
      </c>
      <c r="E396" s="13">
        <v>35822.241436999997</v>
      </c>
      <c r="F396" s="13">
        <v>3033909</v>
      </c>
      <c r="G396" s="13">
        <v>3009571</v>
      </c>
      <c r="H396" s="13">
        <v>24338</v>
      </c>
      <c r="I396" s="13">
        <v>158580</v>
      </c>
      <c r="J396" s="13">
        <v>158580</v>
      </c>
      <c r="K396" s="13">
        <v>0</v>
      </c>
      <c r="L396" s="35">
        <v>1122178.3483470646</v>
      </c>
      <c r="M396" s="13">
        <v>1285283.6224872395</v>
      </c>
      <c r="N396" s="13">
        <v>1139714</v>
      </c>
      <c r="O396" s="13">
        <v>931</v>
      </c>
      <c r="P396" s="13">
        <v>146500.62248723954</v>
      </c>
      <c r="Q396" s="35">
        <v>32916.18004627592</v>
      </c>
      <c r="R396" s="13">
        <v>74830</v>
      </c>
      <c r="S396" s="13">
        <v>2131</v>
      </c>
      <c r="T396" s="13">
        <v>54524.25</v>
      </c>
      <c r="U396" s="35">
        <v>15188.547424466173</v>
      </c>
      <c r="V396" s="13">
        <v>40557</v>
      </c>
      <c r="W396" s="13">
        <v>0</v>
      </c>
      <c r="X396" s="13">
        <v>30417.75</v>
      </c>
      <c r="Y396" s="35">
        <v>89514</v>
      </c>
      <c r="Z396" s="13">
        <v>109808</v>
      </c>
      <c r="AA396" s="13">
        <v>4036</v>
      </c>
      <c r="AB396" s="13">
        <v>89514</v>
      </c>
    </row>
    <row r="397" spans="1:28">
      <c r="A397" s="2">
        <v>1663</v>
      </c>
      <c r="B397" s="1" t="s">
        <v>319</v>
      </c>
      <c r="C397" s="13">
        <v>2276443.6761229998</v>
      </c>
      <c r="D397" s="13">
        <v>2257552.8821999999</v>
      </c>
      <c r="E397" s="13">
        <v>18890.793923000001</v>
      </c>
      <c r="F397" s="13">
        <v>2493383</v>
      </c>
      <c r="G397" s="13">
        <v>2464190</v>
      </c>
      <c r="H397" s="13">
        <v>29193</v>
      </c>
      <c r="I397" s="13">
        <v>100396</v>
      </c>
      <c r="J397" s="13">
        <v>100396</v>
      </c>
      <c r="K397" s="13">
        <v>0</v>
      </c>
      <c r="L397" s="35">
        <v>958276.49549242028</v>
      </c>
      <c r="M397" s="13">
        <v>1602637.0521744909</v>
      </c>
      <c r="N397" s="13">
        <v>1394308</v>
      </c>
      <c r="O397" s="13">
        <v>0</v>
      </c>
      <c r="P397" s="13">
        <v>208329.05217449088</v>
      </c>
      <c r="Q397" s="35">
        <v>42502.880514008655</v>
      </c>
      <c r="R397" s="13">
        <v>154267</v>
      </c>
      <c r="S397" s="13">
        <v>2073</v>
      </c>
      <c r="T397" s="13">
        <v>114145.5</v>
      </c>
      <c r="U397" s="35">
        <v>9430.7985531398426</v>
      </c>
      <c r="V397" s="13">
        <v>13890</v>
      </c>
      <c r="W397" s="13">
        <v>0</v>
      </c>
      <c r="X397" s="13">
        <v>10417.5</v>
      </c>
      <c r="Y397" s="35">
        <v>17547.599999999999</v>
      </c>
      <c r="Z397" s="13">
        <v>60564</v>
      </c>
      <c r="AA397" s="13">
        <v>39292</v>
      </c>
      <c r="AB397" s="13">
        <v>17547.599999999999</v>
      </c>
    </row>
    <row r="398" spans="1:28">
      <c r="A398" s="2">
        <v>1666</v>
      </c>
      <c r="B398" s="1" t="s">
        <v>508</v>
      </c>
      <c r="C398" s="13">
        <v>534811.510243</v>
      </c>
      <c r="D398" s="13">
        <v>508432.92361</v>
      </c>
      <c r="E398" s="13">
        <v>26378.586632999999</v>
      </c>
      <c r="F398" s="13">
        <v>594430</v>
      </c>
      <c r="G398" s="13">
        <v>582526</v>
      </c>
      <c r="H398" s="13">
        <v>11904</v>
      </c>
      <c r="I398" s="13">
        <v>23876</v>
      </c>
      <c r="J398" s="13">
        <v>23876</v>
      </c>
      <c r="K398" s="13">
        <v>0</v>
      </c>
      <c r="L398" s="35">
        <v>182640.06349098307</v>
      </c>
      <c r="M398" s="13">
        <v>320992.46213531843</v>
      </c>
      <c r="N398" s="13">
        <v>208038</v>
      </c>
      <c r="O398" s="13">
        <v>0</v>
      </c>
      <c r="P398" s="13">
        <v>112954.46213531843</v>
      </c>
      <c r="Q398" s="35">
        <v>19729.77753265926</v>
      </c>
      <c r="R398" s="13">
        <v>28369</v>
      </c>
      <c r="S398" s="13">
        <v>0</v>
      </c>
      <c r="T398" s="13">
        <v>21276.75</v>
      </c>
      <c r="U398" s="35">
        <v>5787.9907874099617</v>
      </c>
      <c r="V398" s="13">
        <v>0</v>
      </c>
      <c r="W398" s="13">
        <v>0</v>
      </c>
      <c r="X398" s="13">
        <v>0</v>
      </c>
      <c r="Y398" s="35">
        <v>-54989.1</v>
      </c>
      <c r="Z398" s="13">
        <v>171441</v>
      </c>
      <c r="AA398" s="13">
        <v>247048</v>
      </c>
      <c r="AB398" s="13">
        <v>-54989.1</v>
      </c>
    </row>
    <row r="399" spans="1:28">
      <c r="A399" s="2">
        <v>1667</v>
      </c>
      <c r="B399" s="1" t="s">
        <v>320</v>
      </c>
      <c r="C399" s="13">
        <v>573657.52155499998</v>
      </c>
      <c r="D399" s="13">
        <v>537670.35588000005</v>
      </c>
      <c r="E399" s="13">
        <v>35987.165674999997</v>
      </c>
      <c r="F399" s="13">
        <v>490831</v>
      </c>
      <c r="G399" s="13">
        <v>461430</v>
      </c>
      <c r="H399" s="13">
        <v>29401</v>
      </c>
      <c r="I399" s="13">
        <v>33499</v>
      </c>
      <c r="J399" s="13">
        <v>33499</v>
      </c>
      <c r="K399" s="13">
        <v>0</v>
      </c>
      <c r="L399" s="35">
        <v>165272.6687973451</v>
      </c>
      <c r="M399" s="13">
        <v>293521.90511952806</v>
      </c>
      <c r="N399" s="13">
        <v>57980</v>
      </c>
      <c r="O399" s="13">
        <v>0</v>
      </c>
      <c r="P399" s="13">
        <v>123954.50159800882</v>
      </c>
      <c r="Q399" s="35">
        <v>40881.26133206072</v>
      </c>
      <c r="R399" s="13">
        <v>34994</v>
      </c>
      <c r="S399" s="13">
        <v>10</v>
      </c>
      <c r="T399" s="13">
        <v>26238</v>
      </c>
      <c r="U399" s="35">
        <v>0</v>
      </c>
      <c r="V399" s="13"/>
      <c r="W399" s="13"/>
      <c r="X399" s="13"/>
      <c r="Y399" s="35">
        <v>-67595.850000000006</v>
      </c>
      <c r="Z399" s="13">
        <v>88306</v>
      </c>
      <c r="AA399" s="13">
        <v>180295</v>
      </c>
      <c r="AB399" s="13">
        <v>-67595.850000000006</v>
      </c>
    </row>
    <row r="400" spans="1:28">
      <c r="A400" s="2">
        <v>1669</v>
      </c>
      <c r="B400" s="1" t="s">
        <v>321</v>
      </c>
      <c r="C400" s="13">
        <v>2238539.265375</v>
      </c>
      <c r="D400" s="13">
        <v>2168056.2207999998</v>
      </c>
      <c r="E400" s="13">
        <v>70483.044575000007</v>
      </c>
      <c r="F400" s="13">
        <v>2337547</v>
      </c>
      <c r="G400" s="13">
        <v>2239007</v>
      </c>
      <c r="H400" s="13">
        <v>98540</v>
      </c>
      <c r="I400" s="13">
        <v>33079</v>
      </c>
      <c r="J400" s="13">
        <v>32884</v>
      </c>
      <c r="K400" s="13">
        <v>195</v>
      </c>
      <c r="L400" s="35">
        <v>605791.27437058068</v>
      </c>
      <c r="M400" s="13">
        <v>672619.27541948436</v>
      </c>
      <c r="N400" s="13">
        <v>691337</v>
      </c>
      <c r="O400" s="13">
        <v>39039</v>
      </c>
      <c r="P400" s="13">
        <v>20321.275419484358</v>
      </c>
      <c r="Q400" s="35">
        <v>90238.597811966567</v>
      </c>
      <c r="R400" s="13">
        <v>396531</v>
      </c>
      <c r="S400" s="13">
        <v>2086</v>
      </c>
      <c r="T400" s="13">
        <v>295833.75</v>
      </c>
      <c r="U400" s="35">
        <v>8851.869494816825</v>
      </c>
      <c r="V400" s="13">
        <v>19849</v>
      </c>
      <c r="W400" s="13">
        <v>0</v>
      </c>
      <c r="X400" s="13">
        <v>14886.75</v>
      </c>
      <c r="Y400" s="35">
        <v>9740.25</v>
      </c>
      <c r="Z400" s="13">
        <v>45677</v>
      </c>
      <c r="AA400" s="13">
        <v>34508</v>
      </c>
      <c r="AB400" s="13">
        <v>9740.25</v>
      </c>
    </row>
    <row r="401" spans="1:28">
      <c r="A401" s="2">
        <v>1671</v>
      </c>
      <c r="B401" s="1" t="s">
        <v>438</v>
      </c>
      <c r="C401" s="13">
        <v>442220.11840069998</v>
      </c>
      <c r="D401" s="13">
        <v>435210.83827000001</v>
      </c>
      <c r="E401" s="13">
        <v>7009.2801307</v>
      </c>
      <c r="F401" s="13">
        <v>430347</v>
      </c>
      <c r="G401" s="13">
        <v>418108</v>
      </c>
      <c r="H401" s="13">
        <v>12239</v>
      </c>
      <c r="I401" s="13">
        <v>18644</v>
      </c>
      <c r="J401" s="13">
        <v>18644</v>
      </c>
      <c r="K401" s="13">
        <v>0</v>
      </c>
      <c r="L401" s="35">
        <v>137356.71232468911</v>
      </c>
      <c r="M401" s="13">
        <v>250277.23215286358</v>
      </c>
      <c r="N401" s="13">
        <v>132267</v>
      </c>
      <c r="O401" s="13">
        <v>0</v>
      </c>
      <c r="P401" s="13">
        <v>103017.53424351683</v>
      </c>
      <c r="Q401" s="35">
        <v>24039.295596611781</v>
      </c>
      <c r="R401" s="13">
        <v>86117</v>
      </c>
      <c r="S401" s="13">
        <v>11624</v>
      </c>
      <c r="T401" s="13">
        <v>55869.75</v>
      </c>
      <c r="U401" s="35">
        <v>4807.4248206410248</v>
      </c>
      <c r="V401" s="13">
        <v>4779</v>
      </c>
      <c r="W401" s="13">
        <v>0</v>
      </c>
      <c r="X401" s="13">
        <v>3584.25</v>
      </c>
      <c r="Y401" s="35">
        <v>-50802.75</v>
      </c>
      <c r="Z401" s="13">
        <v>67</v>
      </c>
      <c r="AA401" s="13">
        <v>67804</v>
      </c>
      <c r="AB401" s="13">
        <v>-50802.75</v>
      </c>
    </row>
    <row r="402" spans="1:28">
      <c r="A402" s="2">
        <v>1672</v>
      </c>
      <c r="B402" s="1" t="s">
        <v>446</v>
      </c>
      <c r="C402" s="13">
        <v>743264.04036099999</v>
      </c>
      <c r="D402" s="13">
        <v>696408.13509</v>
      </c>
      <c r="E402" s="13">
        <v>46855.905271000003</v>
      </c>
      <c r="F402" s="13">
        <v>840028</v>
      </c>
      <c r="G402" s="13">
        <v>785979</v>
      </c>
      <c r="H402" s="13">
        <v>54049</v>
      </c>
      <c r="I402" s="13">
        <v>37931</v>
      </c>
      <c r="J402" s="13">
        <v>37931</v>
      </c>
      <c r="K402" s="13">
        <v>0</v>
      </c>
      <c r="L402" s="35">
        <v>247331.13389027369</v>
      </c>
      <c r="M402" s="13">
        <v>438228.27914647548</v>
      </c>
      <c r="N402" s="13">
        <v>188740</v>
      </c>
      <c r="O402" s="13">
        <v>3258</v>
      </c>
      <c r="P402" s="13">
        <v>185498.35041770525</v>
      </c>
      <c r="Q402" s="35">
        <v>25210.878262468661</v>
      </c>
      <c r="R402" s="13">
        <v>29724</v>
      </c>
      <c r="S402" s="13">
        <v>3195</v>
      </c>
      <c r="T402" s="13">
        <v>19896.75</v>
      </c>
      <c r="U402" s="35">
        <v>4087.3379362428395</v>
      </c>
      <c r="V402" s="13">
        <v>0</v>
      </c>
      <c r="W402" s="13">
        <v>0</v>
      </c>
      <c r="X402" s="13">
        <v>0</v>
      </c>
      <c r="Y402" s="35">
        <v>79954.5</v>
      </c>
      <c r="Z402" s="13">
        <v>222105</v>
      </c>
      <c r="AA402" s="13">
        <v>116099</v>
      </c>
      <c r="AB402" s="13">
        <v>79954.5</v>
      </c>
    </row>
    <row r="403" spans="1:28">
      <c r="A403" s="2">
        <v>1674</v>
      </c>
      <c r="B403" s="1" t="s">
        <v>322</v>
      </c>
      <c r="C403" s="13">
        <v>16290081.69269</v>
      </c>
      <c r="D403" s="13">
        <v>15713720.26</v>
      </c>
      <c r="E403" s="13">
        <v>576361.43269000005</v>
      </c>
      <c r="F403" s="13">
        <v>12831497</v>
      </c>
      <c r="G403" s="13">
        <v>12188186</v>
      </c>
      <c r="H403" s="13">
        <v>643311</v>
      </c>
      <c r="I403" s="13">
        <v>538955</v>
      </c>
      <c r="J403" s="13">
        <v>531969</v>
      </c>
      <c r="K403" s="13">
        <v>6986</v>
      </c>
      <c r="L403" s="35">
        <v>5073050.9410285885</v>
      </c>
      <c r="M403" s="13">
        <v>6236709.9872386279</v>
      </c>
      <c r="N403" s="13">
        <v>6584661</v>
      </c>
      <c r="O403" s="13">
        <v>0</v>
      </c>
      <c r="P403" s="13">
        <v>-347951.01276137214</v>
      </c>
      <c r="Q403" s="35">
        <v>333901.29222608893</v>
      </c>
      <c r="R403" s="13">
        <v>514541</v>
      </c>
      <c r="S403" s="13">
        <v>8279</v>
      </c>
      <c r="T403" s="13">
        <v>379696.5</v>
      </c>
      <c r="U403" s="35">
        <v>35443.352343905186</v>
      </c>
      <c r="V403" s="13">
        <v>156685</v>
      </c>
      <c r="W403" s="13">
        <v>1324</v>
      </c>
      <c r="X403" s="13">
        <v>116520.75</v>
      </c>
      <c r="Y403" s="35">
        <v>223279.65</v>
      </c>
      <c r="Z403" s="13">
        <v>508564</v>
      </c>
      <c r="AA403" s="13">
        <v>219290</v>
      </c>
      <c r="AB403" s="13">
        <v>223279.65</v>
      </c>
    </row>
    <row r="404" spans="1:28">
      <c r="A404" s="2">
        <v>1676</v>
      </c>
      <c r="B404" s="1" t="s">
        <v>323</v>
      </c>
      <c r="C404" s="13">
        <v>3461963.3522399999</v>
      </c>
      <c r="D404" s="13">
        <v>3345209.7672999999</v>
      </c>
      <c r="E404" s="13">
        <v>116753.58494</v>
      </c>
      <c r="F404" s="13">
        <v>3252154</v>
      </c>
      <c r="G404" s="13">
        <v>3146009</v>
      </c>
      <c r="H404" s="13">
        <v>106145</v>
      </c>
      <c r="I404" s="13">
        <v>297058</v>
      </c>
      <c r="J404" s="13">
        <v>297058</v>
      </c>
      <c r="K404" s="13">
        <v>0</v>
      </c>
      <c r="L404" s="35">
        <v>1230712.0775743013</v>
      </c>
      <c r="M404" s="13">
        <v>2162603.3533969475</v>
      </c>
      <c r="N404" s="13">
        <v>1249600</v>
      </c>
      <c r="O404" s="13">
        <v>165705</v>
      </c>
      <c r="P404" s="13">
        <v>923034.0581807259</v>
      </c>
      <c r="Q404" s="35">
        <v>88646.733110421337</v>
      </c>
      <c r="R404" s="13">
        <v>109011</v>
      </c>
      <c r="S404" s="13">
        <v>0</v>
      </c>
      <c r="T404" s="13">
        <v>81758.25</v>
      </c>
      <c r="U404" s="35">
        <v>28470.46768678875</v>
      </c>
      <c r="V404" s="13">
        <v>60414</v>
      </c>
      <c r="W404" s="13">
        <v>0</v>
      </c>
      <c r="X404" s="13">
        <v>45310.5</v>
      </c>
      <c r="Y404" s="35">
        <v>-26601.899999999998</v>
      </c>
      <c r="Z404" s="13">
        <v>101151</v>
      </c>
      <c r="AA404" s="13">
        <v>140314</v>
      </c>
      <c r="AB404" s="13">
        <v>-26601.899999999998</v>
      </c>
    </row>
    <row r="405" spans="1:28">
      <c r="A405" s="2">
        <v>1680</v>
      </c>
      <c r="B405" s="1" t="s">
        <v>324</v>
      </c>
      <c r="C405" s="13">
        <v>2198921.3544089999</v>
      </c>
      <c r="D405" s="13">
        <v>2164103.7571</v>
      </c>
      <c r="E405" s="13">
        <v>34817.597308999997</v>
      </c>
      <c r="F405" s="13">
        <v>2418863</v>
      </c>
      <c r="G405" s="13">
        <v>2386793</v>
      </c>
      <c r="H405" s="13">
        <v>32070</v>
      </c>
      <c r="I405" s="13">
        <v>77616</v>
      </c>
      <c r="J405" s="13">
        <v>77616</v>
      </c>
      <c r="K405" s="13">
        <v>0</v>
      </c>
      <c r="L405" s="35">
        <v>1183093.8476456085</v>
      </c>
      <c r="M405" s="13">
        <v>2086916.9227795918</v>
      </c>
      <c r="N405" s="13">
        <v>1007209</v>
      </c>
      <c r="O405" s="13">
        <v>0</v>
      </c>
      <c r="P405" s="13">
        <v>887320.3857342063</v>
      </c>
      <c r="Q405" s="35">
        <v>112793.88869849296</v>
      </c>
      <c r="R405" s="13">
        <v>249368</v>
      </c>
      <c r="S405" s="13">
        <v>32003</v>
      </c>
      <c r="T405" s="13">
        <v>163023.75</v>
      </c>
      <c r="U405" s="35">
        <v>17317.439671866246</v>
      </c>
      <c r="V405" s="13">
        <v>129976</v>
      </c>
      <c r="W405" s="13">
        <v>400</v>
      </c>
      <c r="X405" s="13">
        <v>97182</v>
      </c>
      <c r="Y405" s="35">
        <v>186841.8</v>
      </c>
      <c r="Z405" s="13">
        <v>313590</v>
      </c>
      <c r="AA405" s="13">
        <v>70735</v>
      </c>
      <c r="AB405" s="13">
        <v>186841.8</v>
      </c>
    </row>
    <row r="406" spans="1:28">
      <c r="A406" s="2">
        <v>1681</v>
      </c>
      <c r="B406" s="1" t="s">
        <v>325</v>
      </c>
      <c r="C406" s="13">
        <v>3217211.4057669998</v>
      </c>
      <c r="D406" s="13">
        <v>3174816.585</v>
      </c>
      <c r="E406" s="13">
        <v>42394.820766999997</v>
      </c>
      <c r="F406" s="13">
        <v>3508658</v>
      </c>
      <c r="G406" s="13">
        <v>3470068</v>
      </c>
      <c r="H406" s="13">
        <v>38590</v>
      </c>
      <c r="I406" s="13">
        <v>210524</v>
      </c>
      <c r="J406" s="13">
        <v>210524</v>
      </c>
      <c r="K406" s="13">
        <v>0</v>
      </c>
      <c r="L406" s="35">
        <v>1348704.2001570652</v>
      </c>
      <c r="M406" s="13">
        <v>1385613.5490265484</v>
      </c>
      <c r="N406" s="13">
        <v>1329339</v>
      </c>
      <c r="O406" s="13">
        <v>29139</v>
      </c>
      <c r="P406" s="13">
        <v>85413.549026548397</v>
      </c>
      <c r="Q406" s="35">
        <v>69202.645081003764</v>
      </c>
      <c r="R406" s="13">
        <v>283310</v>
      </c>
      <c r="S406" s="13">
        <v>3180</v>
      </c>
      <c r="T406" s="13">
        <v>210097.5</v>
      </c>
      <c r="U406" s="35">
        <v>16587.734298398482</v>
      </c>
      <c r="V406" s="13">
        <v>68888</v>
      </c>
      <c r="W406" s="13">
        <v>0</v>
      </c>
      <c r="X406" s="13">
        <v>51666</v>
      </c>
      <c r="Y406" s="35">
        <v>126784.5</v>
      </c>
      <c r="Z406" s="13">
        <v>231210</v>
      </c>
      <c r="AA406" s="13">
        <v>70270</v>
      </c>
      <c r="AB406" s="13">
        <v>126784.5</v>
      </c>
    </row>
    <row r="407" spans="1:28">
      <c r="A407" s="2">
        <v>1684</v>
      </c>
      <c r="B407" s="1" t="s">
        <v>326</v>
      </c>
      <c r="C407" s="13">
        <v>3479600.1720699999</v>
      </c>
      <c r="D407" s="13">
        <v>3269544.7642999999</v>
      </c>
      <c r="E407" s="13">
        <v>210055.40776999999</v>
      </c>
      <c r="F407" s="13">
        <v>3515728</v>
      </c>
      <c r="G407" s="13">
        <v>3270970</v>
      </c>
      <c r="H407" s="13">
        <v>244758</v>
      </c>
      <c r="I407" s="13">
        <v>74935</v>
      </c>
      <c r="J407" s="13">
        <v>69187</v>
      </c>
      <c r="K407" s="13">
        <v>5748</v>
      </c>
      <c r="L407" s="35">
        <v>1119630.8159074057</v>
      </c>
      <c r="M407" s="13">
        <v>1921158.4712349139</v>
      </c>
      <c r="N407" s="13">
        <v>1263986</v>
      </c>
      <c r="O407" s="13">
        <v>31879</v>
      </c>
      <c r="P407" s="13">
        <v>689051.47123491392</v>
      </c>
      <c r="Q407" s="35">
        <v>110881.69841886227</v>
      </c>
      <c r="R407" s="13">
        <v>149599</v>
      </c>
      <c r="S407" s="13">
        <v>4846</v>
      </c>
      <c r="T407" s="13">
        <v>108564.75</v>
      </c>
      <c r="U407" s="35">
        <v>27808.091736808037</v>
      </c>
      <c r="V407" s="13">
        <v>53545</v>
      </c>
      <c r="W407" s="13">
        <v>623</v>
      </c>
      <c r="X407" s="13">
        <v>39691.5</v>
      </c>
      <c r="Y407" s="35">
        <v>42924.45</v>
      </c>
      <c r="Z407" s="13">
        <v>57612</v>
      </c>
      <c r="AA407" s="13">
        <v>5130</v>
      </c>
      <c r="AB407" s="13">
        <v>42924.45</v>
      </c>
    </row>
    <row r="408" spans="1:28">
      <c r="A408" s="2">
        <v>1685</v>
      </c>
      <c r="B408" s="1" t="s">
        <v>327</v>
      </c>
      <c r="C408" s="13">
        <v>693753.39659099991</v>
      </c>
      <c r="D408" s="13">
        <v>679291.16689999995</v>
      </c>
      <c r="E408" s="13">
        <v>14462.229691</v>
      </c>
      <c r="F408" s="13">
        <v>706844</v>
      </c>
      <c r="G408" s="13">
        <v>692909</v>
      </c>
      <c r="H408" s="13">
        <v>13935</v>
      </c>
      <c r="I408" s="13">
        <v>68864</v>
      </c>
      <c r="J408" s="13">
        <v>68864</v>
      </c>
      <c r="K408" s="13">
        <v>0</v>
      </c>
      <c r="L408" s="35">
        <v>237940.24100582444</v>
      </c>
      <c r="M408" s="13">
        <v>440065.20432101592</v>
      </c>
      <c r="N408" s="13">
        <v>55034</v>
      </c>
      <c r="O408" s="13">
        <v>4522</v>
      </c>
      <c r="P408" s="13">
        <v>178455.18075436834</v>
      </c>
      <c r="Q408" s="35">
        <v>37717.058306734558</v>
      </c>
      <c r="R408" s="13">
        <v>69927</v>
      </c>
      <c r="S408" s="13">
        <v>0</v>
      </c>
      <c r="T408" s="13">
        <v>52445.25</v>
      </c>
      <c r="U408" s="35">
        <v>11688.283933686354</v>
      </c>
      <c r="V408" s="13">
        <v>38109</v>
      </c>
      <c r="W408" s="13">
        <v>0</v>
      </c>
      <c r="X408" s="13">
        <v>28581.75</v>
      </c>
      <c r="Y408" s="35">
        <v>40616.550000000003</v>
      </c>
      <c r="Z408" s="13">
        <v>113590</v>
      </c>
      <c r="AA408" s="13">
        <v>59884</v>
      </c>
      <c r="AB408" s="13">
        <v>40616.550000000003</v>
      </c>
    </row>
    <row r="409" spans="1:28">
      <c r="A409" s="2">
        <v>1690</v>
      </c>
      <c r="B409" s="1" t="s">
        <v>328</v>
      </c>
      <c r="C409" s="13">
        <v>1290181.9686149999</v>
      </c>
      <c r="D409" s="13">
        <v>1265483.9831999999</v>
      </c>
      <c r="E409" s="13">
        <v>24697.985414999999</v>
      </c>
      <c r="F409" s="13">
        <v>1538985</v>
      </c>
      <c r="G409" s="13">
        <v>1498631</v>
      </c>
      <c r="H409" s="13">
        <v>40354</v>
      </c>
      <c r="I409" s="13">
        <v>89608</v>
      </c>
      <c r="J409" s="13">
        <v>89608</v>
      </c>
      <c r="K409" s="13">
        <v>0</v>
      </c>
      <c r="L409" s="35">
        <v>427725.40564340079</v>
      </c>
      <c r="M409" s="13">
        <v>781248.17560581025</v>
      </c>
      <c r="N409" s="13">
        <v>462178</v>
      </c>
      <c r="O409" s="13">
        <v>98864</v>
      </c>
      <c r="P409" s="13">
        <v>320794.05423255061</v>
      </c>
      <c r="Q409" s="35">
        <v>51834.861887188112</v>
      </c>
      <c r="R409" s="13">
        <v>67373</v>
      </c>
      <c r="S409" s="13">
        <v>0</v>
      </c>
      <c r="T409" s="13">
        <v>50529.75</v>
      </c>
      <c r="U409" s="35">
        <v>11356.31608120387</v>
      </c>
      <c r="V409" s="13">
        <v>17912</v>
      </c>
      <c r="W409" s="13">
        <v>2437</v>
      </c>
      <c r="X409" s="13">
        <v>11606.25</v>
      </c>
      <c r="Y409" s="35">
        <v>165976.04999999999</v>
      </c>
      <c r="Z409" s="13">
        <v>273835</v>
      </c>
      <c r="AA409" s="13">
        <v>59707</v>
      </c>
      <c r="AB409" s="13">
        <v>165976.04999999999</v>
      </c>
    </row>
    <row r="410" spans="1:28">
      <c r="A410" s="2">
        <v>1695</v>
      </c>
      <c r="B410" s="1" t="s">
        <v>329</v>
      </c>
      <c r="C410" s="13">
        <v>574765.39439000003</v>
      </c>
      <c r="D410" s="13">
        <v>546951.27002000005</v>
      </c>
      <c r="E410" s="13">
        <v>27814.124370000001</v>
      </c>
      <c r="F410" s="13">
        <v>641873</v>
      </c>
      <c r="G410" s="13">
        <v>626858</v>
      </c>
      <c r="H410" s="13">
        <v>15015</v>
      </c>
      <c r="I410" s="13">
        <v>6438</v>
      </c>
      <c r="J410" s="13">
        <v>6438</v>
      </c>
      <c r="K410" s="13">
        <v>0</v>
      </c>
      <c r="L410" s="35">
        <v>149193.09365946613</v>
      </c>
      <c r="M410" s="13">
        <v>168746.42369956398</v>
      </c>
      <c r="N410" s="13">
        <v>165229</v>
      </c>
      <c r="O410" s="13">
        <v>11061</v>
      </c>
      <c r="P410" s="13">
        <v>14578.42369956398</v>
      </c>
      <c r="Q410" s="35">
        <v>28156.804279215532</v>
      </c>
      <c r="R410" s="13">
        <v>43166</v>
      </c>
      <c r="S410" s="13">
        <v>759</v>
      </c>
      <c r="T410" s="13">
        <v>31805.25</v>
      </c>
      <c r="U410" s="35">
        <v>11268.969802085534</v>
      </c>
      <c r="V410" s="13">
        <v>17912</v>
      </c>
      <c r="W410" s="13">
        <v>0</v>
      </c>
      <c r="X410" s="13">
        <v>13434</v>
      </c>
      <c r="Y410" s="35">
        <v>-448.5</v>
      </c>
      <c r="Z410" s="13">
        <v>0</v>
      </c>
      <c r="AA410" s="13">
        <v>598</v>
      </c>
      <c r="AB410" s="13">
        <v>-448.5</v>
      </c>
    </row>
    <row r="411" spans="1:28">
      <c r="A411" s="2">
        <v>1696</v>
      </c>
      <c r="B411" s="1" t="s">
        <v>330</v>
      </c>
      <c r="C411" s="13">
        <v>1384290.1869780002</v>
      </c>
      <c r="D411" s="13">
        <v>1327405.2620000001</v>
      </c>
      <c r="E411" s="13">
        <v>56884.924978000003</v>
      </c>
      <c r="F411" s="13">
        <v>1442877</v>
      </c>
      <c r="G411" s="13">
        <v>1360955</v>
      </c>
      <c r="H411" s="13">
        <v>81922</v>
      </c>
      <c r="I411" s="13">
        <v>11024</v>
      </c>
      <c r="J411" s="13">
        <v>10308</v>
      </c>
      <c r="K411" s="13">
        <v>716</v>
      </c>
      <c r="L411" s="35">
        <v>388403.32427582506</v>
      </c>
      <c r="M411" s="13">
        <v>700561.95285455929</v>
      </c>
      <c r="N411" s="13">
        <v>290901</v>
      </c>
      <c r="O411" s="13">
        <v>0</v>
      </c>
      <c r="P411" s="13">
        <v>291302.49320686876</v>
      </c>
      <c r="Q411" s="35">
        <v>46635.498893691911</v>
      </c>
      <c r="R411" s="13">
        <v>65433</v>
      </c>
      <c r="S411" s="13">
        <v>1181</v>
      </c>
      <c r="T411" s="13">
        <v>48189</v>
      </c>
      <c r="U411" s="35">
        <v>11374.253263522814</v>
      </c>
      <c r="V411" s="13">
        <v>21195</v>
      </c>
      <c r="W411" s="13">
        <v>0</v>
      </c>
      <c r="X411" s="13">
        <v>15896.25</v>
      </c>
      <c r="Y411" s="35">
        <v>33671.1</v>
      </c>
      <c r="Z411" s="13">
        <v>91996</v>
      </c>
      <c r="AA411" s="13">
        <v>48380</v>
      </c>
      <c r="AB411" s="13">
        <v>33671.1</v>
      </c>
    </row>
    <row r="412" spans="1:28">
      <c r="A412" s="2">
        <v>1699</v>
      </c>
      <c r="B412" s="1" t="s">
        <v>331</v>
      </c>
      <c r="C412" s="13">
        <v>3764087.9041050002</v>
      </c>
      <c r="D412" s="13">
        <v>3718565.33</v>
      </c>
      <c r="E412" s="13">
        <v>45522.574105</v>
      </c>
      <c r="F412" s="13">
        <v>4165834</v>
      </c>
      <c r="G412" s="13">
        <v>4116509</v>
      </c>
      <c r="H412" s="13">
        <v>49325</v>
      </c>
      <c r="I412" s="13">
        <v>169168</v>
      </c>
      <c r="J412" s="13">
        <v>169168</v>
      </c>
      <c r="K412" s="13">
        <v>0</v>
      </c>
      <c r="L412" s="35">
        <v>1197705.2803412534</v>
      </c>
      <c r="M412" s="13">
        <v>2024519.749729936</v>
      </c>
      <c r="N412" s="13">
        <v>1447493</v>
      </c>
      <c r="O412" s="13">
        <v>52494</v>
      </c>
      <c r="P412" s="13">
        <v>629520.74972993601</v>
      </c>
      <c r="Q412" s="35">
        <v>79602.53335238689</v>
      </c>
      <c r="R412" s="13">
        <v>158305</v>
      </c>
      <c r="S412" s="13">
        <v>9744</v>
      </c>
      <c r="T412" s="13">
        <v>111420.75</v>
      </c>
      <c r="U412" s="35">
        <v>8965.47164950347</v>
      </c>
      <c r="V412" s="13">
        <v>29912</v>
      </c>
      <c r="W412" s="13">
        <v>11333</v>
      </c>
      <c r="X412" s="13">
        <v>13934.25</v>
      </c>
      <c r="Y412" s="35">
        <v>101659.8</v>
      </c>
      <c r="Z412" s="13">
        <v>228598</v>
      </c>
      <c r="AA412" s="13">
        <v>96764</v>
      </c>
      <c r="AB412" s="13">
        <v>101659.8</v>
      </c>
    </row>
    <row r="413" spans="1:28">
      <c r="A413" s="2">
        <v>1700</v>
      </c>
      <c r="B413" s="1" t="s">
        <v>332</v>
      </c>
      <c r="C413" s="13">
        <v>3608698.9028850002</v>
      </c>
      <c r="D413" s="13">
        <v>3525527.1449000002</v>
      </c>
      <c r="E413" s="13">
        <v>83171.757985000004</v>
      </c>
      <c r="F413" s="13">
        <v>3495525</v>
      </c>
      <c r="G413" s="13">
        <v>3419459</v>
      </c>
      <c r="H413" s="13">
        <v>76066</v>
      </c>
      <c r="I413" s="13">
        <v>164376</v>
      </c>
      <c r="J413" s="13">
        <v>164376</v>
      </c>
      <c r="K413" s="13">
        <v>0</v>
      </c>
      <c r="L413" s="35">
        <v>1176721.7852113254</v>
      </c>
      <c r="M413" s="13">
        <v>1774373.6467331056</v>
      </c>
      <c r="N413" s="13">
        <v>1795504</v>
      </c>
      <c r="O413" s="13">
        <v>101156</v>
      </c>
      <c r="P413" s="13">
        <v>80025.646733105648</v>
      </c>
      <c r="Q413" s="35">
        <v>74579.837586281807</v>
      </c>
      <c r="R413" s="13">
        <v>149178</v>
      </c>
      <c r="S413" s="13">
        <v>1749</v>
      </c>
      <c r="T413" s="13">
        <v>110571.75</v>
      </c>
      <c r="U413" s="35">
        <v>28476.706706725774</v>
      </c>
      <c r="V413" s="13">
        <v>37035</v>
      </c>
      <c r="W413" s="13">
        <v>0</v>
      </c>
      <c r="X413" s="13">
        <v>27776.25</v>
      </c>
      <c r="Y413" s="35">
        <v>264502.34999999998</v>
      </c>
      <c r="Z413" s="13">
        <v>353822</v>
      </c>
      <c r="AA413" s="13">
        <v>10052</v>
      </c>
      <c r="AB413" s="13">
        <v>264502.34999999998</v>
      </c>
    </row>
    <row r="414" spans="1:28">
      <c r="A414" s="2">
        <v>1701</v>
      </c>
      <c r="B414" s="1" t="s">
        <v>333</v>
      </c>
      <c r="C414" s="13">
        <v>1492191.9916020001</v>
      </c>
      <c r="D414" s="13">
        <v>1477532.3174000001</v>
      </c>
      <c r="E414" s="13">
        <v>14659.674202</v>
      </c>
      <c r="F414" s="13">
        <v>1737804</v>
      </c>
      <c r="G414" s="13">
        <v>1728113</v>
      </c>
      <c r="H414" s="13">
        <v>9691</v>
      </c>
      <c r="I414" s="13">
        <v>81796</v>
      </c>
      <c r="J414" s="13">
        <v>77991</v>
      </c>
      <c r="K414" s="13">
        <v>3805</v>
      </c>
      <c r="L414" s="35">
        <v>655430.17877864977</v>
      </c>
      <c r="M414" s="13">
        <v>662984.58632043097</v>
      </c>
      <c r="N414" s="13">
        <v>792948</v>
      </c>
      <c r="O414" s="13">
        <v>6729</v>
      </c>
      <c r="P414" s="13">
        <v>-123234.41367956903</v>
      </c>
      <c r="Q414" s="35">
        <v>36577.787146940005</v>
      </c>
      <c r="R414" s="13">
        <v>79046</v>
      </c>
      <c r="S414" s="13">
        <v>0</v>
      </c>
      <c r="T414" s="13">
        <v>59284.5</v>
      </c>
      <c r="U414" s="35">
        <v>15372.945124827103</v>
      </c>
      <c r="V414" s="13">
        <v>29849</v>
      </c>
      <c r="W414" s="13">
        <v>0</v>
      </c>
      <c r="X414" s="13">
        <v>22386.75</v>
      </c>
      <c r="Y414" s="35">
        <v>12106.8</v>
      </c>
      <c r="Z414" s="13">
        <v>93779</v>
      </c>
      <c r="AA414" s="13">
        <v>81792</v>
      </c>
      <c r="AB414" s="13">
        <v>12106.8</v>
      </c>
    </row>
    <row r="415" spans="1:28">
      <c r="A415" s="2">
        <v>1702</v>
      </c>
      <c r="B415" s="1" t="s">
        <v>334</v>
      </c>
      <c r="C415" s="13">
        <v>512104.69640500005</v>
      </c>
      <c r="D415" s="13">
        <v>485966.52750000003</v>
      </c>
      <c r="E415" s="13">
        <v>26138.168904999999</v>
      </c>
      <c r="F415" s="13">
        <v>599591</v>
      </c>
      <c r="G415" s="13">
        <v>573397</v>
      </c>
      <c r="H415" s="13">
        <v>26194</v>
      </c>
      <c r="I415" s="13">
        <v>36113</v>
      </c>
      <c r="J415" s="13">
        <v>36113</v>
      </c>
      <c r="K415" s="13">
        <v>0</v>
      </c>
      <c r="L415" s="35">
        <v>342255.66811251041</v>
      </c>
      <c r="M415" s="13">
        <v>651332.94443496119</v>
      </c>
      <c r="N415" s="13">
        <v>157051</v>
      </c>
      <c r="O415" s="13">
        <v>0</v>
      </c>
      <c r="P415" s="13">
        <v>256691.75108438282</v>
      </c>
      <c r="Q415" s="35">
        <v>27600.070056055371</v>
      </c>
      <c r="R415" s="13">
        <v>18397</v>
      </c>
      <c r="S415" s="13">
        <v>0</v>
      </c>
      <c r="T415" s="13">
        <v>13797.75</v>
      </c>
      <c r="U415" s="35">
        <v>22072.612700534697</v>
      </c>
      <c r="V415" s="13">
        <v>75643</v>
      </c>
      <c r="W415" s="13">
        <v>0</v>
      </c>
      <c r="X415" s="13">
        <v>56732.25</v>
      </c>
      <c r="Y415" s="35">
        <v>74066.55</v>
      </c>
      <c r="Z415" s="13">
        <v>111567</v>
      </c>
      <c r="AA415" s="13">
        <v>14210</v>
      </c>
      <c r="AB415" s="13">
        <v>74066.55</v>
      </c>
    </row>
    <row r="416" spans="1:28">
      <c r="A416" s="2">
        <v>1705</v>
      </c>
      <c r="B416" s="1" t="s">
        <v>335</v>
      </c>
      <c r="C416" s="13">
        <v>4544998.6946200002</v>
      </c>
      <c r="D416" s="13">
        <v>4439860.6540999999</v>
      </c>
      <c r="E416" s="13">
        <v>105138.04052</v>
      </c>
      <c r="F416" s="13">
        <v>5278309</v>
      </c>
      <c r="G416" s="13">
        <v>5145515</v>
      </c>
      <c r="H416" s="13">
        <v>132794</v>
      </c>
      <c r="I416" s="13">
        <v>192589</v>
      </c>
      <c r="J416" s="13">
        <v>192412</v>
      </c>
      <c r="K416" s="13">
        <v>177</v>
      </c>
      <c r="L416" s="35">
        <v>1381208.8748768</v>
      </c>
      <c r="M416" s="13">
        <v>2450700.336626864</v>
      </c>
      <c r="N416" s="13">
        <v>1720794</v>
      </c>
      <c r="O416" s="13">
        <v>513</v>
      </c>
      <c r="P416" s="13">
        <v>730419.33662686404</v>
      </c>
      <c r="Q416" s="35">
        <v>113810.42262662633</v>
      </c>
      <c r="R416" s="13">
        <v>169829</v>
      </c>
      <c r="S416" s="13">
        <v>832</v>
      </c>
      <c r="T416" s="13">
        <v>126747.75</v>
      </c>
      <c r="U416" s="35">
        <v>32428.345959338345</v>
      </c>
      <c r="V416" s="13">
        <v>121265</v>
      </c>
      <c r="W416" s="13">
        <v>0</v>
      </c>
      <c r="X416" s="13">
        <v>90948.75</v>
      </c>
      <c r="Y416" s="35">
        <v>-56414.85</v>
      </c>
      <c r="Z416" s="13">
        <v>131489</v>
      </c>
      <c r="AA416" s="13">
        <v>210323</v>
      </c>
      <c r="AB416" s="13">
        <v>-56414.85</v>
      </c>
    </row>
    <row r="417" spans="1:28">
      <c r="A417" s="2">
        <v>1706</v>
      </c>
      <c r="B417" s="1" t="s">
        <v>336</v>
      </c>
      <c r="C417" s="13">
        <v>1935682.327884</v>
      </c>
      <c r="D417" s="13">
        <v>1889681.2412</v>
      </c>
      <c r="E417" s="13">
        <v>46001.086684000002</v>
      </c>
      <c r="F417" s="13">
        <v>1987669</v>
      </c>
      <c r="G417" s="13">
        <v>1923863</v>
      </c>
      <c r="H417" s="13">
        <v>63806</v>
      </c>
      <c r="I417" s="13">
        <v>43761</v>
      </c>
      <c r="J417" s="13">
        <v>43761</v>
      </c>
      <c r="K417" s="13">
        <v>0</v>
      </c>
      <c r="L417" s="35">
        <v>567159.14661413629</v>
      </c>
      <c r="M417" s="13">
        <v>1014365.6705681469</v>
      </c>
      <c r="N417" s="13">
        <v>646960</v>
      </c>
      <c r="O417" s="13">
        <v>8548</v>
      </c>
      <c r="P417" s="13">
        <v>375953.67056814686</v>
      </c>
      <c r="Q417" s="35">
        <v>77193.350267279617</v>
      </c>
      <c r="R417" s="13">
        <v>121541</v>
      </c>
      <c r="S417" s="13">
        <v>734</v>
      </c>
      <c r="T417" s="13">
        <v>90605.25</v>
      </c>
      <c r="U417" s="35">
        <v>33958.465598893476</v>
      </c>
      <c r="V417" s="13">
        <v>21606</v>
      </c>
      <c r="W417" s="13">
        <v>0</v>
      </c>
      <c r="X417" s="13">
        <v>16204.5</v>
      </c>
      <c r="Y417" s="35">
        <v>-3189.9</v>
      </c>
      <c r="Z417" s="13">
        <v>27876</v>
      </c>
      <c r="AA417" s="13">
        <v>32955</v>
      </c>
      <c r="AB417" s="13">
        <v>-3189.9</v>
      </c>
    </row>
    <row r="418" spans="1:28">
      <c r="A418" s="2">
        <v>1708</v>
      </c>
      <c r="B418" s="1" t="s">
        <v>337</v>
      </c>
      <c r="C418" s="13">
        <v>6470941.0610100003</v>
      </c>
      <c r="D418" s="13">
        <v>6352760.0684000002</v>
      </c>
      <c r="E418" s="13">
        <v>118180.99261</v>
      </c>
      <c r="F418" s="13">
        <v>7189172</v>
      </c>
      <c r="G418" s="13">
        <v>7086055</v>
      </c>
      <c r="H418" s="13">
        <v>103117</v>
      </c>
      <c r="I418" s="13">
        <v>221983</v>
      </c>
      <c r="J418" s="13">
        <v>217241</v>
      </c>
      <c r="K418" s="13">
        <v>4742</v>
      </c>
      <c r="L418" s="35">
        <v>2960258.3498449083</v>
      </c>
      <c r="M418" s="13">
        <v>2947711.8620954095</v>
      </c>
      <c r="N418" s="13">
        <v>2153745</v>
      </c>
      <c r="O418" s="13">
        <v>288338</v>
      </c>
      <c r="P418" s="13">
        <v>1082304.8620954095</v>
      </c>
      <c r="Q418" s="35">
        <v>89832.96055960143</v>
      </c>
      <c r="R418" s="13">
        <v>171029</v>
      </c>
      <c r="S418" s="13">
        <v>23478</v>
      </c>
      <c r="T418" s="13">
        <v>110663.25</v>
      </c>
      <c r="U418" s="35">
        <v>31221.615519852287</v>
      </c>
      <c r="V418" s="13">
        <v>95218</v>
      </c>
      <c r="W418" s="13">
        <v>0</v>
      </c>
      <c r="X418" s="13">
        <v>71413.5</v>
      </c>
      <c r="Y418" s="35">
        <v>58330.95</v>
      </c>
      <c r="Z418" s="13">
        <v>282938</v>
      </c>
      <c r="AA418" s="13">
        <v>210820</v>
      </c>
      <c r="AB418" s="13">
        <v>58330.95</v>
      </c>
    </row>
    <row r="419" spans="1:28">
      <c r="A419" s="2">
        <v>1709</v>
      </c>
      <c r="B419" s="1" t="s">
        <v>338</v>
      </c>
      <c r="C419" s="13">
        <v>3091162.0087669999</v>
      </c>
      <c r="D419" s="13">
        <v>3001234.1642</v>
      </c>
      <c r="E419" s="13">
        <v>89927.844566999993</v>
      </c>
      <c r="F419" s="13">
        <v>2928742</v>
      </c>
      <c r="G419" s="13">
        <v>2832487</v>
      </c>
      <c r="H419" s="13">
        <v>96255</v>
      </c>
      <c r="I419" s="13">
        <v>96435</v>
      </c>
      <c r="J419" s="13">
        <v>95870</v>
      </c>
      <c r="K419" s="13">
        <v>565</v>
      </c>
      <c r="L419" s="35">
        <v>893964.86616497545</v>
      </c>
      <c r="M419" s="13">
        <v>1049207.925900849</v>
      </c>
      <c r="N419" s="13">
        <v>836984</v>
      </c>
      <c r="O419" s="13">
        <v>26674</v>
      </c>
      <c r="P419" s="13">
        <v>238897.92590084905</v>
      </c>
      <c r="Q419" s="35">
        <v>123911.13889583528</v>
      </c>
      <c r="R419" s="13">
        <v>150929</v>
      </c>
      <c r="S419" s="13">
        <v>100</v>
      </c>
      <c r="T419" s="13">
        <v>113121.75</v>
      </c>
      <c r="U419" s="35">
        <v>4948.3226875521495</v>
      </c>
      <c r="V419" s="13">
        <v>52613</v>
      </c>
      <c r="W419" s="13">
        <v>0</v>
      </c>
      <c r="X419" s="13">
        <v>39459.75</v>
      </c>
      <c r="Y419" s="35">
        <v>39305.4</v>
      </c>
      <c r="Z419" s="13">
        <v>73546</v>
      </c>
      <c r="AA419" s="13">
        <v>23714</v>
      </c>
      <c r="AB419" s="13">
        <v>39305.4</v>
      </c>
    </row>
    <row r="420" spans="1:28">
      <c r="A420" s="2">
        <v>1711</v>
      </c>
      <c r="B420" s="1" t="s">
        <v>339</v>
      </c>
      <c r="C420" s="13">
        <v>4315417.0727899997</v>
      </c>
      <c r="D420" s="13">
        <v>4174137.3953</v>
      </c>
      <c r="E420" s="13">
        <v>141279.67749</v>
      </c>
      <c r="F420" s="13">
        <v>4493617</v>
      </c>
      <c r="G420" s="13">
        <v>4373091</v>
      </c>
      <c r="H420" s="13">
        <v>120526</v>
      </c>
      <c r="I420" s="13">
        <v>249893</v>
      </c>
      <c r="J420" s="13">
        <v>162766</v>
      </c>
      <c r="K420" s="13">
        <v>87127</v>
      </c>
      <c r="L420" s="35">
        <v>1403828.953913176</v>
      </c>
      <c r="M420" s="13">
        <v>1787219.4767950678</v>
      </c>
      <c r="N420" s="13">
        <v>1229321</v>
      </c>
      <c r="O420" s="13">
        <v>0</v>
      </c>
      <c r="P420" s="13">
        <v>557898.47679506778</v>
      </c>
      <c r="Q420" s="35">
        <v>137435.48006638157</v>
      </c>
      <c r="R420" s="13">
        <v>368976</v>
      </c>
      <c r="S420" s="13">
        <v>18169</v>
      </c>
      <c r="T420" s="13">
        <v>263105.25</v>
      </c>
      <c r="U420" s="35">
        <v>24369.35191485165</v>
      </c>
      <c r="V420" s="13">
        <v>85680</v>
      </c>
      <c r="W420" s="13">
        <v>0</v>
      </c>
      <c r="X420" s="13">
        <v>64260</v>
      </c>
      <c r="Y420" s="35">
        <v>137703.29999999999</v>
      </c>
      <c r="Z420" s="13">
        <v>269102</v>
      </c>
      <c r="AA420" s="13">
        <v>93411</v>
      </c>
      <c r="AB420" s="13">
        <v>137703.29999999999</v>
      </c>
    </row>
    <row r="421" spans="1:28">
      <c r="A421" s="2">
        <v>1714</v>
      </c>
      <c r="B421" s="1" t="s">
        <v>340</v>
      </c>
      <c r="C421" s="13">
        <v>2765245.3556960002</v>
      </c>
      <c r="D421" s="13">
        <v>2686039.9095000001</v>
      </c>
      <c r="E421" s="13">
        <v>79205.446196000004</v>
      </c>
      <c r="F421" s="13">
        <v>2856761</v>
      </c>
      <c r="G421" s="13">
        <v>2774384</v>
      </c>
      <c r="H421" s="13">
        <v>82377</v>
      </c>
      <c r="I421" s="13">
        <v>118846</v>
      </c>
      <c r="J421" s="13">
        <v>107777</v>
      </c>
      <c r="K421" s="13">
        <v>11069</v>
      </c>
      <c r="L421" s="35">
        <v>802283.24858142505</v>
      </c>
      <c r="M421" s="13">
        <v>1410246.5168949561</v>
      </c>
      <c r="N421" s="13">
        <v>981739</v>
      </c>
      <c r="O421" s="13">
        <v>1087</v>
      </c>
      <c r="P421" s="13">
        <v>429594.51689495612</v>
      </c>
      <c r="Q421" s="35">
        <v>58953.621323537533</v>
      </c>
      <c r="R421" s="13">
        <v>98392</v>
      </c>
      <c r="S421" s="13">
        <v>2749</v>
      </c>
      <c r="T421" s="13">
        <v>71732.25</v>
      </c>
      <c r="U421" s="35">
        <v>30931.761051944715</v>
      </c>
      <c r="V421" s="13">
        <v>158528</v>
      </c>
      <c r="W421" s="13">
        <v>0</v>
      </c>
      <c r="X421" s="13">
        <v>118896</v>
      </c>
      <c r="Y421" s="35">
        <v>23363.7</v>
      </c>
      <c r="Z421" s="13">
        <v>55162</v>
      </c>
      <c r="AA421" s="13">
        <v>27133</v>
      </c>
      <c r="AB421" s="13">
        <v>23363.7</v>
      </c>
    </row>
    <row r="422" spans="1:28">
      <c r="A422" s="2">
        <v>1719</v>
      </c>
      <c r="B422" s="1" t="s">
        <v>341</v>
      </c>
      <c r="C422" s="13">
        <v>1119819.000056</v>
      </c>
      <c r="D422" s="13">
        <v>1063711.0773</v>
      </c>
      <c r="E422" s="13">
        <v>56107.922756</v>
      </c>
      <c r="F422" s="13">
        <v>1289766</v>
      </c>
      <c r="G422" s="13">
        <v>1239515</v>
      </c>
      <c r="H422" s="13">
        <v>50251</v>
      </c>
      <c r="I422" s="13">
        <v>61704</v>
      </c>
      <c r="J422" s="13">
        <v>61704</v>
      </c>
      <c r="K422" s="13">
        <v>0</v>
      </c>
      <c r="L422" s="35">
        <v>393117.99401952594</v>
      </c>
      <c r="M422" s="13">
        <v>698014.60263566044</v>
      </c>
      <c r="N422" s="13">
        <v>411575</v>
      </c>
      <c r="O422" s="13">
        <v>22740</v>
      </c>
      <c r="P422" s="13">
        <v>294838.49551464443</v>
      </c>
      <c r="Q422" s="35">
        <v>65409.646200292118</v>
      </c>
      <c r="R422" s="13">
        <v>123642</v>
      </c>
      <c r="S422" s="13">
        <v>496</v>
      </c>
      <c r="T422" s="13">
        <v>92359.5</v>
      </c>
      <c r="U422" s="35">
        <v>30445.63741518493</v>
      </c>
      <c r="V422" s="13">
        <v>93421</v>
      </c>
      <c r="W422" s="13">
        <v>10</v>
      </c>
      <c r="X422" s="13">
        <v>70058.25</v>
      </c>
      <c r="Y422" s="35">
        <v>-22808.1</v>
      </c>
      <c r="Z422" s="13">
        <v>111678</v>
      </c>
      <c r="AA422" s="13">
        <v>143151</v>
      </c>
      <c r="AB422" s="13">
        <v>-22808.1</v>
      </c>
    </row>
    <row r="423" spans="1:28">
      <c r="A423" s="2">
        <v>1721</v>
      </c>
      <c r="B423" s="1" t="s">
        <v>342</v>
      </c>
      <c r="C423" s="13">
        <v>2022056.0288239999</v>
      </c>
      <c r="D423" s="13">
        <v>1981215.2124999999</v>
      </c>
      <c r="E423" s="13">
        <v>40840.816323999999</v>
      </c>
      <c r="F423" s="13">
        <v>2199833</v>
      </c>
      <c r="G423" s="13">
        <v>2150340</v>
      </c>
      <c r="H423" s="13">
        <v>49493</v>
      </c>
      <c r="I423" s="13">
        <v>34912</v>
      </c>
      <c r="J423" s="13">
        <v>34912</v>
      </c>
      <c r="K423" s="13">
        <v>0</v>
      </c>
      <c r="L423" s="35">
        <v>614319.59102961468</v>
      </c>
      <c r="M423" s="13">
        <v>1139622.5237855394</v>
      </c>
      <c r="N423" s="13">
        <v>634889</v>
      </c>
      <c r="O423" s="13">
        <v>0</v>
      </c>
      <c r="P423" s="13">
        <v>460739.69327221101</v>
      </c>
      <c r="Q423" s="35">
        <v>112414.28661648021</v>
      </c>
      <c r="R423" s="13">
        <v>267573</v>
      </c>
      <c r="S423" s="13">
        <v>0</v>
      </c>
      <c r="T423" s="13">
        <v>200679.75</v>
      </c>
      <c r="U423" s="35">
        <v>14620.363344923586</v>
      </c>
      <c r="V423" s="13">
        <v>31635</v>
      </c>
      <c r="W423" s="13">
        <v>0</v>
      </c>
      <c r="X423" s="13">
        <v>23726.25</v>
      </c>
      <c r="Y423" s="35">
        <v>-235582.8</v>
      </c>
      <c r="Z423" s="13">
        <v>25039</v>
      </c>
      <c r="AA423" s="13">
        <v>340314</v>
      </c>
      <c r="AB423" s="13">
        <v>-235582.8</v>
      </c>
    </row>
    <row r="424" spans="1:28">
      <c r="A424" s="2">
        <v>1722</v>
      </c>
      <c r="B424" s="1" t="s">
        <v>343</v>
      </c>
      <c r="C424" s="13">
        <v>1344963.449002</v>
      </c>
      <c r="D424" s="13">
        <v>1325594.1425000001</v>
      </c>
      <c r="E424" s="13">
        <v>19369.306501999999</v>
      </c>
      <c r="F424" s="13">
        <v>1354374</v>
      </c>
      <c r="G424" s="13">
        <v>1330050</v>
      </c>
      <c r="H424" s="13">
        <v>24324</v>
      </c>
      <c r="I424" s="13">
        <v>103659</v>
      </c>
      <c r="J424" s="13">
        <v>103659</v>
      </c>
      <c r="K424" s="13">
        <v>0</v>
      </c>
      <c r="L424" s="35">
        <v>717095.57159411057</v>
      </c>
      <c r="M424" s="13">
        <v>1272618.1387610608</v>
      </c>
      <c r="N424" s="13">
        <v>697422</v>
      </c>
      <c r="O424" s="13">
        <v>1355</v>
      </c>
      <c r="P424" s="13">
        <v>537821.6786955829</v>
      </c>
      <c r="Q424" s="35">
        <v>53267.958540959473</v>
      </c>
      <c r="R424" s="13">
        <v>79374</v>
      </c>
      <c r="S424" s="13">
        <v>0</v>
      </c>
      <c r="T424" s="13">
        <v>59530.5</v>
      </c>
      <c r="U424" s="35">
        <v>20625.939952637258</v>
      </c>
      <c r="V424" s="13">
        <v>6672</v>
      </c>
      <c r="W424" s="13">
        <v>0</v>
      </c>
      <c r="X424" s="13">
        <v>5004</v>
      </c>
      <c r="Y424" s="35">
        <v>60167.1</v>
      </c>
      <c r="Z424" s="13">
        <v>114041</v>
      </c>
      <c r="AA424" s="13">
        <v>37133</v>
      </c>
      <c r="AB424" s="13">
        <v>60167.1</v>
      </c>
    </row>
    <row r="425" spans="1:28">
      <c r="A425" s="2">
        <v>1723</v>
      </c>
      <c r="B425" s="1" t="s">
        <v>344</v>
      </c>
      <c r="C425" s="13">
        <v>337943.78184300003</v>
      </c>
      <c r="D425" s="13">
        <v>326704.54343000002</v>
      </c>
      <c r="E425" s="13">
        <v>11239.238412999999</v>
      </c>
      <c r="F425" s="13">
        <v>327544</v>
      </c>
      <c r="G425" s="13">
        <v>314636</v>
      </c>
      <c r="H425" s="13">
        <v>12908</v>
      </c>
      <c r="I425" s="13">
        <v>7075</v>
      </c>
      <c r="J425" s="13">
        <v>7075</v>
      </c>
      <c r="K425" s="13">
        <v>0</v>
      </c>
      <c r="L425" s="35">
        <v>113016.95807017088</v>
      </c>
      <c r="M425" s="13">
        <v>185970.97685502353</v>
      </c>
      <c r="N425" s="13">
        <v>106819</v>
      </c>
      <c r="O425" s="13">
        <v>0</v>
      </c>
      <c r="P425" s="13">
        <v>79151.976855023531</v>
      </c>
      <c r="Q425" s="35">
        <v>16858.702630675467</v>
      </c>
      <c r="R425" s="13">
        <v>38586</v>
      </c>
      <c r="S425" s="13">
        <v>0</v>
      </c>
      <c r="T425" s="13">
        <v>28939.5</v>
      </c>
      <c r="U425" s="35">
        <v>3726.5146165516189</v>
      </c>
      <c r="V425" s="13">
        <v>13373</v>
      </c>
      <c r="W425" s="13">
        <v>0</v>
      </c>
      <c r="X425" s="13">
        <v>10029.75</v>
      </c>
      <c r="Y425" s="35">
        <v>-61838.55</v>
      </c>
      <c r="Z425" s="13">
        <v>7888</v>
      </c>
      <c r="AA425" s="13">
        <v>91917</v>
      </c>
      <c r="AB425" s="13">
        <v>-61838.55</v>
      </c>
    </row>
    <row r="426" spans="1:28">
      <c r="A426" s="2">
        <v>1724</v>
      </c>
      <c r="B426" s="1" t="s">
        <v>345</v>
      </c>
      <c r="C426" s="13">
        <v>1239434.172062</v>
      </c>
      <c r="D426" s="13">
        <v>1228269.2657000001</v>
      </c>
      <c r="E426" s="13">
        <v>11164.906362</v>
      </c>
      <c r="F426" s="13">
        <v>1316795</v>
      </c>
      <c r="G426" s="13">
        <v>1293272</v>
      </c>
      <c r="H426" s="13">
        <v>23523</v>
      </c>
      <c r="I426" s="13">
        <v>17564</v>
      </c>
      <c r="J426" s="13">
        <v>17564</v>
      </c>
      <c r="K426" s="13">
        <v>0</v>
      </c>
      <c r="L426" s="35">
        <v>337655.97061026999</v>
      </c>
      <c r="M426" s="13">
        <v>593053.27040917554</v>
      </c>
      <c r="N426" s="13">
        <v>173868</v>
      </c>
      <c r="O426" s="13">
        <v>0</v>
      </c>
      <c r="P426" s="13">
        <v>253241.97795770247</v>
      </c>
      <c r="Q426" s="35">
        <v>69956.270279953766</v>
      </c>
      <c r="R426" s="13">
        <v>151060</v>
      </c>
      <c r="S426" s="13">
        <v>2640</v>
      </c>
      <c r="T426" s="13">
        <v>111315</v>
      </c>
      <c r="U426" s="35">
        <v>0</v>
      </c>
      <c r="V426" s="13"/>
      <c r="W426" s="13"/>
      <c r="X426" s="13"/>
      <c r="Y426" s="35">
        <v>-46405.65</v>
      </c>
      <c r="Z426" s="13">
        <v>53839</v>
      </c>
      <c r="AA426" s="13">
        <v>116102</v>
      </c>
      <c r="AB426" s="13">
        <v>-46405.65</v>
      </c>
    </row>
    <row r="427" spans="1:28">
      <c r="A427" s="2">
        <v>1728</v>
      </c>
      <c r="B427" s="1" t="s">
        <v>346</v>
      </c>
      <c r="C427" s="13">
        <v>849287.93066399998</v>
      </c>
      <c r="D427" s="13">
        <v>830247.3112</v>
      </c>
      <c r="E427" s="13">
        <v>19040.619463999999</v>
      </c>
      <c r="F427" s="13">
        <v>775469</v>
      </c>
      <c r="G427" s="13">
        <v>743095</v>
      </c>
      <c r="H427" s="13">
        <v>32374</v>
      </c>
      <c r="I427" s="13">
        <v>43645</v>
      </c>
      <c r="J427" s="13">
        <v>43645</v>
      </c>
      <c r="K427" s="13">
        <v>0</v>
      </c>
      <c r="L427" s="35">
        <v>331882.62890217378</v>
      </c>
      <c r="M427" s="13">
        <v>601469.18282733159</v>
      </c>
      <c r="N427" s="13">
        <v>126357</v>
      </c>
      <c r="O427" s="13">
        <v>0</v>
      </c>
      <c r="P427" s="13">
        <v>248911.97167663032</v>
      </c>
      <c r="Q427" s="35">
        <v>47239.421863115756</v>
      </c>
      <c r="R427" s="13">
        <v>141305</v>
      </c>
      <c r="S427" s="13">
        <v>870</v>
      </c>
      <c r="T427" s="13">
        <v>105326.25</v>
      </c>
      <c r="U427" s="35">
        <v>11726.497930800626</v>
      </c>
      <c r="V427" s="13">
        <v>28611</v>
      </c>
      <c r="W427" s="13">
        <v>0</v>
      </c>
      <c r="X427" s="13">
        <v>21458.25</v>
      </c>
      <c r="Y427" s="35">
        <v>104016.3</v>
      </c>
      <c r="Z427" s="13">
        <v>196938</v>
      </c>
      <c r="AA427" s="13">
        <v>61778</v>
      </c>
      <c r="AB427" s="13">
        <v>104016.3</v>
      </c>
    </row>
    <row r="428" spans="1:28">
      <c r="A428" s="2">
        <v>1729</v>
      </c>
      <c r="B428" s="1" t="s">
        <v>347</v>
      </c>
      <c r="C428" s="13">
        <v>1285167.3677648001</v>
      </c>
      <c r="D428" s="13">
        <v>1283000.1239</v>
      </c>
      <c r="E428" s="13">
        <v>2167.2438648000002</v>
      </c>
      <c r="F428" s="13">
        <v>1255968</v>
      </c>
      <c r="G428" s="13">
        <v>1232648</v>
      </c>
      <c r="H428" s="13">
        <v>23320</v>
      </c>
      <c r="I428" s="13">
        <v>37223</v>
      </c>
      <c r="J428" s="13">
        <v>36692</v>
      </c>
      <c r="K428" s="13">
        <v>531</v>
      </c>
      <c r="L428" s="35">
        <v>435646.51276711829</v>
      </c>
      <c r="M428" s="13">
        <v>516799.11292306834</v>
      </c>
      <c r="N428" s="13">
        <v>520962</v>
      </c>
      <c r="O428" s="13">
        <v>106944</v>
      </c>
      <c r="P428" s="13">
        <v>102781.11292306834</v>
      </c>
      <c r="Q428" s="35">
        <v>55634.369560487852</v>
      </c>
      <c r="R428" s="13">
        <v>181046</v>
      </c>
      <c r="S428" s="13">
        <v>0</v>
      </c>
      <c r="T428" s="13">
        <v>135784.5</v>
      </c>
      <c r="U428" s="35">
        <v>7993.2243759838984</v>
      </c>
      <c r="V428" s="13">
        <v>48486</v>
      </c>
      <c r="W428" s="13">
        <v>1089</v>
      </c>
      <c r="X428" s="13">
        <v>35547.75</v>
      </c>
      <c r="Y428" s="35">
        <v>49092.45</v>
      </c>
      <c r="Z428" s="13">
        <v>76550</v>
      </c>
      <c r="AA428" s="13">
        <v>16732</v>
      </c>
      <c r="AB428" s="13">
        <v>49092.45</v>
      </c>
    </row>
    <row r="429" spans="1:28">
      <c r="A429" s="2">
        <v>1730</v>
      </c>
      <c r="B429" s="1" t="s">
        <v>348</v>
      </c>
      <c r="C429" s="13">
        <v>2612965.8455211003</v>
      </c>
      <c r="D429" s="13">
        <v>2603588.3927000002</v>
      </c>
      <c r="E429" s="13">
        <v>9377.4528210999997</v>
      </c>
      <c r="F429" s="13">
        <v>2873828</v>
      </c>
      <c r="G429" s="13">
        <v>2844739</v>
      </c>
      <c r="H429" s="13">
        <v>29089</v>
      </c>
      <c r="I429" s="13">
        <v>129895</v>
      </c>
      <c r="J429" s="13">
        <v>129895</v>
      </c>
      <c r="K429" s="13">
        <v>0</v>
      </c>
      <c r="L429" s="35">
        <v>848375.12663227564</v>
      </c>
      <c r="M429" s="13">
        <v>1496490.2506741111</v>
      </c>
      <c r="N429" s="13">
        <v>831088</v>
      </c>
      <c r="O429" s="13">
        <v>0</v>
      </c>
      <c r="P429" s="13">
        <v>636281.34497420676</v>
      </c>
      <c r="Q429" s="35">
        <v>31900.057388003894</v>
      </c>
      <c r="R429" s="13">
        <v>108530</v>
      </c>
      <c r="S429" s="13">
        <v>16314</v>
      </c>
      <c r="T429" s="13">
        <v>69162</v>
      </c>
      <c r="U429" s="35">
        <v>5742.2379745384524</v>
      </c>
      <c r="V429" s="13">
        <v>28569</v>
      </c>
      <c r="W429" s="13">
        <v>0</v>
      </c>
      <c r="X429" s="13">
        <v>21426.75</v>
      </c>
      <c r="Y429" s="35">
        <v>93554.4</v>
      </c>
      <c r="Z429" s="13">
        <v>158756</v>
      </c>
      <c r="AA429" s="13">
        <v>40933</v>
      </c>
      <c r="AB429" s="13">
        <v>93554.4</v>
      </c>
    </row>
    <row r="430" spans="1:28">
      <c r="A430" s="2">
        <v>1731</v>
      </c>
      <c r="B430" s="1" t="s">
        <v>349</v>
      </c>
      <c r="C430" s="13">
        <v>3239672.582614</v>
      </c>
      <c r="D430" s="13">
        <v>3198756.2727999999</v>
      </c>
      <c r="E430" s="13">
        <v>40916.309814</v>
      </c>
      <c r="F430" s="13">
        <v>3807500</v>
      </c>
      <c r="G430" s="13">
        <v>3744704</v>
      </c>
      <c r="H430" s="13">
        <v>62796</v>
      </c>
      <c r="I430" s="13">
        <v>223105</v>
      </c>
      <c r="J430" s="13">
        <v>223105</v>
      </c>
      <c r="K430" s="13">
        <v>0</v>
      </c>
      <c r="L430" s="35">
        <v>1088771.5870093408</v>
      </c>
      <c r="M430" s="13">
        <v>982754.58747209213</v>
      </c>
      <c r="N430" s="13">
        <v>398654</v>
      </c>
      <c r="O430" s="13">
        <v>0</v>
      </c>
      <c r="P430" s="13">
        <v>584100.58747209213</v>
      </c>
      <c r="Q430" s="35">
        <v>75552.902078201834</v>
      </c>
      <c r="R430" s="13">
        <v>146841</v>
      </c>
      <c r="S430" s="13">
        <v>1452</v>
      </c>
      <c r="T430" s="13">
        <v>109041.75</v>
      </c>
      <c r="U430" s="35">
        <v>22479.968710589554</v>
      </c>
      <c r="V430" s="13">
        <v>117136</v>
      </c>
      <c r="W430" s="13">
        <v>19692</v>
      </c>
      <c r="X430" s="13">
        <v>73083</v>
      </c>
      <c r="Y430" s="35">
        <v>11079.450000000004</v>
      </c>
      <c r="Z430" s="13">
        <v>188321</v>
      </c>
      <c r="AA430" s="13">
        <v>181014</v>
      </c>
      <c r="AB430" s="13">
        <v>11079.450000000004</v>
      </c>
    </row>
    <row r="431" spans="1:28">
      <c r="A431" s="2">
        <v>1734</v>
      </c>
      <c r="B431" s="1" t="s">
        <v>350</v>
      </c>
      <c r="C431" s="13">
        <v>4836438.7583280001</v>
      </c>
      <c r="D431" s="13">
        <v>4748095.1156000001</v>
      </c>
      <c r="E431" s="13">
        <v>88343.642728000006</v>
      </c>
      <c r="F431" s="13">
        <v>5032113</v>
      </c>
      <c r="G431" s="13">
        <v>4927508</v>
      </c>
      <c r="H431" s="13">
        <v>104605</v>
      </c>
      <c r="I431" s="13">
        <v>172002</v>
      </c>
      <c r="J431" s="13">
        <v>172002</v>
      </c>
      <c r="K431" s="13">
        <v>0</v>
      </c>
      <c r="L431" s="35">
        <v>1507841.1040909826</v>
      </c>
      <c r="M431" s="13">
        <v>2516366.4557420523</v>
      </c>
      <c r="N431" s="13">
        <v>1487670</v>
      </c>
      <c r="O431" s="13">
        <v>0</v>
      </c>
      <c r="P431" s="13">
        <v>1028696.4557420523</v>
      </c>
      <c r="Q431" s="35">
        <v>89857.833445563083</v>
      </c>
      <c r="R431" s="13">
        <v>145934</v>
      </c>
      <c r="S431" s="13">
        <v>14673</v>
      </c>
      <c r="T431" s="13">
        <v>98445.75</v>
      </c>
      <c r="U431" s="35">
        <v>22802.578033166501</v>
      </c>
      <c r="V431" s="13">
        <v>73448</v>
      </c>
      <c r="W431" s="13">
        <v>588</v>
      </c>
      <c r="X431" s="13">
        <v>54645</v>
      </c>
      <c r="Y431" s="35">
        <v>23130</v>
      </c>
      <c r="Z431" s="13">
        <v>163888</v>
      </c>
      <c r="AA431" s="13">
        <v>137718</v>
      </c>
      <c r="AB431" s="13">
        <v>23130</v>
      </c>
    </row>
    <row r="432" spans="1:28">
      <c r="A432" s="2">
        <v>1735</v>
      </c>
      <c r="B432" s="1" t="s">
        <v>351</v>
      </c>
      <c r="C432" s="13">
        <v>3065404.3611300001</v>
      </c>
      <c r="D432" s="13">
        <v>2914237.3594</v>
      </c>
      <c r="E432" s="13">
        <v>151167.00172999999</v>
      </c>
      <c r="F432" s="13">
        <v>2790268</v>
      </c>
      <c r="G432" s="13">
        <v>2673610</v>
      </c>
      <c r="H432" s="13">
        <v>116658</v>
      </c>
      <c r="I432" s="13">
        <v>56826</v>
      </c>
      <c r="J432" s="13">
        <v>56826</v>
      </c>
      <c r="K432" s="13">
        <v>0</v>
      </c>
      <c r="L432" s="35">
        <v>1122634.7993820342</v>
      </c>
      <c r="M432" s="13">
        <v>1373251.4106426167</v>
      </c>
      <c r="N432" s="13">
        <v>1063984</v>
      </c>
      <c r="O432" s="13">
        <v>0</v>
      </c>
      <c r="P432" s="13">
        <v>309267.41064261668</v>
      </c>
      <c r="Q432" s="35">
        <v>124255.17507549166</v>
      </c>
      <c r="R432" s="13">
        <v>266590</v>
      </c>
      <c r="S432" s="13">
        <v>756</v>
      </c>
      <c r="T432" s="13">
        <v>199375.5</v>
      </c>
      <c r="U432" s="35">
        <v>48780.817214278213</v>
      </c>
      <c r="V432" s="13">
        <v>158353</v>
      </c>
      <c r="W432" s="13">
        <v>7753</v>
      </c>
      <c r="X432" s="13">
        <v>112950</v>
      </c>
      <c r="Y432" s="35">
        <v>193079.4</v>
      </c>
      <c r="Z432" s="13">
        <v>430310</v>
      </c>
      <c r="AA432" s="13">
        <v>179607</v>
      </c>
      <c r="AB432" s="13">
        <v>193079.4</v>
      </c>
    </row>
    <row r="433" spans="1:28">
      <c r="A433" s="2">
        <v>1740</v>
      </c>
      <c r="B433" s="1" t="s">
        <v>352</v>
      </c>
      <c r="C433" s="13">
        <v>1545854.5464580001</v>
      </c>
      <c r="D433" s="13">
        <v>1496654.8587</v>
      </c>
      <c r="E433" s="13">
        <v>49199.687758</v>
      </c>
      <c r="F433" s="13">
        <v>1680774</v>
      </c>
      <c r="G433" s="13">
        <v>1637708</v>
      </c>
      <c r="H433" s="13">
        <v>43066</v>
      </c>
      <c r="I433" s="13">
        <v>80680</v>
      </c>
      <c r="J433" s="13">
        <v>75328</v>
      </c>
      <c r="K433" s="13">
        <v>5352</v>
      </c>
      <c r="L433" s="35">
        <v>488213.56041427108</v>
      </c>
      <c r="M433" s="13">
        <v>837279.86365343875</v>
      </c>
      <c r="N433" s="13">
        <v>801913</v>
      </c>
      <c r="O433" s="13">
        <v>242</v>
      </c>
      <c r="P433" s="13">
        <v>35608.863653438748</v>
      </c>
      <c r="Q433" s="35">
        <v>36259.786137635994</v>
      </c>
      <c r="R433" s="13">
        <v>109082</v>
      </c>
      <c r="S433" s="13">
        <v>0</v>
      </c>
      <c r="T433" s="13">
        <v>81811.5</v>
      </c>
      <c r="U433" s="35">
        <v>10000.629040721366</v>
      </c>
      <c r="V433" s="13">
        <v>33041</v>
      </c>
      <c r="W433" s="13">
        <v>0</v>
      </c>
      <c r="X433" s="13">
        <v>24780.75</v>
      </c>
      <c r="Y433" s="35">
        <v>227233.05</v>
      </c>
      <c r="Z433" s="13">
        <v>348976</v>
      </c>
      <c r="AA433" s="13">
        <v>54560</v>
      </c>
      <c r="AB433" s="13">
        <v>227233.05</v>
      </c>
    </row>
    <row r="434" spans="1:28">
      <c r="A434" s="2">
        <v>1742</v>
      </c>
      <c r="B434" s="1" t="s">
        <v>353</v>
      </c>
      <c r="C434" s="13">
        <v>2585501.6641300004</v>
      </c>
      <c r="D434" s="13">
        <v>2290009.6937000002</v>
      </c>
      <c r="E434" s="13">
        <v>295491.97042999999</v>
      </c>
      <c r="F434" s="13">
        <v>2623976</v>
      </c>
      <c r="G434" s="13">
        <v>2361083</v>
      </c>
      <c r="H434" s="13">
        <v>262893</v>
      </c>
      <c r="I434" s="13">
        <v>129694</v>
      </c>
      <c r="J434" s="13">
        <v>129694</v>
      </c>
      <c r="K434" s="13">
        <v>0</v>
      </c>
      <c r="L434" s="35">
        <v>976422.37621078128</v>
      </c>
      <c r="M434" s="13">
        <v>1463497.0349667021</v>
      </c>
      <c r="N434" s="13">
        <v>1298809</v>
      </c>
      <c r="O434" s="13">
        <v>114897</v>
      </c>
      <c r="P434" s="13">
        <v>279585.03496670211</v>
      </c>
      <c r="Q434" s="35">
        <v>72937.529742178871</v>
      </c>
      <c r="R434" s="13">
        <v>216231</v>
      </c>
      <c r="S434" s="13">
        <v>924</v>
      </c>
      <c r="T434" s="13">
        <v>161480.25</v>
      </c>
      <c r="U434" s="35">
        <v>4532.128065919841</v>
      </c>
      <c r="V434" s="13">
        <v>11187</v>
      </c>
      <c r="W434" s="13">
        <v>0</v>
      </c>
      <c r="X434" s="13">
        <v>8390.25</v>
      </c>
      <c r="Y434" s="35">
        <v>162519.29999999999</v>
      </c>
      <c r="Z434" s="13">
        <v>378243</v>
      </c>
      <c r="AA434" s="13">
        <v>168778</v>
      </c>
      <c r="AB434" s="13">
        <v>162519.29999999999</v>
      </c>
    </row>
    <row r="435" spans="1:28">
      <c r="A435" s="2">
        <v>1771</v>
      </c>
      <c r="B435" s="1" t="s">
        <v>354</v>
      </c>
      <c r="C435" s="13">
        <v>6217923.4874599995</v>
      </c>
      <c r="D435" s="13">
        <v>6020681.0669999998</v>
      </c>
      <c r="E435" s="13">
        <v>197242.42045999999</v>
      </c>
      <c r="F435" s="13">
        <v>6274280</v>
      </c>
      <c r="G435" s="13">
        <v>6094355</v>
      </c>
      <c r="H435" s="13">
        <v>179925</v>
      </c>
      <c r="I435" s="13">
        <v>206111</v>
      </c>
      <c r="J435" s="13">
        <v>204789</v>
      </c>
      <c r="K435" s="13">
        <v>1322</v>
      </c>
      <c r="L435" s="35">
        <v>1893934.034264582</v>
      </c>
      <c r="M435" s="13">
        <v>3229396.8974648011</v>
      </c>
      <c r="N435" s="13">
        <v>2212397</v>
      </c>
      <c r="O435" s="13">
        <v>1200</v>
      </c>
      <c r="P435" s="13">
        <v>1018199.8974648011</v>
      </c>
      <c r="Q435" s="35">
        <v>128046.54675805628</v>
      </c>
      <c r="R435" s="13">
        <v>227341</v>
      </c>
      <c r="S435" s="13">
        <v>20103</v>
      </c>
      <c r="T435" s="13">
        <v>155428.5</v>
      </c>
      <c r="U435" s="35">
        <v>16976.893166970352</v>
      </c>
      <c r="V435" s="13">
        <v>25422</v>
      </c>
      <c r="W435" s="13">
        <v>893</v>
      </c>
      <c r="X435" s="13">
        <v>18396.75</v>
      </c>
      <c r="Y435" s="35">
        <v>143349.45000000001</v>
      </c>
      <c r="Z435" s="13">
        <v>240824</v>
      </c>
      <c r="AA435" s="13">
        <v>49987</v>
      </c>
      <c r="AB435" s="13">
        <v>143349.45000000001</v>
      </c>
    </row>
    <row r="436" spans="1:28">
      <c r="A436" s="2">
        <v>1773</v>
      </c>
      <c r="B436" s="1" t="s">
        <v>355</v>
      </c>
      <c r="C436" s="13">
        <v>1373433.9991920001</v>
      </c>
      <c r="D436" s="13">
        <v>1342386.4306000001</v>
      </c>
      <c r="E436" s="13">
        <v>31047.568592</v>
      </c>
      <c r="F436" s="13">
        <v>1340290</v>
      </c>
      <c r="G436" s="13">
        <v>1328601</v>
      </c>
      <c r="H436" s="13">
        <v>11689</v>
      </c>
      <c r="I436" s="13">
        <v>92810</v>
      </c>
      <c r="J436" s="13">
        <v>92810</v>
      </c>
      <c r="K436" s="13">
        <v>0</v>
      </c>
      <c r="L436" s="35">
        <v>599113.45197434584</v>
      </c>
      <c r="M436" s="13">
        <v>1033299.7735234837</v>
      </c>
      <c r="N436" s="13">
        <v>342094</v>
      </c>
      <c r="O436" s="13">
        <v>12135</v>
      </c>
      <c r="P436" s="13">
        <v>449335.08898075938</v>
      </c>
      <c r="Q436" s="35">
        <v>59972.944734208642</v>
      </c>
      <c r="R436" s="13">
        <v>150277</v>
      </c>
      <c r="S436" s="13">
        <v>1060</v>
      </c>
      <c r="T436" s="13">
        <v>111912.75</v>
      </c>
      <c r="U436" s="35">
        <v>27152.214765928391</v>
      </c>
      <c r="V436" s="13">
        <v>48871</v>
      </c>
      <c r="W436" s="13">
        <v>125</v>
      </c>
      <c r="X436" s="13">
        <v>36559.5</v>
      </c>
      <c r="Y436" s="35">
        <v>-18131.849999999999</v>
      </c>
      <c r="Z436" s="13">
        <v>86263</v>
      </c>
      <c r="AA436" s="13">
        <v>112432</v>
      </c>
      <c r="AB436" s="13">
        <v>-18131.849999999999</v>
      </c>
    </row>
    <row r="437" spans="1:28">
      <c r="A437" s="2">
        <v>1774</v>
      </c>
      <c r="B437" s="1" t="s">
        <v>356</v>
      </c>
      <c r="C437" s="13">
        <v>833295.03097800002</v>
      </c>
      <c r="D437" s="13">
        <v>797835.15829000005</v>
      </c>
      <c r="E437" s="13">
        <v>35459.872688000003</v>
      </c>
      <c r="F437" s="13">
        <v>1015642</v>
      </c>
      <c r="G437" s="13">
        <v>968713</v>
      </c>
      <c r="H437" s="13">
        <v>46929</v>
      </c>
      <c r="I437" s="13">
        <v>51263</v>
      </c>
      <c r="J437" s="13">
        <v>51263</v>
      </c>
      <c r="K437" s="13">
        <v>0</v>
      </c>
      <c r="L437" s="35">
        <v>411666.89032047056</v>
      </c>
      <c r="M437" s="13">
        <v>773259.17482005083</v>
      </c>
      <c r="N437" s="13">
        <v>400956</v>
      </c>
      <c r="O437" s="13">
        <v>1930</v>
      </c>
      <c r="P437" s="13">
        <v>308750.16774035292</v>
      </c>
      <c r="Q437" s="35">
        <v>38075.506812836007</v>
      </c>
      <c r="R437" s="13">
        <v>91072</v>
      </c>
      <c r="S437" s="13">
        <v>129</v>
      </c>
      <c r="T437" s="13">
        <v>68207.25</v>
      </c>
      <c r="U437" s="35">
        <v>0</v>
      </c>
      <c r="V437" s="13"/>
      <c r="W437" s="13"/>
      <c r="X437" s="13"/>
      <c r="Y437" s="35">
        <v>111019.2</v>
      </c>
      <c r="Z437" s="13">
        <v>183249</v>
      </c>
      <c r="AA437" s="13">
        <v>38737</v>
      </c>
      <c r="AB437" s="13">
        <v>111019.2</v>
      </c>
    </row>
    <row r="438" spans="1:28">
      <c r="A438" s="2">
        <v>1783</v>
      </c>
      <c r="B438" s="1" t="s">
        <v>357</v>
      </c>
      <c r="C438" s="13">
        <v>7683241.9865499996</v>
      </c>
      <c r="D438" s="13">
        <v>7361265.7385999998</v>
      </c>
      <c r="E438" s="13">
        <v>321976.24794999999</v>
      </c>
      <c r="F438" s="13">
        <v>8064416</v>
      </c>
      <c r="G438" s="13">
        <v>7797616</v>
      </c>
      <c r="H438" s="13">
        <v>266800</v>
      </c>
      <c r="I438" s="13">
        <v>313627</v>
      </c>
      <c r="J438" s="13">
        <v>304105</v>
      </c>
      <c r="K438" s="13">
        <v>9522</v>
      </c>
      <c r="L438" s="35">
        <v>2299047.6020965795</v>
      </c>
      <c r="M438" s="13">
        <v>4094197.6877975506</v>
      </c>
      <c r="N438" s="13">
        <v>2860048</v>
      </c>
      <c r="O438" s="13">
        <v>18879</v>
      </c>
      <c r="P438" s="13">
        <v>1253028.6877975506</v>
      </c>
      <c r="Q438" s="35">
        <v>144931.05210220598</v>
      </c>
      <c r="R438" s="13">
        <v>238037</v>
      </c>
      <c r="S438" s="13">
        <v>30245</v>
      </c>
      <c r="T438" s="13">
        <v>155844</v>
      </c>
      <c r="U438" s="35">
        <v>70437.235293180594</v>
      </c>
      <c r="V438" s="13">
        <v>147346</v>
      </c>
      <c r="W438" s="13">
        <v>6826</v>
      </c>
      <c r="X438" s="13">
        <v>105390</v>
      </c>
      <c r="Y438" s="35">
        <v>-410448.15</v>
      </c>
      <c r="Z438" s="13">
        <v>976660</v>
      </c>
      <c r="AA438" s="13">
        <v>1534090</v>
      </c>
      <c r="AB438" s="13">
        <v>-410448.15</v>
      </c>
    </row>
    <row r="439" spans="1:28">
      <c r="A439" s="2">
        <v>1842</v>
      </c>
      <c r="B439" s="1" t="s">
        <v>358</v>
      </c>
      <c r="C439" s="13">
        <v>680495.18955500005</v>
      </c>
      <c r="D439" s="13">
        <v>652193.2611</v>
      </c>
      <c r="E439" s="13">
        <v>28301.928455000001</v>
      </c>
      <c r="F439" s="13">
        <v>858601</v>
      </c>
      <c r="G439" s="13">
        <v>826708</v>
      </c>
      <c r="H439" s="13">
        <v>31893</v>
      </c>
      <c r="I439" s="13">
        <v>82523</v>
      </c>
      <c r="J439" s="13">
        <v>82523</v>
      </c>
      <c r="K439" s="13">
        <v>0</v>
      </c>
      <c r="L439" s="35">
        <v>230826.55885487021</v>
      </c>
      <c r="M439" s="13">
        <v>389612.78282285202</v>
      </c>
      <c r="N439" s="13">
        <v>168746</v>
      </c>
      <c r="O439" s="13">
        <v>0</v>
      </c>
      <c r="P439" s="13">
        <v>173119.91914115264</v>
      </c>
      <c r="Q439" s="35">
        <v>14813.77947362329</v>
      </c>
      <c r="R439" s="13">
        <v>43459</v>
      </c>
      <c r="S439" s="13">
        <v>0</v>
      </c>
      <c r="T439" s="13">
        <v>32594.25</v>
      </c>
      <c r="U439" s="35">
        <v>8983.6687909864559</v>
      </c>
      <c r="V439" s="13">
        <v>16992</v>
      </c>
      <c r="W439" s="13">
        <v>0</v>
      </c>
      <c r="X439" s="13">
        <v>12744</v>
      </c>
      <c r="Y439" s="35">
        <v>-75013.05</v>
      </c>
      <c r="Z439" s="13">
        <v>49397</v>
      </c>
      <c r="AA439" s="13">
        <v>151227</v>
      </c>
      <c r="AB439" s="13">
        <v>-75013.05</v>
      </c>
    </row>
    <row r="440" spans="1:28">
      <c r="A440" s="2">
        <v>1859</v>
      </c>
      <c r="B440" s="1" t="s">
        <v>359</v>
      </c>
      <c r="C440" s="13">
        <v>3944875.6886140001</v>
      </c>
      <c r="D440" s="13">
        <v>3874336.895</v>
      </c>
      <c r="E440" s="13">
        <v>70538.793613999995</v>
      </c>
      <c r="F440" s="13">
        <v>3954752</v>
      </c>
      <c r="G440" s="13">
        <v>3861409</v>
      </c>
      <c r="H440" s="13">
        <v>93343</v>
      </c>
      <c r="I440" s="13">
        <v>124323</v>
      </c>
      <c r="J440" s="13">
        <v>123799</v>
      </c>
      <c r="K440" s="13">
        <v>524</v>
      </c>
      <c r="L440" s="35">
        <v>969448.98919742473</v>
      </c>
      <c r="M440" s="13">
        <v>1534979.5989016714</v>
      </c>
      <c r="N440" s="13">
        <v>789369</v>
      </c>
      <c r="O440" s="13">
        <v>7481</v>
      </c>
      <c r="P440" s="13">
        <v>727086.74189806858</v>
      </c>
      <c r="Q440" s="35">
        <v>195820.74432285162</v>
      </c>
      <c r="R440" s="13">
        <v>342414</v>
      </c>
      <c r="S440" s="13">
        <v>2094</v>
      </c>
      <c r="T440" s="13">
        <v>255240</v>
      </c>
      <c r="U440" s="35">
        <v>93345.356746948426</v>
      </c>
      <c r="V440" s="13">
        <v>135114</v>
      </c>
      <c r="W440" s="13">
        <v>1971</v>
      </c>
      <c r="X440" s="13">
        <v>99857.25</v>
      </c>
      <c r="Y440" s="35">
        <v>123670.8</v>
      </c>
      <c r="Z440" s="13">
        <v>282776</v>
      </c>
      <c r="AA440" s="13">
        <v>124262</v>
      </c>
      <c r="AB440" s="13">
        <v>123670.8</v>
      </c>
    </row>
    <row r="441" spans="1:28">
      <c r="A441" s="2">
        <v>1876</v>
      </c>
      <c r="B441" s="1" t="s">
        <v>360</v>
      </c>
      <c r="C441" s="13">
        <v>1822139.121821</v>
      </c>
      <c r="D441" s="13">
        <v>1758935.9724999999</v>
      </c>
      <c r="E441" s="13">
        <v>63203.149320999997</v>
      </c>
      <c r="F441" s="13">
        <v>1779332</v>
      </c>
      <c r="G441" s="13">
        <v>1719033</v>
      </c>
      <c r="H441" s="13">
        <v>60299</v>
      </c>
      <c r="I441" s="13">
        <v>127897</v>
      </c>
      <c r="J441" s="13">
        <v>127897</v>
      </c>
      <c r="K441" s="13">
        <v>0</v>
      </c>
      <c r="L441" s="35">
        <v>671839.86819254642</v>
      </c>
      <c r="M441" s="13">
        <v>1310765.3086765688</v>
      </c>
      <c r="N441" s="13">
        <v>878359</v>
      </c>
      <c r="O441" s="13">
        <v>48668</v>
      </c>
      <c r="P441" s="13">
        <v>481074.30867656879</v>
      </c>
      <c r="Q441" s="35">
        <v>99170.288440978242</v>
      </c>
      <c r="R441" s="13">
        <v>181046</v>
      </c>
      <c r="S441" s="13">
        <v>940</v>
      </c>
      <c r="T441" s="13">
        <v>135079.5</v>
      </c>
      <c r="U441" s="35">
        <v>40359.180135952003</v>
      </c>
      <c r="V441" s="13">
        <v>168129</v>
      </c>
      <c r="W441" s="13">
        <v>0</v>
      </c>
      <c r="X441" s="13">
        <v>126096.75</v>
      </c>
      <c r="Y441" s="35">
        <v>77130.45</v>
      </c>
      <c r="Z441" s="13">
        <v>168673</v>
      </c>
      <c r="AA441" s="13">
        <v>70603</v>
      </c>
      <c r="AB441" s="13">
        <v>77130.45</v>
      </c>
    </row>
    <row r="442" spans="1:28">
      <c r="A442" s="2">
        <v>1883</v>
      </c>
      <c r="B442" s="1" t="s">
        <v>361</v>
      </c>
      <c r="C442" s="13">
        <v>29396547.073279999</v>
      </c>
      <c r="D442" s="13">
        <v>28813326.186000001</v>
      </c>
      <c r="E442" s="13">
        <v>583220.88728000002</v>
      </c>
      <c r="F442" s="13">
        <v>33775299</v>
      </c>
      <c r="G442" s="13">
        <v>33128115</v>
      </c>
      <c r="H442" s="13">
        <v>647184</v>
      </c>
      <c r="I442" s="13">
        <v>1581629</v>
      </c>
      <c r="J442" s="13">
        <v>1552292</v>
      </c>
      <c r="K442" s="13">
        <v>29337</v>
      </c>
      <c r="L442" s="35">
        <v>11959923.718070053</v>
      </c>
      <c r="M442" s="13">
        <v>15886594.322943091</v>
      </c>
      <c r="N442" s="13">
        <v>12820834</v>
      </c>
      <c r="O442" s="13">
        <v>700248</v>
      </c>
      <c r="P442" s="13">
        <v>3766008.3229430914</v>
      </c>
      <c r="Q442" s="35">
        <v>322641.0810486867</v>
      </c>
      <c r="R442" s="13">
        <v>537323</v>
      </c>
      <c r="S442" s="13">
        <v>21087</v>
      </c>
      <c r="T442" s="13">
        <v>387177</v>
      </c>
      <c r="U442" s="35">
        <v>59263.410545134684</v>
      </c>
      <c r="V442" s="13">
        <v>164743</v>
      </c>
      <c r="W442" s="13">
        <v>1285</v>
      </c>
      <c r="X442" s="13">
        <v>122593.5</v>
      </c>
      <c r="Y442" s="35">
        <v>817384.65</v>
      </c>
      <c r="Z442" s="13">
        <v>1310253</v>
      </c>
      <c r="AA442" s="13">
        <v>260897</v>
      </c>
      <c r="AB442" s="13">
        <v>817384.65</v>
      </c>
    </row>
    <row r="443" spans="1:28">
      <c r="A443" s="2">
        <v>1896</v>
      </c>
      <c r="B443" s="1" t="s">
        <v>367</v>
      </c>
      <c r="C443" s="13">
        <v>1326431.7304032999</v>
      </c>
      <c r="D443" s="13">
        <v>1318898.6416</v>
      </c>
      <c r="E443" s="13">
        <v>7533.0888033000001</v>
      </c>
      <c r="F443" s="13">
        <v>1188137</v>
      </c>
      <c r="G443" s="13">
        <v>1162729</v>
      </c>
      <c r="H443" s="13">
        <v>25408</v>
      </c>
      <c r="I443" s="13">
        <v>94265</v>
      </c>
      <c r="J443" s="13">
        <v>93369</v>
      </c>
      <c r="K443" s="13">
        <v>896</v>
      </c>
      <c r="L443" s="35">
        <v>495513.04901849676</v>
      </c>
      <c r="M443" s="13">
        <v>556709.45925470896</v>
      </c>
      <c r="N443" s="13">
        <v>705461</v>
      </c>
      <c r="O443" s="13">
        <v>0</v>
      </c>
      <c r="P443" s="13">
        <v>-148751.54074529104</v>
      </c>
      <c r="Q443" s="35">
        <v>13840.482524825124</v>
      </c>
      <c r="R443" s="13">
        <v>9138</v>
      </c>
      <c r="S443" s="13">
        <v>0</v>
      </c>
      <c r="T443" s="13">
        <v>6853.5</v>
      </c>
      <c r="U443" s="35">
        <v>24885.110896312301</v>
      </c>
      <c r="V443" s="13">
        <v>71898</v>
      </c>
      <c r="W443" s="13">
        <v>0</v>
      </c>
      <c r="X443" s="13">
        <v>53923.5</v>
      </c>
      <c r="Y443" s="35">
        <v>33426.300000000003</v>
      </c>
      <c r="Z443" s="13">
        <v>59684</v>
      </c>
      <c r="AA443" s="13">
        <v>17484</v>
      </c>
      <c r="AB443" s="13">
        <v>33426.300000000003</v>
      </c>
    </row>
    <row r="444" spans="1:28">
      <c r="A444" s="2">
        <v>1916</v>
      </c>
      <c r="B444" s="1" t="s">
        <v>373</v>
      </c>
      <c r="C444" s="13">
        <v>18380329.703310002</v>
      </c>
      <c r="D444" s="13">
        <v>17490390.383000001</v>
      </c>
      <c r="E444" s="13">
        <v>889939.32030999998</v>
      </c>
      <c r="F444" s="13">
        <v>18407771</v>
      </c>
      <c r="G444" s="13">
        <v>17406483</v>
      </c>
      <c r="H444" s="13">
        <v>1001288</v>
      </c>
      <c r="I444" s="13">
        <v>730380</v>
      </c>
      <c r="J444" s="13">
        <v>606275</v>
      </c>
      <c r="K444" s="13">
        <v>124105</v>
      </c>
      <c r="L444" s="35">
        <v>4051338.6398092709</v>
      </c>
      <c r="M444" s="13">
        <v>6757323.5176593699</v>
      </c>
      <c r="N444" s="13">
        <v>3597538</v>
      </c>
      <c r="O444" s="13">
        <v>18806</v>
      </c>
      <c r="P444" s="13">
        <v>3038503.979856953</v>
      </c>
      <c r="Q444" s="35">
        <v>148121.75521164082</v>
      </c>
      <c r="R444" s="13">
        <v>328562</v>
      </c>
      <c r="S444" s="13">
        <v>7936</v>
      </c>
      <c r="T444" s="13">
        <v>240469.5</v>
      </c>
      <c r="U444" s="35">
        <v>25118.294266458572</v>
      </c>
      <c r="V444" s="13">
        <v>130453</v>
      </c>
      <c r="W444" s="13">
        <v>0</v>
      </c>
      <c r="X444" s="13">
        <v>97839.75</v>
      </c>
      <c r="Y444" s="35">
        <v>450396.9</v>
      </c>
      <c r="Z444" s="13">
        <v>1015434</v>
      </c>
      <c r="AA444" s="13">
        <v>434348</v>
      </c>
      <c r="AB444" s="13">
        <v>450396.9</v>
      </c>
    </row>
    <row r="445" spans="1:28">
      <c r="A445" s="2">
        <v>1926</v>
      </c>
      <c r="B445" s="1" t="s">
        <v>375</v>
      </c>
      <c r="C445" s="13">
        <v>2444771.087231</v>
      </c>
      <c r="D445" s="13">
        <v>2369206.7500999998</v>
      </c>
      <c r="E445" s="13">
        <v>75564.337130999993</v>
      </c>
      <c r="F445" s="13">
        <v>2725364</v>
      </c>
      <c r="G445" s="13">
        <v>2644907</v>
      </c>
      <c r="H445" s="13">
        <v>80457</v>
      </c>
      <c r="I445" s="13">
        <v>94300</v>
      </c>
      <c r="J445" s="13">
        <v>92109</v>
      </c>
      <c r="K445" s="13">
        <v>2191</v>
      </c>
      <c r="L445" s="35">
        <v>873089.35348559648</v>
      </c>
      <c r="M445" s="13">
        <v>1596132.7720426819</v>
      </c>
      <c r="N445" s="13">
        <v>481518</v>
      </c>
      <c r="O445" s="13">
        <v>1690</v>
      </c>
      <c r="P445" s="13">
        <v>654817.01511419739</v>
      </c>
      <c r="Q445" s="35">
        <v>67036.611890437416</v>
      </c>
      <c r="R445" s="13">
        <v>87994</v>
      </c>
      <c r="S445" s="13">
        <v>638</v>
      </c>
      <c r="T445" s="13">
        <v>65517</v>
      </c>
      <c r="U445" s="35">
        <v>1637.482774304754</v>
      </c>
      <c r="V445" s="13">
        <v>7717</v>
      </c>
      <c r="W445" s="13">
        <v>4355</v>
      </c>
      <c r="X445" s="13">
        <v>2521.5</v>
      </c>
      <c r="Y445" s="35">
        <v>80388.149999999994</v>
      </c>
      <c r="Z445" s="13">
        <v>202992</v>
      </c>
      <c r="AA445" s="13">
        <v>101678</v>
      </c>
      <c r="AB445" s="13">
        <v>80388.149999999994</v>
      </c>
    </row>
    <row r="446" spans="1:28">
      <c r="A446" s="2">
        <v>1955</v>
      </c>
      <c r="B446" s="1" t="s">
        <v>386</v>
      </c>
      <c r="C446" s="13">
        <v>4347091.9914700007</v>
      </c>
      <c r="D446" s="13">
        <v>4227760.0135000004</v>
      </c>
      <c r="E446" s="13">
        <v>119331.97797000001</v>
      </c>
      <c r="F446" s="13">
        <v>4675620</v>
      </c>
      <c r="G446" s="13">
        <v>4552293</v>
      </c>
      <c r="H446" s="13">
        <v>123327</v>
      </c>
      <c r="I446" s="13">
        <v>199101</v>
      </c>
      <c r="J446" s="13">
        <v>183622</v>
      </c>
      <c r="K446" s="13">
        <v>15479</v>
      </c>
      <c r="L446" s="35">
        <v>1601473.020730929</v>
      </c>
      <c r="M446" s="13">
        <v>2307130.3752313987</v>
      </c>
      <c r="N446" s="13">
        <v>1525932</v>
      </c>
      <c r="O446" s="13">
        <v>908</v>
      </c>
      <c r="P446" s="13">
        <v>782106.37523139874</v>
      </c>
      <c r="Q446" s="35">
        <v>73264.59656973058</v>
      </c>
      <c r="R446" s="13">
        <v>113849</v>
      </c>
      <c r="S446" s="13">
        <v>7868</v>
      </c>
      <c r="T446" s="13">
        <v>79485.75</v>
      </c>
      <c r="U446" s="35">
        <v>37731.772864972772</v>
      </c>
      <c r="V446" s="13">
        <v>80325</v>
      </c>
      <c r="W446" s="13">
        <v>3025</v>
      </c>
      <c r="X446" s="13">
        <v>57975</v>
      </c>
      <c r="Y446" s="35">
        <v>145970.25</v>
      </c>
      <c r="Z446" s="13">
        <v>246502</v>
      </c>
      <c r="AA446" s="13">
        <v>59137</v>
      </c>
      <c r="AB446" s="13">
        <v>145970.25</v>
      </c>
    </row>
    <row r="447" spans="1:28">
      <c r="A447" s="2">
        <v>1987</v>
      </c>
      <c r="B447" s="1" t="s">
        <v>399</v>
      </c>
      <c r="C447" s="13">
        <v>2538841.7643960002</v>
      </c>
      <c r="D447" s="13">
        <v>2517625.7710000002</v>
      </c>
      <c r="E447" s="13">
        <v>21215.993396000002</v>
      </c>
      <c r="F447" s="13">
        <v>2942012</v>
      </c>
      <c r="G447" s="13">
        <v>2904988</v>
      </c>
      <c r="H447" s="13">
        <v>37024</v>
      </c>
      <c r="I447" s="13">
        <v>153796</v>
      </c>
      <c r="J447" s="13">
        <v>153249</v>
      </c>
      <c r="K447" s="13">
        <v>547</v>
      </c>
      <c r="L447" s="35">
        <v>1291348.215948791</v>
      </c>
      <c r="M447" s="13">
        <v>1967300.3308962656</v>
      </c>
      <c r="N447" s="13">
        <v>1277816</v>
      </c>
      <c r="O447" s="13">
        <v>37883</v>
      </c>
      <c r="P447" s="13">
        <v>727367.33089626557</v>
      </c>
      <c r="Q447" s="35">
        <v>41093.959375564496</v>
      </c>
      <c r="R447" s="13">
        <v>84464</v>
      </c>
      <c r="S447" s="13">
        <v>3200</v>
      </c>
      <c r="T447" s="13">
        <v>60948</v>
      </c>
      <c r="U447" s="35">
        <v>14652.338322100833</v>
      </c>
      <c r="V447" s="13">
        <v>70951</v>
      </c>
      <c r="W447" s="13">
        <v>7172</v>
      </c>
      <c r="X447" s="13">
        <v>47834.25</v>
      </c>
      <c r="Y447" s="35">
        <v>52598.7</v>
      </c>
      <c r="Z447" s="13">
        <v>99057</v>
      </c>
      <c r="AA447" s="13">
        <v>32962</v>
      </c>
      <c r="AB447" s="13">
        <v>52598.7</v>
      </c>
    </row>
  </sheetData>
  <mergeCells count="5">
    <mergeCell ref="C1:K1"/>
    <mergeCell ref="L1:P1"/>
    <mergeCell ref="Q1:T1"/>
    <mergeCell ref="U1:X1"/>
    <mergeCell ref="Y1:AB1"/>
  </mergeCells>
  <pageMargins left="0.70000000000000007" right="0.70000000000000007" top="0.75" bottom="0.75" header="0.30000000000000004" footer="0.3000000000000000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447"/>
  <sheetViews>
    <sheetView workbookViewId="0">
      <selection activeCell="A4" sqref="A4:B4"/>
    </sheetView>
  </sheetViews>
  <sheetFormatPr defaultRowHeight="15"/>
  <cols>
    <col min="1" max="1" width="5" style="32" bestFit="1" customWidth="1"/>
    <col min="2" max="2" width="29.85546875" bestFit="1" customWidth="1"/>
    <col min="3" max="3" width="12.7109375" bestFit="1" customWidth="1"/>
    <col min="4" max="4" width="15.140625" hidden="1" customWidth="1"/>
    <col min="5" max="5" width="15.7109375" hidden="1" customWidth="1"/>
    <col min="6" max="6" width="12.7109375" bestFit="1" customWidth="1"/>
    <col min="7" max="7" width="16.7109375" hidden="1" customWidth="1"/>
    <col min="8" max="8" width="17.42578125" hidden="1" customWidth="1"/>
    <col min="9" max="9" width="12.28515625" bestFit="1" customWidth="1"/>
    <col min="10" max="10" width="20" hidden="1" customWidth="1"/>
    <col min="11" max="11" width="20.5703125" hidden="1" customWidth="1"/>
    <col min="12" max="12" width="12.7109375" style="37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7" bestFit="1" customWidth="1"/>
    <col min="18" max="18" width="10.140625" bestFit="1" customWidth="1"/>
    <col min="19" max="19" width="12.28515625" bestFit="1" customWidth="1"/>
    <col min="20" max="20" width="15.7109375" bestFit="1" customWidth="1"/>
    <col min="21" max="21" width="9.140625" style="37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10.140625" style="37" bestFit="1" customWidth="1"/>
    <col min="26" max="26" width="11.140625" bestFit="1" customWidth="1"/>
    <col min="27" max="27" width="12.28515625" bestFit="1" customWidth="1"/>
    <col min="28" max="28" width="15.7109375" bestFit="1" customWidth="1"/>
    <col min="29" max="29" width="9.140625" customWidth="1"/>
  </cols>
  <sheetData>
    <row r="1" spans="1:28" s="32" customFormat="1">
      <c r="A1" s="2"/>
      <c r="B1" s="2"/>
      <c r="C1" s="138" t="s">
        <v>509</v>
      </c>
      <c r="D1" s="138"/>
      <c r="E1" s="138"/>
      <c r="F1" s="138"/>
      <c r="G1" s="138"/>
      <c r="H1" s="138"/>
      <c r="I1" s="138"/>
      <c r="J1" s="138"/>
      <c r="K1" s="138"/>
      <c r="L1" s="138" t="s">
        <v>510</v>
      </c>
      <c r="M1" s="138"/>
      <c r="N1" s="138"/>
      <c r="O1" s="138"/>
      <c r="P1" s="138"/>
      <c r="Q1" s="138" t="s">
        <v>486</v>
      </c>
      <c r="R1" s="138"/>
      <c r="S1" s="138"/>
      <c r="T1" s="138"/>
      <c r="U1" s="138" t="s">
        <v>487</v>
      </c>
      <c r="V1" s="138"/>
      <c r="W1" s="138"/>
      <c r="X1" s="138"/>
      <c r="Y1" s="138" t="s">
        <v>1</v>
      </c>
      <c r="Z1" s="138"/>
      <c r="AA1" s="138"/>
      <c r="AB1" s="138"/>
    </row>
    <row r="2" spans="1:28" s="32" customFormat="1">
      <c r="A2" s="2"/>
      <c r="B2" s="2"/>
      <c r="C2" s="5" t="s">
        <v>2</v>
      </c>
      <c r="D2" s="5" t="s">
        <v>488</v>
      </c>
      <c r="E2" s="5" t="s">
        <v>489</v>
      </c>
      <c r="F2" s="5" t="s">
        <v>490</v>
      </c>
      <c r="G2" s="5" t="s">
        <v>491</v>
      </c>
      <c r="H2" s="5" t="s">
        <v>492</v>
      </c>
      <c r="I2" s="5" t="s">
        <v>493</v>
      </c>
      <c r="J2" s="5" t="s">
        <v>494</v>
      </c>
      <c r="K2" s="5" t="s">
        <v>495</v>
      </c>
      <c r="L2" s="25" t="s">
        <v>2</v>
      </c>
      <c r="M2" s="5" t="s">
        <v>422</v>
      </c>
      <c r="N2" s="5" t="s">
        <v>490</v>
      </c>
      <c r="O2" s="5" t="s">
        <v>493</v>
      </c>
      <c r="P2" s="5" t="s">
        <v>511</v>
      </c>
      <c r="Q2" s="25" t="s">
        <v>2</v>
      </c>
      <c r="R2" s="5" t="s">
        <v>490</v>
      </c>
      <c r="S2" s="5" t="s">
        <v>493</v>
      </c>
      <c r="T2" s="5" t="s">
        <v>466</v>
      </c>
      <c r="U2" s="25" t="s">
        <v>2</v>
      </c>
      <c r="V2" s="5" t="s">
        <v>490</v>
      </c>
      <c r="W2" s="5" t="s">
        <v>493</v>
      </c>
      <c r="X2" s="5" t="s">
        <v>466</v>
      </c>
      <c r="Y2" s="25" t="s">
        <v>2</v>
      </c>
      <c r="Z2" s="5" t="s">
        <v>490</v>
      </c>
      <c r="AA2" s="5" t="s">
        <v>493</v>
      </c>
      <c r="AB2" s="5" t="s">
        <v>466</v>
      </c>
    </row>
    <row r="3" spans="1:28" s="32" customFormat="1">
      <c r="A3" s="2"/>
      <c r="B3" s="2" t="s">
        <v>5</v>
      </c>
      <c r="C3" s="5" t="s">
        <v>387</v>
      </c>
      <c r="D3" s="5" t="s">
        <v>387</v>
      </c>
      <c r="E3" s="5" t="s">
        <v>387</v>
      </c>
      <c r="F3" s="5" t="s">
        <v>387</v>
      </c>
      <c r="G3" s="5" t="s">
        <v>387</v>
      </c>
      <c r="H3" s="5" t="s">
        <v>387</v>
      </c>
      <c r="I3" s="5" t="s">
        <v>387</v>
      </c>
      <c r="J3" s="5" t="s">
        <v>387</v>
      </c>
      <c r="K3" s="5" t="s">
        <v>387</v>
      </c>
      <c r="L3" s="25" t="s">
        <v>387</v>
      </c>
      <c r="M3" s="5" t="s">
        <v>387</v>
      </c>
      <c r="N3" s="5" t="s">
        <v>387</v>
      </c>
      <c r="O3" s="5" t="s">
        <v>387</v>
      </c>
      <c r="P3" s="5" t="s">
        <v>387</v>
      </c>
      <c r="Q3" s="25" t="s">
        <v>387</v>
      </c>
      <c r="R3" s="5" t="s">
        <v>387</v>
      </c>
      <c r="S3" s="5" t="s">
        <v>387</v>
      </c>
      <c r="T3" s="5" t="s">
        <v>387</v>
      </c>
      <c r="U3" s="25" t="s">
        <v>387</v>
      </c>
      <c r="V3" s="5" t="s">
        <v>387</v>
      </c>
      <c r="W3" s="5" t="s">
        <v>387</v>
      </c>
      <c r="X3" s="5" t="s">
        <v>387</v>
      </c>
      <c r="Y3" s="25" t="s">
        <v>387</v>
      </c>
      <c r="Z3" s="5" t="s">
        <v>387</v>
      </c>
      <c r="AA3" s="5" t="s">
        <v>387</v>
      </c>
      <c r="AB3" s="5" t="s">
        <v>387</v>
      </c>
    </row>
    <row r="4" spans="1:28" s="32" customFormat="1">
      <c r="A4" s="2">
        <v>0</v>
      </c>
      <c r="B4" s="2" t="s">
        <v>584</v>
      </c>
      <c r="C4" s="9">
        <v>3855307163.0329947</v>
      </c>
      <c r="D4" s="9">
        <v>3688349281.4309969</v>
      </c>
      <c r="E4" s="9">
        <v>166957881.60199994</v>
      </c>
      <c r="F4" s="9">
        <v>3965546915</v>
      </c>
      <c r="G4" s="9">
        <v>3789136769</v>
      </c>
      <c r="H4" s="9">
        <v>176410146</v>
      </c>
      <c r="I4" s="9">
        <v>179924127</v>
      </c>
      <c r="J4" s="9">
        <v>173562812</v>
      </c>
      <c r="K4" s="9">
        <v>6361315</v>
      </c>
      <c r="L4" s="26">
        <v>1579269993.0000005</v>
      </c>
      <c r="M4" s="9">
        <v>2425097205.0941811</v>
      </c>
      <c r="N4" s="9">
        <v>1662808084</v>
      </c>
      <c r="O4" s="9">
        <v>56753247.079999998</v>
      </c>
      <c r="P4" s="9">
        <v>772128207.3558861</v>
      </c>
      <c r="Q4" s="26">
        <v>28899999.999935646</v>
      </c>
      <c r="R4" s="9">
        <v>82384068</v>
      </c>
      <c r="S4" s="9">
        <v>2320000</v>
      </c>
      <c r="T4" s="9">
        <v>60048051</v>
      </c>
      <c r="U4" s="26">
        <v>8899999.9999942165</v>
      </c>
      <c r="V4" s="9">
        <v>24155434</v>
      </c>
      <c r="W4" s="9">
        <v>394223</v>
      </c>
      <c r="X4" s="9">
        <v>17820908.25</v>
      </c>
      <c r="Y4" s="26">
        <v>17100000.000000011</v>
      </c>
      <c r="Z4" s="9">
        <v>125155272</v>
      </c>
      <c r="AA4" s="9">
        <v>41819914</v>
      </c>
      <c r="AB4" s="9">
        <v>64720893.849999994</v>
      </c>
    </row>
    <row r="5" spans="1:28">
      <c r="A5" s="2">
        <v>3</v>
      </c>
      <c r="B5" s="1" t="s">
        <v>7</v>
      </c>
      <c r="C5" s="13">
        <v>3099412.9231883152</v>
      </c>
      <c r="D5" s="13">
        <v>3016137.8433461273</v>
      </c>
      <c r="E5" s="13">
        <v>83275.07984218809</v>
      </c>
      <c r="F5" s="13">
        <v>3140039</v>
      </c>
      <c r="G5" s="13">
        <v>3035942</v>
      </c>
      <c r="H5" s="13">
        <v>104097</v>
      </c>
      <c r="I5" s="13">
        <v>145049</v>
      </c>
      <c r="J5" s="13">
        <v>145049</v>
      </c>
      <c r="K5" s="13">
        <v>0</v>
      </c>
      <c r="L5" s="35">
        <v>1831010.5388547443</v>
      </c>
      <c r="M5" s="13">
        <v>2769848.4604685307</v>
      </c>
      <c r="N5" s="13">
        <v>2053057</v>
      </c>
      <c r="O5" s="13">
        <v>0</v>
      </c>
      <c r="P5" s="13">
        <v>716791.46046853065</v>
      </c>
      <c r="Q5" s="35">
        <v>25814.278119999999</v>
      </c>
      <c r="R5" s="13">
        <v>187151</v>
      </c>
      <c r="S5" s="13">
        <v>517</v>
      </c>
      <c r="T5" s="13">
        <v>139975.5</v>
      </c>
      <c r="U5" s="35">
        <v>4952.7866144999998</v>
      </c>
      <c r="V5" s="13">
        <v>1771</v>
      </c>
      <c r="W5" s="13">
        <v>0</v>
      </c>
      <c r="X5" s="13">
        <v>1328.25</v>
      </c>
      <c r="Y5" s="35">
        <v>3160.3871700925429</v>
      </c>
      <c r="Z5" s="13">
        <v>74164</v>
      </c>
      <c r="AA5" s="13">
        <v>27841</v>
      </c>
      <c r="AB5" s="1">
        <v>37472.400000000001</v>
      </c>
    </row>
    <row r="6" spans="1:28">
      <c r="A6" s="2">
        <v>5</v>
      </c>
      <c r="B6" s="1" t="s">
        <v>8</v>
      </c>
      <c r="C6" s="13">
        <v>999223.56191795308</v>
      </c>
      <c r="D6" s="13">
        <v>989118.16411790252</v>
      </c>
      <c r="E6" s="13">
        <v>10105.397800050532</v>
      </c>
      <c r="F6" s="13">
        <v>1035359</v>
      </c>
      <c r="G6" s="13">
        <v>1023921</v>
      </c>
      <c r="H6" s="13">
        <v>11438</v>
      </c>
      <c r="I6" s="13">
        <v>57022</v>
      </c>
      <c r="J6" s="13">
        <v>57022</v>
      </c>
      <c r="K6" s="13">
        <v>0</v>
      </c>
      <c r="L6" s="35">
        <v>527032.48817580147</v>
      </c>
      <c r="M6" s="13">
        <v>945882.78182305885</v>
      </c>
      <c r="N6" s="13">
        <v>359355</v>
      </c>
      <c r="O6" s="13">
        <v>0</v>
      </c>
      <c r="P6" s="13">
        <v>395274.3661318511</v>
      </c>
      <c r="Q6" s="35">
        <v>12755.247074000001</v>
      </c>
      <c r="R6" s="13">
        <v>26770</v>
      </c>
      <c r="S6" s="13">
        <v>383</v>
      </c>
      <c r="T6" s="13">
        <v>19790.25</v>
      </c>
      <c r="U6" s="35">
        <v>10176.31934</v>
      </c>
      <c r="V6" s="13">
        <v>23607</v>
      </c>
      <c r="W6" s="13">
        <v>0</v>
      </c>
      <c r="X6" s="13">
        <v>17705.25</v>
      </c>
      <c r="Y6" s="35">
        <v>9.8529717657879168</v>
      </c>
      <c r="Z6" s="13">
        <v>22865</v>
      </c>
      <c r="AA6" s="13">
        <v>0</v>
      </c>
      <c r="AB6" s="1">
        <v>17148.75</v>
      </c>
    </row>
    <row r="7" spans="1:28">
      <c r="A7" s="2">
        <v>7</v>
      </c>
      <c r="B7" s="1" t="s">
        <v>389</v>
      </c>
      <c r="C7" s="13">
        <v>1511636.4772450309</v>
      </c>
      <c r="D7" s="13">
        <v>1502303.458325017</v>
      </c>
      <c r="E7" s="13">
        <v>9333.0189200139539</v>
      </c>
      <c r="F7" s="13">
        <v>1964306</v>
      </c>
      <c r="G7" s="13">
        <v>1946451</v>
      </c>
      <c r="H7" s="13">
        <v>17855</v>
      </c>
      <c r="I7" s="13">
        <v>58956</v>
      </c>
      <c r="J7" s="13">
        <v>58144</v>
      </c>
      <c r="K7" s="13">
        <v>812</v>
      </c>
      <c r="L7" s="35">
        <v>951341.91827307735</v>
      </c>
      <c r="M7" s="13">
        <v>975533.41973040812</v>
      </c>
      <c r="N7" s="13">
        <v>725579</v>
      </c>
      <c r="O7" s="13">
        <v>0</v>
      </c>
      <c r="P7" s="13">
        <v>249954.41973040812</v>
      </c>
      <c r="Q7" s="35">
        <v>30798.911088000001</v>
      </c>
      <c r="R7" s="13">
        <v>82897</v>
      </c>
      <c r="S7" s="13">
        <v>12118</v>
      </c>
      <c r="T7" s="13">
        <v>53084.25</v>
      </c>
      <c r="U7" s="35">
        <v>8679.9219231999996</v>
      </c>
      <c r="V7" s="13">
        <v>0</v>
      </c>
      <c r="W7" s="13">
        <v>0</v>
      </c>
      <c r="X7" s="13">
        <v>0</v>
      </c>
      <c r="Y7" s="35">
        <v>1792.6831459657067</v>
      </c>
      <c r="Z7" s="13">
        <v>99628</v>
      </c>
      <c r="AA7" s="13">
        <v>31660</v>
      </c>
      <c r="AB7" s="1">
        <v>53695.5</v>
      </c>
    </row>
    <row r="8" spans="1:28">
      <c r="A8" s="2">
        <v>9</v>
      </c>
      <c r="B8" s="1" t="s">
        <v>9</v>
      </c>
      <c r="C8" s="13">
        <v>622641.35474293004</v>
      </c>
      <c r="D8" s="13">
        <v>622641.35474293004</v>
      </c>
      <c r="E8" s="13">
        <v>0</v>
      </c>
      <c r="F8" s="13">
        <v>501318</v>
      </c>
      <c r="G8" s="13">
        <v>500614</v>
      </c>
      <c r="H8" s="13">
        <v>704</v>
      </c>
      <c r="I8" s="13">
        <v>13869</v>
      </c>
      <c r="J8" s="13">
        <v>11020</v>
      </c>
      <c r="K8" s="13">
        <v>2849</v>
      </c>
      <c r="L8" s="35">
        <v>299787.83552570565</v>
      </c>
      <c r="M8" s="13">
        <v>524615.07937419065</v>
      </c>
      <c r="N8" s="13">
        <v>177617</v>
      </c>
      <c r="O8" s="13">
        <v>0</v>
      </c>
      <c r="P8" s="13">
        <v>224840.87664427923</v>
      </c>
      <c r="Q8" s="35">
        <v>16958.137169000001</v>
      </c>
      <c r="R8" s="13">
        <v>40418</v>
      </c>
      <c r="S8" s="13">
        <v>0</v>
      </c>
      <c r="T8" s="13">
        <v>30313.5</v>
      </c>
      <c r="U8" s="35">
        <v>0</v>
      </c>
      <c r="V8" s="13">
        <v>5357</v>
      </c>
      <c r="W8" s="13">
        <v>0</v>
      </c>
      <c r="X8" s="13">
        <v>4017.75</v>
      </c>
      <c r="Y8" s="35">
        <v>22434.658995556038</v>
      </c>
      <c r="Z8" s="13">
        <v>40982</v>
      </c>
      <c r="AA8" s="13">
        <v>9685</v>
      </c>
      <c r="AB8" s="1">
        <v>23907.3</v>
      </c>
    </row>
    <row r="9" spans="1:28">
      <c r="A9" s="2">
        <v>10</v>
      </c>
      <c r="B9" s="1" t="s">
        <v>10</v>
      </c>
      <c r="C9" s="13">
        <v>8534377.101434743</v>
      </c>
      <c r="D9" s="13">
        <v>8277612.0570200197</v>
      </c>
      <c r="E9" s="13">
        <v>256765.04441472326</v>
      </c>
      <c r="F9" s="13">
        <v>8052031</v>
      </c>
      <c r="G9" s="13">
        <v>7824866</v>
      </c>
      <c r="H9" s="13">
        <v>227165</v>
      </c>
      <c r="I9" s="13">
        <v>361621</v>
      </c>
      <c r="J9" s="13">
        <v>361621</v>
      </c>
      <c r="K9" s="13">
        <v>0</v>
      </c>
      <c r="L9" s="35">
        <v>4774882.430283037</v>
      </c>
      <c r="M9" s="13">
        <v>6575951.9068775587</v>
      </c>
      <c r="N9" s="13">
        <v>4803487</v>
      </c>
      <c r="O9" s="13">
        <v>0</v>
      </c>
      <c r="P9" s="13">
        <v>1772464.9068775587</v>
      </c>
      <c r="Q9" s="35">
        <v>103495.68307</v>
      </c>
      <c r="R9" s="13">
        <v>296584</v>
      </c>
      <c r="S9" s="13">
        <v>2104</v>
      </c>
      <c r="T9" s="13">
        <v>220860</v>
      </c>
      <c r="U9" s="35">
        <v>16468.248895000001</v>
      </c>
      <c r="V9" s="13">
        <v>38714</v>
      </c>
      <c r="W9" s="13">
        <v>250</v>
      </c>
      <c r="X9" s="13">
        <v>28848</v>
      </c>
      <c r="Y9" s="35">
        <v>32599.765470007285</v>
      </c>
      <c r="Z9" s="13">
        <v>578457</v>
      </c>
      <c r="AA9" s="13">
        <v>100875</v>
      </c>
      <c r="AB9" s="1">
        <v>374702.4</v>
      </c>
    </row>
    <row r="10" spans="1:28">
      <c r="A10" s="2">
        <v>14</v>
      </c>
      <c r="B10" s="1" t="s">
        <v>11</v>
      </c>
      <c r="C10" s="13">
        <v>96386609.026201457</v>
      </c>
      <c r="D10" s="13">
        <v>94625488.471363306</v>
      </c>
      <c r="E10" s="13">
        <v>1761120.554838154</v>
      </c>
      <c r="F10" s="13">
        <v>110451779</v>
      </c>
      <c r="G10" s="13">
        <v>108929350</v>
      </c>
      <c r="H10" s="13">
        <v>1522429</v>
      </c>
      <c r="I10" s="13">
        <v>4927739</v>
      </c>
      <c r="J10" s="13">
        <v>4892994</v>
      </c>
      <c r="K10" s="13">
        <v>34745</v>
      </c>
      <c r="L10" s="35">
        <v>48779540.472221605</v>
      </c>
      <c r="M10" s="13">
        <v>75994114.868529379</v>
      </c>
      <c r="N10" s="13">
        <v>42206810</v>
      </c>
      <c r="O10" s="13">
        <v>1063917</v>
      </c>
      <c r="P10" s="13">
        <v>34851221.868529379</v>
      </c>
      <c r="Q10" s="35">
        <v>280186.54008000001</v>
      </c>
      <c r="R10" s="13">
        <v>1162728</v>
      </c>
      <c r="S10" s="13">
        <v>85265</v>
      </c>
      <c r="T10" s="13">
        <v>808097.25</v>
      </c>
      <c r="U10" s="35">
        <v>96983.999387000003</v>
      </c>
      <c r="V10" s="13">
        <v>300277</v>
      </c>
      <c r="W10" s="13">
        <v>2188</v>
      </c>
      <c r="X10" s="13">
        <v>223566.75</v>
      </c>
      <c r="Y10" s="35">
        <v>414676.25964192941</v>
      </c>
      <c r="Z10" s="13">
        <v>4555463</v>
      </c>
      <c r="AA10" s="13">
        <v>419143</v>
      </c>
      <c r="AB10" s="1">
        <v>3185063.1</v>
      </c>
    </row>
    <row r="11" spans="1:28">
      <c r="A11" s="2">
        <v>15</v>
      </c>
      <c r="B11" s="1" t="s">
        <v>12</v>
      </c>
      <c r="C11" s="13">
        <v>1342754.9836399888</v>
      </c>
      <c r="D11" s="13">
        <v>1342754.9836399888</v>
      </c>
      <c r="E11" s="13">
        <v>0</v>
      </c>
      <c r="F11" s="13">
        <v>1114491</v>
      </c>
      <c r="G11" s="13">
        <v>1109383</v>
      </c>
      <c r="H11" s="13">
        <v>5108</v>
      </c>
      <c r="I11" s="13">
        <v>68809</v>
      </c>
      <c r="J11" s="13">
        <v>68809</v>
      </c>
      <c r="K11" s="13">
        <v>0</v>
      </c>
      <c r="L11" s="35">
        <v>696803.23199870216</v>
      </c>
      <c r="M11" s="13">
        <v>1132763.5319125634</v>
      </c>
      <c r="N11" s="13">
        <v>794986</v>
      </c>
      <c r="O11" s="13">
        <v>0</v>
      </c>
      <c r="P11" s="13">
        <v>337777.53191256337</v>
      </c>
      <c r="Q11" s="35">
        <v>14712.057424000001</v>
      </c>
      <c r="R11" s="13">
        <v>41425</v>
      </c>
      <c r="S11" s="13">
        <v>0</v>
      </c>
      <c r="T11" s="13">
        <v>31068.75</v>
      </c>
      <c r="U11" s="35">
        <v>7210.3657156999998</v>
      </c>
      <c r="V11" s="13">
        <v>27478</v>
      </c>
      <c r="W11" s="13">
        <v>0</v>
      </c>
      <c r="X11" s="13">
        <v>20608.5</v>
      </c>
      <c r="Y11" s="35">
        <v>15852.687950758645</v>
      </c>
      <c r="Z11" s="13">
        <v>131603</v>
      </c>
      <c r="AA11" s="13">
        <v>40683</v>
      </c>
      <c r="AB11" s="1">
        <v>73292.399999999994</v>
      </c>
    </row>
    <row r="12" spans="1:28">
      <c r="A12" s="2">
        <v>17</v>
      </c>
      <c r="B12" s="1" t="s">
        <v>13</v>
      </c>
      <c r="C12" s="13">
        <v>1586193.5016913132</v>
      </c>
      <c r="D12" s="13">
        <v>1526038.210359239</v>
      </c>
      <c r="E12" s="13">
        <v>60155.291332074201</v>
      </c>
      <c r="F12" s="13">
        <v>1840233</v>
      </c>
      <c r="G12" s="13">
        <v>1749693</v>
      </c>
      <c r="H12" s="13">
        <v>90540</v>
      </c>
      <c r="I12" s="13">
        <v>109240</v>
      </c>
      <c r="J12" s="13">
        <v>95868</v>
      </c>
      <c r="K12" s="13">
        <v>13372</v>
      </c>
      <c r="L12" s="35">
        <v>733104.55879332509</v>
      </c>
      <c r="M12" s="13">
        <v>1331868.1094548614</v>
      </c>
      <c r="N12" s="13">
        <v>457393</v>
      </c>
      <c r="O12" s="13">
        <v>995</v>
      </c>
      <c r="P12" s="13">
        <v>549828.41909499385</v>
      </c>
      <c r="Q12" s="35">
        <v>20948.41937</v>
      </c>
      <c r="R12" s="13">
        <v>72078</v>
      </c>
      <c r="S12" s="13">
        <v>14379</v>
      </c>
      <c r="T12" s="13">
        <v>43274.25</v>
      </c>
      <c r="U12" s="35">
        <v>8528.7942449000002</v>
      </c>
      <c r="V12" s="13">
        <v>11603</v>
      </c>
      <c r="W12" s="13">
        <v>0</v>
      </c>
      <c r="X12" s="13">
        <v>8702.25</v>
      </c>
      <c r="Y12" s="35">
        <v>3319.3360543231906</v>
      </c>
      <c r="Z12" s="13">
        <v>52303</v>
      </c>
      <c r="AA12" s="13">
        <v>13167</v>
      </c>
      <c r="AB12" s="1">
        <v>30854.1</v>
      </c>
    </row>
    <row r="13" spans="1:28">
      <c r="A13" s="2">
        <v>18</v>
      </c>
      <c r="B13" s="1" t="s">
        <v>390</v>
      </c>
      <c r="C13" s="13">
        <v>11247015.243077073</v>
      </c>
      <c r="D13" s="13">
        <v>10907199.482632127</v>
      </c>
      <c r="E13" s="13">
        <v>339815.76044494641</v>
      </c>
      <c r="F13" s="13">
        <v>11240654</v>
      </c>
      <c r="G13" s="13">
        <v>10801103</v>
      </c>
      <c r="H13" s="13">
        <v>439551</v>
      </c>
      <c r="I13" s="13">
        <v>562382</v>
      </c>
      <c r="J13" s="13">
        <v>557828</v>
      </c>
      <c r="K13" s="13">
        <v>4554</v>
      </c>
      <c r="L13" s="35">
        <v>5386758.4592751041</v>
      </c>
      <c r="M13" s="13">
        <v>6021732.9087052373</v>
      </c>
      <c r="N13" s="13">
        <v>6309268</v>
      </c>
      <c r="O13" s="13">
        <v>0</v>
      </c>
      <c r="P13" s="13">
        <v>-287535.09129476268</v>
      </c>
      <c r="Q13" s="35">
        <v>74701.419106999994</v>
      </c>
      <c r="R13" s="13">
        <v>261255</v>
      </c>
      <c r="S13" s="13">
        <v>8447</v>
      </c>
      <c r="T13" s="13">
        <v>189606</v>
      </c>
      <c r="U13" s="35">
        <v>41095.933655000001</v>
      </c>
      <c r="V13" s="13">
        <v>177724</v>
      </c>
      <c r="W13" s="13">
        <v>0</v>
      </c>
      <c r="X13" s="13">
        <v>133293</v>
      </c>
      <c r="Y13" s="35">
        <v>11469.045040502564</v>
      </c>
      <c r="Z13" s="13">
        <v>292802</v>
      </c>
      <c r="AA13" s="13">
        <v>24616</v>
      </c>
      <c r="AB13" s="1">
        <v>202982.1</v>
      </c>
    </row>
    <row r="14" spans="1:28">
      <c r="A14" s="2">
        <v>22</v>
      </c>
      <c r="B14" s="1" t="s">
        <v>14</v>
      </c>
      <c r="C14" s="13">
        <v>2574405.6997495499</v>
      </c>
      <c r="D14" s="13">
        <v>2495045.3816437777</v>
      </c>
      <c r="E14" s="13">
        <v>79360.31810577237</v>
      </c>
      <c r="F14" s="13">
        <v>3250516</v>
      </c>
      <c r="G14" s="13">
        <v>3191188</v>
      </c>
      <c r="H14" s="13">
        <v>59328</v>
      </c>
      <c r="I14" s="13">
        <v>225304</v>
      </c>
      <c r="J14" s="13">
        <v>225304</v>
      </c>
      <c r="K14" s="13">
        <v>0</v>
      </c>
      <c r="L14" s="35">
        <v>1255826.9321978206</v>
      </c>
      <c r="M14" s="13">
        <v>2226701.1153271133</v>
      </c>
      <c r="N14" s="13">
        <v>1460270</v>
      </c>
      <c r="O14" s="13">
        <v>9174</v>
      </c>
      <c r="P14" s="13">
        <v>775605.11532711331</v>
      </c>
      <c r="Q14" s="35">
        <v>39699.319598000002</v>
      </c>
      <c r="R14" s="13">
        <v>66655</v>
      </c>
      <c r="S14" s="13">
        <v>1380</v>
      </c>
      <c r="T14" s="13">
        <v>48956.25</v>
      </c>
      <c r="U14" s="35">
        <v>10996.168686999999</v>
      </c>
      <c r="V14" s="13">
        <v>52493</v>
      </c>
      <c r="W14" s="13">
        <v>0</v>
      </c>
      <c r="X14" s="13">
        <v>39369.75</v>
      </c>
      <c r="Y14" s="35">
        <v>12734.566311492643</v>
      </c>
      <c r="Z14" s="13">
        <v>186067</v>
      </c>
      <c r="AA14" s="13">
        <v>50232</v>
      </c>
      <c r="AB14" s="1">
        <v>107235.15</v>
      </c>
    </row>
    <row r="15" spans="1:28">
      <c r="A15" s="2">
        <v>24</v>
      </c>
      <c r="B15" s="1" t="s">
        <v>15</v>
      </c>
      <c r="C15" s="13">
        <v>1785399.8626213495</v>
      </c>
      <c r="D15" s="13">
        <v>1782561.7893078558</v>
      </c>
      <c r="E15" s="13">
        <v>2838.073313493664</v>
      </c>
      <c r="F15" s="13">
        <v>2010193</v>
      </c>
      <c r="G15" s="13">
        <v>2002437</v>
      </c>
      <c r="H15" s="13">
        <v>7756</v>
      </c>
      <c r="I15" s="13">
        <v>59249</v>
      </c>
      <c r="J15" s="13">
        <v>59249</v>
      </c>
      <c r="K15" s="13">
        <v>0</v>
      </c>
      <c r="L15" s="35">
        <v>934015.78104109061</v>
      </c>
      <c r="M15" s="13">
        <v>1531943.8159774917</v>
      </c>
      <c r="N15" s="13">
        <v>1189821</v>
      </c>
      <c r="O15" s="13">
        <v>0</v>
      </c>
      <c r="P15" s="13">
        <v>342122.81597749167</v>
      </c>
      <c r="Q15" s="35">
        <v>27547.850181000002</v>
      </c>
      <c r="R15" s="13">
        <v>98420</v>
      </c>
      <c r="S15" s="13">
        <v>1200</v>
      </c>
      <c r="T15" s="13">
        <v>72915</v>
      </c>
      <c r="U15" s="35">
        <v>10592.358084</v>
      </c>
      <c r="V15" s="13">
        <v>8967</v>
      </c>
      <c r="W15" s="13">
        <v>1800</v>
      </c>
      <c r="X15" s="13">
        <v>5375.25</v>
      </c>
      <c r="Y15" s="35">
        <v>4531.6233917397885</v>
      </c>
      <c r="Z15" s="13">
        <v>121843</v>
      </c>
      <c r="AA15" s="13">
        <v>45383</v>
      </c>
      <c r="AB15" s="1">
        <v>61025.25</v>
      </c>
    </row>
    <row r="16" spans="1:28">
      <c r="A16" s="2">
        <v>25</v>
      </c>
      <c r="B16" s="1" t="s">
        <v>16</v>
      </c>
      <c r="C16" s="13">
        <v>1279685.3288440607</v>
      </c>
      <c r="D16" s="13">
        <v>1261724.6186288027</v>
      </c>
      <c r="E16" s="13">
        <v>17960.710215257954</v>
      </c>
      <c r="F16" s="13">
        <v>1369607</v>
      </c>
      <c r="G16" s="13">
        <v>1358240</v>
      </c>
      <c r="H16" s="13">
        <v>11367</v>
      </c>
      <c r="I16" s="13">
        <v>55774</v>
      </c>
      <c r="J16" s="13">
        <v>55774</v>
      </c>
      <c r="K16" s="13">
        <v>0</v>
      </c>
      <c r="L16" s="35">
        <v>550338.96005188487</v>
      </c>
      <c r="M16" s="13">
        <v>975386.81853296596</v>
      </c>
      <c r="N16" s="13">
        <v>794810</v>
      </c>
      <c r="O16" s="13">
        <v>17792</v>
      </c>
      <c r="P16" s="13">
        <v>198368.81853296596</v>
      </c>
      <c r="Q16" s="35">
        <v>10712.514813</v>
      </c>
      <c r="R16" s="13">
        <v>40562</v>
      </c>
      <c r="S16" s="13">
        <v>0</v>
      </c>
      <c r="T16" s="13">
        <v>30421.5</v>
      </c>
      <c r="U16" s="35">
        <v>19020.399890000001</v>
      </c>
      <c r="V16" s="13">
        <v>41893</v>
      </c>
      <c r="W16" s="13">
        <v>0</v>
      </c>
      <c r="X16" s="13">
        <v>31419.75</v>
      </c>
      <c r="Y16" s="35">
        <v>0</v>
      </c>
      <c r="Z16" s="13">
        <v>26653</v>
      </c>
      <c r="AA16" s="13">
        <v>8481</v>
      </c>
      <c r="AB16" s="1">
        <v>14124</v>
      </c>
    </row>
    <row r="17" spans="1:28">
      <c r="A17" s="2">
        <v>34</v>
      </c>
      <c r="B17" s="1" t="s">
        <v>17</v>
      </c>
      <c r="C17" s="13">
        <v>56587618.614107192</v>
      </c>
      <c r="D17" s="13">
        <v>53431361.306613453</v>
      </c>
      <c r="E17" s="13">
        <v>3156257.3074937393</v>
      </c>
      <c r="F17" s="13">
        <v>49387403</v>
      </c>
      <c r="G17" s="13">
        <v>46200452</v>
      </c>
      <c r="H17" s="13">
        <v>3186951</v>
      </c>
      <c r="I17" s="13">
        <v>1544000</v>
      </c>
      <c r="J17" s="13">
        <v>1541202</v>
      </c>
      <c r="K17" s="13">
        <v>2798</v>
      </c>
      <c r="L17" s="35">
        <v>16376204.467233434</v>
      </c>
      <c r="M17" s="13">
        <v>26569819.081041317</v>
      </c>
      <c r="N17" s="13">
        <v>16809561</v>
      </c>
      <c r="O17" s="13">
        <v>1688262</v>
      </c>
      <c r="P17" s="13">
        <v>11448520.081041317</v>
      </c>
      <c r="Q17" s="35">
        <v>111541.86971</v>
      </c>
      <c r="R17" s="13">
        <v>390906</v>
      </c>
      <c r="S17" s="13">
        <v>4301</v>
      </c>
      <c r="T17" s="13">
        <v>289953.75</v>
      </c>
      <c r="U17" s="35">
        <v>81699.681223000007</v>
      </c>
      <c r="V17" s="13">
        <v>188972</v>
      </c>
      <c r="W17" s="13">
        <v>6616</v>
      </c>
      <c r="X17" s="13">
        <v>136767</v>
      </c>
      <c r="Y17" s="35">
        <v>206666.82640229107</v>
      </c>
      <c r="Z17" s="13">
        <v>1906682</v>
      </c>
      <c r="AA17" s="13">
        <v>355014</v>
      </c>
      <c r="AB17" s="1">
        <v>1213419.75</v>
      </c>
    </row>
    <row r="18" spans="1:28">
      <c r="A18" s="2">
        <v>37</v>
      </c>
      <c r="B18" s="1" t="s">
        <v>18</v>
      </c>
      <c r="C18" s="13">
        <v>8822124.7289736569</v>
      </c>
      <c r="D18" s="13">
        <v>8746822.3012435231</v>
      </c>
      <c r="E18" s="13">
        <v>75302.427730134252</v>
      </c>
      <c r="F18" s="13">
        <v>9742871</v>
      </c>
      <c r="G18" s="13">
        <v>9619895</v>
      </c>
      <c r="H18" s="13">
        <v>122976</v>
      </c>
      <c r="I18" s="13">
        <v>643837</v>
      </c>
      <c r="J18" s="13">
        <v>608151</v>
      </c>
      <c r="K18" s="13">
        <v>35686</v>
      </c>
      <c r="L18" s="35">
        <v>4684123.0654272968</v>
      </c>
      <c r="M18" s="13">
        <v>6839309.9412943916</v>
      </c>
      <c r="N18" s="13">
        <v>5330903</v>
      </c>
      <c r="O18" s="13">
        <v>29288</v>
      </c>
      <c r="P18" s="13">
        <v>1537694.9412943916</v>
      </c>
      <c r="Q18" s="35">
        <v>72655.068123999998</v>
      </c>
      <c r="R18" s="13">
        <v>322581</v>
      </c>
      <c r="S18" s="13">
        <v>11043</v>
      </c>
      <c r="T18" s="13">
        <v>233653.5</v>
      </c>
      <c r="U18" s="35">
        <v>21473.842670999999</v>
      </c>
      <c r="V18" s="13">
        <v>0</v>
      </c>
      <c r="W18" s="13">
        <v>4588</v>
      </c>
      <c r="X18" s="13">
        <v>-3441</v>
      </c>
      <c r="Y18" s="35">
        <v>80433.154815813905</v>
      </c>
      <c r="Z18" s="13">
        <v>426020</v>
      </c>
      <c r="AA18" s="13">
        <v>151502</v>
      </c>
      <c r="AB18" s="1">
        <v>209994.15</v>
      </c>
    </row>
    <row r="19" spans="1:28">
      <c r="A19" s="2">
        <v>39</v>
      </c>
      <c r="B19" s="1" t="s">
        <v>496</v>
      </c>
      <c r="C19" s="13">
        <v>2234166.3677002462</v>
      </c>
      <c r="D19" s="13">
        <v>2232531.3486355217</v>
      </c>
      <c r="E19" s="13">
        <v>1635.0190647244683</v>
      </c>
      <c r="F19" s="13">
        <v>2909279</v>
      </c>
      <c r="G19" s="13">
        <v>2885760</v>
      </c>
      <c r="H19" s="13">
        <v>23519</v>
      </c>
      <c r="I19" s="13">
        <v>136449</v>
      </c>
      <c r="J19" s="13">
        <v>136449</v>
      </c>
      <c r="K19" s="13">
        <v>0</v>
      </c>
      <c r="L19" s="35">
        <v>1228011.7738455795</v>
      </c>
      <c r="M19" s="13">
        <v>1363848.5325260465</v>
      </c>
      <c r="N19" s="13">
        <v>1001934</v>
      </c>
      <c r="O19" s="13">
        <v>493</v>
      </c>
      <c r="P19" s="13">
        <v>362407.5325260465</v>
      </c>
      <c r="Q19" s="35">
        <v>26232.192686999999</v>
      </c>
      <c r="R19" s="13">
        <v>100852</v>
      </c>
      <c r="S19" s="13">
        <v>0</v>
      </c>
      <c r="T19" s="13">
        <v>75639</v>
      </c>
      <c r="U19" s="35">
        <v>8942.5193259000007</v>
      </c>
      <c r="V19" s="13">
        <v>20182</v>
      </c>
      <c r="W19" s="13">
        <v>0</v>
      </c>
      <c r="X19" s="13">
        <v>15136.5</v>
      </c>
      <c r="Y19" s="35">
        <v>5540.2826466563401</v>
      </c>
      <c r="Z19" s="13">
        <v>149681</v>
      </c>
      <c r="AA19" s="13">
        <v>102622</v>
      </c>
      <c r="AB19" s="1">
        <v>38561.850000000006</v>
      </c>
    </row>
    <row r="20" spans="1:28">
      <c r="A20" s="2">
        <v>40</v>
      </c>
      <c r="B20" s="1" t="s">
        <v>391</v>
      </c>
      <c r="C20" s="13">
        <v>1731133.2610342279</v>
      </c>
      <c r="D20" s="13">
        <v>1705684.7308591043</v>
      </c>
      <c r="E20" s="13">
        <v>25448.530175123688</v>
      </c>
      <c r="F20" s="13">
        <v>1646877</v>
      </c>
      <c r="G20" s="13">
        <v>1610424</v>
      </c>
      <c r="H20" s="13">
        <v>36453</v>
      </c>
      <c r="I20" s="13">
        <v>58880</v>
      </c>
      <c r="J20" s="13">
        <v>58728</v>
      </c>
      <c r="K20" s="13">
        <v>152</v>
      </c>
      <c r="L20" s="35">
        <v>788086.74551699625</v>
      </c>
      <c r="M20" s="13">
        <v>812913.91960526875</v>
      </c>
      <c r="N20" s="13">
        <v>746506</v>
      </c>
      <c r="O20" s="13">
        <v>0</v>
      </c>
      <c r="P20" s="13">
        <v>66407.919605268748</v>
      </c>
      <c r="Q20" s="35">
        <v>23925.952043000001</v>
      </c>
      <c r="R20" s="13">
        <v>37972</v>
      </c>
      <c r="S20" s="13">
        <v>0</v>
      </c>
      <c r="T20" s="13">
        <v>28479</v>
      </c>
      <c r="U20" s="35">
        <v>23772.850595</v>
      </c>
      <c r="V20" s="13">
        <v>50371</v>
      </c>
      <c r="W20" s="13">
        <v>0</v>
      </c>
      <c r="X20" s="13">
        <v>37778.25</v>
      </c>
      <c r="Y20" s="35">
        <v>5969.0418387748032</v>
      </c>
      <c r="Z20" s="13">
        <v>216704</v>
      </c>
      <c r="AA20" s="13">
        <v>73098</v>
      </c>
      <c r="AB20" s="1">
        <v>107704.5</v>
      </c>
    </row>
    <row r="21" spans="1:28">
      <c r="A21" s="2">
        <v>47</v>
      </c>
      <c r="B21" s="1" t="s">
        <v>19</v>
      </c>
      <c r="C21" s="13">
        <v>7278036.391331411</v>
      </c>
      <c r="D21" s="13">
        <v>7086225.9607670419</v>
      </c>
      <c r="E21" s="13">
        <v>191810.4305643687</v>
      </c>
      <c r="F21" s="13">
        <v>7811143</v>
      </c>
      <c r="G21" s="13">
        <v>7619143</v>
      </c>
      <c r="H21" s="13">
        <v>192000</v>
      </c>
      <c r="I21" s="13">
        <v>260942</v>
      </c>
      <c r="J21" s="13">
        <v>244258</v>
      </c>
      <c r="K21" s="13">
        <v>16684</v>
      </c>
      <c r="L21" s="35">
        <v>3573769.5626084274</v>
      </c>
      <c r="M21" s="13">
        <v>3394837.3121511368</v>
      </c>
      <c r="N21" s="13">
        <v>3573770</v>
      </c>
      <c r="O21" s="13">
        <v>3130</v>
      </c>
      <c r="P21" s="13">
        <v>-175802.68784886319</v>
      </c>
      <c r="Q21" s="35">
        <v>72444.913398000004</v>
      </c>
      <c r="R21" s="13">
        <v>261430</v>
      </c>
      <c r="S21" s="13">
        <v>1624</v>
      </c>
      <c r="T21" s="13">
        <v>194854.5</v>
      </c>
      <c r="U21" s="35">
        <v>14944.135012000001</v>
      </c>
      <c r="V21" s="13">
        <v>39338</v>
      </c>
      <c r="W21" s="13">
        <v>719</v>
      </c>
      <c r="X21" s="13">
        <v>28964.25</v>
      </c>
      <c r="Y21" s="35">
        <v>44762.608446989601</v>
      </c>
      <c r="Z21" s="13">
        <v>504764</v>
      </c>
      <c r="AA21" s="13">
        <v>216615</v>
      </c>
      <c r="AB21" s="1">
        <v>225984.75</v>
      </c>
    </row>
    <row r="22" spans="1:28">
      <c r="A22" s="2">
        <v>48</v>
      </c>
      <c r="B22" s="1" t="s">
        <v>392</v>
      </c>
      <c r="C22" s="13">
        <v>1814580.029142387</v>
      </c>
      <c r="D22" s="13">
        <v>1789973.5079972195</v>
      </c>
      <c r="E22" s="13">
        <v>24606.521145167451</v>
      </c>
      <c r="F22" s="13">
        <v>1016913</v>
      </c>
      <c r="G22" s="13">
        <v>997173</v>
      </c>
      <c r="H22" s="13">
        <v>19740</v>
      </c>
      <c r="I22" s="13">
        <v>133947</v>
      </c>
      <c r="J22" s="13">
        <v>133207</v>
      </c>
      <c r="K22" s="13">
        <v>740</v>
      </c>
      <c r="L22" s="35">
        <v>1390008.989811532</v>
      </c>
      <c r="M22" s="13">
        <v>1228857.0396120183</v>
      </c>
      <c r="N22" s="13">
        <v>1267401</v>
      </c>
      <c r="O22" s="13">
        <v>49389</v>
      </c>
      <c r="P22" s="13">
        <v>10845.03961201827</v>
      </c>
      <c r="Q22" s="35">
        <v>34091.471420000002</v>
      </c>
      <c r="R22" s="13">
        <v>25166</v>
      </c>
      <c r="S22" s="13">
        <v>0</v>
      </c>
      <c r="T22" s="13">
        <v>18874.5</v>
      </c>
      <c r="U22" s="35">
        <v>2191.0595825999999</v>
      </c>
      <c r="V22" s="13">
        <v>17685</v>
      </c>
      <c r="W22" s="13">
        <v>0</v>
      </c>
      <c r="X22" s="13">
        <v>13263.75</v>
      </c>
      <c r="Y22" s="35">
        <v>0</v>
      </c>
      <c r="Z22" s="13">
        <v>146190</v>
      </c>
      <c r="AA22" s="13">
        <v>9891</v>
      </c>
      <c r="AB22" s="1">
        <v>104506.05</v>
      </c>
    </row>
    <row r="23" spans="1:28">
      <c r="A23" s="2">
        <v>50</v>
      </c>
      <c r="B23" s="1" t="s">
        <v>20</v>
      </c>
      <c r="C23" s="13">
        <v>1938356.3156793062</v>
      </c>
      <c r="D23" s="13">
        <v>1899616.163643325</v>
      </c>
      <c r="E23" s="13">
        <v>38740.152035981286</v>
      </c>
      <c r="F23" s="13">
        <v>1966970</v>
      </c>
      <c r="G23" s="13">
        <v>1927098</v>
      </c>
      <c r="H23" s="13">
        <v>39872</v>
      </c>
      <c r="I23" s="13">
        <v>146684</v>
      </c>
      <c r="J23" s="13">
        <v>146684</v>
      </c>
      <c r="K23" s="13">
        <v>0</v>
      </c>
      <c r="L23" s="35">
        <v>576648.19897748192</v>
      </c>
      <c r="M23" s="13">
        <v>797810.56890033931</v>
      </c>
      <c r="N23" s="13">
        <v>563682</v>
      </c>
      <c r="O23" s="13">
        <v>0</v>
      </c>
      <c r="P23" s="13">
        <v>234128.56890033931</v>
      </c>
      <c r="Q23" s="35">
        <v>8717.5369582000003</v>
      </c>
      <c r="R23" s="13">
        <v>48934</v>
      </c>
      <c r="S23" s="13">
        <v>0</v>
      </c>
      <c r="T23" s="13">
        <v>36700.5</v>
      </c>
      <c r="U23" s="35">
        <v>9444.8963872999993</v>
      </c>
      <c r="V23" s="13">
        <v>36317</v>
      </c>
      <c r="W23" s="13">
        <v>0</v>
      </c>
      <c r="X23" s="13">
        <v>27237.75</v>
      </c>
      <c r="Y23" s="35">
        <v>21825.261986821202</v>
      </c>
      <c r="Z23" s="13">
        <v>342691</v>
      </c>
      <c r="AA23" s="13">
        <v>95375</v>
      </c>
      <c r="AB23" s="1">
        <v>191729.25</v>
      </c>
    </row>
    <row r="24" spans="1:28">
      <c r="A24" s="2">
        <v>51</v>
      </c>
      <c r="B24" s="1" t="s">
        <v>441</v>
      </c>
      <c r="C24" s="13">
        <v>2823847.6701926249</v>
      </c>
      <c r="D24" s="13">
        <v>2743373.2696954082</v>
      </c>
      <c r="E24" s="13">
        <v>80474.40049721676</v>
      </c>
      <c r="F24" s="13">
        <v>2805533</v>
      </c>
      <c r="G24" s="13">
        <v>2732612</v>
      </c>
      <c r="H24" s="13">
        <v>72921</v>
      </c>
      <c r="I24" s="13">
        <v>73198</v>
      </c>
      <c r="J24" s="13">
        <v>73198</v>
      </c>
      <c r="K24" s="13">
        <v>0</v>
      </c>
      <c r="L24" s="35">
        <v>1215373.7432088554</v>
      </c>
      <c r="M24" s="13">
        <v>1768870.4116964494</v>
      </c>
      <c r="N24" s="13">
        <v>1535213</v>
      </c>
      <c r="O24" s="13">
        <v>12887</v>
      </c>
      <c r="P24" s="13">
        <v>246544.41169644939</v>
      </c>
      <c r="Q24" s="35">
        <v>43080.287874000001</v>
      </c>
      <c r="R24" s="13">
        <v>155705</v>
      </c>
      <c r="S24" s="13">
        <v>12605</v>
      </c>
      <c r="T24" s="13">
        <v>107325</v>
      </c>
      <c r="U24" s="35">
        <v>24070.146163000001</v>
      </c>
      <c r="V24" s="13">
        <v>54169</v>
      </c>
      <c r="W24" s="13">
        <v>0</v>
      </c>
      <c r="X24" s="13">
        <v>40626.75</v>
      </c>
      <c r="Y24" s="35">
        <v>46380.726678132814</v>
      </c>
      <c r="Z24" s="13">
        <v>120793</v>
      </c>
      <c r="AA24" s="13">
        <v>27611</v>
      </c>
      <c r="AB24" s="1">
        <v>72873.149999999994</v>
      </c>
    </row>
    <row r="25" spans="1:28">
      <c r="A25" s="2">
        <v>52</v>
      </c>
      <c r="B25" s="1" t="s">
        <v>497</v>
      </c>
      <c r="C25" s="13">
        <v>6051688.8555146819</v>
      </c>
      <c r="D25" s="13">
        <v>5954714.6884928076</v>
      </c>
      <c r="E25" s="13">
        <v>96974.167021874324</v>
      </c>
      <c r="F25" s="13">
        <v>7320662</v>
      </c>
      <c r="G25" s="13">
        <v>7177370</v>
      </c>
      <c r="H25" s="13">
        <v>143292</v>
      </c>
      <c r="I25" s="13">
        <v>173606</v>
      </c>
      <c r="J25" s="13">
        <v>173606</v>
      </c>
      <c r="K25" s="13">
        <v>0</v>
      </c>
      <c r="L25" s="35">
        <v>3146066.269921117</v>
      </c>
      <c r="M25" s="13">
        <v>3063688.2762766131</v>
      </c>
      <c r="N25" s="13">
        <v>2394299</v>
      </c>
      <c r="O25" s="13">
        <v>1406</v>
      </c>
      <c r="P25" s="13">
        <v>670795.27627661312</v>
      </c>
      <c r="Q25" s="35">
        <v>33067.341482999997</v>
      </c>
      <c r="R25" s="13">
        <v>272727</v>
      </c>
      <c r="S25" s="13">
        <v>0</v>
      </c>
      <c r="T25" s="13">
        <v>204545.25</v>
      </c>
      <c r="U25" s="35">
        <v>5216.469607</v>
      </c>
      <c r="V25" s="13">
        <v>15092</v>
      </c>
      <c r="W25" s="13">
        <v>0</v>
      </c>
      <c r="X25" s="13">
        <v>11319</v>
      </c>
      <c r="Y25" s="35">
        <v>5540.2826466563401</v>
      </c>
      <c r="Z25" s="13">
        <v>403145</v>
      </c>
      <c r="AA25" s="13">
        <v>85703</v>
      </c>
      <c r="AB25" s="1">
        <v>246862.8</v>
      </c>
    </row>
    <row r="26" spans="1:28">
      <c r="A26" s="2">
        <v>53</v>
      </c>
      <c r="B26" s="1" t="s">
        <v>21</v>
      </c>
      <c r="C26" s="13">
        <v>2081299.2080548019</v>
      </c>
      <c r="D26" s="13">
        <v>2062188.3109260728</v>
      </c>
      <c r="E26" s="13">
        <v>19110.897128729055</v>
      </c>
      <c r="F26" s="13">
        <v>2257051</v>
      </c>
      <c r="G26" s="13">
        <v>2252075</v>
      </c>
      <c r="H26" s="13">
        <v>4976</v>
      </c>
      <c r="I26" s="13">
        <v>86337</v>
      </c>
      <c r="J26" s="13">
        <v>86337</v>
      </c>
      <c r="K26" s="13">
        <v>0</v>
      </c>
      <c r="L26" s="35">
        <v>984402.59516364324</v>
      </c>
      <c r="M26" s="13">
        <v>1318420.4587888047</v>
      </c>
      <c r="N26" s="13">
        <v>1199230</v>
      </c>
      <c r="O26" s="13">
        <v>0</v>
      </c>
      <c r="P26" s="13">
        <v>119190.45878880471</v>
      </c>
      <c r="Q26" s="35">
        <v>35910.086639000001</v>
      </c>
      <c r="R26" s="13">
        <v>47770</v>
      </c>
      <c r="S26" s="13">
        <v>629</v>
      </c>
      <c r="T26" s="13">
        <v>35355.75</v>
      </c>
      <c r="U26" s="35">
        <v>0</v>
      </c>
      <c r="V26" s="13">
        <v>11344</v>
      </c>
      <c r="W26" s="13">
        <v>0</v>
      </c>
      <c r="X26" s="13">
        <v>8508</v>
      </c>
      <c r="Y26" s="35">
        <v>20156.763465800421</v>
      </c>
      <c r="Z26" s="13">
        <v>108419</v>
      </c>
      <c r="AA26" s="13">
        <v>45105</v>
      </c>
      <c r="AB26" s="1">
        <v>49517.7</v>
      </c>
    </row>
    <row r="27" spans="1:28">
      <c r="A27" s="2">
        <v>55</v>
      </c>
      <c r="B27" s="1" t="s">
        <v>442</v>
      </c>
      <c r="C27" s="13">
        <v>1928404.8401880155</v>
      </c>
      <c r="D27" s="13">
        <v>1869969.6714368418</v>
      </c>
      <c r="E27" s="13">
        <v>58435.168751173609</v>
      </c>
      <c r="F27" s="13">
        <v>2217186</v>
      </c>
      <c r="G27" s="13">
        <v>2167823</v>
      </c>
      <c r="H27" s="13">
        <v>49363</v>
      </c>
      <c r="I27" s="13">
        <v>64571</v>
      </c>
      <c r="J27" s="13">
        <v>62950</v>
      </c>
      <c r="K27" s="13">
        <v>1621</v>
      </c>
      <c r="L27" s="35">
        <v>984646.52588736988</v>
      </c>
      <c r="M27" s="13">
        <v>1723451.4328560645</v>
      </c>
      <c r="N27" s="13">
        <v>1077456</v>
      </c>
      <c r="O27" s="13">
        <v>0</v>
      </c>
      <c r="P27" s="13">
        <v>645995.43285606452</v>
      </c>
      <c r="Q27" s="35">
        <v>46917.451504999997</v>
      </c>
      <c r="R27" s="13">
        <v>128178</v>
      </c>
      <c r="S27" s="13">
        <v>17913</v>
      </c>
      <c r="T27" s="13">
        <v>82698.75</v>
      </c>
      <c r="U27" s="35">
        <v>18311.539766000002</v>
      </c>
      <c r="V27" s="13">
        <v>58114</v>
      </c>
      <c r="W27" s="13">
        <v>0</v>
      </c>
      <c r="X27" s="13">
        <v>43585.5</v>
      </c>
      <c r="Y27" s="35">
        <v>38124.308149110562</v>
      </c>
      <c r="Z27" s="13">
        <v>115885</v>
      </c>
      <c r="AA27" s="13">
        <v>59588</v>
      </c>
      <c r="AB27" s="1">
        <v>47151.15</v>
      </c>
    </row>
    <row r="28" spans="1:28">
      <c r="A28" s="2">
        <v>56</v>
      </c>
      <c r="B28" s="1" t="s">
        <v>22</v>
      </c>
      <c r="C28" s="13">
        <v>1638287.9039151082</v>
      </c>
      <c r="D28" s="13">
        <v>1609481.6531998103</v>
      </c>
      <c r="E28" s="13">
        <v>28806.250715297916</v>
      </c>
      <c r="F28" s="13">
        <v>1849664</v>
      </c>
      <c r="G28" s="13">
        <v>1798789</v>
      </c>
      <c r="H28" s="13">
        <v>50875</v>
      </c>
      <c r="I28" s="13">
        <v>114964</v>
      </c>
      <c r="J28" s="13">
        <v>114964</v>
      </c>
      <c r="K28" s="13">
        <v>0</v>
      </c>
      <c r="L28" s="35">
        <v>842827.01747333503</v>
      </c>
      <c r="M28" s="13">
        <v>1220652.5495965751</v>
      </c>
      <c r="N28" s="13">
        <v>758055</v>
      </c>
      <c r="O28" s="13">
        <v>1613</v>
      </c>
      <c r="P28" s="13">
        <v>464210.54959657509</v>
      </c>
      <c r="Q28" s="35">
        <v>23989.734411000001</v>
      </c>
      <c r="R28" s="13">
        <v>66970</v>
      </c>
      <c r="S28" s="13">
        <v>0</v>
      </c>
      <c r="T28" s="13">
        <v>50227.5</v>
      </c>
      <c r="U28" s="35">
        <v>19961.982383999999</v>
      </c>
      <c r="V28" s="13">
        <v>69811</v>
      </c>
      <c r="W28" s="13">
        <v>0</v>
      </c>
      <c r="X28" s="13">
        <v>52358.25</v>
      </c>
      <c r="Y28" s="35">
        <v>27144.937214393824</v>
      </c>
      <c r="Z28" s="13">
        <v>105734</v>
      </c>
      <c r="AA28" s="13">
        <v>16695</v>
      </c>
      <c r="AB28" s="1">
        <v>68829.149999999994</v>
      </c>
    </row>
    <row r="29" spans="1:28">
      <c r="A29" s="2">
        <v>58</v>
      </c>
      <c r="B29" s="1" t="s">
        <v>23</v>
      </c>
      <c r="C29" s="13">
        <v>4734422.4086361798</v>
      </c>
      <c r="D29" s="13">
        <v>4657746.7196253398</v>
      </c>
      <c r="E29" s="13">
        <v>76675.689010840244</v>
      </c>
      <c r="F29" s="13">
        <v>5173732</v>
      </c>
      <c r="G29" s="13">
        <v>5060445</v>
      </c>
      <c r="H29" s="13">
        <v>113287</v>
      </c>
      <c r="I29" s="13">
        <v>246942</v>
      </c>
      <c r="J29" s="13">
        <v>239286</v>
      </c>
      <c r="K29" s="13">
        <v>7656</v>
      </c>
      <c r="L29" s="35">
        <v>1974624.2484598279</v>
      </c>
      <c r="M29" s="13">
        <v>3365819.2113591563</v>
      </c>
      <c r="N29" s="13">
        <v>1013022</v>
      </c>
      <c r="O29" s="13">
        <v>13959</v>
      </c>
      <c r="P29" s="13">
        <v>1480968.1863448708</v>
      </c>
      <c r="Q29" s="35">
        <v>71193.797712</v>
      </c>
      <c r="R29" s="13">
        <v>299361</v>
      </c>
      <c r="S29" s="13">
        <v>9920</v>
      </c>
      <c r="T29" s="13">
        <v>217080.75</v>
      </c>
      <c r="U29" s="35">
        <v>44221.475772999998</v>
      </c>
      <c r="V29" s="13">
        <v>159950</v>
      </c>
      <c r="W29" s="13">
        <v>943</v>
      </c>
      <c r="X29" s="13">
        <v>119255.25</v>
      </c>
      <c r="Y29" s="35">
        <v>96586.451358082806</v>
      </c>
      <c r="Z29" s="13">
        <v>294652</v>
      </c>
      <c r="AA29" s="13">
        <v>111260</v>
      </c>
      <c r="AB29" s="1">
        <v>144314.54999999999</v>
      </c>
    </row>
    <row r="30" spans="1:28">
      <c r="A30" s="2">
        <v>59</v>
      </c>
      <c r="B30" s="1" t="s">
        <v>24</v>
      </c>
      <c r="C30" s="13">
        <v>5445043.5011287285</v>
      </c>
      <c r="D30" s="13">
        <v>5406590.895821115</v>
      </c>
      <c r="E30" s="13">
        <v>38452.605307613507</v>
      </c>
      <c r="F30" s="13">
        <v>6297002</v>
      </c>
      <c r="G30" s="13">
        <v>6244437</v>
      </c>
      <c r="H30" s="13">
        <v>52565</v>
      </c>
      <c r="I30" s="13">
        <v>409319</v>
      </c>
      <c r="J30" s="13">
        <v>409319</v>
      </c>
      <c r="K30" s="13">
        <v>0</v>
      </c>
      <c r="L30" s="35">
        <v>2468798.6633627047</v>
      </c>
      <c r="M30" s="13">
        <v>4309223.7484193258</v>
      </c>
      <c r="N30" s="13">
        <v>2223966</v>
      </c>
      <c r="O30" s="13">
        <v>0</v>
      </c>
      <c r="P30" s="13">
        <v>1851598.9975220286</v>
      </c>
      <c r="Q30" s="35">
        <v>87891.081349</v>
      </c>
      <c r="R30" s="13">
        <v>213438</v>
      </c>
      <c r="S30" s="13">
        <v>3104</v>
      </c>
      <c r="T30" s="13">
        <v>157750.5</v>
      </c>
      <c r="U30" s="35">
        <v>35838.557666000001</v>
      </c>
      <c r="V30" s="13">
        <v>82721</v>
      </c>
      <c r="W30" s="13">
        <v>0</v>
      </c>
      <c r="X30" s="13">
        <v>62040.75</v>
      </c>
      <c r="Y30" s="35">
        <v>61804.345594544422</v>
      </c>
      <c r="Z30" s="13">
        <v>152868</v>
      </c>
      <c r="AA30" s="13">
        <v>59483</v>
      </c>
      <c r="AB30" s="1">
        <v>71952.75</v>
      </c>
    </row>
    <row r="31" spans="1:28">
      <c r="A31" s="2">
        <v>60</v>
      </c>
      <c r="B31" s="1" t="s">
        <v>25</v>
      </c>
      <c r="C31" s="13">
        <v>103629.82740474791</v>
      </c>
      <c r="D31" s="13">
        <v>103629.82740474791</v>
      </c>
      <c r="E31" s="13">
        <v>0</v>
      </c>
      <c r="F31" s="13">
        <v>92302</v>
      </c>
      <c r="G31" s="13">
        <v>72152</v>
      </c>
      <c r="H31" s="13">
        <v>20150</v>
      </c>
      <c r="I31" s="13">
        <v>868</v>
      </c>
      <c r="J31" s="13">
        <v>868</v>
      </c>
      <c r="K31" s="13">
        <v>0</v>
      </c>
      <c r="L31" s="35">
        <v>98285.93805437017</v>
      </c>
      <c r="M31" s="13">
        <v>184399.23827173258</v>
      </c>
      <c r="N31" s="13">
        <v>97641</v>
      </c>
      <c r="O31" s="13">
        <v>0</v>
      </c>
      <c r="P31" s="13">
        <v>73714.453540777627</v>
      </c>
      <c r="Q31" s="35">
        <v>4796.3523230999999</v>
      </c>
      <c r="R31" s="13">
        <v>7210</v>
      </c>
      <c r="S31" s="13">
        <v>0</v>
      </c>
      <c r="T31" s="13">
        <v>5407.5</v>
      </c>
      <c r="U31" s="35">
        <v>0</v>
      </c>
      <c r="V31" s="13">
        <v>0</v>
      </c>
      <c r="W31" s="13">
        <v>0</v>
      </c>
      <c r="X31" s="13">
        <v>0</v>
      </c>
      <c r="Y31" s="35">
        <v>0</v>
      </c>
      <c r="Z31" s="13">
        <v>0</v>
      </c>
      <c r="AA31" s="13">
        <v>0</v>
      </c>
      <c r="AB31" s="1">
        <v>0</v>
      </c>
    </row>
    <row r="32" spans="1:28">
      <c r="A32" s="2">
        <v>63</v>
      </c>
      <c r="B32" s="1" t="s">
        <v>393</v>
      </c>
      <c r="C32" s="13">
        <v>2169094.3776247748</v>
      </c>
      <c r="D32" s="13">
        <v>2154954.2994988863</v>
      </c>
      <c r="E32" s="13">
        <v>14140.078125888524</v>
      </c>
      <c r="F32" s="13">
        <v>2122012</v>
      </c>
      <c r="G32" s="13">
        <v>2100412</v>
      </c>
      <c r="H32" s="13">
        <v>21600</v>
      </c>
      <c r="I32" s="13">
        <v>60781</v>
      </c>
      <c r="J32" s="13">
        <v>60781</v>
      </c>
      <c r="K32" s="13">
        <v>0</v>
      </c>
      <c r="L32" s="35">
        <v>948009.54235307337</v>
      </c>
      <c r="M32" s="13">
        <v>1638079.7447510266</v>
      </c>
      <c r="N32" s="13">
        <v>901027</v>
      </c>
      <c r="O32" s="13">
        <v>0</v>
      </c>
      <c r="P32" s="13">
        <v>711007.15676480508</v>
      </c>
      <c r="Q32" s="35">
        <v>28839.867679999999</v>
      </c>
      <c r="R32" s="13">
        <v>93248</v>
      </c>
      <c r="S32" s="13">
        <v>2024</v>
      </c>
      <c r="T32" s="13">
        <v>68418</v>
      </c>
      <c r="U32" s="35">
        <v>7836.7051239000002</v>
      </c>
      <c r="V32" s="13">
        <v>0</v>
      </c>
      <c r="W32" s="13">
        <v>0</v>
      </c>
      <c r="X32" s="13">
        <v>0</v>
      </c>
      <c r="Y32" s="35">
        <v>29620.368207741314</v>
      </c>
      <c r="Z32" s="13">
        <v>207978</v>
      </c>
      <c r="AA32" s="13">
        <v>58394</v>
      </c>
      <c r="AB32" s="1">
        <v>114408.15</v>
      </c>
    </row>
    <row r="33" spans="1:28">
      <c r="A33" s="2">
        <v>64</v>
      </c>
      <c r="B33" s="1" t="s">
        <v>467</v>
      </c>
      <c r="C33" s="13">
        <v>2091252.0773528095</v>
      </c>
      <c r="D33" s="13">
        <v>2039398.2471714511</v>
      </c>
      <c r="E33" s="13">
        <v>51853.830181358411</v>
      </c>
      <c r="F33" s="13">
        <v>2377679</v>
      </c>
      <c r="G33" s="13">
        <v>2286976</v>
      </c>
      <c r="H33" s="13">
        <v>90703</v>
      </c>
      <c r="I33" s="13">
        <v>62504</v>
      </c>
      <c r="J33" s="13">
        <v>62504</v>
      </c>
      <c r="K33" s="13">
        <v>0</v>
      </c>
      <c r="L33" s="35">
        <v>871352.80045461527</v>
      </c>
      <c r="M33" s="13">
        <v>1281654.9948658422</v>
      </c>
      <c r="N33" s="13">
        <v>821936</v>
      </c>
      <c r="O33" s="13">
        <v>15021</v>
      </c>
      <c r="P33" s="13">
        <v>474739.99486584216</v>
      </c>
      <c r="Q33" s="35">
        <v>11495.647325</v>
      </c>
      <c r="R33" s="13">
        <v>33357</v>
      </c>
      <c r="S33" s="13">
        <v>91</v>
      </c>
      <c r="T33" s="13">
        <v>24949.5</v>
      </c>
      <c r="U33" s="35">
        <v>3618.0797146999998</v>
      </c>
      <c r="V33" s="13">
        <v>25012</v>
      </c>
      <c r="W33" s="13">
        <v>0</v>
      </c>
      <c r="X33" s="13">
        <v>18759</v>
      </c>
      <c r="Y33" s="35">
        <v>7610.046177142518</v>
      </c>
      <c r="Z33" s="13">
        <v>151780</v>
      </c>
      <c r="AA33" s="13">
        <v>89690</v>
      </c>
      <c r="AB33" s="1">
        <v>49342.350000000006</v>
      </c>
    </row>
    <row r="34" spans="1:28">
      <c r="A34" s="2">
        <v>65</v>
      </c>
      <c r="B34" s="1" t="s">
        <v>512</v>
      </c>
      <c r="C34" s="13">
        <v>3858570.0595350633</v>
      </c>
      <c r="D34" s="13">
        <v>3794163.4607460294</v>
      </c>
      <c r="E34" s="13">
        <v>64406.598789033793</v>
      </c>
      <c r="F34" s="13">
        <v>4207354</v>
      </c>
      <c r="G34" s="13">
        <v>4169851</v>
      </c>
      <c r="H34" s="13">
        <v>37503</v>
      </c>
      <c r="I34" s="13">
        <v>171608</v>
      </c>
      <c r="J34" s="13">
        <v>169213</v>
      </c>
      <c r="K34" s="13">
        <v>2395</v>
      </c>
      <c r="L34" s="35">
        <v>1658620.059697273</v>
      </c>
      <c r="M34" s="13">
        <v>2630563.2641294384</v>
      </c>
      <c r="N34" s="13">
        <v>1295541</v>
      </c>
      <c r="O34" s="13">
        <v>21476</v>
      </c>
      <c r="P34" s="13">
        <v>1243965.0447729547</v>
      </c>
      <c r="Q34" s="35">
        <v>46151.449793</v>
      </c>
      <c r="R34" s="13">
        <v>206995</v>
      </c>
      <c r="S34" s="13">
        <v>5268</v>
      </c>
      <c r="T34" s="13">
        <v>151295.25</v>
      </c>
      <c r="U34" s="35">
        <v>17568.446723000001</v>
      </c>
      <c r="V34" s="13">
        <v>29491</v>
      </c>
      <c r="W34" s="13">
        <v>0</v>
      </c>
      <c r="X34" s="13">
        <v>22118.25</v>
      </c>
      <c r="Y34" s="35">
        <v>25321.765627964844</v>
      </c>
      <c r="Z34" s="13">
        <v>326245</v>
      </c>
      <c r="AA34" s="13">
        <v>38826</v>
      </c>
      <c r="AB34" s="1">
        <v>221136.3</v>
      </c>
    </row>
    <row r="35" spans="1:28">
      <c r="A35" s="2">
        <v>70</v>
      </c>
      <c r="B35" s="1" t="s">
        <v>394</v>
      </c>
      <c r="C35" s="13">
        <v>3465656.7493534451</v>
      </c>
      <c r="D35" s="13">
        <v>3381700.8413841329</v>
      </c>
      <c r="E35" s="13">
        <v>83955.907969312117</v>
      </c>
      <c r="F35" s="13">
        <v>3784656</v>
      </c>
      <c r="G35" s="13">
        <v>3708757</v>
      </c>
      <c r="H35" s="13">
        <v>75899</v>
      </c>
      <c r="I35" s="13">
        <v>123069</v>
      </c>
      <c r="J35" s="13">
        <v>123069</v>
      </c>
      <c r="K35" s="13">
        <v>0</v>
      </c>
      <c r="L35" s="35">
        <v>1512628.529524951</v>
      </c>
      <c r="M35" s="13">
        <v>2605232.1014390476</v>
      </c>
      <c r="N35" s="13">
        <v>1948227</v>
      </c>
      <c r="O35" s="13">
        <v>0</v>
      </c>
      <c r="P35" s="13">
        <v>657005.1014390476</v>
      </c>
      <c r="Q35" s="35">
        <v>24953.644369000001</v>
      </c>
      <c r="R35" s="13">
        <v>96438</v>
      </c>
      <c r="S35" s="13">
        <v>298</v>
      </c>
      <c r="T35" s="13">
        <v>72105</v>
      </c>
      <c r="U35" s="35">
        <v>25795.821028999999</v>
      </c>
      <c r="V35" s="13">
        <v>62976</v>
      </c>
      <c r="W35" s="13">
        <v>0</v>
      </c>
      <c r="X35" s="13">
        <v>47232</v>
      </c>
      <c r="Y35" s="35">
        <v>57124.99581650256</v>
      </c>
      <c r="Z35" s="13">
        <v>90717</v>
      </c>
      <c r="AA35" s="13">
        <v>68969</v>
      </c>
      <c r="AB35" s="1">
        <v>18972.300000000003</v>
      </c>
    </row>
    <row r="36" spans="1:28">
      <c r="A36" s="2">
        <v>72</v>
      </c>
      <c r="B36" s="1" t="s">
        <v>26</v>
      </c>
      <c r="C36" s="13">
        <v>4014208.616001918</v>
      </c>
      <c r="D36" s="13">
        <v>3943803.5087827248</v>
      </c>
      <c r="E36" s="13">
        <v>70405.107219192927</v>
      </c>
      <c r="F36" s="13">
        <v>4201388</v>
      </c>
      <c r="G36" s="13">
        <v>4154650</v>
      </c>
      <c r="H36" s="13">
        <v>46738</v>
      </c>
      <c r="I36" s="13">
        <v>197095</v>
      </c>
      <c r="J36" s="13">
        <v>197095</v>
      </c>
      <c r="K36" s="13">
        <v>0</v>
      </c>
      <c r="L36" s="35">
        <v>1823707.736815897</v>
      </c>
      <c r="M36" s="13">
        <v>3040093.2340199705</v>
      </c>
      <c r="N36" s="13">
        <v>1998045</v>
      </c>
      <c r="O36" s="13">
        <v>0</v>
      </c>
      <c r="P36" s="13">
        <v>1042048.2340199705</v>
      </c>
      <c r="Q36" s="35">
        <v>37430.466563000002</v>
      </c>
      <c r="R36" s="13">
        <v>128999</v>
      </c>
      <c r="S36" s="13">
        <v>1972</v>
      </c>
      <c r="T36" s="13">
        <v>95270.25</v>
      </c>
      <c r="U36" s="35">
        <v>0</v>
      </c>
      <c r="V36" s="13">
        <v>0</v>
      </c>
      <c r="W36" s="13">
        <v>0</v>
      </c>
      <c r="X36" s="13">
        <v>0</v>
      </c>
      <c r="Y36" s="35">
        <v>52893.514635991414</v>
      </c>
      <c r="Z36" s="13">
        <v>157939</v>
      </c>
      <c r="AA36" s="13">
        <v>69208</v>
      </c>
      <c r="AB36" s="1">
        <v>70063.199999999997</v>
      </c>
    </row>
    <row r="37" spans="1:28">
      <c r="A37" s="2">
        <v>74</v>
      </c>
      <c r="B37" s="1" t="s">
        <v>27</v>
      </c>
      <c r="C37" s="13">
        <v>9617140.1548331119</v>
      </c>
      <c r="D37" s="13">
        <v>9321121.7583869584</v>
      </c>
      <c r="E37" s="13">
        <v>296018.39644615323</v>
      </c>
      <c r="F37" s="13">
        <v>9654897</v>
      </c>
      <c r="G37" s="13">
        <v>9386021</v>
      </c>
      <c r="H37" s="13">
        <v>268876</v>
      </c>
      <c r="I37" s="13">
        <v>378667</v>
      </c>
      <c r="J37" s="13">
        <v>378667</v>
      </c>
      <c r="K37" s="13">
        <v>0</v>
      </c>
      <c r="L37" s="35">
        <v>4602213.7491431329</v>
      </c>
      <c r="M37" s="13">
        <v>7879878.1507419795</v>
      </c>
      <c r="N37" s="13">
        <v>4804065</v>
      </c>
      <c r="O37" s="13">
        <v>6085</v>
      </c>
      <c r="P37" s="13">
        <v>3081898.1507419795</v>
      </c>
      <c r="Q37" s="35">
        <v>112151.07309999999</v>
      </c>
      <c r="R37" s="13">
        <v>244549</v>
      </c>
      <c r="S37" s="13">
        <v>5553</v>
      </c>
      <c r="T37" s="13">
        <v>179247</v>
      </c>
      <c r="U37" s="35">
        <v>28150.593476999999</v>
      </c>
      <c r="V37" s="13">
        <v>105646</v>
      </c>
      <c r="W37" s="13">
        <v>0</v>
      </c>
      <c r="X37" s="13">
        <v>79234.5</v>
      </c>
      <c r="Y37" s="35">
        <v>36958.125282865403</v>
      </c>
      <c r="Z37" s="13">
        <v>352841</v>
      </c>
      <c r="AA37" s="13">
        <v>81713</v>
      </c>
      <c r="AB37" s="1">
        <v>211132.79999999999</v>
      </c>
    </row>
    <row r="38" spans="1:28">
      <c r="A38" s="2">
        <v>79</v>
      </c>
      <c r="B38" s="1" t="s">
        <v>28</v>
      </c>
      <c r="C38" s="13">
        <v>2148303.9180268822</v>
      </c>
      <c r="D38" s="13">
        <v>2133945.9233220262</v>
      </c>
      <c r="E38" s="13">
        <v>14357.994704855937</v>
      </c>
      <c r="F38" s="13">
        <v>2281519</v>
      </c>
      <c r="G38" s="13">
        <v>2261693</v>
      </c>
      <c r="H38" s="13">
        <v>19826</v>
      </c>
      <c r="I38" s="13">
        <v>102523</v>
      </c>
      <c r="J38" s="13">
        <v>102523</v>
      </c>
      <c r="K38" s="13">
        <v>0</v>
      </c>
      <c r="L38" s="35">
        <v>1037918.1736103615</v>
      </c>
      <c r="M38" s="13">
        <v>1825403.2542870622</v>
      </c>
      <c r="N38" s="13">
        <v>863798</v>
      </c>
      <c r="O38" s="13">
        <v>0</v>
      </c>
      <c r="P38" s="13">
        <v>778438.6302077712</v>
      </c>
      <c r="Q38" s="35">
        <v>36805.697394000003</v>
      </c>
      <c r="R38" s="13">
        <v>133562</v>
      </c>
      <c r="S38" s="13">
        <v>495</v>
      </c>
      <c r="T38" s="13">
        <v>99800.25</v>
      </c>
      <c r="U38" s="35">
        <v>26891.098907</v>
      </c>
      <c r="V38" s="13">
        <v>59709</v>
      </c>
      <c r="W38" s="13">
        <v>0</v>
      </c>
      <c r="X38" s="13">
        <v>44781.75</v>
      </c>
      <c r="Y38" s="35">
        <v>8941.4789249162841</v>
      </c>
      <c r="Z38" s="13">
        <v>98977</v>
      </c>
      <c r="AA38" s="13">
        <v>22782</v>
      </c>
      <c r="AB38" s="1">
        <v>57807</v>
      </c>
    </row>
    <row r="39" spans="1:28">
      <c r="A39" s="2">
        <v>80</v>
      </c>
      <c r="B39" s="1" t="s">
        <v>29</v>
      </c>
      <c r="C39" s="13">
        <v>42153604.300561957</v>
      </c>
      <c r="D39" s="13">
        <v>41262783.246959977</v>
      </c>
      <c r="E39" s="13">
        <v>890821.05360197998</v>
      </c>
      <c r="F39" s="13">
        <v>43646769</v>
      </c>
      <c r="G39" s="13">
        <v>42740684</v>
      </c>
      <c r="H39" s="13">
        <v>906085</v>
      </c>
      <c r="I39" s="13">
        <v>1864902</v>
      </c>
      <c r="J39" s="13">
        <v>1858299</v>
      </c>
      <c r="K39" s="13">
        <v>6603</v>
      </c>
      <c r="L39" s="35">
        <v>20651278.892469343</v>
      </c>
      <c r="M39" s="13">
        <v>34014651.444241807</v>
      </c>
      <c r="N39" s="13">
        <v>30974585</v>
      </c>
      <c r="O39" s="13">
        <v>4768002</v>
      </c>
      <c r="P39" s="13">
        <v>7808068.4442418069</v>
      </c>
      <c r="Q39" s="35">
        <v>221905.80992</v>
      </c>
      <c r="R39" s="13">
        <v>977739</v>
      </c>
      <c r="S39" s="13">
        <v>18238</v>
      </c>
      <c r="T39" s="13">
        <v>719625.75</v>
      </c>
      <c r="U39" s="35">
        <v>61018.237730000001</v>
      </c>
      <c r="V39" s="13">
        <v>217728</v>
      </c>
      <c r="W39" s="13">
        <v>813</v>
      </c>
      <c r="X39" s="13">
        <v>162686.25</v>
      </c>
      <c r="Y39" s="35">
        <v>384690.50618029007</v>
      </c>
      <c r="Z39" s="13">
        <v>2172932</v>
      </c>
      <c r="AA39" s="13">
        <v>330613</v>
      </c>
      <c r="AB39" s="1">
        <v>1420790.4</v>
      </c>
    </row>
    <row r="40" spans="1:28">
      <c r="A40" s="2">
        <v>81</v>
      </c>
      <c r="B40" s="1" t="s">
        <v>395</v>
      </c>
      <c r="C40" s="13">
        <v>976420.60179718467</v>
      </c>
      <c r="D40" s="13">
        <v>967878.01401801291</v>
      </c>
      <c r="E40" s="13">
        <v>8542.587779171743</v>
      </c>
      <c r="F40" s="13">
        <v>1186361</v>
      </c>
      <c r="G40" s="13">
        <v>1184281</v>
      </c>
      <c r="H40" s="13">
        <v>2080</v>
      </c>
      <c r="I40" s="13">
        <v>18671</v>
      </c>
      <c r="J40" s="13">
        <v>18671</v>
      </c>
      <c r="K40" s="13">
        <v>0</v>
      </c>
      <c r="L40" s="35">
        <v>568435.19262654649</v>
      </c>
      <c r="M40" s="13">
        <v>1007670.5462191385</v>
      </c>
      <c r="N40" s="13">
        <v>420890</v>
      </c>
      <c r="O40" s="13">
        <v>0</v>
      </c>
      <c r="P40" s="13">
        <v>426326.39446990984</v>
      </c>
      <c r="Q40" s="35">
        <v>18203.888105000002</v>
      </c>
      <c r="R40" s="13">
        <v>22378</v>
      </c>
      <c r="S40" s="13">
        <v>10828</v>
      </c>
      <c r="T40" s="13">
        <v>8662.5</v>
      </c>
      <c r="U40" s="35">
        <v>10448.940162999999</v>
      </c>
      <c r="V40" s="13">
        <v>30046</v>
      </c>
      <c r="W40" s="13">
        <v>0</v>
      </c>
      <c r="X40" s="13">
        <v>22534.5</v>
      </c>
      <c r="Y40" s="35">
        <v>10578.702928943181</v>
      </c>
      <c r="Z40" s="13">
        <v>88616</v>
      </c>
      <c r="AA40" s="13">
        <v>31474</v>
      </c>
      <c r="AB40" s="1">
        <v>45580.95</v>
      </c>
    </row>
    <row r="41" spans="1:28">
      <c r="A41" s="2">
        <v>82</v>
      </c>
      <c r="B41" s="1" t="s">
        <v>443</v>
      </c>
      <c r="C41" s="13">
        <v>1965881.5111625614</v>
      </c>
      <c r="D41" s="13">
        <v>1924634.6737471283</v>
      </c>
      <c r="E41" s="13">
        <v>41246.837415432943</v>
      </c>
      <c r="F41" s="13">
        <v>2326095</v>
      </c>
      <c r="G41" s="13">
        <v>2295825</v>
      </c>
      <c r="H41" s="13">
        <v>30270</v>
      </c>
      <c r="I41" s="13">
        <v>89579</v>
      </c>
      <c r="J41" s="13">
        <v>89579</v>
      </c>
      <c r="K41" s="13">
        <v>0</v>
      </c>
      <c r="L41" s="35">
        <v>855238.25301568501</v>
      </c>
      <c r="M41" s="13">
        <v>1368710.5322497734</v>
      </c>
      <c r="N41" s="13">
        <v>748347</v>
      </c>
      <c r="O41" s="13">
        <v>2046</v>
      </c>
      <c r="P41" s="13">
        <v>622409.53224977339</v>
      </c>
      <c r="Q41" s="35">
        <v>27070.395304000001</v>
      </c>
      <c r="R41" s="13">
        <v>200915</v>
      </c>
      <c r="S41" s="13">
        <v>0</v>
      </c>
      <c r="T41" s="13">
        <v>150686.25</v>
      </c>
      <c r="U41" s="35">
        <v>0</v>
      </c>
      <c r="V41" s="13">
        <v>0</v>
      </c>
      <c r="W41" s="13">
        <v>0</v>
      </c>
      <c r="X41" s="13">
        <v>0</v>
      </c>
      <c r="Y41" s="35">
        <v>1630.7241809575073</v>
      </c>
      <c r="Z41" s="13">
        <v>97308</v>
      </c>
      <c r="AA41" s="13">
        <v>3667</v>
      </c>
      <c r="AB41" s="1">
        <v>72168</v>
      </c>
    </row>
    <row r="42" spans="1:28">
      <c r="A42" s="2">
        <v>83</v>
      </c>
      <c r="B42" s="1" t="s">
        <v>468</v>
      </c>
      <c r="C42" s="13">
        <v>1151828.4556876984</v>
      </c>
      <c r="D42" s="13">
        <v>1142107.3131568842</v>
      </c>
      <c r="E42" s="13">
        <v>9721.1425308143007</v>
      </c>
      <c r="F42" s="13">
        <v>1171850</v>
      </c>
      <c r="G42" s="13">
        <v>1157479</v>
      </c>
      <c r="H42" s="13">
        <v>14371</v>
      </c>
      <c r="I42" s="13">
        <v>55725</v>
      </c>
      <c r="J42" s="13">
        <v>55725</v>
      </c>
      <c r="K42" s="13">
        <v>0</v>
      </c>
      <c r="L42" s="35">
        <v>519869.79510636756</v>
      </c>
      <c r="M42" s="13">
        <v>829352.52339241095</v>
      </c>
      <c r="N42" s="13">
        <v>678309</v>
      </c>
      <c r="O42" s="13">
        <v>0</v>
      </c>
      <c r="P42" s="13">
        <v>151043.52339241095</v>
      </c>
      <c r="Q42" s="35">
        <v>27203.563117000002</v>
      </c>
      <c r="R42" s="13">
        <v>126532</v>
      </c>
      <c r="S42" s="13">
        <v>10894</v>
      </c>
      <c r="T42" s="13">
        <v>86728.5</v>
      </c>
      <c r="U42" s="35">
        <v>14367.292724999999</v>
      </c>
      <c r="V42" s="13">
        <v>56334</v>
      </c>
      <c r="W42" s="13">
        <v>0</v>
      </c>
      <c r="X42" s="13">
        <v>42250.5</v>
      </c>
      <c r="Y42" s="35">
        <v>33146.60250331353</v>
      </c>
      <c r="Z42" s="13">
        <v>155045</v>
      </c>
      <c r="AA42" s="13">
        <v>21960</v>
      </c>
      <c r="AB42" s="1">
        <v>102816.45</v>
      </c>
    </row>
    <row r="43" spans="1:28">
      <c r="A43" s="2">
        <v>85</v>
      </c>
      <c r="B43" s="1" t="s">
        <v>30</v>
      </c>
      <c r="C43" s="13">
        <v>3979153.3389210948</v>
      </c>
      <c r="D43" s="13">
        <v>3897995.5314010624</v>
      </c>
      <c r="E43" s="13">
        <v>81157.807520032409</v>
      </c>
      <c r="F43" s="13">
        <v>3687895</v>
      </c>
      <c r="G43" s="13">
        <v>3627159</v>
      </c>
      <c r="H43" s="13">
        <v>60736</v>
      </c>
      <c r="I43" s="13">
        <v>157363</v>
      </c>
      <c r="J43" s="13">
        <v>156871</v>
      </c>
      <c r="K43" s="13">
        <v>492</v>
      </c>
      <c r="L43" s="35">
        <v>1762859.1169844149</v>
      </c>
      <c r="M43" s="13">
        <v>2999929.036671719</v>
      </c>
      <c r="N43" s="13">
        <v>2352267</v>
      </c>
      <c r="O43" s="13">
        <v>4225</v>
      </c>
      <c r="P43" s="13">
        <v>651887.03667171905</v>
      </c>
      <c r="Q43" s="35">
        <v>41528.045814999998</v>
      </c>
      <c r="R43" s="13">
        <v>177120</v>
      </c>
      <c r="S43" s="13">
        <v>36</v>
      </c>
      <c r="T43" s="13">
        <v>132813</v>
      </c>
      <c r="U43" s="35">
        <v>45485.930132000001</v>
      </c>
      <c r="V43" s="13">
        <v>95496</v>
      </c>
      <c r="W43" s="13">
        <v>0</v>
      </c>
      <c r="X43" s="13">
        <v>71622</v>
      </c>
      <c r="Y43" s="35">
        <v>64491.418309116452</v>
      </c>
      <c r="Z43" s="13">
        <v>254924</v>
      </c>
      <c r="AA43" s="13">
        <v>58475</v>
      </c>
      <c r="AB43" s="1">
        <v>153746.25</v>
      </c>
    </row>
    <row r="44" spans="1:28">
      <c r="A44" s="2">
        <v>86</v>
      </c>
      <c r="B44" s="1" t="s">
        <v>31</v>
      </c>
      <c r="C44" s="13">
        <v>3550837.8075193502</v>
      </c>
      <c r="D44" s="13">
        <v>3529902.3425861392</v>
      </c>
      <c r="E44" s="13">
        <v>20935.464933210886</v>
      </c>
      <c r="F44" s="13">
        <v>4398646</v>
      </c>
      <c r="G44" s="13">
        <v>4343317</v>
      </c>
      <c r="H44" s="13">
        <v>55329</v>
      </c>
      <c r="I44" s="13">
        <v>180962</v>
      </c>
      <c r="J44" s="13">
        <v>175832</v>
      </c>
      <c r="K44" s="13">
        <v>5130</v>
      </c>
      <c r="L44" s="35">
        <v>1797652.508395999</v>
      </c>
      <c r="M44" s="13">
        <v>1477019.8994771698</v>
      </c>
      <c r="N44" s="13">
        <v>1435358</v>
      </c>
      <c r="O44" s="13">
        <v>1266</v>
      </c>
      <c r="P44" s="13">
        <v>42927.899477169849</v>
      </c>
      <c r="Q44" s="35">
        <v>65705.447579</v>
      </c>
      <c r="R44" s="13">
        <v>222023</v>
      </c>
      <c r="S44" s="13">
        <v>7400</v>
      </c>
      <c r="T44" s="13">
        <v>160967.25</v>
      </c>
      <c r="U44" s="35">
        <v>29124.754322000001</v>
      </c>
      <c r="V44" s="13">
        <v>214623</v>
      </c>
      <c r="W44" s="13">
        <v>3706</v>
      </c>
      <c r="X44" s="13">
        <v>158187.75</v>
      </c>
      <c r="Y44" s="35">
        <v>92054.642060959348</v>
      </c>
      <c r="Z44" s="13">
        <v>237566</v>
      </c>
      <c r="AA44" s="13">
        <v>126622</v>
      </c>
      <c r="AB44" s="1">
        <v>87831.75</v>
      </c>
    </row>
    <row r="45" spans="1:28">
      <c r="A45" s="2">
        <v>88</v>
      </c>
      <c r="B45" s="1" t="s">
        <v>32</v>
      </c>
      <c r="C45" s="13">
        <v>34961.409746614096</v>
      </c>
      <c r="D45" s="13">
        <v>34961.409746614096</v>
      </c>
      <c r="E45" s="13">
        <v>0</v>
      </c>
      <c r="F45" s="13">
        <v>4657</v>
      </c>
      <c r="G45" s="13">
        <v>4657</v>
      </c>
      <c r="H45" s="13">
        <v>0</v>
      </c>
      <c r="I45" s="13">
        <v>5411</v>
      </c>
      <c r="J45" s="13">
        <v>5411</v>
      </c>
      <c r="K45" s="13">
        <v>0</v>
      </c>
      <c r="L45" s="35">
        <v>34578.692055576663</v>
      </c>
      <c r="M45" s="13">
        <v>63402.74799297197</v>
      </c>
      <c r="N45" s="13">
        <v>17244</v>
      </c>
      <c r="O45" s="13">
        <v>0</v>
      </c>
      <c r="P45" s="13">
        <v>25934.019041682499</v>
      </c>
      <c r="Q45" s="35">
        <v>2245.2620222</v>
      </c>
      <c r="R45" s="13">
        <v>18129</v>
      </c>
      <c r="S45" s="13">
        <v>0</v>
      </c>
      <c r="T45" s="13">
        <v>13596.75</v>
      </c>
      <c r="U45" s="35">
        <v>0</v>
      </c>
      <c r="V45" s="13">
        <v>0</v>
      </c>
      <c r="W45" s="13">
        <v>0</v>
      </c>
      <c r="X45" s="13">
        <v>0</v>
      </c>
      <c r="Y45" s="35">
        <v>0</v>
      </c>
      <c r="Z45" s="13">
        <v>0</v>
      </c>
      <c r="AA45" s="13">
        <v>1146</v>
      </c>
      <c r="AB45" s="1">
        <v>-859.5</v>
      </c>
    </row>
    <row r="46" spans="1:28">
      <c r="A46" s="2">
        <v>90</v>
      </c>
      <c r="B46" s="1" t="s">
        <v>33</v>
      </c>
      <c r="C46" s="13">
        <v>15991522.85044631</v>
      </c>
      <c r="D46" s="13">
        <v>15669720.66754818</v>
      </c>
      <c r="E46" s="13">
        <v>321802.18289812934</v>
      </c>
      <c r="F46" s="13">
        <v>15641193</v>
      </c>
      <c r="G46" s="13">
        <v>15349685</v>
      </c>
      <c r="H46" s="13">
        <v>291508</v>
      </c>
      <c r="I46" s="13">
        <v>439462</v>
      </c>
      <c r="J46" s="13">
        <v>405696</v>
      </c>
      <c r="K46" s="13">
        <v>33766</v>
      </c>
      <c r="L46" s="35">
        <v>8066148.9674916593</v>
      </c>
      <c r="M46" s="13">
        <v>14338081.806556951</v>
      </c>
      <c r="N46" s="13">
        <v>8620904</v>
      </c>
      <c r="O46" s="13">
        <v>1208978</v>
      </c>
      <c r="P46" s="13">
        <v>6049611.7256187443</v>
      </c>
      <c r="Q46" s="35">
        <v>127467.01871999999</v>
      </c>
      <c r="R46" s="13">
        <v>527350</v>
      </c>
      <c r="S46" s="13">
        <v>9042</v>
      </c>
      <c r="T46" s="13">
        <v>388731</v>
      </c>
      <c r="U46" s="35">
        <v>29932.324617999999</v>
      </c>
      <c r="V46" s="13">
        <v>31633</v>
      </c>
      <c r="W46" s="13">
        <v>0</v>
      </c>
      <c r="X46" s="13">
        <v>23724.75</v>
      </c>
      <c r="Y46" s="35">
        <v>78558.673413752244</v>
      </c>
      <c r="Z46" s="13">
        <v>644196</v>
      </c>
      <c r="AA46" s="13">
        <v>227141</v>
      </c>
      <c r="AB46" s="1">
        <v>323247</v>
      </c>
    </row>
    <row r="47" spans="1:28">
      <c r="A47" s="2">
        <v>91</v>
      </c>
      <c r="B47" s="1" t="s">
        <v>469</v>
      </c>
      <c r="C47" s="13">
        <v>9545362.6734154057</v>
      </c>
      <c r="D47" s="13">
        <v>9323227.0233232342</v>
      </c>
      <c r="E47" s="13">
        <v>222135.65009217081</v>
      </c>
      <c r="F47" s="13">
        <v>9622867</v>
      </c>
      <c r="G47" s="13">
        <v>9453537</v>
      </c>
      <c r="H47" s="13">
        <v>169330</v>
      </c>
      <c r="I47" s="13">
        <v>267049</v>
      </c>
      <c r="J47" s="13">
        <v>267049</v>
      </c>
      <c r="K47" s="13">
        <v>0</v>
      </c>
      <c r="L47" s="35">
        <v>4692760.4305992611</v>
      </c>
      <c r="M47" s="13">
        <v>8377871.1380484337</v>
      </c>
      <c r="N47" s="13">
        <v>4780385</v>
      </c>
      <c r="O47" s="13">
        <v>187784</v>
      </c>
      <c r="P47" s="13">
        <v>3519570.3229494458</v>
      </c>
      <c r="Q47" s="35">
        <v>67581.098954000001</v>
      </c>
      <c r="R47" s="13">
        <v>305498</v>
      </c>
      <c r="S47" s="13">
        <v>11215</v>
      </c>
      <c r="T47" s="13">
        <v>220712.25</v>
      </c>
      <c r="U47" s="35">
        <v>38580.737294999999</v>
      </c>
      <c r="V47" s="13">
        <v>32793</v>
      </c>
      <c r="W47" s="13">
        <v>0</v>
      </c>
      <c r="X47" s="13">
        <v>24594.75</v>
      </c>
      <c r="Y47" s="35">
        <v>42742.005615070775</v>
      </c>
      <c r="Z47" s="13">
        <v>268812</v>
      </c>
      <c r="AA47" s="13">
        <v>77602</v>
      </c>
      <c r="AB47" s="1">
        <v>148300.79999999999</v>
      </c>
    </row>
    <row r="48" spans="1:28">
      <c r="A48" s="2">
        <v>93</v>
      </c>
      <c r="B48" s="1" t="s">
        <v>34</v>
      </c>
      <c r="C48" s="13">
        <v>278752.58468147839</v>
      </c>
      <c r="D48" s="13">
        <v>278752.58468147839</v>
      </c>
      <c r="E48" s="13">
        <v>0</v>
      </c>
      <c r="F48" s="13">
        <v>300056</v>
      </c>
      <c r="G48" s="13">
        <v>299595</v>
      </c>
      <c r="H48" s="13">
        <v>461</v>
      </c>
      <c r="I48" s="13">
        <v>1552</v>
      </c>
      <c r="J48" s="13">
        <v>1552</v>
      </c>
      <c r="K48" s="13">
        <v>0</v>
      </c>
      <c r="L48" s="35">
        <v>143583.47025916714</v>
      </c>
      <c r="M48" s="13">
        <v>256203.38520235469</v>
      </c>
      <c r="N48" s="13">
        <v>79866</v>
      </c>
      <c r="O48" s="13">
        <v>0</v>
      </c>
      <c r="P48" s="13">
        <v>107687.60269437535</v>
      </c>
      <c r="Q48" s="35">
        <v>11045.055705000001</v>
      </c>
      <c r="R48" s="13">
        <v>34937</v>
      </c>
      <c r="S48" s="13">
        <v>0</v>
      </c>
      <c r="T48" s="13">
        <v>26202.75</v>
      </c>
      <c r="U48" s="35">
        <v>0</v>
      </c>
      <c r="V48" s="13">
        <v>0</v>
      </c>
      <c r="W48" s="13">
        <v>0</v>
      </c>
      <c r="X48" s="13">
        <v>0</v>
      </c>
      <c r="Y48" s="35">
        <v>4231.4811712050277</v>
      </c>
      <c r="Z48" s="13">
        <v>0</v>
      </c>
      <c r="AA48" s="13">
        <v>12230</v>
      </c>
      <c r="AB48" s="1">
        <v>-9172.5</v>
      </c>
    </row>
    <row r="49" spans="1:28">
      <c r="A49" s="2">
        <v>96</v>
      </c>
      <c r="B49" s="1" t="s">
        <v>35</v>
      </c>
      <c r="C49" s="13">
        <v>83643.652948425166</v>
      </c>
      <c r="D49" s="13">
        <v>69797.568787017706</v>
      </c>
      <c r="E49" s="13">
        <v>13846.08416140746</v>
      </c>
      <c r="F49" s="13">
        <v>79898</v>
      </c>
      <c r="G49" s="13">
        <v>72234</v>
      </c>
      <c r="H49" s="13">
        <v>7664</v>
      </c>
      <c r="I49" s="13">
        <v>1083</v>
      </c>
      <c r="J49" s="13">
        <v>1083</v>
      </c>
      <c r="K49" s="13">
        <v>0</v>
      </c>
      <c r="L49" s="35">
        <v>42067.970060909254</v>
      </c>
      <c r="M49" s="13">
        <v>76701.06985400751</v>
      </c>
      <c r="N49" s="13">
        <v>52285</v>
      </c>
      <c r="O49" s="13">
        <v>0</v>
      </c>
      <c r="P49" s="13">
        <v>24416.06985400751</v>
      </c>
      <c r="Q49" s="35">
        <v>2454.4568238000002</v>
      </c>
      <c r="R49" s="13">
        <v>99</v>
      </c>
      <c r="S49" s="13">
        <v>229</v>
      </c>
      <c r="T49" s="13">
        <v>-97.5</v>
      </c>
      <c r="U49" s="35">
        <v>0</v>
      </c>
      <c r="V49" s="13">
        <v>0</v>
      </c>
      <c r="W49" s="13">
        <v>0</v>
      </c>
      <c r="X49" s="13">
        <v>0</v>
      </c>
      <c r="Y49" s="35">
        <v>0</v>
      </c>
      <c r="Z49" s="13">
        <v>0</v>
      </c>
      <c r="AA49" s="13">
        <v>2510</v>
      </c>
      <c r="AB49" s="1">
        <v>-1882.5</v>
      </c>
    </row>
    <row r="50" spans="1:28">
      <c r="A50" s="2">
        <v>98</v>
      </c>
      <c r="B50" s="1" t="s">
        <v>36</v>
      </c>
      <c r="C50" s="13">
        <v>3778545.1233110898</v>
      </c>
      <c r="D50" s="13">
        <v>3739935.2054441813</v>
      </c>
      <c r="E50" s="13">
        <v>38609.917866908276</v>
      </c>
      <c r="F50" s="13">
        <v>3819696</v>
      </c>
      <c r="G50" s="13">
        <v>3766702</v>
      </c>
      <c r="H50" s="13">
        <v>52994</v>
      </c>
      <c r="I50" s="13">
        <v>196177</v>
      </c>
      <c r="J50" s="13">
        <v>196177</v>
      </c>
      <c r="K50" s="13">
        <v>0</v>
      </c>
      <c r="L50" s="35">
        <v>1991951.393670012</v>
      </c>
      <c r="M50" s="13">
        <v>3612329.2971391501</v>
      </c>
      <c r="N50" s="13">
        <v>1447282</v>
      </c>
      <c r="O50" s="13">
        <v>12013</v>
      </c>
      <c r="P50" s="13">
        <v>1493963.5452525089</v>
      </c>
      <c r="Q50" s="35">
        <v>91611.106207000004</v>
      </c>
      <c r="R50" s="13">
        <v>318311</v>
      </c>
      <c r="S50" s="13">
        <v>1100</v>
      </c>
      <c r="T50" s="13">
        <v>237908.25</v>
      </c>
      <c r="U50" s="35">
        <v>19718.660986999999</v>
      </c>
      <c r="V50" s="13">
        <v>34042</v>
      </c>
      <c r="W50" s="13">
        <v>0</v>
      </c>
      <c r="X50" s="13">
        <v>25531.5</v>
      </c>
      <c r="Y50" s="35">
        <v>4404.2783793438412</v>
      </c>
      <c r="Z50" s="13">
        <v>99458</v>
      </c>
      <c r="AA50" s="13">
        <v>27557</v>
      </c>
      <c r="AB50" s="1">
        <v>56997.75</v>
      </c>
    </row>
    <row r="51" spans="1:28">
      <c r="A51" s="2">
        <v>104</v>
      </c>
      <c r="B51" s="1" t="s">
        <v>470</v>
      </c>
      <c r="C51" s="13">
        <v>1390799.3973699692</v>
      </c>
      <c r="D51" s="13">
        <v>1375479.4750446961</v>
      </c>
      <c r="E51" s="13">
        <v>15319.922325273037</v>
      </c>
      <c r="F51" s="13">
        <v>1502805</v>
      </c>
      <c r="G51" s="13">
        <v>1467913</v>
      </c>
      <c r="H51" s="13">
        <v>34892</v>
      </c>
      <c r="I51" s="13">
        <v>72276</v>
      </c>
      <c r="J51" s="13">
        <v>72276</v>
      </c>
      <c r="K51" s="13">
        <v>0</v>
      </c>
      <c r="L51" s="35">
        <v>532183.25676358736</v>
      </c>
      <c r="M51" s="13">
        <v>851067.98174552142</v>
      </c>
      <c r="N51" s="13">
        <v>459327</v>
      </c>
      <c r="O51" s="13">
        <v>7076</v>
      </c>
      <c r="P51" s="13">
        <v>398816.98174552142</v>
      </c>
      <c r="Q51" s="35">
        <v>14462.265989</v>
      </c>
      <c r="R51" s="13">
        <v>8810</v>
      </c>
      <c r="S51" s="13">
        <v>2870</v>
      </c>
      <c r="T51" s="13">
        <v>4455</v>
      </c>
      <c r="U51" s="35">
        <v>6934.6527850000002</v>
      </c>
      <c r="V51" s="13">
        <v>24901</v>
      </c>
      <c r="W51" s="13">
        <v>0</v>
      </c>
      <c r="X51" s="13">
        <v>18675.75</v>
      </c>
      <c r="Y51" s="35">
        <v>5163.9599069276846</v>
      </c>
      <c r="Z51" s="13">
        <v>188751</v>
      </c>
      <c r="AA51" s="13">
        <v>66790</v>
      </c>
      <c r="AB51" s="1">
        <v>92742.15</v>
      </c>
    </row>
    <row r="52" spans="1:28">
      <c r="A52" s="2">
        <v>106</v>
      </c>
      <c r="B52" s="1" t="s">
        <v>37</v>
      </c>
      <c r="C52" s="13">
        <v>18053573.169775855</v>
      </c>
      <c r="D52" s="13">
        <v>17650658.310013603</v>
      </c>
      <c r="E52" s="13">
        <v>402914.85976225295</v>
      </c>
      <c r="F52" s="13">
        <v>17845458</v>
      </c>
      <c r="G52" s="13">
        <v>17397613</v>
      </c>
      <c r="H52" s="13">
        <v>447845</v>
      </c>
      <c r="I52" s="13">
        <v>966409</v>
      </c>
      <c r="J52" s="13">
        <v>966409</v>
      </c>
      <c r="K52" s="13">
        <v>0</v>
      </c>
      <c r="L52" s="35">
        <v>7031855.4834784949</v>
      </c>
      <c r="M52" s="13">
        <v>12224097.567477722</v>
      </c>
      <c r="N52" s="13">
        <v>8204822</v>
      </c>
      <c r="O52" s="13">
        <v>0</v>
      </c>
      <c r="P52" s="13">
        <v>4019275.5674777217</v>
      </c>
      <c r="Q52" s="35">
        <v>88160.520969000005</v>
      </c>
      <c r="R52" s="13">
        <v>418033</v>
      </c>
      <c r="S52" s="13">
        <v>14340</v>
      </c>
      <c r="T52" s="13">
        <v>302769.75</v>
      </c>
      <c r="U52" s="35">
        <v>16188.750216</v>
      </c>
      <c r="V52" s="13">
        <v>34921</v>
      </c>
      <c r="W52" s="13">
        <v>1265</v>
      </c>
      <c r="X52" s="13">
        <v>25242</v>
      </c>
      <c r="Y52" s="35">
        <v>106986.54191457492</v>
      </c>
      <c r="Z52" s="13">
        <v>1116415</v>
      </c>
      <c r="AA52" s="13">
        <v>326021</v>
      </c>
      <c r="AB52" s="1">
        <v>620413.94999999995</v>
      </c>
    </row>
    <row r="53" spans="1:28">
      <c r="A53" s="2">
        <v>109</v>
      </c>
      <c r="B53" s="1" t="s">
        <v>38</v>
      </c>
      <c r="C53" s="13">
        <v>7020458.9302474456</v>
      </c>
      <c r="D53" s="13">
        <v>6863027.7412460959</v>
      </c>
      <c r="E53" s="13">
        <v>157431.18900135011</v>
      </c>
      <c r="F53" s="13">
        <v>7303266</v>
      </c>
      <c r="G53" s="13">
        <v>7116929</v>
      </c>
      <c r="H53" s="13">
        <v>186337</v>
      </c>
      <c r="I53" s="13">
        <v>402197</v>
      </c>
      <c r="J53" s="13">
        <v>398278</v>
      </c>
      <c r="K53" s="13">
        <v>3919</v>
      </c>
      <c r="L53" s="35">
        <v>2873697.4573161462</v>
      </c>
      <c r="M53" s="13">
        <v>2723316.3369520148</v>
      </c>
      <c r="N53" s="13">
        <v>2965847</v>
      </c>
      <c r="O53" s="13">
        <v>166605</v>
      </c>
      <c r="P53" s="13">
        <v>-75925.663047985174</v>
      </c>
      <c r="Q53" s="35">
        <v>78670.031657</v>
      </c>
      <c r="R53" s="13">
        <v>385604</v>
      </c>
      <c r="S53" s="13">
        <v>17060</v>
      </c>
      <c r="T53" s="13">
        <v>276408</v>
      </c>
      <c r="U53" s="35">
        <v>40745.247421</v>
      </c>
      <c r="V53" s="13">
        <v>101427</v>
      </c>
      <c r="W53" s="13">
        <v>0</v>
      </c>
      <c r="X53" s="13">
        <v>76070.25</v>
      </c>
      <c r="Y53" s="35">
        <v>75291.018985363771</v>
      </c>
      <c r="Z53" s="13">
        <v>235503</v>
      </c>
      <c r="AA53" s="13">
        <v>141513</v>
      </c>
      <c r="AB53" s="1">
        <v>77245.200000000012</v>
      </c>
    </row>
    <row r="54" spans="1:28">
      <c r="A54" s="2">
        <v>114</v>
      </c>
      <c r="B54" s="1" t="s">
        <v>39</v>
      </c>
      <c r="C54" s="13">
        <v>29179791.211621772</v>
      </c>
      <c r="D54" s="13">
        <v>28609770.440428823</v>
      </c>
      <c r="E54" s="13">
        <v>570020.77119294752</v>
      </c>
      <c r="F54" s="13">
        <v>28346668</v>
      </c>
      <c r="G54" s="13">
        <v>27643772</v>
      </c>
      <c r="H54" s="13">
        <v>702896</v>
      </c>
      <c r="I54" s="13">
        <v>1600258</v>
      </c>
      <c r="J54" s="13">
        <v>1540365</v>
      </c>
      <c r="K54" s="13">
        <v>59893</v>
      </c>
      <c r="L54" s="35">
        <v>13300999.064576771</v>
      </c>
      <c r="M54" s="13">
        <v>18693583.821369853</v>
      </c>
      <c r="N54" s="13">
        <v>17221526</v>
      </c>
      <c r="O54" s="13">
        <v>0</v>
      </c>
      <c r="P54" s="13">
        <v>1472057.8213698529</v>
      </c>
      <c r="Q54" s="35">
        <v>447641.62839999999</v>
      </c>
      <c r="R54" s="13">
        <v>1463100</v>
      </c>
      <c r="S54" s="13">
        <v>0</v>
      </c>
      <c r="T54" s="13">
        <v>1097325</v>
      </c>
      <c r="U54" s="35">
        <v>98333.061904999995</v>
      </c>
      <c r="V54" s="13">
        <v>304102</v>
      </c>
      <c r="W54" s="13">
        <v>0</v>
      </c>
      <c r="X54" s="13">
        <v>228076.5</v>
      </c>
      <c r="Y54" s="35">
        <v>117845.26042349573</v>
      </c>
      <c r="Z54" s="13">
        <v>957754</v>
      </c>
      <c r="AA54" s="13">
        <v>340353</v>
      </c>
      <c r="AB54" s="1">
        <v>485895.75</v>
      </c>
    </row>
    <row r="55" spans="1:28">
      <c r="A55" s="2">
        <v>118</v>
      </c>
      <c r="B55" s="1" t="s">
        <v>40</v>
      </c>
      <c r="C55" s="13">
        <v>11703116.506908581</v>
      </c>
      <c r="D55" s="13">
        <v>11391584.771059988</v>
      </c>
      <c r="E55" s="13">
        <v>311531.73584859335</v>
      </c>
      <c r="F55" s="13">
        <v>13668507</v>
      </c>
      <c r="G55" s="13">
        <v>12973775</v>
      </c>
      <c r="H55" s="13">
        <v>694732</v>
      </c>
      <c r="I55" s="13">
        <v>2230653</v>
      </c>
      <c r="J55" s="13">
        <v>1905123</v>
      </c>
      <c r="K55" s="13">
        <v>325530</v>
      </c>
      <c r="L55" s="35">
        <v>4554179.5561328884</v>
      </c>
      <c r="M55" s="13">
        <v>4913865.7753411345</v>
      </c>
      <c r="N55" s="13">
        <v>5097092</v>
      </c>
      <c r="O55" s="13">
        <v>215599</v>
      </c>
      <c r="P55" s="13">
        <v>32372.775341134518</v>
      </c>
      <c r="Q55" s="35">
        <v>201554.53253</v>
      </c>
      <c r="R55" s="13">
        <v>534189</v>
      </c>
      <c r="S55" s="13">
        <v>1806</v>
      </c>
      <c r="T55" s="13">
        <v>399287.25</v>
      </c>
      <c r="U55" s="35">
        <v>38993.566764000003</v>
      </c>
      <c r="V55" s="13">
        <v>201312</v>
      </c>
      <c r="W55" s="13">
        <v>0</v>
      </c>
      <c r="X55" s="13">
        <v>150984</v>
      </c>
      <c r="Y55" s="35">
        <v>61099.393350748353</v>
      </c>
      <c r="Z55" s="13">
        <v>687479</v>
      </c>
      <c r="AA55" s="13">
        <v>289428</v>
      </c>
      <c r="AB55" s="1">
        <v>316631.25</v>
      </c>
    </row>
    <row r="56" spans="1:28">
      <c r="A56" s="2">
        <v>119</v>
      </c>
      <c r="B56" s="1" t="s">
        <v>41</v>
      </c>
      <c r="C56" s="13">
        <v>5927789.7805430675</v>
      </c>
      <c r="D56" s="13">
        <v>5768287.7393212393</v>
      </c>
      <c r="E56" s="13">
        <v>159502.04122182832</v>
      </c>
      <c r="F56" s="13">
        <v>5877923</v>
      </c>
      <c r="G56" s="13">
        <v>5771550</v>
      </c>
      <c r="H56" s="13">
        <v>106373</v>
      </c>
      <c r="I56" s="13">
        <v>172947</v>
      </c>
      <c r="J56" s="13">
        <v>0</v>
      </c>
      <c r="K56" s="13">
        <v>172947</v>
      </c>
      <c r="L56" s="35">
        <v>2420918.691016634</v>
      </c>
      <c r="M56" s="13">
        <v>2614797.4161872063</v>
      </c>
      <c r="N56" s="13">
        <v>2540363</v>
      </c>
      <c r="O56" s="13">
        <v>0</v>
      </c>
      <c r="P56" s="13">
        <v>74434.416187206283</v>
      </c>
      <c r="Q56" s="35">
        <v>42962.331379000003</v>
      </c>
      <c r="R56" s="13">
        <v>182944</v>
      </c>
      <c r="S56" s="13">
        <v>102</v>
      </c>
      <c r="T56" s="13">
        <v>137131.5</v>
      </c>
      <c r="U56" s="35">
        <v>16940.595828000001</v>
      </c>
      <c r="V56" s="13">
        <v>12883</v>
      </c>
      <c r="W56" s="13">
        <v>0</v>
      </c>
      <c r="X56" s="13">
        <v>9662.25</v>
      </c>
      <c r="Y56" s="35">
        <v>20048.566682331009</v>
      </c>
      <c r="Z56" s="13">
        <v>324753</v>
      </c>
      <c r="AA56" s="13">
        <v>123148</v>
      </c>
      <c r="AB56" s="1">
        <v>155746.04999999999</v>
      </c>
    </row>
    <row r="57" spans="1:28">
      <c r="A57" s="2">
        <v>140</v>
      </c>
      <c r="B57" s="1" t="s">
        <v>396</v>
      </c>
      <c r="C57" s="13">
        <v>893385.58309963113</v>
      </c>
      <c r="D57" s="13">
        <v>885135.69983761397</v>
      </c>
      <c r="E57" s="13">
        <v>8249.8832620171961</v>
      </c>
      <c r="F57" s="13">
        <v>724340</v>
      </c>
      <c r="G57" s="13">
        <v>714741</v>
      </c>
      <c r="H57" s="13">
        <v>9599</v>
      </c>
      <c r="I57" s="13">
        <v>73970</v>
      </c>
      <c r="J57" s="13">
        <v>73970</v>
      </c>
      <c r="K57" s="13">
        <v>0</v>
      </c>
      <c r="L57" s="35">
        <v>368282.97796128649</v>
      </c>
      <c r="M57" s="13">
        <v>551198.27680607582</v>
      </c>
      <c r="N57" s="13">
        <v>339000</v>
      </c>
      <c r="O57" s="13">
        <v>14114</v>
      </c>
      <c r="P57" s="13">
        <v>226312.27680607582</v>
      </c>
      <c r="Q57" s="35">
        <v>15945.575321</v>
      </c>
      <c r="R57" s="13">
        <v>34771</v>
      </c>
      <c r="S57" s="13">
        <v>303</v>
      </c>
      <c r="T57" s="13">
        <v>25851</v>
      </c>
      <c r="U57" s="35">
        <v>10552.7325</v>
      </c>
      <c r="V57" s="13">
        <v>0</v>
      </c>
      <c r="W57" s="13">
        <v>0</v>
      </c>
      <c r="X57" s="13">
        <v>0</v>
      </c>
      <c r="Y57" s="35">
        <v>8153.6209040895774</v>
      </c>
      <c r="Z57" s="13">
        <v>80848</v>
      </c>
      <c r="AA57" s="13">
        <v>61456</v>
      </c>
      <c r="AB57" s="1">
        <v>16611.150000000001</v>
      </c>
    </row>
    <row r="58" spans="1:28">
      <c r="A58" s="2">
        <v>141</v>
      </c>
      <c r="B58" s="1" t="s">
        <v>42</v>
      </c>
      <c r="C58" s="13">
        <v>26913620.190276444</v>
      </c>
      <c r="D58" s="13">
        <v>25332701.172770485</v>
      </c>
      <c r="E58" s="13">
        <v>1580919.0175059587</v>
      </c>
      <c r="F58" s="13">
        <v>27035036</v>
      </c>
      <c r="G58" s="13">
        <v>25338130</v>
      </c>
      <c r="H58" s="13">
        <v>1696906</v>
      </c>
      <c r="I58" s="13">
        <v>779750</v>
      </c>
      <c r="J58" s="13">
        <v>739058</v>
      </c>
      <c r="K58" s="13">
        <v>40692</v>
      </c>
      <c r="L58" s="35">
        <v>12965318.133426316</v>
      </c>
      <c r="M58" s="13">
        <v>21068492.39044822</v>
      </c>
      <c r="N58" s="13">
        <v>14282511</v>
      </c>
      <c r="O58" s="13">
        <v>0</v>
      </c>
      <c r="P58" s="13">
        <v>6785981.3904482201</v>
      </c>
      <c r="Q58" s="35">
        <v>148043.37427</v>
      </c>
      <c r="R58" s="13">
        <v>523228</v>
      </c>
      <c r="S58" s="13">
        <v>17901</v>
      </c>
      <c r="T58" s="13">
        <v>378995.25</v>
      </c>
      <c r="U58" s="35">
        <v>48665.738172999998</v>
      </c>
      <c r="V58" s="13">
        <v>172327</v>
      </c>
      <c r="W58" s="13">
        <v>13312</v>
      </c>
      <c r="X58" s="13">
        <v>119261.25</v>
      </c>
      <c r="Y58" s="35">
        <v>135189.65111084655</v>
      </c>
      <c r="Z58" s="13">
        <v>512810</v>
      </c>
      <c r="AA58" s="13">
        <v>249031</v>
      </c>
      <c r="AB58" s="1">
        <v>207086.4</v>
      </c>
    </row>
    <row r="59" spans="1:28">
      <c r="A59" s="2">
        <v>147</v>
      </c>
      <c r="B59" s="1" t="s">
        <v>43</v>
      </c>
      <c r="C59" s="13">
        <v>2297454.1258670436</v>
      </c>
      <c r="D59" s="13">
        <v>2151787.8532280107</v>
      </c>
      <c r="E59" s="13">
        <v>145666.27263903301</v>
      </c>
      <c r="F59" s="13">
        <v>2230203</v>
      </c>
      <c r="G59" s="13">
        <v>2061966</v>
      </c>
      <c r="H59" s="13">
        <v>168237</v>
      </c>
      <c r="I59" s="13">
        <v>47932</v>
      </c>
      <c r="J59" s="13">
        <v>47932</v>
      </c>
      <c r="K59" s="13">
        <v>0</v>
      </c>
      <c r="L59" s="35">
        <v>709136.85321986629</v>
      </c>
      <c r="M59" s="13">
        <v>1243208.0293547786</v>
      </c>
      <c r="N59" s="13">
        <v>740335</v>
      </c>
      <c r="O59" s="13">
        <v>21162</v>
      </c>
      <c r="P59" s="13">
        <v>524035.02935477858</v>
      </c>
      <c r="Q59" s="35">
        <v>47246.584880000002</v>
      </c>
      <c r="R59" s="13">
        <v>168382</v>
      </c>
      <c r="S59" s="13">
        <v>715</v>
      </c>
      <c r="T59" s="13">
        <v>125750.25</v>
      </c>
      <c r="U59" s="35">
        <v>7654.7044299999998</v>
      </c>
      <c r="V59" s="13">
        <v>18467</v>
      </c>
      <c r="W59" s="13">
        <v>0</v>
      </c>
      <c r="X59" s="13">
        <v>13850.25</v>
      </c>
      <c r="Y59" s="35">
        <v>1665.33813356976</v>
      </c>
      <c r="Z59" s="13">
        <v>25077</v>
      </c>
      <c r="AA59" s="13">
        <v>7177</v>
      </c>
      <c r="AB59" s="1">
        <v>14464.2</v>
      </c>
    </row>
    <row r="60" spans="1:28">
      <c r="A60" s="2">
        <v>148</v>
      </c>
      <c r="B60" s="1" t="s">
        <v>44</v>
      </c>
      <c r="C60" s="13">
        <v>1064135.6962500561</v>
      </c>
      <c r="D60" s="13">
        <v>986044.19420037</v>
      </c>
      <c r="E60" s="13">
        <v>78091.502049686213</v>
      </c>
      <c r="F60" s="13">
        <v>1152848</v>
      </c>
      <c r="G60" s="13">
        <v>1119720</v>
      </c>
      <c r="H60" s="13">
        <v>33128</v>
      </c>
      <c r="I60" s="13">
        <v>138520</v>
      </c>
      <c r="J60" s="13">
        <v>133364</v>
      </c>
      <c r="K60" s="13">
        <v>5156</v>
      </c>
      <c r="L60" s="35">
        <v>423368.98643927113</v>
      </c>
      <c r="M60" s="13">
        <v>466539.41902277526</v>
      </c>
      <c r="N60" s="13">
        <v>461139</v>
      </c>
      <c r="O60" s="13">
        <v>38460</v>
      </c>
      <c r="P60" s="13">
        <v>43860.419022775255</v>
      </c>
      <c r="Q60" s="35">
        <v>25522.146696</v>
      </c>
      <c r="R60" s="13">
        <v>63994</v>
      </c>
      <c r="S60" s="13">
        <v>1607</v>
      </c>
      <c r="T60" s="13">
        <v>46790.25</v>
      </c>
      <c r="U60" s="35">
        <v>20900.841204</v>
      </c>
      <c r="V60" s="13">
        <v>66756</v>
      </c>
      <c r="W60" s="13">
        <v>226</v>
      </c>
      <c r="X60" s="13">
        <v>49897.5</v>
      </c>
      <c r="Y60" s="35">
        <v>29356.278707761663</v>
      </c>
      <c r="Z60" s="13">
        <v>60915</v>
      </c>
      <c r="AA60" s="13">
        <v>47460</v>
      </c>
      <c r="AB60" s="1">
        <v>11327.85</v>
      </c>
    </row>
    <row r="61" spans="1:28">
      <c r="A61" s="2">
        <v>150</v>
      </c>
      <c r="B61" s="1" t="s">
        <v>45</v>
      </c>
      <c r="C61" s="13">
        <v>24359016.345851135</v>
      </c>
      <c r="D61" s="13">
        <v>23420797.791624226</v>
      </c>
      <c r="E61" s="13">
        <v>938218.55422690802</v>
      </c>
      <c r="F61" s="13">
        <v>23741243</v>
      </c>
      <c r="G61" s="13">
        <v>22740128</v>
      </c>
      <c r="H61" s="13">
        <v>1001115</v>
      </c>
      <c r="I61" s="13">
        <v>858421</v>
      </c>
      <c r="J61" s="13">
        <v>858421</v>
      </c>
      <c r="K61" s="13">
        <v>0</v>
      </c>
      <c r="L61" s="35">
        <v>11210309.150641836</v>
      </c>
      <c r="M61" s="13">
        <v>16764310.245821293</v>
      </c>
      <c r="N61" s="13">
        <v>15104802</v>
      </c>
      <c r="O61" s="13">
        <v>0</v>
      </c>
      <c r="P61" s="13">
        <v>1659508.2458212934</v>
      </c>
      <c r="Q61" s="35">
        <v>176873.61803000001</v>
      </c>
      <c r="R61" s="13">
        <v>397986</v>
      </c>
      <c r="S61" s="13">
        <v>24674</v>
      </c>
      <c r="T61" s="13">
        <v>279984</v>
      </c>
      <c r="U61" s="35">
        <v>55360.869372000001</v>
      </c>
      <c r="V61" s="13">
        <v>85425</v>
      </c>
      <c r="W61" s="13">
        <v>0</v>
      </c>
      <c r="X61" s="13">
        <v>64068.75</v>
      </c>
      <c r="Y61" s="35">
        <v>190166.25908514456</v>
      </c>
      <c r="Z61" s="13">
        <v>1311900</v>
      </c>
      <c r="AA61" s="13">
        <v>436165</v>
      </c>
      <c r="AB61" s="1">
        <v>680627.4</v>
      </c>
    </row>
    <row r="62" spans="1:28">
      <c r="A62" s="2">
        <v>153</v>
      </c>
      <c r="B62" s="1" t="s">
        <v>46</v>
      </c>
      <c r="C62" s="13">
        <v>57573077.86438138</v>
      </c>
      <c r="D62" s="13">
        <v>54780133.913845494</v>
      </c>
      <c r="E62" s="13">
        <v>2792943.9505358832</v>
      </c>
      <c r="F62" s="13">
        <v>64193002</v>
      </c>
      <c r="G62" s="13">
        <v>60942956</v>
      </c>
      <c r="H62" s="13">
        <v>3250046</v>
      </c>
      <c r="I62" s="13">
        <v>2982842</v>
      </c>
      <c r="J62" s="13">
        <v>2901564</v>
      </c>
      <c r="K62" s="13">
        <v>81278</v>
      </c>
      <c r="L62" s="35">
        <v>29738050.135685291</v>
      </c>
      <c r="M62" s="13">
        <v>41769475.661619678</v>
      </c>
      <c r="N62" s="13">
        <v>31282727</v>
      </c>
      <c r="O62" s="13">
        <v>760917</v>
      </c>
      <c r="P62" s="13">
        <v>11247665.661619678</v>
      </c>
      <c r="Q62" s="35">
        <v>310992.81068</v>
      </c>
      <c r="R62" s="13">
        <v>983000</v>
      </c>
      <c r="S62" s="13">
        <v>11471</v>
      </c>
      <c r="T62" s="13">
        <v>728646.75</v>
      </c>
      <c r="U62" s="35">
        <v>92871.167572000006</v>
      </c>
      <c r="V62" s="13">
        <v>309632</v>
      </c>
      <c r="W62" s="13">
        <v>3596</v>
      </c>
      <c r="X62" s="13">
        <v>229527</v>
      </c>
      <c r="Y62" s="35">
        <v>269624.52741557045</v>
      </c>
      <c r="Z62" s="13">
        <v>3502062</v>
      </c>
      <c r="AA62" s="13">
        <v>749393</v>
      </c>
      <c r="AB62" s="1">
        <v>2133620.25</v>
      </c>
    </row>
    <row r="63" spans="1:28">
      <c r="A63" s="2">
        <v>158</v>
      </c>
      <c r="B63" s="1" t="s">
        <v>47</v>
      </c>
      <c r="C63" s="13">
        <v>2257937.2113146372</v>
      </c>
      <c r="D63" s="13">
        <v>2158283.5729871369</v>
      </c>
      <c r="E63" s="13">
        <v>99653.638327500361</v>
      </c>
      <c r="F63" s="13">
        <v>2514518</v>
      </c>
      <c r="G63" s="13">
        <v>2326410</v>
      </c>
      <c r="H63" s="13">
        <v>188108</v>
      </c>
      <c r="I63" s="13">
        <v>65045</v>
      </c>
      <c r="J63" s="13">
        <v>52781</v>
      </c>
      <c r="K63" s="13">
        <v>12264</v>
      </c>
      <c r="L63" s="35">
        <v>720910.03856337711</v>
      </c>
      <c r="M63" s="13">
        <v>690636.74845201406</v>
      </c>
      <c r="N63" s="13">
        <v>648149</v>
      </c>
      <c r="O63" s="13">
        <v>0</v>
      </c>
      <c r="P63" s="13">
        <v>42487.748452014057</v>
      </c>
      <c r="Q63" s="35">
        <v>46638.812505000002</v>
      </c>
      <c r="R63" s="13">
        <v>122171</v>
      </c>
      <c r="S63" s="13">
        <v>2423</v>
      </c>
      <c r="T63" s="13">
        <v>89811</v>
      </c>
      <c r="U63" s="35">
        <v>15641.422949</v>
      </c>
      <c r="V63" s="13">
        <v>48472</v>
      </c>
      <c r="W63" s="13">
        <v>360</v>
      </c>
      <c r="X63" s="13">
        <v>36084</v>
      </c>
      <c r="Y63" s="35">
        <v>24412.87545839321</v>
      </c>
      <c r="Z63" s="13">
        <v>160400</v>
      </c>
      <c r="AA63" s="13">
        <v>85856</v>
      </c>
      <c r="AB63" s="1">
        <v>57632.1</v>
      </c>
    </row>
    <row r="64" spans="1:28">
      <c r="A64" s="2">
        <v>160</v>
      </c>
      <c r="B64" s="1" t="s">
        <v>48</v>
      </c>
      <c r="C64" s="13">
        <v>5895113.2518354803</v>
      </c>
      <c r="D64" s="13">
        <v>5780205.4529906474</v>
      </c>
      <c r="E64" s="13">
        <v>114907.79884483329</v>
      </c>
      <c r="F64" s="13">
        <v>5771115</v>
      </c>
      <c r="G64" s="13">
        <v>5601235</v>
      </c>
      <c r="H64" s="13">
        <v>169880</v>
      </c>
      <c r="I64" s="13">
        <v>451555</v>
      </c>
      <c r="J64" s="13">
        <v>451555</v>
      </c>
      <c r="K64" s="13">
        <v>0</v>
      </c>
      <c r="L64" s="35">
        <v>2524107.4350222745</v>
      </c>
      <c r="M64" s="13">
        <v>2251149.3864573976</v>
      </c>
      <c r="N64" s="13">
        <v>2577404</v>
      </c>
      <c r="O64" s="13">
        <v>0</v>
      </c>
      <c r="P64" s="13">
        <v>-326254.6135426024</v>
      </c>
      <c r="Q64" s="35">
        <v>80926.741796000002</v>
      </c>
      <c r="R64" s="13">
        <v>236964</v>
      </c>
      <c r="S64" s="13">
        <v>720</v>
      </c>
      <c r="T64" s="13">
        <v>177183</v>
      </c>
      <c r="U64" s="35">
        <v>27359.069554999998</v>
      </c>
      <c r="V64" s="13">
        <v>114039</v>
      </c>
      <c r="W64" s="13">
        <v>0</v>
      </c>
      <c r="X64" s="13">
        <v>85529.25</v>
      </c>
      <c r="Y64" s="35">
        <v>74867.898914220816</v>
      </c>
      <c r="Z64" s="13">
        <v>521594</v>
      </c>
      <c r="AA64" s="13">
        <v>214581</v>
      </c>
      <c r="AB64" s="1">
        <v>237271.5</v>
      </c>
    </row>
    <row r="65" spans="1:28">
      <c r="A65" s="2">
        <v>163</v>
      </c>
      <c r="B65" s="1" t="s">
        <v>49</v>
      </c>
      <c r="C65" s="13">
        <v>2953746.6184114981</v>
      </c>
      <c r="D65" s="13">
        <v>2869078.9355813027</v>
      </c>
      <c r="E65" s="13">
        <v>84667.68283019535</v>
      </c>
      <c r="F65" s="13">
        <v>3363481</v>
      </c>
      <c r="G65" s="13">
        <v>3243216</v>
      </c>
      <c r="H65" s="13">
        <v>120265</v>
      </c>
      <c r="I65" s="13">
        <v>281641</v>
      </c>
      <c r="J65" s="13">
        <v>281641</v>
      </c>
      <c r="K65" s="13">
        <v>0</v>
      </c>
      <c r="L65" s="35">
        <v>1405935.0453275824</v>
      </c>
      <c r="M65" s="13">
        <v>1998317.2178598142</v>
      </c>
      <c r="N65" s="13">
        <v>1567673</v>
      </c>
      <c r="O65" s="13">
        <v>66095</v>
      </c>
      <c r="P65" s="13">
        <v>496739.21785981418</v>
      </c>
      <c r="Q65" s="35">
        <v>84047.171505999999</v>
      </c>
      <c r="R65" s="13">
        <v>116747</v>
      </c>
      <c r="S65" s="13">
        <v>878</v>
      </c>
      <c r="T65" s="13">
        <v>86901.75</v>
      </c>
      <c r="U65" s="35">
        <v>60144.731419000003</v>
      </c>
      <c r="V65" s="13">
        <v>118625</v>
      </c>
      <c r="W65" s="13">
        <v>0</v>
      </c>
      <c r="X65" s="13">
        <v>88968.75</v>
      </c>
      <c r="Y65" s="35">
        <v>4123.0039210968398</v>
      </c>
      <c r="Z65" s="13">
        <v>27793</v>
      </c>
      <c r="AA65" s="13">
        <v>6941</v>
      </c>
      <c r="AB65" s="1">
        <v>17047.050000000003</v>
      </c>
    </row>
    <row r="66" spans="1:28">
      <c r="A66" s="2">
        <v>164</v>
      </c>
      <c r="B66" s="1" t="s">
        <v>50</v>
      </c>
      <c r="C66" s="13">
        <v>21442773.1953112</v>
      </c>
      <c r="D66" s="13">
        <v>20110696.858568706</v>
      </c>
      <c r="E66" s="13">
        <v>1332076.3367424952</v>
      </c>
      <c r="F66" s="13">
        <v>22418377</v>
      </c>
      <c r="G66" s="13">
        <v>20892229</v>
      </c>
      <c r="H66" s="13">
        <v>1526148</v>
      </c>
      <c r="I66" s="13">
        <v>1169565</v>
      </c>
      <c r="J66" s="13">
        <v>1105039</v>
      </c>
      <c r="K66" s="13">
        <v>64526</v>
      </c>
      <c r="L66" s="35">
        <v>10333034.478278562</v>
      </c>
      <c r="M66" s="13">
        <v>17366461.629231505</v>
      </c>
      <c r="N66" s="13">
        <v>8794786</v>
      </c>
      <c r="O66" s="13">
        <v>99665</v>
      </c>
      <c r="P66" s="13">
        <v>7749775.8587089218</v>
      </c>
      <c r="Q66" s="35">
        <v>171251.16138000001</v>
      </c>
      <c r="R66" s="13">
        <v>558512</v>
      </c>
      <c r="S66" s="13">
        <v>4996</v>
      </c>
      <c r="T66" s="13">
        <v>415137</v>
      </c>
      <c r="U66" s="35">
        <v>40259.771635999998</v>
      </c>
      <c r="V66" s="13">
        <v>70823</v>
      </c>
      <c r="W66" s="13">
        <v>0</v>
      </c>
      <c r="X66" s="13">
        <v>53117.25</v>
      </c>
      <c r="Y66" s="35">
        <v>177079.09582105998</v>
      </c>
      <c r="Z66" s="13">
        <v>1717253</v>
      </c>
      <c r="AA66" s="13">
        <v>316631</v>
      </c>
      <c r="AB66" s="1">
        <v>1054647.3</v>
      </c>
    </row>
    <row r="67" spans="1:28">
      <c r="A67" s="2">
        <v>166</v>
      </c>
      <c r="B67" s="1" t="s">
        <v>51</v>
      </c>
      <c r="C67" s="13">
        <v>7403489.715055244</v>
      </c>
      <c r="D67" s="13">
        <v>7225374.503323908</v>
      </c>
      <c r="E67" s="13">
        <v>178115.21173133567</v>
      </c>
      <c r="F67" s="13">
        <v>6750659</v>
      </c>
      <c r="G67" s="13">
        <v>6571030</v>
      </c>
      <c r="H67" s="13">
        <v>179629</v>
      </c>
      <c r="I67" s="13">
        <v>501055</v>
      </c>
      <c r="J67" s="13">
        <v>501055</v>
      </c>
      <c r="K67" s="13">
        <v>0</v>
      </c>
      <c r="L67" s="35">
        <v>2960445.0689469571</v>
      </c>
      <c r="M67" s="13">
        <v>5005803.0321648894</v>
      </c>
      <c r="N67" s="13">
        <v>2097934</v>
      </c>
      <c r="O67" s="13">
        <v>10549</v>
      </c>
      <c r="P67" s="13">
        <v>2220333.8017102177</v>
      </c>
      <c r="Q67" s="35">
        <v>55362.686814000001</v>
      </c>
      <c r="R67" s="13">
        <v>139317</v>
      </c>
      <c r="S67" s="13">
        <v>222</v>
      </c>
      <c r="T67" s="13">
        <v>104321.25</v>
      </c>
      <c r="U67" s="35">
        <v>29835.462863000001</v>
      </c>
      <c r="V67" s="13">
        <v>64155</v>
      </c>
      <c r="W67" s="13">
        <v>0</v>
      </c>
      <c r="X67" s="13">
        <v>48116.25</v>
      </c>
      <c r="Y67" s="35">
        <v>84908.634859855709</v>
      </c>
      <c r="Z67" s="13">
        <v>96282</v>
      </c>
      <c r="AA67" s="13">
        <v>176418</v>
      </c>
      <c r="AB67" s="1">
        <v>-55370.399999999994</v>
      </c>
    </row>
    <row r="68" spans="1:28">
      <c r="A68" s="2">
        <v>168</v>
      </c>
      <c r="B68" s="1" t="s">
        <v>52</v>
      </c>
      <c r="C68" s="13">
        <v>2130445.5579453427</v>
      </c>
      <c r="D68" s="13">
        <v>2042093.9244299256</v>
      </c>
      <c r="E68" s="13">
        <v>88351.633515417096</v>
      </c>
      <c r="F68" s="13">
        <v>2337620</v>
      </c>
      <c r="G68" s="13">
        <v>2241881</v>
      </c>
      <c r="H68" s="13">
        <v>95739</v>
      </c>
      <c r="I68" s="13">
        <v>130150</v>
      </c>
      <c r="J68" s="13">
        <v>125538</v>
      </c>
      <c r="K68" s="13">
        <v>4612</v>
      </c>
      <c r="L68" s="35">
        <v>790374.85602468194</v>
      </c>
      <c r="M68" s="13">
        <v>1227875.5150020081</v>
      </c>
      <c r="N68" s="13">
        <v>848923</v>
      </c>
      <c r="O68" s="13">
        <v>85921</v>
      </c>
      <c r="P68" s="13">
        <v>464873.51500200806</v>
      </c>
      <c r="Q68" s="35">
        <v>26324.332634999999</v>
      </c>
      <c r="R68" s="13">
        <v>126294</v>
      </c>
      <c r="S68" s="13">
        <v>0</v>
      </c>
      <c r="T68" s="13">
        <v>94720.5</v>
      </c>
      <c r="U68" s="35">
        <v>11989.267975000001</v>
      </c>
      <c r="V68" s="13">
        <v>34875</v>
      </c>
      <c r="W68" s="13">
        <v>0</v>
      </c>
      <c r="X68" s="13">
        <v>26156.25</v>
      </c>
      <c r="Y68" s="35">
        <v>5763.0589573849611</v>
      </c>
      <c r="Z68" s="13">
        <v>198676</v>
      </c>
      <c r="AA68" s="13">
        <v>83834</v>
      </c>
      <c r="AB68" s="1">
        <v>91136.85</v>
      </c>
    </row>
    <row r="69" spans="1:28">
      <c r="A69" s="2">
        <v>171</v>
      </c>
      <c r="B69" s="1" t="s">
        <v>53</v>
      </c>
      <c r="C69" s="13">
        <v>6866919.3805488572</v>
      </c>
      <c r="D69" s="13">
        <v>6557159.3451700704</v>
      </c>
      <c r="E69" s="13">
        <v>309760.03537878639</v>
      </c>
      <c r="F69" s="13">
        <v>6427872</v>
      </c>
      <c r="G69" s="13">
        <v>6147825</v>
      </c>
      <c r="H69" s="13">
        <v>280047</v>
      </c>
      <c r="I69" s="13">
        <v>229483</v>
      </c>
      <c r="J69" s="13">
        <v>224631</v>
      </c>
      <c r="K69" s="13">
        <v>4852</v>
      </c>
      <c r="L69" s="35">
        <v>2607552.9100789987</v>
      </c>
      <c r="M69" s="13">
        <v>4432191.8279047254</v>
      </c>
      <c r="N69" s="13">
        <v>2124161</v>
      </c>
      <c r="O69" s="13">
        <v>95073</v>
      </c>
      <c r="P69" s="13">
        <v>1955664.682559249</v>
      </c>
      <c r="Q69" s="35">
        <v>42550.812445000003</v>
      </c>
      <c r="R69" s="13">
        <v>97858</v>
      </c>
      <c r="S69" s="13">
        <v>386</v>
      </c>
      <c r="T69" s="13">
        <v>73104</v>
      </c>
      <c r="U69" s="35">
        <v>15362.799526000001</v>
      </c>
      <c r="V69" s="13">
        <v>101654</v>
      </c>
      <c r="W69" s="13">
        <v>0</v>
      </c>
      <c r="X69" s="13">
        <v>76240.5</v>
      </c>
      <c r="Y69" s="35">
        <v>217092.20006025259</v>
      </c>
      <c r="Z69" s="13">
        <v>923665</v>
      </c>
      <c r="AA69" s="13">
        <v>540138</v>
      </c>
      <c r="AB69" s="1">
        <v>310540.5</v>
      </c>
    </row>
    <row r="70" spans="1:28">
      <c r="A70" s="2">
        <v>173</v>
      </c>
      <c r="B70" s="1" t="s">
        <v>54</v>
      </c>
      <c r="C70" s="13">
        <v>5230953.4687730782</v>
      </c>
      <c r="D70" s="13">
        <v>4820895.0714554628</v>
      </c>
      <c r="E70" s="13">
        <v>410058.39731761575</v>
      </c>
      <c r="F70" s="13">
        <v>5243642</v>
      </c>
      <c r="G70" s="13">
        <v>4854253</v>
      </c>
      <c r="H70" s="13">
        <v>389389</v>
      </c>
      <c r="I70" s="13">
        <v>117198</v>
      </c>
      <c r="J70" s="13">
        <v>108886</v>
      </c>
      <c r="K70" s="13">
        <v>8312</v>
      </c>
      <c r="L70" s="35">
        <v>2296200.5406966065</v>
      </c>
      <c r="M70" s="13">
        <v>4009284.3912241203</v>
      </c>
      <c r="N70" s="13">
        <v>2062536</v>
      </c>
      <c r="O70" s="13">
        <v>38210</v>
      </c>
      <c r="P70" s="13">
        <v>1722150.405522455</v>
      </c>
      <c r="Q70" s="35">
        <v>63477.562164000003</v>
      </c>
      <c r="R70" s="13">
        <v>274701</v>
      </c>
      <c r="S70" s="13">
        <v>2010</v>
      </c>
      <c r="T70" s="13">
        <v>204518.25</v>
      </c>
      <c r="U70" s="35">
        <v>10544.51071</v>
      </c>
      <c r="V70" s="13">
        <v>52815</v>
      </c>
      <c r="W70" s="13">
        <v>0</v>
      </c>
      <c r="X70" s="13">
        <v>39611.25</v>
      </c>
      <c r="Y70" s="35">
        <v>19964.165754004462</v>
      </c>
      <c r="Z70" s="13">
        <v>146840</v>
      </c>
      <c r="AA70" s="13">
        <v>98726</v>
      </c>
      <c r="AB70" s="1">
        <v>40169.850000000006</v>
      </c>
    </row>
    <row r="71" spans="1:28">
      <c r="A71" s="2">
        <v>175</v>
      </c>
      <c r="B71" s="1" t="s">
        <v>55</v>
      </c>
      <c r="C71" s="13">
        <v>1125100.3890388047</v>
      </c>
      <c r="D71" s="13">
        <v>1082420.975770839</v>
      </c>
      <c r="E71" s="13">
        <v>42679.413267965756</v>
      </c>
      <c r="F71" s="13">
        <v>1329709</v>
      </c>
      <c r="G71" s="13">
        <v>1270232</v>
      </c>
      <c r="H71" s="13">
        <v>59477</v>
      </c>
      <c r="I71" s="13">
        <v>44540</v>
      </c>
      <c r="J71" s="13">
        <v>44540</v>
      </c>
      <c r="K71" s="13">
        <v>0</v>
      </c>
      <c r="L71" s="35">
        <v>429598.29169808078</v>
      </c>
      <c r="M71" s="13">
        <v>663603.25900647603</v>
      </c>
      <c r="N71" s="13">
        <v>537722</v>
      </c>
      <c r="O71" s="13">
        <v>67337</v>
      </c>
      <c r="P71" s="13">
        <v>193218.25900647603</v>
      </c>
      <c r="Q71" s="35">
        <v>20413.015450999999</v>
      </c>
      <c r="R71" s="13">
        <v>75844</v>
      </c>
      <c r="S71" s="13">
        <v>0</v>
      </c>
      <c r="T71" s="13">
        <v>56883</v>
      </c>
      <c r="U71" s="35">
        <v>7856.0134994999999</v>
      </c>
      <c r="V71" s="13">
        <v>219</v>
      </c>
      <c r="W71" s="13">
        <v>0</v>
      </c>
      <c r="X71" s="13">
        <v>164.25</v>
      </c>
      <c r="Y71" s="35">
        <v>52791.107290175067</v>
      </c>
      <c r="Z71" s="13">
        <v>14485</v>
      </c>
      <c r="AA71" s="13">
        <v>57040</v>
      </c>
      <c r="AB71" s="1">
        <v>-31790.25</v>
      </c>
    </row>
    <row r="72" spans="1:28">
      <c r="A72" s="2">
        <v>177</v>
      </c>
      <c r="B72" s="1" t="s">
        <v>56</v>
      </c>
      <c r="C72" s="13">
        <v>3043083.0167249036</v>
      </c>
      <c r="D72" s="13">
        <v>2926734.9053415013</v>
      </c>
      <c r="E72" s="13">
        <v>116348.1113834024</v>
      </c>
      <c r="F72" s="13">
        <v>3321016</v>
      </c>
      <c r="G72" s="13">
        <v>3221387</v>
      </c>
      <c r="H72" s="13">
        <v>99629</v>
      </c>
      <c r="I72" s="13">
        <v>186031</v>
      </c>
      <c r="J72" s="13">
        <v>184330</v>
      </c>
      <c r="K72" s="13">
        <v>1701</v>
      </c>
      <c r="L72" s="35">
        <v>836985.7838204545</v>
      </c>
      <c r="M72" s="13">
        <v>1368275.5414010882</v>
      </c>
      <c r="N72" s="13">
        <v>1143782</v>
      </c>
      <c r="O72" s="13">
        <v>14740</v>
      </c>
      <c r="P72" s="13">
        <v>239233.54140108824</v>
      </c>
      <c r="Q72" s="35">
        <v>42177.930907000002</v>
      </c>
      <c r="R72" s="13">
        <v>193472</v>
      </c>
      <c r="S72" s="13">
        <v>549</v>
      </c>
      <c r="T72" s="13">
        <v>144692.25</v>
      </c>
      <c r="U72" s="35">
        <v>38546.602278999999</v>
      </c>
      <c r="V72" s="13">
        <v>53705</v>
      </c>
      <c r="W72" s="13">
        <v>0</v>
      </c>
      <c r="X72" s="13">
        <v>40278.75</v>
      </c>
      <c r="Y72" s="35">
        <v>8771.0039228346141</v>
      </c>
      <c r="Z72" s="13">
        <v>219708</v>
      </c>
      <c r="AA72" s="13">
        <v>60720</v>
      </c>
      <c r="AB72" s="1">
        <v>122102.7</v>
      </c>
    </row>
    <row r="73" spans="1:28">
      <c r="A73" s="2">
        <v>180</v>
      </c>
      <c r="B73" s="1" t="s">
        <v>57</v>
      </c>
      <c r="C73" s="13">
        <v>520158.52455981693</v>
      </c>
      <c r="D73" s="13">
        <v>504251.90375342756</v>
      </c>
      <c r="E73" s="13">
        <v>15906.620806389348</v>
      </c>
      <c r="F73" s="13">
        <v>769541</v>
      </c>
      <c r="G73" s="13">
        <v>756689</v>
      </c>
      <c r="H73" s="13">
        <v>12852</v>
      </c>
      <c r="I73" s="13">
        <v>12387</v>
      </c>
      <c r="J73" s="13">
        <v>12387</v>
      </c>
      <c r="K73" s="13">
        <v>0</v>
      </c>
      <c r="L73" s="35">
        <v>153545.31878227644</v>
      </c>
      <c r="M73" s="13">
        <v>253281.66255253417</v>
      </c>
      <c r="N73" s="13">
        <v>245215</v>
      </c>
      <c r="O73" s="13">
        <v>0</v>
      </c>
      <c r="P73" s="13">
        <v>8066.662552534166</v>
      </c>
      <c r="Q73" s="35">
        <v>17020.079661</v>
      </c>
      <c r="R73" s="13">
        <v>95816</v>
      </c>
      <c r="S73" s="13">
        <v>0</v>
      </c>
      <c r="T73" s="13">
        <v>71862</v>
      </c>
      <c r="U73" s="35">
        <v>0</v>
      </c>
      <c r="V73" s="13">
        <v>0</v>
      </c>
      <c r="W73" s="13">
        <v>0</v>
      </c>
      <c r="X73" s="13">
        <v>0</v>
      </c>
      <c r="Y73" s="35">
        <v>2209.8542523923306</v>
      </c>
      <c r="Z73" s="13">
        <v>56429</v>
      </c>
      <c r="AA73" s="13">
        <v>8097</v>
      </c>
      <c r="AB73" s="1">
        <v>37213.35</v>
      </c>
    </row>
    <row r="74" spans="1:28">
      <c r="A74" s="2">
        <v>183</v>
      </c>
      <c r="B74" s="1" t="s">
        <v>58</v>
      </c>
      <c r="C74" s="13">
        <v>732692.73389405431</v>
      </c>
      <c r="D74" s="13">
        <v>718669.99546397361</v>
      </c>
      <c r="E74" s="13">
        <v>14022.738430080701</v>
      </c>
      <c r="F74" s="13">
        <v>934365</v>
      </c>
      <c r="G74" s="13">
        <v>907446</v>
      </c>
      <c r="H74" s="13">
        <v>26919</v>
      </c>
      <c r="I74" s="13">
        <v>22497</v>
      </c>
      <c r="J74" s="13">
        <v>22047</v>
      </c>
      <c r="K74" s="13">
        <v>450</v>
      </c>
      <c r="L74" s="35">
        <v>366938.33504619717</v>
      </c>
      <c r="M74" s="13">
        <v>337168.57538087934</v>
      </c>
      <c r="N74" s="13">
        <v>378402</v>
      </c>
      <c r="O74" s="13">
        <v>16641</v>
      </c>
      <c r="P74" s="13">
        <v>-24592.424619120662</v>
      </c>
      <c r="Q74" s="35">
        <v>14726.980863000001</v>
      </c>
      <c r="R74" s="13">
        <v>42428</v>
      </c>
      <c r="S74" s="13">
        <v>179</v>
      </c>
      <c r="T74" s="13">
        <v>31686.75</v>
      </c>
      <c r="U74" s="35">
        <v>20592.459049000001</v>
      </c>
      <c r="V74" s="13">
        <v>32713</v>
      </c>
      <c r="W74" s="13">
        <v>0</v>
      </c>
      <c r="X74" s="13">
        <v>24534.75</v>
      </c>
      <c r="Y74" s="35">
        <v>26632.954493393707</v>
      </c>
      <c r="Z74" s="13">
        <v>105133</v>
      </c>
      <c r="AA74" s="13">
        <v>107643</v>
      </c>
      <c r="AB74" s="1">
        <v>-31.799999999999272</v>
      </c>
    </row>
    <row r="75" spans="1:28">
      <c r="A75" s="2">
        <v>184</v>
      </c>
      <c r="B75" s="1" t="s">
        <v>59</v>
      </c>
      <c r="C75" s="13">
        <v>1056466.8647189527</v>
      </c>
      <c r="D75" s="13">
        <v>1034635.2339732647</v>
      </c>
      <c r="E75" s="13">
        <v>21831.630745687879</v>
      </c>
      <c r="F75" s="13">
        <v>882147</v>
      </c>
      <c r="G75" s="13">
        <v>856129</v>
      </c>
      <c r="H75" s="13">
        <v>26018</v>
      </c>
      <c r="I75" s="13">
        <v>75438</v>
      </c>
      <c r="J75" s="13">
        <v>74994</v>
      </c>
      <c r="K75" s="13">
        <v>444</v>
      </c>
      <c r="L75" s="35">
        <v>427650.87782105489</v>
      </c>
      <c r="M75" s="13">
        <v>706114.63600997743</v>
      </c>
      <c r="N75" s="13">
        <v>263591</v>
      </c>
      <c r="O75" s="13">
        <v>0</v>
      </c>
      <c r="P75" s="13">
        <v>320738.1583657912</v>
      </c>
      <c r="Q75" s="35">
        <v>4723.7794360999997</v>
      </c>
      <c r="R75" s="13">
        <v>35565</v>
      </c>
      <c r="S75" s="13">
        <v>0</v>
      </c>
      <c r="T75" s="13">
        <v>26673.75</v>
      </c>
      <c r="U75" s="35">
        <v>13007.483413</v>
      </c>
      <c r="V75" s="13">
        <v>15476</v>
      </c>
      <c r="W75" s="13">
        <v>0</v>
      </c>
      <c r="X75" s="13">
        <v>11607</v>
      </c>
      <c r="Y75" s="35">
        <v>2505.2575002556619</v>
      </c>
      <c r="Z75" s="13">
        <v>1086623</v>
      </c>
      <c r="AA75" s="13">
        <v>143958</v>
      </c>
      <c r="AB75" s="1">
        <v>715037.55</v>
      </c>
    </row>
    <row r="76" spans="1:28">
      <c r="A76" s="2">
        <v>189</v>
      </c>
      <c r="B76" s="1" t="s">
        <v>60</v>
      </c>
      <c r="C76" s="13">
        <v>1577548.7519490935</v>
      </c>
      <c r="D76" s="13">
        <v>1503334.6176659504</v>
      </c>
      <c r="E76" s="13">
        <v>74214.134283142994</v>
      </c>
      <c r="F76" s="13">
        <v>1618911</v>
      </c>
      <c r="G76" s="13">
        <v>1558438</v>
      </c>
      <c r="H76" s="13">
        <v>60473</v>
      </c>
      <c r="I76" s="13">
        <v>72219</v>
      </c>
      <c r="J76" s="13">
        <v>72197</v>
      </c>
      <c r="K76" s="13">
        <v>22</v>
      </c>
      <c r="L76" s="35">
        <v>424269.11096938717</v>
      </c>
      <c r="M76" s="13">
        <v>721323.39639083238</v>
      </c>
      <c r="N76" s="13">
        <v>237804</v>
      </c>
      <c r="O76" s="13">
        <v>16843</v>
      </c>
      <c r="P76" s="13">
        <v>318201.83322704036</v>
      </c>
      <c r="Q76" s="35">
        <v>52896.844101000002</v>
      </c>
      <c r="R76" s="13">
        <v>205308</v>
      </c>
      <c r="S76" s="13">
        <v>16087</v>
      </c>
      <c r="T76" s="13">
        <v>141915.75</v>
      </c>
      <c r="U76" s="35">
        <v>15255.142937000001</v>
      </c>
      <c r="V76" s="13">
        <v>82379</v>
      </c>
      <c r="W76" s="13">
        <v>0</v>
      </c>
      <c r="X76" s="13">
        <v>61784.25</v>
      </c>
      <c r="Y76" s="35">
        <v>37270.817708028735</v>
      </c>
      <c r="Z76" s="13">
        <v>430056</v>
      </c>
      <c r="AA76" s="13">
        <v>178113</v>
      </c>
      <c r="AB76" s="1">
        <v>191761.8</v>
      </c>
    </row>
    <row r="77" spans="1:28">
      <c r="A77" s="2">
        <v>193</v>
      </c>
      <c r="B77" s="1" t="s">
        <v>61</v>
      </c>
      <c r="C77" s="13">
        <v>32200400.707388267</v>
      </c>
      <c r="D77" s="13">
        <v>31220598.770024344</v>
      </c>
      <c r="E77" s="13">
        <v>979801.93736392341</v>
      </c>
      <c r="F77" s="13">
        <v>31350996</v>
      </c>
      <c r="G77" s="13">
        <v>30290289</v>
      </c>
      <c r="H77" s="13">
        <v>1060707</v>
      </c>
      <c r="I77" s="13">
        <v>1487942</v>
      </c>
      <c r="J77" s="13">
        <v>1455386</v>
      </c>
      <c r="K77" s="13">
        <v>32556</v>
      </c>
      <c r="L77" s="35">
        <v>12629706.752771469</v>
      </c>
      <c r="M77" s="13">
        <v>22052009.5017232</v>
      </c>
      <c r="N77" s="13">
        <v>8402439</v>
      </c>
      <c r="O77" s="13">
        <v>185751</v>
      </c>
      <c r="P77" s="13">
        <v>9472280.0645786021</v>
      </c>
      <c r="Q77" s="35">
        <v>152774.71763999999</v>
      </c>
      <c r="R77" s="13">
        <v>511180</v>
      </c>
      <c r="S77" s="13">
        <v>22272</v>
      </c>
      <c r="T77" s="13">
        <v>366681</v>
      </c>
      <c r="U77" s="35">
        <v>49632.313458999997</v>
      </c>
      <c r="V77" s="13">
        <v>107684</v>
      </c>
      <c r="W77" s="13">
        <v>869</v>
      </c>
      <c r="X77" s="13">
        <v>80111.25</v>
      </c>
      <c r="Y77" s="35">
        <v>154269.09436840183</v>
      </c>
      <c r="Z77" s="13">
        <v>1175550</v>
      </c>
      <c r="AA77" s="13">
        <v>355762</v>
      </c>
      <c r="AB77" s="1">
        <v>638781.5</v>
      </c>
    </row>
    <row r="78" spans="1:28">
      <c r="A78" s="2">
        <v>196</v>
      </c>
      <c r="B78" s="1" t="s">
        <v>397</v>
      </c>
      <c r="C78" s="13">
        <v>1324926.8683827759</v>
      </c>
      <c r="D78" s="13">
        <v>1296308.876960532</v>
      </c>
      <c r="E78" s="13">
        <v>28617.991422243918</v>
      </c>
      <c r="F78" s="13">
        <v>1428218</v>
      </c>
      <c r="G78" s="13">
        <v>1417268</v>
      </c>
      <c r="H78" s="13">
        <v>10950</v>
      </c>
      <c r="I78" s="13">
        <v>58866</v>
      </c>
      <c r="J78" s="13">
        <v>58854</v>
      </c>
      <c r="K78" s="13">
        <v>12</v>
      </c>
      <c r="L78" s="35">
        <v>527610.05968280754</v>
      </c>
      <c r="M78" s="13">
        <v>895012.21684043505</v>
      </c>
      <c r="N78" s="13">
        <v>516372</v>
      </c>
      <c r="O78" s="13">
        <v>985</v>
      </c>
      <c r="P78" s="13">
        <v>379625.21684043505</v>
      </c>
      <c r="Q78" s="35">
        <v>16192.339888</v>
      </c>
      <c r="R78" s="13">
        <v>36707</v>
      </c>
      <c r="S78" s="13">
        <v>330</v>
      </c>
      <c r="T78" s="13">
        <v>27282.75</v>
      </c>
      <c r="U78" s="35">
        <v>8504.8705583999999</v>
      </c>
      <c r="V78" s="13">
        <v>12799</v>
      </c>
      <c r="W78" s="13">
        <v>0</v>
      </c>
      <c r="X78" s="13">
        <v>9599.25</v>
      </c>
      <c r="Y78" s="35">
        <v>11220.30397961271</v>
      </c>
      <c r="Z78" s="13">
        <v>24772</v>
      </c>
      <c r="AA78" s="13">
        <v>30655</v>
      </c>
      <c r="AB78" s="1">
        <v>-3587.8499999999995</v>
      </c>
    </row>
    <row r="79" spans="1:28">
      <c r="A79" s="2">
        <v>197</v>
      </c>
      <c r="B79" s="1" t="s">
        <v>62</v>
      </c>
      <c r="C79" s="13">
        <v>2317230.8665770823</v>
      </c>
      <c r="D79" s="13">
        <v>2235026.0279213912</v>
      </c>
      <c r="E79" s="13">
        <v>82204.838655690895</v>
      </c>
      <c r="F79" s="13">
        <v>2174388</v>
      </c>
      <c r="G79" s="13">
        <v>2098616</v>
      </c>
      <c r="H79" s="13">
        <v>75772</v>
      </c>
      <c r="I79" s="13">
        <v>58938</v>
      </c>
      <c r="J79" s="13">
        <v>58938</v>
      </c>
      <c r="K79" s="13">
        <v>0</v>
      </c>
      <c r="L79" s="35">
        <v>810929.54742235935</v>
      </c>
      <c r="M79" s="13">
        <v>1313702.6823003259</v>
      </c>
      <c r="N79" s="13">
        <v>932938</v>
      </c>
      <c r="O79" s="13">
        <v>55003</v>
      </c>
      <c r="P79" s="13">
        <v>435767.68230032595</v>
      </c>
      <c r="Q79" s="35">
        <v>44729.213250000001</v>
      </c>
      <c r="R79" s="13">
        <v>135022</v>
      </c>
      <c r="S79" s="13">
        <v>780</v>
      </c>
      <c r="T79" s="13">
        <v>100681.5</v>
      </c>
      <c r="U79" s="35">
        <v>31171.218034000001</v>
      </c>
      <c r="V79" s="13">
        <v>55743</v>
      </c>
      <c r="W79" s="13">
        <v>0</v>
      </c>
      <c r="X79" s="13">
        <v>41807.25</v>
      </c>
      <c r="Y79" s="35">
        <v>0</v>
      </c>
      <c r="Z79" s="13">
        <v>37597</v>
      </c>
      <c r="AA79" s="13">
        <v>43992</v>
      </c>
      <c r="AB79" s="1">
        <v>-3696.1499999999996</v>
      </c>
    </row>
    <row r="80" spans="1:28">
      <c r="A80" s="2">
        <v>200</v>
      </c>
      <c r="B80" s="1" t="s">
        <v>63</v>
      </c>
      <c r="C80" s="13">
        <v>30708351.744010214</v>
      </c>
      <c r="D80" s="13">
        <v>29713874.60792819</v>
      </c>
      <c r="E80" s="13">
        <v>994477.13608202187</v>
      </c>
      <c r="F80" s="13">
        <v>29875115</v>
      </c>
      <c r="G80" s="13">
        <v>28897905</v>
      </c>
      <c r="H80" s="13">
        <v>977210</v>
      </c>
      <c r="I80" s="13">
        <v>1871842</v>
      </c>
      <c r="J80" s="13">
        <v>1830777</v>
      </c>
      <c r="K80" s="13">
        <v>41065</v>
      </c>
      <c r="L80" s="35">
        <v>11701550.348990809</v>
      </c>
      <c r="M80" s="13">
        <v>19163026.578017745</v>
      </c>
      <c r="N80" s="13">
        <v>11850570</v>
      </c>
      <c r="O80" s="13">
        <v>350151</v>
      </c>
      <c r="P80" s="13">
        <v>7662607.5780177452</v>
      </c>
      <c r="Q80" s="35">
        <v>225555.10177000001</v>
      </c>
      <c r="R80" s="13">
        <v>661961</v>
      </c>
      <c r="S80" s="13">
        <v>8873</v>
      </c>
      <c r="T80" s="13">
        <v>489816</v>
      </c>
      <c r="U80" s="35">
        <v>69092.190178000004</v>
      </c>
      <c r="V80" s="13">
        <v>203450</v>
      </c>
      <c r="W80" s="13">
        <v>5349</v>
      </c>
      <c r="X80" s="13">
        <v>148575.75</v>
      </c>
      <c r="Y80" s="35">
        <v>67060.81307891295</v>
      </c>
      <c r="Z80" s="13">
        <v>641595</v>
      </c>
      <c r="AA80" s="13">
        <v>193641</v>
      </c>
      <c r="AB80" s="1">
        <v>352238.55</v>
      </c>
    </row>
    <row r="81" spans="1:28">
      <c r="A81" s="2">
        <v>202</v>
      </c>
      <c r="B81" s="1" t="s">
        <v>64</v>
      </c>
      <c r="C81" s="13">
        <v>71134794.101170331</v>
      </c>
      <c r="D81" s="13">
        <v>68724764.394713417</v>
      </c>
      <c r="E81" s="13">
        <v>2410029.7064569122</v>
      </c>
      <c r="F81" s="13">
        <v>76958210</v>
      </c>
      <c r="G81" s="13">
        <v>74319360</v>
      </c>
      <c r="H81" s="13">
        <v>2638850</v>
      </c>
      <c r="I81" s="13">
        <v>3921983</v>
      </c>
      <c r="J81" s="13">
        <v>3765484</v>
      </c>
      <c r="K81" s="13">
        <v>156499</v>
      </c>
      <c r="L81" s="35">
        <v>32100962.705386601</v>
      </c>
      <c r="M81" s="13">
        <v>56215188.438629724</v>
      </c>
      <c r="N81" s="13">
        <v>34845450</v>
      </c>
      <c r="O81" s="13">
        <v>63447</v>
      </c>
      <c r="P81" s="13">
        <v>21433185.438629724</v>
      </c>
      <c r="Q81" s="35">
        <v>227306.45929999999</v>
      </c>
      <c r="R81" s="13">
        <v>1067302</v>
      </c>
      <c r="S81" s="13">
        <v>21856</v>
      </c>
      <c r="T81" s="13">
        <v>784084.5</v>
      </c>
      <c r="U81" s="35">
        <v>63206.671541999996</v>
      </c>
      <c r="V81" s="13">
        <v>208542</v>
      </c>
      <c r="W81" s="13">
        <v>2205</v>
      </c>
      <c r="X81" s="13">
        <v>154752.75</v>
      </c>
      <c r="Y81" s="35">
        <v>349986.2946613027</v>
      </c>
      <c r="Z81" s="13">
        <v>2484664</v>
      </c>
      <c r="AA81" s="13">
        <v>354797</v>
      </c>
      <c r="AB81" s="1">
        <v>1655579.55</v>
      </c>
    </row>
    <row r="82" spans="1:28">
      <c r="A82" s="2">
        <v>203</v>
      </c>
      <c r="B82" s="1" t="s">
        <v>65</v>
      </c>
      <c r="C82" s="13">
        <v>3620787.5643512593</v>
      </c>
      <c r="D82" s="13">
        <v>3495767.9204681851</v>
      </c>
      <c r="E82" s="13">
        <v>125019.64388307431</v>
      </c>
      <c r="F82" s="13">
        <v>3834314</v>
      </c>
      <c r="G82" s="13">
        <v>3700423</v>
      </c>
      <c r="H82" s="13">
        <v>133891</v>
      </c>
      <c r="I82" s="13">
        <v>158511</v>
      </c>
      <c r="J82" s="13">
        <v>153434</v>
      </c>
      <c r="K82" s="13">
        <v>5077</v>
      </c>
      <c r="L82" s="35">
        <v>926754.30610832933</v>
      </c>
      <c r="M82" s="13">
        <v>550995.36283232237</v>
      </c>
      <c r="N82" s="13">
        <v>946964</v>
      </c>
      <c r="O82" s="13">
        <v>19807</v>
      </c>
      <c r="P82" s="13">
        <v>-376161.63716767763</v>
      </c>
      <c r="Q82" s="35">
        <v>69547.313114999997</v>
      </c>
      <c r="R82" s="13">
        <v>165435</v>
      </c>
      <c r="S82" s="13">
        <v>634</v>
      </c>
      <c r="T82" s="13">
        <v>123600.75</v>
      </c>
      <c r="U82" s="35">
        <v>17275.819190999999</v>
      </c>
      <c r="V82" s="13">
        <v>69225</v>
      </c>
      <c r="W82" s="13">
        <v>0</v>
      </c>
      <c r="X82" s="13">
        <v>51918.75</v>
      </c>
      <c r="Y82" s="35">
        <v>108770.30161410595</v>
      </c>
      <c r="Z82" s="13">
        <v>702277</v>
      </c>
      <c r="AA82" s="13">
        <v>607498</v>
      </c>
      <c r="AB82" s="1">
        <v>82393.05</v>
      </c>
    </row>
    <row r="83" spans="1:28">
      <c r="A83" s="2">
        <v>209</v>
      </c>
      <c r="B83" s="1" t="s">
        <v>66</v>
      </c>
      <c r="C83" s="13">
        <v>3160192.6414948329</v>
      </c>
      <c r="D83" s="13">
        <v>3053597.9088209416</v>
      </c>
      <c r="E83" s="13">
        <v>106594.73267389112</v>
      </c>
      <c r="F83" s="13">
        <v>3050857</v>
      </c>
      <c r="G83" s="13">
        <v>2901903</v>
      </c>
      <c r="H83" s="13">
        <v>148954</v>
      </c>
      <c r="I83" s="13">
        <v>187193</v>
      </c>
      <c r="J83" s="13">
        <v>183129</v>
      </c>
      <c r="K83" s="13">
        <v>4064</v>
      </c>
      <c r="L83" s="35">
        <v>1123318.1183914919</v>
      </c>
      <c r="M83" s="13">
        <v>1791047.1713477767</v>
      </c>
      <c r="N83" s="13">
        <v>1101587</v>
      </c>
      <c r="O83" s="13">
        <v>0</v>
      </c>
      <c r="P83" s="13">
        <v>689460.17134777666</v>
      </c>
      <c r="Q83" s="35">
        <v>16546.822666</v>
      </c>
      <c r="R83" s="13">
        <v>37932</v>
      </c>
      <c r="S83" s="13">
        <v>907</v>
      </c>
      <c r="T83" s="13">
        <v>27768.75</v>
      </c>
      <c r="U83" s="35">
        <v>28356.862335000002</v>
      </c>
      <c r="V83" s="13">
        <v>48602</v>
      </c>
      <c r="W83" s="13">
        <v>29776</v>
      </c>
      <c r="X83" s="13">
        <v>14119.5</v>
      </c>
      <c r="Y83" s="35">
        <v>16862.710508758872</v>
      </c>
      <c r="Z83" s="13">
        <v>139467</v>
      </c>
      <c r="AA83" s="13">
        <v>94448</v>
      </c>
      <c r="AB83" s="1">
        <v>36404.85</v>
      </c>
    </row>
    <row r="84" spans="1:28">
      <c r="A84" s="2">
        <v>213</v>
      </c>
      <c r="B84" s="1" t="s">
        <v>67</v>
      </c>
      <c r="C84" s="13">
        <v>1590293.282737884</v>
      </c>
      <c r="D84" s="13">
        <v>1531922.5863478433</v>
      </c>
      <c r="E84" s="13">
        <v>58370.696390040721</v>
      </c>
      <c r="F84" s="13">
        <v>1973263</v>
      </c>
      <c r="G84" s="13">
        <v>1939907</v>
      </c>
      <c r="H84" s="13">
        <v>33356</v>
      </c>
      <c r="I84" s="13">
        <v>38274</v>
      </c>
      <c r="J84" s="13">
        <v>35584</v>
      </c>
      <c r="K84" s="13">
        <v>2690</v>
      </c>
      <c r="L84" s="35">
        <v>679140.43004884443</v>
      </c>
      <c r="M84" s="13">
        <v>1224262.6436337316</v>
      </c>
      <c r="N84" s="13">
        <v>632993</v>
      </c>
      <c r="O84" s="13">
        <v>23926</v>
      </c>
      <c r="P84" s="13">
        <v>509355.32253663335</v>
      </c>
      <c r="Q84" s="35">
        <v>37152.002944</v>
      </c>
      <c r="R84" s="13">
        <v>58692</v>
      </c>
      <c r="S84" s="13">
        <v>338</v>
      </c>
      <c r="T84" s="13">
        <v>43765.5</v>
      </c>
      <c r="U84" s="35">
        <v>5056.0669196999997</v>
      </c>
      <c r="V84" s="13">
        <v>4231</v>
      </c>
      <c r="W84" s="13">
        <v>1017</v>
      </c>
      <c r="X84" s="13">
        <v>2410.5</v>
      </c>
      <c r="Y84" s="35">
        <v>24908.312624209648</v>
      </c>
      <c r="Z84" s="13">
        <v>30768</v>
      </c>
      <c r="AA84" s="13">
        <v>13041</v>
      </c>
      <c r="AB84" s="1">
        <v>13707.45</v>
      </c>
    </row>
    <row r="85" spans="1:28">
      <c r="A85" s="2">
        <v>214</v>
      </c>
      <c r="B85" s="1" t="s">
        <v>68</v>
      </c>
      <c r="C85" s="13">
        <v>1336574.6932548387</v>
      </c>
      <c r="D85" s="13">
        <v>1318571.4312814407</v>
      </c>
      <c r="E85" s="13">
        <v>18003.261973397941</v>
      </c>
      <c r="F85" s="13">
        <v>1584938</v>
      </c>
      <c r="G85" s="13">
        <v>1546937</v>
      </c>
      <c r="H85" s="13">
        <v>38001</v>
      </c>
      <c r="I85" s="13">
        <v>27078</v>
      </c>
      <c r="J85" s="13">
        <v>27078</v>
      </c>
      <c r="K85" s="13">
        <v>0</v>
      </c>
      <c r="L85" s="35">
        <v>475438.11617298127</v>
      </c>
      <c r="M85" s="13">
        <v>814876.12337416341</v>
      </c>
      <c r="N85" s="13">
        <v>562783</v>
      </c>
      <c r="O85" s="13">
        <v>0</v>
      </c>
      <c r="P85" s="13">
        <v>252093.12337416341</v>
      </c>
      <c r="Q85" s="35">
        <v>39798.153506000002</v>
      </c>
      <c r="R85" s="13">
        <v>81287</v>
      </c>
      <c r="S85" s="13">
        <v>975</v>
      </c>
      <c r="T85" s="13">
        <v>60234</v>
      </c>
      <c r="U85" s="35">
        <v>16817.184614999998</v>
      </c>
      <c r="V85" s="13">
        <v>20164</v>
      </c>
      <c r="W85" s="13">
        <v>0</v>
      </c>
      <c r="X85" s="13">
        <v>15123</v>
      </c>
      <c r="Y85" s="35">
        <v>13717.009844084698</v>
      </c>
      <c r="Z85" s="13">
        <v>5496</v>
      </c>
      <c r="AA85" s="13">
        <v>15067</v>
      </c>
      <c r="AB85" s="1">
        <v>-6353.8499999999995</v>
      </c>
    </row>
    <row r="86" spans="1:28">
      <c r="A86" s="2">
        <v>216</v>
      </c>
      <c r="B86" s="1" t="s">
        <v>69</v>
      </c>
      <c r="C86" s="13">
        <v>4636595.2760945922</v>
      </c>
      <c r="D86" s="13">
        <v>4359949.5345621211</v>
      </c>
      <c r="E86" s="13">
        <v>276645.74153247097</v>
      </c>
      <c r="F86" s="13">
        <v>4924655</v>
      </c>
      <c r="G86" s="13">
        <v>4614449</v>
      </c>
      <c r="H86" s="13">
        <v>310206</v>
      </c>
      <c r="I86" s="13">
        <v>310076</v>
      </c>
      <c r="J86" s="13">
        <v>301885</v>
      </c>
      <c r="K86" s="13">
        <v>8191</v>
      </c>
      <c r="L86" s="35">
        <v>1230792.7856917048</v>
      </c>
      <c r="M86" s="13">
        <v>1457041.5752262606</v>
      </c>
      <c r="N86" s="13">
        <v>1448686</v>
      </c>
      <c r="O86" s="13">
        <v>0</v>
      </c>
      <c r="P86" s="13">
        <v>8355.575226260582</v>
      </c>
      <c r="Q86" s="35">
        <v>29715.632979999998</v>
      </c>
      <c r="R86" s="13">
        <v>149846</v>
      </c>
      <c r="S86" s="13">
        <v>1054</v>
      </c>
      <c r="T86" s="13">
        <v>111594</v>
      </c>
      <c r="U86" s="35">
        <v>3102.7854409000001</v>
      </c>
      <c r="V86" s="13">
        <v>22921</v>
      </c>
      <c r="W86" s="13">
        <v>0</v>
      </c>
      <c r="X86" s="13">
        <v>17190.75</v>
      </c>
      <c r="Y86" s="35">
        <v>5935.2071055931638</v>
      </c>
      <c r="Z86" s="13">
        <v>237600</v>
      </c>
      <c r="AA86" s="13">
        <v>25447</v>
      </c>
      <c r="AB86" s="1">
        <v>162555.15</v>
      </c>
    </row>
    <row r="87" spans="1:28">
      <c r="A87" s="2">
        <v>221</v>
      </c>
      <c r="B87" s="1" t="s">
        <v>70</v>
      </c>
      <c r="C87" s="13">
        <v>2781639.7739142487</v>
      </c>
      <c r="D87" s="13">
        <v>2677442.123608999</v>
      </c>
      <c r="E87" s="13">
        <v>104197.6503052496</v>
      </c>
      <c r="F87" s="13">
        <v>3010249</v>
      </c>
      <c r="G87" s="13">
        <v>2887296</v>
      </c>
      <c r="H87" s="13">
        <v>122953</v>
      </c>
      <c r="I87" s="13">
        <v>212346</v>
      </c>
      <c r="J87" s="13">
        <v>212346</v>
      </c>
      <c r="K87" s="13">
        <v>0</v>
      </c>
      <c r="L87" s="35">
        <v>928723.89550569409</v>
      </c>
      <c r="M87" s="13">
        <v>1224663.4289219808</v>
      </c>
      <c r="N87" s="13">
        <v>1121043</v>
      </c>
      <c r="O87" s="13">
        <v>174779</v>
      </c>
      <c r="P87" s="13">
        <v>278399.42892198078</v>
      </c>
      <c r="Q87" s="35">
        <v>8919.9233191000003</v>
      </c>
      <c r="R87" s="13">
        <v>129044</v>
      </c>
      <c r="S87" s="13">
        <v>0</v>
      </c>
      <c r="T87" s="13">
        <v>96783</v>
      </c>
      <c r="U87" s="35">
        <v>7142.3874357000004</v>
      </c>
      <c r="V87" s="13">
        <v>63492</v>
      </c>
      <c r="W87" s="13">
        <v>0</v>
      </c>
      <c r="X87" s="13">
        <v>47619</v>
      </c>
      <c r="Y87" s="35">
        <v>8652.0246410713207</v>
      </c>
      <c r="Z87" s="13">
        <v>236717</v>
      </c>
      <c r="AA87" s="13">
        <v>89248</v>
      </c>
      <c r="AB87" s="1">
        <v>113196.3</v>
      </c>
    </row>
    <row r="88" spans="1:28">
      <c r="A88" s="2">
        <v>222</v>
      </c>
      <c r="B88" s="1" t="s">
        <v>71</v>
      </c>
      <c r="C88" s="13">
        <v>9908162.2338107508</v>
      </c>
      <c r="D88" s="13">
        <v>9423705.3112604748</v>
      </c>
      <c r="E88" s="13">
        <v>484456.92255027528</v>
      </c>
      <c r="F88" s="13">
        <v>9734745</v>
      </c>
      <c r="G88" s="13">
        <v>9269586</v>
      </c>
      <c r="H88" s="13">
        <v>465159</v>
      </c>
      <c r="I88" s="13">
        <v>459476</v>
      </c>
      <c r="J88" s="13">
        <v>459476</v>
      </c>
      <c r="K88" s="13">
        <v>0</v>
      </c>
      <c r="L88" s="35">
        <v>4258701.8353784885</v>
      </c>
      <c r="M88" s="13">
        <v>7371937.3057884555</v>
      </c>
      <c r="N88" s="13">
        <v>5474567</v>
      </c>
      <c r="O88" s="13">
        <v>86520</v>
      </c>
      <c r="P88" s="13">
        <v>1983890.3057884555</v>
      </c>
      <c r="Q88" s="35">
        <v>84400.4277</v>
      </c>
      <c r="R88" s="13">
        <v>324840</v>
      </c>
      <c r="S88" s="13">
        <v>250</v>
      </c>
      <c r="T88" s="13">
        <v>243442.5</v>
      </c>
      <c r="U88" s="35">
        <v>52492.652759999997</v>
      </c>
      <c r="V88" s="13">
        <v>109115</v>
      </c>
      <c r="W88" s="13">
        <v>0</v>
      </c>
      <c r="X88" s="13">
        <v>81836.25</v>
      </c>
      <c r="Y88" s="35">
        <v>106328.62366747276</v>
      </c>
      <c r="Z88" s="13">
        <v>512673</v>
      </c>
      <c r="AA88" s="13">
        <v>113098</v>
      </c>
      <c r="AB88" s="1">
        <v>307434.59999999998</v>
      </c>
    </row>
    <row r="89" spans="1:28">
      <c r="A89" s="2">
        <v>225</v>
      </c>
      <c r="B89" s="1" t="s">
        <v>72</v>
      </c>
      <c r="C89" s="13">
        <v>1813706.4142303886</v>
      </c>
      <c r="D89" s="13">
        <v>1692686.6355979329</v>
      </c>
      <c r="E89" s="13">
        <v>121019.77863245581</v>
      </c>
      <c r="F89" s="13">
        <v>1943765</v>
      </c>
      <c r="G89" s="13">
        <v>1827583</v>
      </c>
      <c r="H89" s="13">
        <v>116182</v>
      </c>
      <c r="I89" s="13">
        <v>419330</v>
      </c>
      <c r="J89" s="13">
        <v>416726</v>
      </c>
      <c r="K89" s="13">
        <v>2604</v>
      </c>
      <c r="L89" s="35">
        <v>990019.04967854393</v>
      </c>
      <c r="M89" s="13">
        <v>1673397.6222266075</v>
      </c>
      <c r="N89" s="13">
        <v>1059475</v>
      </c>
      <c r="O89" s="13">
        <v>0</v>
      </c>
      <c r="P89" s="13">
        <v>613922.62222660752</v>
      </c>
      <c r="Q89" s="35">
        <v>21730.571103999999</v>
      </c>
      <c r="R89" s="13">
        <v>32222</v>
      </c>
      <c r="S89" s="13">
        <v>1416</v>
      </c>
      <c r="T89" s="13">
        <v>23104.5</v>
      </c>
      <c r="U89" s="35">
        <v>17772.673315</v>
      </c>
      <c r="V89" s="13">
        <v>18467</v>
      </c>
      <c r="W89" s="13">
        <v>621</v>
      </c>
      <c r="X89" s="13">
        <v>13384.5</v>
      </c>
      <c r="Y89" s="35">
        <v>11261.203107718844</v>
      </c>
      <c r="Z89" s="13">
        <v>6820</v>
      </c>
      <c r="AA89" s="13">
        <v>56662</v>
      </c>
      <c r="AB89" s="1">
        <v>-36591</v>
      </c>
    </row>
    <row r="90" spans="1:28">
      <c r="A90" s="2">
        <v>226</v>
      </c>
      <c r="B90" s="1" t="s">
        <v>73</v>
      </c>
      <c r="C90" s="13">
        <v>2928617.9423810882</v>
      </c>
      <c r="D90" s="13">
        <v>2827685.1724188896</v>
      </c>
      <c r="E90" s="13">
        <v>100932.76996219865</v>
      </c>
      <c r="F90" s="13">
        <v>2862358</v>
      </c>
      <c r="G90" s="13">
        <v>2687859</v>
      </c>
      <c r="H90" s="13">
        <v>174499</v>
      </c>
      <c r="I90" s="13">
        <v>145416</v>
      </c>
      <c r="J90" s="13">
        <v>144443</v>
      </c>
      <c r="K90" s="13">
        <v>973</v>
      </c>
      <c r="L90" s="35">
        <v>919892.99851986382</v>
      </c>
      <c r="M90" s="13">
        <v>1215446.0787948654</v>
      </c>
      <c r="N90" s="13">
        <v>717067</v>
      </c>
      <c r="O90" s="13">
        <v>46344</v>
      </c>
      <c r="P90" s="13">
        <v>544723.0787948654</v>
      </c>
      <c r="Q90" s="35">
        <v>39594.949421999998</v>
      </c>
      <c r="R90" s="13"/>
      <c r="S90" s="13"/>
      <c r="T90" s="13"/>
      <c r="U90" s="35">
        <v>2088.3627820000002</v>
      </c>
      <c r="V90" s="13"/>
      <c r="W90" s="13"/>
      <c r="X90" s="13"/>
      <c r="Y90" s="35">
        <v>25628.323182679196</v>
      </c>
      <c r="Z90" s="13">
        <v>67357</v>
      </c>
      <c r="AA90" s="13">
        <v>8469</v>
      </c>
      <c r="AB90" s="1">
        <v>45205.2</v>
      </c>
    </row>
    <row r="91" spans="1:28">
      <c r="A91" s="2">
        <v>228</v>
      </c>
      <c r="B91" s="1" t="s">
        <v>74</v>
      </c>
      <c r="C91" s="13">
        <v>15444035.023125997</v>
      </c>
      <c r="D91" s="13">
        <v>14805968.833111586</v>
      </c>
      <c r="E91" s="13">
        <v>638066.19001441018</v>
      </c>
      <c r="F91" s="13">
        <v>16550071</v>
      </c>
      <c r="G91" s="13">
        <v>15800276</v>
      </c>
      <c r="H91" s="13">
        <v>749795</v>
      </c>
      <c r="I91" s="13">
        <v>1170540</v>
      </c>
      <c r="J91" s="13">
        <v>1123829</v>
      </c>
      <c r="K91" s="13">
        <v>46711</v>
      </c>
      <c r="L91" s="35">
        <v>5314657.7788280733</v>
      </c>
      <c r="M91" s="13">
        <v>8201354.0309714768</v>
      </c>
      <c r="N91" s="13">
        <v>6656727</v>
      </c>
      <c r="O91" s="13">
        <v>9911</v>
      </c>
      <c r="P91" s="13">
        <v>1554538.0309714768</v>
      </c>
      <c r="Q91" s="35">
        <v>99874.807084</v>
      </c>
      <c r="R91" s="13">
        <v>303119</v>
      </c>
      <c r="S91" s="13">
        <v>4299</v>
      </c>
      <c r="T91" s="13">
        <v>224115</v>
      </c>
      <c r="U91" s="35">
        <v>43240.604626</v>
      </c>
      <c r="V91" s="13">
        <v>85190</v>
      </c>
      <c r="W91" s="13">
        <v>1954</v>
      </c>
      <c r="X91" s="13">
        <v>62427</v>
      </c>
      <c r="Y91" s="35">
        <v>92805.512871939107</v>
      </c>
      <c r="Z91" s="13">
        <v>914173</v>
      </c>
      <c r="AA91" s="13">
        <v>412082</v>
      </c>
      <c r="AB91" s="1">
        <v>386961</v>
      </c>
    </row>
    <row r="92" spans="1:28">
      <c r="A92" s="2">
        <v>230</v>
      </c>
      <c r="B92" s="1" t="s">
        <v>75</v>
      </c>
      <c r="C92" s="13">
        <v>1456741.0295737637</v>
      </c>
      <c r="D92" s="13">
        <v>1392433.7182200437</v>
      </c>
      <c r="E92" s="13">
        <v>64307.311353720019</v>
      </c>
      <c r="F92" s="13">
        <v>1560040</v>
      </c>
      <c r="G92" s="13">
        <v>1512340</v>
      </c>
      <c r="H92" s="13">
        <v>47700</v>
      </c>
      <c r="I92" s="13">
        <v>113235</v>
      </c>
      <c r="J92" s="13">
        <v>109103</v>
      </c>
      <c r="K92" s="13">
        <v>4132</v>
      </c>
      <c r="L92" s="35">
        <v>468986.04773258639</v>
      </c>
      <c r="M92" s="13">
        <v>832253.34082485782</v>
      </c>
      <c r="N92" s="13">
        <v>444186</v>
      </c>
      <c r="O92" s="13">
        <v>12514</v>
      </c>
      <c r="P92" s="13">
        <v>351739.53579943976</v>
      </c>
      <c r="Q92" s="35">
        <v>15105.382029</v>
      </c>
      <c r="R92" s="13">
        <v>66499</v>
      </c>
      <c r="S92" s="13">
        <v>0</v>
      </c>
      <c r="T92" s="13">
        <v>49874.25</v>
      </c>
      <c r="U92" s="35">
        <v>11963.010270000001</v>
      </c>
      <c r="V92" s="13">
        <v>50609</v>
      </c>
      <c r="W92" s="13">
        <v>0</v>
      </c>
      <c r="X92" s="13">
        <v>37956.75</v>
      </c>
      <c r="Y92" s="35">
        <v>1291.8547320492683</v>
      </c>
      <c r="Z92" s="13">
        <v>135470</v>
      </c>
      <c r="AA92" s="13">
        <v>45081</v>
      </c>
      <c r="AB92" s="1">
        <v>69440.55</v>
      </c>
    </row>
    <row r="93" spans="1:28">
      <c r="A93" s="2">
        <v>232</v>
      </c>
      <c r="B93" s="1" t="s">
        <v>76</v>
      </c>
      <c r="C93" s="13">
        <v>2734679.6049876953</v>
      </c>
      <c r="D93" s="13">
        <v>2565023.1669705245</v>
      </c>
      <c r="E93" s="13">
        <v>169656.43801717073</v>
      </c>
      <c r="F93" s="13">
        <v>3070837</v>
      </c>
      <c r="G93" s="13">
        <v>2864271</v>
      </c>
      <c r="H93" s="13">
        <v>206566</v>
      </c>
      <c r="I93" s="13">
        <v>143017</v>
      </c>
      <c r="J93" s="13">
        <v>139610</v>
      </c>
      <c r="K93" s="13">
        <v>3407</v>
      </c>
      <c r="L93" s="35">
        <v>963154.41476627963</v>
      </c>
      <c r="M93" s="13">
        <v>1746115.6472344678</v>
      </c>
      <c r="N93" s="13">
        <v>1087225</v>
      </c>
      <c r="O93" s="13">
        <v>0</v>
      </c>
      <c r="P93" s="13">
        <v>658890.64723446779</v>
      </c>
      <c r="Q93" s="35">
        <v>48571.295606</v>
      </c>
      <c r="R93" s="13">
        <v>64216</v>
      </c>
      <c r="S93" s="13">
        <v>4345</v>
      </c>
      <c r="T93" s="13">
        <v>44903.25</v>
      </c>
      <c r="U93" s="35">
        <v>7321.5233324000001</v>
      </c>
      <c r="V93" s="13">
        <v>12802</v>
      </c>
      <c r="W93" s="13">
        <v>0</v>
      </c>
      <c r="X93" s="13">
        <v>9601.5</v>
      </c>
      <c r="Y93" s="35">
        <v>22781.55796292346</v>
      </c>
      <c r="Z93" s="13">
        <v>166198</v>
      </c>
      <c r="AA93" s="13">
        <v>62785</v>
      </c>
      <c r="AB93" s="1">
        <v>79007.850000000006</v>
      </c>
    </row>
    <row r="94" spans="1:28">
      <c r="A94" s="2">
        <v>233</v>
      </c>
      <c r="B94" s="1" t="s">
        <v>77</v>
      </c>
      <c r="C94" s="13">
        <v>2640154.7614557613</v>
      </c>
      <c r="D94" s="13">
        <v>2584999.9464124409</v>
      </c>
      <c r="E94" s="13">
        <v>55154.815043320254</v>
      </c>
      <c r="F94" s="13">
        <v>2615581</v>
      </c>
      <c r="G94" s="13">
        <v>2572383</v>
      </c>
      <c r="H94" s="13">
        <v>43198</v>
      </c>
      <c r="I94" s="13">
        <v>182673</v>
      </c>
      <c r="J94" s="13">
        <v>182673</v>
      </c>
      <c r="K94" s="13">
        <v>0</v>
      </c>
      <c r="L94" s="35">
        <v>637270.02371459</v>
      </c>
      <c r="M94" s="13">
        <v>1123481.013431523</v>
      </c>
      <c r="N94" s="13">
        <v>1082732</v>
      </c>
      <c r="O94" s="13">
        <v>15152</v>
      </c>
      <c r="P94" s="13">
        <v>55901.013431522995</v>
      </c>
      <c r="Q94" s="35">
        <v>17319.366159000001</v>
      </c>
      <c r="R94" s="13">
        <v>44496</v>
      </c>
      <c r="S94" s="13">
        <v>0</v>
      </c>
      <c r="T94" s="13">
        <v>33372</v>
      </c>
      <c r="U94" s="35">
        <v>13097.634866</v>
      </c>
      <c r="V94" s="13">
        <v>5113</v>
      </c>
      <c r="W94" s="13">
        <v>0</v>
      </c>
      <c r="X94" s="13">
        <v>3834.75</v>
      </c>
      <c r="Y94" s="35">
        <v>4162.9735235641956</v>
      </c>
      <c r="Z94" s="13">
        <v>124920</v>
      </c>
      <c r="AA94" s="13">
        <v>8573</v>
      </c>
      <c r="AB94" s="1">
        <v>90207.75</v>
      </c>
    </row>
    <row r="95" spans="1:28">
      <c r="A95" s="2">
        <v>236</v>
      </c>
      <c r="B95" s="1" t="s">
        <v>78</v>
      </c>
      <c r="C95" s="13">
        <v>1627245.2605723359</v>
      </c>
      <c r="D95" s="13">
        <v>1534552.0582943731</v>
      </c>
      <c r="E95" s="13">
        <v>92693.20227796273</v>
      </c>
      <c r="F95" s="13">
        <v>1727946</v>
      </c>
      <c r="G95" s="13">
        <v>1646769</v>
      </c>
      <c r="H95" s="13">
        <v>81177</v>
      </c>
      <c r="I95" s="13">
        <v>156754</v>
      </c>
      <c r="J95" s="13">
        <v>151444</v>
      </c>
      <c r="K95" s="13">
        <v>5310</v>
      </c>
      <c r="L95" s="35">
        <v>583895.56221548212</v>
      </c>
      <c r="M95" s="13">
        <v>903624.10114029073</v>
      </c>
      <c r="N95" s="13">
        <v>780011</v>
      </c>
      <c r="O95" s="13">
        <v>1404</v>
      </c>
      <c r="P95" s="13">
        <v>125017.10114029073</v>
      </c>
      <c r="Q95" s="35">
        <v>60375.531214000002</v>
      </c>
      <c r="R95" s="13">
        <v>92088</v>
      </c>
      <c r="S95" s="13">
        <v>1064</v>
      </c>
      <c r="T95" s="13">
        <v>68268</v>
      </c>
      <c r="U95" s="35">
        <v>22587.169351</v>
      </c>
      <c r="V95" s="13">
        <v>42407</v>
      </c>
      <c r="W95" s="13">
        <v>0</v>
      </c>
      <c r="X95" s="13">
        <v>31805.25</v>
      </c>
      <c r="Y95" s="35">
        <v>29420.601882802493</v>
      </c>
      <c r="Z95" s="13">
        <v>264315</v>
      </c>
      <c r="AA95" s="13">
        <v>46963</v>
      </c>
      <c r="AB95" s="1">
        <v>167353.95000000001</v>
      </c>
    </row>
    <row r="96" spans="1:28">
      <c r="A96" s="2">
        <v>241</v>
      </c>
      <c r="B96" s="1" t="s">
        <v>413</v>
      </c>
      <c r="C96" s="13">
        <v>2560160.9049992529</v>
      </c>
      <c r="D96" s="13">
        <v>2547462.428855625</v>
      </c>
      <c r="E96" s="13">
        <v>12698.476143627988</v>
      </c>
      <c r="F96" s="13">
        <v>2791575</v>
      </c>
      <c r="G96" s="13">
        <v>2766048</v>
      </c>
      <c r="H96" s="13">
        <v>25527</v>
      </c>
      <c r="I96" s="13">
        <v>145738</v>
      </c>
      <c r="J96" s="13">
        <v>138301</v>
      </c>
      <c r="K96" s="13">
        <v>7437</v>
      </c>
      <c r="L96" s="35">
        <v>1632784.5705243687</v>
      </c>
      <c r="M96" s="13">
        <v>2434595.9341211915</v>
      </c>
      <c r="N96" s="13">
        <v>1798781</v>
      </c>
      <c r="O96" s="13">
        <v>0</v>
      </c>
      <c r="P96" s="13">
        <v>635814.9341211915</v>
      </c>
      <c r="Q96" s="35">
        <v>22289.075688000001</v>
      </c>
      <c r="R96" s="13">
        <v>132092</v>
      </c>
      <c r="S96" s="13">
        <v>3572</v>
      </c>
      <c r="T96" s="13">
        <v>96390</v>
      </c>
      <c r="U96" s="35">
        <v>5981.7968872000001</v>
      </c>
      <c r="V96" s="13">
        <v>5320</v>
      </c>
      <c r="W96" s="13">
        <v>0</v>
      </c>
      <c r="X96" s="13">
        <v>3990</v>
      </c>
      <c r="Y96" s="35">
        <v>21311.234309392519</v>
      </c>
      <c r="Z96" s="13">
        <v>79398</v>
      </c>
      <c r="AA96" s="13">
        <v>45985</v>
      </c>
      <c r="AB96" s="1">
        <v>26814.15</v>
      </c>
    </row>
    <row r="97" spans="1:28">
      <c r="A97" s="2">
        <v>243</v>
      </c>
      <c r="B97" s="1" t="s">
        <v>79</v>
      </c>
      <c r="C97" s="13">
        <v>6239554.3059717249</v>
      </c>
      <c r="D97" s="13">
        <v>5949312.6330394577</v>
      </c>
      <c r="E97" s="13">
        <v>290241.67293226736</v>
      </c>
      <c r="F97" s="13">
        <v>6354085</v>
      </c>
      <c r="G97" s="13">
        <v>6078630</v>
      </c>
      <c r="H97" s="13">
        <v>275455</v>
      </c>
      <c r="I97" s="13">
        <v>313181</v>
      </c>
      <c r="J97" s="13">
        <v>313181</v>
      </c>
      <c r="K97" s="13">
        <v>0</v>
      </c>
      <c r="L97" s="35">
        <v>1977817.5233886158</v>
      </c>
      <c r="M97" s="13">
        <v>3224089.6779919169</v>
      </c>
      <c r="N97" s="13">
        <v>2037972</v>
      </c>
      <c r="O97" s="13">
        <v>11739</v>
      </c>
      <c r="P97" s="13">
        <v>1197856.6779919169</v>
      </c>
      <c r="Q97" s="35">
        <v>39614.165905000002</v>
      </c>
      <c r="R97" s="13">
        <v>128829</v>
      </c>
      <c r="S97" s="13">
        <v>0</v>
      </c>
      <c r="T97" s="13">
        <v>96621.75</v>
      </c>
      <c r="U97" s="35">
        <v>25267.789250999998</v>
      </c>
      <c r="V97" s="13">
        <v>72704</v>
      </c>
      <c r="W97" s="13">
        <v>0</v>
      </c>
      <c r="X97" s="13">
        <v>54528</v>
      </c>
      <c r="Y97" s="35">
        <v>14437.764024554248</v>
      </c>
      <c r="Z97" s="13">
        <v>175217</v>
      </c>
      <c r="AA97" s="13">
        <v>66897</v>
      </c>
      <c r="AB97" s="1">
        <v>83298.899999999994</v>
      </c>
    </row>
    <row r="98" spans="1:28">
      <c r="A98" s="2">
        <v>244</v>
      </c>
      <c r="B98" s="1" t="s">
        <v>80</v>
      </c>
      <c r="C98" s="13">
        <v>696221.95101002208</v>
      </c>
      <c r="D98" s="13">
        <v>665355.16365078092</v>
      </c>
      <c r="E98" s="13">
        <v>30866.787359241214</v>
      </c>
      <c r="F98" s="13">
        <v>909577</v>
      </c>
      <c r="G98" s="13">
        <v>869041</v>
      </c>
      <c r="H98" s="13">
        <v>40536</v>
      </c>
      <c r="I98" s="13">
        <v>37340</v>
      </c>
      <c r="J98" s="13">
        <v>37340</v>
      </c>
      <c r="K98" s="13">
        <v>0</v>
      </c>
      <c r="L98" s="35">
        <v>273977.54580773175</v>
      </c>
      <c r="M98" s="13">
        <v>495198.58632806322</v>
      </c>
      <c r="N98" s="13">
        <v>171799</v>
      </c>
      <c r="O98" s="13">
        <v>0</v>
      </c>
      <c r="P98" s="13">
        <v>205483.15935579879</v>
      </c>
      <c r="Q98" s="35">
        <v>9550.5919286000008</v>
      </c>
      <c r="R98" s="13">
        <v>46077</v>
      </c>
      <c r="S98" s="13">
        <v>0</v>
      </c>
      <c r="T98" s="13">
        <v>34557.75</v>
      </c>
      <c r="U98" s="35">
        <v>4248.4966235000002</v>
      </c>
      <c r="V98" s="13">
        <v>18467</v>
      </c>
      <c r="W98" s="13">
        <v>0</v>
      </c>
      <c r="X98" s="13">
        <v>13850.25</v>
      </c>
      <c r="Y98" s="35">
        <v>3233.4478853701107</v>
      </c>
      <c r="Z98" s="13">
        <v>15338</v>
      </c>
      <c r="AA98" s="13">
        <v>75</v>
      </c>
      <c r="AB98" s="1">
        <v>11582.25</v>
      </c>
    </row>
    <row r="99" spans="1:28">
      <c r="A99" s="2">
        <v>246</v>
      </c>
      <c r="B99" s="1" t="s">
        <v>81</v>
      </c>
      <c r="C99" s="13">
        <v>883836.36129857413</v>
      </c>
      <c r="D99" s="13">
        <v>851307.47648241336</v>
      </c>
      <c r="E99" s="13">
        <v>32528.884816160793</v>
      </c>
      <c r="F99" s="13">
        <v>1162755</v>
      </c>
      <c r="G99" s="13">
        <v>1144086</v>
      </c>
      <c r="H99" s="13">
        <v>18669</v>
      </c>
      <c r="I99" s="13">
        <v>57097</v>
      </c>
      <c r="J99" s="13">
        <v>57097</v>
      </c>
      <c r="K99" s="13">
        <v>0</v>
      </c>
      <c r="L99" s="35">
        <v>494733.84280233277</v>
      </c>
      <c r="M99" s="13">
        <v>465793.49578898208</v>
      </c>
      <c r="N99" s="13">
        <v>722419</v>
      </c>
      <c r="O99" s="13">
        <v>0</v>
      </c>
      <c r="P99" s="13">
        <v>-256625.50421101792</v>
      </c>
      <c r="Q99" s="35">
        <v>56994.452402000003</v>
      </c>
      <c r="R99" s="13">
        <v>113587</v>
      </c>
      <c r="S99" s="13">
        <v>6175</v>
      </c>
      <c r="T99" s="13">
        <v>80559</v>
      </c>
      <c r="U99" s="35">
        <v>0</v>
      </c>
      <c r="V99" s="13">
        <v>17621</v>
      </c>
      <c r="W99" s="13">
        <v>0</v>
      </c>
      <c r="X99" s="13">
        <v>13215.75</v>
      </c>
      <c r="Y99" s="35">
        <v>33894.222874170839</v>
      </c>
      <c r="Z99" s="13">
        <v>56576</v>
      </c>
      <c r="AA99" s="13">
        <v>32988</v>
      </c>
      <c r="AB99" s="1">
        <v>18273.599999999999</v>
      </c>
    </row>
    <row r="100" spans="1:28">
      <c r="A100" s="2">
        <v>252</v>
      </c>
      <c r="B100" s="1" t="s">
        <v>82</v>
      </c>
      <c r="C100" s="13">
        <v>1681359.6048688835</v>
      </c>
      <c r="D100" s="13">
        <v>1532195.0619388754</v>
      </c>
      <c r="E100" s="13">
        <v>149164.54293000817</v>
      </c>
      <c r="F100" s="13">
        <v>1738075</v>
      </c>
      <c r="G100" s="13">
        <v>1625327</v>
      </c>
      <c r="H100" s="13">
        <v>112748</v>
      </c>
      <c r="I100" s="13">
        <v>94838</v>
      </c>
      <c r="J100" s="13">
        <v>94838</v>
      </c>
      <c r="K100" s="13">
        <v>0</v>
      </c>
      <c r="L100" s="35">
        <v>648583.57100016915</v>
      </c>
      <c r="M100" s="13">
        <v>1036602.008141988</v>
      </c>
      <c r="N100" s="13">
        <v>769029</v>
      </c>
      <c r="O100" s="13">
        <v>0</v>
      </c>
      <c r="P100" s="13">
        <v>267573.00814198796</v>
      </c>
      <c r="Q100" s="35">
        <v>28307.514542000001</v>
      </c>
      <c r="R100" s="13">
        <v>56347</v>
      </c>
      <c r="S100" s="13">
        <v>5254</v>
      </c>
      <c r="T100" s="13">
        <v>38319.75</v>
      </c>
      <c r="U100" s="35">
        <v>12312.237743</v>
      </c>
      <c r="V100" s="13">
        <v>64654</v>
      </c>
      <c r="W100" s="13">
        <v>0</v>
      </c>
      <c r="X100" s="13">
        <v>48490.5</v>
      </c>
      <c r="Y100" s="35">
        <v>35044.231993905792</v>
      </c>
      <c r="Z100" s="13">
        <v>350765</v>
      </c>
      <c r="AA100" s="13">
        <v>160644</v>
      </c>
      <c r="AB100" s="1">
        <v>146960.25</v>
      </c>
    </row>
    <row r="101" spans="1:28">
      <c r="A101" s="2">
        <v>262</v>
      </c>
      <c r="B101" s="1" t="s">
        <v>83</v>
      </c>
      <c r="C101" s="13">
        <v>2616287.2908936786</v>
      </c>
      <c r="D101" s="13">
        <v>2537024.9707753742</v>
      </c>
      <c r="E101" s="13">
        <v>79262.3201183044</v>
      </c>
      <c r="F101" s="13">
        <v>3185867</v>
      </c>
      <c r="G101" s="13">
        <v>3100154</v>
      </c>
      <c r="H101" s="13">
        <v>85713</v>
      </c>
      <c r="I101" s="13">
        <v>48345</v>
      </c>
      <c r="J101" s="13">
        <v>48345</v>
      </c>
      <c r="K101" s="13">
        <v>0</v>
      </c>
      <c r="L101" s="35">
        <v>866399.59559348423</v>
      </c>
      <c r="M101" s="13">
        <v>1111052.8754256144</v>
      </c>
      <c r="N101" s="13">
        <v>1378693</v>
      </c>
      <c r="O101" s="13">
        <v>18974</v>
      </c>
      <c r="P101" s="13">
        <v>-248666.12457438558</v>
      </c>
      <c r="Q101" s="35">
        <v>83157.898102000006</v>
      </c>
      <c r="R101" s="13">
        <v>195715</v>
      </c>
      <c r="S101" s="13">
        <v>588</v>
      </c>
      <c r="T101" s="13">
        <v>146345.25</v>
      </c>
      <c r="U101" s="35">
        <v>33778.203101999999</v>
      </c>
      <c r="V101" s="13">
        <v>77212</v>
      </c>
      <c r="W101" s="13">
        <v>0</v>
      </c>
      <c r="X101" s="13">
        <v>57909</v>
      </c>
      <c r="Y101" s="35">
        <v>7037.0667971464709</v>
      </c>
      <c r="Z101" s="13">
        <v>151012</v>
      </c>
      <c r="AA101" s="13">
        <v>40481</v>
      </c>
      <c r="AB101" s="1">
        <v>84716.1</v>
      </c>
    </row>
    <row r="102" spans="1:28">
      <c r="A102" s="2">
        <v>263</v>
      </c>
      <c r="B102" s="1" t="s">
        <v>84</v>
      </c>
      <c r="C102" s="13">
        <v>1428987.8114585944</v>
      </c>
      <c r="D102" s="13">
        <v>1388680.9810605857</v>
      </c>
      <c r="E102" s="13">
        <v>40306.830398008744</v>
      </c>
      <c r="F102" s="13">
        <v>1536615</v>
      </c>
      <c r="G102" s="13">
        <v>1493916</v>
      </c>
      <c r="H102" s="13">
        <v>42699</v>
      </c>
      <c r="I102" s="13">
        <v>81262</v>
      </c>
      <c r="J102" s="13">
        <v>81262</v>
      </c>
      <c r="K102" s="13">
        <v>0</v>
      </c>
      <c r="L102" s="35">
        <v>510418.99152924801</v>
      </c>
      <c r="M102" s="13">
        <v>904257.90890423628</v>
      </c>
      <c r="N102" s="13">
        <v>672773</v>
      </c>
      <c r="O102" s="13">
        <v>2375</v>
      </c>
      <c r="P102" s="13">
        <v>233859.90890423628</v>
      </c>
      <c r="Q102" s="35">
        <v>29440.060440000001</v>
      </c>
      <c r="R102" s="13">
        <v>81450</v>
      </c>
      <c r="S102" s="13">
        <v>0</v>
      </c>
      <c r="T102" s="13">
        <v>61087.5</v>
      </c>
      <c r="U102" s="35">
        <v>14449.906659</v>
      </c>
      <c r="V102" s="13">
        <v>66365</v>
      </c>
      <c r="W102" s="13">
        <v>1576</v>
      </c>
      <c r="X102" s="13">
        <v>48591.75</v>
      </c>
      <c r="Y102" s="35">
        <v>8003.9593660426044</v>
      </c>
      <c r="Z102" s="13">
        <v>177380</v>
      </c>
      <c r="AA102" s="13">
        <v>73190</v>
      </c>
      <c r="AB102" s="1">
        <v>79576.800000000003</v>
      </c>
    </row>
    <row r="103" spans="1:28">
      <c r="A103" s="2">
        <v>265</v>
      </c>
      <c r="B103" s="1" t="s">
        <v>427</v>
      </c>
      <c r="C103" s="13">
        <v>720881.91577957559</v>
      </c>
      <c r="D103" s="13">
        <v>698232.77550157742</v>
      </c>
      <c r="E103" s="13">
        <v>22649.140277998184</v>
      </c>
      <c r="F103" s="13">
        <v>893341</v>
      </c>
      <c r="G103" s="13">
        <v>866237</v>
      </c>
      <c r="H103" s="13">
        <v>27104</v>
      </c>
      <c r="I103" s="13">
        <v>30128</v>
      </c>
      <c r="J103" s="13">
        <v>30128</v>
      </c>
      <c r="K103" s="13">
        <v>0</v>
      </c>
      <c r="L103" s="35">
        <v>315930.60635415808</v>
      </c>
      <c r="M103" s="13">
        <v>539015.661826686</v>
      </c>
      <c r="N103" s="13">
        <v>392416</v>
      </c>
      <c r="O103" s="13">
        <v>0</v>
      </c>
      <c r="P103" s="13">
        <v>146599.661826686</v>
      </c>
      <c r="Q103" s="35">
        <v>11426.038873</v>
      </c>
      <c r="R103" s="13">
        <v>46692</v>
      </c>
      <c r="S103" s="13">
        <v>773</v>
      </c>
      <c r="T103" s="13">
        <v>34439.25</v>
      </c>
      <c r="U103" s="35">
        <v>0</v>
      </c>
      <c r="V103" s="13">
        <v>2873</v>
      </c>
      <c r="W103" s="13">
        <v>0</v>
      </c>
      <c r="X103" s="13">
        <v>2154.75</v>
      </c>
      <c r="Y103" s="35">
        <v>0</v>
      </c>
      <c r="Z103" s="13">
        <v>11100</v>
      </c>
      <c r="AA103" s="13">
        <v>8494</v>
      </c>
      <c r="AB103" s="1">
        <v>2122.9499999999998</v>
      </c>
    </row>
    <row r="104" spans="1:28">
      <c r="A104" s="2">
        <v>267</v>
      </c>
      <c r="B104" s="1" t="s">
        <v>85</v>
      </c>
      <c r="C104" s="13">
        <v>2596214.7814840823</v>
      </c>
      <c r="D104" s="13">
        <v>2467504.7396775959</v>
      </c>
      <c r="E104" s="13">
        <v>128710.04180648654</v>
      </c>
      <c r="F104" s="13">
        <v>2824049</v>
      </c>
      <c r="G104" s="13">
        <v>2654530</v>
      </c>
      <c r="H104" s="13">
        <v>169519</v>
      </c>
      <c r="I104" s="13">
        <v>152370</v>
      </c>
      <c r="J104" s="13">
        <v>136493</v>
      </c>
      <c r="K104" s="13">
        <v>15877</v>
      </c>
      <c r="L104" s="35">
        <v>849614.74265340366</v>
      </c>
      <c r="M104" s="13">
        <v>1429966.6366591793</v>
      </c>
      <c r="N104" s="13">
        <v>697252</v>
      </c>
      <c r="O104" s="13">
        <v>1991</v>
      </c>
      <c r="P104" s="13">
        <v>637211.05699005281</v>
      </c>
      <c r="Q104" s="35">
        <v>24426.602748000001</v>
      </c>
      <c r="R104" s="13">
        <v>72905</v>
      </c>
      <c r="S104" s="13">
        <v>900</v>
      </c>
      <c r="T104" s="13">
        <v>54003.75</v>
      </c>
      <c r="U104" s="35">
        <v>13617.829172</v>
      </c>
      <c r="V104" s="13">
        <v>23109</v>
      </c>
      <c r="W104" s="13">
        <v>337</v>
      </c>
      <c r="X104" s="13">
        <v>17079</v>
      </c>
      <c r="Y104" s="35">
        <v>11612.935609245451</v>
      </c>
      <c r="Z104" s="13">
        <v>326793</v>
      </c>
      <c r="AA104" s="13">
        <v>30706</v>
      </c>
      <c r="AB104" s="1">
        <v>225522.9</v>
      </c>
    </row>
    <row r="105" spans="1:28">
      <c r="A105" s="2">
        <v>268</v>
      </c>
      <c r="B105" s="1" t="s">
        <v>86</v>
      </c>
      <c r="C105" s="13">
        <v>72195102.066605434</v>
      </c>
      <c r="D105" s="13">
        <v>69957065.276526079</v>
      </c>
      <c r="E105" s="13">
        <v>2238036.7900793483</v>
      </c>
      <c r="F105" s="13">
        <v>68920566</v>
      </c>
      <c r="G105" s="13">
        <v>66388968</v>
      </c>
      <c r="H105" s="13">
        <v>2531598</v>
      </c>
      <c r="I105" s="13">
        <v>4244489</v>
      </c>
      <c r="J105" s="13">
        <v>4244489</v>
      </c>
      <c r="K105" s="13">
        <v>0</v>
      </c>
      <c r="L105" s="35">
        <v>35143489.454889446</v>
      </c>
      <c r="M105" s="13">
        <v>55300005.595049456</v>
      </c>
      <c r="N105" s="13">
        <v>44372712</v>
      </c>
      <c r="O105" s="13">
        <v>1954127</v>
      </c>
      <c r="P105" s="13">
        <v>12881420.595049456</v>
      </c>
      <c r="Q105" s="35">
        <v>283593.17272999999</v>
      </c>
      <c r="R105" s="13">
        <v>1156791</v>
      </c>
      <c r="S105" s="13">
        <v>7797</v>
      </c>
      <c r="T105" s="13">
        <v>861745.5</v>
      </c>
      <c r="U105" s="35">
        <v>139605.50568999999</v>
      </c>
      <c r="V105" s="13">
        <v>352921</v>
      </c>
      <c r="W105" s="13">
        <v>4807</v>
      </c>
      <c r="X105" s="13">
        <v>261085.5</v>
      </c>
      <c r="Y105" s="35">
        <v>447464.53291785507</v>
      </c>
      <c r="Z105" s="13">
        <v>2915204</v>
      </c>
      <c r="AA105" s="13">
        <v>594386</v>
      </c>
      <c r="AB105" s="1">
        <v>1818458.1</v>
      </c>
    </row>
    <row r="106" spans="1:28">
      <c r="A106" s="2">
        <v>269</v>
      </c>
      <c r="B106" s="1" t="s">
        <v>87</v>
      </c>
      <c r="C106" s="13">
        <v>1282932.0225529382</v>
      </c>
      <c r="D106" s="13">
        <v>1247663.0624114787</v>
      </c>
      <c r="E106" s="13">
        <v>35268.96014145948</v>
      </c>
      <c r="F106" s="13">
        <v>1428174</v>
      </c>
      <c r="G106" s="13">
        <v>1415917</v>
      </c>
      <c r="H106" s="13">
        <v>12257</v>
      </c>
      <c r="I106" s="13">
        <v>34121</v>
      </c>
      <c r="J106" s="13">
        <v>34121</v>
      </c>
      <c r="K106" s="13">
        <v>0</v>
      </c>
      <c r="L106" s="35">
        <v>473095.57484264573</v>
      </c>
      <c r="M106" s="13">
        <v>851587.14315108815</v>
      </c>
      <c r="N106" s="13">
        <v>553886</v>
      </c>
      <c r="O106" s="13">
        <v>76950</v>
      </c>
      <c r="P106" s="13">
        <v>354821.68113198428</v>
      </c>
      <c r="Q106" s="35">
        <v>19872.705196999999</v>
      </c>
      <c r="R106" s="13">
        <v>10678</v>
      </c>
      <c r="S106" s="13">
        <v>0</v>
      </c>
      <c r="T106" s="13">
        <v>8008.5</v>
      </c>
      <c r="U106" s="35">
        <v>16442.574694999999</v>
      </c>
      <c r="V106" s="13">
        <v>0</v>
      </c>
      <c r="W106" s="13">
        <v>272</v>
      </c>
      <c r="X106" s="13">
        <v>-204</v>
      </c>
      <c r="Y106" s="35">
        <v>1803.8374536310153</v>
      </c>
      <c r="Z106" s="13">
        <v>140262</v>
      </c>
      <c r="AA106" s="13">
        <v>2892</v>
      </c>
      <c r="AB106" s="1">
        <v>104116.8</v>
      </c>
    </row>
    <row r="107" spans="1:28">
      <c r="A107" s="2">
        <v>273</v>
      </c>
      <c r="B107" s="1" t="s">
        <v>88</v>
      </c>
      <c r="C107" s="13">
        <v>1290070.0482409922</v>
      </c>
      <c r="D107" s="13">
        <v>1208757.507056318</v>
      </c>
      <c r="E107" s="13">
        <v>81312.541184674163</v>
      </c>
      <c r="F107" s="13">
        <v>1417150</v>
      </c>
      <c r="G107" s="13">
        <v>1355575</v>
      </c>
      <c r="H107" s="13">
        <v>61575</v>
      </c>
      <c r="I107" s="13">
        <v>123222</v>
      </c>
      <c r="J107" s="13">
        <v>122527</v>
      </c>
      <c r="K107" s="13">
        <v>695</v>
      </c>
      <c r="L107" s="35">
        <v>301391.52883748012</v>
      </c>
      <c r="M107" s="13">
        <v>460795.23842493328</v>
      </c>
      <c r="N107" s="13">
        <v>244354</v>
      </c>
      <c r="O107" s="13">
        <v>495</v>
      </c>
      <c r="P107" s="13">
        <v>216936.23842493328</v>
      </c>
      <c r="Q107" s="35">
        <v>20193.252484000001</v>
      </c>
      <c r="R107" s="13">
        <v>46014</v>
      </c>
      <c r="S107" s="13">
        <v>0</v>
      </c>
      <c r="T107" s="13">
        <v>34510.5</v>
      </c>
      <c r="U107" s="35">
        <v>7823.3372448</v>
      </c>
      <c r="V107" s="13">
        <v>14326</v>
      </c>
      <c r="W107" s="13">
        <v>0</v>
      </c>
      <c r="X107" s="13">
        <v>10744.5</v>
      </c>
      <c r="Y107" s="35">
        <v>15303.152393207502</v>
      </c>
      <c r="Z107" s="13">
        <v>181911</v>
      </c>
      <c r="AA107" s="13">
        <v>68415</v>
      </c>
      <c r="AB107" s="1">
        <v>85806.9</v>
      </c>
    </row>
    <row r="108" spans="1:28">
      <c r="A108" s="2">
        <v>274</v>
      </c>
      <c r="B108" s="1" t="s">
        <v>89</v>
      </c>
      <c r="C108" s="13">
        <v>4428768.7622639267</v>
      </c>
      <c r="D108" s="13">
        <v>4358116.0811798526</v>
      </c>
      <c r="E108" s="13">
        <v>70652.68108407376</v>
      </c>
      <c r="F108" s="13">
        <v>4865472</v>
      </c>
      <c r="G108" s="13">
        <v>4707218</v>
      </c>
      <c r="H108" s="13">
        <v>158254</v>
      </c>
      <c r="I108" s="13">
        <v>328185</v>
      </c>
      <c r="J108" s="13">
        <v>319698</v>
      </c>
      <c r="K108" s="13">
        <v>8487</v>
      </c>
      <c r="L108" s="35">
        <v>1719500.9348310663</v>
      </c>
      <c r="M108" s="13">
        <v>3060291.8313317662</v>
      </c>
      <c r="N108" s="13">
        <v>1365439</v>
      </c>
      <c r="O108" s="13">
        <v>14837</v>
      </c>
      <c r="P108" s="13">
        <v>1289625.7011232998</v>
      </c>
      <c r="Q108" s="35">
        <v>25549.131544</v>
      </c>
      <c r="R108" s="13">
        <v>240161</v>
      </c>
      <c r="S108" s="13">
        <v>14493</v>
      </c>
      <c r="T108" s="13">
        <v>169251</v>
      </c>
      <c r="U108" s="35">
        <v>0</v>
      </c>
      <c r="V108" s="13">
        <v>11578</v>
      </c>
      <c r="W108" s="13">
        <v>0</v>
      </c>
      <c r="X108" s="13">
        <v>8683.5</v>
      </c>
      <c r="Y108" s="35">
        <v>18924.026564330761</v>
      </c>
      <c r="Z108" s="13">
        <v>103866</v>
      </c>
      <c r="AA108" s="13">
        <v>34078</v>
      </c>
      <c r="AB108" s="1">
        <v>53697.3</v>
      </c>
    </row>
    <row r="109" spans="1:28">
      <c r="A109" s="2">
        <v>275</v>
      </c>
      <c r="B109" s="1" t="s">
        <v>90</v>
      </c>
      <c r="C109" s="13">
        <v>7880970.1492821444</v>
      </c>
      <c r="D109" s="13">
        <v>7668357.0668420596</v>
      </c>
      <c r="E109" s="13">
        <v>212613.08244008513</v>
      </c>
      <c r="F109" s="13">
        <v>8098534</v>
      </c>
      <c r="G109" s="13">
        <v>7908331</v>
      </c>
      <c r="H109" s="13">
        <v>190203</v>
      </c>
      <c r="I109" s="13">
        <v>530076</v>
      </c>
      <c r="J109" s="13">
        <v>523353</v>
      </c>
      <c r="K109" s="13">
        <v>6723</v>
      </c>
      <c r="L109" s="35">
        <v>3298014.9512390001</v>
      </c>
      <c r="M109" s="13">
        <v>5641411.7367312564</v>
      </c>
      <c r="N109" s="13">
        <v>2691539</v>
      </c>
      <c r="O109" s="13">
        <v>5500</v>
      </c>
      <c r="P109" s="13">
        <v>2473511.2134292498</v>
      </c>
      <c r="Q109" s="35">
        <v>68265.737259999994</v>
      </c>
      <c r="R109" s="13">
        <v>376149</v>
      </c>
      <c r="S109" s="13">
        <v>20482</v>
      </c>
      <c r="T109" s="13">
        <v>266750.25</v>
      </c>
      <c r="U109" s="35">
        <v>21163.418250999999</v>
      </c>
      <c r="V109" s="13">
        <v>74799</v>
      </c>
      <c r="W109" s="13">
        <v>0</v>
      </c>
      <c r="X109" s="13">
        <v>56099.25</v>
      </c>
      <c r="Y109" s="35">
        <v>26974.462212312148</v>
      </c>
      <c r="Z109" s="13">
        <v>338239</v>
      </c>
      <c r="AA109" s="13">
        <v>45543</v>
      </c>
      <c r="AB109" s="1">
        <v>219522</v>
      </c>
    </row>
    <row r="110" spans="1:28">
      <c r="A110" s="2">
        <v>277</v>
      </c>
      <c r="B110" s="1" t="s">
        <v>91</v>
      </c>
      <c r="C110" s="13">
        <v>53530.757372393295</v>
      </c>
      <c r="D110" s="13">
        <v>53530.757372393295</v>
      </c>
      <c r="E110" s="13">
        <v>0</v>
      </c>
      <c r="F110" s="13">
        <v>34456</v>
      </c>
      <c r="G110" s="13">
        <v>34456</v>
      </c>
      <c r="H110" s="13">
        <v>0</v>
      </c>
      <c r="I110" s="13">
        <v>0</v>
      </c>
      <c r="J110" s="13">
        <v>0</v>
      </c>
      <c r="K110" s="13">
        <v>0</v>
      </c>
      <c r="L110" s="35">
        <v>28180.046459634363</v>
      </c>
      <c r="M110" s="13">
        <v>47674.190017840316</v>
      </c>
      <c r="N110" s="13">
        <v>692</v>
      </c>
      <c r="O110" s="13">
        <v>0</v>
      </c>
      <c r="P110" s="13">
        <v>21135.034844725771</v>
      </c>
      <c r="Q110" s="35">
        <v>0</v>
      </c>
      <c r="R110" s="13">
        <v>0</v>
      </c>
      <c r="S110" s="13">
        <v>0</v>
      </c>
      <c r="T110" s="13">
        <v>0</v>
      </c>
      <c r="U110" s="35">
        <v>6279.3842072999996</v>
      </c>
      <c r="V110" s="13">
        <v>0</v>
      </c>
      <c r="W110" s="13">
        <v>0</v>
      </c>
      <c r="X110" s="13">
        <v>0</v>
      </c>
      <c r="Y110" s="35">
        <v>1354.8765703349968</v>
      </c>
      <c r="Z110" s="13">
        <v>0</v>
      </c>
      <c r="AA110" s="13">
        <v>0</v>
      </c>
      <c r="AB110" s="1">
        <v>0</v>
      </c>
    </row>
    <row r="111" spans="1:28">
      <c r="A111" s="2">
        <v>279</v>
      </c>
      <c r="B111" s="1" t="s">
        <v>92</v>
      </c>
      <c r="C111" s="13">
        <v>252894.73367909566</v>
      </c>
      <c r="D111" s="13">
        <v>252894.73367909566</v>
      </c>
      <c r="E111" s="13">
        <v>0</v>
      </c>
      <c r="F111" s="13">
        <v>280165</v>
      </c>
      <c r="G111" s="13">
        <v>280165</v>
      </c>
      <c r="H111" s="13">
        <v>0</v>
      </c>
      <c r="I111" s="13">
        <v>4371</v>
      </c>
      <c r="J111" s="13">
        <v>4371</v>
      </c>
      <c r="K111" s="13">
        <v>0</v>
      </c>
      <c r="L111" s="35">
        <v>111279.78499471236</v>
      </c>
      <c r="M111" s="13">
        <v>206519.65345987049</v>
      </c>
      <c r="N111" s="13">
        <v>118279</v>
      </c>
      <c r="O111" s="13">
        <v>0</v>
      </c>
      <c r="P111" s="13">
        <v>83459.838746034278</v>
      </c>
      <c r="Q111" s="35">
        <v>0</v>
      </c>
      <c r="R111" s="13">
        <v>2874</v>
      </c>
      <c r="S111" s="13">
        <v>0</v>
      </c>
      <c r="T111" s="13">
        <v>2155.5</v>
      </c>
      <c r="U111" s="35">
        <v>0</v>
      </c>
      <c r="V111" s="13">
        <v>0</v>
      </c>
      <c r="W111" s="13">
        <v>0</v>
      </c>
      <c r="X111" s="13">
        <v>0</v>
      </c>
      <c r="Y111" s="35">
        <v>832.29725651773708</v>
      </c>
      <c r="Z111" s="13">
        <v>0</v>
      </c>
      <c r="AA111" s="13">
        <v>0</v>
      </c>
      <c r="AB111" s="1">
        <v>0</v>
      </c>
    </row>
    <row r="112" spans="1:28">
      <c r="A112" s="2">
        <v>281</v>
      </c>
      <c r="B112" s="1" t="s">
        <v>93</v>
      </c>
      <c r="C112" s="13">
        <v>9051123.4203222319</v>
      </c>
      <c r="D112" s="13">
        <v>8650493.4610169251</v>
      </c>
      <c r="E112" s="13">
        <v>400629.95930530614</v>
      </c>
      <c r="F112" s="13">
        <v>9223282</v>
      </c>
      <c r="G112" s="13">
        <v>8839941</v>
      </c>
      <c r="H112" s="13">
        <v>383341</v>
      </c>
      <c r="I112" s="13">
        <v>318025</v>
      </c>
      <c r="J112" s="13">
        <v>299016</v>
      </c>
      <c r="K112" s="13">
        <v>19009</v>
      </c>
      <c r="L112" s="35">
        <v>3580369.803843813</v>
      </c>
      <c r="M112" s="13">
        <v>4667732.483693948</v>
      </c>
      <c r="N112" s="13">
        <v>4839493</v>
      </c>
      <c r="O112" s="13">
        <v>22134</v>
      </c>
      <c r="P112" s="13">
        <v>-149626.51630605198</v>
      </c>
      <c r="Q112" s="35">
        <v>82379.834982</v>
      </c>
      <c r="R112" s="13">
        <v>140518</v>
      </c>
      <c r="S112" s="13">
        <v>5422</v>
      </c>
      <c r="T112" s="13">
        <v>101322</v>
      </c>
      <c r="U112" s="35">
        <v>21631.097147</v>
      </c>
      <c r="V112" s="13">
        <v>85028</v>
      </c>
      <c r="W112" s="13">
        <v>0</v>
      </c>
      <c r="X112" s="13">
        <v>63771</v>
      </c>
      <c r="Y112" s="35">
        <v>53917.134648685518</v>
      </c>
      <c r="Z112" s="13">
        <v>872205</v>
      </c>
      <c r="AA112" s="13">
        <v>352275</v>
      </c>
      <c r="AB112" s="1">
        <v>409229.7</v>
      </c>
    </row>
    <row r="113" spans="1:28">
      <c r="A113" s="2">
        <v>282</v>
      </c>
      <c r="B113" s="1" t="s">
        <v>428</v>
      </c>
      <c r="C113" s="13">
        <v>1128368.2762979367</v>
      </c>
      <c r="D113" s="13">
        <v>1115714.9308071018</v>
      </c>
      <c r="E113" s="13">
        <v>12653.345490834965</v>
      </c>
      <c r="F113" s="13">
        <v>1144470</v>
      </c>
      <c r="G113" s="13">
        <v>1134009</v>
      </c>
      <c r="H113" s="13">
        <v>10461</v>
      </c>
      <c r="I113" s="13">
        <v>36975</v>
      </c>
      <c r="J113" s="13">
        <v>36975</v>
      </c>
      <c r="K113" s="13">
        <v>0</v>
      </c>
      <c r="L113" s="35">
        <v>699924.9404754875</v>
      </c>
      <c r="M113" s="13">
        <v>1161077.0078637344</v>
      </c>
      <c r="N113" s="13">
        <v>749330</v>
      </c>
      <c r="O113" s="13">
        <v>0</v>
      </c>
      <c r="P113" s="13">
        <v>411747.00786373438</v>
      </c>
      <c r="Q113" s="35">
        <v>15232.333473000001</v>
      </c>
      <c r="R113" s="13">
        <v>45330</v>
      </c>
      <c r="S113" s="13">
        <v>2851</v>
      </c>
      <c r="T113" s="13">
        <v>31859.25</v>
      </c>
      <c r="U113" s="35">
        <v>8080.0792465000004</v>
      </c>
      <c r="V113" s="13">
        <v>29799</v>
      </c>
      <c r="W113" s="13">
        <v>0</v>
      </c>
      <c r="X113" s="13">
        <v>22349.25</v>
      </c>
      <c r="Y113" s="35">
        <v>18885.730108106261</v>
      </c>
      <c r="Z113" s="13">
        <v>26461</v>
      </c>
      <c r="AA113" s="13">
        <v>14209</v>
      </c>
      <c r="AB113" s="1">
        <v>10546.35</v>
      </c>
    </row>
    <row r="114" spans="1:28">
      <c r="A114" s="2">
        <v>285</v>
      </c>
      <c r="B114" s="1" t="s">
        <v>94</v>
      </c>
      <c r="C114" s="13">
        <v>1504471.8620257026</v>
      </c>
      <c r="D114" s="13">
        <v>1482864.5950950955</v>
      </c>
      <c r="E114" s="13">
        <v>21607.266930607177</v>
      </c>
      <c r="F114" s="13">
        <v>1889523</v>
      </c>
      <c r="G114" s="13">
        <v>1836011</v>
      </c>
      <c r="H114" s="13">
        <v>53512</v>
      </c>
      <c r="I114" s="13">
        <v>62268</v>
      </c>
      <c r="J114" s="13">
        <v>62268</v>
      </c>
      <c r="K114" s="13">
        <v>0</v>
      </c>
      <c r="L114" s="35">
        <v>479626.26558242366</v>
      </c>
      <c r="M114" s="13">
        <v>718968.84572937421</v>
      </c>
      <c r="N114" s="13">
        <v>646076</v>
      </c>
      <c r="O114" s="13">
        <v>9799</v>
      </c>
      <c r="P114" s="13">
        <v>82691.84572937421</v>
      </c>
      <c r="Q114" s="35">
        <v>35495.296814000001</v>
      </c>
      <c r="R114" s="13">
        <v>46901</v>
      </c>
      <c r="S114" s="13">
        <v>1073</v>
      </c>
      <c r="T114" s="13">
        <v>34371</v>
      </c>
      <c r="U114" s="35">
        <v>23951.694739999999</v>
      </c>
      <c r="V114" s="13">
        <v>44855</v>
      </c>
      <c r="W114" s="13">
        <v>0</v>
      </c>
      <c r="X114" s="13">
        <v>33641.25</v>
      </c>
      <c r="Y114" s="35">
        <v>9362.7399440837253</v>
      </c>
      <c r="Z114" s="13">
        <v>63073</v>
      </c>
      <c r="AA114" s="13">
        <v>42153</v>
      </c>
      <c r="AB114" s="1">
        <v>18005.849999999999</v>
      </c>
    </row>
    <row r="115" spans="1:28">
      <c r="A115" s="2">
        <v>289</v>
      </c>
      <c r="B115" s="1" t="s">
        <v>95</v>
      </c>
      <c r="C115" s="13">
        <v>7799074.3635904342</v>
      </c>
      <c r="D115" s="13">
        <v>7459793.7237366596</v>
      </c>
      <c r="E115" s="13">
        <v>339280.63985377498</v>
      </c>
      <c r="F115" s="13">
        <v>7414824</v>
      </c>
      <c r="G115" s="13">
        <v>7164956</v>
      </c>
      <c r="H115" s="13">
        <v>249868</v>
      </c>
      <c r="I115" s="13">
        <v>437699</v>
      </c>
      <c r="J115" s="13">
        <v>406353</v>
      </c>
      <c r="K115" s="13">
        <v>31346</v>
      </c>
      <c r="L115" s="35">
        <v>3762439.897629173</v>
      </c>
      <c r="M115" s="13">
        <v>6570959.2560975794</v>
      </c>
      <c r="N115" s="13">
        <v>2684001</v>
      </c>
      <c r="O115" s="13">
        <v>56855</v>
      </c>
      <c r="P115" s="13">
        <v>2821829.9232218796</v>
      </c>
      <c r="Q115" s="35">
        <v>27248.563684000001</v>
      </c>
      <c r="R115" s="13">
        <v>150445</v>
      </c>
      <c r="S115" s="13">
        <v>2729</v>
      </c>
      <c r="T115" s="13">
        <v>110787</v>
      </c>
      <c r="U115" s="35">
        <v>1012.0886408</v>
      </c>
      <c r="V115" s="13">
        <v>14295</v>
      </c>
      <c r="W115" s="13">
        <v>0</v>
      </c>
      <c r="X115" s="13">
        <v>10721.25</v>
      </c>
      <c r="Y115" s="35">
        <v>37122.279510742992</v>
      </c>
      <c r="Z115" s="13">
        <v>396420</v>
      </c>
      <c r="AA115" s="13">
        <v>80633</v>
      </c>
      <c r="AB115" s="1">
        <v>246230.25</v>
      </c>
    </row>
    <row r="116" spans="1:28">
      <c r="A116" s="2">
        <v>293</v>
      </c>
      <c r="B116" s="1" t="s">
        <v>96</v>
      </c>
      <c r="C116" s="13">
        <v>3204441.2796998979</v>
      </c>
      <c r="D116" s="13">
        <v>3040457.1199699161</v>
      </c>
      <c r="E116" s="13">
        <v>163984.15972998191</v>
      </c>
      <c r="F116" s="13">
        <v>2975619</v>
      </c>
      <c r="G116" s="13">
        <v>2810928</v>
      </c>
      <c r="H116" s="13">
        <v>164691</v>
      </c>
      <c r="I116" s="13">
        <v>186868</v>
      </c>
      <c r="J116" s="13">
        <v>176644</v>
      </c>
      <c r="K116" s="13">
        <v>10224</v>
      </c>
      <c r="L116" s="35">
        <v>920221.59941215697</v>
      </c>
      <c r="M116" s="13">
        <v>1366829.1544744933</v>
      </c>
      <c r="N116" s="13">
        <v>847172</v>
      </c>
      <c r="O116" s="13">
        <v>0</v>
      </c>
      <c r="P116" s="13">
        <v>519657.15447449335</v>
      </c>
      <c r="Q116" s="35">
        <v>32895.347584000003</v>
      </c>
      <c r="R116" s="13">
        <v>95343</v>
      </c>
      <c r="S116" s="13">
        <v>561</v>
      </c>
      <c r="T116" s="13">
        <v>71086.5</v>
      </c>
      <c r="U116" s="35">
        <v>1552.9973580000001</v>
      </c>
      <c r="V116" s="13">
        <v>22259</v>
      </c>
      <c r="W116" s="13">
        <v>0</v>
      </c>
      <c r="X116" s="13">
        <v>16694.25</v>
      </c>
      <c r="Y116" s="35">
        <v>70941.954428893398</v>
      </c>
      <c r="Z116" s="13">
        <v>170806</v>
      </c>
      <c r="AA116" s="13">
        <v>46573</v>
      </c>
      <c r="AB116" s="1">
        <v>100981.95000000001</v>
      </c>
    </row>
    <row r="117" spans="1:28">
      <c r="A117" s="2">
        <v>294</v>
      </c>
      <c r="B117" s="1" t="s">
        <v>97</v>
      </c>
      <c r="C117" s="13">
        <v>3879582.2308678371</v>
      </c>
      <c r="D117" s="13">
        <v>3721864.784583888</v>
      </c>
      <c r="E117" s="13">
        <v>157717.44628394925</v>
      </c>
      <c r="F117" s="13">
        <v>4548337</v>
      </c>
      <c r="G117" s="13">
        <v>4315343</v>
      </c>
      <c r="H117" s="13">
        <v>232994</v>
      </c>
      <c r="I117" s="13">
        <v>158826</v>
      </c>
      <c r="J117" s="13">
        <v>158826</v>
      </c>
      <c r="K117" s="13">
        <v>0</v>
      </c>
      <c r="L117" s="35">
        <v>1344577.3965065049</v>
      </c>
      <c r="M117" s="13">
        <v>2388942.6018178891</v>
      </c>
      <c r="N117" s="13">
        <v>1437827</v>
      </c>
      <c r="O117" s="13">
        <v>0</v>
      </c>
      <c r="P117" s="13">
        <v>951115.60181788914</v>
      </c>
      <c r="Q117" s="35">
        <v>18777.365679999999</v>
      </c>
      <c r="R117" s="13">
        <v>57193</v>
      </c>
      <c r="S117" s="13">
        <v>5019</v>
      </c>
      <c r="T117" s="13">
        <v>39130.5</v>
      </c>
      <c r="U117" s="35">
        <v>31596.771345000001</v>
      </c>
      <c r="V117" s="13">
        <v>82547</v>
      </c>
      <c r="W117" s="13">
        <v>0</v>
      </c>
      <c r="X117" s="13">
        <v>61910.25</v>
      </c>
      <c r="Y117" s="35">
        <v>34949.234473599645</v>
      </c>
      <c r="Z117" s="13">
        <v>70942</v>
      </c>
      <c r="AA117" s="13">
        <v>82799</v>
      </c>
      <c r="AB117" s="1">
        <v>-6474.15</v>
      </c>
    </row>
    <row r="118" spans="1:28">
      <c r="A118" s="2">
        <v>296</v>
      </c>
      <c r="B118" s="1" t="s">
        <v>98</v>
      </c>
      <c r="C118" s="13">
        <v>4609265.6583405547</v>
      </c>
      <c r="D118" s="13">
        <v>4474907.837752834</v>
      </c>
      <c r="E118" s="13">
        <v>134357.82058772063</v>
      </c>
      <c r="F118" s="13">
        <v>5142082</v>
      </c>
      <c r="G118" s="13">
        <v>4958266</v>
      </c>
      <c r="H118" s="13">
        <v>183816</v>
      </c>
      <c r="I118" s="13">
        <v>304258</v>
      </c>
      <c r="J118" s="13">
        <v>292978</v>
      </c>
      <c r="K118" s="13">
        <v>11280</v>
      </c>
      <c r="L118" s="35">
        <v>1558189.1440392223</v>
      </c>
      <c r="M118" s="13">
        <v>2284790.8745029578</v>
      </c>
      <c r="N118" s="13">
        <v>1777756</v>
      </c>
      <c r="O118" s="13">
        <v>28411</v>
      </c>
      <c r="P118" s="13">
        <v>535445.8745029578</v>
      </c>
      <c r="Q118" s="35">
        <v>42719.263314999997</v>
      </c>
      <c r="R118" s="13">
        <v>234698</v>
      </c>
      <c r="S118" s="13">
        <v>7796</v>
      </c>
      <c r="T118" s="13">
        <v>170176.5</v>
      </c>
      <c r="U118" s="35">
        <v>19248.648072</v>
      </c>
      <c r="V118" s="13">
        <v>55401</v>
      </c>
      <c r="W118" s="13">
        <v>0</v>
      </c>
      <c r="X118" s="13">
        <v>41550.75</v>
      </c>
      <c r="Y118" s="35">
        <v>41252.905542682689</v>
      </c>
      <c r="Z118" s="13">
        <v>401154</v>
      </c>
      <c r="AA118" s="13">
        <v>97225</v>
      </c>
      <c r="AB118" s="1">
        <v>231937.35</v>
      </c>
    </row>
    <row r="119" spans="1:28">
      <c r="A119" s="2">
        <v>297</v>
      </c>
      <c r="B119" s="1" t="s">
        <v>99</v>
      </c>
      <c r="C119" s="13">
        <v>2045907.0402284819</v>
      </c>
      <c r="D119" s="13">
        <v>1939719.772874458</v>
      </c>
      <c r="E119" s="13">
        <v>106187.26735402389</v>
      </c>
      <c r="F119" s="13">
        <v>2353395</v>
      </c>
      <c r="G119" s="13">
        <v>2213527</v>
      </c>
      <c r="H119" s="13">
        <v>139868</v>
      </c>
      <c r="I119" s="13">
        <v>80377</v>
      </c>
      <c r="J119" s="13">
        <v>80377</v>
      </c>
      <c r="K119" s="13">
        <v>0</v>
      </c>
      <c r="L119" s="35">
        <v>586857.00215890969</v>
      </c>
      <c r="M119" s="13">
        <v>1024979.2069441401</v>
      </c>
      <c r="N119" s="13">
        <v>490207</v>
      </c>
      <c r="O119" s="13">
        <v>0</v>
      </c>
      <c r="P119" s="13">
        <v>440142.75161918229</v>
      </c>
      <c r="Q119" s="35">
        <v>29156.923965999998</v>
      </c>
      <c r="R119" s="13">
        <v>94900</v>
      </c>
      <c r="S119" s="13">
        <v>633</v>
      </c>
      <c r="T119" s="13">
        <v>70700.25</v>
      </c>
      <c r="U119" s="35">
        <v>26733.552679</v>
      </c>
      <c r="V119" s="13">
        <v>52552</v>
      </c>
      <c r="W119" s="13">
        <v>0</v>
      </c>
      <c r="X119" s="13">
        <v>39414</v>
      </c>
      <c r="Y119" s="35">
        <v>94638.723335592585</v>
      </c>
      <c r="Z119" s="13">
        <v>122124</v>
      </c>
      <c r="AA119" s="13">
        <v>317564</v>
      </c>
      <c r="AB119" s="1">
        <v>-145105.95000000001</v>
      </c>
    </row>
    <row r="120" spans="1:28">
      <c r="A120" s="2">
        <v>299</v>
      </c>
      <c r="B120" s="1" t="s">
        <v>100</v>
      </c>
      <c r="C120" s="13">
        <v>5123360.9583692485</v>
      </c>
      <c r="D120" s="13">
        <v>4967508.0527543062</v>
      </c>
      <c r="E120" s="13">
        <v>155852.90561494188</v>
      </c>
      <c r="F120" s="13">
        <v>4652208</v>
      </c>
      <c r="G120" s="13">
        <v>4454260</v>
      </c>
      <c r="H120" s="13">
        <v>197948</v>
      </c>
      <c r="I120" s="13">
        <v>203384</v>
      </c>
      <c r="J120" s="13">
        <v>190503</v>
      </c>
      <c r="K120" s="13">
        <v>12881</v>
      </c>
      <c r="L120" s="35">
        <v>1856482.1478984528</v>
      </c>
      <c r="M120" s="13">
        <v>2544181.8155435794</v>
      </c>
      <c r="N120" s="13">
        <v>1823111</v>
      </c>
      <c r="O120" s="13">
        <v>50515</v>
      </c>
      <c r="P120" s="13">
        <v>771585.8155435794</v>
      </c>
      <c r="Q120" s="35">
        <v>58243.932643</v>
      </c>
      <c r="R120" s="13">
        <v>155506</v>
      </c>
      <c r="S120" s="13">
        <v>2252</v>
      </c>
      <c r="T120" s="13">
        <v>114940.5</v>
      </c>
      <c r="U120" s="35">
        <v>30012.556493</v>
      </c>
      <c r="V120" s="13">
        <v>58543</v>
      </c>
      <c r="W120" s="13">
        <v>0</v>
      </c>
      <c r="X120" s="13">
        <v>43907.25</v>
      </c>
      <c r="Y120" s="35">
        <v>3943.233662743738</v>
      </c>
      <c r="Z120" s="13">
        <v>585721</v>
      </c>
      <c r="AA120" s="13">
        <v>121595</v>
      </c>
      <c r="AB120" s="1">
        <v>351501.6</v>
      </c>
    </row>
    <row r="121" spans="1:28">
      <c r="A121" s="2">
        <v>301</v>
      </c>
      <c r="B121" s="1" t="s">
        <v>101</v>
      </c>
      <c r="C121" s="13">
        <v>11921809.904908726</v>
      </c>
      <c r="D121" s="13">
        <v>11692778.291118803</v>
      </c>
      <c r="E121" s="13">
        <v>229031.61378992297</v>
      </c>
      <c r="F121" s="13">
        <v>12303301</v>
      </c>
      <c r="G121" s="13">
        <v>12025983</v>
      </c>
      <c r="H121" s="13">
        <v>277318</v>
      </c>
      <c r="I121" s="13">
        <v>268547</v>
      </c>
      <c r="J121" s="13">
        <v>268547</v>
      </c>
      <c r="K121" s="13">
        <v>0</v>
      </c>
      <c r="L121" s="35">
        <v>5294447.8159738444</v>
      </c>
      <c r="M121" s="13">
        <v>5948354.7452277839</v>
      </c>
      <c r="N121" s="13">
        <v>5400858</v>
      </c>
      <c r="O121" s="13">
        <v>0</v>
      </c>
      <c r="P121" s="13">
        <v>547496.74522778392</v>
      </c>
      <c r="Q121" s="35">
        <v>71500.443713999994</v>
      </c>
      <c r="R121" s="13">
        <v>267515</v>
      </c>
      <c r="S121" s="13">
        <v>4137</v>
      </c>
      <c r="T121" s="13">
        <v>197533.5</v>
      </c>
      <c r="U121" s="35">
        <v>19558.197236</v>
      </c>
      <c r="V121" s="13">
        <v>6203</v>
      </c>
      <c r="W121" s="13">
        <v>0</v>
      </c>
      <c r="X121" s="13">
        <v>4652.25</v>
      </c>
      <c r="Y121" s="35">
        <v>24492.071043189146</v>
      </c>
      <c r="Z121" s="13">
        <v>686593</v>
      </c>
      <c r="AA121" s="13">
        <v>228188</v>
      </c>
      <c r="AB121" s="1">
        <v>353503.2</v>
      </c>
    </row>
    <row r="122" spans="1:28">
      <c r="A122" s="2">
        <v>302</v>
      </c>
      <c r="B122" s="1" t="s">
        <v>102</v>
      </c>
      <c r="C122" s="13">
        <v>1745537.5622548955</v>
      </c>
      <c r="D122" s="13">
        <v>1708224.8282831796</v>
      </c>
      <c r="E122" s="13">
        <v>37312.733971715948</v>
      </c>
      <c r="F122" s="13">
        <v>1679602</v>
      </c>
      <c r="G122" s="13">
        <v>1621448</v>
      </c>
      <c r="H122" s="13">
        <v>58154</v>
      </c>
      <c r="I122" s="13">
        <v>47660</v>
      </c>
      <c r="J122" s="13">
        <v>47597</v>
      </c>
      <c r="K122" s="13">
        <v>63</v>
      </c>
      <c r="L122" s="35">
        <v>523874.49248391623</v>
      </c>
      <c r="M122" s="13">
        <v>749105.65534642059</v>
      </c>
      <c r="N122" s="13">
        <v>462547</v>
      </c>
      <c r="O122" s="13">
        <v>37400</v>
      </c>
      <c r="P122" s="13">
        <v>323958.65534642059</v>
      </c>
      <c r="Q122" s="35">
        <v>21186.989958999999</v>
      </c>
      <c r="R122" s="13">
        <v>42074</v>
      </c>
      <c r="S122" s="13">
        <v>0</v>
      </c>
      <c r="T122" s="13">
        <v>31555.5</v>
      </c>
      <c r="U122" s="35">
        <v>12342.579979</v>
      </c>
      <c r="V122" s="13">
        <v>28991</v>
      </c>
      <c r="W122" s="13">
        <v>0</v>
      </c>
      <c r="X122" s="13">
        <v>21743.25</v>
      </c>
      <c r="Y122" s="35">
        <v>10717.430609384028</v>
      </c>
      <c r="Z122" s="13">
        <v>20207</v>
      </c>
      <c r="AA122" s="13">
        <v>88847</v>
      </c>
      <c r="AB122" s="1">
        <v>-50802.9</v>
      </c>
    </row>
    <row r="123" spans="1:28">
      <c r="A123" s="2">
        <v>303</v>
      </c>
      <c r="B123" s="1" t="s">
        <v>103</v>
      </c>
      <c r="C123" s="13">
        <v>6029754.9600773966</v>
      </c>
      <c r="D123" s="13">
        <v>5787941.0560764503</v>
      </c>
      <c r="E123" s="13">
        <v>241813.9040009465</v>
      </c>
      <c r="F123" s="13">
        <v>6489225</v>
      </c>
      <c r="G123" s="13">
        <v>6206636</v>
      </c>
      <c r="H123" s="13">
        <v>282589</v>
      </c>
      <c r="I123" s="13">
        <v>221254</v>
      </c>
      <c r="J123" s="13">
        <v>216182</v>
      </c>
      <c r="K123" s="13">
        <v>5072</v>
      </c>
      <c r="L123" s="35">
        <v>1807144.6390792045</v>
      </c>
      <c r="M123" s="13">
        <v>2753120.8707238156</v>
      </c>
      <c r="N123" s="13">
        <v>2401629</v>
      </c>
      <c r="O123" s="13">
        <v>116</v>
      </c>
      <c r="P123" s="13">
        <v>351607.87072381563</v>
      </c>
      <c r="Q123" s="35">
        <v>22373.505552999999</v>
      </c>
      <c r="R123" s="13">
        <v>75421</v>
      </c>
      <c r="S123" s="13">
        <v>1061</v>
      </c>
      <c r="T123" s="13">
        <v>55770</v>
      </c>
      <c r="U123" s="35">
        <v>19777.594946000001</v>
      </c>
      <c r="V123" s="13">
        <v>69478</v>
      </c>
      <c r="W123" s="13">
        <v>0</v>
      </c>
      <c r="X123" s="13">
        <v>52108.5</v>
      </c>
      <c r="Y123" s="35">
        <v>43229.634765009658</v>
      </c>
      <c r="Z123" s="13">
        <v>238562</v>
      </c>
      <c r="AA123" s="13">
        <v>204618</v>
      </c>
      <c r="AB123" s="1">
        <v>34602.9</v>
      </c>
    </row>
    <row r="124" spans="1:28">
      <c r="A124" s="2">
        <v>304</v>
      </c>
      <c r="B124" s="1" t="s">
        <v>104</v>
      </c>
      <c r="C124" s="13">
        <v>701427.0293788492</v>
      </c>
      <c r="D124" s="13">
        <v>694792.8234734243</v>
      </c>
      <c r="E124" s="13">
        <v>6634.2059054248757</v>
      </c>
      <c r="F124" s="13">
        <v>691889</v>
      </c>
      <c r="G124" s="13">
        <v>663099</v>
      </c>
      <c r="H124" s="13">
        <v>28790</v>
      </c>
      <c r="I124" s="13">
        <v>13728</v>
      </c>
      <c r="J124" s="13">
        <v>13400</v>
      </c>
      <c r="K124" s="13">
        <v>328</v>
      </c>
      <c r="L124" s="35">
        <v>221606.02261485613</v>
      </c>
      <c r="M124" s="13">
        <v>161673.50107137614</v>
      </c>
      <c r="N124" s="13">
        <v>225486</v>
      </c>
      <c r="O124" s="13">
        <v>1184</v>
      </c>
      <c r="P124" s="13">
        <v>-62628.498928623856</v>
      </c>
      <c r="Q124" s="35">
        <v>15877.925520999999</v>
      </c>
      <c r="R124" s="13">
        <v>58551</v>
      </c>
      <c r="S124" s="13">
        <v>448</v>
      </c>
      <c r="T124" s="13">
        <v>43577.25</v>
      </c>
      <c r="U124" s="35">
        <v>14613.579685000001</v>
      </c>
      <c r="V124" s="13">
        <v>16876</v>
      </c>
      <c r="W124" s="13">
        <v>0</v>
      </c>
      <c r="X124" s="13">
        <v>12657</v>
      </c>
      <c r="Y124" s="35">
        <v>42436.191680029893</v>
      </c>
      <c r="Z124" s="13">
        <v>106226</v>
      </c>
      <c r="AA124" s="13">
        <v>38989</v>
      </c>
      <c r="AB124" s="1">
        <v>53331.75</v>
      </c>
    </row>
    <row r="125" spans="1:28">
      <c r="A125" s="2">
        <v>305</v>
      </c>
      <c r="B125" s="1" t="s">
        <v>471</v>
      </c>
      <c r="C125" s="13">
        <v>501295.83882167994</v>
      </c>
      <c r="D125" s="13">
        <v>493408.29022621765</v>
      </c>
      <c r="E125" s="13">
        <v>7887.5485954622854</v>
      </c>
      <c r="F125" s="13">
        <v>622157</v>
      </c>
      <c r="G125" s="13">
        <v>615781</v>
      </c>
      <c r="H125" s="13">
        <v>6376</v>
      </c>
      <c r="I125" s="13">
        <v>8812</v>
      </c>
      <c r="J125" s="13">
        <v>8812</v>
      </c>
      <c r="K125" s="13">
        <v>0</v>
      </c>
      <c r="L125" s="35">
        <v>156328.34658479638</v>
      </c>
      <c r="M125" s="13">
        <v>273232.85488542076</v>
      </c>
      <c r="N125" s="13">
        <v>54720</v>
      </c>
      <c r="O125" s="13">
        <v>0</v>
      </c>
      <c r="P125" s="13">
        <v>117246.25993859729</v>
      </c>
      <c r="Q125" s="35">
        <v>3439.1371208999999</v>
      </c>
      <c r="R125" s="13">
        <v>13994</v>
      </c>
      <c r="S125" s="13">
        <v>976</v>
      </c>
      <c r="T125" s="13">
        <v>9763.5</v>
      </c>
      <c r="U125" s="35">
        <v>0</v>
      </c>
      <c r="V125" s="13">
        <v>0</v>
      </c>
      <c r="W125" s="13">
        <v>0</v>
      </c>
      <c r="X125" s="13">
        <v>0</v>
      </c>
      <c r="Y125" s="35">
        <v>1873.9236867249085</v>
      </c>
      <c r="Z125" s="13">
        <v>15873</v>
      </c>
      <c r="AA125" s="13">
        <v>6449</v>
      </c>
      <c r="AB125" s="1">
        <v>7469.1</v>
      </c>
    </row>
    <row r="126" spans="1:28">
      <c r="A126" s="2">
        <v>307</v>
      </c>
      <c r="B126" s="1" t="s">
        <v>105</v>
      </c>
      <c r="C126" s="13">
        <v>32911021.080641054</v>
      </c>
      <c r="D126" s="13">
        <v>30958206.145482339</v>
      </c>
      <c r="E126" s="13">
        <v>1952814.9351587149</v>
      </c>
      <c r="F126" s="13">
        <v>30152780</v>
      </c>
      <c r="G126" s="13">
        <v>28191409</v>
      </c>
      <c r="H126" s="13">
        <v>1961371</v>
      </c>
      <c r="I126" s="13">
        <v>1415041</v>
      </c>
      <c r="J126" s="13">
        <v>1349084</v>
      </c>
      <c r="K126" s="13">
        <v>65957</v>
      </c>
      <c r="L126" s="35">
        <v>10285774.412523782</v>
      </c>
      <c r="M126" s="13">
        <v>11957465.549494164</v>
      </c>
      <c r="N126" s="13">
        <v>9350900</v>
      </c>
      <c r="O126" s="13">
        <v>0</v>
      </c>
      <c r="P126" s="13">
        <v>2606565.5494941641</v>
      </c>
      <c r="Q126" s="35">
        <v>139428.87036999999</v>
      </c>
      <c r="R126" s="13">
        <v>318544</v>
      </c>
      <c r="S126" s="13">
        <v>8058</v>
      </c>
      <c r="T126" s="13">
        <v>232864.5</v>
      </c>
      <c r="U126" s="35">
        <v>45063.764589999999</v>
      </c>
      <c r="V126" s="13">
        <v>150354</v>
      </c>
      <c r="W126" s="13">
        <v>2893</v>
      </c>
      <c r="X126" s="13">
        <v>110595.75</v>
      </c>
      <c r="Y126" s="35">
        <v>157695.1399628924</v>
      </c>
      <c r="Z126" s="13">
        <v>1408131</v>
      </c>
      <c r="AA126" s="13">
        <v>361146</v>
      </c>
      <c r="AB126" s="1">
        <v>802656.3</v>
      </c>
    </row>
    <row r="127" spans="1:28">
      <c r="A127" s="2">
        <v>308</v>
      </c>
      <c r="B127" s="1" t="s">
        <v>106</v>
      </c>
      <c r="C127" s="13">
        <v>3524091.326126399</v>
      </c>
      <c r="D127" s="13">
        <v>3439467.4845011509</v>
      </c>
      <c r="E127" s="13">
        <v>84623.84162524814</v>
      </c>
      <c r="F127" s="13">
        <v>3290544</v>
      </c>
      <c r="G127" s="13">
        <v>3207571</v>
      </c>
      <c r="H127" s="13">
        <v>82973</v>
      </c>
      <c r="I127" s="13">
        <v>246080</v>
      </c>
      <c r="J127" s="13">
        <v>245960</v>
      </c>
      <c r="K127" s="13">
        <v>120</v>
      </c>
      <c r="L127" s="35">
        <v>1061693.3553481516</v>
      </c>
      <c r="M127" s="13">
        <v>1903576.2455683006</v>
      </c>
      <c r="N127" s="13">
        <v>814332</v>
      </c>
      <c r="O127" s="13">
        <v>0</v>
      </c>
      <c r="P127" s="13">
        <v>796270.01651111373</v>
      </c>
      <c r="Q127" s="35">
        <v>22523.966525</v>
      </c>
      <c r="R127" s="13">
        <v>127905</v>
      </c>
      <c r="S127" s="13">
        <v>2440</v>
      </c>
      <c r="T127" s="13">
        <v>94098.75</v>
      </c>
      <c r="U127" s="35">
        <v>1708.7930726</v>
      </c>
      <c r="V127" s="13">
        <v>28688</v>
      </c>
      <c r="W127" s="13">
        <v>1138</v>
      </c>
      <c r="X127" s="13">
        <v>20662.5</v>
      </c>
      <c r="Y127" s="35">
        <v>8531.1863081468055</v>
      </c>
      <c r="Z127" s="13">
        <v>41091</v>
      </c>
      <c r="AA127" s="13">
        <v>23494</v>
      </c>
      <c r="AB127" s="1">
        <v>14097.45</v>
      </c>
    </row>
    <row r="128" spans="1:28">
      <c r="A128" s="2">
        <v>310</v>
      </c>
      <c r="B128" s="1" t="s">
        <v>107</v>
      </c>
      <c r="C128" s="13">
        <v>4481476.1492220657</v>
      </c>
      <c r="D128" s="13">
        <v>4270046.77932698</v>
      </c>
      <c r="E128" s="13">
        <v>211429.36989508595</v>
      </c>
      <c r="F128" s="13">
        <v>4738874</v>
      </c>
      <c r="G128" s="13">
        <v>4477302</v>
      </c>
      <c r="H128" s="13">
        <v>261572</v>
      </c>
      <c r="I128" s="13">
        <v>217430</v>
      </c>
      <c r="J128" s="13">
        <v>212192</v>
      </c>
      <c r="K128" s="13">
        <v>5238</v>
      </c>
      <c r="L128" s="35">
        <v>1310718.4008837421</v>
      </c>
      <c r="M128" s="13">
        <v>799128.29454264906</v>
      </c>
      <c r="N128" s="13">
        <v>1501716</v>
      </c>
      <c r="O128" s="13">
        <v>44704</v>
      </c>
      <c r="P128" s="13">
        <v>-657883.70545735094</v>
      </c>
      <c r="Q128" s="35">
        <v>27319.296695000001</v>
      </c>
      <c r="R128" s="13">
        <v>54770</v>
      </c>
      <c r="S128" s="13">
        <v>323</v>
      </c>
      <c r="T128" s="13">
        <v>40835.25</v>
      </c>
      <c r="U128" s="35">
        <v>9433.2262962999994</v>
      </c>
      <c r="V128" s="13">
        <v>14326</v>
      </c>
      <c r="W128" s="13">
        <v>0</v>
      </c>
      <c r="X128" s="13">
        <v>10744.5</v>
      </c>
      <c r="Y128" s="35">
        <v>18882.941530840955</v>
      </c>
      <c r="Z128" s="13">
        <v>178196</v>
      </c>
      <c r="AA128" s="13">
        <v>46175</v>
      </c>
      <c r="AB128" s="1">
        <v>102206.39999999999</v>
      </c>
    </row>
    <row r="129" spans="1:28">
      <c r="A129" s="2">
        <v>311</v>
      </c>
      <c r="B129" s="1" t="s">
        <v>472</v>
      </c>
      <c r="C129" s="13">
        <v>729981.47910444695</v>
      </c>
      <c r="D129" s="13">
        <v>690814.52004129719</v>
      </c>
      <c r="E129" s="13">
        <v>39166.959063149785</v>
      </c>
      <c r="F129" s="13">
        <v>868472</v>
      </c>
      <c r="G129" s="13">
        <v>832067</v>
      </c>
      <c r="H129" s="13">
        <v>36405</v>
      </c>
      <c r="I129" s="13">
        <v>29274</v>
      </c>
      <c r="J129" s="13">
        <v>26629</v>
      </c>
      <c r="K129" s="13">
        <v>2645</v>
      </c>
      <c r="L129" s="35">
        <v>181142.75384391856</v>
      </c>
      <c r="M129" s="13">
        <v>307157.92166130262</v>
      </c>
      <c r="N129" s="13">
        <v>66488</v>
      </c>
      <c r="O129" s="13">
        <v>2316</v>
      </c>
      <c r="P129" s="13">
        <v>135857.06538293892</v>
      </c>
      <c r="Q129" s="35">
        <v>11721.850049000001</v>
      </c>
      <c r="R129" s="13">
        <v>63345</v>
      </c>
      <c r="S129" s="13">
        <v>0</v>
      </c>
      <c r="T129" s="13">
        <v>47508.75</v>
      </c>
      <c r="U129" s="35">
        <v>4560.9633095999998</v>
      </c>
      <c r="V129" s="13">
        <v>31905</v>
      </c>
      <c r="W129" s="13">
        <v>0</v>
      </c>
      <c r="X129" s="13">
        <v>23928.75</v>
      </c>
      <c r="Y129" s="35">
        <v>1188.8632914125105</v>
      </c>
      <c r="Z129" s="13">
        <v>71907</v>
      </c>
      <c r="AA129" s="13">
        <v>33811</v>
      </c>
      <c r="AB129" s="1">
        <v>28996.5</v>
      </c>
    </row>
    <row r="130" spans="1:28">
      <c r="A130" s="2">
        <v>312</v>
      </c>
      <c r="B130" s="1" t="s">
        <v>108</v>
      </c>
      <c r="C130" s="13">
        <v>609526.18989940756</v>
      </c>
      <c r="D130" s="13">
        <v>593222.41935176309</v>
      </c>
      <c r="E130" s="13">
        <v>16303.770547644441</v>
      </c>
      <c r="F130" s="13">
        <v>820986</v>
      </c>
      <c r="G130" s="13">
        <v>814895</v>
      </c>
      <c r="H130" s="13">
        <v>6091</v>
      </c>
      <c r="I130" s="13">
        <v>29438</v>
      </c>
      <c r="J130" s="13">
        <v>29438</v>
      </c>
      <c r="K130" s="13">
        <v>0</v>
      </c>
      <c r="L130" s="35">
        <v>205930.95366991305</v>
      </c>
      <c r="M130" s="13">
        <v>206891.11423102472</v>
      </c>
      <c r="N130" s="13">
        <v>244451</v>
      </c>
      <c r="O130" s="13">
        <v>14517</v>
      </c>
      <c r="P130" s="13">
        <v>-23042.885768975277</v>
      </c>
      <c r="Q130" s="35">
        <v>13996.345657</v>
      </c>
      <c r="R130" s="13">
        <v>44</v>
      </c>
      <c r="S130" s="13">
        <v>70</v>
      </c>
      <c r="T130" s="13">
        <v>-19.5</v>
      </c>
      <c r="U130" s="35">
        <v>2807.2403866999998</v>
      </c>
      <c r="V130" s="13">
        <v>0</v>
      </c>
      <c r="W130" s="13">
        <v>0</v>
      </c>
      <c r="X130" s="13">
        <v>0</v>
      </c>
      <c r="Y130" s="35">
        <v>18013.649154248924</v>
      </c>
      <c r="Z130" s="13">
        <v>5269</v>
      </c>
      <c r="AA130" s="13">
        <v>161</v>
      </c>
      <c r="AB130" s="1">
        <v>4243.2000000000007</v>
      </c>
    </row>
    <row r="131" spans="1:28">
      <c r="A131" s="2">
        <v>313</v>
      </c>
      <c r="B131" s="1" t="s">
        <v>109</v>
      </c>
      <c r="C131" s="13">
        <v>1082370.6622027357</v>
      </c>
      <c r="D131" s="13">
        <v>1040459.7594728268</v>
      </c>
      <c r="E131" s="13">
        <v>41910.902729908717</v>
      </c>
      <c r="F131" s="13">
        <v>1251388</v>
      </c>
      <c r="G131" s="13">
        <v>1202813</v>
      </c>
      <c r="H131" s="13">
        <v>48575</v>
      </c>
      <c r="I131" s="13">
        <v>67469</v>
      </c>
      <c r="J131" s="13">
        <v>64284</v>
      </c>
      <c r="K131" s="13">
        <v>3185</v>
      </c>
      <c r="L131" s="35">
        <v>294979.77952497394</v>
      </c>
      <c r="M131" s="13">
        <v>363656.14724492509</v>
      </c>
      <c r="N131" s="13">
        <v>227254</v>
      </c>
      <c r="O131" s="13">
        <v>0</v>
      </c>
      <c r="P131" s="13">
        <v>136402.14724492509</v>
      </c>
      <c r="Q131" s="35">
        <v>33987.007349</v>
      </c>
      <c r="R131" s="13">
        <v>99236</v>
      </c>
      <c r="S131" s="13">
        <v>0</v>
      </c>
      <c r="T131" s="13">
        <v>74427</v>
      </c>
      <c r="U131" s="35">
        <v>7505.9107700000004</v>
      </c>
      <c r="V131" s="13">
        <v>8994</v>
      </c>
      <c r="W131" s="13">
        <v>0</v>
      </c>
      <c r="X131" s="13">
        <v>6745.5</v>
      </c>
      <c r="Y131" s="35">
        <v>1381.646908708472</v>
      </c>
      <c r="Z131" s="13">
        <v>104082</v>
      </c>
      <c r="AA131" s="13">
        <v>17236</v>
      </c>
      <c r="AB131" s="1">
        <v>66715.199999999997</v>
      </c>
    </row>
    <row r="132" spans="1:28">
      <c r="A132" s="2">
        <v>317</v>
      </c>
      <c r="B132" s="1" t="s">
        <v>110</v>
      </c>
      <c r="C132" s="13">
        <v>577641.38631971902</v>
      </c>
      <c r="D132" s="13">
        <v>573950.98839911097</v>
      </c>
      <c r="E132" s="13">
        <v>3690.3979206080094</v>
      </c>
      <c r="F132" s="13">
        <v>551526</v>
      </c>
      <c r="G132" s="13">
        <v>528892</v>
      </c>
      <c r="H132" s="13">
        <v>22634</v>
      </c>
      <c r="I132" s="13">
        <v>53143</v>
      </c>
      <c r="J132" s="13">
        <v>53143</v>
      </c>
      <c r="K132" s="13">
        <v>0</v>
      </c>
      <c r="L132" s="35">
        <v>183707.05037764212</v>
      </c>
      <c r="M132" s="13">
        <v>326748.0935353461</v>
      </c>
      <c r="N132" s="13">
        <v>119827</v>
      </c>
      <c r="O132" s="13">
        <v>0</v>
      </c>
      <c r="P132" s="13">
        <v>137780.28778323159</v>
      </c>
      <c r="Q132" s="35">
        <v>8364.2807646000001</v>
      </c>
      <c r="R132" s="13"/>
      <c r="S132" s="13"/>
      <c r="T132" s="13"/>
      <c r="U132" s="35">
        <v>0</v>
      </c>
      <c r="V132" s="13"/>
      <c r="W132" s="13"/>
      <c r="X132" s="13"/>
      <c r="Y132" s="35">
        <v>0</v>
      </c>
      <c r="Z132" s="13">
        <v>11517</v>
      </c>
      <c r="AA132" s="13">
        <v>4646</v>
      </c>
      <c r="AB132" s="1">
        <v>5554.35</v>
      </c>
    </row>
    <row r="133" spans="1:28">
      <c r="A133" s="2">
        <v>321</v>
      </c>
      <c r="B133" s="1" t="s">
        <v>111</v>
      </c>
      <c r="C133" s="13">
        <v>3288489.267956459</v>
      </c>
      <c r="D133" s="13">
        <v>3140405.2817957145</v>
      </c>
      <c r="E133" s="13">
        <v>148083.98616074445</v>
      </c>
      <c r="F133" s="13">
        <v>4030201</v>
      </c>
      <c r="G133" s="13">
        <v>3864378</v>
      </c>
      <c r="H133" s="13">
        <v>165823</v>
      </c>
      <c r="I133" s="13">
        <v>185030</v>
      </c>
      <c r="J133" s="13">
        <v>185030</v>
      </c>
      <c r="K133" s="13">
        <v>0</v>
      </c>
      <c r="L133" s="35">
        <v>589510.00077398855</v>
      </c>
      <c r="M133" s="13">
        <v>586273.8311277586</v>
      </c>
      <c r="N133" s="13">
        <v>541478</v>
      </c>
      <c r="O133" s="13">
        <v>0</v>
      </c>
      <c r="P133" s="13">
        <v>44795.831127758604</v>
      </c>
      <c r="Q133" s="35">
        <v>19544.185114</v>
      </c>
      <c r="R133" s="13">
        <v>146064</v>
      </c>
      <c r="S133" s="13">
        <v>187</v>
      </c>
      <c r="T133" s="13">
        <v>109407.75</v>
      </c>
      <c r="U133" s="35">
        <v>17864.867033999999</v>
      </c>
      <c r="V133" s="13">
        <v>51171</v>
      </c>
      <c r="W133" s="13">
        <v>0</v>
      </c>
      <c r="X133" s="13">
        <v>38378.25</v>
      </c>
      <c r="Y133" s="35">
        <v>15969.250466023977</v>
      </c>
      <c r="Z133" s="13">
        <v>208129</v>
      </c>
      <c r="AA133" s="13">
        <v>41061</v>
      </c>
      <c r="AB133" s="1">
        <v>127353.60000000001</v>
      </c>
    </row>
    <row r="134" spans="1:28">
      <c r="A134" s="2">
        <v>327</v>
      </c>
      <c r="B134" s="1" t="s">
        <v>112</v>
      </c>
      <c r="C134" s="13">
        <v>1658307.5328991683</v>
      </c>
      <c r="D134" s="13">
        <v>1544026.4054041314</v>
      </c>
      <c r="E134" s="13">
        <v>114281.12749503704</v>
      </c>
      <c r="F134" s="13">
        <v>1896341</v>
      </c>
      <c r="G134" s="13">
        <v>1726199</v>
      </c>
      <c r="H134" s="13">
        <v>170142</v>
      </c>
      <c r="I134" s="13">
        <v>116648</v>
      </c>
      <c r="J134" s="13">
        <v>116648</v>
      </c>
      <c r="K134" s="13">
        <v>0</v>
      </c>
      <c r="L134" s="35">
        <v>626235.68638964044</v>
      </c>
      <c r="M134" s="13">
        <v>1110034.4645586938</v>
      </c>
      <c r="N134" s="13">
        <v>312909</v>
      </c>
      <c r="O134" s="13">
        <v>0</v>
      </c>
      <c r="P134" s="13">
        <v>469676.76479223033</v>
      </c>
      <c r="Q134" s="35">
        <v>22714.291475999999</v>
      </c>
      <c r="R134" s="13">
        <v>84297</v>
      </c>
      <c r="S134" s="13">
        <v>2149</v>
      </c>
      <c r="T134" s="13">
        <v>61611</v>
      </c>
      <c r="U134" s="35">
        <v>15493.504545</v>
      </c>
      <c r="V134" s="13">
        <v>60944</v>
      </c>
      <c r="W134" s="13">
        <v>0</v>
      </c>
      <c r="X134" s="13">
        <v>45708</v>
      </c>
      <c r="Y134" s="35">
        <v>38097.723715539127</v>
      </c>
      <c r="Z134" s="13">
        <v>220860</v>
      </c>
      <c r="AA134" s="13">
        <v>73785</v>
      </c>
      <c r="AB134" s="1">
        <v>114149.4</v>
      </c>
    </row>
    <row r="135" spans="1:28">
      <c r="A135" s="2">
        <v>329</v>
      </c>
      <c r="B135" s="1" t="s">
        <v>473</v>
      </c>
      <c r="C135" s="13">
        <v>643810.82651622314</v>
      </c>
      <c r="D135" s="13">
        <v>578377.82774563937</v>
      </c>
      <c r="E135" s="13">
        <v>65432.998770583778</v>
      </c>
      <c r="F135" s="13">
        <v>612736</v>
      </c>
      <c r="G135" s="13">
        <v>565767</v>
      </c>
      <c r="H135" s="13">
        <v>46969</v>
      </c>
      <c r="I135" s="13">
        <v>19091</v>
      </c>
      <c r="J135" s="13">
        <v>19091</v>
      </c>
      <c r="K135" s="13">
        <v>0</v>
      </c>
      <c r="L135" s="35">
        <v>168690.19119548265</v>
      </c>
      <c r="M135" s="13">
        <v>203650.03714105455</v>
      </c>
      <c r="N135" s="13">
        <v>76517</v>
      </c>
      <c r="O135" s="13">
        <v>0</v>
      </c>
      <c r="P135" s="13">
        <v>126517.64339661199</v>
      </c>
      <c r="Q135" s="35">
        <v>15935.983831</v>
      </c>
      <c r="R135" s="13">
        <v>47268</v>
      </c>
      <c r="S135" s="13">
        <v>0</v>
      </c>
      <c r="T135" s="13">
        <v>35451</v>
      </c>
      <c r="U135" s="35">
        <v>0</v>
      </c>
      <c r="V135" s="13">
        <v>0</v>
      </c>
      <c r="W135" s="13">
        <v>0</v>
      </c>
      <c r="X135" s="13">
        <v>0</v>
      </c>
      <c r="Y135" s="35">
        <v>3026.7213833761866</v>
      </c>
      <c r="Z135" s="13">
        <v>3690</v>
      </c>
      <c r="AA135" s="13">
        <v>0</v>
      </c>
      <c r="AB135" s="1">
        <v>2810.25</v>
      </c>
    </row>
    <row r="136" spans="1:28">
      <c r="A136" s="2">
        <v>331</v>
      </c>
      <c r="B136" s="1" t="s">
        <v>113</v>
      </c>
      <c r="C136" s="13">
        <v>722491.5136039987</v>
      </c>
      <c r="D136" s="13">
        <v>687076.8459276252</v>
      </c>
      <c r="E136" s="13">
        <v>35414.667676373501</v>
      </c>
      <c r="F136" s="13">
        <v>746786</v>
      </c>
      <c r="G136" s="13">
        <v>730048</v>
      </c>
      <c r="H136" s="13">
        <v>16738</v>
      </c>
      <c r="I136" s="13">
        <v>38005</v>
      </c>
      <c r="J136" s="13">
        <v>35143</v>
      </c>
      <c r="K136" s="13">
        <v>2862</v>
      </c>
      <c r="L136" s="35">
        <v>164958.65590938018</v>
      </c>
      <c r="M136" s="13">
        <v>286202.64797306806</v>
      </c>
      <c r="N136" s="13">
        <v>101307</v>
      </c>
      <c r="O136" s="13">
        <v>0</v>
      </c>
      <c r="P136" s="13">
        <v>123718.99193203513</v>
      </c>
      <c r="Q136" s="35">
        <v>4908.1758983</v>
      </c>
      <c r="R136" s="13">
        <v>7006</v>
      </c>
      <c r="S136" s="13">
        <v>2116</v>
      </c>
      <c r="T136" s="13">
        <v>3667.5</v>
      </c>
      <c r="U136" s="35">
        <v>3189.4358665</v>
      </c>
      <c r="V136" s="13">
        <v>0</v>
      </c>
      <c r="W136" s="13">
        <v>0</v>
      </c>
      <c r="X136" s="13">
        <v>0</v>
      </c>
      <c r="Y136" s="35">
        <v>1543.0125595534062</v>
      </c>
      <c r="Z136" s="13">
        <v>74537</v>
      </c>
      <c r="AA136" s="13">
        <v>9624</v>
      </c>
      <c r="AB136" s="1">
        <v>50198.25</v>
      </c>
    </row>
    <row r="137" spans="1:28">
      <c r="A137" s="2">
        <v>333</v>
      </c>
      <c r="B137" s="1" t="s">
        <v>474</v>
      </c>
      <c r="C137" s="13">
        <v>4945938.5586353652</v>
      </c>
      <c r="D137" s="13">
        <v>4609416.0463704988</v>
      </c>
      <c r="E137" s="13">
        <v>336522.5122648665</v>
      </c>
      <c r="F137" s="13">
        <v>4087812</v>
      </c>
      <c r="G137" s="13">
        <v>3763513</v>
      </c>
      <c r="H137" s="13">
        <v>324299</v>
      </c>
      <c r="I137" s="13">
        <v>182275</v>
      </c>
      <c r="J137" s="13">
        <v>182275</v>
      </c>
      <c r="K137" s="13">
        <v>0</v>
      </c>
      <c r="L137" s="35">
        <v>1098767.8014200409</v>
      </c>
      <c r="M137" s="13">
        <v>2051963.4722423202</v>
      </c>
      <c r="N137" s="13">
        <v>647010</v>
      </c>
      <c r="O137" s="13">
        <v>0</v>
      </c>
      <c r="P137" s="13">
        <v>824075.85106503067</v>
      </c>
      <c r="Q137" s="35">
        <v>41345.080368000003</v>
      </c>
      <c r="R137" s="13">
        <v>118991</v>
      </c>
      <c r="S137" s="13">
        <v>1814</v>
      </c>
      <c r="T137" s="13">
        <v>87882.75</v>
      </c>
      <c r="U137" s="35">
        <v>8288.9738751000004</v>
      </c>
      <c r="V137" s="13">
        <v>51351</v>
      </c>
      <c r="W137" s="13">
        <v>0</v>
      </c>
      <c r="X137" s="13">
        <v>38513.25</v>
      </c>
      <c r="Y137" s="35">
        <v>20962.476289351624</v>
      </c>
      <c r="Z137" s="13">
        <v>30262</v>
      </c>
      <c r="AA137" s="13">
        <v>19564</v>
      </c>
      <c r="AB137" s="1">
        <v>9815.4</v>
      </c>
    </row>
    <row r="138" spans="1:28">
      <c r="A138" s="2">
        <v>335</v>
      </c>
      <c r="B138" s="1" t="s">
        <v>114</v>
      </c>
      <c r="C138" s="13">
        <v>550287.52132267202</v>
      </c>
      <c r="D138" s="13">
        <v>541614.69937515433</v>
      </c>
      <c r="E138" s="13">
        <v>8672.8219475177248</v>
      </c>
      <c r="F138" s="13">
        <v>643408</v>
      </c>
      <c r="G138" s="13">
        <v>630951</v>
      </c>
      <c r="H138" s="13">
        <v>12457</v>
      </c>
      <c r="I138" s="13">
        <v>13189</v>
      </c>
      <c r="J138" s="13">
        <v>13152</v>
      </c>
      <c r="K138" s="13">
        <v>37</v>
      </c>
      <c r="L138" s="35">
        <v>183183.90969328579</v>
      </c>
      <c r="M138" s="13">
        <v>311398.27482847671</v>
      </c>
      <c r="N138" s="13">
        <v>63583</v>
      </c>
      <c r="O138" s="13">
        <v>0</v>
      </c>
      <c r="P138" s="13">
        <v>137387.93226996434</v>
      </c>
      <c r="Q138" s="35">
        <v>18887.553810000001</v>
      </c>
      <c r="R138" s="13">
        <v>29158</v>
      </c>
      <c r="S138" s="13">
        <v>0</v>
      </c>
      <c r="T138" s="13">
        <v>21868.5</v>
      </c>
      <c r="U138" s="35">
        <v>0</v>
      </c>
      <c r="V138" s="13">
        <v>0</v>
      </c>
      <c r="W138" s="13">
        <v>0</v>
      </c>
      <c r="X138" s="13">
        <v>0</v>
      </c>
      <c r="Y138" s="35">
        <v>404.71546290192714</v>
      </c>
      <c r="Z138" s="13">
        <v>0</v>
      </c>
      <c r="AA138" s="13">
        <v>0</v>
      </c>
      <c r="AB138" s="1">
        <v>0</v>
      </c>
    </row>
    <row r="139" spans="1:28">
      <c r="A139" s="2">
        <v>339</v>
      </c>
      <c r="B139" s="1" t="s">
        <v>115</v>
      </c>
      <c r="C139" s="13">
        <v>278997.48667254904</v>
      </c>
      <c r="D139" s="13">
        <v>273047.9772366432</v>
      </c>
      <c r="E139" s="13">
        <v>5949.5094359058667</v>
      </c>
      <c r="F139" s="13">
        <v>288798</v>
      </c>
      <c r="G139" s="13">
        <v>283404</v>
      </c>
      <c r="H139" s="13">
        <v>5394</v>
      </c>
      <c r="I139" s="13">
        <v>5614</v>
      </c>
      <c r="J139" s="13">
        <v>5614</v>
      </c>
      <c r="K139" s="13">
        <v>0</v>
      </c>
      <c r="L139" s="35">
        <v>64299.937178757922</v>
      </c>
      <c r="M139" s="13">
        <v>108484.00700864276</v>
      </c>
      <c r="N139" s="13">
        <v>23999</v>
      </c>
      <c r="O139" s="13">
        <v>0</v>
      </c>
      <c r="P139" s="13">
        <v>48224.952884068443</v>
      </c>
      <c r="Q139" s="35">
        <v>4513.8291405</v>
      </c>
      <c r="R139" s="13">
        <v>1674</v>
      </c>
      <c r="S139" s="13">
        <v>0</v>
      </c>
      <c r="T139" s="13">
        <v>1255.5</v>
      </c>
      <c r="U139" s="35">
        <v>0</v>
      </c>
      <c r="V139" s="13">
        <v>0</v>
      </c>
      <c r="W139" s="13">
        <v>0</v>
      </c>
      <c r="X139" s="13">
        <v>0</v>
      </c>
      <c r="Y139" s="35">
        <v>0</v>
      </c>
      <c r="Z139" s="13">
        <v>0</v>
      </c>
      <c r="AA139" s="13">
        <v>0</v>
      </c>
      <c r="AB139" s="1">
        <v>0</v>
      </c>
    </row>
    <row r="140" spans="1:28">
      <c r="A140" s="2">
        <v>340</v>
      </c>
      <c r="B140" s="1" t="s">
        <v>116</v>
      </c>
      <c r="C140" s="13">
        <v>2305348.8945950493</v>
      </c>
      <c r="D140" s="13">
        <v>2201394.9498152975</v>
      </c>
      <c r="E140" s="13">
        <v>103953.94477975182</v>
      </c>
      <c r="F140" s="13">
        <v>2392623</v>
      </c>
      <c r="G140" s="13">
        <v>2306324</v>
      </c>
      <c r="H140" s="13">
        <v>86299</v>
      </c>
      <c r="I140" s="13">
        <v>69987</v>
      </c>
      <c r="J140" s="13">
        <v>69987</v>
      </c>
      <c r="K140" s="13">
        <v>0</v>
      </c>
      <c r="L140" s="35">
        <v>604776.83854905819</v>
      </c>
      <c r="M140" s="13">
        <v>932393.37610277394</v>
      </c>
      <c r="N140" s="13">
        <v>783681</v>
      </c>
      <c r="O140" s="13">
        <v>0</v>
      </c>
      <c r="P140" s="13">
        <v>148712.37610277394</v>
      </c>
      <c r="Q140" s="35">
        <v>15575.163703</v>
      </c>
      <c r="R140" s="13">
        <v>14392</v>
      </c>
      <c r="S140" s="13">
        <v>55</v>
      </c>
      <c r="T140" s="13">
        <v>10752.75</v>
      </c>
      <c r="U140" s="35">
        <v>4622.5230395999997</v>
      </c>
      <c r="V140" s="13">
        <v>10</v>
      </c>
      <c r="W140" s="13">
        <v>12102</v>
      </c>
      <c r="X140" s="13">
        <v>-9069</v>
      </c>
      <c r="Y140" s="35">
        <v>5809.535239207421</v>
      </c>
      <c r="Z140" s="13">
        <v>149496</v>
      </c>
      <c r="AA140" s="13">
        <v>14280</v>
      </c>
      <c r="AB140" s="1">
        <v>102797.55</v>
      </c>
    </row>
    <row r="141" spans="1:28">
      <c r="A141" s="2">
        <v>342</v>
      </c>
      <c r="B141" s="1" t="s">
        <v>117</v>
      </c>
      <c r="C141" s="13">
        <v>5830895.6172854332</v>
      </c>
      <c r="D141" s="13">
        <v>5440894.5713480068</v>
      </c>
      <c r="E141" s="13">
        <v>390001.04593742639</v>
      </c>
      <c r="F141" s="13">
        <v>5918853</v>
      </c>
      <c r="G141" s="13">
        <v>5587944</v>
      </c>
      <c r="H141" s="13">
        <v>330909</v>
      </c>
      <c r="I141" s="13">
        <v>493260</v>
      </c>
      <c r="J141" s="13">
        <v>492278</v>
      </c>
      <c r="K141" s="13">
        <v>982</v>
      </c>
      <c r="L141" s="35">
        <v>1499052.0711866168</v>
      </c>
      <c r="M141" s="13">
        <v>1945378.8537157679</v>
      </c>
      <c r="N141" s="13">
        <v>1379817</v>
      </c>
      <c r="O141" s="13">
        <v>0</v>
      </c>
      <c r="P141" s="13">
        <v>565561.85371576785</v>
      </c>
      <c r="Q141" s="35">
        <v>81828.689901999998</v>
      </c>
      <c r="R141" s="13">
        <v>182495</v>
      </c>
      <c r="S141" s="13">
        <v>917</v>
      </c>
      <c r="T141" s="13">
        <v>136183.5</v>
      </c>
      <c r="U141" s="35">
        <v>210.6451423</v>
      </c>
      <c r="V141" s="13">
        <v>26306</v>
      </c>
      <c r="W141" s="13">
        <v>0</v>
      </c>
      <c r="X141" s="13">
        <v>19729.5</v>
      </c>
      <c r="Y141" s="35">
        <v>2694.5089202638674</v>
      </c>
      <c r="Z141" s="13">
        <v>175091</v>
      </c>
      <c r="AA141" s="13">
        <v>66516</v>
      </c>
      <c r="AB141" s="1">
        <v>86482.35</v>
      </c>
    </row>
    <row r="142" spans="1:28">
      <c r="A142" s="2">
        <v>344</v>
      </c>
      <c r="B142" s="1" t="s">
        <v>118</v>
      </c>
      <c r="C142" s="13">
        <v>96659979.398967445</v>
      </c>
      <c r="D142" s="13">
        <v>92762500.124467164</v>
      </c>
      <c r="E142" s="13">
        <v>3897479.274500282</v>
      </c>
      <c r="F142" s="13">
        <v>95365056</v>
      </c>
      <c r="G142" s="13">
        <v>90283903</v>
      </c>
      <c r="H142" s="13">
        <v>5081153</v>
      </c>
      <c r="I142" s="13">
        <v>5903017</v>
      </c>
      <c r="J142" s="13">
        <v>5638562</v>
      </c>
      <c r="K142" s="13">
        <v>264455</v>
      </c>
      <c r="L142" s="35">
        <v>44489446.163868949</v>
      </c>
      <c r="M142" s="13">
        <v>79657408.294102743</v>
      </c>
      <c r="N142" s="13">
        <v>61284030</v>
      </c>
      <c r="O142" s="13">
        <v>285487</v>
      </c>
      <c r="P142" s="13">
        <v>18658865.294102743</v>
      </c>
      <c r="Q142" s="35">
        <v>334705.74595999997</v>
      </c>
      <c r="R142" s="13">
        <v>560191</v>
      </c>
      <c r="S142" s="13">
        <v>12060</v>
      </c>
      <c r="T142" s="13">
        <v>411098.25</v>
      </c>
      <c r="U142" s="35">
        <v>82025.860266000003</v>
      </c>
      <c r="V142" s="13">
        <v>109895</v>
      </c>
      <c r="W142" s="13">
        <v>429</v>
      </c>
      <c r="X142" s="13">
        <v>82099.5</v>
      </c>
      <c r="Y142" s="35">
        <v>197120.4121941257</v>
      </c>
      <c r="Z142" s="13">
        <v>1925309</v>
      </c>
      <c r="AA142" s="13">
        <v>292035</v>
      </c>
      <c r="AB142" s="1">
        <v>1253406.1499999999</v>
      </c>
    </row>
    <row r="143" spans="1:28">
      <c r="A143" s="2">
        <v>345</v>
      </c>
      <c r="B143" s="1" t="s">
        <v>119</v>
      </c>
      <c r="C143" s="13">
        <v>11272633.708508445</v>
      </c>
      <c r="D143" s="13">
        <v>10470690.382882288</v>
      </c>
      <c r="E143" s="13">
        <v>801943.32562615769</v>
      </c>
      <c r="F143" s="13">
        <v>12689842</v>
      </c>
      <c r="G143" s="13">
        <v>11849716</v>
      </c>
      <c r="H143" s="13">
        <v>840126</v>
      </c>
      <c r="I143" s="13">
        <v>563553</v>
      </c>
      <c r="J143" s="13">
        <v>562625</v>
      </c>
      <c r="K143" s="13">
        <v>928</v>
      </c>
      <c r="L143" s="35">
        <v>3377367.0268368199</v>
      </c>
      <c r="M143" s="13">
        <v>4710234.9616125654</v>
      </c>
      <c r="N143" s="13">
        <v>4164113</v>
      </c>
      <c r="O143" s="13">
        <v>0</v>
      </c>
      <c r="P143" s="13">
        <v>546121.96161256544</v>
      </c>
      <c r="Q143" s="35">
        <v>44245.133818000002</v>
      </c>
      <c r="R143" s="13">
        <v>113073</v>
      </c>
      <c r="S143" s="13">
        <v>13679</v>
      </c>
      <c r="T143" s="13">
        <v>74545.5</v>
      </c>
      <c r="U143" s="35">
        <v>8413.2603440999992</v>
      </c>
      <c r="V143" s="13">
        <v>67643</v>
      </c>
      <c r="W143" s="13">
        <v>0</v>
      </c>
      <c r="X143" s="13">
        <v>50732.25</v>
      </c>
      <c r="Y143" s="35">
        <v>87953.017230019657</v>
      </c>
      <c r="Z143" s="13">
        <v>1266924</v>
      </c>
      <c r="AA143" s="13">
        <v>152488</v>
      </c>
      <c r="AB143" s="1">
        <v>843349.2</v>
      </c>
    </row>
    <row r="144" spans="1:28">
      <c r="A144" s="2">
        <v>351</v>
      </c>
      <c r="B144" s="1" t="s">
        <v>120</v>
      </c>
      <c r="C144" s="13">
        <v>606764.23028276907</v>
      </c>
      <c r="D144" s="13">
        <v>531085.28396652685</v>
      </c>
      <c r="E144" s="13">
        <v>75678.946316242247</v>
      </c>
      <c r="F144" s="13">
        <v>569070</v>
      </c>
      <c r="G144" s="13">
        <v>494631</v>
      </c>
      <c r="H144" s="13">
        <v>74439</v>
      </c>
      <c r="I144" s="13">
        <v>27530</v>
      </c>
      <c r="J144" s="13">
        <v>27530</v>
      </c>
      <c r="K144" s="13">
        <v>0</v>
      </c>
      <c r="L144" s="35">
        <v>178269.00800364895</v>
      </c>
      <c r="M144" s="13">
        <v>313399.96754859632</v>
      </c>
      <c r="N144" s="13">
        <v>151804</v>
      </c>
      <c r="O144" s="13">
        <v>0</v>
      </c>
      <c r="P144" s="13">
        <v>133701.75600273671</v>
      </c>
      <c r="Q144" s="35">
        <v>11017.995261</v>
      </c>
      <c r="R144" s="13">
        <v>37956</v>
      </c>
      <c r="S144" s="13">
        <v>289</v>
      </c>
      <c r="T144" s="13">
        <v>28250.25</v>
      </c>
      <c r="U144" s="35">
        <v>3921.4423235999998</v>
      </c>
      <c r="V144" s="13">
        <v>0</v>
      </c>
      <c r="W144" s="13">
        <v>0</v>
      </c>
      <c r="X144" s="13">
        <v>0</v>
      </c>
      <c r="Y144" s="35">
        <v>22322.186393147847</v>
      </c>
      <c r="Z144" s="13">
        <v>42349</v>
      </c>
      <c r="AA144" s="13">
        <v>13382</v>
      </c>
      <c r="AB144" s="1">
        <v>22240.95</v>
      </c>
    </row>
    <row r="145" spans="1:28">
      <c r="A145" s="2">
        <v>352</v>
      </c>
      <c r="B145" s="1" t="s">
        <v>121</v>
      </c>
      <c r="C145" s="13">
        <v>1723012.3477897644</v>
      </c>
      <c r="D145" s="13">
        <v>1688032.2238245185</v>
      </c>
      <c r="E145" s="13">
        <v>34980.12396524589</v>
      </c>
      <c r="F145" s="13">
        <v>2114748</v>
      </c>
      <c r="G145" s="13">
        <v>2016555</v>
      </c>
      <c r="H145" s="13">
        <v>98193</v>
      </c>
      <c r="I145" s="13">
        <v>180307</v>
      </c>
      <c r="J145" s="13">
        <v>179395</v>
      </c>
      <c r="K145" s="13">
        <v>912</v>
      </c>
      <c r="L145" s="35">
        <v>529528.24219211412</v>
      </c>
      <c r="M145" s="13">
        <v>590512.14111005212</v>
      </c>
      <c r="N145" s="13">
        <v>878974</v>
      </c>
      <c r="O145" s="13">
        <v>26098</v>
      </c>
      <c r="P145" s="13">
        <v>-262363.85888994788</v>
      </c>
      <c r="Q145" s="35">
        <v>32661.683331</v>
      </c>
      <c r="R145" s="13">
        <v>104022</v>
      </c>
      <c r="S145" s="13">
        <v>163</v>
      </c>
      <c r="T145" s="13">
        <v>77894.25</v>
      </c>
      <c r="U145" s="35">
        <v>7799.9970628000001</v>
      </c>
      <c r="V145" s="13">
        <v>16168</v>
      </c>
      <c r="W145" s="13">
        <v>0</v>
      </c>
      <c r="X145" s="13">
        <v>12126</v>
      </c>
      <c r="Y145" s="35">
        <v>45545.454939989773</v>
      </c>
      <c r="Z145" s="13">
        <v>57972</v>
      </c>
      <c r="AA145" s="13">
        <v>21616</v>
      </c>
      <c r="AB145" s="1">
        <v>28915.800000000003</v>
      </c>
    </row>
    <row r="146" spans="1:28">
      <c r="A146" s="2">
        <v>353</v>
      </c>
      <c r="B146" s="1" t="s">
        <v>122</v>
      </c>
      <c r="C146" s="13">
        <v>4521875.3005210962</v>
      </c>
      <c r="D146" s="13">
        <v>4301873.6855595745</v>
      </c>
      <c r="E146" s="13">
        <v>220001.61496152129</v>
      </c>
      <c r="F146" s="13">
        <v>4277809</v>
      </c>
      <c r="G146" s="13">
        <v>4087233</v>
      </c>
      <c r="H146" s="13">
        <v>190576</v>
      </c>
      <c r="I146" s="13">
        <v>158025</v>
      </c>
      <c r="J146" s="13">
        <v>156080</v>
      </c>
      <c r="K146" s="13">
        <v>1945</v>
      </c>
      <c r="L146" s="35">
        <v>1070389.1832555546</v>
      </c>
      <c r="M146" s="13">
        <v>1867641.2908935319</v>
      </c>
      <c r="N146" s="13">
        <v>857821</v>
      </c>
      <c r="O146" s="13">
        <v>0</v>
      </c>
      <c r="P146" s="13">
        <v>802791.88744166598</v>
      </c>
      <c r="Q146" s="35">
        <v>27772.928346000001</v>
      </c>
      <c r="R146" s="13">
        <v>105030</v>
      </c>
      <c r="S146" s="13">
        <v>1480</v>
      </c>
      <c r="T146" s="13">
        <v>77662.5</v>
      </c>
      <c r="U146" s="35">
        <v>3164.6369230999999</v>
      </c>
      <c r="V146" s="13">
        <v>32010</v>
      </c>
      <c r="W146" s="13">
        <v>0</v>
      </c>
      <c r="X146" s="13">
        <v>24007.5</v>
      </c>
      <c r="Y146" s="35">
        <v>6027.9737642033879</v>
      </c>
      <c r="Z146" s="13">
        <v>114739</v>
      </c>
      <c r="AA146" s="13">
        <v>44871</v>
      </c>
      <c r="AB146" s="1">
        <v>55168.350000000006</v>
      </c>
    </row>
    <row r="147" spans="1:28">
      <c r="A147" s="2">
        <v>355</v>
      </c>
      <c r="B147" s="1" t="s">
        <v>123</v>
      </c>
      <c r="C147" s="13">
        <v>11182730.057198461</v>
      </c>
      <c r="D147" s="13">
        <v>10373736.034216141</v>
      </c>
      <c r="E147" s="13">
        <v>808994.02298231993</v>
      </c>
      <c r="F147" s="13">
        <v>11005173</v>
      </c>
      <c r="G147" s="13">
        <v>10294057</v>
      </c>
      <c r="H147" s="13">
        <v>711116</v>
      </c>
      <c r="I147" s="13">
        <v>1005606</v>
      </c>
      <c r="J147" s="13">
        <v>994155</v>
      </c>
      <c r="K147" s="13">
        <v>11451</v>
      </c>
      <c r="L147" s="35">
        <v>4402181.4838833427</v>
      </c>
      <c r="M147" s="13">
        <v>7407834.5725400355</v>
      </c>
      <c r="N147" s="13">
        <v>6689895</v>
      </c>
      <c r="O147" s="13">
        <v>189301</v>
      </c>
      <c r="P147" s="13">
        <v>907240.57254003547</v>
      </c>
      <c r="Q147" s="35">
        <v>58190.780669</v>
      </c>
      <c r="R147" s="13">
        <v>262366</v>
      </c>
      <c r="S147" s="13">
        <v>2279</v>
      </c>
      <c r="T147" s="13">
        <v>195065.25</v>
      </c>
      <c r="U147" s="35">
        <v>12674.010563</v>
      </c>
      <c r="V147" s="13">
        <v>5548</v>
      </c>
      <c r="W147" s="13">
        <v>0</v>
      </c>
      <c r="X147" s="13">
        <v>4161</v>
      </c>
      <c r="Y147" s="35">
        <v>42386.555010989061</v>
      </c>
      <c r="Z147" s="13">
        <v>565234</v>
      </c>
      <c r="AA147" s="13">
        <v>154493</v>
      </c>
      <c r="AB147" s="1">
        <v>316011.15000000002</v>
      </c>
    </row>
    <row r="148" spans="1:28">
      <c r="A148" s="2">
        <v>356</v>
      </c>
      <c r="B148" s="1" t="s">
        <v>124</v>
      </c>
      <c r="C148" s="13">
        <v>11844623.306478336</v>
      </c>
      <c r="D148" s="13">
        <v>11259094.353666022</v>
      </c>
      <c r="E148" s="13">
        <v>585528.95281231322</v>
      </c>
      <c r="F148" s="13">
        <v>12043959</v>
      </c>
      <c r="G148" s="13">
        <v>11411894</v>
      </c>
      <c r="H148" s="13">
        <v>632065</v>
      </c>
      <c r="I148" s="13">
        <v>553809</v>
      </c>
      <c r="J148" s="13">
        <v>508112</v>
      </c>
      <c r="K148" s="13">
        <v>45697</v>
      </c>
      <c r="L148" s="35">
        <v>3135574.2248662715</v>
      </c>
      <c r="M148" s="13">
        <v>5228624.2903439384</v>
      </c>
      <c r="N148" s="13">
        <v>1613382</v>
      </c>
      <c r="O148" s="13">
        <v>4297</v>
      </c>
      <c r="P148" s="13">
        <v>2351680.6686497037</v>
      </c>
      <c r="Q148" s="35">
        <v>58918.349414999997</v>
      </c>
      <c r="R148" s="13">
        <v>334369</v>
      </c>
      <c r="S148" s="13">
        <v>23959</v>
      </c>
      <c r="T148" s="13">
        <v>232807.5</v>
      </c>
      <c r="U148" s="35">
        <v>7287.9718208000004</v>
      </c>
      <c r="V148" s="13">
        <v>3034</v>
      </c>
      <c r="W148" s="13">
        <v>0</v>
      </c>
      <c r="X148" s="13">
        <v>2275.5</v>
      </c>
      <c r="Y148" s="35">
        <v>68602.524302525533</v>
      </c>
      <c r="Z148" s="13">
        <v>426719</v>
      </c>
      <c r="AA148" s="13">
        <v>55972</v>
      </c>
      <c r="AB148" s="1">
        <v>287405.55</v>
      </c>
    </row>
    <row r="149" spans="1:28">
      <c r="A149" s="2">
        <v>358</v>
      </c>
      <c r="B149" s="1" t="s">
        <v>125</v>
      </c>
      <c r="C149" s="13">
        <v>1639891.60317773</v>
      </c>
      <c r="D149" s="13">
        <v>1561298.5061621689</v>
      </c>
      <c r="E149" s="13">
        <v>78593.097015561158</v>
      </c>
      <c r="F149" s="13">
        <v>1671243</v>
      </c>
      <c r="G149" s="13">
        <v>1595043</v>
      </c>
      <c r="H149" s="13">
        <v>76200</v>
      </c>
      <c r="I149" s="13">
        <v>81018</v>
      </c>
      <c r="J149" s="13">
        <v>81018</v>
      </c>
      <c r="K149" s="13">
        <v>0</v>
      </c>
      <c r="L149" s="35">
        <v>341262.10642845329</v>
      </c>
      <c r="M149" s="13">
        <v>616044.57231009495</v>
      </c>
      <c r="N149" s="13">
        <v>282611</v>
      </c>
      <c r="O149" s="13">
        <v>0</v>
      </c>
      <c r="P149" s="13">
        <v>255946.57982133998</v>
      </c>
      <c r="Q149" s="35">
        <v>11129.409974</v>
      </c>
      <c r="R149" s="13">
        <v>45399</v>
      </c>
      <c r="S149" s="13">
        <v>0</v>
      </c>
      <c r="T149" s="13">
        <v>34049.25</v>
      </c>
      <c r="U149" s="35">
        <v>10315.485175</v>
      </c>
      <c r="V149" s="13">
        <v>7765</v>
      </c>
      <c r="W149" s="13">
        <v>0</v>
      </c>
      <c r="X149" s="13">
        <v>5823.75</v>
      </c>
      <c r="Y149" s="35">
        <v>3594.103832982436</v>
      </c>
      <c r="Z149" s="13">
        <v>138817</v>
      </c>
      <c r="AA149" s="13">
        <v>17801</v>
      </c>
      <c r="AB149" s="1">
        <v>93254.25</v>
      </c>
    </row>
    <row r="150" spans="1:28">
      <c r="A150" s="2">
        <v>361</v>
      </c>
      <c r="B150" s="1" t="s">
        <v>126</v>
      </c>
      <c r="C150" s="13">
        <v>26702094.758297697</v>
      </c>
      <c r="D150" s="13">
        <v>25626173.557399541</v>
      </c>
      <c r="E150" s="13">
        <v>1075921.2008981553</v>
      </c>
      <c r="F150" s="13">
        <v>21024118</v>
      </c>
      <c r="G150" s="13">
        <v>19817019</v>
      </c>
      <c r="H150" s="13">
        <v>1207099</v>
      </c>
      <c r="I150" s="13">
        <v>1804045</v>
      </c>
      <c r="J150" s="13">
        <v>1757025</v>
      </c>
      <c r="K150" s="13">
        <v>47020</v>
      </c>
      <c r="L150" s="35">
        <v>9710275.3086911291</v>
      </c>
      <c r="M150" s="13">
        <v>14269251.166364504</v>
      </c>
      <c r="N150" s="13">
        <v>12875520</v>
      </c>
      <c r="O150" s="13">
        <v>581146</v>
      </c>
      <c r="P150" s="13">
        <v>1974877.166364504</v>
      </c>
      <c r="Q150" s="35">
        <v>137999.28670999999</v>
      </c>
      <c r="R150" s="13">
        <v>234462</v>
      </c>
      <c r="S150" s="13">
        <v>7005</v>
      </c>
      <c r="T150" s="13">
        <v>170592.75</v>
      </c>
      <c r="U150" s="35">
        <v>37950.844133999999</v>
      </c>
      <c r="V150" s="13">
        <v>176740</v>
      </c>
      <c r="W150" s="13">
        <v>1712</v>
      </c>
      <c r="X150" s="13">
        <v>131271</v>
      </c>
      <c r="Y150" s="35">
        <v>32251.007451129659</v>
      </c>
      <c r="Z150" s="13">
        <v>619961</v>
      </c>
      <c r="AA150" s="13">
        <v>38242</v>
      </c>
      <c r="AB150" s="1">
        <v>447824.55</v>
      </c>
    </row>
    <row r="151" spans="1:28">
      <c r="A151" s="2">
        <v>362</v>
      </c>
      <c r="B151" s="1" t="s">
        <v>127</v>
      </c>
      <c r="C151" s="13">
        <v>10542964.22925267</v>
      </c>
      <c r="D151" s="13">
        <v>10028964.781623375</v>
      </c>
      <c r="E151" s="13">
        <v>513999.44762929535</v>
      </c>
      <c r="F151" s="13">
        <v>10535263</v>
      </c>
      <c r="G151" s="13">
        <v>9853166</v>
      </c>
      <c r="H151" s="13">
        <v>682097</v>
      </c>
      <c r="I151" s="13">
        <v>950395</v>
      </c>
      <c r="J151" s="13">
        <v>818132</v>
      </c>
      <c r="K151" s="13">
        <v>132263</v>
      </c>
      <c r="L151" s="35">
        <v>2661670.2515094564</v>
      </c>
      <c r="M151" s="13">
        <v>4758754.8207200523</v>
      </c>
      <c r="N151" s="13">
        <v>1595978</v>
      </c>
      <c r="O151" s="13">
        <v>0</v>
      </c>
      <c r="P151" s="13">
        <v>1996252.6886320924</v>
      </c>
      <c r="Q151" s="35">
        <v>78385.464166999998</v>
      </c>
      <c r="R151" s="13">
        <v>197630</v>
      </c>
      <c r="S151" s="13">
        <v>4415</v>
      </c>
      <c r="T151" s="13">
        <v>144911.25</v>
      </c>
      <c r="U151" s="35">
        <v>24988.582323999999</v>
      </c>
      <c r="V151" s="13">
        <v>51391</v>
      </c>
      <c r="W151" s="13">
        <v>187</v>
      </c>
      <c r="X151" s="13">
        <v>38403</v>
      </c>
      <c r="Y151" s="35">
        <v>49555.242637725358</v>
      </c>
      <c r="Z151" s="13">
        <v>154736</v>
      </c>
      <c r="AA151" s="13">
        <v>152930</v>
      </c>
      <c r="AB151" s="1">
        <v>5565.2999999999993</v>
      </c>
    </row>
    <row r="152" spans="1:28">
      <c r="A152" s="2">
        <v>363</v>
      </c>
      <c r="B152" s="1" t="s">
        <v>128</v>
      </c>
      <c r="C152" s="13">
        <v>465070080.51302791</v>
      </c>
      <c r="D152" s="13">
        <v>438186993.89500904</v>
      </c>
      <c r="E152" s="13">
        <v>26883086.618018854</v>
      </c>
      <c r="F152" s="13">
        <v>478117965</v>
      </c>
      <c r="G152" s="13">
        <v>452128568</v>
      </c>
      <c r="H152" s="13">
        <v>25989397</v>
      </c>
      <c r="I152" s="13">
        <v>17449986</v>
      </c>
      <c r="J152" s="13">
        <v>16881785</v>
      </c>
      <c r="K152" s="13">
        <v>568201</v>
      </c>
      <c r="L152" s="35">
        <v>191330375.37151</v>
      </c>
      <c r="M152" s="13">
        <v>269367919.14916885</v>
      </c>
      <c r="N152" s="13">
        <v>204956555</v>
      </c>
      <c r="O152" s="13">
        <v>10479828</v>
      </c>
      <c r="P152" s="13">
        <v>74891192.149168849</v>
      </c>
      <c r="Q152" s="35">
        <v>1067221.9184999999</v>
      </c>
      <c r="R152" s="13">
        <v>3570613</v>
      </c>
      <c r="S152" s="13">
        <v>186614</v>
      </c>
      <c r="T152" s="13">
        <v>2537999.25</v>
      </c>
      <c r="U152" s="35">
        <v>367442.73427000002</v>
      </c>
      <c r="V152" s="13">
        <v>1185347</v>
      </c>
      <c r="W152" s="13">
        <v>9090</v>
      </c>
      <c r="X152" s="13">
        <v>882192.75</v>
      </c>
      <c r="Y152" s="35">
        <v>973217.43318756449</v>
      </c>
      <c r="Z152" s="13">
        <v>6741984</v>
      </c>
      <c r="AA152" s="13">
        <v>2319710</v>
      </c>
      <c r="AB152" s="1">
        <v>3431360.25</v>
      </c>
    </row>
    <row r="153" spans="1:28">
      <c r="A153" s="2">
        <v>364</v>
      </c>
      <c r="B153" s="1" t="s">
        <v>475</v>
      </c>
      <c r="C153" s="13">
        <v>389738.15492174961</v>
      </c>
      <c r="D153" s="13">
        <v>381101.43749615474</v>
      </c>
      <c r="E153" s="13">
        <v>8636.7174255948848</v>
      </c>
      <c r="F153" s="13">
        <v>494407</v>
      </c>
      <c r="G153" s="13">
        <v>465668</v>
      </c>
      <c r="H153" s="13">
        <v>28739</v>
      </c>
      <c r="I153" s="13">
        <v>24274</v>
      </c>
      <c r="J153" s="13">
        <v>24274</v>
      </c>
      <c r="K153" s="13">
        <v>0</v>
      </c>
      <c r="L153" s="35">
        <v>155445.35768403308</v>
      </c>
      <c r="M153" s="13">
        <v>268276.47195354826</v>
      </c>
      <c r="N153" s="13">
        <v>127292</v>
      </c>
      <c r="O153" s="13">
        <v>4185</v>
      </c>
      <c r="P153" s="13">
        <v>116584.0182630248</v>
      </c>
      <c r="Q153" s="35">
        <v>13813.584639999999</v>
      </c>
      <c r="R153" s="13">
        <v>16045</v>
      </c>
      <c r="S153" s="13">
        <v>0</v>
      </c>
      <c r="T153" s="13">
        <v>12033.75</v>
      </c>
      <c r="U153" s="35">
        <v>11705.684764</v>
      </c>
      <c r="V153" s="13">
        <v>0</v>
      </c>
      <c r="W153" s="13">
        <v>0</v>
      </c>
      <c r="X153" s="13">
        <v>0</v>
      </c>
      <c r="Y153" s="35">
        <v>2513.2514208189291</v>
      </c>
      <c r="Z153" s="13">
        <v>3473</v>
      </c>
      <c r="AA153" s="13">
        <v>11345</v>
      </c>
      <c r="AB153" s="1">
        <v>-5904</v>
      </c>
    </row>
    <row r="154" spans="1:28">
      <c r="A154" s="2">
        <v>365</v>
      </c>
      <c r="B154" s="1" t="s">
        <v>429</v>
      </c>
      <c r="C154" s="13">
        <v>228855.31984790461</v>
      </c>
      <c r="D154" s="13">
        <v>228855.31984790461</v>
      </c>
      <c r="E154" s="13">
        <v>0</v>
      </c>
      <c r="F154" s="13">
        <v>158194</v>
      </c>
      <c r="G154" s="13">
        <v>146146</v>
      </c>
      <c r="H154" s="13">
        <v>12048</v>
      </c>
      <c r="I154" s="13">
        <v>1033</v>
      </c>
      <c r="J154" s="13">
        <v>1033</v>
      </c>
      <c r="K154" s="13">
        <v>0</v>
      </c>
      <c r="L154" s="35">
        <v>107018.05317687303</v>
      </c>
      <c r="M154" s="13">
        <v>198850.48068290291</v>
      </c>
      <c r="N154" s="13">
        <v>95352</v>
      </c>
      <c r="O154" s="13">
        <v>0</v>
      </c>
      <c r="P154" s="13">
        <v>80263.539882654775</v>
      </c>
      <c r="Q154" s="35">
        <v>15331.891207999999</v>
      </c>
      <c r="R154" s="13">
        <v>54132</v>
      </c>
      <c r="S154" s="13">
        <v>0</v>
      </c>
      <c r="T154" s="13">
        <v>40599</v>
      </c>
      <c r="U154" s="35">
        <v>0</v>
      </c>
      <c r="V154" s="13">
        <v>0</v>
      </c>
      <c r="W154" s="13">
        <v>0</v>
      </c>
      <c r="X154" s="13">
        <v>0</v>
      </c>
      <c r="Y154" s="35">
        <v>0</v>
      </c>
      <c r="Z154" s="13">
        <v>66866</v>
      </c>
      <c r="AA154" s="13">
        <v>13963</v>
      </c>
      <c r="AB154" s="1">
        <v>40707.15</v>
      </c>
    </row>
    <row r="155" spans="1:28">
      <c r="A155" s="2">
        <v>366</v>
      </c>
      <c r="B155" s="1" t="s">
        <v>461</v>
      </c>
      <c r="C155" s="13">
        <v>1294167.7415758946</v>
      </c>
      <c r="D155" s="13">
        <v>1208712.2064982639</v>
      </c>
      <c r="E155" s="13">
        <v>85455.535077630848</v>
      </c>
      <c r="F155" s="13">
        <v>1203439</v>
      </c>
      <c r="G155" s="13">
        <v>1128963</v>
      </c>
      <c r="H155" s="13">
        <v>74476</v>
      </c>
      <c r="I155" s="13">
        <v>75497</v>
      </c>
      <c r="J155" s="13">
        <v>72269</v>
      </c>
      <c r="K155" s="13">
        <v>3228</v>
      </c>
      <c r="L155" s="35">
        <v>428473.38802998507</v>
      </c>
      <c r="M155" s="13">
        <v>693354.82893543679</v>
      </c>
      <c r="N155" s="13">
        <v>401650</v>
      </c>
      <c r="O155" s="13">
        <v>0</v>
      </c>
      <c r="P155" s="13">
        <v>291704.82893543679</v>
      </c>
      <c r="Q155" s="35">
        <v>14219.788376</v>
      </c>
      <c r="R155" s="13">
        <v>11528</v>
      </c>
      <c r="S155" s="13">
        <v>134</v>
      </c>
      <c r="T155" s="13">
        <v>8545.5</v>
      </c>
      <c r="U155" s="35">
        <v>6828.4619881999997</v>
      </c>
      <c r="V155" s="13">
        <v>37357</v>
      </c>
      <c r="W155" s="13">
        <v>0</v>
      </c>
      <c r="X155" s="13">
        <v>28017.75</v>
      </c>
      <c r="Y155" s="35">
        <v>17660.98712743252</v>
      </c>
      <c r="Z155" s="13">
        <v>18141</v>
      </c>
      <c r="AA155" s="13">
        <v>43499</v>
      </c>
      <c r="AB155" s="1">
        <v>-16850.849999999999</v>
      </c>
    </row>
    <row r="156" spans="1:28">
      <c r="A156" s="2">
        <v>370</v>
      </c>
      <c r="B156" s="1" t="s">
        <v>129</v>
      </c>
      <c r="C156" s="13">
        <v>417478.32366308081</v>
      </c>
      <c r="D156" s="13">
        <v>358175.3569385364</v>
      </c>
      <c r="E156" s="13">
        <v>59302.966724544414</v>
      </c>
      <c r="F156" s="13">
        <v>424680</v>
      </c>
      <c r="G156" s="13">
        <v>361817</v>
      </c>
      <c r="H156" s="13">
        <v>62863</v>
      </c>
      <c r="I156" s="13">
        <v>7194</v>
      </c>
      <c r="J156" s="13">
        <v>7194</v>
      </c>
      <c r="K156" s="13">
        <v>0</v>
      </c>
      <c r="L156" s="35">
        <v>223712.69704704257</v>
      </c>
      <c r="M156" s="13">
        <v>424494.98012894962</v>
      </c>
      <c r="N156" s="13">
        <v>154527</v>
      </c>
      <c r="O156" s="13">
        <v>0</v>
      </c>
      <c r="P156" s="13">
        <v>167784.52278528194</v>
      </c>
      <c r="Q156" s="35">
        <v>20504.191529</v>
      </c>
      <c r="R156" s="13">
        <v>19926</v>
      </c>
      <c r="S156" s="13">
        <v>0</v>
      </c>
      <c r="T156" s="13">
        <v>14944.5</v>
      </c>
      <c r="U156" s="35">
        <v>5423.6747857999999</v>
      </c>
      <c r="V156" s="13">
        <v>22833</v>
      </c>
      <c r="W156" s="13">
        <v>0</v>
      </c>
      <c r="X156" s="13">
        <v>17124.75</v>
      </c>
      <c r="Y156" s="35">
        <v>1966.5044403004397</v>
      </c>
      <c r="Z156" s="13">
        <v>952</v>
      </c>
      <c r="AA156" s="13">
        <v>38683</v>
      </c>
      <c r="AB156" s="1">
        <v>-28155.45</v>
      </c>
    </row>
    <row r="157" spans="1:28">
      <c r="A157" s="2">
        <v>372</v>
      </c>
      <c r="B157" s="1" t="s">
        <v>513</v>
      </c>
      <c r="C157" s="13">
        <v>379788.92418020399</v>
      </c>
      <c r="D157" s="13">
        <v>368227.74047782051</v>
      </c>
      <c r="E157" s="13">
        <v>11561.183702383465</v>
      </c>
      <c r="F157" s="13">
        <v>391209</v>
      </c>
      <c r="G157" s="13">
        <v>376228</v>
      </c>
      <c r="H157" s="13">
        <v>14981</v>
      </c>
      <c r="I157" s="13">
        <v>13146</v>
      </c>
      <c r="J157" s="13">
        <v>12941</v>
      </c>
      <c r="K157" s="13">
        <v>205</v>
      </c>
      <c r="L157" s="35">
        <v>136976.17317640063</v>
      </c>
      <c r="M157" s="13">
        <v>256520.95832081159</v>
      </c>
      <c r="N157" s="13">
        <v>37749</v>
      </c>
      <c r="O157" s="13">
        <v>0</v>
      </c>
      <c r="P157" s="13">
        <v>102732.12988230048</v>
      </c>
      <c r="Q157" s="35">
        <v>3599.8196257</v>
      </c>
      <c r="R157" s="13">
        <v>368</v>
      </c>
      <c r="S157" s="13">
        <v>299</v>
      </c>
      <c r="T157" s="13">
        <v>51.75</v>
      </c>
      <c r="U157" s="35">
        <v>0</v>
      </c>
      <c r="V157" s="13">
        <v>0</v>
      </c>
      <c r="W157" s="13">
        <v>0</v>
      </c>
      <c r="X157" s="13">
        <v>0</v>
      </c>
      <c r="Y157" s="35">
        <v>0</v>
      </c>
      <c r="Z157" s="13">
        <v>5406</v>
      </c>
      <c r="AA157" s="13">
        <v>0</v>
      </c>
      <c r="AB157" s="1">
        <v>4054.5</v>
      </c>
    </row>
    <row r="158" spans="1:28">
      <c r="A158" s="2">
        <v>373</v>
      </c>
      <c r="B158" s="1" t="s">
        <v>130</v>
      </c>
      <c r="C158" s="13">
        <v>2708214.9320419412</v>
      </c>
      <c r="D158" s="13">
        <v>2684278.9234463242</v>
      </c>
      <c r="E158" s="13">
        <v>23936.008595616979</v>
      </c>
      <c r="F158" s="13">
        <v>2830472</v>
      </c>
      <c r="G158" s="13">
        <v>2765054</v>
      </c>
      <c r="H158" s="13">
        <v>65418</v>
      </c>
      <c r="I158" s="13">
        <v>147922</v>
      </c>
      <c r="J158" s="13">
        <v>147600</v>
      </c>
      <c r="K158" s="13">
        <v>322</v>
      </c>
      <c r="L158" s="35">
        <v>1133312.2222169121</v>
      </c>
      <c r="M158" s="13">
        <v>1500243.3307109596</v>
      </c>
      <c r="N158" s="13">
        <v>1311526</v>
      </c>
      <c r="O158" s="13">
        <v>10968</v>
      </c>
      <c r="P158" s="13">
        <v>199685.33071095962</v>
      </c>
      <c r="Q158" s="35">
        <v>62300.654811</v>
      </c>
      <c r="R158" s="13">
        <v>97902</v>
      </c>
      <c r="S158" s="13">
        <v>1015</v>
      </c>
      <c r="T158" s="13">
        <v>72665.25</v>
      </c>
      <c r="U158" s="35">
        <v>17713.155851</v>
      </c>
      <c r="V158" s="13">
        <v>47131</v>
      </c>
      <c r="W158" s="13">
        <v>0</v>
      </c>
      <c r="X158" s="13">
        <v>35348.25</v>
      </c>
      <c r="Y158" s="35">
        <v>7963.9897636915757</v>
      </c>
      <c r="Z158" s="13">
        <v>246091</v>
      </c>
      <c r="AA158" s="13">
        <v>18798</v>
      </c>
      <c r="AB158" s="1">
        <v>179491.5</v>
      </c>
    </row>
    <row r="159" spans="1:28">
      <c r="A159" s="2">
        <v>375</v>
      </c>
      <c r="B159" s="1" t="s">
        <v>131</v>
      </c>
      <c r="C159" s="13">
        <v>7603013.7674422748</v>
      </c>
      <c r="D159" s="13">
        <v>7305794.8956405511</v>
      </c>
      <c r="E159" s="13">
        <v>297218.87180172344</v>
      </c>
      <c r="F159" s="13">
        <v>7520476</v>
      </c>
      <c r="G159" s="13">
        <v>7176489</v>
      </c>
      <c r="H159" s="13">
        <v>343987</v>
      </c>
      <c r="I159" s="13">
        <v>391946</v>
      </c>
      <c r="J159" s="13">
        <v>383086</v>
      </c>
      <c r="K159" s="13">
        <v>8860</v>
      </c>
      <c r="L159" s="35">
        <v>2388277.3330561114</v>
      </c>
      <c r="M159" s="13">
        <v>4046637.5640911078</v>
      </c>
      <c r="N159" s="13">
        <v>2047397</v>
      </c>
      <c r="O159" s="13">
        <v>1455</v>
      </c>
      <c r="P159" s="13">
        <v>1791207.9997920836</v>
      </c>
      <c r="Q159" s="35">
        <v>60593.658735999998</v>
      </c>
      <c r="R159" s="13">
        <v>75226</v>
      </c>
      <c r="S159" s="13">
        <v>1822</v>
      </c>
      <c r="T159" s="13">
        <v>55053</v>
      </c>
      <c r="U159" s="35">
        <v>5683.9178148000001</v>
      </c>
      <c r="V159" s="13">
        <v>6499</v>
      </c>
      <c r="W159" s="13">
        <v>500</v>
      </c>
      <c r="X159" s="13">
        <v>4499.25</v>
      </c>
      <c r="Y159" s="35">
        <v>6423.951686205517</v>
      </c>
      <c r="Z159" s="13">
        <v>31506</v>
      </c>
      <c r="AA159" s="13">
        <v>22544</v>
      </c>
      <c r="AB159" s="1">
        <v>7935</v>
      </c>
    </row>
    <row r="160" spans="1:28">
      <c r="A160" s="2">
        <v>376</v>
      </c>
      <c r="B160" s="1" t="s">
        <v>132</v>
      </c>
      <c r="C160" s="13">
        <v>679420.56680472172</v>
      </c>
      <c r="D160" s="13">
        <v>645149.63880570605</v>
      </c>
      <c r="E160" s="13">
        <v>34270.927999015687</v>
      </c>
      <c r="F160" s="13">
        <v>667384</v>
      </c>
      <c r="G160" s="13">
        <v>615451</v>
      </c>
      <c r="H160" s="13">
        <v>51933</v>
      </c>
      <c r="I160" s="13">
        <v>5751</v>
      </c>
      <c r="J160" s="13">
        <v>5751</v>
      </c>
      <c r="K160" s="13">
        <v>0</v>
      </c>
      <c r="L160" s="35">
        <v>187245.05384987866</v>
      </c>
      <c r="M160" s="13">
        <v>322870.0621800049</v>
      </c>
      <c r="N160" s="13">
        <v>163781</v>
      </c>
      <c r="O160" s="13">
        <v>0</v>
      </c>
      <c r="P160" s="13">
        <v>140433.79038740898</v>
      </c>
      <c r="Q160" s="35">
        <v>13763.703557000001</v>
      </c>
      <c r="R160" s="13"/>
      <c r="S160" s="13"/>
      <c r="T160" s="13"/>
      <c r="U160" s="35">
        <v>1106.0328732</v>
      </c>
      <c r="V160" s="13"/>
      <c r="W160" s="13"/>
      <c r="X160" s="13"/>
      <c r="Y160" s="35">
        <v>7473.7579419873846</v>
      </c>
      <c r="Z160" s="13">
        <v>11300</v>
      </c>
      <c r="AA160" s="13">
        <v>19316</v>
      </c>
      <c r="AB160" s="1">
        <v>-5674.95</v>
      </c>
    </row>
    <row r="161" spans="1:28">
      <c r="A161" s="2">
        <v>377</v>
      </c>
      <c r="B161" s="1" t="s">
        <v>133</v>
      </c>
      <c r="C161" s="13">
        <v>1313008.2007940777</v>
      </c>
      <c r="D161" s="13">
        <v>1228689.9581576914</v>
      </c>
      <c r="E161" s="13">
        <v>84318.242636386305</v>
      </c>
      <c r="F161" s="13">
        <v>1372568</v>
      </c>
      <c r="G161" s="13">
        <v>1303185</v>
      </c>
      <c r="H161" s="13">
        <v>69383</v>
      </c>
      <c r="I161" s="13">
        <v>56807</v>
      </c>
      <c r="J161" s="13">
        <v>53022</v>
      </c>
      <c r="K161" s="13">
        <v>3785</v>
      </c>
      <c r="L161" s="35">
        <v>367646.94371884171</v>
      </c>
      <c r="M161" s="13">
        <v>647945.11479294009</v>
      </c>
      <c r="N161" s="13">
        <v>206407</v>
      </c>
      <c r="O161" s="13">
        <v>0</v>
      </c>
      <c r="P161" s="13">
        <v>275735.20778913127</v>
      </c>
      <c r="Q161" s="35">
        <v>12755.860366000001</v>
      </c>
      <c r="R161" s="13">
        <v>8147</v>
      </c>
      <c r="S161" s="13">
        <v>0</v>
      </c>
      <c r="T161" s="13">
        <v>6110.25</v>
      </c>
      <c r="U161" s="35">
        <v>7028.0205440999998</v>
      </c>
      <c r="V161" s="13">
        <v>17865</v>
      </c>
      <c r="W161" s="13">
        <v>0</v>
      </c>
      <c r="X161" s="13">
        <v>13398.75</v>
      </c>
      <c r="Y161" s="35">
        <v>16535.14567384043</v>
      </c>
      <c r="Z161" s="13">
        <v>71684</v>
      </c>
      <c r="AA161" s="13">
        <v>63510</v>
      </c>
      <c r="AB161" s="1">
        <v>7686.15</v>
      </c>
    </row>
    <row r="162" spans="1:28">
      <c r="A162" s="2">
        <v>381</v>
      </c>
      <c r="B162" s="1" t="s">
        <v>414</v>
      </c>
      <c r="C162" s="13">
        <v>3922905.4309279951</v>
      </c>
      <c r="D162" s="13">
        <v>3757723.3747339803</v>
      </c>
      <c r="E162" s="13">
        <v>165182.05619401488</v>
      </c>
      <c r="F162" s="13">
        <v>4086454</v>
      </c>
      <c r="G162" s="13">
        <v>3926482</v>
      </c>
      <c r="H162" s="13">
        <v>159972</v>
      </c>
      <c r="I162" s="13">
        <v>177854</v>
      </c>
      <c r="J162" s="13">
        <v>170320</v>
      </c>
      <c r="K162" s="13">
        <v>7534</v>
      </c>
      <c r="L162" s="35">
        <v>1162460.9357240733</v>
      </c>
      <c r="M162" s="13">
        <v>1972808.8313876928</v>
      </c>
      <c r="N162" s="13">
        <v>904803</v>
      </c>
      <c r="O162" s="13">
        <v>0</v>
      </c>
      <c r="P162" s="13">
        <v>871845.70179305505</v>
      </c>
      <c r="Q162" s="35">
        <v>49690.34908</v>
      </c>
      <c r="R162" s="13">
        <v>163490</v>
      </c>
      <c r="S162" s="13">
        <v>1580</v>
      </c>
      <c r="T162" s="13">
        <v>121432.5</v>
      </c>
      <c r="U162" s="35">
        <v>703.41473418999999</v>
      </c>
      <c r="V162" s="13">
        <v>18467</v>
      </c>
      <c r="W162" s="13">
        <v>0</v>
      </c>
      <c r="X162" s="13">
        <v>13850.25</v>
      </c>
      <c r="Y162" s="35">
        <v>7185.97680438528</v>
      </c>
      <c r="Z162" s="13">
        <v>124946</v>
      </c>
      <c r="AA162" s="13">
        <v>32740</v>
      </c>
      <c r="AB162" s="1">
        <v>70147.350000000006</v>
      </c>
    </row>
    <row r="163" spans="1:28">
      <c r="A163" s="2">
        <v>383</v>
      </c>
      <c r="B163" s="1" t="s">
        <v>134</v>
      </c>
      <c r="C163" s="13">
        <v>1882182.5187585964</v>
      </c>
      <c r="D163" s="13">
        <v>1833098.4211884502</v>
      </c>
      <c r="E163" s="13">
        <v>49084.097570146318</v>
      </c>
      <c r="F163" s="13">
        <v>1921808</v>
      </c>
      <c r="G163" s="13">
        <v>1873989</v>
      </c>
      <c r="H163" s="13">
        <v>47819</v>
      </c>
      <c r="I163" s="13">
        <v>73572</v>
      </c>
      <c r="J163" s="13">
        <v>73165</v>
      </c>
      <c r="K163" s="13">
        <v>407</v>
      </c>
      <c r="L163" s="35">
        <v>703398.43334310199</v>
      </c>
      <c r="M163" s="13">
        <v>1013167.4197984835</v>
      </c>
      <c r="N163" s="13">
        <v>628197</v>
      </c>
      <c r="O163" s="13">
        <v>22922</v>
      </c>
      <c r="P163" s="13">
        <v>407892.41979848349</v>
      </c>
      <c r="Q163" s="35">
        <v>46483.445197000001</v>
      </c>
      <c r="R163" s="13">
        <v>36375</v>
      </c>
      <c r="S163" s="13">
        <v>0</v>
      </c>
      <c r="T163" s="13">
        <v>27281.25</v>
      </c>
      <c r="U163" s="35">
        <v>14731.739356</v>
      </c>
      <c r="V163" s="13">
        <v>60559</v>
      </c>
      <c r="W163" s="13">
        <v>0</v>
      </c>
      <c r="X163" s="13">
        <v>45419.25</v>
      </c>
      <c r="Y163" s="35">
        <v>10843.288380804464</v>
      </c>
      <c r="Z163" s="13">
        <v>115190</v>
      </c>
      <c r="AA163" s="13">
        <v>13796</v>
      </c>
      <c r="AB163" s="1">
        <v>79550.55</v>
      </c>
    </row>
    <row r="164" spans="1:28">
      <c r="A164" s="2">
        <v>384</v>
      </c>
      <c r="B164" s="1" t="s">
        <v>135</v>
      </c>
      <c r="C164" s="13">
        <v>4968031.6998791872</v>
      </c>
      <c r="D164" s="13">
        <v>4374958.1914256802</v>
      </c>
      <c r="E164" s="13">
        <v>593073.50845350721</v>
      </c>
      <c r="F164" s="13">
        <v>4989449</v>
      </c>
      <c r="G164" s="13">
        <v>4472093</v>
      </c>
      <c r="H164" s="13">
        <v>517356</v>
      </c>
      <c r="I164" s="13">
        <v>292679</v>
      </c>
      <c r="J164" s="13">
        <v>292679</v>
      </c>
      <c r="K164" s="13">
        <v>0</v>
      </c>
      <c r="L164" s="35">
        <v>934311.11865287554</v>
      </c>
      <c r="M164" s="13">
        <v>1574409.6147122397</v>
      </c>
      <c r="N164" s="13">
        <v>1378871</v>
      </c>
      <c r="O164" s="13">
        <v>0</v>
      </c>
      <c r="P164" s="13">
        <v>195538.61471223971</v>
      </c>
      <c r="Q164" s="35">
        <v>9807.5612777999995</v>
      </c>
      <c r="R164" s="13">
        <v>55023</v>
      </c>
      <c r="S164" s="13">
        <v>0</v>
      </c>
      <c r="T164" s="13">
        <v>41267.25</v>
      </c>
      <c r="U164" s="35">
        <v>21517.605511999998</v>
      </c>
      <c r="V164" s="13">
        <v>46360</v>
      </c>
      <c r="W164" s="13">
        <v>0</v>
      </c>
      <c r="X164" s="13">
        <v>34770</v>
      </c>
      <c r="Y164" s="35">
        <v>17026.492926799721</v>
      </c>
      <c r="Z164" s="13">
        <v>179351</v>
      </c>
      <c r="AA164" s="13">
        <v>38169</v>
      </c>
      <c r="AB164" s="1">
        <v>111361.65</v>
      </c>
    </row>
    <row r="165" spans="1:28">
      <c r="A165" s="2">
        <v>385</v>
      </c>
      <c r="B165" s="1" t="s">
        <v>136</v>
      </c>
      <c r="C165" s="13">
        <v>1669558.3281304671</v>
      </c>
      <c r="D165" s="13">
        <v>1634935.3810429894</v>
      </c>
      <c r="E165" s="13">
        <v>34622.947087477754</v>
      </c>
      <c r="F165" s="13">
        <v>1773781</v>
      </c>
      <c r="G165" s="13">
        <v>1694213</v>
      </c>
      <c r="H165" s="13">
        <v>79568</v>
      </c>
      <c r="I165" s="13">
        <v>78825</v>
      </c>
      <c r="J165" s="13">
        <v>74198</v>
      </c>
      <c r="K165" s="13">
        <v>4627</v>
      </c>
      <c r="L165" s="35">
        <v>374004.26220869808</v>
      </c>
      <c r="M165" s="13">
        <v>655373.68057187996</v>
      </c>
      <c r="N165" s="13">
        <v>232000</v>
      </c>
      <c r="O165" s="13">
        <v>10837</v>
      </c>
      <c r="P165" s="13">
        <v>280503.19665652356</v>
      </c>
      <c r="Q165" s="35">
        <v>13934.812026</v>
      </c>
      <c r="R165" s="13">
        <v>30998</v>
      </c>
      <c r="S165" s="13">
        <v>0</v>
      </c>
      <c r="T165" s="13">
        <v>23248.5</v>
      </c>
      <c r="U165" s="35">
        <v>7063.0308169999998</v>
      </c>
      <c r="V165" s="13">
        <v>40741</v>
      </c>
      <c r="W165" s="13">
        <v>0</v>
      </c>
      <c r="X165" s="13">
        <v>30555.75</v>
      </c>
      <c r="Y165" s="35">
        <v>3706.948245460012</v>
      </c>
      <c r="Z165" s="13">
        <v>77938</v>
      </c>
      <c r="AA165" s="13">
        <v>26336</v>
      </c>
      <c r="AB165" s="1">
        <v>39900.75</v>
      </c>
    </row>
    <row r="166" spans="1:28">
      <c r="A166" s="2">
        <v>388</v>
      </c>
      <c r="B166" s="1" t="s">
        <v>137</v>
      </c>
      <c r="C166" s="13">
        <v>2549623.7065185583</v>
      </c>
      <c r="D166" s="13">
        <v>2484051.4474491738</v>
      </c>
      <c r="E166" s="13">
        <v>65572.259069384498</v>
      </c>
      <c r="F166" s="13">
        <v>2416486</v>
      </c>
      <c r="G166" s="13">
        <v>2343754</v>
      </c>
      <c r="H166" s="13">
        <v>72732</v>
      </c>
      <c r="I166" s="13">
        <v>55423</v>
      </c>
      <c r="J166" s="13">
        <v>51447</v>
      </c>
      <c r="K166" s="13">
        <v>3976</v>
      </c>
      <c r="L166" s="35">
        <v>705798.42943067907</v>
      </c>
      <c r="M166" s="13">
        <v>1193865.5009902692</v>
      </c>
      <c r="N166" s="13">
        <v>714390</v>
      </c>
      <c r="O166" s="13">
        <v>0</v>
      </c>
      <c r="P166" s="13">
        <v>479475.50099026924</v>
      </c>
      <c r="Q166" s="35">
        <v>19364.286125999999</v>
      </c>
      <c r="R166" s="13">
        <v>60745</v>
      </c>
      <c r="S166" s="13">
        <v>0</v>
      </c>
      <c r="T166" s="13">
        <v>45558.75</v>
      </c>
      <c r="U166" s="35">
        <v>15433.111825</v>
      </c>
      <c r="V166" s="13">
        <v>29609</v>
      </c>
      <c r="W166" s="13">
        <v>0</v>
      </c>
      <c r="X166" s="13">
        <v>22206.75</v>
      </c>
      <c r="Y166" s="35">
        <v>2722.5805945781594</v>
      </c>
      <c r="Z166" s="13">
        <v>7171</v>
      </c>
      <c r="AA166" s="13">
        <v>14550</v>
      </c>
      <c r="AB166" s="1">
        <v>-5187.8999999999996</v>
      </c>
    </row>
    <row r="167" spans="1:28">
      <c r="A167" s="2">
        <v>392</v>
      </c>
      <c r="B167" s="1" t="s">
        <v>138</v>
      </c>
      <c r="C167" s="13">
        <v>41707545.756634586</v>
      </c>
      <c r="D167" s="13">
        <v>40345466.562097251</v>
      </c>
      <c r="E167" s="13">
        <v>1362079.1945373348</v>
      </c>
      <c r="F167" s="13">
        <v>36376617</v>
      </c>
      <c r="G167" s="13">
        <v>35054970</v>
      </c>
      <c r="H167" s="13">
        <v>1321647</v>
      </c>
      <c r="I167" s="13">
        <v>2672377</v>
      </c>
      <c r="J167" s="13">
        <v>2458587</v>
      </c>
      <c r="K167" s="13">
        <v>213790</v>
      </c>
      <c r="L167" s="35">
        <v>14075648.45274665</v>
      </c>
      <c r="M167" s="13">
        <v>24727216.419020638</v>
      </c>
      <c r="N167" s="13">
        <v>15617022</v>
      </c>
      <c r="O167" s="13">
        <v>71487</v>
      </c>
      <c r="P167" s="13">
        <v>9181681.4190206379</v>
      </c>
      <c r="Q167" s="35">
        <v>225672.24054</v>
      </c>
      <c r="R167" s="13">
        <v>554075</v>
      </c>
      <c r="S167" s="13">
        <v>10270</v>
      </c>
      <c r="T167" s="13">
        <v>407853.75</v>
      </c>
      <c r="U167" s="35">
        <v>60371.422937000003</v>
      </c>
      <c r="V167" s="13">
        <v>107999</v>
      </c>
      <c r="W167" s="13">
        <v>33593</v>
      </c>
      <c r="X167" s="13">
        <v>55804.5</v>
      </c>
      <c r="Y167" s="35">
        <v>213428.75361861911</v>
      </c>
      <c r="Z167" s="13">
        <v>1135646</v>
      </c>
      <c r="AA167" s="13">
        <v>197647</v>
      </c>
      <c r="AB167" s="1">
        <v>716647.95</v>
      </c>
    </row>
    <row r="168" spans="1:28">
      <c r="A168" s="2">
        <v>393</v>
      </c>
      <c r="B168" s="1" t="s">
        <v>139</v>
      </c>
      <c r="C168" s="13">
        <v>426278.84918297664</v>
      </c>
      <c r="D168" s="13">
        <v>426278.84918297664</v>
      </c>
      <c r="E168" s="13">
        <v>0</v>
      </c>
      <c r="F168" s="13">
        <v>418598</v>
      </c>
      <c r="G168" s="13">
        <v>418598</v>
      </c>
      <c r="H168" s="13">
        <v>0</v>
      </c>
      <c r="I168" s="13">
        <v>36299</v>
      </c>
      <c r="J168" s="13">
        <v>36299</v>
      </c>
      <c r="K168" s="13">
        <v>0</v>
      </c>
      <c r="L168" s="35">
        <v>110284.91051405782</v>
      </c>
      <c r="M168" s="13">
        <v>188808.68771689647</v>
      </c>
      <c r="N168" s="13">
        <v>116915</v>
      </c>
      <c r="O168" s="13">
        <v>0</v>
      </c>
      <c r="P168" s="13">
        <v>71893.687716896471</v>
      </c>
      <c r="Q168" s="35">
        <v>2278.9930823</v>
      </c>
      <c r="R168" s="13">
        <v>0</v>
      </c>
      <c r="S168" s="13">
        <v>0</v>
      </c>
      <c r="T168" s="13">
        <v>0</v>
      </c>
      <c r="U168" s="35">
        <v>0</v>
      </c>
      <c r="V168" s="13">
        <v>0</v>
      </c>
      <c r="W168" s="13">
        <v>0</v>
      </c>
      <c r="X168" s="13">
        <v>0</v>
      </c>
      <c r="Y168" s="35">
        <v>1223.441645081906</v>
      </c>
      <c r="Z168" s="13">
        <v>18023</v>
      </c>
      <c r="AA168" s="13">
        <v>3333</v>
      </c>
      <c r="AB168" s="1">
        <v>11429.7</v>
      </c>
    </row>
    <row r="169" spans="1:28">
      <c r="A169" s="2">
        <v>394</v>
      </c>
      <c r="B169" s="1" t="s">
        <v>140</v>
      </c>
      <c r="C169" s="13">
        <v>13791402.204654332</v>
      </c>
      <c r="D169" s="13">
        <v>12996669.467836207</v>
      </c>
      <c r="E169" s="13">
        <v>794732.73681812477</v>
      </c>
      <c r="F169" s="13">
        <v>14773005</v>
      </c>
      <c r="G169" s="13">
        <v>13845633</v>
      </c>
      <c r="H169" s="13">
        <v>927372</v>
      </c>
      <c r="I169" s="13">
        <v>411077</v>
      </c>
      <c r="J169" s="13">
        <v>381901</v>
      </c>
      <c r="K169" s="13">
        <v>29176</v>
      </c>
      <c r="L169" s="35">
        <v>2686337.4939517849</v>
      </c>
      <c r="M169" s="13">
        <v>4716170.3559314776</v>
      </c>
      <c r="N169" s="13">
        <v>2890505</v>
      </c>
      <c r="O169" s="13">
        <v>41647</v>
      </c>
      <c r="P169" s="13">
        <v>1867312.3559314776</v>
      </c>
      <c r="Q169" s="35">
        <v>116251.13456999999</v>
      </c>
      <c r="R169" s="13">
        <v>231690</v>
      </c>
      <c r="S169" s="13">
        <v>28847</v>
      </c>
      <c r="T169" s="13">
        <v>152132.25</v>
      </c>
      <c r="U169" s="35">
        <v>35296.773692000002</v>
      </c>
      <c r="V169" s="13">
        <v>94009</v>
      </c>
      <c r="W169" s="13">
        <v>137</v>
      </c>
      <c r="X169" s="13">
        <v>70404</v>
      </c>
      <c r="Y169" s="35">
        <v>181301.55897922421</v>
      </c>
      <c r="Z169" s="13">
        <v>491044</v>
      </c>
      <c r="AA169" s="13">
        <v>444752</v>
      </c>
      <c r="AB169" s="1">
        <v>48301.350000000006</v>
      </c>
    </row>
    <row r="170" spans="1:28">
      <c r="A170" s="2">
        <v>395</v>
      </c>
      <c r="B170" s="1" t="s">
        <v>448</v>
      </c>
      <c r="C170" s="13">
        <v>992194.06888040528</v>
      </c>
      <c r="D170" s="13">
        <v>976020.53250079521</v>
      </c>
      <c r="E170" s="13">
        <v>16173.536379610041</v>
      </c>
      <c r="F170" s="13">
        <v>961279</v>
      </c>
      <c r="G170" s="13">
        <v>950634</v>
      </c>
      <c r="H170" s="13">
        <v>10645</v>
      </c>
      <c r="I170" s="13">
        <v>53037</v>
      </c>
      <c r="J170" s="13">
        <v>53037</v>
      </c>
      <c r="K170" s="13">
        <v>0</v>
      </c>
      <c r="L170" s="35">
        <v>453364.40163209586</v>
      </c>
      <c r="M170" s="13">
        <v>804595.07706909021</v>
      </c>
      <c r="N170" s="13">
        <v>348204</v>
      </c>
      <c r="O170" s="13">
        <v>5301</v>
      </c>
      <c r="P170" s="13">
        <v>340023.30122407188</v>
      </c>
      <c r="Q170" s="35">
        <v>19811.784857999999</v>
      </c>
      <c r="R170" s="13">
        <v>16138</v>
      </c>
      <c r="S170" s="13">
        <v>4800</v>
      </c>
      <c r="T170" s="13">
        <v>8503.5</v>
      </c>
      <c r="U170" s="35">
        <v>8925.2855861000007</v>
      </c>
      <c r="V170" s="13">
        <v>0</v>
      </c>
      <c r="W170" s="13">
        <v>0</v>
      </c>
      <c r="X170" s="13">
        <v>0</v>
      </c>
      <c r="Y170" s="35">
        <v>59887.849633237878</v>
      </c>
      <c r="Z170" s="13">
        <v>130221</v>
      </c>
      <c r="AA170" s="13">
        <v>119221</v>
      </c>
      <c r="AB170" s="1">
        <v>12179.850000000002</v>
      </c>
    </row>
    <row r="171" spans="1:28">
      <c r="A171" s="2">
        <v>396</v>
      </c>
      <c r="B171" s="1" t="s">
        <v>141</v>
      </c>
      <c r="C171" s="13">
        <v>7134990.1711813388</v>
      </c>
      <c r="D171" s="13">
        <v>6835014.4612416681</v>
      </c>
      <c r="E171" s="13">
        <v>299975.70993967034</v>
      </c>
      <c r="F171" s="13">
        <v>6998930</v>
      </c>
      <c r="G171" s="13">
        <v>6695534</v>
      </c>
      <c r="H171" s="13">
        <v>303396</v>
      </c>
      <c r="I171" s="13">
        <v>450473</v>
      </c>
      <c r="J171" s="13">
        <v>264681</v>
      </c>
      <c r="K171" s="13">
        <v>185792</v>
      </c>
      <c r="L171" s="35">
        <v>2531120.9473185199</v>
      </c>
      <c r="M171" s="13">
        <v>4354470.0211062562</v>
      </c>
      <c r="N171" s="13">
        <v>1853757</v>
      </c>
      <c r="O171" s="13">
        <v>39854</v>
      </c>
      <c r="P171" s="13">
        <v>1898340.7104888898</v>
      </c>
      <c r="Q171" s="35">
        <v>63431.360832999999</v>
      </c>
      <c r="R171" s="13">
        <v>28686</v>
      </c>
      <c r="S171" s="13">
        <v>7279</v>
      </c>
      <c r="T171" s="13">
        <v>16055.25</v>
      </c>
      <c r="U171" s="35">
        <v>3442.9685932000002</v>
      </c>
      <c r="V171" s="13">
        <v>22454</v>
      </c>
      <c r="W171" s="13">
        <v>0</v>
      </c>
      <c r="X171" s="13">
        <v>16840.5</v>
      </c>
      <c r="Y171" s="35">
        <v>9863.7542631511842</v>
      </c>
      <c r="Z171" s="13">
        <v>302683</v>
      </c>
      <c r="AA171" s="13">
        <v>63529</v>
      </c>
      <c r="AB171" s="1">
        <v>182442.3</v>
      </c>
    </row>
    <row r="172" spans="1:28">
      <c r="A172" s="2">
        <v>397</v>
      </c>
      <c r="B172" s="1" t="s">
        <v>142</v>
      </c>
      <c r="C172" s="13">
        <v>2270439.7269420945</v>
      </c>
      <c r="D172" s="13">
        <v>2182816.6311012474</v>
      </c>
      <c r="E172" s="13">
        <v>87623.095840847018</v>
      </c>
      <c r="F172" s="13">
        <v>2119514</v>
      </c>
      <c r="G172" s="13">
        <v>1996277</v>
      </c>
      <c r="H172" s="13">
        <v>123237</v>
      </c>
      <c r="I172" s="13">
        <v>46862</v>
      </c>
      <c r="J172" s="13">
        <v>43143</v>
      </c>
      <c r="K172" s="13">
        <v>3719</v>
      </c>
      <c r="L172" s="35">
        <v>767811.26407994854</v>
      </c>
      <c r="M172" s="13">
        <v>1380408.7816283742</v>
      </c>
      <c r="N172" s="13">
        <v>304128</v>
      </c>
      <c r="O172" s="13">
        <v>0</v>
      </c>
      <c r="P172" s="13">
        <v>575858.44805996143</v>
      </c>
      <c r="Q172" s="35">
        <v>25345.109737999999</v>
      </c>
      <c r="R172" s="13">
        <v>70629</v>
      </c>
      <c r="S172" s="13">
        <v>0</v>
      </c>
      <c r="T172" s="13">
        <v>52971.75</v>
      </c>
      <c r="U172" s="35">
        <v>14541.225120999999</v>
      </c>
      <c r="V172" s="13">
        <v>42391</v>
      </c>
      <c r="W172" s="13">
        <v>907</v>
      </c>
      <c r="X172" s="13">
        <v>31113</v>
      </c>
      <c r="Y172" s="35">
        <v>7794.8160974343946</v>
      </c>
      <c r="Z172" s="13">
        <v>51732</v>
      </c>
      <c r="AA172" s="13">
        <v>27995</v>
      </c>
      <c r="AB172" s="1">
        <v>18627.150000000001</v>
      </c>
    </row>
    <row r="173" spans="1:28">
      <c r="A173" s="2">
        <v>398</v>
      </c>
      <c r="B173" s="1" t="s">
        <v>143</v>
      </c>
      <c r="C173" s="13">
        <v>6240132.9908469673</v>
      </c>
      <c r="D173" s="13">
        <v>5855009.923710065</v>
      </c>
      <c r="E173" s="13">
        <v>385123.06713690213</v>
      </c>
      <c r="F173" s="13">
        <v>6088245</v>
      </c>
      <c r="G173" s="13">
        <v>5678750</v>
      </c>
      <c r="H173" s="13">
        <v>409495</v>
      </c>
      <c r="I173" s="13">
        <v>267335</v>
      </c>
      <c r="J173" s="13">
        <v>263906</v>
      </c>
      <c r="K173" s="13">
        <v>3429</v>
      </c>
      <c r="L173" s="35">
        <v>1997330.9733085667</v>
      </c>
      <c r="M173" s="13">
        <v>3388404.852006455</v>
      </c>
      <c r="N173" s="13">
        <v>2421203</v>
      </c>
      <c r="O173" s="13">
        <v>43160</v>
      </c>
      <c r="P173" s="13">
        <v>1010361.852006455</v>
      </c>
      <c r="Q173" s="35">
        <v>91162.994183999996</v>
      </c>
      <c r="R173" s="13">
        <v>137595</v>
      </c>
      <c r="S173" s="13">
        <v>15360</v>
      </c>
      <c r="T173" s="13">
        <v>91676.25</v>
      </c>
      <c r="U173" s="35">
        <v>4522.1602571000003</v>
      </c>
      <c r="V173" s="13">
        <v>0</v>
      </c>
      <c r="W173" s="13">
        <v>0</v>
      </c>
      <c r="X173" s="13">
        <v>0</v>
      </c>
      <c r="Y173" s="35">
        <v>9551.9913640919294</v>
      </c>
      <c r="Z173" s="13">
        <v>273007</v>
      </c>
      <c r="AA173" s="13">
        <v>73363</v>
      </c>
      <c r="AB173" s="1">
        <v>156268.35</v>
      </c>
    </row>
    <row r="174" spans="1:28">
      <c r="A174" s="2">
        <v>399</v>
      </c>
      <c r="B174" s="1" t="s">
        <v>144</v>
      </c>
      <c r="C174" s="13">
        <v>1845196.1475359108</v>
      </c>
      <c r="D174" s="13">
        <v>1763750.7932875108</v>
      </c>
      <c r="E174" s="13">
        <v>81445.354248400196</v>
      </c>
      <c r="F174" s="13">
        <v>1572749</v>
      </c>
      <c r="G174" s="13">
        <v>1480316</v>
      </c>
      <c r="H174" s="13">
        <v>92433</v>
      </c>
      <c r="I174" s="13">
        <v>150759</v>
      </c>
      <c r="J174" s="13">
        <v>150553</v>
      </c>
      <c r="K174" s="13">
        <v>206</v>
      </c>
      <c r="L174" s="35">
        <v>395693.93705644319</v>
      </c>
      <c r="M174" s="13">
        <v>639186.499862</v>
      </c>
      <c r="N174" s="13">
        <v>277382</v>
      </c>
      <c r="O174" s="13">
        <v>2646</v>
      </c>
      <c r="P174" s="13">
        <v>296770.45279233239</v>
      </c>
      <c r="Q174" s="35">
        <v>29576.415695</v>
      </c>
      <c r="R174" s="13">
        <v>63924</v>
      </c>
      <c r="S174" s="13">
        <v>0</v>
      </c>
      <c r="T174" s="13">
        <v>47943</v>
      </c>
      <c r="U174" s="35">
        <v>5054.8999106000001</v>
      </c>
      <c r="V174" s="13">
        <v>24740</v>
      </c>
      <c r="W174" s="13">
        <v>0</v>
      </c>
      <c r="X174" s="13">
        <v>18555</v>
      </c>
      <c r="Y174" s="35">
        <v>12601.764983635469</v>
      </c>
      <c r="Z174" s="13">
        <v>180322</v>
      </c>
      <c r="AA174" s="13">
        <v>14564</v>
      </c>
      <c r="AB174" s="1">
        <v>127327.05</v>
      </c>
    </row>
    <row r="175" spans="1:28">
      <c r="A175" s="2">
        <v>400</v>
      </c>
      <c r="B175" s="1" t="s">
        <v>145</v>
      </c>
      <c r="C175" s="13">
        <v>18634960.340093441</v>
      </c>
      <c r="D175" s="13">
        <v>18266402.801290177</v>
      </c>
      <c r="E175" s="13">
        <v>368557.53880326584</v>
      </c>
      <c r="F175" s="13">
        <v>18601431</v>
      </c>
      <c r="G175" s="13">
        <v>18127014</v>
      </c>
      <c r="H175" s="13">
        <v>474417</v>
      </c>
      <c r="I175" s="13">
        <v>726842</v>
      </c>
      <c r="J175" s="13">
        <v>715764</v>
      </c>
      <c r="K175" s="13">
        <v>11078</v>
      </c>
      <c r="L175" s="35">
        <v>7857156.7840367937</v>
      </c>
      <c r="M175" s="13">
        <v>11400532.599554308</v>
      </c>
      <c r="N175" s="13">
        <v>8590113</v>
      </c>
      <c r="O175" s="13">
        <v>110755</v>
      </c>
      <c r="P175" s="13">
        <v>2921174.5995543078</v>
      </c>
      <c r="Q175" s="35">
        <v>24907.628109000001</v>
      </c>
      <c r="R175" s="13">
        <v>106006</v>
      </c>
      <c r="S175" s="13">
        <v>15129</v>
      </c>
      <c r="T175" s="13">
        <v>68157.75</v>
      </c>
      <c r="U175" s="35">
        <v>16533.893156999999</v>
      </c>
      <c r="V175" s="13">
        <v>127191</v>
      </c>
      <c r="W175" s="13">
        <v>8098</v>
      </c>
      <c r="X175" s="13">
        <v>89319.75</v>
      </c>
      <c r="Y175" s="35">
        <v>29589.031928455592</v>
      </c>
      <c r="Z175" s="13">
        <v>181482</v>
      </c>
      <c r="AA175" s="13">
        <v>103913</v>
      </c>
      <c r="AB175" s="1">
        <v>66715.8</v>
      </c>
    </row>
    <row r="176" spans="1:28">
      <c r="A176" s="2">
        <v>402</v>
      </c>
      <c r="B176" s="1" t="s">
        <v>146</v>
      </c>
      <c r="C176" s="13">
        <v>17340030.098456748</v>
      </c>
      <c r="D176" s="13">
        <v>16622793.139076427</v>
      </c>
      <c r="E176" s="13">
        <v>717236.95938032132</v>
      </c>
      <c r="F176" s="13">
        <v>17742974</v>
      </c>
      <c r="G176" s="13">
        <v>16953584</v>
      </c>
      <c r="H176" s="13">
        <v>789390</v>
      </c>
      <c r="I176" s="13">
        <v>409850</v>
      </c>
      <c r="J176" s="13">
        <v>362015</v>
      </c>
      <c r="K176" s="13">
        <v>47835</v>
      </c>
      <c r="L176" s="35">
        <v>5058215.0217391523</v>
      </c>
      <c r="M176" s="13">
        <v>8760703.9462926909</v>
      </c>
      <c r="N176" s="13">
        <v>4784660</v>
      </c>
      <c r="O176" s="13">
        <v>87621</v>
      </c>
      <c r="P176" s="13">
        <v>3793661.2663043644</v>
      </c>
      <c r="Q176" s="35">
        <v>93741.069333000007</v>
      </c>
      <c r="R176" s="13">
        <v>234921</v>
      </c>
      <c r="S176" s="13">
        <v>14178</v>
      </c>
      <c r="T176" s="13">
        <v>165557.25</v>
      </c>
      <c r="U176" s="35">
        <v>34624.284699000003</v>
      </c>
      <c r="V176" s="13">
        <v>91355</v>
      </c>
      <c r="W176" s="13">
        <v>3169</v>
      </c>
      <c r="X176" s="13">
        <v>66139.5</v>
      </c>
      <c r="Y176" s="35">
        <v>63142.49070338146</v>
      </c>
      <c r="Z176" s="13">
        <v>737936</v>
      </c>
      <c r="AA176" s="13">
        <v>130791</v>
      </c>
      <c r="AB176" s="1">
        <v>465255.6</v>
      </c>
    </row>
    <row r="177" spans="1:28">
      <c r="A177" s="2">
        <v>405</v>
      </c>
      <c r="B177" s="1" t="s">
        <v>147</v>
      </c>
      <c r="C177" s="13">
        <v>15527901.683976995</v>
      </c>
      <c r="D177" s="13">
        <v>14679301.000427976</v>
      </c>
      <c r="E177" s="13">
        <v>848600.68354901928</v>
      </c>
      <c r="F177" s="13">
        <v>14575357</v>
      </c>
      <c r="G177" s="13">
        <v>13758563</v>
      </c>
      <c r="H177" s="13">
        <v>816794</v>
      </c>
      <c r="I177" s="13">
        <v>1160768</v>
      </c>
      <c r="J177" s="13">
        <v>1156820</v>
      </c>
      <c r="K177" s="13">
        <v>3948</v>
      </c>
      <c r="L177" s="35">
        <v>5899267.9975853832</v>
      </c>
      <c r="M177" s="13">
        <v>8509993.0308875106</v>
      </c>
      <c r="N177" s="13">
        <v>4472816</v>
      </c>
      <c r="O177" s="13">
        <v>21945</v>
      </c>
      <c r="P177" s="13">
        <v>4059122.0308875106</v>
      </c>
      <c r="Q177" s="35">
        <v>80815.735944</v>
      </c>
      <c r="R177" s="13">
        <v>214015</v>
      </c>
      <c r="S177" s="13">
        <v>1193</v>
      </c>
      <c r="T177" s="13">
        <v>159616.5</v>
      </c>
      <c r="U177" s="35">
        <v>36893.825642999996</v>
      </c>
      <c r="V177" s="13">
        <v>110006</v>
      </c>
      <c r="W177" s="13">
        <v>62530</v>
      </c>
      <c r="X177" s="13">
        <v>35607</v>
      </c>
      <c r="Y177" s="35">
        <v>72957.72372828162</v>
      </c>
      <c r="Z177" s="13">
        <v>714916</v>
      </c>
      <c r="AA177" s="13">
        <v>114433</v>
      </c>
      <c r="AB177" s="1">
        <v>458303.55</v>
      </c>
    </row>
    <row r="178" spans="1:28">
      <c r="A178" s="2">
        <v>406</v>
      </c>
      <c r="B178" s="1" t="s">
        <v>148</v>
      </c>
      <c r="C178" s="13">
        <v>6552370.3341480242</v>
      </c>
      <c r="D178" s="13">
        <v>6104758.0762330405</v>
      </c>
      <c r="E178" s="13">
        <v>447612.25791498343</v>
      </c>
      <c r="F178" s="13">
        <v>6274302</v>
      </c>
      <c r="G178" s="13">
        <v>5783072</v>
      </c>
      <c r="H178" s="13">
        <v>491230</v>
      </c>
      <c r="I178" s="13">
        <v>286096</v>
      </c>
      <c r="J178" s="13">
        <v>280053</v>
      </c>
      <c r="K178" s="13">
        <v>6043</v>
      </c>
      <c r="L178" s="35">
        <v>1669556.6231370925</v>
      </c>
      <c r="M178" s="13">
        <v>2886636.339160379</v>
      </c>
      <c r="N178" s="13">
        <v>1253268</v>
      </c>
      <c r="O178" s="13">
        <v>0</v>
      </c>
      <c r="P178" s="13">
        <v>1252167.4673528194</v>
      </c>
      <c r="Q178" s="35">
        <v>52010.023865000003</v>
      </c>
      <c r="R178" s="13">
        <v>204529</v>
      </c>
      <c r="S178" s="13">
        <v>817</v>
      </c>
      <c r="T178" s="13">
        <v>152784</v>
      </c>
      <c r="U178" s="35">
        <v>13219.295564</v>
      </c>
      <c r="V178" s="13">
        <v>51622</v>
      </c>
      <c r="W178" s="13">
        <v>0</v>
      </c>
      <c r="X178" s="13">
        <v>38716.5</v>
      </c>
      <c r="Y178" s="35">
        <v>13583.715867554056</v>
      </c>
      <c r="Z178" s="13">
        <v>134446</v>
      </c>
      <c r="AA178" s="13">
        <v>89154</v>
      </c>
      <c r="AB178" s="1">
        <v>38152.350000000006</v>
      </c>
    </row>
    <row r="179" spans="1:28">
      <c r="A179" s="2">
        <v>412</v>
      </c>
      <c r="B179" s="1" t="s">
        <v>462</v>
      </c>
      <c r="C179" s="13">
        <v>767912.1423299883</v>
      </c>
      <c r="D179" s="13">
        <v>753284.65315725864</v>
      </c>
      <c r="E179" s="13">
        <v>14627.489172729662</v>
      </c>
      <c r="F179" s="13">
        <v>747165</v>
      </c>
      <c r="G179" s="13">
        <v>732960</v>
      </c>
      <c r="H179" s="13">
        <v>14205</v>
      </c>
      <c r="I179" s="13">
        <v>65614</v>
      </c>
      <c r="J179" s="13">
        <v>65614</v>
      </c>
      <c r="K179" s="13">
        <v>0</v>
      </c>
      <c r="L179" s="35">
        <v>265652.6538769051</v>
      </c>
      <c r="M179" s="13">
        <v>456810.90587998286</v>
      </c>
      <c r="N179" s="13">
        <v>233362</v>
      </c>
      <c r="O179" s="13">
        <v>0</v>
      </c>
      <c r="P179" s="13">
        <v>199239.49040767882</v>
      </c>
      <c r="Q179" s="35">
        <v>24551.714317000002</v>
      </c>
      <c r="R179" s="13">
        <v>48165</v>
      </c>
      <c r="S179" s="13">
        <v>0</v>
      </c>
      <c r="T179" s="13">
        <v>36123.75</v>
      </c>
      <c r="U179" s="35">
        <v>11403.429407</v>
      </c>
      <c r="V179" s="13">
        <v>0</v>
      </c>
      <c r="W179" s="13">
        <v>0</v>
      </c>
      <c r="X179" s="13">
        <v>0</v>
      </c>
      <c r="Y179" s="35">
        <v>5798.0091213563974</v>
      </c>
      <c r="Z179" s="13">
        <v>68066</v>
      </c>
      <c r="AA179" s="13">
        <v>68788</v>
      </c>
      <c r="AB179" s="1">
        <v>927.60000000000036</v>
      </c>
    </row>
    <row r="180" spans="1:28">
      <c r="A180" s="2">
        <v>415</v>
      </c>
      <c r="B180" s="1" t="s">
        <v>149</v>
      </c>
      <c r="C180" s="13">
        <v>704498.35129456315</v>
      </c>
      <c r="D180" s="13">
        <v>674865.56491722725</v>
      </c>
      <c r="E180" s="13">
        <v>29632.78637733595</v>
      </c>
      <c r="F180" s="13">
        <v>777093</v>
      </c>
      <c r="G180" s="13">
        <v>727111</v>
      </c>
      <c r="H180" s="13">
        <v>49982</v>
      </c>
      <c r="I180" s="13">
        <v>83567</v>
      </c>
      <c r="J180" s="13">
        <v>83567</v>
      </c>
      <c r="K180" s="13">
        <v>0</v>
      </c>
      <c r="L180" s="35">
        <v>203610.58785991636</v>
      </c>
      <c r="M180" s="13">
        <v>365118.53626639629</v>
      </c>
      <c r="N180" s="13">
        <v>226715</v>
      </c>
      <c r="O180" s="13">
        <v>6750</v>
      </c>
      <c r="P180" s="13">
        <v>145153.53626639629</v>
      </c>
      <c r="Q180" s="35">
        <v>10625.89724</v>
      </c>
      <c r="R180" s="13">
        <v>0</v>
      </c>
      <c r="S180" s="13">
        <v>0</v>
      </c>
      <c r="T180" s="13">
        <v>0</v>
      </c>
      <c r="U180" s="35">
        <v>7838.8001152999996</v>
      </c>
      <c r="V180" s="13">
        <v>0</v>
      </c>
      <c r="W180" s="13">
        <v>0</v>
      </c>
      <c r="X180" s="13">
        <v>0</v>
      </c>
      <c r="Y180" s="35">
        <v>6835.9174489852012</v>
      </c>
      <c r="Z180" s="13">
        <v>40493</v>
      </c>
      <c r="AA180" s="13">
        <v>5882</v>
      </c>
      <c r="AB180" s="1">
        <v>25958.25</v>
      </c>
    </row>
    <row r="181" spans="1:28">
      <c r="A181" s="2">
        <v>416</v>
      </c>
      <c r="B181" s="1" t="s">
        <v>150</v>
      </c>
      <c r="C181" s="13">
        <v>2057346.128951289</v>
      </c>
      <c r="D181" s="13">
        <v>2008548.2886627032</v>
      </c>
      <c r="E181" s="13">
        <v>48797.840288585758</v>
      </c>
      <c r="F181" s="13">
        <v>1712043</v>
      </c>
      <c r="G181" s="13">
        <v>1670909</v>
      </c>
      <c r="H181" s="13">
        <v>41134</v>
      </c>
      <c r="I181" s="13">
        <v>164734</v>
      </c>
      <c r="J181" s="13">
        <v>161368</v>
      </c>
      <c r="K181" s="13">
        <v>3366</v>
      </c>
      <c r="L181" s="35">
        <v>409904.413680828</v>
      </c>
      <c r="M181" s="13">
        <v>586046.07325468841</v>
      </c>
      <c r="N181" s="13">
        <v>1164604</v>
      </c>
      <c r="O181" s="13">
        <v>217740</v>
      </c>
      <c r="P181" s="13">
        <v>-307428.31026062102</v>
      </c>
      <c r="Q181" s="35">
        <v>31032.370910000001</v>
      </c>
      <c r="R181" s="13">
        <v>38118</v>
      </c>
      <c r="S181" s="13">
        <v>1165</v>
      </c>
      <c r="T181" s="13">
        <v>27714.75</v>
      </c>
      <c r="U181" s="35">
        <v>5185.6049297</v>
      </c>
      <c r="V181" s="13">
        <v>15555</v>
      </c>
      <c r="W181" s="13">
        <v>1080</v>
      </c>
      <c r="X181" s="13">
        <v>10856.25</v>
      </c>
      <c r="Y181" s="35">
        <v>19588.079680718663</v>
      </c>
      <c r="Z181" s="13">
        <v>171725</v>
      </c>
      <c r="AA181" s="13">
        <v>65854</v>
      </c>
      <c r="AB181" s="1">
        <v>83594.7</v>
      </c>
    </row>
    <row r="182" spans="1:28">
      <c r="A182" s="2">
        <v>417</v>
      </c>
      <c r="B182" s="1" t="s">
        <v>151</v>
      </c>
      <c r="C182" s="13">
        <v>566598.73930260399</v>
      </c>
      <c r="D182" s="13">
        <v>543698.15681826475</v>
      </c>
      <c r="E182" s="13">
        <v>22900.582484339258</v>
      </c>
      <c r="F182" s="13">
        <v>576613</v>
      </c>
      <c r="G182" s="13">
        <v>531525</v>
      </c>
      <c r="H182" s="13">
        <v>45088</v>
      </c>
      <c r="I182" s="13">
        <v>26775</v>
      </c>
      <c r="J182" s="13">
        <v>26775</v>
      </c>
      <c r="K182" s="13">
        <v>0</v>
      </c>
      <c r="L182" s="35">
        <v>174226.00745460601</v>
      </c>
      <c r="M182" s="13">
        <v>300814.11018435284</v>
      </c>
      <c r="N182" s="13">
        <v>14594</v>
      </c>
      <c r="O182" s="13">
        <v>0</v>
      </c>
      <c r="P182" s="13">
        <v>130669.5055909545</v>
      </c>
      <c r="Q182" s="35">
        <v>9529.7400006000007</v>
      </c>
      <c r="R182" s="13"/>
      <c r="S182" s="13"/>
      <c r="T182" s="13"/>
      <c r="U182" s="35">
        <v>0</v>
      </c>
      <c r="V182" s="13"/>
      <c r="W182" s="13"/>
      <c r="X182" s="13"/>
      <c r="Y182" s="35">
        <v>0</v>
      </c>
      <c r="Z182" s="13">
        <v>0</v>
      </c>
      <c r="AA182" s="13">
        <v>12856</v>
      </c>
      <c r="AB182" s="1">
        <v>-9642</v>
      </c>
    </row>
    <row r="183" spans="1:28">
      <c r="A183" s="2">
        <v>420</v>
      </c>
      <c r="B183" s="1" t="s">
        <v>152</v>
      </c>
      <c r="C183" s="13">
        <v>1672422.0233500605</v>
      </c>
      <c r="D183" s="13">
        <v>1618408.3690894449</v>
      </c>
      <c r="E183" s="13">
        <v>54013.654260615484</v>
      </c>
      <c r="F183" s="13">
        <v>1826801</v>
      </c>
      <c r="G183" s="13">
        <v>1782247</v>
      </c>
      <c r="H183" s="13">
        <v>44554</v>
      </c>
      <c r="I183" s="13">
        <v>90472</v>
      </c>
      <c r="J183" s="13">
        <v>89923</v>
      </c>
      <c r="K183" s="13">
        <v>549</v>
      </c>
      <c r="L183" s="35">
        <v>779842.49184194708</v>
      </c>
      <c r="M183" s="13">
        <v>1402565.8069723542</v>
      </c>
      <c r="N183" s="13">
        <v>527984</v>
      </c>
      <c r="O183" s="13">
        <v>0</v>
      </c>
      <c r="P183" s="13">
        <v>584881.86888146028</v>
      </c>
      <c r="Q183" s="35">
        <v>39402.989025000003</v>
      </c>
      <c r="R183" s="13">
        <v>32122</v>
      </c>
      <c r="S183" s="13">
        <v>0</v>
      </c>
      <c r="T183" s="13">
        <v>24091.5</v>
      </c>
      <c r="U183" s="35">
        <v>17915.63193</v>
      </c>
      <c r="V183" s="13">
        <v>14273</v>
      </c>
      <c r="W183" s="13">
        <v>1044</v>
      </c>
      <c r="X183" s="13">
        <v>9921.75</v>
      </c>
      <c r="Y183" s="35">
        <v>7969.3810123732092</v>
      </c>
      <c r="Z183" s="13">
        <v>119443</v>
      </c>
      <c r="AA183" s="13">
        <v>24128</v>
      </c>
      <c r="AB183" s="1">
        <v>74467.5</v>
      </c>
    </row>
    <row r="184" spans="1:28">
      <c r="A184" s="2">
        <v>424</v>
      </c>
      <c r="B184" s="1" t="s">
        <v>415</v>
      </c>
      <c r="C184" s="13">
        <v>639958.08180882956</v>
      </c>
      <c r="D184" s="13">
        <v>628133.85087572422</v>
      </c>
      <c r="E184" s="13">
        <v>11824.2309331053</v>
      </c>
      <c r="F184" s="13">
        <v>694599</v>
      </c>
      <c r="G184" s="13">
        <v>684440</v>
      </c>
      <c r="H184" s="13">
        <v>10159</v>
      </c>
      <c r="I184" s="13">
        <v>1828</v>
      </c>
      <c r="J184" s="13">
        <v>1828</v>
      </c>
      <c r="K184" s="13">
        <v>0</v>
      </c>
      <c r="L184" s="35">
        <v>137714.01321676449</v>
      </c>
      <c r="M184" s="13">
        <v>219865.03167466441</v>
      </c>
      <c r="N184" s="13">
        <v>78534</v>
      </c>
      <c r="O184" s="13">
        <v>0</v>
      </c>
      <c r="P184" s="13">
        <v>103285.50991257337</v>
      </c>
      <c r="Q184" s="35">
        <v>262.89783853</v>
      </c>
      <c r="R184" s="13">
        <v>26765</v>
      </c>
      <c r="S184" s="13">
        <v>0</v>
      </c>
      <c r="T184" s="13">
        <v>20073.75</v>
      </c>
      <c r="U184" s="35">
        <v>0</v>
      </c>
      <c r="V184" s="13">
        <v>21202</v>
      </c>
      <c r="W184" s="13">
        <v>0</v>
      </c>
      <c r="X184" s="13">
        <v>15901.5</v>
      </c>
      <c r="Y184" s="35">
        <v>15609.524044166754</v>
      </c>
      <c r="Z184" s="13">
        <v>25213</v>
      </c>
      <c r="AA184" s="13">
        <v>73759</v>
      </c>
      <c r="AB184" s="1">
        <v>-36409.5</v>
      </c>
    </row>
    <row r="185" spans="1:28">
      <c r="A185" s="2">
        <v>425</v>
      </c>
      <c r="B185" s="1" t="s">
        <v>416</v>
      </c>
      <c r="C185" s="13">
        <v>1297652.2045405598</v>
      </c>
      <c r="D185" s="13">
        <v>1247768.6496996358</v>
      </c>
      <c r="E185" s="13">
        <v>49883.554840923971</v>
      </c>
      <c r="F185" s="13">
        <v>1387503</v>
      </c>
      <c r="G185" s="13">
        <v>1320153</v>
      </c>
      <c r="H185" s="13">
        <v>67350</v>
      </c>
      <c r="I185" s="13">
        <v>27653</v>
      </c>
      <c r="J185" s="13">
        <v>23473</v>
      </c>
      <c r="K185" s="13">
        <v>4180</v>
      </c>
      <c r="L185" s="35">
        <v>424827.53089064616</v>
      </c>
      <c r="M185" s="13">
        <v>749588.9446601409</v>
      </c>
      <c r="N185" s="13">
        <v>115881</v>
      </c>
      <c r="O185" s="13">
        <v>0</v>
      </c>
      <c r="P185" s="13">
        <v>318620.64816798462</v>
      </c>
      <c r="Q185" s="35">
        <v>13085.811463</v>
      </c>
      <c r="R185" s="13">
        <v>45625</v>
      </c>
      <c r="S185" s="13">
        <v>0</v>
      </c>
      <c r="T185" s="13">
        <v>34218.75</v>
      </c>
      <c r="U185" s="35">
        <v>2904.1021418999999</v>
      </c>
      <c r="V185" s="13">
        <v>0</v>
      </c>
      <c r="W185" s="13">
        <v>0</v>
      </c>
      <c r="X185" s="13">
        <v>0</v>
      </c>
      <c r="Y185" s="35">
        <v>18703.171272371528</v>
      </c>
      <c r="Z185" s="13">
        <v>86908</v>
      </c>
      <c r="AA185" s="13">
        <v>4315</v>
      </c>
      <c r="AB185" s="1">
        <v>62034</v>
      </c>
    </row>
    <row r="186" spans="1:28">
      <c r="A186" s="2">
        <v>431</v>
      </c>
      <c r="B186" s="1" t="s">
        <v>153</v>
      </c>
      <c r="C186" s="13">
        <v>468838.14426066668</v>
      </c>
      <c r="D186" s="13">
        <v>448470.03610127082</v>
      </c>
      <c r="E186" s="13">
        <v>20368.108159395841</v>
      </c>
      <c r="F186" s="13">
        <v>482218</v>
      </c>
      <c r="G186" s="13">
        <v>453959</v>
      </c>
      <c r="H186" s="13">
        <v>28259</v>
      </c>
      <c r="I186" s="13">
        <v>32602</v>
      </c>
      <c r="J186" s="13">
        <v>29596</v>
      </c>
      <c r="K186" s="13">
        <v>3006</v>
      </c>
      <c r="L186" s="35">
        <v>126414.5776259464</v>
      </c>
      <c r="M186" s="13">
        <v>234521.19183908222</v>
      </c>
      <c r="N186" s="13">
        <v>51200</v>
      </c>
      <c r="O186" s="13">
        <v>0</v>
      </c>
      <c r="P186" s="13">
        <v>94810.93321945981</v>
      </c>
      <c r="Q186" s="35">
        <v>5851.4189985000003</v>
      </c>
      <c r="R186" s="13"/>
      <c r="S186" s="13"/>
      <c r="T186" s="13"/>
      <c r="U186" s="35">
        <v>1743.2198410000001</v>
      </c>
      <c r="V186" s="13"/>
      <c r="W186" s="13"/>
      <c r="X186" s="13"/>
      <c r="Y186" s="35">
        <v>13985.085037656187</v>
      </c>
      <c r="Z186" s="13">
        <v>0</v>
      </c>
      <c r="AA186" s="13">
        <v>5019</v>
      </c>
      <c r="AB186" s="1">
        <v>-3764.25</v>
      </c>
    </row>
    <row r="187" spans="1:28">
      <c r="A187" s="2">
        <v>432</v>
      </c>
      <c r="B187" s="1" t="s">
        <v>154</v>
      </c>
      <c r="C187" s="13">
        <v>493624.5732801613</v>
      </c>
      <c r="D187" s="13">
        <v>489455.79044399777</v>
      </c>
      <c r="E187" s="13">
        <v>4168.7828361635247</v>
      </c>
      <c r="F187" s="13">
        <v>464807</v>
      </c>
      <c r="G187" s="13">
        <v>464807</v>
      </c>
      <c r="H187" s="13">
        <v>0</v>
      </c>
      <c r="I187" s="13">
        <v>48204</v>
      </c>
      <c r="J187" s="13">
        <v>48204</v>
      </c>
      <c r="K187" s="13">
        <v>0</v>
      </c>
      <c r="L187" s="35">
        <v>190942.31787727569</v>
      </c>
      <c r="M187" s="13">
        <v>338748.0121747136</v>
      </c>
      <c r="N187" s="13">
        <v>170598</v>
      </c>
      <c r="O187" s="13">
        <v>0</v>
      </c>
      <c r="P187" s="13">
        <v>143206.73840795679</v>
      </c>
      <c r="Q187" s="35">
        <v>13058.622185</v>
      </c>
      <c r="R187" s="13">
        <v>18450</v>
      </c>
      <c r="S187" s="13">
        <v>604</v>
      </c>
      <c r="T187" s="13">
        <v>13384.5</v>
      </c>
      <c r="U187" s="35">
        <v>17810.309357999999</v>
      </c>
      <c r="V187" s="13">
        <v>16465</v>
      </c>
      <c r="W187" s="13">
        <v>0</v>
      </c>
      <c r="X187" s="13">
        <v>12348.75</v>
      </c>
      <c r="Y187" s="35">
        <v>3508.2156640293551</v>
      </c>
      <c r="Z187" s="13">
        <v>21564</v>
      </c>
      <c r="AA187" s="13">
        <v>11417</v>
      </c>
      <c r="AB187" s="1">
        <v>7844.85</v>
      </c>
    </row>
    <row r="188" spans="1:28">
      <c r="A188" s="2">
        <v>437</v>
      </c>
      <c r="B188" s="1" t="s">
        <v>155</v>
      </c>
      <c r="C188" s="13">
        <v>1100136.8119911873</v>
      </c>
      <c r="D188" s="13">
        <v>1035002.9649743907</v>
      </c>
      <c r="E188" s="13">
        <v>65133.847016796644</v>
      </c>
      <c r="F188" s="13">
        <v>1095206</v>
      </c>
      <c r="G188" s="13">
        <v>1007337</v>
      </c>
      <c r="H188" s="13">
        <v>87869</v>
      </c>
      <c r="I188" s="13">
        <v>32684</v>
      </c>
      <c r="J188" s="13">
        <v>31419</v>
      </c>
      <c r="K188" s="13">
        <v>1265</v>
      </c>
      <c r="L188" s="35">
        <v>254798.74464925754</v>
      </c>
      <c r="M188" s="13">
        <v>456107.72375471704</v>
      </c>
      <c r="N188" s="13">
        <v>51898</v>
      </c>
      <c r="O188" s="13">
        <v>0</v>
      </c>
      <c r="P188" s="13">
        <v>191099.05848694316</v>
      </c>
      <c r="Q188" s="35">
        <v>13030.001891</v>
      </c>
      <c r="R188" s="13">
        <v>39855</v>
      </c>
      <c r="S188" s="13">
        <v>545</v>
      </c>
      <c r="T188" s="13">
        <v>29482.5</v>
      </c>
      <c r="U188" s="35">
        <v>634.56119736999995</v>
      </c>
      <c r="V188" s="13">
        <v>0</v>
      </c>
      <c r="W188" s="13">
        <v>0</v>
      </c>
      <c r="X188" s="13">
        <v>0</v>
      </c>
      <c r="Y188" s="35">
        <v>7436.7628215873765</v>
      </c>
      <c r="Z188" s="13">
        <v>0</v>
      </c>
      <c r="AA188" s="13">
        <v>8223</v>
      </c>
      <c r="AB188" s="1">
        <v>-6167.25</v>
      </c>
    </row>
    <row r="189" spans="1:28">
      <c r="A189" s="2">
        <v>439</v>
      </c>
      <c r="B189" s="1" t="s">
        <v>156</v>
      </c>
      <c r="C189" s="13">
        <v>15288946.984001089</v>
      </c>
      <c r="D189" s="13">
        <v>14541072.758863837</v>
      </c>
      <c r="E189" s="13">
        <v>747874.22513725283</v>
      </c>
      <c r="F189" s="13">
        <v>12636270</v>
      </c>
      <c r="G189" s="13">
        <v>11742739</v>
      </c>
      <c r="H189" s="13">
        <v>893531</v>
      </c>
      <c r="I189" s="13">
        <v>819257</v>
      </c>
      <c r="J189" s="13">
        <v>768367</v>
      </c>
      <c r="K189" s="13">
        <v>50890</v>
      </c>
      <c r="L189" s="35">
        <v>5135438.2473844476</v>
      </c>
      <c r="M189" s="13">
        <v>8866848.931783732</v>
      </c>
      <c r="N189" s="13">
        <v>4844033</v>
      </c>
      <c r="O189" s="13">
        <v>0</v>
      </c>
      <c r="P189" s="13">
        <v>3851578.6855383357</v>
      </c>
      <c r="Q189" s="35">
        <v>90132.663618999999</v>
      </c>
      <c r="R189" s="13">
        <v>319035</v>
      </c>
      <c r="S189" s="13">
        <v>6779</v>
      </c>
      <c r="T189" s="13">
        <v>234192</v>
      </c>
      <c r="U189" s="35">
        <v>36151.899609</v>
      </c>
      <c r="V189" s="13">
        <v>182311</v>
      </c>
      <c r="W189" s="13">
        <v>427</v>
      </c>
      <c r="X189" s="13">
        <v>136413</v>
      </c>
      <c r="Y189" s="35">
        <v>23348.196792739913</v>
      </c>
      <c r="Z189" s="13">
        <v>178801</v>
      </c>
      <c r="AA189" s="13">
        <v>77702</v>
      </c>
      <c r="AB189" s="1">
        <v>84030.3</v>
      </c>
    </row>
    <row r="190" spans="1:28">
      <c r="A190" s="2">
        <v>441</v>
      </c>
      <c r="B190" s="1" t="s">
        <v>157</v>
      </c>
      <c r="C190" s="13">
        <v>2726362.1737349541</v>
      </c>
      <c r="D190" s="13">
        <v>2622236.7324758349</v>
      </c>
      <c r="E190" s="13">
        <v>104125.441259119</v>
      </c>
      <c r="F190" s="13">
        <v>2677304</v>
      </c>
      <c r="G190" s="13">
        <v>2562301</v>
      </c>
      <c r="H190" s="13">
        <v>115003</v>
      </c>
      <c r="I190" s="13">
        <v>67708</v>
      </c>
      <c r="J190" s="13">
        <v>66441</v>
      </c>
      <c r="K190" s="13">
        <v>1267</v>
      </c>
      <c r="L190" s="35">
        <v>757118.63136385579</v>
      </c>
      <c r="M190" s="13">
        <v>1270484.0426180894</v>
      </c>
      <c r="N190" s="13">
        <v>552887</v>
      </c>
      <c r="O190" s="13">
        <v>0</v>
      </c>
      <c r="P190" s="13">
        <v>567838.97352289187</v>
      </c>
      <c r="Q190" s="35">
        <v>30850.632046999999</v>
      </c>
      <c r="R190" s="13">
        <v>50656</v>
      </c>
      <c r="S190" s="13">
        <v>0</v>
      </c>
      <c r="T190" s="13">
        <v>37992</v>
      </c>
      <c r="U190" s="35">
        <v>9453.3572033</v>
      </c>
      <c r="V190" s="13">
        <v>11434</v>
      </c>
      <c r="W190" s="13">
        <v>1134</v>
      </c>
      <c r="X190" s="13">
        <v>7725</v>
      </c>
      <c r="Y190" s="35">
        <v>10428.905851294166</v>
      </c>
      <c r="Z190" s="13">
        <v>135894</v>
      </c>
      <c r="AA190" s="13">
        <v>17628</v>
      </c>
      <c r="AB190" s="1">
        <v>91674.3</v>
      </c>
    </row>
    <row r="191" spans="1:28">
      <c r="A191" s="2">
        <v>448</v>
      </c>
      <c r="B191" s="1" t="s">
        <v>158</v>
      </c>
      <c r="C191" s="13">
        <v>1198284.8127337296</v>
      </c>
      <c r="D191" s="13">
        <v>1164248.5641273682</v>
      </c>
      <c r="E191" s="13">
        <v>34036.248606361441</v>
      </c>
      <c r="F191" s="13">
        <v>1253805</v>
      </c>
      <c r="G191" s="13">
        <v>1207347</v>
      </c>
      <c r="H191" s="13">
        <v>46458</v>
      </c>
      <c r="I191" s="13">
        <v>70706</v>
      </c>
      <c r="J191" s="13">
        <v>63006</v>
      </c>
      <c r="K191" s="13">
        <v>7700</v>
      </c>
      <c r="L191" s="35">
        <v>451587.33607039979</v>
      </c>
      <c r="M191" s="13">
        <v>786374.76628461643</v>
      </c>
      <c r="N191" s="13">
        <v>346599</v>
      </c>
      <c r="O191" s="13">
        <v>3000</v>
      </c>
      <c r="P191" s="13">
        <v>338690.50205279986</v>
      </c>
      <c r="Q191" s="35">
        <v>11617.99927</v>
      </c>
      <c r="R191" s="13">
        <v>17771</v>
      </c>
      <c r="S191" s="13">
        <v>0</v>
      </c>
      <c r="T191" s="13">
        <v>13328.25</v>
      </c>
      <c r="U191" s="35">
        <v>4353.8191945999997</v>
      </c>
      <c r="V191" s="13">
        <v>4454</v>
      </c>
      <c r="W191" s="13">
        <v>0</v>
      </c>
      <c r="X191" s="13">
        <v>3340.5</v>
      </c>
      <c r="Y191" s="35">
        <v>4294.9661642703477</v>
      </c>
      <c r="Z191" s="13">
        <v>168121</v>
      </c>
      <c r="AA191" s="13">
        <v>19084</v>
      </c>
      <c r="AB191" s="1">
        <v>115389.6</v>
      </c>
    </row>
    <row r="192" spans="1:28">
      <c r="A192" s="2">
        <v>450</v>
      </c>
      <c r="B192" s="1" t="s">
        <v>159</v>
      </c>
      <c r="C192" s="13">
        <v>638723.61293115048</v>
      </c>
      <c r="D192" s="13">
        <v>614169.95912169653</v>
      </c>
      <c r="E192" s="13">
        <v>24553.653809453914</v>
      </c>
      <c r="F192" s="13">
        <v>764057</v>
      </c>
      <c r="G192" s="13">
        <v>732506</v>
      </c>
      <c r="H192" s="13">
        <v>31551</v>
      </c>
      <c r="I192" s="13">
        <v>0</v>
      </c>
      <c r="J192" s="13">
        <v>0</v>
      </c>
      <c r="K192" s="13">
        <v>0</v>
      </c>
      <c r="L192" s="35">
        <v>240052.02362395255</v>
      </c>
      <c r="M192" s="13">
        <v>404879.13222897833</v>
      </c>
      <c r="N192" s="13">
        <v>202387</v>
      </c>
      <c r="O192" s="13">
        <v>0</v>
      </c>
      <c r="P192" s="13">
        <v>180039.01771796442</v>
      </c>
      <c r="Q192" s="35">
        <v>23851.948142000001</v>
      </c>
      <c r="R192" s="13">
        <v>52728</v>
      </c>
      <c r="S192" s="13">
        <v>0</v>
      </c>
      <c r="T192" s="13">
        <v>39546</v>
      </c>
      <c r="U192" s="35">
        <v>9002.5999389000008</v>
      </c>
      <c r="V192" s="13">
        <v>18467</v>
      </c>
      <c r="W192" s="13">
        <v>0</v>
      </c>
      <c r="X192" s="13">
        <v>13850.25</v>
      </c>
      <c r="Y192" s="35">
        <v>3260.2182237435859</v>
      </c>
      <c r="Z192" s="13">
        <v>0</v>
      </c>
      <c r="AA192" s="13">
        <v>0</v>
      </c>
      <c r="AB192" s="1">
        <v>0</v>
      </c>
    </row>
    <row r="193" spans="1:28">
      <c r="A193" s="2">
        <v>451</v>
      </c>
      <c r="B193" s="1" t="s">
        <v>160</v>
      </c>
      <c r="C193" s="13">
        <v>2073370.684915225</v>
      </c>
      <c r="D193" s="13">
        <v>1883937.9950070037</v>
      </c>
      <c r="E193" s="13">
        <v>189432.68990822142</v>
      </c>
      <c r="F193" s="13">
        <v>2201394</v>
      </c>
      <c r="G193" s="13">
        <v>2049965</v>
      </c>
      <c r="H193" s="13">
        <v>151429</v>
      </c>
      <c r="I193" s="13">
        <v>137459</v>
      </c>
      <c r="J193" s="13">
        <v>137459</v>
      </c>
      <c r="K193" s="13">
        <v>0</v>
      </c>
      <c r="L193" s="35">
        <v>409039.56838761468</v>
      </c>
      <c r="M193" s="13">
        <v>745628.43780939735</v>
      </c>
      <c r="N193" s="13">
        <v>474859</v>
      </c>
      <c r="O193" s="13">
        <v>0</v>
      </c>
      <c r="P193" s="13">
        <v>270769.43780939735</v>
      </c>
      <c r="Q193" s="35">
        <v>13402.678997999999</v>
      </c>
      <c r="R193" s="13">
        <v>83115</v>
      </c>
      <c r="S193" s="13">
        <v>681</v>
      </c>
      <c r="T193" s="13">
        <v>61825.5</v>
      </c>
      <c r="U193" s="35">
        <v>8976.6339865000009</v>
      </c>
      <c r="V193" s="13">
        <v>21242</v>
      </c>
      <c r="W193" s="13">
        <v>6593</v>
      </c>
      <c r="X193" s="13">
        <v>10986.75</v>
      </c>
      <c r="Y193" s="35">
        <v>0</v>
      </c>
      <c r="Z193" s="13">
        <v>8144</v>
      </c>
      <c r="AA193" s="13">
        <v>4753</v>
      </c>
      <c r="AB193" s="1">
        <v>2543.25</v>
      </c>
    </row>
    <row r="194" spans="1:28">
      <c r="A194" s="2">
        <v>453</v>
      </c>
      <c r="B194" s="1" t="s">
        <v>161</v>
      </c>
      <c r="C194" s="13">
        <v>11126292.855396917</v>
      </c>
      <c r="D194" s="13">
        <v>10739251.090816796</v>
      </c>
      <c r="E194" s="13">
        <v>387041.76458012144</v>
      </c>
      <c r="F194" s="13">
        <v>10064221</v>
      </c>
      <c r="G194" s="13">
        <v>9702442</v>
      </c>
      <c r="H194" s="13">
        <v>361779</v>
      </c>
      <c r="I194" s="13">
        <v>641313</v>
      </c>
      <c r="J194" s="13">
        <v>639674</v>
      </c>
      <c r="K194" s="13">
        <v>1639</v>
      </c>
      <c r="L194" s="35">
        <v>3169917.0500236987</v>
      </c>
      <c r="M194" s="13">
        <v>4197979.5784133403</v>
      </c>
      <c r="N194" s="13">
        <v>4129611</v>
      </c>
      <c r="O194" s="13">
        <v>44426</v>
      </c>
      <c r="P194" s="13">
        <v>112794.57841334026</v>
      </c>
      <c r="Q194" s="35">
        <v>109810.34196000001</v>
      </c>
      <c r="R194" s="13">
        <v>190630</v>
      </c>
      <c r="S194" s="13">
        <v>1884</v>
      </c>
      <c r="T194" s="13">
        <v>141559.5</v>
      </c>
      <c r="U194" s="35">
        <v>47562.331071000001</v>
      </c>
      <c r="V194" s="13">
        <v>58362</v>
      </c>
      <c r="W194" s="13">
        <v>485</v>
      </c>
      <c r="X194" s="13">
        <v>43407.75</v>
      </c>
      <c r="Y194" s="35">
        <v>11972.847936370023</v>
      </c>
      <c r="Z194" s="13">
        <v>99435</v>
      </c>
      <c r="AA194" s="13">
        <v>60256</v>
      </c>
      <c r="AB194" s="1">
        <v>33460.199999999997</v>
      </c>
    </row>
    <row r="195" spans="1:28">
      <c r="A195" s="2">
        <v>457</v>
      </c>
      <c r="B195" s="1" t="s">
        <v>162</v>
      </c>
      <c r="C195" s="13">
        <v>2859446.5075709</v>
      </c>
      <c r="D195" s="13">
        <v>2592381.3588176114</v>
      </c>
      <c r="E195" s="13">
        <v>267065.14875328843</v>
      </c>
      <c r="F195" s="13">
        <v>3224134</v>
      </c>
      <c r="G195" s="13">
        <v>2997532</v>
      </c>
      <c r="H195" s="13">
        <v>226602</v>
      </c>
      <c r="I195" s="13">
        <v>65784</v>
      </c>
      <c r="J195" s="13">
        <v>57749</v>
      </c>
      <c r="K195" s="13">
        <v>8035</v>
      </c>
      <c r="L195" s="35">
        <v>852991.46961408528</v>
      </c>
      <c r="M195" s="13">
        <v>1495414.2804968031</v>
      </c>
      <c r="N195" s="13">
        <v>598779</v>
      </c>
      <c r="O195" s="13">
        <v>0</v>
      </c>
      <c r="P195" s="13">
        <v>639743.60221056396</v>
      </c>
      <c r="Q195" s="35">
        <v>38174.360713000002</v>
      </c>
      <c r="R195" s="13">
        <v>97664</v>
      </c>
      <c r="S195" s="13">
        <v>2264</v>
      </c>
      <c r="T195" s="13">
        <v>71550</v>
      </c>
      <c r="U195" s="35">
        <v>1036.0123272999999</v>
      </c>
      <c r="V195" s="13">
        <v>23206</v>
      </c>
      <c r="W195" s="13">
        <v>0</v>
      </c>
      <c r="X195" s="13">
        <v>17404.5</v>
      </c>
      <c r="Y195" s="35">
        <v>24494.859620454452</v>
      </c>
      <c r="Z195" s="13">
        <v>81595</v>
      </c>
      <c r="AA195" s="13">
        <v>21023</v>
      </c>
      <c r="AB195" s="1">
        <v>47723.25</v>
      </c>
    </row>
    <row r="196" spans="1:28">
      <c r="A196" s="2">
        <v>458</v>
      </c>
      <c r="B196" s="1" t="s">
        <v>430</v>
      </c>
      <c r="C196" s="13">
        <v>211516.98125641636</v>
      </c>
      <c r="D196" s="13">
        <v>211516.98125641636</v>
      </c>
      <c r="E196" s="13">
        <v>0</v>
      </c>
      <c r="F196" s="13">
        <v>276825</v>
      </c>
      <c r="G196" s="13">
        <v>276825</v>
      </c>
      <c r="H196" s="13">
        <v>0</v>
      </c>
      <c r="I196" s="13">
        <v>20804</v>
      </c>
      <c r="J196" s="13">
        <v>20804</v>
      </c>
      <c r="K196" s="13">
        <v>0</v>
      </c>
      <c r="L196" s="35">
        <v>61964.451695802934</v>
      </c>
      <c r="M196" s="13">
        <v>33943.788276898158</v>
      </c>
      <c r="N196" s="13">
        <v>63492</v>
      </c>
      <c r="O196" s="13">
        <v>0</v>
      </c>
      <c r="P196" s="13">
        <v>-29548.211723101842</v>
      </c>
      <c r="Q196" s="35">
        <v>10703.580894000001</v>
      </c>
      <c r="R196" s="13">
        <v>35936</v>
      </c>
      <c r="S196" s="13">
        <v>0</v>
      </c>
      <c r="T196" s="13">
        <v>26952</v>
      </c>
      <c r="U196" s="35">
        <v>3921.4423235999998</v>
      </c>
      <c r="V196" s="13">
        <v>4095</v>
      </c>
      <c r="W196" s="13">
        <v>0</v>
      </c>
      <c r="X196" s="13">
        <v>3071.25</v>
      </c>
      <c r="Y196" s="35">
        <v>0</v>
      </c>
      <c r="Z196" s="13">
        <v>20205</v>
      </c>
      <c r="AA196" s="13">
        <v>1963</v>
      </c>
      <c r="AB196" s="1">
        <v>13681.5</v>
      </c>
    </row>
    <row r="197" spans="1:28">
      <c r="A197" s="2">
        <v>459</v>
      </c>
      <c r="B197" s="1" t="s">
        <v>476</v>
      </c>
      <c r="C197" s="13">
        <v>479043.44985359762</v>
      </c>
      <c r="D197" s="13">
        <v>422074.38258233049</v>
      </c>
      <c r="E197" s="13">
        <v>56969.067271267144</v>
      </c>
      <c r="F197" s="13">
        <v>588230</v>
      </c>
      <c r="G197" s="13">
        <v>544400</v>
      </c>
      <c r="H197" s="13">
        <v>43830</v>
      </c>
      <c r="I197" s="13">
        <v>29939</v>
      </c>
      <c r="J197" s="13">
        <v>27129</v>
      </c>
      <c r="K197" s="13">
        <v>2810</v>
      </c>
      <c r="L197" s="35">
        <v>184054.80285568247</v>
      </c>
      <c r="M197" s="13">
        <v>315514.58212203044</v>
      </c>
      <c r="N197" s="13">
        <v>96187</v>
      </c>
      <c r="O197" s="13">
        <v>0</v>
      </c>
      <c r="P197" s="13">
        <v>138041.10214176186</v>
      </c>
      <c r="Q197" s="35">
        <v>11873.946465999999</v>
      </c>
      <c r="R197" s="13"/>
      <c r="S197" s="13"/>
      <c r="T197" s="13"/>
      <c r="U197" s="35">
        <v>18685.274430000001</v>
      </c>
      <c r="V197" s="13"/>
      <c r="W197" s="13"/>
      <c r="X197" s="13"/>
      <c r="Y197" s="35">
        <v>17183.025043718128</v>
      </c>
      <c r="Z197" s="13">
        <v>65737</v>
      </c>
      <c r="AA197" s="13">
        <v>133937</v>
      </c>
      <c r="AB197" s="1">
        <v>-50081.85</v>
      </c>
    </row>
    <row r="198" spans="1:28">
      <c r="A198" s="2">
        <v>462</v>
      </c>
      <c r="B198" s="1" t="s">
        <v>463</v>
      </c>
      <c r="C198" s="13">
        <v>908275.10003826383</v>
      </c>
      <c r="D198" s="13">
        <v>894156.94251432957</v>
      </c>
      <c r="E198" s="13">
        <v>14118.157523934218</v>
      </c>
      <c r="F198" s="13">
        <v>815114</v>
      </c>
      <c r="G198" s="13">
        <v>801015</v>
      </c>
      <c r="H198" s="13">
        <v>14099</v>
      </c>
      <c r="I198" s="13">
        <v>24622</v>
      </c>
      <c r="J198" s="13">
        <v>24622</v>
      </c>
      <c r="K198" s="13">
        <v>0</v>
      </c>
      <c r="L198" s="35">
        <v>293591.79354740423</v>
      </c>
      <c r="M198" s="13">
        <v>362810.75600981241</v>
      </c>
      <c r="N198" s="13">
        <v>280698</v>
      </c>
      <c r="O198" s="13">
        <v>1050</v>
      </c>
      <c r="P198" s="13">
        <v>83162.756009812409</v>
      </c>
      <c r="Q198" s="35">
        <v>3856.1756827999998</v>
      </c>
      <c r="R198" s="13">
        <v>28</v>
      </c>
      <c r="S198" s="13">
        <v>1377</v>
      </c>
      <c r="T198" s="13">
        <v>-1011.75</v>
      </c>
      <c r="U198" s="35">
        <v>0</v>
      </c>
      <c r="V198" s="13">
        <v>15793</v>
      </c>
      <c r="W198" s="13">
        <v>0</v>
      </c>
      <c r="X198" s="13">
        <v>11844.75</v>
      </c>
      <c r="Y198" s="35">
        <v>6109.2143050789164</v>
      </c>
      <c r="Z198" s="13">
        <v>22912</v>
      </c>
      <c r="AA198" s="13">
        <v>0</v>
      </c>
      <c r="AB198" s="1">
        <v>18447.45</v>
      </c>
    </row>
    <row r="199" spans="1:28">
      <c r="A199" s="2">
        <v>463</v>
      </c>
      <c r="B199" s="1" t="s">
        <v>464</v>
      </c>
      <c r="C199" s="13">
        <v>1106571.966971078</v>
      </c>
      <c r="D199" s="13">
        <v>1095110.0707040082</v>
      </c>
      <c r="E199" s="13">
        <v>11461.896267069691</v>
      </c>
      <c r="F199" s="13">
        <v>1183309</v>
      </c>
      <c r="G199" s="13">
        <v>1132335</v>
      </c>
      <c r="H199" s="13">
        <v>50974</v>
      </c>
      <c r="I199" s="13">
        <v>80360</v>
      </c>
      <c r="J199" s="13">
        <v>79392</v>
      </c>
      <c r="K199" s="13">
        <v>968</v>
      </c>
      <c r="L199" s="35">
        <v>311604.36393169675</v>
      </c>
      <c r="M199" s="13">
        <v>307406.16470355197</v>
      </c>
      <c r="N199" s="13">
        <v>452793</v>
      </c>
      <c r="O199" s="13">
        <v>0</v>
      </c>
      <c r="P199" s="13">
        <v>-145386.83529644803</v>
      </c>
      <c r="Q199" s="35">
        <v>11255.952558000001</v>
      </c>
      <c r="R199" s="13">
        <v>19319</v>
      </c>
      <c r="S199" s="13">
        <v>0</v>
      </c>
      <c r="T199" s="13">
        <v>14489.25</v>
      </c>
      <c r="U199" s="35">
        <v>3152.0915752999999</v>
      </c>
      <c r="V199" s="13">
        <v>8490</v>
      </c>
      <c r="W199" s="13">
        <v>0</v>
      </c>
      <c r="X199" s="13">
        <v>6367.5</v>
      </c>
      <c r="Y199" s="35">
        <v>18934.065441555253</v>
      </c>
      <c r="Z199" s="13">
        <v>202513</v>
      </c>
      <c r="AA199" s="13">
        <v>29981</v>
      </c>
      <c r="AB199" s="1">
        <v>133520.54999999999</v>
      </c>
    </row>
    <row r="200" spans="1:28">
      <c r="A200" s="2">
        <v>473</v>
      </c>
      <c r="B200" s="1" t="s">
        <v>163</v>
      </c>
      <c r="C200" s="13">
        <v>3246219.5745029701</v>
      </c>
      <c r="D200" s="13">
        <v>3052758.6515060626</v>
      </c>
      <c r="E200" s="13">
        <v>193460.92299690749</v>
      </c>
      <c r="F200" s="13">
        <v>3594740</v>
      </c>
      <c r="G200" s="13">
        <v>3434985</v>
      </c>
      <c r="H200" s="13">
        <v>159755</v>
      </c>
      <c r="I200" s="13">
        <v>214110</v>
      </c>
      <c r="J200" s="13">
        <v>211627</v>
      </c>
      <c r="K200" s="13">
        <v>2483</v>
      </c>
      <c r="L200" s="35">
        <v>822761.19550130866</v>
      </c>
      <c r="M200" s="13">
        <v>1444374.642801587</v>
      </c>
      <c r="N200" s="13">
        <v>541281</v>
      </c>
      <c r="O200" s="13">
        <v>0</v>
      </c>
      <c r="P200" s="13">
        <v>617070.89662598143</v>
      </c>
      <c r="Q200" s="35">
        <v>32808.260118999999</v>
      </c>
      <c r="R200" s="13">
        <v>82337</v>
      </c>
      <c r="S200" s="13">
        <v>1160</v>
      </c>
      <c r="T200" s="13">
        <v>60882.75</v>
      </c>
      <c r="U200" s="35">
        <v>11111.677132000001</v>
      </c>
      <c r="V200" s="13">
        <v>45245</v>
      </c>
      <c r="W200" s="13">
        <v>375</v>
      </c>
      <c r="X200" s="13">
        <v>33652.5</v>
      </c>
      <c r="Y200" s="35">
        <v>22430.940892535626</v>
      </c>
      <c r="Z200" s="13">
        <v>41109</v>
      </c>
      <c r="AA200" s="13">
        <v>12508</v>
      </c>
      <c r="AB200" s="1">
        <v>22814.85</v>
      </c>
    </row>
    <row r="201" spans="1:28">
      <c r="A201" s="2">
        <v>476</v>
      </c>
      <c r="B201" s="1" t="s">
        <v>449</v>
      </c>
      <c r="C201" s="13">
        <v>976069.63934801542</v>
      </c>
      <c r="D201" s="13">
        <v>965971.97823130083</v>
      </c>
      <c r="E201" s="13">
        <v>10097.661116714586</v>
      </c>
      <c r="F201" s="13">
        <v>771421</v>
      </c>
      <c r="G201" s="13">
        <v>755179</v>
      </c>
      <c r="H201" s="13">
        <v>16242</v>
      </c>
      <c r="I201" s="13">
        <v>90156</v>
      </c>
      <c r="J201" s="13">
        <v>90156</v>
      </c>
      <c r="K201" s="13">
        <v>0</v>
      </c>
      <c r="L201" s="35">
        <v>304359.01665009104</v>
      </c>
      <c r="M201" s="13">
        <v>450953.56160795147</v>
      </c>
      <c r="N201" s="13">
        <v>310881</v>
      </c>
      <c r="O201" s="13">
        <v>0</v>
      </c>
      <c r="P201" s="13">
        <v>140072.56160795147</v>
      </c>
      <c r="Q201" s="35">
        <v>23426.936784000001</v>
      </c>
      <c r="R201" s="13">
        <v>36740</v>
      </c>
      <c r="S201" s="13">
        <v>0</v>
      </c>
      <c r="T201" s="13">
        <v>27555</v>
      </c>
      <c r="U201" s="35">
        <v>8383.7933644000004</v>
      </c>
      <c r="V201" s="13">
        <v>36934</v>
      </c>
      <c r="W201" s="13">
        <v>0</v>
      </c>
      <c r="X201" s="13">
        <v>27700.5</v>
      </c>
      <c r="Y201" s="35">
        <v>8407.0016828528987</v>
      </c>
      <c r="Z201" s="13">
        <v>32150</v>
      </c>
      <c r="AA201" s="13">
        <v>3893</v>
      </c>
      <c r="AB201" s="1">
        <v>24111.75</v>
      </c>
    </row>
    <row r="202" spans="1:28">
      <c r="A202" s="2">
        <v>478</v>
      </c>
      <c r="B202" s="1" t="s">
        <v>417</v>
      </c>
      <c r="C202" s="13">
        <v>226784.98645324045</v>
      </c>
      <c r="D202" s="13">
        <v>224065.54228329656</v>
      </c>
      <c r="E202" s="13">
        <v>2719.444169943883</v>
      </c>
      <c r="F202" s="13">
        <v>260862</v>
      </c>
      <c r="G202" s="13">
        <v>254110</v>
      </c>
      <c r="H202" s="13">
        <v>6752</v>
      </c>
      <c r="I202" s="13">
        <v>27971</v>
      </c>
      <c r="J202" s="13">
        <v>27971</v>
      </c>
      <c r="K202" s="13">
        <v>0</v>
      </c>
      <c r="L202" s="35">
        <v>67176.706953619199</v>
      </c>
      <c r="M202" s="13">
        <v>121685.86464638595</v>
      </c>
      <c r="N202" s="13">
        <v>88287</v>
      </c>
      <c r="O202" s="13">
        <v>0</v>
      </c>
      <c r="P202" s="13">
        <v>33398.864646385948</v>
      </c>
      <c r="Q202" s="35">
        <v>7143.8296791000002</v>
      </c>
      <c r="R202" s="13">
        <v>11514</v>
      </c>
      <c r="S202" s="13">
        <v>0</v>
      </c>
      <c r="T202" s="13">
        <v>8635.5</v>
      </c>
      <c r="U202" s="35">
        <v>6503.1582019999996</v>
      </c>
      <c r="V202" s="13">
        <v>28352</v>
      </c>
      <c r="W202" s="13">
        <v>0</v>
      </c>
      <c r="X202" s="13">
        <v>21264</v>
      </c>
      <c r="Y202" s="35">
        <v>6135.7987383013715</v>
      </c>
      <c r="Z202" s="13">
        <v>2309</v>
      </c>
      <c r="AA202" s="13">
        <v>549</v>
      </c>
      <c r="AB202" s="1">
        <v>1666.35</v>
      </c>
    </row>
    <row r="203" spans="1:28">
      <c r="A203" s="2">
        <v>479</v>
      </c>
      <c r="B203" s="1" t="s">
        <v>164</v>
      </c>
      <c r="C203" s="13">
        <v>34599803.062229864</v>
      </c>
      <c r="D203" s="13">
        <v>32976648.201290566</v>
      </c>
      <c r="E203" s="13">
        <v>1623154.8609393006</v>
      </c>
      <c r="F203" s="13">
        <v>30708064</v>
      </c>
      <c r="G203" s="13">
        <v>29041093</v>
      </c>
      <c r="H203" s="13">
        <v>1666971</v>
      </c>
      <c r="I203" s="13">
        <v>1684469</v>
      </c>
      <c r="J203" s="13">
        <v>1660583</v>
      </c>
      <c r="K203" s="13">
        <v>23886</v>
      </c>
      <c r="L203" s="35">
        <v>10307254.427906506</v>
      </c>
      <c r="M203" s="13">
        <v>14604071.867321946</v>
      </c>
      <c r="N203" s="13">
        <v>8981529</v>
      </c>
      <c r="O203" s="13">
        <v>42471</v>
      </c>
      <c r="P203" s="13">
        <v>5665013.8673219457</v>
      </c>
      <c r="Q203" s="35">
        <v>193860.98879</v>
      </c>
      <c r="R203" s="13">
        <v>355103</v>
      </c>
      <c r="S203" s="13">
        <v>8237</v>
      </c>
      <c r="T203" s="13">
        <v>260149.5</v>
      </c>
      <c r="U203" s="35">
        <v>60017.819179999999</v>
      </c>
      <c r="V203" s="13">
        <v>212557</v>
      </c>
      <c r="W203" s="13">
        <v>77</v>
      </c>
      <c r="X203" s="13">
        <v>159360</v>
      </c>
      <c r="Y203" s="35">
        <v>31473.366301660095</v>
      </c>
      <c r="Z203" s="13">
        <v>277708</v>
      </c>
      <c r="AA203" s="13">
        <v>82508</v>
      </c>
      <c r="AB203" s="1">
        <v>157208.1</v>
      </c>
    </row>
    <row r="204" spans="1:28">
      <c r="A204" s="2">
        <v>482</v>
      </c>
      <c r="B204" s="1" t="s">
        <v>165</v>
      </c>
      <c r="C204" s="13">
        <v>2580257.6675405661</v>
      </c>
      <c r="D204" s="13">
        <v>2473336.7047288977</v>
      </c>
      <c r="E204" s="13">
        <v>106920.96281166846</v>
      </c>
      <c r="F204" s="13">
        <v>2596786</v>
      </c>
      <c r="G204" s="13">
        <v>2445738</v>
      </c>
      <c r="H204" s="13">
        <v>151048</v>
      </c>
      <c r="I204" s="13">
        <v>100176</v>
      </c>
      <c r="J204" s="13">
        <v>96728</v>
      </c>
      <c r="K204" s="13">
        <v>3448</v>
      </c>
      <c r="L204" s="35">
        <v>801858.75162559096</v>
      </c>
      <c r="M204" s="13">
        <v>1063852.9868423543</v>
      </c>
      <c r="N204" s="13">
        <v>1036605</v>
      </c>
      <c r="O204" s="13">
        <v>0</v>
      </c>
      <c r="P204" s="13">
        <v>27247.986842354294</v>
      </c>
      <c r="Q204" s="35">
        <v>54921.934293999999</v>
      </c>
      <c r="R204" s="13">
        <v>45372</v>
      </c>
      <c r="S204" s="13">
        <v>2617</v>
      </c>
      <c r="T204" s="13">
        <v>32066.25</v>
      </c>
      <c r="U204" s="35">
        <v>9128.3451693000006</v>
      </c>
      <c r="V204" s="13">
        <v>7356</v>
      </c>
      <c r="W204" s="13">
        <v>0</v>
      </c>
      <c r="X204" s="13">
        <v>5517</v>
      </c>
      <c r="Y204" s="35">
        <v>0</v>
      </c>
      <c r="Z204" s="13">
        <v>90077</v>
      </c>
      <c r="AA204" s="13">
        <v>8433</v>
      </c>
      <c r="AB204" s="1">
        <v>61233</v>
      </c>
    </row>
    <row r="205" spans="1:28">
      <c r="A205" s="2">
        <v>483</v>
      </c>
      <c r="B205" s="1" t="s">
        <v>514</v>
      </c>
      <c r="C205" s="13">
        <v>670290.7669219278</v>
      </c>
      <c r="D205" s="13">
        <v>617887.63222828705</v>
      </c>
      <c r="E205" s="13">
        <v>52403.134693640801</v>
      </c>
      <c r="F205" s="13">
        <v>679436</v>
      </c>
      <c r="G205" s="13">
        <v>648347</v>
      </c>
      <c r="H205" s="13">
        <v>31089</v>
      </c>
      <c r="I205" s="13">
        <v>30648</v>
      </c>
      <c r="J205" s="13">
        <v>30648</v>
      </c>
      <c r="K205" s="13">
        <v>0</v>
      </c>
      <c r="L205" s="35">
        <v>198531.38572413291</v>
      </c>
      <c r="M205" s="13">
        <v>337131.59897558333</v>
      </c>
      <c r="N205" s="13">
        <v>87598</v>
      </c>
      <c r="O205" s="13">
        <v>320</v>
      </c>
      <c r="P205" s="13">
        <v>148898.53929309969</v>
      </c>
      <c r="Q205" s="35">
        <v>21032.235943</v>
      </c>
      <c r="R205" s="13">
        <v>81109</v>
      </c>
      <c r="S205" s="13">
        <v>0</v>
      </c>
      <c r="T205" s="13">
        <v>60831.75</v>
      </c>
      <c r="U205" s="35">
        <v>3761.8538294</v>
      </c>
      <c r="V205" s="13">
        <v>22108</v>
      </c>
      <c r="W205" s="13">
        <v>0</v>
      </c>
      <c r="X205" s="13">
        <v>16581</v>
      </c>
      <c r="Y205" s="35">
        <v>52122.964260930021</v>
      </c>
      <c r="Z205" s="13">
        <v>69271</v>
      </c>
      <c r="AA205" s="13">
        <v>135902</v>
      </c>
      <c r="AB205" s="1">
        <v>-48897.599999999999</v>
      </c>
    </row>
    <row r="206" spans="1:28">
      <c r="A206" s="2">
        <v>484</v>
      </c>
      <c r="B206" s="1" t="s">
        <v>166</v>
      </c>
      <c r="C206" s="13">
        <v>9504392.2167911846</v>
      </c>
      <c r="D206" s="13">
        <v>8818125.2005499937</v>
      </c>
      <c r="E206" s="13">
        <v>686267.01624119026</v>
      </c>
      <c r="F206" s="13">
        <v>9424338</v>
      </c>
      <c r="G206" s="13">
        <v>8685617</v>
      </c>
      <c r="H206" s="13">
        <v>738721</v>
      </c>
      <c r="I206" s="13">
        <v>505359</v>
      </c>
      <c r="J206" s="13">
        <v>488099</v>
      </c>
      <c r="K206" s="13">
        <v>17260</v>
      </c>
      <c r="L206" s="35">
        <v>2851250.79084229</v>
      </c>
      <c r="M206" s="13">
        <v>4906110.5765628275</v>
      </c>
      <c r="N206" s="13">
        <v>3935396</v>
      </c>
      <c r="O206" s="13">
        <v>15935.08</v>
      </c>
      <c r="P206" s="13">
        <v>986649.65656282753</v>
      </c>
      <c r="Q206" s="35">
        <v>90769.669580000002</v>
      </c>
      <c r="R206" s="13">
        <v>176445</v>
      </c>
      <c r="S206" s="13">
        <v>60</v>
      </c>
      <c r="T206" s="13">
        <v>132288.75</v>
      </c>
      <c r="U206" s="35">
        <v>11027.944229999999</v>
      </c>
      <c r="V206" s="13">
        <v>56955</v>
      </c>
      <c r="W206" s="13">
        <v>0</v>
      </c>
      <c r="X206" s="13">
        <v>42716.25</v>
      </c>
      <c r="Y206" s="35">
        <v>90245.227453612009</v>
      </c>
      <c r="Z206" s="13">
        <v>407765</v>
      </c>
      <c r="AA206" s="13">
        <v>240932</v>
      </c>
      <c r="AB206" s="1">
        <v>131416.95000000001</v>
      </c>
    </row>
    <row r="207" spans="1:28">
      <c r="A207" s="2">
        <v>489</v>
      </c>
      <c r="B207" s="1" t="s">
        <v>167</v>
      </c>
      <c r="C207" s="13">
        <v>1879901.9428930837</v>
      </c>
      <c r="D207" s="13">
        <v>1843061.1466002907</v>
      </c>
      <c r="E207" s="13">
        <v>36840.796292793013</v>
      </c>
      <c r="F207" s="13">
        <v>3138711</v>
      </c>
      <c r="G207" s="13">
        <v>3026397</v>
      </c>
      <c r="H207" s="13">
        <v>112314</v>
      </c>
      <c r="I207" s="13">
        <v>134645</v>
      </c>
      <c r="J207" s="13">
        <v>115355</v>
      </c>
      <c r="K207" s="13">
        <v>19290</v>
      </c>
      <c r="L207" s="35">
        <v>646202.72649833933</v>
      </c>
      <c r="M207" s="13">
        <v>1113999.3212965108</v>
      </c>
      <c r="N207" s="13">
        <v>700160</v>
      </c>
      <c r="O207" s="13">
        <v>44</v>
      </c>
      <c r="P207" s="13">
        <v>413883.32129651075</v>
      </c>
      <c r="Q207" s="35">
        <v>58806.321408999996</v>
      </c>
      <c r="R207" s="13">
        <v>134857</v>
      </c>
      <c r="S207" s="13">
        <v>0</v>
      </c>
      <c r="T207" s="13">
        <v>101142.75</v>
      </c>
      <c r="U207" s="35">
        <v>8938.7061907999996</v>
      </c>
      <c r="V207" s="13">
        <v>35360</v>
      </c>
      <c r="W207" s="13">
        <v>0</v>
      </c>
      <c r="X207" s="13">
        <v>26520</v>
      </c>
      <c r="Y207" s="35">
        <v>20969.726589310809</v>
      </c>
      <c r="Z207" s="13">
        <v>47581</v>
      </c>
      <c r="AA207" s="13">
        <v>60288</v>
      </c>
      <c r="AB207" s="1">
        <v>-8459.25</v>
      </c>
    </row>
    <row r="208" spans="1:28">
      <c r="A208" s="2">
        <v>491</v>
      </c>
      <c r="B208" s="1" t="s">
        <v>431</v>
      </c>
      <c r="C208" s="13">
        <v>372647.26580524136</v>
      </c>
      <c r="D208" s="13">
        <v>357251.26609445468</v>
      </c>
      <c r="E208" s="13">
        <v>15395.999710786688</v>
      </c>
      <c r="F208" s="13">
        <v>455453</v>
      </c>
      <c r="G208" s="13">
        <v>441185</v>
      </c>
      <c r="H208" s="13">
        <v>14268</v>
      </c>
      <c r="I208" s="13">
        <v>2480</v>
      </c>
      <c r="J208" s="13">
        <v>2480</v>
      </c>
      <c r="K208" s="13">
        <v>0</v>
      </c>
      <c r="L208" s="35">
        <v>182313.01653088912</v>
      </c>
      <c r="M208" s="13">
        <v>329756.39078411809</v>
      </c>
      <c r="N208" s="13">
        <v>84021</v>
      </c>
      <c r="O208" s="13">
        <v>0</v>
      </c>
      <c r="P208" s="13">
        <v>136734.76239816684</v>
      </c>
      <c r="Q208" s="35">
        <v>13104.210223</v>
      </c>
      <c r="R208" s="13">
        <v>4873</v>
      </c>
      <c r="S208" s="13">
        <v>0</v>
      </c>
      <c r="T208" s="13">
        <v>3654.75</v>
      </c>
      <c r="U208" s="35">
        <v>0</v>
      </c>
      <c r="V208" s="13">
        <v>0</v>
      </c>
      <c r="W208" s="13">
        <v>0</v>
      </c>
      <c r="X208" s="13">
        <v>0</v>
      </c>
      <c r="Y208" s="35">
        <v>3869.0575167927013</v>
      </c>
      <c r="Z208" s="13">
        <v>5899</v>
      </c>
      <c r="AA208" s="13">
        <v>16457</v>
      </c>
      <c r="AB208" s="1">
        <v>-7033.65</v>
      </c>
    </row>
    <row r="209" spans="1:28">
      <c r="A209" s="2">
        <v>497</v>
      </c>
      <c r="B209" s="1" t="s">
        <v>477</v>
      </c>
      <c r="C209" s="13">
        <v>1492242.1838738697</v>
      </c>
      <c r="D209" s="13">
        <v>1394311.2470208844</v>
      </c>
      <c r="E209" s="13">
        <v>97930.936852985353</v>
      </c>
      <c r="F209" s="13">
        <v>1836509</v>
      </c>
      <c r="G209" s="13">
        <v>1762452</v>
      </c>
      <c r="H209" s="13">
        <v>74057</v>
      </c>
      <c r="I209" s="13">
        <v>76296</v>
      </c>
      <c r="J209" s="13">
        <v>75276</v>
      </c>
      <c r="K209" s="13">
        <v>1020</v>
      </c>
      <c r="L209" s="35">
        <v>415972.44242808269</v>
      </c>
      <c r="M209" s="13">
        <v>717366.82418763544</v>
      </c>
      <c r="N209" s="13">
        <v>488494</v>
      </c>
      <c r="O209" s="13">
        <v>7867</v>
      </c>
      <c r="P209" s="13">
        <v>236739.82418763544</v>
      </c>
      <c r="Q209" s="35">
        <v>23481.519772</v>
      </c>
      <c r="R209" s="13">
        <v>35486</v>
      </c>
      <c r="S209" s="13">
        <v>629</v>
      </c>
      <c r="T209" s="13">
        <v>26142.75</v>
      </c>
      <c r="U209" s="35">
        <v>5054.8999106000001</v>
      </c>
      <c r="V209" s="13">
        <v>14836</v>
      </c>
      <c r="W209" s="13">
        <v>0</v>
      </c>
      <c r="X209" s="13">
        <v>11127</v>
      </c>
      <c r="Y209" s="35">
        <v>6182.2750202401576</v>
      </c>
      <c r="Z209" s="13">
        <v>42653</v>
      </c>
      <c r="AA209" s="13">
        <v>9137</v>
      </c>
      <c r="AB209" s="1">
        <v>26373.599999999999</v>
      </c>
    </row>
    <row r="210" spans="1:28">
      <c r="A210" s="2">
        <v>498</v>
      </c>
      <c r="B210" s="1" t="s">
        <v>168</v>
      </c>
      <c r="C210" s="13">
        <v>899262.16933783318</v>
      </c>
      <c r="D210" s="13">
        <v>885489.58366728632</v>
      </c>
      <c r="E210" s="13">
        <v>13772.585670546841</v>
      </c>
      <c r="F210" s="13">
        <v>940757</v>
      </c>
      <c r="G210" s="13">
        <v>917911</v>
      </c>
      <c r="H210" s="13">
        <v>22846</v>
      </c>
      <c r="I210" s="13">
        <v>22415</v>
      </c>
      <c r="J210" s="13">
        <v>19818</v>
      </c>
      <c r="K210" s="13">
        <v>2597</v>
      </c>
      <c r="L210" s="35">
        <v>385607.0992368788</v>
      </c>
      <c r="M210" s="13">
        <v>670368.87095666025</v>
      </c>
      <c r="N210" s="13">
        <v>204887</v>
      </c>
      <c r="O210" s="13">
        <v>0</v>
      </c>
      <c r="P210" s="13">
        <v>289205.3244276591</v>
      </c>
      <c r="Q210" s="35">
        <v>21088.454376999998</v>
      </c>
      <c r="R210" s="13">
        <v>51398</v>
      </c>
      <c r="S210" s="13">
        <v>400</v>
      </c>
      <c r="T210" s="13">
        <v>38248.5</v>
      </c>
      <c r="U210" s="35">
        <v>20228.643962999999</v>
      </c>
      <c r="V210" s="13">
        <v>38399</v>
      </c>
      <c r="W210" s="13">
        <v>0</v>
      </c>
      <c r="X210" s="13">
        <v>28799.25</v>
      </c>
      <c r="Y210" s="35">
        <v>14483.682590574666</v>
      </c>
      <c r="Z210" s="13">
        <v>54463</v>
      </c>
      <c r="AA210" s="13">
        <v>30438</v>
      </c>
      <c r="AB210" s="1">
        <v>20386.5</v>
      </c>
    </row>
    <row r="211" spans="1:28">
      <c r="A211" s="2">
        <v>499</v>
      </c>
      <c r="B211" s="1" t="s">
        <v>444</v>
      </c>
      <c r="C211" s="13">
        <v>1468765.4612493273</v>
      </c>
      <c r="D211" s="13">
        <v>1433532.6056298944</v>
      </c>
      <c r="E211" s="13">
        <v>35232.855619432783</v>
      </c>
      <c r="F211" s="13">
        <v>1535630</v>
      </c>
      <c r="G211" s="13">
        <v>1507216</v>
      </c>
      <c r="H211" s="13">
        <v>28414</v>
      </c>
      <c r="I211" s="13">
        <v>78100</v>
      </c>
      <c r="J211" s="13">
        <v>78100</v>
      </c>
      <c r="K211" s="13">
        <v>0</v>
      </c>
      <c r="L211" s="35">
        <v>414121.79445798974</v>
      </c>
      <c r="M211" s="13">
        <v>701318.88151254901</v>
      </c>
      <c r="N211" s="13">
        <v>225849</v>
      </c>
      <c r="O211" s="13">
        <v>1360</v>
      </c>
      <c r="P211" s="13">
        <v>310591.34584349231</v>
      </c>
      <c r="Q211" s="35">
        <v>22475.925318000001</v>
      </c>
      <c r="R211" s="13">
        <v>63435</v>
      </c>
      <c r="S211" s="13">
        <v>46</v>
      </c>
      <c r="T211" s="13">
        <v>47541.75</v>
      </c>
      <c r="U211" s="35">
        <v>3036.5576746000002</v>
      </c>
      <c r="V211" s="13">
        <v>18068</v>
      </c>
      <c r="W211" s="13">
        <v>0</v>
      </c>
      <c r="X211" s="13">
        <v>13551</v>
      </c>
      <c r="Y211" s="35">
        <v>18066.63211531016</v>
      </c>
      <c r="Z211" s="13">
        <v>78880</v>
      </c>
      <c r="AA211" s="13">
        <v>65618</v>
      </c>
      <c r="AB211" s="1">
        <v>12175.65</v>
      </c>
    </row>
    <row r="212" spans="1:28">
      <c r="A212" s="2">
        <v>501</v>
      </c>
      <c r="B212" s="1" t="s">
        <v>169</v>
      </c>
      <c r="C212" s="13">
        <v>1301590.2809113262</v>
      </c>
      <c r="D212" s="13">
        <v>1274234.6583100937</v>
      </c>
      <c r="E212" s="13">
        <v>27355.622601232462</v>
      </c>
      <c r="F212" s="13">
        <v>1411266</v>
      </c>
      <c r="G212" s="13">
        <v>1390884</v>
      </c>
      <c r="H212" s="13">
        <v>20382</v>
      </c>
      <c r="I212" s="13">
        <v>28633</v>
      </c>
      <c r="J212" s="13">
        <v>28633</v>
      </c>
      <c r="K212" s="13">
        <v>0</v>
      </c>
      <c r="L212" s="35">
        <v>487077.24041626189</v>
      </c>
      <c r="M212" s="13">
        <v>865874.29201674007</v>
      </c>
      <c r="N212" s="13">
        <v>147355</v>
      </c>
      <c r="O212" s="13">
        <v>0</v>
      </c>
      <c r="P212" s="13">
        <v>365307.93031219643</v>
      </c>
      <c r="Q212" s="35">
        <v>19745.826154999999</v>
      </c>
      <c r="R212" s="13">
        <v>87784</v>
      </c>
      <c r="S212" s="13">
        <v>2455</v>
      </c>
      <c r="T212" s="13">
        <v>63996.75</v>
      </c>
      <c r="U212" s="35">
        <v>9978.8437580999998</v>
      </c>
      <c r="V212" s="13">
        <v>44840</v>
      </c>
      <c r="W212" s="13">
        <v>0</v>
      </c>
      <c r="X212" s="13">
        <v>33630</v>
      </c>
      <c r="Y212" s="35">
        <v>15109.992924309499</v>
      </c>
      <c r="Z212" s="13">
        <v>21450</v>
      </c>
      <c r="AA212" s="13">
        <v>73250</v>
      </c>
      <c r="AB212" s="1">
        <v>-38850</v>
      </c>
    </row>
    <row r="213" spans="1:28">
      <c r="A213" s="2">
        <v>502</v>
      </c>
      <c r="B213" s="1" t="s">
        <v>170</v>
      </c>
      <c r="C213" s="13">
        <v>20583827.433834799</v>
      </c>
      <c r="D213" s="13">
        <v>19354091.943413544</v>
      </c>
      <c r="E213" s="13">
        <v>1229735.4904212556</v>
      </c>
      <c r="F213" s="13">
        <v>19659975</v>
      </c>
      <c r="G213" s="13">
        <v>18439950</v>
      </c>
      <c r="H213" s="13">
        <v>1220025</v>
      </c>
      <c r="I213" s="13">
        <v>1081471</v>
      </c>
      <c r="J213" s="13">
        <v>971836</v>
      </c>
      <c r="K213" s="13">
        <v>109635</v>
      </c>
      <c r="L213" s="35">
        <v>6509978.8037814666</v>
      </c>
      <c r="M213" s="13">
        <v>6996391.3824115498</v>
      </c>
      <c r="N213" s="13">
        <v>4386390</v>
      </c>
      <c r="O213" s="13">
        <v>1023394</v>
      </c>
      <c r="P213" s="13">
        <v>3633395.3824115498</v>
      </c>
      <c r="Q213" s="35">
        <v>152645.72188999999</v>
      </c>
      <c r="R213" s="13">
        <v>403086</v>
      </c>
      <c r="S213" s="13">
        <v>18711</v>
      </c>
      <c r="T213" s="13">
        <v>288281.25</v>
      </c>
      <c r="U213" s="35">
        <v>20375.687108999999</v>
      </c>
      <c r="V213" s="13">
        <v>19553</v>
      </c>
      <c r="W213" s="13">
        <v>0</v>
      </c>
      <c r="X213" s="13">
        <v>14664.75</v>
      </c>
      <c r="Y213" s="35">
        <v>37683.712995865564</v>
      </c>
      <c r="Z213" s="13">
        <v>269994</v>
      </c>
      <c r="AA213" s="13">
        <v>62860</v>
      </c>
      <c r="AB213" s="1">
        <v>160610.70000000001</v>
      </c>
    </row>
    <row r="214" spans="1:28">
      <c r="A214" s="2">
        <v>503</v>
      </c>
      <c r="B214" s="1" t="s">
        <v>171</v>
      </c>
      <c r="C214" s="13">
        <v>30917493.068630036</v>
      </c>
      <c r="D214" s="13">
        <v>29094916.170180574</v>
      </c>
      <c r="E214" s="13">
        <v>1822576.8984494633</v>
      </c>
      <c r="F214" s="13">
        <v>34227792</v>
      </c>
      <c r="G214" s="13">
        <v>32480280</v>
      </c>
      <c r="H214" s="13">
        <v>1747512</v>
      </c>
      <c r="I214" s="13">
        <v>1827811</v>
      </c>
      <c r="J214" s="13">
        <v>1734455</v>
      </c>
      <c r="K214" s="13">
        <v>93356</v>
      </c>
      <c r="L214" s="35">
        <v>10875723.891791759</v>
      </c>
      <c r="M214" s="13">
        <v>18899535.138191052</v>
      </c>
      <c r="N214" s="13">
        <v>12865085</v>
      </c>
      <c r="O214" s="13">
        <v>115093</v>
      </c>
      <c r="P214" s="13">
        <v>6149543.1381910518</v>
      </c>
      <c r="Q214" s="35">
        <v>135698.41954999999</v>
      </c>
      <c r="R214" s="13">
        <v>535330</v>
      </c>
      <c r="S214" s="13">
        <v>9978</v>
      </c>
      <c r="T214" s="13">
        <v>394014</v>
      </c>
      <c r="U214" s="35">
        <v>20869.331957999999</v>
      </c>
      <c r="V214" s="13">
        <v>57746</v>
      </c>
      <c r="W214" s="13">
        <v>0</v>
      </c>
      <c r="X214" s="13">
        <v>43309.5</v>
      </c>
      <c r="Y214" s="35">
        <v>62258.511820789427</v>
      </c>
      <c r="Z214" s="13">
        <v>426626</v>
      </c>
      <c r="AA214" s="13">
        <v>132133</v>
      </c>
      <c r="AB214" s="1">
        <v>230361.15</v>
      </c>
    </row>
    <row r="215" spans="1:28">
      <c r="A215" s="2">
        <v>504</v>
      </c>
      <c r="B215" s="1" t="s">
        <v>450</v>
      </c>
      <c r="C215" s="13">
        <v>535596.33507645666</v>
      </c>
      <c r="D215" s="13">
        <v>503455.57387182326</v>
      </c>
      <c r="E215" s="13">
        <v>32140.761204633429</v>
      </c>
      <c r="F215" s="13">
        <v>521763</v>
      </c>
      <c r="G215" s="13">
        <v>482346</v>
      </c>
      <c r="H215" s="13">
        <v>39417</v>
      </c>
      <c r="I215" s="13">
        <v>28176</v>
      </c>
      <c r="J215" s="13">
        <v>28176</v>
      </c>
      <c r="K215" s="13">
        <v>0</v>
      </c>
      <c r="L215" s="35">
        <v>165291.28871446225</v>
      </c>
      <c r="M215" s="13">
        <v>247284.19579157431</v>
      </c>
      <c r="N215" s="13">
        <v>205291</v>
      </c>
      <c r="O215" s="13">
        <v>17450</v>
      </c>
      <c r="P215" s="13">
        <v>59443.195791574311</v>
      </c>
      <c r="Q215" s="35">
        <v>28261.313211000001</v>
      </c>
      <c r="R215" s="13">
        <v>34435</v>
      </c>
      <c r="S215" s="13">
        <v>0</v>
      </c>
      <c r="T215" s="13">
        <v>25826.25</v>
      </c>
      <c r="U215" s="35">
        <v>279.79043138999998</v>
      </c>
      <c r="V215" s="13">
        <v>22342</v>
      </c>
      <c r="W215" s="13">
        <v>0</v>
      </c>
      <c r="X215" s="13">
        <v>16756.5</v>
      </c>
      <c r="Y215" s="35">
        <v>34794.375502109819</v>
      </c>
      <c r="Z215" s="13">
        <v>8244</v>
      </c>
      <c r="AA215" s="13">
        <v>22955</v>
      </c>
      <c r="AB215" s="1">
        <v>-9796.65</v>
      </c>
    </row>
    <row r="216" spans="1:28">
      <c r="A216" s="2">
        <v>505</v>
      </c>
      <c r="B216" s="1" t="s">
        <v>172</v>
      </c>
      <c r="C216" s="13">
        <v>43971980.273010492</v>
      </c>
      <c r="D216" s="13">
        <v>41686798.713926129</v>
      </c>
      <c r="E216" s="13">
        <v>2285181.5590843633</v>
      </c>
      <c r="F216" s="13">
        <v>44656407</v>
      </c>
      <c r="G216" s="13">
        <v>42306522</v>
      </c>
      <c r="H216" s="13">
        <v>2349885</v>
      </c>
      <c r="I216" s="13">
        <v>2587000</v>
      </c>
      <c r="J216" s="13">
        <v>2420554</v>
      </c>
      <c r="K216" s="13">
        <v>166446</v>
      </c>
      <c r="L216" s="35">
        <v>21358210.289393697</v>
      </c>
      <c r="M216" s="13">
        <v>37812261.400968939</v>
      </c>
      <c r="N216" s="13">
        <v>24512155</v>
      </c>
      <c r="O216" s="13">
        <v>2106752</v>
      </c>
      <c r="P216" s="13">
        <v>15406858.400968939</v>
      </c>
      <c r="Q216" s="35">
        <v>279245.54571999999</v>
      </c>
      <c r="R216" s="13">
        <v>519683</v>
      </c>
      <c r="S216" s="13">
        <v>13388</v>
      </c>
      <c r="T216" s="13">
        <v>379721.25</v>
      </c>
      <c r="U216" s="35">
        <v>80539.382427000004</v>
      </c>
      <c r="V216" s="13">
        <v>203952</v>
      </c>
      <c r="W216" s="13">
        <v>4609</v>
      </c>
      <c r="X216" s="13">
        <v>149507.25</v>
      </c>
      <c r="Y216" s="35">
        <v>166907.11084718016</v>
      </c>
      <c r="Z216" s="13">
        <v>1007259</v>
      </c>
      <c r="AA216" s="13">
        <v>614374</v>
      </c>
      <c r="AB216" s="1">
        <v>292739.75</v>
      </c>
    </row>
    <row r="217" spans="1:28">
      <c r="A217" s="2">
        <v>511</v>
      </c>
      <c r="B217" s="1" t="s">
        <v>451</v>
      </c>
      <c r="C217" s="13">
        <v>641731.11555400433</v>
      </c>
      <c r="D217" s="13">
        <v>616714.5501953552</v>
      </c>
      <c r="E217" s="13">
        <v>25016.565358649121</v>
      </c>
      <c r="F217" s="13">
        <v>717066</v>
      </c>
      <c r="G217" s="13">
        <v>710340</v>
      </c>
      <c r="H217" s="13">
        <v>6726</v>
      </c>
      <c r="I217" s="13">
        <v>47513</v>
      </c>
      <c r="J217" s="13">
        <v>46548</v>
      </c>
      <c r="K217" s="13">
        <v>965</v>
      </c>
      <c r="L217" s="35">
        <v>187913.34339463443</v>
      </c>
      <c r="M217" s="13">
        <v>252214.10151755111</v>
      </c>
      <c r="N217" s="13">
        <v>152536</v>
      </c>
      <c r="O217" s="13">
        <v>0</v>
      </c>
      <c r="P217" s="13">
        <v>99678.101517551113</v>
      </c>
      <c r="Q217" s="35">
        <v>39768.306627999998</v>
      </c>
      <c r="R217" s="13">
        <v>53955</v>
      </c>
      <c r="S217" s="13">
        <v>0</v>
      </c>
      <c r="T217" s="13">
        <v>40466.25</v>
      </c>
      <c r="U217" s="35">
        <v>5054.8999106000001</v>
      </c>
      <c r="V217" s="13">
        <v>0</v>
      </c>
      <c r="W217" s="13">
        <v>0</v>
      </c>
      <c r="X217" s="13">
        <v>0</v>
      </c>
      <c r="Y217" s="35">
        <v>2527.93792588832</v>
      </c>
      <c r="Z217" s="13">
        <v>21461</v>
      </c>
      <c r="AA217" s="13">
        <v>2165</v>
      </c>
      <c r="AB217" s="1">
        <v>15326.55</v>
      </c>
    </row>
    <row r="218" spans="1:28">
      <c r="A218" s="2">
        <v>512</v>
      </c>
      <c r="B218" s="1" t="s">
        <v>173</v>
      </c>
      <c r="C218" s="13">
        <v>6659851.3065433083</v>
      </c>
      <c r="D218" s="13">
        <v>6307170.7312646732</v>
      </c>
      <c r="E218" s="13">
        <v>352680.57527863554</v>
      </c>
      <c r="F218" s="13">
        <v>6230497</v>
      </c>
      <c r="G218" s="13">
        <v>5885571</v>
      </c>
      <c r="H218" s="13">
        <v>344926</v>
      </c>
      <c r="I218" s="13">
        <v>387241</v>
      </c>
      <c r="J218" s="13">
        <v>367553</v>
      </c>
      <c r="K218" s="13">
        <v>19688</v>
      </c>
      <c r="L218" s="35">
        <v>2624737.9303633748</v>
      </c>
      <c r="M218" s="13">
        <v>4290158.5848126067</v>
      </c>
      <c r="N218" s="13">
        <v>2413084</v>
      </c>
      <c r="O218" s="13">
        <v>0</v>
      </c>
      <c r="P218" s="13">
        <v>1877074.5848126067</v>
      </c>
      <c r="Q218" s="35">
        <v>62632.013903999999</v>
      </c>
      <c r="R218" s="13">
        <v>91459</v>
      </c>
      <c r="S218" s="13">
        <v>0</v>
      </c>
      <c r="T218" s="13">
        <v>68594.25</v>
      </c>
      <c r="U218" s="35">
        <v>9412.0141903999993</v>
      </c>
      <c r="V218" s="13">
        <v>49772</v>
      </c>
      <c r="W218" s="13">
        <v>369</v>
      </c>
      <c r="X218" s="13">
        <v>37052.25</v>
      </c>
      <c r="Y218" s="35">
        <v>24720.873778842259</v>
      </c>
      <c r="Z218" s="13">
        <v>28762</v>
      </c>
      <c r="AA218" s="13">
        <v>15942</v>
      </c>
      <c r="AB218" s="1">
        <v>12117</v>
      </c>
    </row>
    <row r="219" spans="1:28">
      <c r="A219" s="2">
        <v>513</v>
      </c>
      <c r="B219" s="1" t="s">
        <v>174</v>
      </c>
      <c r="C219" s="13">
        <v>17600597.323912743</v>
      </c>
      <c r="D219" s="13">
        <v>16733330.602530967</v>
      </c>
      <c r="E219" s="13">
        <v>867266.72138177708</v>
      </c>
      <c r="F219" s="13">
        <v>17174084</v>
      </c>
      <c r="G219" s="13">
        <v>16198767</v>
      </c>
      <c r="H219" s="13">
        <v>975317</v>
      </c>
      <c r="I219" s="13">
        <v>998278</v>
      </c>
      <c r="J219" s="13">
        <v>998278</v>
      </c>
      <c r="K219" s="13">
        <v>0</v>
      </c>
      <c r="L219" s="35">
        <v>7253612.7028229339</v>
      </c>
      <c r="M219" s="13">
        <v>12242781.935589727</v>
      </c>
      <c r="N219" s="13">
        <v>9077366</v>
      </c>
      <c r="O219" s="13">
        <v>4913</v>
      </c>
      <c r="P219" s="13">
        <v>3170328.935589727</v>
      </c>
      <c r="Q219" s="35">
        <v>109205.84048</v>
      </c>
      <c r="R219" s="13">
        <v>384392</v>
      </c>
      <c r="S219" s="13">
        <v>2248</v>
      </c>
      <c r="T219" s="13">
        <v>286608</v>
      </c>
      <c r="U219" s="35">
        <v>49328.307588999996</v>
      </c>
      <c r="V219" s="13">
        <v>97108</v>
      </c>
      <c r="W219" s="13">
        <v>2058</v>
      </c>
      <c r="X219" s="13">
        <v>71287.5</v>
      </c>
      <c r="Y219" s="35">
        <v>9546.786020561316</v>
      </c>
      <c r="Z219" s="13">
        <v>186924</v>
      </c>
      <c r="AA219" s="13">
        <v>75041</v>
      </c>
      <c r="AB219" s="1">
        <v>89983.35</v>
      </c>
    </row>
    <row r="220" spans="1:28">
      <c r="A220" s="2">
        <v>518</v>
      </c>
      <c r="B220" s="1" t="s">
        <v>175</v>
      </c>
      <c r="C220" s="13">
        <v>257646365.98742551</v>
      </c>
      <c r="D220" s="13">
        <v>241799584.55762836</v>
      </c>
      <c r="E220" s="13">
        <v>15846781.429797158</v>
      </c>
      <c r="F220" s="13">
        <v>245207502</v>
      </c>
      <c r="G220" s="13">
        <v>228804303</v>
      </c>
      <c r="H220" s="13">
        <v>16403199</v>
      </c>
      <c r="I220" s="13">
        <v>11454220</v>
      </c>
      <c r="J220" s="13">
        <v>11447957</v>
      </c>
      <c r="K220" s="13">
        <v>6263</v>
      </c>
      <c r="L220" s="35">
        <v>110050599.93424521</v>
      </c>
      <c r="M220" s="13">
        <v>152466743.23000324</v>
      </c>
      <c r="N220" s="13">
        <v>142260643</v>
      </c>
      <c r="O220" s="13">
        <v>5262460</v>
      </c>
      <c r="P220" s="13">
        <v>15468560.230003238</v>
      </c>
      <c r="Q220" s="35">
        <v>774627.45906000002</v>
      </c>
      <c r="R220" s="13">
        <v>2422827</v>
      </c>
      <c r="S220" s="13">
        <v>161751</v>
      </c>
      <c r="T220" s="13">
        <v>1695807</v>
      </c>
      <c r="U220" s="35">
        <v>302372.64094999997</v>
      </c>
      <c r="V220" s="13">
        <v>794104</v>
      </c>
      <c r="W220" s="13">
        <v>27982</v>
      </c>
      <c r="X220" s="13">
        <v>574591.5</v>
      </c>
      <c r="Y220" s="35">
        <v>487453.46949439467</v>
      </c>
      <c r="Z220" s="13">
        <v>3333092</v>
      </c>
      <c r="AA220" s="13">
        <v>879706</v>
      </c>
      <c r="AB220" s="1">
        <v>1894180.5</v>
      </c>
    </row>
    <row r="221" spans="1:28">
      <c r="A221" s="2">
        <v>523</v>
      </c>
      <c r="B221" s="1" t="s">
        <v>176</v>
      </c>
      <c r="C221" s="13">
        <v>797157.94671855855</v>
      </c>
      <c r="D221" s="13">
        <v>768730.79348402168</v>
      </c>
      <c r="E221" s="13">
        <v>28427.153234536876</v>
      </c>
      <c r="F221" s="13">
        <v>820836</v>
      </c>
      <c r="G221" s="13">
        <v>791872</v>
      </c>
      <c r="H221" s="13">
        <v>28964</v>
      </c>
      <c r="I221" s="13">
        <v>55284</v>
      </c>
      <c r="J221" s="13">
        <v>55253</v>
      </c>
      <c r="K221" s="13">
        <v>31</v>
      </c>
      <c r="L221" s="35">
        <v>251846.37650960489</v>
      </c>
      <c r="M221" s="13">
        <v>441581.16731305979</v>
      </c>
      <c r="N221" s="13">
        <v>322675</v>
      </c>
      <c r="O221" s="13">
        <v>0</v>
      </c>
      <c r="P221" s="13">
        <v>118906.16731305979</v>
      </c>
      <c r="Q221" s="35">
        <v>11666.747687999999</v>
      </c>
      <c r="R221" s="13">
        <v>2872</v>
      </c>
      <c r="S221" s="13">
        <v>0</v>
      </c>
      <c r="T221" s="13">
        <v>2154</v>
      </c>
      <c r="U221" s="35">
        <v>8659.0530550999993</v>
      </c>
      <c r="V221" s="13">
        <v>0</v>
      </c>
      <c r="W221" s="13">
        <v>0</v>
      </c>
      <c r="X221" s="13">
        <v>0</v>
      </c>
      <c r="Y221" s="35">
        <v>0</v>
      </c>
      <c r="Z221" s="13">
        <v>7002</v>
      </c>
      <c r="AA221" s="13">
        <v>12270</v>
      </c>
      <c r="AB221" s="1">
        <v>-2900.7</v>
      </c>
    </row>
    <row r="222" spans="1:28">
      <c r="A222" s="2">
        <v>530</v>
      </c>
      <c r="B222" s="1" t="s">
        <v>177</v>
      </c>
      <c r="C222" s="13">
        <v>8634021.8998101093</v>
      </c>
      <c r="D222" s="13">
        <v>8218703.8473186316</v>
      </c>
      <c r="E222" s="13">
        <v>415318.05249147688</v>
      </c>
      <c r="F222" s="13">
        <v>7799855</v>
      </c>
      <c r="G222" s="13">
        <v>7460822</v>
      </c>
      <c r="H222" s="13">
        <v>339033</v>
      </c>
      <c r="I222" s="13">
        <v>385578</v>
      </c>
      <c r="J222" s="13">
        <v>385578</v>
      </c>
      <c r="K222" s="13">
        <v>0</v>
      </c>
      <c r="L222" s="35">
        <v>3263281.0305410512</v>
      </c>
      <c r="M222" s="13">
        <v>5542912.5654326966</v>
      </c>
      <c r="N222" s="13">
        <v>2103598</v>
      </c>
      <c r="O222" s="13">
        <v>76788</v>
      </c>
      <c r="P222" s="13">
        <v>2447460.7729057884</v>
      </c>
      <c r="Q222" s="35">
        <v>137030.89864</v>
      </c>
      <c r="R222" s="13">
        <v>322502</v>
      </c>
      <c r="S222" s="13">
        <v>825</v>
      </c>
      <c r="T222" s="13">
        <v>241257.75</v>
      </c>
      <c r="U222" s="35">
        <v>13540.806570999999</v>
      </c>
      <c r="V222" s="13">
        <v>46100</v>
      </c>
      <c r="W222" s="13">
        <v>0</v>
      </c>
      <c r="X222" s="13">
        <v>34575</v>
      </c>
      <c r="Y222" s="35">
        <v>18119.986887371397</v>
      </c>
      <c r="Z222" s="13">
        <v>461977</v>
      </c>
      <c r="AA222" s="13">
        <v>163350</v>
      </c>
      <c r="AB222" s="1">
        <v>228378.15</v>
      </c>
    </row>
    <row r="223" spans="1:28">
      <c r="A223" s="2">
        <v>531</v>
      </c>
      <c r="B223" s="1" t="s">
        <v>178</v>
      </c>
      <c r="C223" s="13">
        <v>1413231.185483454</v>
      </c>
      <c r="D223" s="13">
        <v>1333946.9447631952</v>
      </c>
      <c r="E223" s="13">
        <v>79284.240720258706</v>
      </c>
      <c r="F223" s="13">
        <v>1409047</v>
      </c>
      <c r="G223" s="13">
        <v>1317918</v>
      </c>
      <c r="H223" s="13">
        <v>91129</v>
      </c>
      <c r="I223" s="13">
        <v>62657</v>
      </c>
      <c r="J223" s="13">
        <v>60835</v>
      </c>
      <c r="K223" s="13">
        <v>1822</v>
      </c>
      <c r="L223" s="35">
        <v>478783.59580954904</v>
      </c>
      <c r="M223" s="13">
        <v>835114.66184137785</v>
      </c>
      <c r="N223" s="13">
        <v>592141</v>
      </c>
      <c r="O223" s="13">
        <v>11718</v>
      </c>
      <c r="P223" s="13">
        <v>254691.66184137785</v>
      </c>
      <c r="Q223" s="35">
        <v>32651.257366999998</v>
      </c>
      <c r="R223" s="13">
        <v>45254</v>
      </c>
      <c r="S223" s="13">
        <v>1195</v>
      </c>
      <c r="T223" s="13">
        <v>33044.25</v>
      </c>
      <c r="U223" s="35">
        <v>13959.179333</v>
      </c>
      <c r="V223" s="13">
        <v>18467</v>
      </c>
      <c r="W223" s="13">
        <v>0</v>
      </c>
      <c r="X223" s="13">
        <v>13850.25</v>
      </c>
      <c r="Y223" s="35">
        <v>4155.9091287560314</v>
      </c>
      <c r="Z223" s="13">
        <v>12742</v>
      </c>
      <c r="AA223" s="13">
        <v>17975</v>
      </c>
      <c r="AB223" s="1">
        <v>-3924.75</v>
      </c>
    </row>
    <row r="224" spans="1:28">
      <c r="A224" s="2">
        <v>532</v>
      </c>
      <c r="B224" s="1" t="s">
        <v>179</v>
      </c>
      <c r="C224" s="13">
        <v>2132798.5103507545</v>
      </c>
      <c r="D224" s="13">
        <v>2101796.3310341728</v>
      </c>
      <c r="E224" s="13">
        <v>31002.179316581685</v>
      </c>
      <c r="F224" s="13">
        <v>1884483</v>
      </c>
      <c r="G224" s="13">
        <v>1848247</v>
      </c>
      <c r="H224" s="13">
        <v>36236</v>
      </c>
      <c r="I224" s="13">
        <v>137511</v>
      </c>
      <c r="J224" s="13">
        <v>137511</v>
      </c>
      <c r="K224" s="13">
        <v>0</v>
      </c>
      <c r="L224" s="35">
        <v>784266.50814953854</v>
      </c>
      <c r="M224" s="13">
        <v>1188826.2961567086</v>
      </c>
      <c r="N224" s="13">
        <v>600627</v>
      </c>
      <c r="O224" s="13">
        <v>0</v>
      </c>
      <c r="P224" s="13">
        <v>588199.29615670862</v>
      </c>
      <c r="Q224" s="35">
        <v>38519.439680000003</v>
      </c>
      <c r="R224" s="13">
        <v>114273</v>
      </c>
      <c r="S224" s="13">
        <v>0</v>
      </c>
      <c r="T224" s="13">
        <v>85704.75</v>
      </c>
      <c r="U224" s="35">
        <v>19178.044021999998</v>
      </c>
      <c r="V224" s="13">
        <v>82700</v>
      </c>
      <c r="W224" s="13">
        <v>2282</v>
      </c>
      <c r="X224" s="13">
        <v>60313.5</v>
      </c>
      <c r="Y224" s="35">
        <v>2751.0240790781659</v>
      </c>
      <c r="Z224" s="13">
        <v>77342</v>
      </c>
      <c r="AA224" s="13">
        <v>90766</v>
      </c>
      <c r="AB224" s="1">
        <v>-8173.35</v>
      </c>
    </row>
    <row r="225" spans="1:28">
      <c r="A225" s="2">
        <v>534</v>
      </c>
      <c r="B225" s="1" t="s">
        <v>180</v>
      </c>
      <c r="C225" s="13">
        <v>1566456.9057657684</v>
      </c>
      <c r="D225" s="13">
        <v>1488422.139393256</v>
      </c>
      <c r="E225" s="13">
        <v>78034.766372512429</v>
      </c>
      <c r="F225" s="13">
        <v>1770237</v>
      </c>
      <c r="G225" s="13">
        <v>1699448</v>
      </c>
      <c r="H225" s="13">
        <v>70789</v>
      </c>
      <c r="I225" s="13">
        <v>111299</v>
      </c>
      <c r="J225" s="13">
        <v>110542</v>
      </c>
      <c r="K225" s="13">
        <v>757</v>
      </c>
      <c r="L225" s="35">
        <v>398435.6377528772</v>
      </c>
      <c r="M225" s="13">
        <v>467630.04199266899</v>
      </c>
      <c r="N225" s="13">
        <v>457123</v>
      </c>
      <c r="O225" s="13">
        <v>0</v>
      </c>
      <c r="P225" s="13">
        <v>10507.041992668994</v>
      </c>
      <c r="Q225" s="35">
        <v>31663.511836000001</v>
      </c>
      <c r="R225" s="13">
        <v>55765</v>
      </c>
      <c r="S225" s="13">
        <v>1165</v>
      </c>
      <c r="T225" s="13">
        <v>40950</v>
      </c>
      <c r="U225" s="35">
        <v>6222.0257100999997</v>
      </c>
      <c r="V225" s="13">
        <v>5742</v>
      </c>
      <c r="W225" s="13">
        <v>0</v>
      </c>
      <c r="X225" s="13">
        <v>4306.5</v>
      </c>
      <c r="Y225" s="35">
        <v>6504.438277495331</v>
      </c>
      <c r="Z225" s="13">
        <v>59162</v>
      </c>
      <c r="AA225" s="13">
        <v>16219</v>
      </c>
      <c r="AB225" s="1">
        <v>32681.55</v>
      </c>
    </row>
    <row r="226" spans="1:28">
      <c r="A226" s="2">
        <v>537</v>
      </c>
      <c r="B226" s="1" t="s">
        <v>181</v>
      </c>
      <c r="C226" s="13">
        <v>5098511.5079254191</v>
      </c>
      <c r="D226" s="13">
        <v>4917016.6550592249</v>
      </c>
      <c r="E226" s="13">
        <v>181494.85286619407</v>
      </c>
      <c r="F226" s="13">
        <v>5964635</v>
      </c>
      <c r="G226" s="13">
        <v>5730148</v>
      </c>
      <c r="H226" s="13">
        <v>234487</v>
      </c>
      <c r="I226" s="13">
        <v>164823</v>
      </c>
      <c r="J226" s="13">
        <v>161003</v>
      </c>
      <c r="K226" s="13">
        <v>3820</v>
      </c>
      <c r="L226" s="35">
        <v>1250331.4350665861</v>
      </c>
      <c r="M226" s="13">
        <v>2039736.9756717794</v>
      </c>
      <c r="N226" s="13">
        <v>1128384</v>
      </c>
      <c r="O226" s="13">
        <v>427</v>
      </c>
      <c r="P226" s="13">
        <v>911779.97567177936</v>
      </c>
      <c r="Q226" s="35">
        <v>57840.590936000001</v>
      </c>
      <c r="R226" s="13">
        <v>138391</v>
      </c>
      <c r="S226" s="13">
        <v>6951</v>
      </c>
      <c r="T226" s="13">
        <v>98580</v>
      </c>
      <c r="U226" s="35">
        <v>14507.090104999999</v>
      </c>
      <c r="V226" s="13">
        <v>12204</v>
      </c>
      <c r="W226" s="13">
        <v>0</v>
      </c>
      <c r="X226" s="13">
        <v>9153</v>
      </c>
      <c r="Y226" s="35">
        <v>9790.1358326532081</v>
      </c>
      <c r="Z226" s="13">
        <v>80285</v>
      </c>
      <c r="AA226" s="13">
        <v>57237</v>
      </c>
      <c r="AB226" s="1">
        <v>18758.550000000003</v>
      </c>
    </row>
    <row r="227" spans="1:28">
      <c r="A227" s="2">
        <v>542</v>
      </c>
      <c r="B227" s="1" t="s">
        <v>182</v>
      </c>
      <c r="C227" s="13">
        <v>3633971.8296500989</v>
      </c>
      <c r="D227" s="13">
        <v>3413077.9172196379</v>
      </c>
      <c r="E227" s="13">
        <v>220893.91243046083</v>
      </c>
      <c r="F227" s="13">
        <v>3710235</v>
      </c>
      <c r="G227" s="13">
        <v>3466702</v>
      </c>
      <c r="H227" s="13">
        <v>243533</v>
      </c>
      <c r="I227" s="13">
        <v>171721</v>
      </c>
      <c r="J227" s="13">
        <v>161425</v>
      </c>
      <c r="K227" s="13">
        <v>10296</v>
      </c>
      <c r="L227" s="35">
        <v>991235.67936258647</v>
      </c>
      <c r="M227" s="13">
        <v>1707168.7805974032</v>
      </c>
      <c r="N227" s="13">
        <v>1125618</v>
      </c>
      <c r="O227" s="13">
        <v>14968</v>
      </c>
      <c r="P227" s="13">
        <v>596518.78059740318</v>
      </c>
      <c r="Q227" s="35">
        <v>41509.033762999999</v>
      </c>
      <c r="R227" s="13">
        <v>98087</v>
      </c>
      <c r="S227" s="13">
        <v>519</v>
      </c>
      <c r="T227" s="13">
        <v>73176</v>
      </c>
      <c r="U227" s="35">
        <v>15010.071026</v>
      </c>
      <c r="V227" s="13">
        <v>8240</v>
      </c>
      <c r="W227" s="13">
        <v>0</v>
      </c>
      <c r="X227" s="13">
        <v>6180</v>
      </c>
      <c r="Y227" s="35">
        <v>21143.547883412888</v>
      </c>
      <c r="Z227" s="13">
        <v>23850</v>
      </c>
      <c r="AA227" s="13">
        <v>50704</v>
      </c>
      <c r="AB227" s="1">
        <v>-18975.45</v>
      </c>
    </row>
    <row r="228" spans="1:28">
      <c r="A228" s="2">
        <v>545</v>
      </c>
      <c r="B228" s="1" t="s">
        <v>183</v>
      </c>
      <c r="C228" s="13">
        <v>2747135.094309784</v>
      </c>
      <c r="D228" s="13">
        <v>2632732.7587670931</v>
      </c>
      <c r="E228" s="13">
        <v>114402.3355426911</v>
      </c>
      <c r="F228" s="13">
        <v>2920459</v>
      </c>
      <c r="G228" s="13">
        <v>2796783</v>
      </c>
      <c r="H228" s="13">
        <v>123676</v>
      </c>
      <c r="I228" s="13">
        <v>123629</v>
      </c>
      <c r="J228" s="13">
        <v>116937</v>
      </c>
      <c r="K228" s="13">
        <v>6692</v>
      </c>
      <c r="L228" s="35">
        <v>929546.40571462433</v>
      </c>
      <c r="M228" s="13">
        <v>1398876.913691126</v>
      </c>
      <c r="N228" s="13">
        <v>1086951</v>
      </c>
      <c r="O228" s="13">
        <v>0</v>
      </c>
      <c r="P228" s="13">
        <v>311925.91369112604</v>
      </c>
      <c r="Q228" s="35">
        <v>37251.720687000001</v>
      </c>
      <c r="R228" s="13">
        <v>68464</v>
      </c>
      <c r="S228" s="13">
        <v>20608</v>
      </c>
      <c r="T228" s="13">
        <v>35892</v>
      </c>
      <c r="U228" s="35">
        <v>13553.300433</v>
      </c>
      <c r="V228" s="13">
        <v>37481</v>
      </c>
      <c r="W228" s="13">
        <v>1456</v>
      </c>
      <c r="X228" s="13">
        <v>27018.75</v>
      </c>
      <c r="Y228" s="35">
        <v>8240.2912596140868</v>
      </c>
      <c r="Z228" s="13">
        <v>20825</v>
      </c>
      <c r="AA228" s="13">
        <v>14952</v>
      </c>
      <c r="AB228" s="1">
        <v>5313.9000000000005</v>
      </c>
    </row>
    <row r="229" spans="1:28">
      <c r="A229" s="2">
        <v>546</v>
      </c>
      <c r="B229" s="1" t="s">
        <v>184</v>
      </c>
      <c r="C229" s="13">
        <v>33138780.139702972</v>
      </c>
      <c r="D229" s="13">
        <v>31394989.755416863</v>
      </c>
      <c r="E229" s="13">
        <v>1743790.3842861105</v>
      </c>
      <c r="F229" s="13">
        <v>37413446</v>
      </c>
      <c r="G229" s="13">
        <v>35849691</v>
      </c>
      <c r="H229" s="13">
        <v>1563755</v>
      </c>
      <c r="I229" s="13">
        <v>1923207</v>
      </c>
      <c r="J229" s="13">
        <v>1883269</v>
      </c>
      <c r="K229" s="13">
        <v>39938</v>
      </c>
      <c r="L229" s="35">
        <v>13125396.158904763</v>
      </c>
      <c r="M229" s="13">
        <v>21114050.092617281</v>
      </c>
      <c r="N229" s="13">
        <v>11454151</v>
      </c>
      <c r="O229" s="13">
        <v>139554</v>
      </c>
      <c r="P229" s="13">
        <v>9799453.0926172808</v>
      </c>
      <c r="Q229" s="35">
        <v>139389.00639</v>
      </c>
      <c r="R229" s="13">
        <v>451790</v>
      </c>
      <c r="S229" s="13">
        <v>6253</v>
      </c>
      <c r="T229" s="13">
        <v>334152.75</v>
      </c>
      <c r="U229" s="35">
        <v>38756.080412000003</v>
      </c>
      <c r="V229" s="13">
        <v>82165</v>
      </c>
      <c r="W229" s="13">
        <v>882</v>
      </c>
      <c r="X229" s="13">
        <v>60962.25</v>
      </c>
      <c r="Y229" s="35">
        <v>29322.258069312673</v>
      </c>
      <c r="Z229" s="13">
        <v>268681</v>
      </c>
      <c r="AA229" s="13">
        <v>88252</v>
      </c>
      <c r="AB229" s="1">
        <v>144058.5</v>
      </c>
    </row>
    <row r="230" spans="1:28">
      <c r="A230" s="2">
        <v>547</v>
      </c>
      <c r="B230" s="1" t="s">
        <v>185</v>
      </c>
      <c r="C230" s="13">
        <v>2693486.7222945062</v>
      </c>
      <c r="D230" s="13">
        <v>2518049.6924313367</v>
      </c>
      <c r="E230" s="13">
        <v>175437.02986316947</v>
      </c>
      <c r="F230" s="13">
        <v>3228700</v>
      </c>
      <c r="G230" s="13">
        <v>3026683</v>
      </c>
      <c r="H230" s="13">
        <v>202017</v>
      </c>
      <c r="I230" s="13">
        <v>143214</v>
      </c>
      <c r="J230" s="13">
        <v>143146</v>
      </c>
      <c r="K230" s="13">
        <v>68</v>
      </c>
      <c r="L230" s="35">
        <v>808109.22442654229</v>
      </c>
      <c r="M230" s="13">
        <v>1436750.1639549988</v>
      </c>
      <c r="N230" s="13">
        <v>985086</v>
      </c>
      <c r="O230" s="13">
        <v>0</v>
      </c>
      <c r="P230" s="13">
        <v>451664.16395499883</v>
      </c>
      <c r="Q230" s="35">
        <v>13607.722958</v>
      </c>
      <c r="R230" s="13">
        <v>57552</v>
      </c>
      <c r="S230" s="13">
        <v>525</v>
      </c>
      <c r="T230" s="13">
        <v>42770.25</v>
      </c>
      <c r="U230" s="35">
        <v>21201.929551000001</v>
      </c>
      <c r="V230" s="13">
        <v>18467</v>
      </c>
      <c r="W230" s="13">
        <v>0</v>
      </c>
      <c r="X230" s="13">
        <v>13850.25</v>
      </c>
      <c r="Y230" s="35">
        <v>3525.8766511660942</v>
      </c>
      <c r="Z230" s="13">
        <v>42046</v>
      </c>
      <c r="AA230" s="13">
        <v>26015</v>
      </c>
      <c r="AB230" s="1">
        <v>13470.9</v>
      </c>
    </row>
    <row r="231" spans="1:28">
      <c r="A231" s="2">
        <v>553</v>
      </c>
      <c r="B231" s="1" t="s">
        <v>186</v>
      </c>
      <c r="C231" s="13">
        <v>1183689.6990086872</v>
      </c>
      <c r="D231" s="13">
        <v>1138169.6335322631</v>
      </c>
      <c r="E231" s="13">
        <v>45520.065476424024</v>
      </c>
      <c r="F231" s="13">
        <v>1368144</v>
      </c>
      <c r="G231" s="13">
        <v>1309063</v>
      </c>
      <c r="H231" s="13">
        <v>59081</v>
      </c>
      <c r="I231" s="13">
        <v>52883</v>
      </c>
      <c r="J231" s="13">
        <v>52148</v>
      </c>
      <c r="K231" s="13">
        <v>735</v>
      </c>
      <c r="L231" s="35">
        <v>306086.69128012337</v>
      </c>
      <c r="M231" s="13">
        <v>295225.93962558819</v>
      </c>
      <c r="N231" s="13">
        <v>364521</v>
      </c>
      <c r="O231" s="13">
        <v>0</v>
      </c>
      <c r="P231" s="13">
        <v>-69295.060374411813</v>
      </c>
      <c r="Q231" s="35">
        <v>29061.031427000002</v>
      </c>
      <c r="R231" s="13">
        <v>63775</v>
      </c>
      <c r="S231" s="13">
        <v>3234</v>
      </c>
      <c r="T231" s="13">
        <v>45405.75</v>
      </c>
      <c r="U231" s="35">
        <v>0</v>
      </c>
      <c r="V231" s="13">
        <v>46225</v>
      </c>
      <c r="W231" s="13">
        <v>0</v>
      </c>
      <c r="X231" s="13">
        <v>34668.75</v>
      </c>
      <c r="Y231" s="35">
        <v>8278.3759903855225</v>
      </c>
      <c r="Z231" s="13">
        <v>52077</v>
      </c>
      <c r="AA231" s="13">
        <v>3006</v>
      </c>
      <c r="AB231" s="1">
        <v>37793.25</v>
      </c>
    </row>
    <row r="232" spans="1:28">
      <c r="A232" s="2">
        <v>556</v>
      </c>
      <c r="B232" s="1" t="s">
        <v>187</v>
      </c>
      <c r="C232" s="13">
        <v>7724072.2878474798</v>
      </c>
      <c r="D232" s="13">
        <v>7187146.4687987389</v>
      </c>
      <c r="E232" s="13">
        <v>536925.81904874044</v>
      </c>
      <c r="F232" s="13">
        <v>8377935</v>
      </c>
      <c r="G232" s="13">
        <v>7853001</v>
      </c>
      <c r="H232" s="13">
        <v>524934</v>
      </c>
      <c r="I232" s="13">
        <v>205813</v>
      </c>
      <c r="J232" s="13">
        <v>204343</v>
      </c>
      <c r="K232" s="13">
        <v>1470</v>
      </c>
      <c r="L232" s="35">
        <v>3030551.9685198902</v>
      </c>
      <c r="M232" s="13">
        <v>5053241.6285016201</v>
      </c>
      <c r="N232" s="13">
        <v>3493696</v>
      </c>
      <c r="O232" s="13">
        <v>88040</v>
      </c>
      <c r="P232" s="13">
        <v>1647585.6285016201</v>
      </c>
      <c r="Q232" s="35">
        <v>133722.18828999999</v>
      </c>
      <c r="R232" s="13">
        <v>278528</v>
      </c>
      <c r="S232" s="13">
        <v>338</v>
      </c>
      <c r="T232" s="13">
        <v>208642.5</v>
      </c>
      <c r="U232" s="35">
        <v>8997.9319025000004</v>
      </c>
      <c r="V232" s="13">
        <v>62849</v>
      </c>
      <c r="W232" s="13">
        <v>0</v>
      </c>
      <c r="X232" s="13">
        <v>47136.75</v>
      </c>
      <c r="Y232" s="35">
        <v>51632.732439807463</v>
      </c>
      <c r="Z232" s="13">
        <v>122257</v>
      </c>
      <c r="AA232" s="13">
        <v>39434</v>
      </c>
      <c r="AB232" s="1">
        <v>65018.100000000006</v>
      </c>
    </row>
    <row r="233" spans="1:28">
      <c r="A233" s="2">
        <v>559</v>
      </c>
      <c r="B233" s="1" t="s">
        <v>452</v>
      </c>
      <c r="C233" s="13">
        <v>933455.77221472282</v>
      </c>
      <c r="D233" s="13">
        <v>885454.81030330027</v>
      </c>
      <c r="E233" s="13">
        <v>48000.961911422542</v>
      </c>
      <c r="F233" s="13">
        <v>1193888</v>
      </c>
      <c r="G233" s="13">
        <v>1134616</v>
      </c>
      <c r="H233" s="13">
        <v>59272</v>
      </c>
      <c r="I233" s="13">
        <v>68314</v>
      </c>
      <c r="J233" s="13">
        <v>68314</v>
      </c>
      <c r="K233" s="13">
        <v>0</v>
      </c>
      <c r="L233" s="35">
        <v>489848.17248041526</v>
      </c>
      <c r="M233" s="13">
        <v>888629.75690551987</v>
      </c>
      <c r="N233" s="13">
        <v>411151</v>
      </c>
      <c r="O233" s="13">
        <v>22408</v>
      </c>
      <c r="P233" s="13">
        <v>367386.12936031143</v>
      </c>
      <c r="Q233" s="35">
        <v>79530.275905999995</v>
      </c>
      <c r="R233" s="13">
        <v>104411</v>
      </c>
      <c r="S233" s="13">
        <v>2027</v>
      </c>
      <c r="T233" s="13">
        <v>76788</v>
      </c>
      <c r="U233" s="35">
        <v>15036.036979</v>
      </c>
      <c r="V233" s="13">
        <v>39375</v>
      </c>
      <c r="W233" s="13">
        <v>0</v>
      </c>
      <c r="X233" s="13">
        <v>29531.25</v>
      </c>
      <c r="Y233" s="35">
        <v>8457.1960673467893</v>
      </c>
      <c r="Z233" s="13">
        <v>28931</v>
      </c>
      <c r="AA233" s="13">
        <v>3903</v>
      </c>
      <c r="AB233" s="1">
        <v>19668.599999999999</v>
      </c>
    </row>
    <row r="234" spans="1:28">
      <c r="A234" s="2">
        <v>563</v>
      </c>
      <c r="B234" s="1" t="s">
        <v>498</v>
      </c>
      <c r="C234" s="13">
        <v>793094.61049993976</v>
      </c>
      <c r="D234" s="13">
        <v>743698.4667048183</v>
      </c>
      <c r="E234" s="13">
        <v>49396.143795121425</v>
      </c>
      <c r="F234" s="13">
        <v>807203</v>
      </c>
      <c r="G234" s="13">
        <v>758260</v>
      </c>
      <c r="H234" s="13">
        <v>48943</v>
      </c>
      <c r="I234" s="13">
        <v>38797</v>
      </c>
      <c r="J234" s="13">
        <v>36563</v>
      </c>
      <c r="K234" s="13">
        <v>2234</v>
      </c>
      <c r="L234" s="35">
        <v>266761.42989384528</v>
      </c>
      <c r="M234" s="13">
        <v>467429.8630358823</v>
      </c>
      <c r="N234" s="13">
        <v>460946</v>
      </c>
      <c r="O234" s="13">
        <v>0</v>
      </c>
      <c r="P234" s="13">
        <v>6483.8630358822993</v>
      </c>
      <c r="Q234" s="35">
        <v>26456.599277000001</v>
      </c>
      <c r="R234" s="13">
        <v>8388</v>
      </c>
      <c r="S234" s="13">
        <v>550</v>
      </c>
      <c r="T234" s="13">
        <v>5878.5</v>
      </c>
      <c r="U234" s="35">
        <v>0</v>
      </c>
      <c r="V234" s="13">
        <v>0</v>
      </c>
      <c r="W234" s="13">
        <v>0</v>
      </c>
      <c r="X234" s="13">
        <v>0</v>
      </c>
      <c r="Y234" s="35">
        <v>0</v>
      </c>
      <c r="Z234" s="13">
        <v>1107</v>
      </c>
      <c r="AA234" s="13">
        <v>1800</v>
      </c>
      <c r="AB234" s="1">
        <v>-353.69999999999993</v>
      </c>
    </row>
    <row r="235" spans="1:28">
      <c r="A235" s="2">
        <v>567</v>
      </c>
      <c r="B235" s="1" t="s">
        <v>499</v>
      </c>
      <c r="C235" s="13">
        <v>2215968.2496780274</v>
      </c>
      <c r="D235" s="13">
        <v>2145016.4168412052</v>
      </c>
      <c r="E235" s="13">
        <v>70951.832836822286</v>
      </c>
      <c r="F235" s="13">
        <v>2485348</v>
      </c>
      <c r="G235" s="13">
        <v>2355522</v>
      </c>
      <c r="H235" s="13">
        <v>129826</v>
      </c>
      <c r="I235" s="13">
        <v>160490</v>
      </c>
      <c r="J235" s="13">
        <v>124567</v>
      </c>
      <c r="K235" s="13">
        <v>35923</v>
      </c>
      <c r="L235" s="35">
        <v>682452.64640490408</v>
      </c>
      <c r="M235" s="13">
        <v>1169333.6523656726</v>
      </c>
      <c r="N235" s="13">
        <v>1250987</v>
      </c>
      <c r="O235" s="13">
        <v>15684</v>
      </c>
      <c r="P235" s="13">
        <v>-65969.347634327365</v>
      </c>
      <c r="Q235" s="35">
        <v>26490.330336999999</v>
      </c>
      <c r="R235" s="13">
        <v>37700</v>
      </c>
      <c r="S235" s="13">
        <v>0</v>
      </c>
      <c r="T235" s="13">
        <v>28275</v>
      </c>
      <c r="U235" s="35">
        <v>12073.876134</v>
      </c>
      <c r="V235" s="13">
        <v>14326</v>
      </c>
      <c r="W235" s="13">
        <v>0</v>
      </c>
      <c r="X235" s="13">
        <v>10744.5</v>
      </c>
      <c r="Y235" s="35">
        <v>4020.0124804600823</v>
      </c>
      <c r="Z235" s="13">
        <v>37244</v>
      </c>
      <c r="AA235" s="13">
        <v>44235</v>
      </c>
      <c r="AB235" s="1">
        <v>-4006.6499999999996</v>
      </c>
    </row>
    <row r="236" spans="1:28">
      <c r="A236" s="2">
        <v>568</v>
      </c>
      <c r="B236" s="1" t="s">
        <v>432</v>
      </c>
      <c r="C236" s="13">
        <v>632450.33142615086</v>
      </c>
      <c r="D236" s="13">
        <v>629714.12444241624</v>
      </c>
      <c r="E236" s="13">
        <v>2736.2069837345753</v>
      </c>
      <c r="F236" s="13">
        <v>641059</v>
      </c>
      <c r="G236" s="13">
        <v>641059</v>
      </c>
      <c r="H236" s="13">
        <v>0</v>
      </c>
      <c r="I236" s="13">
        <v>35402</v>
      </c>
      <c r="J236" s="13">
        <v>35402</v>
      </c>
      <c r="K236" s="13">
        <v>0</v>
      </c>
      <c r="L236" s="35">
        <v>242190.95335844997</v>
      </c>
      <c r="M236" s="13">
        <v>413662.93154939311</v>
      </c>
      <c r="N236" s="13">
        <v>221440</v>
      </c>
      <c r="O236" s="13">
        <v>0</v>
      </c>
      <c r="P236" s="13">
        <v>181643.21501883748</v>
      </c>
      <c r="Q236" s="35">
        <v>36670.820008000002</v>
      </c>
      <c r="R236" s="13">
        <v>145940</v>
      </c>
      <c r="S236" s="13">
        <v>615</v>
      </c>
      <c r="T236" s="13">
        <v>108993.75</v>
      </c>
      <c r="U236" s="35">
        <v>688.19612126000004</v>
      </c>
      <c r="V236" s="13">
        <v>15906</v>
      </c>
      <c r="W236" s="13">
        <v>0</v>
      </c>
      <c r="X236" s="13">
        <v>11929.5</v>
      </c>
      <c r="Y236" s="35">
        <v>22083.835812004938</v>
      </c>
      <c r="Z236" s="13">
        <v>169432</v>
      </c>
      <c r="AA236" s="13">
        <v>123843</v>
      </c>
      <c r="AB236" s="1">
        <v>35166</v>
      </c>
    </row>
    <row r="237" spans="1:28">
      <c r="A237" s="2">
        <v>569</v>
      </c>
      <c r="B237" s="1" t="s">
        <v>188</v>
      </c>
      <c r="C237" s="13">
        <v>1294464.5332756094</v>
      </c>
      <c r="D237" s="13">
        <v>1214347.3096561607</v>
      </c>
      <c r="E237" s="13">
        <v>80117.223619448632</v>
      </c>
      <c r="F237" s="13">
        <v>1385337</v>
      </c>
      <c r="G237" s="13">
        <v>1320453</v>
      </c>
      <c r="H237" s="13">
        <v>64884</v>
      </c>
      <c r="I237" s="13">
        <v>26756</v>
      </c>
      <c r="J237" s="13">
        <v>26756</v>
      </c>
      <c r="K237" s="13">
        <v>0</v>
      </c>
      <c r="L237" s="35">
        <v>427896.82450117613</v>
      </c>
      <c r="M237" s="13">
        <v>758837.79590793187</v>
      </c>
      <c r="N237" s="13">
        <v>347929</v>
      </c>
      <c r="O237" s="13">
        <v>0</v>
      </c>
      <c r="P237" s="13">
        <v>320922.6183758821</v>
      </c>
      <c r="Q237" s="35">
        <v>5948.1768103000004</v>
      </c>
      <c r="R237" s="13">
        <v>19628</v>
      </c>
      <c r="S237" s="13">
        <v>0</v>
      </c>
      <c r="T237" s="13">
        <v>14721</v>
      </c>
      <c r="U237" s="35">
        <v>6570.2163391000004</v>
      </c>
      <c r="V237" s="13">
        <v>18581</v>
      </c>
      <c r="W237" s="13">
        <v>0</v>
      </c>
      <c r="X237" s="13">
        <v>13935.75</v>
      </c>
      <c r="Y237" s="35">
        <v>20778.616118025053</v>
      </c>
      <c r="Z237" s="13">
        <v>53763</v>
      </c>
      <c r="AA237" s="13">
        <v>51061</v>
      </c>
      <c r="AB237" s="1">
        <v>2971.05</v>
      </c>
    </row>
    <row r="238" spans="1:28">
      <c r="A238" s="2">
        <v>571</v>
      </c>
      <c r="B238" s="1" t="s">
        <v>453</v>
      </c>
      <c r="C238" s="13">
        <v>592828.90092440136</v>
      </c>
      <c r="D238" s="13">
        <v>574995.84598356334</v>
      </c>
      <c r="E238" s="13">
        <v>17833.054940837988</v>
      </c>
      <c r="F238" s="13">
        <v>778761</v>
      </c>
      <c r="G238" s="13">
        <v>753475</v>
      </c>
      <c r="H238" s="13">
        <v>25286</v>
      </c>
      <c r="I238" s="13">
        <v>23175</v>
      </c>
      <c r="J238" s="13">
        <v>23175</v>
      </c>
      <c r="K238" s="13">
        <v>0</v>
      </c>
      <c r="L238" s="35">
        <v>189391.0394317566</v>
      </c>
      <c r="M238" s="13">
        <v>328578.46433063532</v>
      </c>
      <c r="N238" s="13">
        <v>73954</v>
      </c>
      <c r="O238" s="13">
        <v>0</v>
      </c>
      <c r="P238" s="13">
        <v>142043.27957381745</v>
      </c>
      <c r="Q238" s="35">
        <v>9226.1604592000003</v>
      </c>
      <c r="R238" s="13">
        <v>57223</v>
      </c>
      <c r="S238" s="13">
        <v>145</v>
      </c>
      <c r="T238" s="13">
        <v>42808.5</v>
      </c>
      <c r="U238" s="35">
        <v>0</v>
      </c>
      <c r="V238" s="13">
        <v>0</v>
      </c>
      <c r="W238" s="13">
        <v>0</v>
      </c>
      <c r="X238" s="13">
        <v>0</v>
      </c>
      <c r="Y238" s="35">
        <v>0</v>
      </c>
      <c r="Z238" s="13">
        <v>56353</v>
      </c>
      <c r="AA238" s="13">
        <v>2683</v>
      </c>
      <c r="AB238" s="1">
        <v>40252.5</v>
      </c>
    </row>
    <row r="239" spans="1:28">
      <c r="A239" s="2">
        <v>575</v>
      </c>
      <c r="B239" s="1" t="s">
        <v>189</v>
      </c>
      <c r="C239" s="13">
        <v>2039448.0112044613</v>
      </c>
      <c r="D239" s="13">
        <v>1946752.2300318456</v>
      </c>
      <c r="E239" s="13">
        <v>92695.781172615752</v>
      </c>
      <c r="F239" s="13">
        <v>2214250</v>
      </c>
      <c r="G239" s="13">
        <v>2150686</v>
      </c>
      <c r="H239" s="13">
        <v>63564</v>
      </c>
      <c r="I239" s="13">
        <v>39980</v>
      </c>
      <c r="J239" s="13">
        <v>38817</v>
      </c>
      <c r="K239" s="13">
        <v>1163</v>
      </c>
      <c r="L239" s="35">
        <v>467968.99773159303</v>
      </c>
      <c r="M239" s="13">
        <v>784157.23045413033</v>
      </c>
      <c r="N239" s="13">
        <v>467709</v>
      </c>
      <c r="O239" s="13">
        <v>0</v>
      </c>
      <c r="P239" s="13">
        <v>316448.23045413033</v>
      </c>
      <c r="Q239" s="35">
        <v>39516.652477000003</v>
      </c>
      <c r="R239" s="13">
        <v>17008</v>
      </c>
      <c r="S239" s="13">
        <v>0</v>
      </c>
      <c r="T239" s="13">
        <v>12756</v>
      </c>
      <c r="U239" s="35">
        <v>15421.149981</v>
      </c>
      <c r="V239" s="13">
        <v>74907</v>
      </c>
      <c r="W239" s="13">
        <v>801</v>
      </c>
      <c r="X239" s="13">
        <v>55579.5</v>
      </c>
      <c r="Y239" s="35">
        <v>28754.317905067652</v>
      </c>
      <c r="Z239" s="13">
        <v>52670</v>
      </c>
      <c r="AA239" s="13">
        <v>7148</v>
      </c>
      <c r="AB239" s="1">
        <v>35367</v>
      </c>
    </row>
    <row r="240" spans="1:28">
      <c r="A240" s="2">
        <v>576</v>
      </c>
      <c r="B240" s="1" t="s">
        <v>190</v>
      </c>
      <c r="C240" s="13">
        <v>787766.78107671975</v>
      </c>
      <c r="D240" s="13">
        <v>760341.52832608693</v>
      </c>
      <c r="E240" s="13">
        <v>27425.252750632822</v>
      </c>
      <c r="F240" s="13">
        <v>960754</v>
      </c>
      <c r="G240" s="13">
        <v>905909</v>
      </c>
      <c r="H240" s="13">
        <v>54845</v>
      </c>
      <c r="I240" s="13">
        <v>32501</v>
      </c>
      <c r="J240" s="13">
        <v>26334</v>
      </c>
      <c r="K240" s="13">
        <v>6167</v>
      </c>
      <c r="L240" s="35">
        <v>211543.37627202499</v>
      </c>
      <c r="M240" s="13">
        <v>180093.98713794013</v>
      </c>
      <c r="N240" s="13">
        <v>254747</v>
      </c>
      <c r="O240" s="13">
        <v>0</v>
      </c>
      <c r="P240" s="13">
        <v>-74653.01286205987</v>
      </c>
      <c r="Q240" s="35">
        <v>7156.8211702999997</v>
      </c>
      <c r="R240" s="13">
        <v>17717</v>
      </c>
      <c r="S240" s="13">
        <v>0</v>
      </c>
      <c r="T240" s="13">
        <v>13287.75</v>
      </c>
      <c r="U240" s="35">
        <v>5185.0214250999998</v>
      </c>
      <c r="V240" s="13">
        <v>0</v>
      </c>
      <c r="W240" s="13">
        <v>113</v>
      </c>
      <c r="X240" s="13">
        <v>-84.75</v>
      </c>
      <c r="Y240" s="35">
        <v>9461.0011329327263</v>
      </c>
      <c r="Z240" s="13">
        <v>27752</v>
      </c>
      <c r="AA240" s="13">
        <v>9065</v>
      </c>
      <c r="AB240" s="1">
        <v>14259</v>
      </c>
    </row>
    <row r="241" spans="1:28">
      <c r="A241" s="2">
        <v>579</v>
      </c>
      <c r="B241" s="1" t="s">
        <v>191</v>
      </c>
      <c r="C241" s="13">
        <v>1612896.8059874922</v>
      </c>
      <c r="D241" s="13">
        <v>1550799.6071551284</v>
      </c>
      <c r="E241" s="13">
        <v>62097.198832363858</v>
      </c>
      <c r="F241" s="13">
        <v>1877817</v>
      </c>
      <c r="G241" s="13">
        <v>1816445</v>
      </c>
      <c r="H241" s="13">
        <v>61372</v>
      </c>
      <c r="I241" s="13">
        <v>39229</v>
      </c>
      <c r="J241" s="13">
        <v>38129</v>
      </c>
      <c r="K241" s="13">
        <v>1100</v>
      </c>
      <c r="L241" s="35">
        <v>425904.05160527542</v>
      </c>
      <c r="M241" s="13">
        <v>747962.98939946876</v>
      </c>
      <c r="N241" s="13">
        <v>472189</v>
      </c>
      <c r="O241" s="13">
        <v>0</v>
      </c>
      <c r="P241" s="13">
        <v>275773.98939946876</v>
      </c>
      <c r="Q241" s="35">
        <v>9013.5525648999992</v>
      </c>
      <c r="R241" s="13">
        <v>27004</v>
      </c>
      <c r="S241" s="13">
        <v>38114</v>
      </c>
      <c r="T241" s="13">
        <v>-8332.5</v>
      </c>
      <c r="U241" s="35">
        <v>3268.5007329</v>
      </c>
      <c r="V241" s="13">
        <v>0</v>
      </c>
      <c r="W241" s="13">
        <v>0</v>
      </c>
      <c r="X241" s="13">
        <v>0</v>
      </c>
      <c r="Y241" s="35">
        <v>3679.620191749802</v>
      </c>
      <c r="Z241" s="13">
        <v>21162</v>
      </c>
      <c r="AA241" s="13">
        <v>19911</v>
      </c>
      <c r="AB241" s="1">
        <v>1248.6000000000001</v>
      </c>
    </row>
    <row r="242" spans="1:28">
      <c r="A242" s="2">
        <v>580</v>
      </c>
      <c r="B242" s="1" t="s">
        <v>454</v>
      </c>
      <c r="C242" s="13">
        <v>758344.96581452515</v>
      </c>
      <c r="D242" s="13">
        <v>758344.96581452515</v>
      </c>
      <c r="E242" s="13">
        <v>0</v>
      </c>
      <c r="F242" s="13">
        <v>663398</v>
      </c>
      <c r="G242" s="13">
        <v>663398</v>
      </c>
      <c r="H242" s="13">
        <v>0</v>
      </c>
      <c r="I242" s="13">
        <v>30676</v>
      </c>
      <c r="J242" s="13">
        <v>30676</v>
      </c>
      <c r="K242" s="13">
        <v>0</v>
      </c>
      <c r="L242" s="35">
        <v>290322.92025382502</v>
      </c>
      <c r="M242" s="13">
        <v>488054.77382574958</v>
      </c>
      <c r="N242" s="13">
        <v>242422</v>
      </c>
      <c r="O242" s="13">
        <v>5708</v>
      </c>
      <c r="P242" s="13">
        <v>217742.19019036877</v>
      </c>
      <c r="Q242" s="35">
        <v>49423.771488999999</v>
      </c>
      <c r="R242" s="13">
        <v>54203</v>
      </c>
      <c r="S242" s="13">
        <v>0</v>
      </c>
      <c r="T242" s="13">
        <v>40652.25</v>
      </c>
      <c r="U242" s="35">
        <v>21042.924562</v>
      </c>
      <c r="V242" s="13">
        <v>44300</v>
      </c>
      <c r="W242" s="13">
        <v>0</v>
      </c>
      <c r="X242" s="13">
        <v>33225</v>
      </c>
      <c r="Y242" s="35">
        <v>7048.2211048117788</v>
      </c>
      <c r="Z242" s="13">
        <v>108972</v>
      </c>
      <c r="AA242" s="13">
        <v>109033</v>
      </c>
      <c r="AB242" s="1">
        <v>1387.6499999999996</v>
      </c>
    </row>
    <row r="243" spans="1:28">
      <c r="A243" s="2">
        <v>584</v>
      </c>
      <c r="B243" s="1" t="s">
        <v>192</v>
      </c>
      <c r="C243" s="13">
        <v>2029872.4726865394</v>
      </c>
      <c r="D243" s="13">
        <v>2010263.8489344344</v>
      </c>
      <c r="E243" s="13">
        <v>19608.623752105141</v>
      </c>
      <c r="F243" s="13">
        <v>1905473</v>
      </c>
      <c r="G243" s="13">
        <v>1872432</v>
      </c>
      <c r="H243" s="13">
        <v>33041</v>
      </c>
      <c r="I243" s="13">
        <v>111767</v>
      </c>
      <c r="J243" s="13">
        <v>111100</v>
      </c>
      <c r="K243" s="13">
        <v>667</v>
      </c>
      <c r="L243" s="35">
        <v>705337.78339455032</v>
      </c>
      <c r="M243" s="13">
        <v>1242223.4298131086</v>
      </c>
      <c r="N243" s="13">
        <v>750052</v>
      </c>
      <c r="O243" s="13">
        <v>0</v>
      </c>
      <c r="P243" s="13">
        <v>492171.42981310864</v>
      </c>
      <c r="Q243" s="35">
        <v>41865.472083000001</v>
      </c>
      <c r="R243" s="13">
        <v>116241</v>
      </c>
      <c r="S243" s="13">
        <v>0</v>
      </c>
      <c r="T243" s="13">
        <v>87180.75</v>
      </c>
      <c r="U243" s="35">
        <v>8153.7675356999998</v>
      </c>
      <c r="V243" s="13">
        <v>14326</v>
      </c>
      <c r="W243" s="13">
        <v>0</v>
      </c>
      <c r="X243" s="13">
        <v>10744.5</v>
      </c>
      <c r="Y243" s="35">
        <v>17287.192334330393</v>
      </c>
      <c r="Z243" s="13">
        <v>29374</v>
      </c>
      <c r="AA243" s="13">
        <v>14618</v>
      </c>
      <c r="AB243" s="1">
        <v>12394.650000000001</v>
      </c>
    </row>
    <row r="244" spans="1:28">
      <c r="A244" s="2">
        <v>585</v>
      </c>
      <c r="B244" s="1" t="s">
        <v>193</v>
      </c>
      <c r="C244" s="13">
        <v>1491518.9971851455</v>
      </c>
      <c r="D244" s="13">
        <v>1475995.3422009775</v>
      </c>
      <c r="E244" s="13">
        <v>15523.654984168053</v>
      </c>
      <c r="F244" s="13">
        <v>1584733</v>
      </c>
      <c r="G244" s="13">
        <v>1566052</v>
      </c>
      <c r="H244" s="13">
        <v>18681</v>
      </c>
      <c r="I244" s="13">
        <v>71313</v>
      </c>
      <c r="J244" s="13">
        <v>70559</v>
      </c>
      <c r="K244" s="13">
        <v>754</v>
      </c>
      <c r="L244" s="35">
        <v>548199.02233919036</v>
      </c>
      <c r="M244" s="13">
        <v>948384.39930054883</v>
      </c>
      <c r="N244" s="13">
        <v>748316</v>
      </c>
      <c r="O244" s="13">
        <v>61408</v>
      </c>
      <c r="P244" s="13">
        <v>261476.39930054883</v>
      </c>
      <c r="Q244" s="35">
        <v>57907.381932999997</v>
      </c>
      <c r="R244" s="13">
        <v>112292</v>
      </c>
      <c r="S244" s="13">
        <v>1280</v>
      </c>
      <c r="T244" s="13">
        <v>83259</v>
      </c>
      <c r="U244" s="35">
        <v>30133.488716</v>
      </c>
      <c r="V244" s="13">
        <v>57421</v>
      </c>
      <c r="W244" s="13">
        <v>0</v>
      </c>
      <c r="X244" s="13">
        <v>43065.75</v>
      </c>
      <c r="Y244" s="35">
        <v>19946.760386392216</v>
      </c>
      <c r="Z244" s="13">
        <v>26381</v>
      </c>
      <c r="AA244" s="13">
        <v>13457</v>
      </c>
      <c r="AB244" s="1">
        <v>10517.400000000001</v>
      </c>
    </row>
    <row r="245" spans="1:28">
      <c r="A245" s="2">
        <v>588</v>
      </c>
      <c r="B245" s="1" t="s">
        <v>194</v>
      </c>
      <c r="C245" s="13">
        <v>642656.08208000672</v>
      </c>
      <c r="D245" s="13">
        <v>623047.45832790155</v>
      </c>
      <c r="E245" s="13">
        <v>19608.623752105141</v>
      </c>
      <c r="F245" s="13">
        <v>500887</v>
      </c>
      <c r="G245" s="13">
        <v>492780</v>
      </c>
      <c r="H245" s="13">
        <v>8107</v>
      </c>
      <c r="I245" s="13">
        <v>81717</v>
      </c>
      <c r="J245" s="13">
        <v>81717</v>
      </c>
      <c r="K245" s="13">
        <v>0</v>
      </c>
      <c r="L245" s="35">
        <v>256109.11630564145</v>
      </c>
      <c r="M245" s="13">
        <v>455793.99047834659</v>
      </c>
      <c r="N245" s="13">
        <v>316500</v>
      </c>
      <c r="O245" s="13">
        <v>21674</v>
      </c>
      <c r="P245" s="13">
        <v>160967.99047834659</v>
      </c>
      <c r="Q245" s="35">
        <v>17606.974236999999</v>
      </c>
      <c r="R245" s="13">
        <v>56677</v>
      </c>
      <c r="S245" s="13">
        <v>0</v>
      </c>
      <c r="T245" s="13">
        <v>42507.75</v>
      </c>
      <c r="U245" s="35">
        <v>12762.418749</v>
      </c>
      <c r="V245" s="13">
        <v>22045</v>
      </c>
      <c r="W245" s="13">
        <v>0</v>
      </c>
      <c r="X245" s="13">
        <v>16533.75</v>
      </c>
      <c r="Y245" s="35">
        <v>0</v>
      </c>
      <c r="Z245" s="13">
        <v>5880</v>
      </c>
      <c r="AA245" s="13">
        <v>573</v>
      </c>
      <c r="AB245" s="1">
        <v>3980.25</v>
      </c>
    </row>
    <row r="246" spans="1:28">
      <c r="A246" s="2">
        <v>589</v>
      </c>
      <c r="B246" s="1" t="s">
        <v>195</v>
      </c>
      <c r="C246" s="13">
        <v>426034.93320364907</v>
      </c>
      <c r="D246" s="13">
        <v>369460.43678002257</v>
      </c>
      <c r="E246" s="13">
        <v>56574.496423626493</v>
      </c>
      <c r="F246" s="13">
        <v>470363</v>
      </c>
      <c r="G246" s="13">
        <v>439072</v>
      </c>
      <c r="H246" s="13">
        <v>31291</v>
      </c>
      <c r="I246" s="13">
        <v>10019</v>
      </c>
      <c r="J246" s="13">
        <v>10019</v>
      </c>
      <c r="K246" s="13">
        <v>0</v>
      </c>
      <c r="L246" s="35">
        <v>169820.13475456444</v>
      </c>
      <c r="M246" s="13">
        <v>308294.91891884001</v>
      </c>
      <c r="N246" s="13">
        <v>38842</v>
      </c>
      <c r="O246" s="13">
        <v>0</v>
      </c>
      <c r="P246" s="13">
        <v>127365.10106592333</v>
      </c>
      <c r="Q246" s="35">
        <v>4093.7241186000001</v>
      </c>
      <c r="R246" s="13">
        <v>8895</v>
      </c>
      <c r="S246" s="13">
        <v>35</v>
      </c>
      <c r="T246" s="13">
        <v>6645</v>
      </c>
      <c r="U246" s="35">
        <v>0</v>
      </c>
      <c r="V246" s="13">
        <v>14046</v>
      </c>
      <c r="W246" s="13">
        <v>0</v>
      </c>
      <c r="X246" s="13">
        <v>10534.5</v>
      </c>
      <c r="Y246" s="35">
        <v>2972.8088963271953</v>
      </c>
      <c r="Z246" s="13">
        <v>17133</v>
      </c>
      <c r="AA246" s="13">
        <v>5886</v>
      </c>
      <c r="AB246" s="1">
        <v>9518.25</v>
      </c>
    </row>
    <row r="247" spans="1:28">
      <c r="A247" s="2">
        <v>590</v>
      </c>
      <c r="B247" s="1" t="s">
        <v>196</v>
      </c>
      <c r="C247" s="13">
        <v>4072717.5362775447</v>
      </c>
      <c r="D247" s="13">
        <v>3883854.7820429844</v>
      </c>
      <c r="E247" s="13">
        <v>188862.75423456036</v>
      </c>
      <c r="F247" s="13">
        <v>3596360</v>
      </c>
      <c r="G247" s="13">
        <v>3414419</v>
      </c>
      <c r="H247" s="13">
        <v>181941</v>
      </c>
      <c r="I247" s="13">
        <v>178826</v>
      </c>
      <c r="J247" s="13">
        <v>175945</v>
      </c>
      <c r="K247" s="13">
        <v>2881</v>
      </c>
      <c r="L247" s="35">
        <v>1164581.7218510211</v>
      </c>
      <c r="M247" s="13">
        <v>635474.73394858954</v>
      </c>
      <c r="N247" s="13">
        <v>1792440</v>
      </c>
      <c r="O247" s="13">
        <v>0</v>
      </c>
      <c r="P247" s="13">
        <v>-873436.29138826556</v>
      </c>
      <c r="Q247" s="35">
        <v>52136.770879000003</v>
      </c>
      <c r="R247" s="13">
        <v>117803</v>
      </c>
      <c r="S247" s="13">
        <v>1651</v>
      </c>
      <c r="T247" s="13">
        <v>87114</v>
      </c>
      <c r="U247" s="35">
        <v>6381.7892556999996</v>
      </c>
      <c r="V247" s="13">
        <v>6405</v>
      </c>
      <c r="W247" s="13">
        <v>0</v>
      </c>
      <c r="X247" s="13">
        <v>4803.75</v>
      </c>
      <c r="Y247" s="35">
        <v>1827.0755946004085</v>
      </c>
      <c r="Z247" s="13">
        <v>333695</v>
      </c>
      <c r="AA247" s="13">
        <v>222766</v>
      </c>
      <c r="AB247" s="1">
        <v>83196.75</v>
      </c>
    </row>
    <row r="248" spans="1:28">
      <c r="A248" s="2">
        <v>595</v>
      </c>
      <c r="B248" s="1" t="s">
        <v>478</v>
      </c>
      <c r="C248" s="13">
        <v>582673.19111716445</v>
      </c>
      <c r="D248" s="13">
        <v>544589.36771273846</v>
      </c>
      <c r="E248" s="13">
        <v>38083.823404426003</v>
      </c>
      <c r="F248" s="13">
        <v>595822</v>
      </c>
      <c r="G248" s="13">
        <v>565552</v>
      </c>
      <c r="H248" s="13">
        <v>30270</v>
      </c>
      <c r="I248" s="13">
        <v>70521</v>
      </c>
      <c r="J248" s="13">
        <v>69894</v>
      </c>
      <c r="K248" s="13">
        <v>627</v>
      </c>
      <c r="L248" s="35">
        <v>164952.60804019688</v>
      </c>
      <c r="M248" s="13">
        <v>246141.71774207955</v>
      </c>
      <c r="N248" s="13">
        <v>204476</v>
      </c>
      <c r="O248" s="13">
        <v>0</v>
      </c>
      <c r="P248" s="13">
        <v>41665.717742079549</v>
      </c>
      <c r="Q248" s="35">
        <v>3476.3435024</v>
      </c>
      <c r="R248" s="13">
        <v>0</v>
      </c>
      <c r="S248" s="13">
        <v>0</v>
      </c>
      <c r="T248" s="13">
        <v>0</v>
      </c>
      <c r="U248" s="35">
        <v>8175.7739926000004</v>
      </c>
      <c r="V248" s="13">
        <v>17684</v>
      </c>
      <c r="W248" s="13">
        <v>0</v>
      </c>
      <c r="X248" s="13">
        <v>13263</v>
      </c>
      <c r="Y248" s="35">
        <v>13571.81793881936</v>
      </c>
      <c r="Z248" s="13">
        <v>42369</v>
      </c>
      <c r="AA248" s="13">
        <v>49711</v>
      </c>
      <c r="AB248" s="1">
        <v>-4813.6499999999996</v>
      </c>
    </row>
    <row r="249" spans="1:28">
      <c r="A249" s="2">
        <v>597</v>
      </c>
      <c r="B249" s="1" t="s">
        <v>197</v>
      </c>
      <c r="C249" s="13">
        <v>6413443.8176426999</v>
      </c>
      <c r="D249" s="13">
        <v>6260039.5722894603</v>
      </c>
      <c r="E249" s="13">
        <v>153404.24535323962</v>
      </c>
      <c r="F249" s="13">
        <v>6381752</v>
      </c>
      <c r="G249" s="13">
        <v>6159832</v>
      </c>
      <c r="H249" s="13">
        <v>221920</v>
      </c>
      <c r="I249" s="13">
        <v>197032</v>
      </c>
      <c r="J249" s="13">
        <v>193283</v>
      </c>
      <c r="K249" s="13">
        <v>3749</v>
      </c>
      <c r="L249" s="35">
        <v>2042571.0507561222</v>
      </c>
      <c r="M249" s="13">
        <v>3469659.2975614425</v>
      </c>
      <c r="N249" s="13">
        <v>2155325</v>
      </c>
      <c r="O249" s="13">
        <v>0</v>
      </c>
      <c r="P249" s="13">
        <v>1314334.2975614425</v>
      </c>
      <c r="Q249" s="35">
        <v>147487.52729</v>
      </c>
      <c r="R249" s="13">
        <v>214334</v>
      </c>
      <c r="S249" s="13">
        <v>2652</v>
      </c>
      <c r="T249" s="13">
        <v>158761.5</v>
      </c>
      <c r="U249" s="35">
        <v>24297.421184999999</v>
      </c>
      <c r="V249" s="13">
        <v>58389</v>
      </c>
      <c r="W249" s="13">
        <v>0</v>
      </c>
      <c r="X249" s="13">
        <v>43791.75</v>
      </c>
      <c r="Y249" s="35">
        <v>15474.185111207538</v>
      </c>
      <c r="Z249" s="13">
        <v>221108</v>
      </c>
      <c r="AA249" s="13">
        <v>11228</v>
      </c>
      <c r="AB249" s="1">
        <v>159823.04999999999</v>
      </c>
    </row>
    <row r="250" spans="1:28">
      <c r="A250" s="2">
        <v>599</v>
      </c>
      <c r="B250" s="1" t="s">
        <v>198</v>
      </c>
      <c r="C250" s="13">
        <v>409448897.11169404</v>
      </c>
      <c r="D250" s="13">
        <v>388769574.42023331</v>
      </c>
      <c r="E250" s="13">
        <v>20679322.691460725</v>
      </c>
      <c r="F250" s="13">
        <v>459409051</v>
      </c>
      <c r="G250" s="13">
        <v>437646833</v>
      </c>
      <c r="H250" s="13">
        <v>21762218</v>
      </c>
      <c r="I250" s="13">
        <v>19656863</v>
      </c>
      <c r="J250" s="13">
        <v>18995322</v>
      </c>
      <c r="K250" s="13">
        <v>661541</v>
      </c>
      <c r="L250" s="35">
        <v>211320595.95481041</v>
      </c>
      <c r="M250" s="13">
        <v>328652324.72511685</v>
      </c>
      <c r="N250" s="13">
        <v>193836497</v>
      </c>
      <c r="O250" s="13">
        <v>12638129</v>
      </c>
      <c r="P250" s="13">
        <v>147453956.72511685</v>
      </c>
      <c r="Q250" s="35">
        <v>2117844.4756999998</v>
      </c>
      <c r="R250" s="13">
        <v>4721535</v>
      </c>
      <c r="S250" s="13">
        <v>156482</v>
      </c>
      <c r="T250" s="13">
        <v>3423789.75</v>
      </c>
      <c r="U250" s="35">
        <v>289453.55848000001</v>
      </c>
      <c r="V250" s="13">
        <v>731428</v>
      </c>
      <c r="W250" s="13">
        <v>31448</v>
      </c>
      <c r="X250" s="13">
        <v>524985</v>
      </c>
      <c r="Y250" s="35">
        <v>337083.36336558551</v>
      </c>
      <c r="Z250" s="13">
        <v>3010857</v>
      </c>
      <c r="AA250" s="13">
        <v>567729</v>
      </c>
      <c r="AB250" s="1">
        <v>1897747.85</v>
      </c>
    </row>
    <row r="251" spans="1:28">
      <c r="A251" s="2">
        <v>600</v>
      </c>
      <c r="B251" s="1" t="s">
        <v>479</v>
      </c>
      <c r="C251" s="13">
        <v>1853596.8173064757</v>
      </c>
      <c r="D251" s="13">
        <v>1792992.7983452787</v>
      </c>
      <c r="E251" s="13">
        <v>60604.018961197005</v>
      </c>
      <c r="F251" s="13">
        <v>1860322</v>
      </c>
      <c r="G251" s="13">
        <v>1795997</v>
      </c>
      <c r="H251" s="13">
        <v>64325</v>
      </c>
      <c r="I251" s="13">
        <v>104346</v>
      </c>
      <c r="J251" s="13">
        <v>95135</v>
      </c>
      <c r="K251" s="13">
        <v>9211</v>
      </c>
      <c r="L251" s="35">
        <v>619862.24024862854</v>
      </c>
      <c r="M251" s="13">
        <v>1058201.0208644795</v>
      </c>
      <c r="N251" s="13">
        <v>430275</v>
      </c>
      <c r="O251" s="13">
        <v>0</v>
      </c>
      <c r="P251" s="13">
        <v>464896.68018647144</v>
      </c>
      <c r="Q251" s="35">
        <v>78983.304625999997</v>
      </c>
      <c r="R251" s="13">
        <v>149972</v>
      </c>
      <c r="S251" s="13">
        <v>1402</v>
      </c>
      <c r="T251" s="13">
        <v>111427.5</v>
      </c>
      <c r="U251" s="35">
        <v>4129.1767293000003</v>
      </c>
      <c r="V251" s="13">
        <v>11748</v>
      </c>
      <c r="W251" s="13">
        <v>0</v>
      </c>
      <c r="X251" s="13">
        <v>8811</v>
      </c>
      <c r="Y251" s="35">
        <v>16272.300070901596</v>
      </c>
      <c r="Z251" s="13">
        <v>59855</v>
      </c>
      <c r="AA251" s="13">
        <v>33188</v>
      </c>
      <c r="AB251" s="1">
        <v>20824.650000000001</v>
      </c>
    </row>
    <row r="252" spans="1:28">
      <c r="A252" s="2">
        <v>603</v>
      </c>
      <c r="B252" s="1" t="s">
        <v>199</v>
      </c>
      <c r="C252" s="13">
        <v>13800896.434712574</v>
      </c>
      <c r="D252" s="13">
        <v>13093549.535449028</v>
      </c>
      <c r="E252" s="13">
        <v>707346.89926354645</v>
      </c>
      <c r="F252" s="13">
        <v>13189664</v>
      </c>
      <c r="G252" s="13">
        <v>12578106</v>
      </c>
      <c r="H252" s="13">
        <v>611558</v>
      </c>
      <c r="I252" s="13">
        <v>658618</v>
      </c>
      <c r="J252" s="13">
        <v>642930</v>
      </c>
      <c r="K252" s="13">
        <v>15688</v>
      </c>
      <c r="L252" s="35">
        <v>4337675.919152352</v>
      </c>
      <c r="M252" s="13">
        <v>7525150.5571771786</v>
      </c>
      <c r="N252" s="13">
        <v>2620170</v>
      </c>
      <c r="O252" s="13">
        <v>14808</v>
      </c>
      <c r="P252" s="13">
        <v>3253256.9393642638</v>
      </c>
      <c r="Q252" s="35">
        <v>88532.584784000006</v>
      </c>
      <c r="R252" s="13">
        <v>210471</v>
      </c>
      <c r="S252" s="13">
        <v>32985</v>
      </c>
      <c r="T252" s="13">
        <v>133114.5</v>
      </c>
      <c r="U252" s="35">
        <v>17760.419719000001</v>
      </c>
      <c r="V252" s="13">
        <v>82204</v>
      </c>
      <c r="W252" s="13">
        <v>12708</v>
      </c>
      <c r="X252" s="13">
        <v>52122</v>
      </c>
      <c r="Y252" s="35">
        <v>123109.16411390508</v>
      </c>
      <c r="Z252" s="13">
        <v>706078</v>
      </c>
      <c r="AA252" s="13">
        <v>216195</v>
      </c>
      <c r="AB252" s="1">
        <v>378049.2</v>
      </c>
    </row>
    <row r="253" spans="1:28">
      <c r="A253" s="2">
        <v>606</v>
      </c>
      <c r="B253" s="1" t="s">
        <v>200</v>
      </c>
      <c r="C253" s="13">
        <v>29278634.52482447</v>
      </c>
      <c r="D253" s="13">
        <v>28209049.667547714</v>
      </c>
      <c r="E253" s="13">
        <v>1069584.8572767575</v>
      </c>
      <c r="F253" s="13">
        <v>28841875</v>
      </c>
      <c r="G253" s="13">
        <v>27761647</v>
      </c>
      <c r="H253" s="13">
        <v>1080228</v>
      </c>
      <c r="I253" s="13">
        <v>1472121</v>
      </c>
      <c r="J253" s="13">
        <v>1472121</v>
      </c>
      <c r="K253" s="13">
        <v>0</v>
      </c>
      <c r="L253" s="35">
        <v>12199833.283025548</v>
      </c>
      <c r="M253" s="13">
        <v>20976323.408014856</v>
      </c>
      <c r="N253" s="13">
        <v>9858305</v>
      </c>
      <c r="O253" s="13">
        <v>120965</v>
      </c>
      <c r="P253" s="13">
        <v>9149874.9622691609</v>
      </c>
      <c r="Q253" s="35">
        <v>202761.28675999999</v>
      </c>
      <c r="R253" s="13"/>
      <c r="S253" s="13"/>
      <c r="T253" s="13"/>
      <c r="U253" s="35">
        <v>41668.935123000003</v>
      </c>
      <c r="V253" s="13"/>
      <c r="W253" s="13"/>
      <c r="X253" s="13"/>
      <c r="Y253" s="35">
        <v>42375.586608009471</v>
      </c>
      <c r="Z253" s="13">
        <v>245672</v>
      </c>
      <c r="AA253" s="13">
        <v>23820</v>
      </c>
      <c r="AB253" s="1">
        <v>171575.1</v>
      </c>
    </row>
    <row r="254" spans="1:28">
      <c r="A254" s="2">
        <v>608</v>
      </c>
      <c r="B254" s="1" t="s">
        <v>433</v>
      </c>
      <c r="C254" s="13">
        <v>1749101.9178316309</v>
      </c>
      <c r="D254" s="13">
        <v>1696538.8916840423</v>
      </c>
      <c r="E254" s="13">
        <v>52563.026147588622</v>
      </c>
      <c r="F254" s="13">
        <v>1769006</v>
      </c>
      <c r="G254" s="13">
        <v>1700678</v>
      </c>
      <c r="H254" s="13">
        <v>68328</v>
      </c>
      <c r="I254" s="13">
        <v>120695</v>
      </c>
      <c r="J254" s="13">
        <v>119474</v>
      </c>
      <c r="K254" s="13">
        <v>1221</v>
      </c>
      <c r="L254" s="35">
        <v>492976.93680458108</v>
      </c>
      <c r="M254" s="13">
        <v>839765.8592218667</v>
      </c>
      <c r="N254" s="13">
        <v>590475</v>
      </c>
      <c r="O254" s="13">
        <v>0</v>
      </c>
      <c r="P254" s="13">
        <v>249290.8592218667</v>
      </c>
      <c r="Q254" s="35">
        <v>33566.493466</v>
      </c>
      <c r="R254" s="13">
        <v>22684</v>
      </c>
      <c r="S254" s="13">
        <v>0</v>
      </c>
      <c r="T254" s="13">
        <v>17013</v>
      </c>
      <c r="U254" s="35">
        <v>4244.4120916000002</v>
      </c>
      <c r="V254" s="13">
        <v>0</v>
      </c>
      <c r="W254" s="13">
        <v>0</v>
      </c>
      <c r="X254" s="13">
        <v>0</v>
      </c>
      <c r="Y254" s="35">
        <v>25693.204072475128</v>
      </c>
      <c r="Z254" s="13">
        <v>116895</v>
      </c>
      <c r="AA254" s="13">
        <v>65741</v>
      </c>
      <c r="AB254" s="1">
        <v>40210.65</v>
      </c>
    </row>
    <row r="255" spans="1:28">
      <c r="A255" s="2">
        <v>610</v>
      </c>
      <c r="B255" s="1" t="s">
        <v>201</v>
      </c>
      <c r="C255" s="13">
        <v>3070974.7717800462</v>
      </c>
      <c r="D255" s="13">
        <v>2977048.857968024</v>
      </c>
      <c r="E255" s="13">
        <v>93925.913812022161</v>
      </c>
      <c r="F255" s="13">
        <v>3217192</v>
      </c>
      <c r="G255" s="13">
        <v>3138600</v>
      </c>
      <c r="H255" s="13">
        <v>78592</v>
      </c>
      <c r="I255" s="13">
        <v>132547</v>
      </c>
      <c r="J255" s="13">
        <v>130683</v>
      </c>
      <c r="K255" s="13">
        <v>1864</v>
      </c>
      <c r="L255" s="35">
        <v>1217200.1997022149</v>
      </c>
      <c r="M255" s="13">
        <v>2181214.6222157357</v>
      </c>
      <c r="N255" s="13">
        <v>1029780</v>
      </c>
      <c r="O255" s="13">
        <v>0</v>
      </c>
      <c r="P255" s="13">
        <v>912900.14977666119</v>
      </c>
      <c r="Q255" s="35">
        <v>46513.292074999998</v>
      </c>
      <c r="R255" s="13">
        <v>69848</v>
      </c>
      <c r="S255" s="13">
        <v>0</v>
      </c>
      <c r="T255" s="13">
        <v>52386</v>
      </c>
      <c r="U255" s="35">
        <v>19449.373637000001</v>
      </c>
      <c r="V255" s="13">
        <v>12914</v>
      </c>
      <c r="W255" s="13">
        <v>0</v>
      </c>
      <c r="X255" s="13">
        <v>9685.5</v>
      </c>
      <c r="Y255" s="35">
        <v>11057.636992943288</v>
      </c>
      <c r="Z255" s="13">
        <v>77740</v>
      </c>
      <c r="AA255" s="13">
        <v>53504</v>
      </c>
      <c r="AB255" s="1">
        <v>18177</v>
      </c>
    </row>
    <row r="256" spans="1:28">
      <c r="A256" s="2">
        <v>611</v>
      </c>
      <c r="B256" s="1" t="s">
        <v>202</v>
      </c>
      <c r="C256" s="13">
        <v>775327.20640499226</v>
      </c>
      <c r="D256" s="13">
        <v>755718.5826528871</v>
      </c>
      <c r="E256" s="13">
        <v>19608.623752105141</v>
      </c>
      <c r="F256" s="13">
        <v>744439</v>
      </c>
      <c r="G256" s="13">
        <v>715497</v>
      </c>
      <c r="H256" s="13">
        <v>28942</v>
      </c>
      <c r="I256" s="13">
        <v>24357</v>
      </c>
      <c r="J256" s="13">
        <v>23246</v>
      </c>
      <c r="K256" s="13">
        <v>1111</v>
      </c>
      <c r="L256" s="35">
        <v>308874.75897362939</v>
      </c>
      <c r="M256" s="13">
        <v>550150.7920735192</v>
      </c>
      <c r="N256" s="13">
        <v>374312</v>
      </c>
      <c r="O256" s="13">
        <v>43347</v>
      </c>
      <c r="P256" s="13">
        <v>219185.7920735192</v>
      </c>
      <c r="Q256" s="35">
        <v>29736.223155</v>
      </c>
      <c r="R256" s="13">
        <v>48562</v>
      </c>
      <c r="S256" s="13">
        <v>2882</v>
      </c>
      <c r="T256" s="13">
        <v>34260</v>
      </c>
      <c r="U256" s="35">
        <v>6026.6977430999996</v>
      </c>
      <c r="V256" s="13">
        <v>18069</v>
      </c>
      <c r="W256" s="13">
        <v>0</v>
      </c>
      <c r="X256" s="13">
        <v>13551.75</v>
      </c>
      <c r="Y256" s="35">
        <v>15957.408308881117</v>
      </c>
      <c r="Z256" s="13">
        <v>0</v>
      </c>
      <c r="AA256" s="13">
        <v>19777</v>
      </c>
      <c r="AB256" s="1">
        <v>-14832.75</v>
      </c>
    </row>
    <row r="257" spans="1:28">
      <c r="A257" s="2">
        <v>612</v>
      </c>
      <c r="B257" s="1" t="s">
        <v>434</v>
      </c>
      <c r="C257" s="13">
        <v>22409009.251766793</v>
      </c>
      <c r="D257" s="13">
        <v>21542740.562521227</v>
      </c>
      <c r="E257" s="13">
        <v>866268.68924556486</v>
      </c>
      <c r="F257" s="13">
        <v>20997442</v>
      </c>
      <c r="G257" s="13">
        <v>20032555</v>
      </c>
      <c r="H257" s="13">
        <v>964887</v>
      </c>
      <c r="I257" s="13">
        <v>928913</v>
      </c>
      <c r="J257" s="13">
        <v>854877</v>
      </c>
      <c r="K257" s="13">
        <v>74036</v>
      </c>
      <c r="L257" s="35">
        <v>7605146.1070810435</v>
      </c>
      <c r="M257" s="13">
        <v>12908710.946326379</v>
      </c>
      <c r="N257" s="13">
        <v>6879248</v>
      </c>
      <c r="O257" s="13">
        <v>55000</v>
      </c>
      <c r="P257" s="13">
        <v>5703859.5803107824</v>
      </c>
      <c r="Q257" s="35">
        <v>238962.89152999999</v>
      </c>
      <c r="R257" s="13">
        <v>379934</v>
      </c>
      <c r="S257" s="13">
        <v>5428</v>
      </c>
      <c r="T257" s="13">
        <v>280879.5</v>
      </c>
      <c r="U257" s="35">
        <v>35840.016427000002</v>
      </c>
      <c r="V257" s="13">
        <v>82868</v>
      </c>
      <c r="W257" s="13">
        <v>279</v>
      </c>
      <c r="X257" s="13">
        <v>61941.75</v>
      </c>
      <c r="Y257" s="35">
        <v>43715.590768356713</v>
      </c>
      <c r="Z257" s="13">
        <v>304354</v>
      </c>
      <c r="AA257" s="13">
        <v>59536</v>
      </c>
      <c r="AB257" s="1">
        <v>190055.25</v>
      </c>
    </row>
    <row r="258" spans="1:28">
      <c r="A258" s="2">
        <v>613</v>
      </c>
      <c r="B258" s="1" t="s">
        <v>203</v>
      </c>
      <c r="C258" s="13">
        <v>1884003.9442198379</v>
      </c>
      <c r="D258" s="13">
        <v>1851720.0543739048</v>
      </c>
      <c r="E258" s="13">
        <v>32283.889845933005</v>
      </c>
      <c r="F258" s="13">
        <v>2270055</v>
      </c>
      <c r="G258" s="13">
        <v>2183190</v>
      </c>
      <c r="H258" s="13">
        <v>86865</v>
      </c>
      <c r="I258" s="13">
        <v>100158</v>
      </c>
      <c r="J258" s="13">
        <v>97820</v>
      </c>
      <c r="K258" s="13">
        <v>2338</v>
      </c>
      <c r="L258" s="35">
        <v>661338.52710777055</v>
      </c>
      <c r="M258" s="13">
        <v>1190621.7070512425</v>
      </c>
      <c r="N258" s="13">
        <v>374219</v>
      </c>
      <c r="O258" s="13">
        <v>0</v>
      </c>
      <c r="P258" s="13">
        <v>496003.89533082792</v>
      </c>
      <c r="Q258" s="35">
        <v>49604.283769000001</v>
      </c>
      <c r="R258" s="13">
        <v>77775</v>
      </c>
      <c r="S258" s="13">
        <v>0</v>
      </c>
      <c r="T258" s="13">
        <v>58331.25</v>
      </c>
      <c r="U258" s="35">
        <v>7770.2383307999999</v>
      </c>
      <c r="V258" s="13">
        <v>63865</v>
      </c>
      <c r="W258" s="13">
        <v>0</v>
      </c>
      <c r="X258" s="13">
        <v>47898.75</v>
      </c>
      <c r="Y258" s="35">
        <v>3561.012720288551</v>
      </c>
      <c r="Z258" s="13">
        <v>50546</v>
      </c>
      <c r="AA258" s="13">
        <v>7284</v>
      </c>
      <c r="AB258" s="1">
        <v>33252.300000000003</v>
      </c>
    </row>
    <row r="259" spans="1:28">
      <c r="A259" s="2">
        <v>614</v>
      </c>
      <c r="B259" s="1" t="s">
        <v>204</v>
      </c>
      <c r="C259" s="13">
        <v>779201.21123992605</v>
      </c>
      <c r="D259" s="13">
        <v>766772.22956417175</v>
      </c>
      <c r="E259" s="13">
        <v>12428.981675754261</v>
      </c>
      <c r="F259" s="13">
        <v>778163</v>
      </c>
      <c r="G259" s="13">
        <v>751037</v>
      </c>
      <c r="H259" s="13">
        <v>27126</v>
      </c>
      <c r="I259" s="13">
        <v>53926</v>
      </c>
      <c r="J259" s="13">
        <v>53926</v>
      </c>
      <c r="K259" s="13">
        <v>0</v>
      </c>
      <c r="L259" s="35">
        <v>317775.20645506773</v>
      </c>
      <c r="M259" s="13">
        <v>553234.58176099637</v>
      </c>
      <c r="N259" s="13">
        <v>164839</v>
      </c>
      <c r="O259" s="13">
        <v>4124</v>
      </c>
      <c r="P259" s="13">
        <v>238331.4048413008</v>
      </c>
      <c r="Q259" s="35">
        <v>64237.430955000003</v>
      </c>
      <c r="R259" s="13">
        <v>122985</v>
      </c>
      <c r="S259" s="13">
        <v>453</v>
      </c>
      <c r="T259" s="13">
        <v>91899</v>
      </c>
      <c r="U259" s="35">
        <v>13211.418253</v>
      </c>
      <c r="V259" s="13">
        <v>14901</v>
      </c>
      <c r="W259" s="13">
        <v>0</v>
      </c>
      <c r="X259" s="13">
        <v>11175.75</v>
      </c>
      <c r="Y259" s="35">
        <v>1004.2594995981837</v>
      </c>
      <c r="Z259" s="13">
        <v>8807</v>
      </c>
      <c r="AA259" s="13">
        <v>0</v>
      </c>
      <c r="AB259" s="1">
        <v>7358.4000000000005</v>
      </c>
    </row>
    <row r="260" spans="1:28">
      <c r="A260" s="2">
        <v>617</v>
      </c>
      <c r="B260" s="1" t="s">
        <v>205</v>
      </c>
      <c r="C260" s="13">
        <v>506291.66675140464</v>
      </c>
      <c r="D260" s="13">
        <v>497848.36640765052</v>
      </c>
      <c r="E260" s="13">
        <v>8443.3003437541101</v>
      </c>
      <c r="F260" s="13">
        <v>524411</v>
      </c>
      <c r="G260" s="13">
        <v>505423</v>
      </c>
      <c r="H260" s="13">
        <v>18988</v>
      </c>
      <c r="I260" s="13">
        <v>63462</v>
      </c>
      <c r="J260" s="13">
        <v>61764</v>
      </c>
      <c r="K260" s="13">
        <v>1698</v>
      </c>
      <c r="L260" s="35">
        <v>251038.98597363295</v>
      </c>
      <c r="M260" s="13">
        <v>460447.30703568668</v>
      </c>
      <c r="N260" s="13">
        <v>281498</v>
      </c>
      <c r="O260" s="13">
        <v>0</v>
      </c>
      <c r="P260" s="13">
        <v>178949.30703568668</v>
      </c>
      <c r="Q260" s="35">
        <v>10564.184542000001</v>
      </c>
      <c r="R260" s="13">
        <v>28156</v>
      </c>
      <c r="S260" s="13">
        <v>0</v>
      </c>
      <c r="T260" s="13">
        <v>21117</v>
      </c>
      <c r="U260" s="35">
        <v>0</v>
      </c>
      <c r="V260" s="13">
        <v>3341</v>
      </c>
      <c r="W260" s="13">
        <v>0</v>
      </c>
      <c r="X260" s="13">
        <v>2505.75</v>
      </c>
      <c r="Y260" s="35">
        <v>0</v>
      </c>
      <c r="Z260" s="13">
        <v>2748</v>
      </c>
      <c r="AA260" s="13">
        <v>46942</v>
      </c>
      <c r="AB260" s="1">
        <v>-32733.3</v>
      </c>
    </row>
    <row r="261" spans="1:28">
      <c r="A261" s="2">
        <v>620</v>
      </c>
      <c r="B261" s="1" t="s">
        <v>206</v>
      </c>
      <c r="C261" s="13">
        <v>2179357.0324088028</v>
      </c>
      <c r="D261" s="13">
        <v>2089895.1848444403</v>
      </c>
      <c r="E261" s="13">
        <v>89461.847564362644</v>
      </c>
      <c r="F261" s="13">
        <v>2142276</v>
      </c>
      <c r="G261" s="13">
        <v>2065140</v>
      </c>
      <c r="H261" s="13">
        <v>77136</v>
      </c>
      <c r="I261" s="13">
        <v>60919</v>
      </c>
      <c r="J261" s="13">
        <v>59951</v>
      </c>
      <c r="K261" s="13">
        <v>968</v>
      </c>
      <c r="L261" s="35">
        <v>548598.18170528882</v>
      </c>
      <c r="M261" s="13">
        <v>947630.86454382981</v>
      </c>
      <c r="N261" s="13">
        <v>351728</v>
      </c>
      <c r="O261" s="13">
        <v>548598</v>
      </c>
      <c r="P261" s="13">
        <v>411448.63627896662</v>
      </c>
      <c r="Q261" s="35">
        <v>41916.259653000001</v>
      </c>
      <c r="R261" s="13">
        <v>160898</v>
      </c>
      <c r="S261" s="13">
        <v>1125</v>
      </c>
      <c r="T261" s="13">
        <v>119829.75</v>
      </c>
      <c r="U261" s="35">
        <v>2346.563545</v>
      </c>
      <c r="V261" s="13">
        <v>0</v>
      </c>
      <c r="W261" s="13">
        <v>0</v>
      </c>
      <c r="X261" s="13">
        <v>0</v>
      </c>
      <c r="Y261" s="35">
        <v>10880.469406355493</v>
      </c>
      <c r="Z261" s="13">
        <v>61369</v>
      </c>
      <c r="AA261" s="13">
        <v>64669</v>
      </c>
      <c r="AB261" s="1">
        <v>-1012.7999999999993</v>
      </c>
    </row>
    <row r="262" spans="1:28">
      <c r="A262" s="2">
        <v>622</v>
      </c>
      <c r="B262" s="1" t="s">
        <v>207</v>
      </c>
      <c r="C262" s="13">
        <v>24674806.759412143</v>
      </c>
      <c r="D262" s="13">
        <v>24131562.649024311</v>
      </c>
      <c r="E262" s="13">
        <v>543244.11038783367</v>
      </c>
      <c r="F262" s="13">
        <v>23209117</v>
      </c>
      <c r="G262" s="13">
        <v>22571092</v>
      </c>
      <c r="H262" s="13">
        <v>638025</v>
      </c>
      <c r="I262" s="13">
        <v>775992</v>
      </c>
      <c r="J262" s="13">
        <v>754658</v>
      </c>
      <c r="K262" s="13">
        <v>21334</v>
      </c>
      <c r="L262" s="35">
        <v>8867988.5675315037</v>
      </c>
      <c r="M262" s="13">
        <v>14233805.189713508</v>
      </c>
      <c r="N262" s="13">
        <v>8779559</v>
      </c>
      <c r="O262" s="13">
        <v>31736</v>
      </c>
      <c r="P262" s="13">
        <v>5485982.1897135079</v>
      </c>
      <c r="Q262" s="35">
        <v>237438.04318000001</v>
      </c>
      <c r="R262" s="13">
        <v>0</v>
      </c>
      <c r="S262" s="13">
        <v>0</v>
      </c>
      <c r="T262" s="13">
        <v>0</v>
      </c>
      <c r="U262" s="35">
        <v>33863.394766999998</v>
      </c>
      <c r="V262" s="13"/>
      <c r="W262" s="13"/>
      <c r="X262" s="13"/>
      <c r="Y262" s="35">
        <v>23003.900496556162</v>
      </c>
      <c r="Z262" s="13">
        <v>420160</v>
      </c>
      <c r="AA262" s="13">
        <v>133025</v>
      </c>
      <c r="AB262" s="1">
        <v>219888.15</v>
      </c>
    </row>
    <row r="263" spans="1:28">
      <c r="A263" s="2">
        <v>623</v>
      </c>
      <c r="B263" s="1" t="s">
        <v>435</v>
      </c>
      <c r="C263" s="13">
        <v>531939.48272313364</v>
      </c>
      <c r="D263" s="13">
        <v>494807.27136051265</v>
      </c>
      <c r="E263" s="13">
        <v>37132.211362621041</v>
      </c>
      <c r="F263" s="13">
        <v>561740</v>
      </c>
      <c r="G263" s="13">
        <v>516068</v>
      </c>
      <c r="H263" s="13">
        <v>45672</v>
      </c>
      <c r="I263" s="13">
        <v>16442</v>
      </c>
      <c r="J263" s="13">
        <v>16054</v>
      </c>
      <c r="K263" s="13">
        <v>388</v>
      </c>
      <c r="L263" s="35">
        <v>206294.83379910889</v>
      </c>
      <c r="M263" s="13">
        <v>370147.55502389965</v>
      </c>
      <c r="N263" s="13">
        <v>97862</v>
      </c>
      <c r="O263" s="13">
        <v>0</v>
      </c>
      <c r="P263" s="13">
        <v>154721.12534933168</v>
      </c>
      <c r="Q263" s="35">
        <v>14745.992915000001</v>
      </c>
      <c r="R263" s="13">
        <v>6360</v>
      </c>
      <c r="S263" s="13">
        <v>0</v>
      </c>
      <c r="T263" s="13">
        <v>4770</v>
      </c>
      <c r="U263" s="35">
        <v>0</v>
      </c>
      <c r="V263" s="13">
        <v>5459</v>
      </c>
      <c r="W263" s="13">
        <v>0</v>
      </c>
      <c r="X263" s="13">
        <v>4094.25</v>
      </c>
      <c r="Y263" s="35">
        <v>2181.9684833453853</v>
      </c>
      <c r="Z263" s="13">
        <v>11018</v>
      </c>
      <c r="AA263" s="13">
        <v>27125</v>
      </c>
      <c r="AB263" s="1">
        <v>-11851.05</v>
      </c>
    </row>
    <row r="264" spans="1:28">
      <c r="A264" s="2">
        <v>626</v>
      </c>
      <c r="B264" s="1" t="s">
        <v>208</v>
      </c>
      <c r="C264" s="13">
        <v>2341199.2156651798</v>
      </c>
      <c r="D264" s="13">
        <v>2207876.8211876983</v>
      </c>
      <c r="E264" s="13">
        <v>133322.39447748155</v>
      </c>
      <c r="F264" s="13">
        <v>2151829</v>
      </c>
      <c r="G264" s="13">
        <v>2032073</v>
      </c>
      <c r="H264" s="13">
        <v>119756</v>
      </c>
      <c r="I264" s="13">
        <v>64309</v>
      </c>
      <c r="J264" s="13">
        <v>64309</v>
      </c>
      <c r="K264" s="13">
        <v>0</v>
      </c>
      <c r="L264" s="35">
        <v>477570.99803829531</v>
      </c>
      <c r="M264" s="13">
        <v>679298.19669036288</v>
      </c>
      <c r="N264" s="13">
        <v>633483</v>
      </c>
      <c r="O264" s="13">
        <v>0</v>
      </c>
      <c r="P264" s="13">
        <v>45815.196690362878</v>
      </c>
      <c r="Q264" s="35">
        <v>15643.647976</v>
      </c>
      <c r="R264" s="13">
        <v>76066</v>
      </c>
      <c r="S264" s="13">
        <v>17942</v>
      </c>
      <c r="T264" s="13">
        <v>43593</v>
      </c>
      <c r="U264" s="35">
        <v>5054.8999106000001</v>
      </c>
      <c r="V264" s="13">
        <v>12315</v>
      </c>
      <c r="W264" s="13">
        <v>0</v>
      </c>
      <c r="X264" s="13">
        <v>9236.25</v>
      </c>
      <c r="Y264" s="35">
        <v>1970.7802583086036</v>
      </c>
      <c r="Z264" s="13">
        <v>1317</v>
      </c>
      <c r="AA264" s="13">
        <v>0</v>
      </c>
      <c r="AB264" s="1">
        <v>987.75</v>
      </c>
    </row>
    <row r="265" spans="1:28">
      <c r="A265" s="2">
        <v>627</v>
      </c>
      <c r="B265" s="1" t="s">
        <v>209</v>
      </c>
      <c r="C265" s="13">
        <v>2247810.5632852996</v>
      </c>
      <c r="D265" s="13">
        <v>2081978.6256968814</v>
      </c>
      <c r="E265" s="13">
        <v>165831.93758841822</v>
      </c>
      <c r="F265" s="13">
        <v>2093117</v>
      </c>
      <c r="G265" s="13">
        <v>1961251</v>
      </c>
      <c r="H265" s="13">
        <v>131866</v>
      </c>
      <c r="I265" s="13">
        <v>134457</v>
      </c>
      <c r="J265" s="13">
        <v>130948</v>
      </c>
      <c r="K265" s="13">
        <v>3509</v>
      </c>
      <c r="L265" s="35">
        <v>675955.21894563432</v>
      </c>
      <c r="M265" s="13">
        <v>1143753.8211309412</v>
      </c>
      <c r="N265" s="13">
        <v>1014533</v>
      </c>
      <c r="O265" s="13">
        <v>2653</v>
      </c>
      <c r="P265" s="13">
        <v>131873.82113094116</v>
      </c>
      <c r="Q265" s="35">
        <v>21979.567657</v>
      </c>
      <c r="R265" s="13">
        <v>69747</v>
      </c>
      <c r="S265" s="13">
        <v>832</v>
      </c>
      <c r="T265" s="13">
        <v>51686.25</v>
      </c>
      <c r="U265" s="35">
        <v>22655.439384000001</v>
      </c>
      <c r="V265" s="13">
        <v>11436</v>
      </c>
      <c r="W265" s="13">
        <v>0</v>
      </c>
      <c r="X265" s="13">
        <v>8577</v>
      </c>
      <c r="Y265" s="35">
        <v>1472.3686110064516</v>
      </c>
      <c r="Z265" s="13">
        <v>19407</v>
      </c>
      <c r="AA265" s="13">
        <v>31811</v>
      </c>
      <c r="AB265" s="1">
        <v>-7366.5</v>
      </c>
    </row>
    <row r="266" spans="1:28">
      <c r="A266" s="2">
        <v>629</v>
      </c>
      <c r="B266" s="1" t="s">
        <v>210</v>
      </c>
      <c r="C266" s="13">
        <v>2546678.069587633</v>
      </c>
      <c r="D266" s="13">
        <v>2409758.1173859397</v>
      </c>
      <c r="E266" s="13">
        <v>136919.95220169329</v>
      </c>
      <c r="F266" s="13">
        <v>3099780</v>
      </c>
      <c r="G266" s="13">
        <v>2956190</v>
      </c>
      <c r="H266" s="13">
        <v>143590</v>
      </c>
      <c r="I266" s="13">
        <v>70395</v>
      </c>
      <c r="J266" s="13">
        <v>67425</v>
      </c>
      <c r="K266" s="13">
        <v>2970</v>
      </c>
      <c r="L266" s="35">
        <v>813897.03523497027</v>
      </c>
      <c r="M266" s="13">
        <v>1334668.1426580078</v>
      </c>
      <c r="N266" s="13">
        <v>388214</v>
      </c>
      <c r="O266" s="13">
        <v>19274</v>
      </c>
      <c r="P266" s="13">
        <v>610422.77642622776</v>
      </c>
      <c r="Q266" s="35">
        <v>9868.6860474000005</v>
      </c>
      <c r="R266" s="13">
        <v>46832</v>
      </c>
      <c r="S266" s="13">
        <v>519</v>
      </c>
      <c r="T266" s="13">
        <v>34734.75</v>
      </c>
      <c r="U266" s="35">
        <v>13485.081887</v>
      </c>
      <c r="V266" s="13">
        <v>55373</v>
      </c>
      <c r="W266" s="13">
        <v>0</v>
      </c>
      <c r="X266" s="13">
        <v>41529.75</v>
      </c>
      <c r="Y266" s="35">
        <v>3280.2959774946107</v>
      </c>
      <c r="Z266" s="13">
        <v>113848</v>
      </c>
      <c r="AA266" s="13">
        <v>17816</v>
      </c>
      <c r="AB266" s="1">
        <v>74991.149999999994</v>
      </c>
    </row>
    <row r="267" spans="1:28">
      <c r="A267" s="2">
        <v>632</v>
      </c>
      <c r="B267" s="1" t="s">
        <v>211</v>
      </c>
      <c r="C267" s="13">
        <v>3601128.8012754135</v>
      </c>
      <c r="D267" s="13">
        <v>3374747.0015155892</v>
      </c>
      <c r="E267" s="13">
        <v>226381.79975982429</v>
      </c>
      <c r="F267" s="13">
        <v>3923284</v>
      </c>
      <c r="G267" s="13">
        <v>3675859</v>
      </c>
      <c r="H267" s="13">
        <v>247425</v>
      </c>
      <c r="I267" s="13">
        <v>248083</v>
      </c>
      <c r="J267" s="13">
        <v>217950</v>
      </c>
      <c r="K267" s="13">
        <v>30133</v>
      </c>
      <c r="L267" s="35">
        <v>999988.962027231</v>
      </c>
      <c r="M267" s="13">
        <v>834558.55278348248</v>
      </c>
      <c r="N267" s="13">
        <v>1188324</v>
      </c>
      <c r="O267" s="13">
        <v>0</v>
      </c>
      <c r="P267" s="13">
        <v>-353765.44721651752</v>
      </c>
      <c r="Q267" s="35">
        <v>59233.581505000002</v>
      </c>
      <c r="R267" s="13">
        <v>158832</v>
      </c>
      <c r="S267" s="13">
        <v>7958</v>
      </c>
      <c r="T267" s="13">
        <v>113155.5</v>
      </c>
      <c r="U267" s="35">
        <v>9278.8893430000007</v>
      </c>
      <c r="V267" s="13">
        <v>33054</v>
      </c>
      <c r="W267" s="13">
        <v>137</v>
      </c>
      <c r="X267" s="13">
        <v>24687.75</v>
      </c>
      <c r="Y267" s="35">
        <v>23298.93193353582</v>
      </c>
      <c r="Z267" s="13">
        <v>139201</v>
      </c>
      <c r="AA267" s="13">
        <v>36112</v>
      </c>
      <c r="AB267" s="1">
        <v>81227.850000000006</v>
      </c>
    </row>
    <row r="268" spans="1:28">
      <c r="A268" s="2">
        <v>637</v>
      </c>
      <c r="B268" s="1" t="s">
        <v>212</v>
      </c>
      <c r="C268" s="13">
        <v>30019869.925220113</v>
      </c>
      <c r="D268" s="13">
        <v>28330492.923811831</v>
      </c>
      <c r="E268" s="13">
        <v>1689377.0014082817</v>
      </c>
      <c r="F268" s="13">
        <v>29454441</v>
      </c>
      <c r="G268" s="13">
        <v>27350709</v>
      </c>
      <c r="H268" s="13">
        <v>2103732</v>
      </c>
      <c r="I268" s="13">
        <v>1098998</v>
      </c>
      <c r="J268" s="13">
        <v>1010517</v>
      </c>
      <c r="K268" s="13">
        <v>88481</v>
      </c>
      <c r="L268" s="35">
        <v>8214712.8580232831</v>
      </c>
      <c r="M268" s="13">
        <v>13054885.494207509</v>
      </c>
      <c r="N268" s="13">
        <v>7479950</v>
      </c>
      <c r="O268" s="13">
        <v>23239</v>
      </c>
      <c r="P268" s="13">
        <v>5598174.4942075089</v>
      </c>
      <c r="Q268" s="35">
        <v>147676.01235999999</v>
      </c>
      <c r="R268" s="13">
        <v>430339</v>
      </c>
      <c r="S268" s="13">
        <v>6358</v>
      </c>
      <c r="T268" s="13">
        <v>317985.75</v>
      </c>
      <c r="U268" s="35">
        <v>57072.288215</v>
      </c>
      <c r="V268" s="13">
        <v>189220</v>
      </c>
      <c r="W268" s="13">
        <v>300</v>
      </c>
      <c r="X268" s="13">
        <v>141690</v>
      </c>
      <c r="Y268" s="35">
        <v>123648.10308063988</v>
      </c>
      <c r="Z268" s="13">
        <v>588434</v>
      </c>
      <c r="AA268" s="13">
        <v>199606</v>
      </c>
      <c r="AB268" s="1">
        <v>304042.95</v>
      </c>
    </row>
    <row r="269" spans="1:28">
      <c r="A269" s="2">
        <v>638</v>
      </c>
      <c r="B269" s="1" t="s">
        <v>213</v>
      </c>
      <c r="C269" s="13">
        <v>286170.8366932947</v>
      </c>
      <c r="D269" s="13">
        <v>286170.8366932947</v>
      </c>
      <c r="E269" s="13">
        <v>0</v>
      </c>
      <c r="F269" s="13">
        <v>320382</v>
      </c>
      <c r="G269" s="13">
        <v>310544</v>
      </c>
      <c r="H269" s="13">
        <v>9838</v>
      </c>
      <c r="I269" s="13">
        <v>4009</v>
      </c>
      <c r="J269" s="13">
        <v>4009</v>
      </c>
      <c r="K269" s="13">
        <v>0</v>
      </c>
      <c r="L269" s="35">
        <v>159061.98345565263</v>
      </c>
      <c r="M269" s="13">
        <v>290357.45939776208</v>
      </c>
      <c r="N269" s="13">
        <v>139674</v>
      </c>
      <c r="O269" s="13">
        <v>0</v>
      </c>
      <c r="P269" s="13">
        <v>119296.48759173948</v>
      </c>
      <c r="Q269" s="35">
        <v>6779.3297986999996</v>
      </c>
      <c r="R269" s="13">
        <v>672</v>
      </c>
      <c r="S269" s="13">
        <v>0</v>
      </c>
      <c r="T269" s="13">
        <v>504</v>
      </c>
      <c r="U269" s="35">
        <v>4324.9357194000004</v>
      </c>
      <c r="V269" s="13">
        <v>0</v>
      </c>
      <c r="W269" s="13">
        <v>0</v>
      </c>
      <c r="X269" s="13">
        <v>0</v>
      </c>
      <c r="Y269" s="35">
        <v>323.2890169917049</v>
      </c>
      <c r="Z269" s="13">
        <v>0</v>
      </c>
      <c r="AA269" s="13">
        <v>0</v>
      </c>
      <c r="AB269" s="1">
        <v>0</v>
      </c>
    </row>
    <row r="270" spans="1:28">
      <c r="A270" s="2">
        <v>642</v>
      </c>
      <c r="B270" s="1" t="s">
        <v>214</v>
      </c>
      <c r="C270" s="13">
        <v>8244796.7408204619</v>
      </c>
      <c r="D270" s="13">
        <v>7858831.6646567192</v>
      </c>
      <c r="E270" s="13">
        <v>385965.07616374257</v>
      </c>
      <c r="F270" s="13">
        <v>8646363</v>
      </c>
      <c r="G270" s="13">
        <v>8193350</v>
      </c>
      <c r="H270" s="13">
        <v>453013</v>
      </c>
      <c r="I270" s="13">
        <v>329900</v>
      </c>
      <c r="J270" s="13">
        <v>249073</v>
      </c>
      <c r="K270" s="13">
        <v>80827</v>
      </c>
      <c r="L270" s="35">
        <v>2904002.3218155168</v>
      </c>
      <c r="M270" s="13">
        <v>4230309.6452687066</v>
      </c>
      <c r="N270" s="13">
        <v>2953528</v>
      </c>
      <c r="O270" s="13">
        <v>123620</v>
      </c>
      <c r="P270" s="13">
        <v>1400401.6452687066</v>
      </c>
      <c r="Q270" s="35">
        <v>102641.9806</v>
      </c>
      <c r="R270" s="13">
        <v>198221</v>
      </c>
      <c r="S270" s="13">
        <v>1810</v>
      </c>
      <c r="T270" s="13">
        <v>147308.25</v>
      </c>
      <c r="U270" s="35">
        <v>15982.189605</v>
      </c>
      <c r="V270" s="13">
        <v>32793</v>
      </c>
      <c r="W270" s="13">
        <v>0</v>
      </c>
      <c r="X270" s="13">
        <v>24594.75</v>
      </c>
      <c r="Y270" s="35">
        <v>18500.720589432705</v>
      </c>
      <c r="Z270" s="13">
        <v>239641</v>
      </c>
      <c r="AA270" s="13">
        <v>81782</v>
      </c>
      <c r="AB270" s="1">
        <v>118394.25</v>
      </c>
    </row>
    <row r="271" spans="1:28">
      <c r="A271" s="2">
        <v>643</v>
      </c>
      <c r="B271" s="1" t="s">
        <v>436</v>
      </c>
      <c r="C271" s="13">
        <v>1275603.9886937242</v>
      </c>
      <c r="D271" s="13">
        <v>1209316.0864219961</v>
      </c>
      <c r="E271" s="13">
        <v>66287.902271728002</v>
      </c>
      <c r="F271" s="13">
        <v>1428105</v>
      </c>
      <c r="G271" s="13">
        <v>1358799</v>
      </c>
      <c r="H271" s="13">
        <v>69306</v>
      </c>
      <c r="I271" s="13">
        <v>59612</v>
      </c>
      <c r="J271" s="13">
        <v>56442</v>
      </c>
      <c r="K271" s="13">
        <v>3170</v>
      </c>
      <c r="L271" s="35">
        <v>394957.10499427654</v>
      </c>
      <c r="M271" s="13">
        <v>681479.44448823226</v>
      </c>
      <c r="N271" s="13">
        <v>247107</v>
      </c>
      <c r="O271" s="13">
        <v>0</v>
      </c>
      <c r="P271" s="13">
        <v>296217.8287457074</v>
      </c>
      <c r="Q271" s="35">
        <v>29494.643427999999</v>
      </c>
      <c r="R271" s="13">
        <v>85109</v>
      </c>
      <c r="S271" s="13">
        <v>0</v>
      </c>
      <c r="T271" s="13">
        <v>63831.75</v>
      </c>
      <c r="U271" s="35">
        <v>12898.07631</v>
      </c>
      <c r="V271" s="13">
        <v>14929</v>
      </c>
      <c r="W271" s="13">
        <v>0</v>
      </c>
      <c r="X271" s="13">
        <v>11196.75</v>
      </c>
      <c r="Y271" s="35">
        <v>10935.497324077953</v>
      </c>
      <c r="Z271" s="13">
        <v>52981</v>
      </c>
      <c r="AA271" s="13">
        <v>28990</v>
      </c>
      <c r="AB271" s="1">
        <v>19804.800000000003</v>
      </c>
    </row>
    <row r="272" spans="1:28">
      <c r="A272" s="2">
        <v>644</v>
      </c>
      <c r="B272" s="1" t="s">
        <v>437</v>
      </c>
      <c r="C272" s="13">
        <v>280748.39144027239</v>
      </c>
      <c r="D272" s="13">
        <v>278080.52515871549</v>
      </c>
      <c r="E272" s="13">
        <v>2667.86628155687</v>
      </c>
      <c r="F272" s="13">
        <v>357252</v>
      </c>
      <c r="G272" s="13">
        <v>346461</v>
      </c>
      <c r="H272" s="13">
        <v>10791</v>
      </c>
      <c r="I272" s="13">
        <v>1735</v>
      </c>
      <c r="J272" s="13">
        <v>1735</v>
      </c>
      <c r="K272" s="13">
        <v>0</v>
      </c>
      <c r="L272" s="35">
        <v>116547.47905337565</v>
      </c>
      <c r="M272" s="13">
        <v>206226.45497832447</v>
      </c>
      <c r="N272" s="13">
        <v>61296</v>
      </c>
      <c r="O272" s="13">
        <v>0</v>
      </c>
      <c r="P272" s="13">
        <v>87410.609290031731</v>
      </c>
      <c r="Q272" s="35">
        <v>8050.0708285000001</v>
      </c>
      <c r="R272" s="13">
        <v>26586</v>
      </c>
      <c r="S272" s="13">
        <v>0</v>
      </c>
      <c r="T272" s="13">
        <v>19939.5</v>
      </c>
      <c r="U272" s="35">
        <v>2256.7038444</v>
      </c>
      <c r="V272" s="13">
        <v>5918</v>
      </c>
      <c r="W272" s="13">
        <v>0</v>
      </c>
      <c r="X272" s="13">
        <v>4438.5</v>
      </c>
      <c r="Y272" s="35">
        <v>5486.0603171461244</v>
      </c>
      <c r="Z272" s="13">
        <v>944</v>
      </c>
      <c r="AA272" s="13">
        <v>1200</v>
      </c>
      <c r="AB272" s="1">
        <v>-50.399999999999977</v>
      </c>
    </row>
    <row r="273" spans="1:28">
      <c r="A273" s="2">
        <v>645</v>
      </c>
      <c r="B273" s="1" t="s">
        <v>515</v>
      </c>
      <c r="C273" s="13">
        <v>438074.23701166327</v>
      </c>
      <c r="D273" s="13">
        <v>438074.23701166327</v>
      </c>
      <c r="E273" s="13">
        <v>0</v>
      </c>
      <c r="F273" s="13">
        <v>336206</v>
      </c>
      <c r="G273" s="13">
        <v>331061</v>
      </c>
      <c r="H273" s="13">
        <v>5145</v>
      </c>
      <c r="I273" s="13">
        <v>11692</v>
      </c>
      <c r="J273" s="13">
        <v>11692</v>
      </c>
      <c r="K273" s="13">
        <v>0</v>
      </c>
      <c r="L273" s="35">
        <v>148595.13785573695</v>
      </c>
      <c r="M273" s="13">
        <v>256868.41161000999</v>
      </c>
      <c r="N273" s="13">
        <v>132347</v>
      </c>
      <c r="O273" s="13">
        <v>0</v>
      </c>
      <c r="P273" s="13">
        <v>111446.35339180271</v>
      </c>
      <c r="Q273" s="35">
        <v>12125.129650000001</v>
      </c>
      <c r="R273" s="13"/>
      <c r="S273" s="13"/>
      <c r="T273" s="13"/>
      <c r="U273" s="35">
        <v>7665.2523979999996</v>
      </c>
      <c r="V273" s="13"/>
      <c r="W273" s="13"/>
      <c r="X273" s="13"/>
      <c r="Y273" s="35">
        <v>0</v>
      </c>
      <c r="Z273" s="13">
        <v>9267</v>
      </c>
      <c r="AA273" s="13">
        <v>542</v>
      </c>
      <c r="AB273" s="1">
        <v>6638.25</v>
      </c>
    </row>
    <row r="274" spans="1:28">
      <c r="A274" s="2">
        <v>653</v>
      </c>
      <c r="B274" s="1" t="s">
        <v>445</v>
      </c>
      <c r="C274" s="13">
        <v>774989.96236405009</v>
      </c>
      <c r="D274" s="13">
        <v>753187.98890427558</v>
      </c>
      <c r="E274" s="13">
        <v>21801.973459774468</v>
      </c>
      <c r="F274" s="13">
        <v>634855</v>
      </c>
      <c r="G274" s="13">
        <v>625927</v>
      </c>
      <c r="H274" s="13">
        <v>8928</v>
      </c>
      <c r="I274" s="13">
        <v>24049</v>
      </c>
      <c r="J274" s="13">
        <v>24049</v>
      </c>
      <c r="K274" s="13">
        <v>0</v>
      </c>
      <c r="L274" s="35">
        <v>352483.92769808555</v>
      </c>
      <c r="M274" s="13">
        <v>575828.50708501285</v>
      </c>
      <c r="N274" s="13">
        <v>312195</v>
      </c>
      <c r="O274" s="13">
        <v>3111</v>
      </c>
      <c r="P274" s="13">
        <v>264362.94577356416</v>
      </c>
      <c r="Q274" s="35">
        <v>11681.060992000001</v>
      </c>
      <c r="R274" s="13">
        <v>53947</v>
      </c>
      <c r="S274" s="13">
        <v>0</v>
      </c>
      <c r="T274" s="13">
        <v>40460.25</v>
      </c>
      <c r="U274" s="35">
        <v>10854.239143999999</v>
      </c>
      <c r="V274" s="13">
        <v>0</v>
      </c>
      <c r="W274" s="13">
        <v>0</v>
      </c>
      <c r="X274" s="13">
        <v>0</v>
      </c>
      <c r="Y274" s="35">
        <v>0</v>
      </c>
      <c r="Z274" s="13">
        <v>12967</v>
      </c>
      <c r="AA274" s="13">
        <v>20662</v>
      </c>
      <c r="AB274" s="1">
        <v>-5668.95</v>
      </c>
    </row>
    <row r="275" spans="1:28">
      <c r="A275" s="2">
        <v>654</v>
      </c>
      <c r="B275" s="1" t="s">
        <v>215</v>
      </c>
      <c r="C275" s="13">
        <v>1333568.9951162001</v>
      </c>
      <c r="D275" s="13">
        <v>1272150.0455173459</v>
      </c>
      <c r="E275" s="13">
        <v>61418.949598854269</v>
      </c>
      <c r="F275" s="13">
        <v>1505193</v>
      </c>
      <c r="G275" s="13">
        <v>1453859</v>
      </c>
      <c r="H275" s="13">
        <v>51334</v>
      </c>
      <c r="I275" s="13">
        <v>82223</v>
      </c>
      <c r="J275" s="13">
        <v>67969</v>
      </c>
      <c r="K275" s="13">
        <v>14254</v>
      </c>
      <c r="L275" s="35">
        <v>480807.61602956353</v>
      </c>
      <c r="M275" s="13">
        <v>825642.39437161759</v>
      </c>
      <c r="N275" s="13">
        <v>612855</v>
      </c>
      <c r="O275" s="13">
        <v>0</v>
      </c>
      <c r="P275" s="13">
        <v>212787.39437161759</v>
      </c>
      <c r="Q275" s="35">
        <v>43921.928933000003</v>
      </c>
      <c r="R275" s="13">
        <v>170300</v>
      </c>
      <c r="S275" s="13">
        <v>344</v>
      </c>
      <c r="T275" s="13">
        <v>127467</v>
      </c>
      <c r="U275" s="35">
        <v>9450.1479282</v>
      </c>
      <c r="V275" s="13">
        <v>60189</v>
      </c>
      <c r="W275" s="13">
        <v>0</v>
      </c>
      <c r="X275" s="13">
        <v>45141.75</v>
      </c>
      <c r="Y275" s="35">
        <v>0</v>
      </c>
      <c r="Z275" s="13">
        <v>537930</v>
      </c>
      <c r="AA275" s="13">
        <v>97433</v>
      </c>
      <c r="AB275" s="1">
        <v>332482.95</v>
      </c>
    </row>
    <row r="276" spans="1:28">
      <c r="A276" s="2">
        <v>664</v>
      </c>
      <c r="B276" s="1" t="s">
        <v>216</v>
      </c>
      <c r="C276" s="13">
        <v>6460958.8112177448</v>
      </c>
      <c r="D276" s="13">
        <v>6192397.903700714</v>
      </c>
      <c r="E276" s="13">
        <v>268560.90751703113</v>
      </c>
      <c r="F276" s="13">
        <v>6955909</v>
      </c>
      <c r="G276" s="13">
        <v>6673045</v>
      </c>
      <c r="H276" s="13">
        <v>282864</v>
      </c>
      <c r="I276" s="13">
        <v>537620</v>
      </c>
      <c r="J276" s="13">
        <v>537620</v>
      </c>
      <c r="K276" s="13">
        <v>0</v>
      </c>
      <c r="L276" s="35">
        <v>2689489.4417744866</v>
      </c>
      <c r="M276" s="13">
        <v>4166469.8895135345</v>
      </c>
      <c r="N276" s="13">
        <v>3482594</v>
      </c>
      <c r="O276" s="13">
        <v>387678</v>
      </c>
      <c r="P276" s="13">
        <v>1071553.8895135345</v>
      </c>
      <c r="Q276" s="35">
        <v>32013.433684</v>
      </c>
      <c r="R276" s="13">
        <v>168838</v>
      </c>
      <c r="S276" s="13">
        <v>2223</v>
      </c>
      <c r="T276" s="13">
        <v>124961.25</v>
      </c>
      <c r="U276" s="35">
        <v>24118.868793000001</v>
      </c>
      <c r="V276" s="13">
        <v>42600</v>
      </c>
      <c r="W276" s="13">
        <v>12</v>
      </c>
      <c r="X276" s="13">
        <v>31941</v>
      </c>
      <c r="Y276" s="35">
        <v>4736.1190321541199</v>
      </c>
      <c r="Z276" s="13">
        <v>303534</v>
      </c>
      <c r="AA276" s="13">
        <v>58067</v>
      </c>
      <c r="AB276" s="1">
        <v>189931.35</v>
      </c>
    </row>
    <row r="277" spans="1:28">
      <c r="A277" s="2">
        <v>668</v>
      </c>
      <c r="B277" s="1" t="s">
        <v>217</v>
      </c>
      <c r="C277" s="13">
        <v>1334843.5177851268</v>
      </c>
      <c r="D277" s="13">
        <v>1331408.4304125279</v>
      </c>
      <c r="E277" s="13">
        <v>3435.0873725989591</v>
      </c>
      <c r="F277" s="13">
        <v>1337903</v>
      </c>
      <c r="G277" s="13">
        <v>1310783</v>
      </c>
      <c r="H277" s="13">
        <v>27120</v>
      </c>
      <c r="I277" s="13">
        <v>20032</v>
      </c>
      <c r="J277" s="13">
        <v>19721</v>
      </c>
      <c r="K277" s="13">
        <v>311</v>
      </c>
      <c r="L277" s="35">
        <v>535760.57138551539</v>
      </c>
      <c r="M277" s="13">
        <v>924194.86629922921</v>
      </c>
      <c r="N277" s="13">
        <v>894922</v>
      </c>
      <c r="O277" s="13">
        <v>6819</v>
      </c>
      <c r="P277" s="13">
        <v>36091.866299229208</v>
      </c>
      <c r="Q277" s="35">
        <v>31779.156138999999</v>
      </c>
      <c r="R277" s="13">
        <v>102643</v>
      </c>
      <c r="S277" s="13">
        <v>51167</v>
      </c>
      <c r="T277" s="13">
        <v>38607</v>
      </c>
      <c r="U277" s="35">
        <v>35680.719684999996</v>
      </c>
      <c r="V277" s="13">
        <v>63446</v>
      </c>
      <c r="W277" s="13">
        <v>62</v>
      </c>
      <c r="X277" s="13">
        <v>47538</v>
      </c>
      <c r="Y277" s="35">
        <v>36401.525331436707</v>
      </c>
      <c r="Z277" s="13">
        <v>448944</v>
      </c>
      <c r="AA277" s="13">
        <v>57042</v>
      </c>
      <c r="AB277" s="1">
        <v>298297.05</v>
      </c>
    </row>
    <row r="278" spans="1:28">
      <c r="A278" s="2">
        <v>677</v>
      </c>
      <c r="B278" s="1" t="s">
        <v>218</v>
      </c>
      <c r="C278" s="13">
        <v>2633798.4346279372</v>
      </c>
      <c r="D278" s="13">
        <v>2525054.1934534013</v>
      </c>
      <c r="E278" s="13">
        <v>108744.24117453606</v>
      </c>
      <c r="F278" s="13">
        <v>2541525</v>
      </c>
      <c r="G278" s="13">
        <v>2430642</v>
      </c>
      <c r="H278" s="13">
        <v>110883</v>
      </c>
      <c r="I278" s="13">
        <v>137345</v>
      </c>
      <c r="J278" s="13">
        <v>121474</v>
      </c>
      <c r="K278" s="13">
        <v>15871</v>
      </c>
      <c r="L278" s="35">
        <v>1028122.6414897934</v>
      </c>
      <c r="M278" s="13">
        <v>1859953.5743829957</v>
      </c>
      <c r="N278" s="13">
        <v>1702147</v>
      </c>
      <c r="O278" s="13">
        <v>0</v>
      </c>
      <c r="P278" s="13">
        <v>157806.57438299572</v>
      </c>
      <c r="Q278" s="35">
        <v>58461.651303999999</v>
      </c>
      <c r="R278" s="13">
        <v>209022</v>
      </c>
      <c r="S278" s="13">
        <v>0</v>
      </c>
      <c r="T278" s="13">
        <v>156766.5</v>
      </c>
      <c r="U278" s="35">
        <v>38083.007915000002</v>
      </c>
      <c r="V278" s="13">
        <v>78909</v>
      </c>
      <c r="W278" s="13">
        <v>0</v>
      </c>
      <c r="X278" s="13">
        <v>59181.75</v>
      </c>
      <c r="Y278" s="35">
        <v>6603.7219445586188</v>
      </c>
      <c r="Z278" s="13">
        <v>106747</v>
      </c>
      <c r="AA278" s="13">
        <v>28547</v>
      </c>
      <c r="AB278" s="1">
        <v>62303.55</v>
      </c>
    </row>
    <row r="279" spans="1:28">
      <c r="A279" s="2">
        <v>678</v>
      </c>
      <c r="B279" s="1" t="s">
        <v>219</v>
      </c>
      <c r="C279" s="13">
        <v>805416.3244744722</v>
      </c>
      <c r="D279" s="13">
        <v>743177.2864486546</v>
      </c>
      <c r="E279" s="13">
        <v>62239.038025817608</v>
      </c>
      <c r="F279" s="13">
        <v>663479</v>
      </c>
      <c r="G279" s="13">
        <v>599558</v>
      </c>
      <c r="H279" s="13">
        <v>63921</v>
      </c>
      <c r="I279" s="13">
        <v>61563</v>
      </c>
      <c r="J279" s="13">
        <v>61563</v>
      </c>
      <c r="K279" s="13">
        <v>0</v>
      </c>
      <c r="L279" s="35">
        <v>227649.85988537758</v>
      </c>
      <c r="M279" s="13">
        <v>388236.28280508524</v>
      </c>
      <c r="N279" s="13">
        <v>232872</v>
      </c>
      <c r="O279" s="13">
        <v>0</v>
      </c>
      <c r="P279" s="13">
        <v>155364.28280508524</v>
      </c>
      <c r="Q279" s="35">
        <v>8909.7017856999992</v>
      </c>
      <c r="R279" s="13">
        <v>21444</v>
      </c>
      <c r="S279" s="13">
        <v>0</v>
      </c>
      <c r="T279" s="13">
        <v>16083</v>
      </c>
      <c r="U279" s="35">
        <v>12457.822128</v>
      </c>
      <c r="V279" s="13">
        <v>47203</v>
      </c>
      <c r="W279" s="13">
        <v>2943</v>
      </c>
      <c r="X279" s="13">
        <v>33195</v>
      </c>
      <c r="Y279" s="35">
        <v>20772.1094389026</v>
      </c>
      <c r="Z279" s="13">
        <v>13433</v>
      </c>
      <c r="AA279" s="13">
        <v>35321</v>
      </c>
      <c r="AB279" s="1">
        <v>-16416</v>
      </c>
    </row>
    <row r="280" spans="1:28">
      <c r="A280" s="2">
        <v>683</v>
      </c>
      <c r="B280" s="1" t="s">
        <v>480</v>
      </c>
      <c r="C280" s="13">
        <v>1046149.614114853</v>
      </c>
      <c r="D280" s="13">
        <v>1036767.5962007935</v>
      </c>
      <c r="E280" s="13">
        <v>9382.0179140595101</v>
      </c>
      <c r="F280" s="13">
        <v>1237448</v>
      </c>
      <c r="G280" s="13">
        <v>1222257</v>
      </c>
      <c r="H280" s="13">
        <v>15191</v>
      </c>
      <c r="I280" s="13">
        <v>28946</v>
      </c>
      <c r="J280" s="13">
        <v>28761</v>
      </c>
      <c r="K280" s="13">
        <v>185</v>
      </c>
      <c r="L280" s="35">
        <v>471660.21388980676</v>
      </c>
      <c r="M280" s="13">
        <v>813462.41262188717</v>
      </c>
      <c r="N280" s="13">
        <v>542298</v>
      </c>
      <c r="O280" s="13">
        <v>29426</v>
      </c>
      <c r="P280" s="13">
        <v>300590.41262188717</v>
      </c>
      <c r="Q280" s="35">
        <v>6896.8774326000002</v>
      </c>
      <c r="R280" s="13">
        <v>71360</v>
      </c>
      <c r="S280" s="13">
        <v>0</v>
      </c>
      <c r="T280" s="13">
        <v>53520</v>
      </c>
      <c r="U280" s="35">
        <v>14414.021129000001</v>
      </c>
      <c r="V280" s="13">
        <v>85079</v>
      </c>
      <c r="W280" s="13">
        <v>0</v>
      </c>
      <c r="X280" s="13">
        <v>63809.25</v>
      </c>
      <c r="Y280" s="35">
        <v>4472.3196560091628</v>
      </c>
      <c r="Z280" s="13">
        <v>97252</v>
      </c>
      <c r="AA280" s="13">
        <v>27858</v>
      </c>
      <c r="AB280" s="1">
        <v>52934.1</v>
      </c>
    </row>
    <row r="281" spans="1:28">
      <c r="A281" s="2">
        <v>687</v>
      </c>
      <c r="B281" s="1" t="s">
        <v>220</v>
      </c>
      <c r="C281" s="13">
        <v>11630428.756050877</v>
      </c>
      <c r="D281" s="13">
        <v>11324435.195973746</v>
      </c>
      <c r="E281" s="13">
        <v>305993.56007713074</v>
      </c>
      <c r="F281" s="13">
        <v>10604692</v>
      </c>
      <c r="G281" s="13">
        <v>10196084</v>
      </c>
      <c r="H281" s="13">
        <v>408608</v>
      </c>
      <c r="I281" s="13">
        <v>405708</v>
      </c>
      <c r="J281" s="13">
        <v>375789</v>
      </c>
      <c r="K281" s="13">
        <v>29919</v>
      </c>
      <c r="L281" s="35">
        <v>4420133.5755758015</v>
      </c>
      <c r="M281" s="13">
        <v>6814837.0411646282</v>
      </c>
      <c r="N281" s="13">
        <v>5916021</v>
      </c>
      <c r="O281" s="13">
        <v>341</v>
      </c>
      <c r="P281" s="13">
        <v>899157.04116462823</v>
      </c>
      <c r="Q281" s="35">
        <v>105177.53417</v>
      </c>
      <c r="R281" s="13">
        <v>375794</v>
      </c>
      <c r="S281" s="13">
        <v>2246</v>
      </c>
      <c r="T281" s="13">
        <v>280161</v>
      </c>
      <c r="U281" s="35">
        <v>28002.675072999999</v>
      </c>
      <c r="V281" s="13">
        <v>101294</v>
      </c>
      <c r="W281" s="13">
        <v>0</v>
      </c>
      <c r="X281" s="13">
        <v>75970.5</v>
      </c>
      <c r="Y281" s="35">
        <v>19375.404214473718</v>
      </c>
      <c r="Z281" s="13">
        <v>232308</v>
      </c>
      <c r="AA281" s="13">
        <v>87062</v>
      </c>
      <c r="AB281" s="1">
        <v>116926.8</v>
      </c>
    </row>
    <row r="282" spans="1:28">
      <c r="A282" s="2">
        <v>689</v>
      </c>
      <c r="B282" s="1" t="s">
        <v>221</v>
      </c>
      <c r="C282" s="13">
        <v>527107.95941757166</v>
      </c>
      <c r="D282" s="13">
        <v>521560.75751181156</v>
      </c>
      <c r="E282" s="13">
        <v>5547.2019057601447</v>
      </c>
      <c r="F282" s="13">
        <v>602084</v>
      </c>
      <c r="G282" s="13">
        <v>573578</v>
      </c>
      <c r="H282" s="13">
        <v>28506</v>
      </c>
      <c r="I282" s="13">
        <v>41325</v>
      </c>
      <c r="J282" s="13">
        <v>41252</v>
      </c>
      <c r="K282" s="13">
        <v>73</v>
      </c>
      <c r="L282" s="35">
        <v>197869.14404856041</v>
      </c>
      <c r="M282" s="13">
        <v>344309.78997751197</v>
      </c>
      <c r="N282" s="13">
        <v>250826</v>
      </c>
      <c r="O282" s="13">
        <v>0</v>
      </c>
      <c r="P282" s="13">
        <v>93483.789977511973</v>
      </c>
      <c r="Q282" s="35">
        <v>17397.781641000001</v>
      </c>
      <c r="R282" s="13">
        <v>36071</v>
      </c>
      <c r="S282" s="13">
        <v>0</v>
      </c>
      <c r="T282" s="13">
        <v>27053.25</v>
      </c>
      <c r="U282" s="35">
        <v>4141.2862429999996</v>
      </c>
      <c r="V282" s="13">
        <v>0</v>
      </c>
      <c r="W282" s="13">
        <v>0</v>
      </c>
      <c r="X282" s="13">
        <v>0</v>
      </c>
      <c r="Y282" s="35">
        <v>0</v>
      </c>
      <c r="Z282" s="13">
        <v>1906</v>
      </c>
      <c r="AA282" s="13">
        <v>3370</v>
      </c>
      <c r="AB282" s="1">
        <v>-812.09999999999991</v>
      </c>
    </row>
    <row r="283" spans="1:28">
      <c r="A283" s="2">
        <v>693</v>
      </c>
      <c r="B283" s="1" t="s">
        <v>455</v>
      </c>
      <c r="C283" s="13">
        <v>201579.25449630609</v>
      </c>
      <c r="D283" s="13">
        <v>201579.25449630609</v>
      </c>
      <c r="E283" s="13">
        <v>0</v>
      </c>
      <c r="F283" s="13">
        <v>260072</v>
      </c>
      <c r="G283" s="13">
        <v>260072</v>
      </c>
      <c r="H283" s="13">
        <v>0</v>
      </c>
      <c r="I283" s="13">
        <v>16932</v>
      </c>
      <c r="J283" s="13">
        <v>16652</v>
      </c>
      <c r="K283" s="13">
        <v>280</v>
      </c>
      <c r="L283" s="35">
        <v>111583.18643207509</v>
      </c>
      <c r="M283" s="13">
        <v>197215.67550619139</v>
      </c>
      <c r="N283" s="13">
        <v>137519</v>
      </c>
      <c r="O283" s="13">
        <v>0</v>
      </c>
      <c r="P283" s="13">
        <v>59696.675506191386</v>
      </c>
      <c r="Q283" s="35">
        <v>16327.264128999999</v>
      </c>
      <c r="R283" s="13">
        <v>18350</v>
      </c>
      <c r="S283" s="13">
        <v>0</v>
      </c>
      <c r="T283" s="13">
        <v>13762.5</v>
      </c>
      <c r="U283" s="35">
        <v>9095.6689145</v>
      </c>
      <c r="V283" s="13">
        <v>0</v>
      </c>
      <c r="W283" s="13">
        <v>0</v>
      </c>
      <c r="X283" s="13">
        <v>0</v>
      </c>
      <c r="Y283" s="35">
        <v>0</v>
      </c>
      <c r="Z283" s="13">
        <v>0</v>
      </c>
      <c r="AA283" s="13">
        <v>11647</v>
      </c>
      <c r="AB283" s="1">
        <v>-8735.25</v>
      </c>
    </row>
    <row r="284" spans="1:28">
      <c r="A284" s="2">
        <v>694</v>
      </c>
      <c r="B284" s="1" t="s">
        <v>456</v>
      </c>
      <c r="C284" s="13">
        <v>452866.50139812281</v>
      </c>
      <c r="D284" s="13">
        <v>441310.4754850454</v>
      </c>
      <c r="E284" s="13">
        <v>11556.025913077392</v>
      </c>
      <c r="F284" s="13">
        <v>464184</v>
      </c>
      <c r="G284" s="13">
        <v>456773</v>
      </c>
      <c r="H284" s="13">
        <v>7411</v>
      </c>
      <c r="I284" s="13">
        <v>6670</v>
      </c>
      <c r="J284" s="13">
        <v>6187</v>
      </c>
      <c r="K284" s="13">
        <v>483</v>
      </c>
      <c r="L284" s="35">
        <v>146849.3196181547</v>
      </c>
      <c r="M284" s="13">
        <v>229765.88559304798</v>
      </c>
      <c r="N284" s="13">
        <v>166465</v>
      </c>
      <c r="O284" s="13">
        <v>0</v>
      </c>
      <c r="P284" s="13">
        <v>63300.885593047977</v>
      </c>
      <c r="Q284" s="35">
        <v>12280.787041</v>
      </c>
      <c r="R284" s="13">
        <v>26406</v>
      </c>
      <c r="S284" s="13">
        <v>0</v>
      </c>
      <c r="T284" s="13">
        <v>19804.5</v>
      </c>
      <c r="U284" s="35">
        <v>4517.7668120999997</v>
      </c>
      <c r="V284" s="13">
        <v>14326</v>
      </c>
      <c r="W284" s="13">
        <v>0</v>
      </c>
      <c r="X284" s="13">
        <v>10744.5</v>
      </c>
      <c r="Y284" s="35">
        <v>0</v>
      </c>
      <c r="Z284" s="13">
        <v>0</v>
      </c>
      <c r="AA284" s="13">
        <v>1825</v>
      </c>
      <c r="AB284" s="1">
        <v>-1368.75</v>
      </c>
    </row>
    <row r="285" spans="1:28">
      <c r="A285" s="2">
        <v>703</v>
      </c>
      <c r="B285" s="1" t="s">
        <v>222</v>
      </c>
      <c r="C285" s="13">
        <v>2252274.0390566681</v>
      </c>
      <c r="D285" s="13">
        <v>2189741.0070663695</v>
      </c>
      <c r="E285" s="13">
        <v>62533.031990298681</v>
      </c>
      <c r="F285" s="13">
        <v>2153857</v>
      </c>
      <c r="G285" s="13">
        <v>2089051</v>
      </c>
      <c r="H285" s="13">
        <v>64806</v>
      </c>
      <c r="I285" s="13">
        <v>58219</v>
      </c>
      <c r="J285" s="13">
        <v>57193</v>
      </c>
      <c r="K285" s="13">
        <v>1026</v>
      </c>
      <c r="L285" s="35">
        <v>547094.27823503886</v>
      </c>
      <c r="M285" s="13">
        <v>482585.12430888112</v>
      </c>
      <c r="N285" s="13">
        <v>593229</v>
      </c>
      <c r="O285" s="13">
        <v>0</v>
      </c>
      <c r="P285" s="13">
        <v>-110643.87569111888</v>
      </c>
      <c r="Q285" s="35">
        <v>31065.284248</v>
      </c>
      <c r="R285" s="13">
        <v>69230</v>
      </c>
      <c r="S285" s="13">
        <v>880</v>
      </c>
      <c r="T285" s="13">
        <v>51262.5</v>
      </c>
      <c r="U285" s="35">
        <v>13824.098029999999</v>
      </c>
      <c r="V285" s="13">
        <v>38604</v>
      </c>
      <c r="W285" s="13">
        <v>0</v>
      </c>
      <c r="X285" s="13">
        <v>28953</v>
      </c>
      <c r="Y285" s="35">
        <v>9474.4689258878316</v>
      </c>
      <c r="Z285" s="13">
        <v>3149</v>
      </c>
      <c r="AA285" s="13">
        <v>11452</v>
      </c>
      <c r="AB285" s="1">
        <v>-5754.9</v>
      </c>
    </row>
    <row r="286" spans="1:28">
      <c r="A286" s="2">
        <v>707</v>
      </c>
      <c r="B286" s="1" t="s">
        <v>223</v>
      </c>
      <c r="C286" s="13">
        <v>543113.92435837607</v>
      </c>
      <c r="D286" s="13">
        <v>535486.84409970965</v>
      </c>
      <c r="E286" s="13">
        <v>7627.080258666464</v>
      </c>
      <c r="F286" s="13">
        <v>695117</v>
      </c>
      <c r="G286" s="13">
        <v>677859</v>
      </c>
      <c r="H286" s="13">
        <v>17258</v>
      </c>
      <c r="I286" s="13">
        <v>26713</v>
      </c>
      <c r="J286" s="13">
        <v>26713</v>
      </c>
      <c r="K286" s="13">
        <v>0</v>
      </c>
      <c r="L286" s="35">
        <v>181196.17668837114</v>
      </c>
      <c r="M286" s="13">
        <v>291525.91546567006</v>
      </c>
      <c r="N286" s="13">
        <v>302148</v>
      </c>
      <c r="O286" s="13">
        <v>0</v>
      </c>
      <c r="P286" s="13">
        <v>-10622.084534329944</v>
      </c>
      <c r="Q286" s="35">
        <v>15146.304017</v>
      </c>
      <c r="R286" s="13">
        <v>22784</v>
      </c>
      <c r="S286" s="13">
        <v>505</v>
      </c>
      <c r="T286" s="13">
        <v>16709.25</v>
      </c>
      <c r="U286" s="35">
        <v>4517.7668120999997</v>
      </c>
      <c r="V286" s="13">
        <v>0</v>
      </c>
      <c r="W286" s="13">
        <v>0</v>
      </c>
      <c r="X286" s="13">
        <v>0</v>
      </c>
      <c r="Y286" s="35">
        <v>0</v>
      </c>
      <c r="Z286" s="13">
        <v>14918</v>
      </c>
      <c r="AA286" s="13">
        <v>2250</v>
      </c>
      <c r="AB286" s="1">
        <v>9501</v>
      </c>
    </row>
    <row r="287" spans="1:28">
      <c r="A287" s="2">
        <v>710</v>
      </c>
      <c r="B287" s="1" t="s">
        <v>481</v>
      </c>
      <c r="C287" s="13">
        <v>951668.67305501655</v>
      </c>
      <c r="D287" s="13">
        <v>942535.51845285285</v>
      </c>
      <c r="E287" s="13">
        <v>9133.1546021637496</v>
      </c>
      <c r="F287" s="13">
        <v>1047682</v>
      </c>
      <c r="G287" s="13">
        <v>1037129</v>
      </c>
      <c r="H287" s="13">
        <v>10553</v>
      </c>
      <c r="I287" s="13">
        <v>81180</v>
      </c>
      <c r="J287" s="13">
        <v>81180</v>
      </c>
      <c r="K287" s="13">
        <v>0</v>
      </c>
      <c r="L287" s="35">
        <v>485405.00458707666</v>
      </c>
      <c r="M287" s="13">
        <v>722024.1996300437</v>
      </c>
      <c r="N287" s="13">
        <v>541349</v>
      </c>
      <c r="O287" s="13">
        <v>29922</v>
      </c>
      <c r="P287" s="13">
        <v>210597.1996300437</v>
      </c>
      <c r="Q287" s="35">
        <v>18912.193986999999</v>
      </c>
      <c r="R287" s="13">
        <v>36059</v>
      </c>
      <c r="S287" s="13">
        <v>0</v>
      </c>
      <c r="T287" s="13">
        <v>27044.25</v>
      </c>
      <c r="U287" s="35">
        <v>18090.398572999999</v>
      </c>
      <c r="V287" s="13">
        <v>54977</v>
      </c>
      <c r="W287" s="13">
        <v>0</v>
      </c>
      <c r="X287" s="13">
        <v>41232.75</v>
      </c>
      <c r="Y287" s="35">
        <v>2989.6609991394434</v>
      </c>
      <c r="Z287" s="13">
        <v>67008</v>
      </c>
      <c r="AA287" s="13">
        <v>27856</v>
      </c>
      <c r="AB287" s="1">
        <v>30992.25</v>
      </c>
    </row>
    <row r="288" spans="1:28">
      <c r="A288" s="2">
        <v>715</v>
      </c>
      <c r="B288" s="1" t="s">
        <v>224</v>
      </c>
      <c r="C288" s="13">
        <v>11772152.239105059</v>
      </c>
      <c r="D288" s="13">
        <v>11403273.62794709</v>
      </c>
      <c r="E288" s="13">
        <v>368878.6111579687</v>
      </c>
      <c r="F288" s="13">
        <v>10792888</v>
      </c>
      <c r="G288" s="13">
        <v>10419388</v>
      </c>
      <c r="H288" s="13">
        <v>373500</v>
      </c>
      <c r="I288" s="13">
        <v>677929</v>
      </c>
      <c r="J288" s="13">
        <v>660738</v>
      </c>
      <c r="K288" s="13">
        <v>17191</v>
      </c>
      <c r="L288" s="35">
        <v>4504346.1220406089</v>
      </c>
      <c r="M288" s="13">
        <v>6333791.3959496189</v>
      </c>
      <c r="N288" s="13">
        <v>5311491</v>
      </c>
      <c r="O288" s="13">
        <v>11468</v>
      </c>
      <c r="P288" s="13">
        <v>1033768.3959496189</v>
      </c>
      <c r="Q288" s="35">
        <v>125213.37504</v>
      </c>
      <c r="R288" s="13">
        <v>383331</v>
      </c>
      <c r="S288" s="13">
        <v>2175</v>
      </c>
      <c r="T288" s="13">
        <v>285867</v>
      </c>
      <c r="U288" s="35">
        <v>65093.725253999997</v>
      </c>
      <c r="V288" s="13">
        <v>220922</v>
      </c>
      <c r="W288" s="13">
        <v>3452</v>
      </c>
      <c r="X288" s="13">
        <v>163102.5</v>
      </c>
      <c r="Y288" s="35">
        <v>18766.379016738887</v>
      </c>
      <c r="Z288" s="13">
        <v>87639</v>
      </c>
      <c r="AA288" s="13">
        <v>58068</v>
      </c>
      <c r="AB288" s="1">
        <v>29040.45</v>
      </c>
    </row>
    <row r="289" spans="1:28">
      <c r="A289" s="2">
        <v>716</v>
      </c>
      <c r="B289" s="1" t="s">
        <v>225</v>
      </c>
      <c r="C289" s="13">
        <v>2420517.1008767099</v>
      </c>
      <c r="D289" s="13">
        <v>2351219.6288128481</v>
      </c>
      <c r="E289" s="13">
        <v>69297.472063861802</v>
      </c>
      <c r="F289" s="13">
        <v>2380758</v>
      </c>
      <c r="G289" s="13">
        <v>2306900</v>
      </c>
      <c r="H289" s="13">
        <v>73858</v>
      </c>
      <c r="I289" s="13">
        <v>68214</v>
      </c>
      <c r="J289" s="13">
        <v>68214</v>
      </c>
      <c r="K289" s="13">
        <v>0</v>
      </c>
      <c r="L289" s="35">
        <v>752207.7615870079</v>
      </c>
      <c r="M289" s="13">
        <v>1302968.124761234</v>
      </c>
      <c r="N289" s="13">
        <v>1008381</v>
      </c>
      <c r="O289" s="13">
        <v>118291</v>
      </c>
      <c r="P289" s="13">
        <v>412878.12476123404</v>
      </c>
      <c r="Q289" s="35">
        <v>74823.259785000002</v>
      </c>
      <c r="R289" s="13">
        <v>48803</v>
      </c>
      <c r="S289" s="13">
        <v>439</v>
      </c>
      <c r="T289" s="13">
        <v>36273</v>
      </c>
      <c r="U289" s="35">
        <v>38922.962714000001</v>
      </c>
      <c r="V289" s="13">
        <v>48152</v>
      </c>
      <c r="W289" s="13">
        <v>0</v>
      </c>
      <c r="X289" s="13">
        <v>36114</v>
      </c>
      <c r="Y289" s="35">
        <v>14898.994645840065</v>
      </c>
      <c r="Z289" s="13">
        <v>26377</v>
      </c>
      <c r="AA289" s="13">
        <v>64998</v>
      </c>
      <c r="AB289" s="1">
        <v>-27307.5</v>
      </c>
    </row>
    <row r="290" spans="1:28">
      <c r="A290" s="2">
        <v>717</v>
      </c>
      <c r="B290" s="1" t="s">
        <v>226</v>
      </c>
      <c r="C290" s="13">
        <v>1166512.7957408791</v>
      </c>
      <c r="D290" s="13">
        <v>1123575.4930304589</v>
      </c>
      <c r="E290" s="13">
        <v>42937.302710420117</v>
      </c>
      <c r="F290" s="13">
        <v>1148311</v>
      </c>
      <c r="G290" s="13">
        <v>1128839</v>
      </c>
      <c r="H290" s="13">
        <v>19472</v>
      </c>
      <c r="I290" s="13">
        <v>34230</v>
      </c>
      <c r="J290" s="13">
        <v>32968</v>
      </c>
      <c r="K290" s="13">
        <v>1262</v>
      </c>
      <c r="L290" s="35">
        <v>428598.37732644012</v>
      </c>
      <c r="M290" s="13">
        <v>464767.90787356865</v>
      </c>
      <c r="N290" s="13">
        <v>464905</v>
      </c>
      <c r="O290" s="13">
        <v>0</v>
      </c>
      <c r="P290" s="13">
        <v>-137.09212643135106</v>
      </c>
      <c r="Q290" s="35">
        <v>43818.895876000002</v>
      </c>
      <c r="R290" s="13">
        <v>125165</v>
      </c>
      <c r="S290" s="13">
        <v>1176</v>
      </c>
      <c r="T290" s="13">
        <v>92991.75</v>
      </c>
      <c r="U290" s="35">
        <v>4041.936013</v>
      </c>
      <c r="V290" s="13">
        <v>10578</v>
      </c>
      <c r="W290" s="13">
        <v>628</v>
      </c>
      <c r="X290" s="13">
        <v>7462.5</v>
      </c>
      <c r="Y290" s="35">
        <v>3330.67626713952</v>
      </c>
      <c r="Z290" s="13">
        <v>65589</v>
      </c>
      <c r="AA290" s="13">
        <v>15673</v>
      </c>
      <c r="AB290" s="1">
        <v>39401.25</v>
      </c>
    </row>
    <row r="291" spans="1:28">
      <c r="A291" s="2">
        <v>718</v>
      </c>
      <c r="B291" s="1" t="s">
        <v>227</v>
      </c>
      <c r="C291" s="13">
        <v>15340651.147745812</v>
      </c>
      <c r="D291" s="13">
        <v>14782822.099937158</v>
      </c>
      <c r="E291" s="13">
        <v>557829.04780865507</v>
      </c>
      <c r="F291" s="13">
        <v>14053207</v>
      </c>
      <c r="G291" s="13">
        <v>13451268</v>
      </c>
      <c r="H291" s="13">
        <v>601939</v>
      </c>
      <c r="I291" s="13">
        <v>483813</v>
      </c>
      <c r="J291" s="13">
        <v>468398</v>
      </c>
      <c r="K291" s="13">
        <v>15415</v>
      </c>
      <c r="L291" s="35">
        <v>6696315.6692756517</v>
      </c>
      <c r="M291" s="13">
        <v>11223365.216922123</v>
      </c>
      <c r="N291" s="13">
        <v>8646080</v>
      </c>
      <c r="O291" s="13">
        <v>2193</v>
      </c>
      <c r="P291" s="13">
        <v>2579478.216922123</v>
      </c>
      <c r="Q291" s="35">
        <v>113967.43958000001</v>
      </c>
      <c r="R291" s="13">
        <v>600346</v>
      </c>
      <c r="S291" s="13">
        <v>3986</v>
      </c>
      <c r="T291" s="13">
        <v>447270</v>
      </c>
      <c r="U291" s="35">
        <v>47749.927782999999</v>
      </c>
      <c r="V291" s="13">
        <v>128423</v>
      </c>
      <c r="W291" s="13">
        <v>0</v>
      </c>
      <c r="X291" s="13">
        <v>96317.25</v>
      </c>
      <c r="Y291" s="35">
        <v>34215.838744721936</v>
      </c>
      <c r="Z291" s="13">
        <v>302032</v>
      </c>
      <c r="AA291" s="13">
        <v>171432</v>
      </c>
      <c r="AB291" s="1">
        <v>103387.05</v>
      </c>
    </row>
    <row r="292" spans="1:28">
      <c r="A292" s="2">
        <v>733</v>
      </c>
      <c r="B292" s="1" t="s">
        <v>228</v>
      </c>
      <c r="C292" s="13">
        <v>733109.97049365775</v>
      </c>
      <c r="D292" s="13">
        <v>709841.89555397676</v>
      </c>
      <c r="E292" s="13">
        <v>23268.074939680937</v>
      </c>
      <c r="F292" s="13">
        <v>781313</v>
      </c>
      <c r="G292" s="13">
        <v>751432</v>
      </c>
      <c r="H292" s="13">
        <v>29881</v>
      </c>
      <c r="I292" s="13">
        <v>48987</v>
      </c>
      <c r="J292" s="13">
        <v>48987</v>
      </c>
      <c r="K292" s="13">
        <v>0</v>
      </c>
      <c r="L292" s="35">
        <v>181129.65012735472</v>
      </c>
      <c r="M292" s="13">
        <v>239232.66165886854</v>
      </c>
      <c r="N292" s="13">
        <v>386299</v>
      </c>
      <c r="O292" s="13">
        <v>0</v>
      </c>
      <c r="P292" s="13">
        <v>-135847.23759551602</v>
      </c>
      <c r="Q292" s="35">
        <v>16576.465112999998</v>
      </c>
      <c r="R292" s="13">
        <v>41806</v>
      </c>
      <c r="S292" s="13">
        <v>0</v>
      </c>
      <c r="T292" s="13">
        <v>31354.5</v>
      </c>
      <c r="U292" s="35">
        <v>0</v>
      </c>
      <c r="V292" s="13">
        <v>0</v>
      </c>
      <c r="W292" s="13">
        <v>0</v>
      </c>
      <c r="X292" s="13">
        <v>0</v>
      </c>
      <c r="Y292" s="35">
        <v>1408.2313420472533</v>
      </c>
      <c r="Z292" s="13">
        <v>4015</v>
      </c>
      <c r="AA292" s="13">
        <v>3528</v>
      </c>
      <c r="AB292" s="1">
        <v>435.90000000000003</v>
      </c>
    </row>
    <row r="293" spans="1:28">
      <c r="A293" s="2">
        <v>736</v>
      </c>
      <c r="B293" s="1" t="s">
        <v>229</v>
      </c>
      <c r="C293" s="13">
        <v>2571262.3907578504</v>
      </c>
      <c r="D293" s="13">
        <v>2486666.9169706698</v>
      </c>
      <c r="E293" s="13">
        <v>84595.473787180541</v>
      </c>
      <c r="F293" s="13">
        <v>2734258</v>
      </c>
      <c r="G293" s="13">
        <v>2597569</v>
      </c>
      <c r="H293" s="13">
        <v>136689</v>
      </c>
      <c r="I293" s="13">
        <v>73968</v>
      </c>
      <c r="J293" s="13">
        <v>72888</v>
      </c>
      <c r="K293" s="13">
        <v>1080</v>
      </c>
      <c r="L293" s="35">
        <v>496572.39503405907</v>
      </c>
      <c r="M293" s="13">
        <v>877124.18413754634</v>
      </c>
      <c r="N293" s="13">
        <v>333327</v>
      </c>
      <c r="O293" s="13">
        <v>0</v>
      </c>
      <c r="P293" s="13">
        <v>372429.29627554433</v>
      </c>
      <c r="Q293" s="35">
        <v>34981.153684999997</v>
      </c>
      <c r="R293" s="13">
        <v>91939</v>
      </c>
      <c r="S293" s="13">
        <v>575</v>
      </c>
      <c r="T293" s="13">
        <v>68523</v>
      </c>
      <c r="U293" s="35">
        <v>15257.476955</v>
      </c>
      <c r="V293" s="13">
        <v>12819</v>
      </c>
      <c r="W293" s="13">
        <v>287</v>
      </c>
      <c r="X293" s="13">
        <v>9399</v>
      </c>
      <c r="Y293" s="35">
        <v>18502.393734861278</v>
      </c>
      <c r="Z293" s="13">
        <v>38270</v>
      </c>
      <c r="AA293" s="13">
        <v>22969</v>
      </c>
      <c r="AB293" s="1">
        <v>12144.6</v>
      </c>
    </row>
    <row r="294" spans="1:28">
      <c r="A294" s="2">
        <v>737</v>
      </c>
      <c r="B294" s="1" t="s">
        <v>230</v>
      </c>
      <c r="C294" s="13">
        <v>3277985.0125167221</v>
      </c>
      <c r="D294" s="13">
        <v>3245791.3839763752</v>
      </c>
      <c r="E294" s="13">
        <v>32193.628540346963</v>
      </c>
      <c r="F294" s="13">
        <v>3389874</v>
      </c>
      <c r="G294" s="13">
        <v>3331295</v>
      </c>
      <c r="H294" s="13">
        <v>58579</v>
      </c>
      <c r="I294" s="13">
        <v>164130</v>
      </c>
      <c r="J294" s="13">
        <v>163923</v>
      </c>
      <c r="K294" s="13">
        <v>207</v>
      </c>
      <c r="L294" s="35">
        <v>1723219.3664006046</v>
      </c>
      <c r="M294" s="13">
        <v>3059029.9688914753</v>
      </c>
      <c r="N294" s="13">
        <v>1185011</v>
      </c>
      <c r="O294" s="13">
        <v>0</v>
      </c>
      <c r="P294" s="13">
        <v>1292414.5248004533</v>
      </c>
      <c r="Q294" s="35">
        <v>87150.020178999999</v>
      </c>
      <c r="R294" s="13">
        <v>240252</v>
      </c>
      <c r="S294" s="13">
        <v>5209</v>
      </c>
      <c r="T294" s="13">
        <v>176282.25</v>
      </c>
      <c r="U294" s="35">
        <v>28401.792184999998</v>
      </c>
      <c r="V294" s="13">
        <v>119571</v>
      </c>
      <c r="W294" s="13">
        <v>300</v>
      </c>
      <c r="X294" s="13">
        <v>89453.25</v>
      </c>
      <c r="Y294" s="35">
        <v>51922.000818501401</v>
      </c>
      <c r="Z294" s="13">
        <v>321814</v>
      </c>
      <c r="AA294" s="13">
        <v>77094</v>
      </c>
      <c r="AB294" s="1">
        <v>189028.5</v>
      </c>
    </row>
    <row r="295" spans="1:28">
      <c r="A295" s="2">
        <v>738</v>
      </c>
      <c r="B295" s="1" t="s">
        <v>231</v>
      </c>
      <c r="C295" s="13">
        <v>533806.22120381764</v>
      </c>
      <c r="D295" s="13">
        <v>505486.09208751499</v>
      </c>
      <c r="E295" s="13">
        <v>28320.129116302596</v>
      </c>
      <c r="F295" s="13">
        <v>566649</v>
      </c>
      <c r="G295" s="13">
        <v>540478</v>
      </c>
      <c r="H295" s="13">
        <v>26171</v>
      </c>
      <c r="I295" s="13">
        <v>21930</v>
      </c>
      <c r="J295" s="13">
        <v>21930</v>
      </c>
      <c r="K295" s="13">
        <v>0</v>
      </c>
      <c r="L295" s="35">
        <v>135466.22183696748</v>
      </c>
      <c r="M295" s="13">
        <v>225523.87253753675</v>
      </c>
      <c r="N295" s="13">
        <v>134933</v>
      </c>
      <c r="O295" s="13">
        <v>50027</v>
      </c>
      <c r="P295" s="13">
        <v>101599.6663777256</v>
      </c>
      <c r="Q295" s="35">
        <v>12795.315484999999</v>
      </c>
      <c r="R295" s="13">
        <v>38515</v>
      </c>
      <c r="S295" s="13">
        <v>0</v>
      </c>
      <c r="T295" s="13">
        <v>28886.25</v>
      </c>
      <c r="U295" s="35">
        <v>16664.598176</v>
      </c>
      <c r="V295" s="13">
        <v>38769</v>
      </c>
      <c r="W295" s="13">
        <v>0</v>
      </c>
      <c r="X295" s="13">
        <v>29076.75</v>
      </c>
      <c r="Y295" s="35">
        <v>2342.4046084352176</v>
      </c>
      <c r="Z295" s="13">
        <v>17190</v>
      </c>
      <c r="AA295" s="13">
        <v>2728</v>
      </c>
      <c r="AB295" s="1">
        <v>11377.95</v>
      </c>
    </row>
    <row r="296" spans="1:28">
      <c r="A296" s="2">
        <v>743</v>
      </c>
      <c r="B296" s="1" t="s">
        <v>232</v>
      </c>
      <c r="C296" s="13">
        <v>1342281.4118211935</v>
      </c>
      <c r="D296" s="13">
        <v>1286007.3565971227</v>
      </c>
      <c r="E296" s="13">
        <v>56274.055224070726</v>
      </c>
      <c r="F296" s="13">
        <v>1898649</v>
      </c>
      <c r="G296" s="13">
        <v>1866521</v>
      </c>
      <c r="H296" s="13">
        <v>32128</v>
      </c>
      <c r="I296" s="13">
        <v>77782</v>
      </c>
      <c r="J296" s="13">
        <v>77094</v>
      </c>
      <c r="K296" s="13">
        <v>688</v>
      </c>
      <c r="L296" s="35">
        <v>354839.57274498488</v>
      </c>
      <c r="M296" s="13">
        <v>593073.77493135817</v>
      </c>
      <c r="N296" s="13">
        <v>506144</v>
      </c>
      <c r="O296" s="13">
        <v>0</v>
      </c>
      <c r="P296" s="13">
        <v>86929.774931358173</v>
      </c>
      <c r="Q296" s="35">
        <v>19419.277976000001</v>
      </c>
      <c r="R296" s="13">
        <v>78347</v>
      </c>
      <c r="S296" s="13">
        <v>0</v>
      </c>
      <c r="T296" s="13">
        <v>58760.25</v>
      </c>
      <c r="U296" s="35">
        <v>27957.745223000002</v>
      </c>
      <c r="V296" s="13">
        <v>48934</v>
      </c>
      <c r="W296" s="13">
        <v>0</v>
      </c>
      <c r="X296" s="13">
        <v>36700.5</v>
      </c>
      <c r="Y296" s="35">
        <v>24186.25710814826</v>
      </c>
      <c r="Z296" s="13">
        <v>65165</v>
      </c>
      <c r="AA296" s="13">
        <v>118203</v>
      </c>
      <c r="AB296" s="1">
        <v>-36753.75</v>
      </c>
    </row>
    <row r="297" spans="1:28">
      <c r="A297" s="2">
        <v>744</v>
      </c>
      <c r="B297" s="1" t="s">
        <v>233</v>
      </c>
      <c r="C297" s="13">
        <v>586845.07834785082</v>
      </c>
      <c r="D297" s="13">
        <v>549983.65089991072</v>
      </c>
      <c r="E297" s="13">
        <v>36861.427447940107</v>
      </c>
      <c r="F297" s="13">
        <v>657109</v>
      </c>
      <c r="G297" s="13">
        <v>645519</v>
      </c>
      <c r="H297" s="13">
        <v>11590</v>
      </c>
      <c r="I297" s="13">
        <v>17496</v>
      </c>
      <c r="J297" s="13">
        <v>0</v>
      </c>
      <c r="K297" s="13">
        <v>17496</v>
      </c>
      <c r="L297" s="35">
        <v>161684.74272481489</v>
      </c>
      <c r="M297" s="13">
        <v>285985.01826030039</v>
      </c>
      <c r="N297" s="13">
        <v>122036</v>
      </c>
      <c r="O297" s="13">
        <v>0</v>
      </c>
      <c r="P297" s="13">
        <v>121263.55704361116</v>
      </c>
      <c r="Q297" s="35">
        <v>9950.0494531000004</v>
      </c>
      <c r="R297" s="13">
        <v>41863</v>
      </c>
      <c r="S297" s="13">
        <v>0</v>
      </c>
      <c r="T297" s="13">
        <v>31397.25</v>
      </c>
      <c r="U297" s="35">
        <v>14058.375106</v>
      </c>
      <c r="V297" s="13">
        <v>178580</v>
      </c>
      <c r="W297" s="13">
        <v>0</v>
      </c>
      <c r="X297" s="13">
        <v>133935</v>
      </c>
      <c r="Y297" s="35">
        <v>41924.208957866511</v>
      </c>
      <c r="Z297" s="13">
        <v>39531</v>
      </c>
      <c r="AA297" s="13">
        <v>23370</v>
      </c>
      <c r="AB297" s="1">
        <v>13346.25</v>
      </c>
    </row>
    <row r="298" spans="1:28">
      <c r="A298" s="2">
        <v>748</v>
      </c>
      <c r="B298" s="1" t="s">
        <v>234</v>
      </c>
      <c r="C298" s="13">
        <v>14811243.271549998</v>
      </c>
      <c r="D298" s="13">
        <v>13905250.582042964</v>
      </c>
      <c r="E298" s="13">
        <v>905992.68950703321</v>
      </c>
      <c r="F298" s="13">
        <v>12726273</v>
      </c>
      <c r="G298" s="13">
        <v>11795607</v>
      </c>
      <c r="H298" s="13">
        <v>930666</v>
      </c>
      <c r="I298" s="13">
        <v>568098</v>
      </c>
      <c r="J298" s="13">
        <v>566388</v>
      </c>
      <c r="K298" s="13">
        <v>1710</v>
      </c>
      <c r="L298" s="35">
        <v>4869621.2930613961</v>
      </c>
      <c r="M298" s="13">
        <v>7620844.3206496071</v>
      </c>
      <c r="N298" s="13">
        <v>4919985</v>
      </c>
      <c r="O298" s="13">
        <v>0</v>
      </c>
      <c r="P298" s="13">
        <v>2700859.3206496071</v>
      </c>
      <c r="Q298" s="35">
        <v>157897.54574</v>
      </c>
      <c r="R298" s="13">
        <v>458892</v>
      </c>
      <c r="S298" s="13">
        <v>6223</v>
      </c>
      <c r="T298" s="13">
        <v>339501.75</v>
      </c>
      <c r="U298" s="35">
        <v>42398.315809</v>
      </c>
      <c r="V298" s="13">
        <v>138953</v>
      </c>
      <c r="W298" s="13">
        <v>778</v>
      </c>
      <c r="X298" s="13">
        <v>103631.25</v>
      </c>
      <c r="Y298" s="35">
        <v>90656.263691101893</v>
      </c>
      <c r="Z298" s="13">
        <v>147032</v>
      </c>
      <c r="AA298" s="13">
        <v>92840</v>
      </c>
      <c r="AB298" s="1">
        <v>45214.05</v>
      </c>
    </row>
    <row r="299" spans="1:28">
      <c r="A299" s="2">
        <v>753</v>
      </c>
      <c r="B299" s="1" t="s">
        <v>235</v>
      </c>
      <c r="C299" s="13">
        <v>3392420.5866973503</v>
      </c>
      <c r="D299" s="13">
        <v>3326835.4331567776</v>
      </c>
      <c r="E299" s="13">
        <v>65585.153540572486</v>
      </c>
      <c r="F299" s="13">
        <v>4043888</v>
      </c>
      <c r="G299" s="13">
        <v>3914865</v>
      </c>
      <c r="H299" s="13">
        <v>129023</v>
      </c>
      <c r="I299" s="13">
        <v>59750</v>
      </c>
      <c r="J299" s="13">
        <v>59750</v>
      </c>
      <c r="K299" s="13">
        <v>0</v>
      </c>
      <c r="L299" s="35">
        <v>873086.52295383089</v>
      </c>
      <c r="M299" s="13">
        <v>1186366.6175360682</v>
      </c>
      <c r="N299" s="13">
        <v>1478821</v>
      </c>
      <c r="O299" s="13">
        <v>770519</v>
      </c>
      <c r="P299" s="13">
        <v>478064.6175360682</v>
      </c>
      <c r="Q299" s="35">
        <v>47287.266581999997</v>
      </c>
      <c r="R299" s="13">
        <v>110937</v>
      </c>
      <c r="S299" s="13">
        <v>0</v>
      </c>
      <c r="T299" s="13">
        <v>83202.75</v>
      </c>
      <c r="U299" s="35">
        <v>6097.6225402</v>
      </c>
      <c r="V299" s="13">
        <v>68813</v>
      </c>
      <c r="W299" s="13">
        <v>0</v>
      </c>
      <c r="X299" s="13">
        <v>51609.75</v>
      </c>
      <c r="Y299" s="35">
        <v>18975.70818980016</v>
      </c>
      <c r="Z299" s="13">
        <v>105867</v>
      </c>
      <c r="AA299" s="13">
        <v>43194</v>
      </c>
      <c r="AB299" s="1">
        <v>49725.9</v>
      </c>
    </row>
    <row r="300" spans="1:28">
      <c r="A300" s="2">
        <v>755</v>
      </c>
      <c r="B300" s="1" t="s">
        <v>236</v>
      </c>
      <c r="C300" s="13">
        <v>524204.13902883849</v>
      </c>
      <c r="D300" s="13">
        <v>518236.57733191928</v>
      </c>
      <c r="E300" s="13">
        <v>5967.561696919217</v>
      </c>
      <c r="F300" s="13">
        <v>609004</v>
      </c>
      <c r="G300" s="13">
        <v>609004</v>
      </c>
      <c r="H300" s="13">
        <v>0</v>
      </c>
      <c r="I300" s="13">
        <v>53738</v>
      </c>
      <c r="J300" s="13">
        <v>53738</v>
      </c>
      <c r="K300" s="13">
        <v>0</v>
      </c>
      <c r="L300" s="35">
        <v>112044.84044640111</v>
      </c>
      <c r="M300" s="13">
        <v>196241.52898674156</v>
      </c>
      <c r="N300" s="13">
        <v>100190</v>
      </c>
      <c r="O300" s="13">
        <v>1838</v>
      </c>
      <c r="P300" s="13">
        <v>84033.630334800837</v>
      </c>
      <c r="Q300" s="35">
        <v>10099.488271</v>
      </c>
      <c r="R300" s="13">
        <v>57014</v>
      </c>
      <c r="S300" s="13">
        <v>0</v>
      </c>
      <c r="T300" s="13">
        <v>42760.5</v>
      </c>
      <c r="U300" s="35">
        <v>4766.6486633000004</v>
      </c>
      <c r="V300" s="13">
        <v>8453</v>
      </c>
      <c r="W300" s="13">
        <v>0</v>
      </c>
      <c r="X300" s="13">
        <v>6339.75</v>
      </c>
      <c r="Y300" s="35">
        <v>388.54171679886235</v>
      </c>
      <c r="Z300" s="13">
        <v>411109</v>
      </c>
      <c r="AA300" s="13">
        <v>38617</v>
      </c>
      <c r="AB300" s="1">
        <v>281424.45</v>
      </c>
    </row>
    <row r="301" spans="1:28">
      <c r="A301" s="2">
        <v>756</v>
      </c>
      <c r="B301" s="1" t="s">
        <v>237</v>
      </c>
      <c r="C301" s="13">
        <v>2321031.6588253505</v>
      </c>
      <c r="D301" s="13">
        <v>2203435.3625462018</v>
      </c>
      <c r="E301" s="13">
        <v>117596.29627914848</v>
      </c>
      <c r="F301" s="13">
        <v>2501548</v>
      </c>
      <c r="G301" s="13">
        <v>2391896</v>
      </c>
      <c r="H301" s="13">
        <v>109652</v>
      </c>
      <c r="I301" s="13">
        <v>63071</v>
      </c>
      <c r="J301" s="13">
        <v>59398</v>
      </c>
      <c r="K301" s="13">
        <v>3673</v>
      </c>
      <c r="L301" s="35">
        <v>854775.59102316177</v>
      </c>
      <c r="M301" s="13">
        <v>1539661.6269255143</v>
      </c>
      <c r="N301" s="13">
        <v>985732</v>
      </c>
      <c r="O301" s="13">
        <v>0</v>
      </c>
      <c r="P301" s="13">
        <v>553929.62692551431</v>
      </c>
      <c r="Q301" s="35">
        <v>64628.915684</v>
      </c>
      <c r="R301" s="13">
        <v>218557</v>
      </c>
      <c r="S301" s="13">
        <v>0</v>
      </c>
      <c r="T301" s="13">
        <v>163917.75</v>
      </c>
      <c r="U301" s="35">
        <v>8195.0296426999994</v>
      </c>
      <c r="V301" s="13">
        <v>12246</v>
      </c>
      <c r="W301" s="13">
        <v>0</v>
      </c>
      <c r="X301" s="13">
        <v>9184.5</v>
      </c>
      <c r="Y301" s="35">
        <v>15236.598357982997</v>
      </c>
      <c r="Z301" s="13">
        <v>317291</v>
      </c>
      <c r="AA301" s="13">
        <v>132779</v>
      </c>
      <c r="AB301" s="1">
        <v>143493</v>
      </c>
    </row>
    <row r="302" spans="1:28">
      <c r="A302" s="2">
        <v>757</v>
      </c>
      <c r="B302" s="1" t="s">
        <v>238</v>
      </c>
      <c r="C302" s="13">
        <v>3668187.155283065</v>
      </c>
      <c r="D302" s="13">
        <v>3432516.1777993459</v>
      </c>
      <c r="E302" s="13">
        <v>235670.97748371915</v>
      </c>
      <c r="F302" s="13">
        <v>3253075</v>
      </c>
      <c r="G302" s="13">
        <v>3038290</v>
      </c>
      <c r="H302" s="13">
        <v>214785</v>
      </c>
      <c r="I302" s="13">
        <v>116137</v>
      </c>
      <c r="J302" s="13">
        <v>116137</v>
      </c>
      <c r="K302" s="13">
        <v>0</v>
      </c>
      <c r="L302" s="35">
        <v>1163671.5175389329</v>
      </c>
      <c r="M302" s="13">
        <v>1495908.04342418</v>
      </c>
      <c r="N302" s="13">
        <v>1713116</v>
      </c>
      <c r="O302" s="13">
        <v>86327</v>
      </c>
      <c r="P302" s="13">
        <v>-130880.95657581999</v>
      </c>
      <c r="Q302" s="35">
        <v>37844.818477000001</v>
      </c>
      <c r="R302" s="13">
        <v>129598</v>
      </c>
      <c r="S302" s="13">
        <v>5691</v>
      </c>
      <c r="T302" s="13">
        <v>92930.25</v>
      </c>
      <c r="U302" s="35">
        <v>9904.6979721000007</v>
      </c>
      <c r="V302" s="13">
        <v>40615</v>
      </c>
      <c r="W302" s="13">
        <v>0</v>
      </c>
      <c r="X302" s="13">
        <v>30461.25</v>
      </c>
      <c r="Y302" s="35">
        <v>7022.9380074138144</v>
      </c>
      <c r="Z302" s="13">
        <v>77748</v>
      </c>
      <c r="AA302" s="13">
        <v>25716</v>
      </c>
      <c r="AB302" s="1">
        <v>42242.850000000006</v>
      </c>
    </row>
    <row r="303" spans="1:28">
      <c r="A303" s="2">
        <v>758</v>
      </c>
      <c r="B303" s="1" t="s">
        <v>239</v>
      </c>
      <c r="C303" s="13">
        <v>45144012.800601125</v>
      </c>
      <c r="D303" s="13">
        <v>43477656.300231293</v>
      </c>
      <c r="E303" s="13">
        <v>1666356.5003698324</v>
      </c>
      <c r="F303" s="13">
        <v>47289429</v>
      </c>
      <c r="G303" s="13">
        <v>45493379</v>
      </c>
      <c r="H303" s="13">
        <v>1796050</v>
      </c>
      <c r="I303" s="13">
        <v>1835850</v>
      </c>
      <c r="J303" s="13">
        <v>1754844</v>
      </c>
      <c r="K303" s="13">
        <v>81006</v>
      </c>
      <c r="L303" s="35">
        <v>19240825.08088363</v>
      </c>
      <c r="M303" s="13">
        <v>32194742.594669044</v>
      </c>
      <c r="N303" s="13">
        <v>19428100</v>
      </c>
      <c r="O303" s="13">
        <v>133962</v>
      </c>
      <c r="P303" s="13">
        <v>12900604.594669044</v>
      </c>
      <c r="Q303" s="35">
        <v>303074.80206000002</v>
      </c>
      <c r="R303" s="13">
        <v>978795</v>
      </c>
      <c r="S303" s="13">
        <v>138753</v>
      </c>
      <c r="T303" s="13">
        <v>630031.5</v>
      </c>
      <c r="U303" s="35">
        <v>73632.730828999993</v>
      </c>
      <c r="V303" s="13">
        <v>174878</v>
      </c>
      <c r="W303" s="13">
        <v>1627</v>
      </c>
      <c r="X303" s="13">
        <v>129938.25</v>
      </c>
      <c r="Y303" s="35">
        <v>141309.64792166423</v>
      </c>
      <c r="Z303" s="13">
        <v>675823</v>
      </c>
      <c r="AA303" s="13">
        <v>404916</v>
      </c>
      <c r="AB303" s="1">
        <v>229408.35</v>
      </c>
    </row>
    <row r="304" spans="1:28">
      <c r="A304" s="2">
        <v>762</v>
      </c>
      <c r="B304" s="1" t="s">
        <v>240</v>
      </c>
      <c r="C304" s="13">
        <v>3380050.1158764046</v>
      </c>
      <c r="D304" s="13">
        <v>3199375.3514330196</v>
      </c>
      <c r="E304" s="13">
        <v>180674.76444338509</v>
      </c>
      <c r="F304" s="13">
        <v>3598300</v>
      </c>
      <c r="G304" s="13">
        <v>3457130</v>
      </c>
      <c r="H304" s="13">
        <v>141170</v>
      </c>
      <c r="I304" s="13">
        <v>102530</v>
      </c>
      <c r="J304" s="13">
        <v>92093</v>
      </c>
      <c r="K304" s="13">
        <v>10437</v>
      </c>
      <c r="L304" s="35">
        <v>1220581.9665538827</v>
      </c>
      <c r="M304" s="13">
        <v>1837442.4922708422</v>
      </c>
      <c r="N304" s="13">
        <v>1192231</v>
      </c>
      <c r="O304" s="13">
        <v>0</v>
      </c>
      <c r="P304" s="13">
        <v>645211.49227084219</v>
      </c>
      <c r="Q304" s="35">
        <v>61954.553690000001</v>
      </c>
      <c r="R304" s="13">
        <v>153031</v>
      </c>
      <c r="S304" s="13">
        <v>2623</v>
      </c>
      <c r="T304" s="13">
        <v>112806</v>
      </c>
      <c r="U304" s="35">
        <v>25587.549744</v>
      </c>
      <c r="V304" s="13">
        <v>130976</v>
      </c>
      <c r="W304" s="13">
        <v>0</v>
      </c>
      <c r="X304" s="13">
        <v>98232</v>
      </c>
      <c r="Y304" s="35">
        <v>101472.59582861452</v>
      </c>
      <c r="Z304" s="13">
        <v>807829</v>
      </c>
      <c r="AA304" s="13">
        <v>448887</v>
      </c>
      <c r="AB304" s="1">
        <v>277643.25</v>
      </c>
    </row>
    <row r="305" spans="1:28">
      <c r="A305" s="2">
        <v>765</v>
      </c>
      <c r="B305" s="1" t="s">
        <v>241</v>
      </c>
      <c r="C305" s="13">
        <v>3471321.4692664654</v>
      </c>
      <c r="D305" s="13">
        <v>3432173.8519116556</v>
      </c>
      <c r="E305" s="13">
        <v>39147.617354809918</v>
      </c>
      <c r="F305" s="13">
        <v>3737855</v>
      </c>
      <c r="G305" s="13">
        <v>3677750</v>
      </c>
      <c r="H305" s="13">
        <v>60105</v>
      </c>
      <c r="I305" s="13">
        <v>132982</v>
      </c>
      <c r="J305" s="13">
        <v>132847</v>
      </c>
      <c r="K305" s="13">
        <v>135</v>
      </c>
      <c r="L305" s="35">
        <v>1766273.1391383938</v>
      </c>
      <c r="M305" s="13">
        <v>1893187.147248436</v>
      </c>
      <c r="N305" s="13">
        <v>1766273</v>
      </c>
      <c r="O305" s="13">
        <v>2595</v>
      </c>
      <c r="P305" s="13">
        <v>129509.147248436</v>
      </c>
      <c r="Q305" s="35">
        <v>38154.735369000002</v>
      </c>
      <c r="R305" s="13">
        <v>113087</v>
      </c>
      <c r="S305" s="13">
        <v>4516</v>
      </c>
      <c r="T305" s="13">
        <v>81428.25</v>
      </c>
      <c r="U305" s="35">
        <v>4458.5582611999998</v>
      </c>
      <c r="V305" s="13">
        <v>30</v>
      </c>
      <c r="W305" s="13">
        <v>0</v>
      </c>
      <c r="X305" s="13">
        <v>22.5</v>
      </c>
      <c r="Y305" s="35">
        <v>8618.5617180753961</v>
      </c>
      <c r="Z305" s="13">
        <v>48241</v>
      </c>
      <c r="AA305" s="13">
        <v>12409</v>
      </c>
      <c r="AB305" s="1">
        <v>29136.15</v>
      </c>
    </row>
    <row r="306" spans="1:28">
      <c r="A306" s="2">
        <v>766</v>
      </c>
      <c r="B306" s="1" t="s">
        <v>242</v>
      </c>
      <c r="C306" s="13">
        <v>2410619.2571616601</v>
      </c>
      <c r="D306" s="13">
        <v>2324698.2316412195</v>
      </c>
      <c r="E306" s="13">
        <v>85921.025520440482</v>
      </c>
      <c r="F306" s="13">
        <v>2533650</v>
      </c>
      <c r="G306" s="13">
        <v>2415355</v>
      </c>
      <c r="H306" s="13">
        <v>118295</v>
      </c>
      <c r="I306" s="13">
        <v>82979</v>
      </c>
      <c r="J306" s="13">
        <v>82005</v>
      </c>
      <c r="K306" s="13">
        <v>974</v>
      </c>
      <c r="L306" s="35">
        <v>664946.08107561513</v>
      </c>
      <c r="M306" s="13">
        <v>1208283.6517905532</v>
      </c>
      <c r="N306" s="13">
        <v>808668</v>
      </c>
      <c r="O306" s="13">
        <v>0</v>
      </c>
      <c r="P306" s="13">
        <v>399615.65179055324</v>
      </c>
      <c r="Q306" s="35">
        <v>33258.825311000001</v>
      </c>
      <c r="R306" s="13">
        <v>109132</v>
      </c>
      <c r="S306" s="13">
        <v>8848</v>
      </c>
      <c r="T306" s="13">
        <v>75213</v>
      </c>
      <c r="U306" s="35">
        <v>10432.186084999999</v>
      </c>
      <c r="V306" s="13">
        <v>33975</v>
      </c>
      <c r="W306" s="13">
        <v>0</v>
      </c>
      <c r="X306" s="13">
        <v>25481.25</v>
      </c>
      <c r="Y306" s="35">
        <v>43450.86186680563</v>
      </c>
      <c r="Z306" s="13">
        <v>838235</v>
      </c>
      <c r="AA306" s="13">
        <v>73867</v>
      </c>
      <c r="AB306" s="1">
        <v>576481.94999999995</v>
      </c>
    </row>
    <row r="307" spans="1:28">
      <c r="A307" s="2">
        <v>770</v>
      </c>
      <c r="B307" s="1" t="s">
        <v>243</v>
      </c>
      <c r="C307" s="13">
        <v>1040506.6314875643</v>
      </c>
      <c r="D307" s="13">
        <v>1027643.1061017211</v>
      </c>
      <c r="E307" s="13">
        <v>12863.525385843272</v>
      </c>
      <c r="F307" s="13">
        <v>876202</v>
      </c>
      <c r="G307" s="13">
        <v>858833</v>
      </c>
      <c r="H307" s="13">
        <v>17369</v>
      </c>
      <c r="I307" s="13">
        <v>49190</v>
      </c>
      <c r="J307" s="13">
        <v>49190</v>
      </c>
      <c r="K307" s="13">
        <v>0</v>
      </c>
      <c r="L307" s="35">
        <v>354736.75896886864</v>
      </c>
      <c r="M307" s="13">
        <v>633272.87765115662</v>
      </c>
      <c r="N307" s="13">
        <v>275969</v>
      </c>
      <c r="O307" s="13">
        <v>0</v>
      </c>
      <c r="P307" s="13">
        <v>266052.56922665145</v>
      </c>
      <c r="Q307" s="35">
        <v>54899.242489999997</v>
      </c>
      <c r="R307" s="13">
        <v>30375</v>
      </c>
      <c r="S307" s="13">
        <v>411</v>
      </c>
      <c r="T307" s="13">
        <v>22473</v>
      </c>
      <c r="U307" s="35">
        <v>18583.452885999999</v>
      </c>
      <c r="V307" s="13">
        <v>0</v>
      </c>
      <c r="W307" s="13">
        <v>0</v>
      </c>
      <c r="X307" s="13">
        <v>0</v>
      </c>
      <c r="Y307" s="35">
        <v>35767.031130803909</v>
      </c>
      <c r="Z307" s="13">
        <v>97840</v>
      </c>
      <c r="AA307" s="13">
        <v>100125</v>
      </c>
      <c r="AB307" s="1">
        <v>171.30000000000109</v>
      </c>
    </row>
    <row r="308" spans="1:28">
      <c r="A308" s="2">
        <v>772</v>
      </c>
      <c r="B308" s="1" t="s">
        <v>244</v>
      </c>
      <c r="C308" s="13">
        <v>71234229.878528073</v>
      </c>
      <c r="D308" s="13">
        <v>67875533.227102086</v>
      </c>
      <c r="E308" s="13">
        <v>3358696.6514259879</v>
      </c>
      <c r="F308" s="13">
        <v>72076601</v>
      </c>
      <c r="G308" s="13">
        <v>68955406</v>
      </c>
      <c r="H308" s="13">
        <v>3121195</v>
      </c>
      <c r="I308" s="13">
        <v>2377582</v>
      </c>
      <c r="J308" s="13">
        <v>2359488</v>
      </c>
      <c r="K308" s="13">
        <v>18094</v>
      </c>
      <c r="L308" s="35">
        <v>25624497.160706252</v>
      </c>
      <c r="M308" s="13">
        <v>44962034.188920945</v>
      </c>
      <c r="N308" s="13">
        <v>16670716</v>
      </c>
      <c r="O308" s="13">
        <v>0</v>
      </c>
      <c r="P308" s="13">
        <v>19218372.870529689</v>
      </c>
      <c r="Q308" s="35">
        <v>509554.27380000002</v>
      </c>
      <c r="R308" s="13">
        <v>1545298</v>
      </c>
      <c r="S308" s="13">
        <v>23151</v>
      </c>
      <c r="T308" s="13">
        <v>1141610.25</v>
      </c>
      <c r="U308" s="35">
        <v>73487.729947999993</v>
      </c>
      <c r="V308" s="13">
        <v>255491</v>
      </c>
      <c r="W308" s="13">
        <v>5486</v>
      </c>
      <c r="X308" s="13">
        <v>187503.75</v>
      </c>
      <c r="Y308" s="35">
        <v>188336.02311065432</v>
      </c>
      <c r="Z308" s="13">
        <v>2223046</v>
      </c>
      <c r="AA308" s="13">
        <v>523000</v>
      </c>
      <c r="AB308" s="1">
        <v>1279622.25</v>
      </c>
    </row>
    <row r="309" spans="1:28">
      <c r="A309" s="2">
        <v>777</v>
      </c>
      <c r="B309" s="1" t="s">
        <v>245</v>
      </c>
      <c r="C309" s="13">
        <v>5467589.1475639949</v>
      </c>
      <c r="D309" s="13">
        <v>5242005.5156229483</v>
      </c>
      <c r="E309" s="13">
        <v>225583.63194104686</v>
      </c>
      <c r="F309" s="13">
        <v>5596349</v>
      </c>
      <c r="G309" s="13">
        <v>5321774</v>
      </c>
      <c r="H309" s="13">
        <v>274575</v>
      </c>
      <c r="I309" s="13">
        <v>216804</v>
      </c>
      <c r="J309" s="13">
        <v>207010</v>
      </c>
      <c r="K309" s="13">
        <v>9794</v>
      </c>
      <c r="L309" s="35">
        <v>1786998.1788514007</v>
      </c>
      <c r="M309" s="13">
        <v>2588029.8537116647</v>
      </c>
      <c r="N309" s="13">
        <v>1597118</v>
      </c>
      <c r="O309" s="13">
        <v>16614</v>
      </c>
      <c r="P309" s="13">
        <v>1007525.8537116647</v>
      </c>
      <c r="Q309" s="35">
        <v>47316.909029000002</v>
      </c>
      <c r="R309" s="13">
        <v>215165</v>
      </c>
      <c r="S309" s="13">
        <v>2569</v>
      </c>
      <c r="T309" s="13">
        <v>159447</v>
      </c>
      <c r="U309" s="35">
        <v>13803.091866000001</v>
      </c>
      <c r="V309" s="13">
        <v>21307</v>
      </c>
      <c r="W309" s="13">
        <v>43</v>
      </c>
      <c r="X309" s="13">
        <v>15948</v>
      </c>
      <c r="Y309" s="35">
        <v>11636.35965490056</v>
      </c>
      <c r="Z309" s="13">
        <v>114083</v>
      </c>
      <c r="AA309" s="13">
        <v>59087</v>
      </c>
      <c r="AB309" s="1">
        <v>46368</v>
      </c>
    </row>
    <row r="310" spans="1:28">
      <c r="A310" s="2">
        <v>779</v>
      </c>
      <c r="B310" s="1" t="s">
        <v>246</v>
      </c>
      <c r="C310" s="13">
        <v>2019245.6002677346</v>
      </c>
      <c r="D310" s="13">
        <v>1947834.7242231774</v>
      </c>
      <c r="E310" s="13">
        <v>71410.876044557241</v>
      </c>
      <c r="F310" s="13">
        <v>2431399</v>
      </c>
      <c r="G310" s="13">
        <v>2354007</v>
      </c>
      <c r="H310" s="13">
        <v>77392</v>
      </c>
      <c r="I310" s="13">
        <v>71284</v>
      </c>
      <c r="J310" s="13">
        <v>67099</v>
      </c>
      <c r="K310" s="13">
        <v>4185</v>
      </c>
      <c r="L310" s="35">
        <v>685907.99566496862</v>
      </c>
      <c r="M310" s="13">
        <v>1186530.8033122963</v>
      </c>
      <c r="N310" s="13">
        <v>537145</v>
      </c>
      <c r="O310" s="13">
        <v>0</v>
      </c>
      <c r="P310" s="13">
        <v>514430.99674872647</v>
      </c>
      <c r="Q310" s="35">
        <v>29205.987325999999</v>
      </c>
      <c r="R310" s="13">
        <v>74242</v>
      </c>
      <c r="S310" s="13">
        <v>0</v>
      </c>
      <c r="T310" s="13">
        <v>55681.5</v>
      </c>
      <c r="U310" s="35">
        <v>6403.0871717999999</v>
      </c>
      <c r="V310" s="13">
        <v>18759</v>
      </c>
      <c r="W310" s="13">
        <v>0</v>
      </c>
      <c r="X310" s="13">
        <v>14069.25</v>
      </c>
      <c r="Y310" s="35">
        <v>5921.8219363482622</v>
      </c>
      <c r="Z310" s="13">
        <v>97214</v>
      </c>
      <c r="AA310" s="13">
        <v>44349</v>
      </c>
      <c r="AB310" s="1">
        <v>41545.100000000006</v>
      </c>
    </row>
    <row r="311" spans="1:28">
      <c r="A311" s="2">
        <v>784</v>
      </c>
      <c r="B311" s="1" t="s">
        <v>247</v>
      </c>
      <c r="C311" s="13">
        <v>2450864.1669328972</v>
      </c>
      <c r="D311" s="13">
        <v>2419529.3102351548</v>
      </c>
      <c r="E311" s="13">
        <v>31334.856697742482</v>
      </c>
      <c r="F311" s="13">
        <v>2676197</v>
      </c>
      <c r="G311" s="13">
        <v>2613456</v>
      </c>
      <c r="H311" s="13">
        <v>62741</v>
      </c>
      <c r="I311" s="13">
        <v>114733</v>
      </c>
      <c r="J311" s="13">
        <v>112955</v>
      </c>
      <c r="K311" s="13">
        <v>1778</v>
      </c>
      <c r="L311" s="35">
        <v>505568.60044423316</v>
      </c>
      <c r="M311" s="13">
        <v>427563.89127445023</v>
      </c>
      <c r="N311" s="13">
        <v>746177</v>
      </c>
      <c r="O311" s="13">
        <v>122</v>
      </c>
      <c r="P311" s="13">
        <v>-318491.10872554977</v>
      </c>
      <c r="Q311" s="35">
        <v>49796.039734999998</v>
      </c>
      <c r="R311" s="13">
        <v>162168</v>
      </c>
      <c r="S311" s="13">
        <v>29060</v>
      </c>
      <c r="T311" s="13">
        <v>99831</v>
      </c>
      <c r="U311" s="35">
        <v>4913.6918096999998</v>
      </c>
      <c r="V311" s="13">
        <v>31052</v>
      </c>
      <c r="W311" s="13">
        <v>0</v>
      </c>
      <c r="X311" s="13">
        <v>23289</v>
      </c>
      <c r="Y311" s="35">
        <v>30534.173596659883</v>
      </c>
      <c r="Z311" s="13">
        <v>28584</v>
      </c>
      <c r="AA311" s="13">
        <v>140299</v>
      </c>
      <c r="AB311" s="1">
        <v>-82790.25</v>
      </c>
    </row>
    <row r="312" spans="1:28">
      <c r="A312" s="2">
        <v>785</v>
      </c>
      <c r="B312" s="1" t="s">
        <v>248</v>
      </c>
      <c r="C312" s="13">
        <v>2079642.3374335994</v>
      </c>
      <c r="D312" s="13">
        <v>1976108.7524449027</v>
      </c>
      <c r="E312" s="13">
        <v>103533.58498869662</v>
      </c>
      <c r="F312" s="13">
        <v>2465616</v>
      </c>
      <c r="G312" s="13">
        <v>2357659</v>
      </c>
      <c r="H312" s="13">
        <v>107957</v>
      </c>
      <c r="I312" s="13">
        <v>94911</v>
      </c>
      <c r="J312" s="13">
        <v>76654</v>
      </c>
      <c r="K312" s="13">
        <v>18257</v>
      </c>
      <c r="L312" s="35">
        <v>573726.07018374582</v>
      </c>
      <c r="M312" s="13">
        <v>1041997.3940077199</v>
      </c>
      <c r="N312" s="13">
        <v>541763</v>
      </c>
      <c r="O312" s="13">
        <v>0</v>
      </c>
      <c r="P312" s="13">
        <v>430294.55263780936</v>
      </c>
      <c r="Q312" s="35">
        <v>38557.463784</v>
      </c>
      <c r="R312" s="13">
        <v>161303</v>
      </c>
      <c r="S312" s="13">
        <v>707</v>
      </c>
      <c r="T312" s="13">
        <v>120447</v>
      </c>
      <c r="U312" s="35">
        <v>4913.1083050999996</v>
      </c>
      <c r="V312" s="13">
        <v>11653</v>
      </c>
      <c r="W312" s="13">
        <v>0</v>
      </c>
      <c r="X312" s="13">
        <v>8739.75</v>
      </c>
      <c r="Y312" s="35">
        <v>5887.2435825625398</v>
      </c>
      <c r="Z312" s="13">
        <v>54057</v>
      </c>
      <c r="AA312" s="13">
        <v>16637</v>
      </c>
      <c r="AB312" s="1">
        <v>30264.75</v>
      </c>
    </row>
    <row r="313" spans="1:28">
      <c r="A313" s="2">
        <v>786</v>
      </c>
      <c r="B313" s="1" t="s">
        <v>249</v>
      </c>
      <c r="C313" s="13">
        <v>1144924.4451291154</v>
      </c>
      <c r="D313" s="13">
        <v>1085346.8261484297</v>
      </c>
      <c r="E313" s="13">
        <v>59577.61898068562</v>
      </c>
      <c r="F313" s="13">
        <v>1182389</v>
      </c>
      <c r="G313" s="13">
        <v>1125763</v>
      </c>
      <c r="H313" s="13">
        <v>56626</v>
      </c>
      <c r="I313" s="13">
        <v>30108</v>
      </c>
      <c r="J313" s="13">
        <v>30108</v>
      </c>
      <c r="K313" s="13">
        <v>0</v>
      </c>
      <c r="L313" s="35">
        <v>448594.64880285849</v>
      </c>
      <c r="M313" s="13">
        <v>804178.63047754206</v>
      </c>
      <c r="N313" s="13">
        <v>229640</v>
      </c>
      <c r="O313" s="13">
        <v>0</v>
      </c>
      <c r="P313" s="13">
        <v>336445.98660214385</v>
      </c>
      <c r="Q313" s="35">
        <v>15101.293415</v>
      </c>
      <c r="R313" s="13">
        <v>73310</v>
      </c>
      <c r="S313" s="13">
        <v>0</v>
      </c>
      <c r="T313" s="13">
        <v>54982.5</v>
      </c>
      <c r="U313" s="35">
        <v>8976.3422341999994</v>
      </c>
      <c r="V313" s="13">
        <v>57675</v>
      </c>
      <c r="W313" s="13">
        <v>0</v>
      </c>
      <c r="X313" s="13">
        <v>43256.25</v>
      </c>
      <c r="Y313" s="35">
        <v>11671.123914186282</v>
      </c>
      <c r="Z313" s="13">
        <v>78690</v>
      </c>
      <c r="AA313" s="13">
        <v>6430</v>
      </c>
      <c r="AB313" s="1">
        <v>55620.45</v>
      </c>
    </row>
    <row r="314" spans="1:28">
      <c r="A314" s="2">
        <v>788</v>
      </c>
      <c r="B314" s="1" t="s">
        <v>250</v>
      </c>
      <c r="C314" s="13">
        <v>518992.38933373493</v>
      </c>
      <c r="D314" s="13">
        <v>504339.11121759069</v>
      </c>
      <c r="E314" s="13">
        <v>14653.27811614422</v>
      </c>
      <c r="F314" s="13">
        <v>562723</v>
      </c>
      <c r="G314" s="13">
        <v>546967</v>
      </c>
      <c r="H314" s="13">
        <v>15756</v>
      </c>
      <c r="I314" s="13">
        <v>24566</v>
      </c>
      <c r="J314" s="13">
        <v>24566</v>
      </c>
      <c r="K314" s="13">
        <v>0</v>
      </c>
      <c r="L314" s="35">
        <v>188239.92833053318</v>
      </c>
      <c r="M314" s="13">
        <v>338071.1350507678</v>
      </c>
      <c r="N314" s="13">
        <v>206893</v>
      </c>
      <c r="O314" s="13">
        <v>515</v>
      </c>
      <c r="P314" s="13">
        <v>131693.1350507678</v>
      </c>
      <c r="Q314" s="35">
        <v>11386.992616</v>
      </c>
      <c r="R314" s="13">
        <v>12527</v>
      </c>
      <c r="S314" s="13">
        <v>3362</v>
      </c>
      <c r="T314" s="13">
        <v>6873.75</v>
      </c>
      <c r="U314" s="35">
        <v>5054.8999106000001</v>
      </c>
      <c r="V314" s="13">
        <v>1953</v>
      </c>
      <c r="W314" s="13">
        <v>0</v>
      </c>
      <c r="X314" s="13">
        <v>1464.75</v>
      </c>
      <c r="Y314" s="35">
        <v>41218.698999315333</v>
      </c>
      <c r="Z314" s="13">
        <v>40831</v>
      </c>
      <c r="AA314" s="13">
        <v>58737</v>
      </c>
      <c r="AB314" s="1">
        <v>-11401.5</v>
      </c>
    </row>
    <row r="315" spans="1:28">
      <c r="A315" s="2">
        <v>794</v>
      </c>
      <c r="B315" s="1" t="s">
        <v>251</v>
      </c>
      <c r="C315" s="13">
        <v>25133824.676197626</v>
      </c>
      <c r="D315" s="13">
        <v>24267102.101532593</v>
      </c>
      <c r="E315" s="13">
        <v>866722.57466503221</v>
      </c>
      <c r="F315" s="13">
        <v>27603055</v>
      </c>
      <c r="G315" s="13">
        <v>26684286</v>
      </c>
      <c r="H315" s="13">
        <v>918769</v>
      </c>
      <c r="I315" s="13">
        <v>1014886</v>
      </c>
      <c r="J315" s="13">
        <v>1014886</v>
      </c>
      <c r="K315" s="13">
        <v>0</v>
      </c>
      <c r="L315" s="35">
        <v>9638670.5535171293</v>
      </c>
      <c r="M315" s="13">
        <v>14615919.92599351</v>
      </c>
      <c r="N315" s="13">
        <v>10115847</v>
      </c>
      <c r="O315" s="13">
        <v>96559</v>
      </c>
      <c r="P315" s="13">
        <v>4596631.9259935096</v>
      </c>
      <c r="Q315" s="35">
        <v>178997.44824</v>
      </c>
      <c r="R315" s="13">
        <v>469601</v>
      </c>
      <c r="S315" s="13">
        <v>5081</v>
      </c>
      <c r="T315" s="13">
        <v>348390</v>
      </c>
      <c r="U315" s="35">
        <v>48999.794527999999</v>
      </c>
      <c r="V315" s="13">
        <v>185690</v>
      </c>
      <c r="W315" s="13">
        <v>582</v>
      </c>
      <c r="X315" s="13">
        <v>138831</v>
      </c>
      <c r="Y315" s="35">
        <v>130502.98284921284</v>
      </c>
      <c r="Z315" s="13">
        <v>1009998</v>
      </c>
      <c r="AA315" s="13">
        <v>363255</v>
      </c>
      <c r="AB315" s="1">
        <v>507237.45</v>
      </c>
    </row>
    <row r="316" spans="1:28">
      <c r="A316" s="2">
        <v>796</v>
      </c>
      <c r="B316" s="1" t="s">
        <v>252</v>
      </c>
      <c r="C316" s="13">
        <v>36481465.224782087</v>
      </c>
      <c r="D316" s="13">
        <v>35261671.372297965</v>
      </c>
      <c r="E316" s="13">
        <v>1219793.8524841219</v>
      </c>
      <c r="F316" s="13">
        <v>34933168</v>
      </c>
      <c r="G316" s="13">
        <v>33454533</v>
      </c>
      <c r="H316" s="13">
        <v>1478635</v>
      </c>
      <c r="I316" s="13">
        <v>1012820</v>
      </c>
      <c r="J316" s="13">
        <v>972148</v>
      </c>
      <c r="K316" s="13">
        <v>40672</v>
      </c>
      <c r="L316" s="35">
        <v>16624330.396217108</v>
      </c>
      <c r="M316" s="13">
        <v>29084828.514401816</v>
      </c>
      <c r="N316" s="13">
        <v>15906399</v>
      </c>
      <c r="O316" s="13">
        <v>45684</v>
      </c>
      <c r="P316" s="13">
        <v>12468247.797162831</v>
      </c>
      <c r="Q316" s="35">
        <v>224500.23952</v>
      </c>
      <c r="R316" s="13">
        <v>881686</v>
      </c>
      <c r="S316" s="13">
        <v>9004</v>
      </c>
      <c r="T316" s="13">
        <v>654511.5</v>
      </c>
      <c r="U316" s="35">
        <v>42633.176390000001</v>
      </c>
      <c r="V316" s="13">
        <v>145011</v>
      </c>
      <c r="W316" s="13">
        <v>517</v>
      </c>
      <c r="X316" s="13">
        <v>108370.5</v>
      </c>
      <c r="Y316" s="35">
        <v>131650.94700553961</v>
      </c>
      <c r="Z316" s="13">
        <v>749614</v>
      </c>
      <c r="AA316" s="13">
        <v>130742</v>
      </c>
      <c r="AB316" s="1">
        <v>475266.9</v>
      </c>
    </row>
    <row r="317" spans="1:28">
      <c r="A317" s="2">
        <v>797</v>
      </c>
      <c r="B317" s="1" t="s">
        <v>253</v>
      </c>
      <c r="C317" s="13">
        <v>4703077.8562049782</v>
      </c>
      <c r="D317" s="13">
        <v>4487014.2130348654</v>
      </c>
      <c r="E317" s="13">
        <v>216063.64317011245</v>
      </c>
      <c r="F317" s="13">
        <v>5009121</v>
      </c>
      <c r="G317" s="13">
        <v>4815961</v>
      </c>
      <c r="H317" s="13">
        <v>193160</v>
      </c>
      <c r="I317" s="13">
        <v>154890</v>
      </c>
      <c r="J317" s="13">
        <v>133044</v>
      </c>
      <c r="K317" s="13">
        <v>21846</v>
      </c>
      <c r="L317" s="35">
        <v>1167394.9889994573</v>
      </c>
      <c r="M317" s="13">
        <v>1966680.6204398728</v>
      </c>
      <c r="N317" s="13">
        <v>2047468</v>
      </c>
      <c r="O317" s="13">
        <v>0</v>
      </c>
      <c r="P317" s="13">
        <v>-80787.379560127156</v>
      </c>
      <c r="Q317" s="35">
        <v>60416.826208999999</v>
      </c>
      <c r="R317" s="13">
        <v>80443</v>
      </c>
      <c r="S317" s="13">
        <v>1570</v>
      </c>
      <c r="T317" s="13">
        <v>59154.75</v>
      </c>
      <c r="U317" s="35">
        <v>12920.832987</v>
      </c>
      <c r="V317" s="13">
        <v>61401</v>
      </c>
      <c r="W317" s="13">
        <v>0</v>
      </c>
      <c r="X317" s="13">
        <v>46050.75</v>
      </c>
      <c r="Y317" s="35">
        <v>73738.525263689953</v>
      </c>
      <c r="Z317" s="13">
        <v>78456</v>
      </c>
      <c r="AA317" s="13">
        <v>109434</v>
      </c>
      <c r="AB317" s="1">
        <v>-22203</v>
      </c>
    </row>
    <row r="318" spans="1:28">
      <c r="A318" s="2">
        <v>798</v>
      </c>
      <c r="B318" s="1" t="s">
        <v>254</v>
      </c>
      <c r="C318" s="13">
        <v>693483.14477528341</v>
      </c>
      <c r="D318" s="13">
        <v>652574.14252927876</v>
      </c>
      <c r="E318" s="13">
        <v>40909.002246004668</v>
      </c>
      <c r="F318" s="13">
        <v>542514</v>
      </c>
      <c r="G318" s="13">
        <v>500951</v>
      </c>
      <c r="H318" s="13">
        <v>41563</v>
      </c>
      <c r="I318" s="13">
        <v>33216</v>
      </c>
      <c r="J318" s="13">
        <v>33216</v>
      </c>
      <c r="K318" s="13">
        <v>0</v>
      </c>
      <c r="L318" s="35">
        <v>218836.09852890001</v>
      </c>
      <c r="M318" s="13">
        <v>399667.86988024053</v>
      </c>
      <c r="N318" s="13">
        <v>121718</v>
      </c>
      <c r="O318" s="13">
        <v>0</v>
      </c>
      <c r="P318" s="13">
        <v>164127.07389667502</v>
      </c>
      <c r="Q318" s="35">
        <v>44792.803575999998</v>
      </c>
      <c r="R318" s="13">
        <v>75582</v>
      </c>
      <c r="S318" s="13">
        <v>1277</v>
      </c>
      <c r="T318" s="13">
        <v>55728.75</v>
      </c>
      <c r="U318" s="35">
        <v>4827.9166408999999</v>
      </c>
      <c r="V318" s="13">
        <v>12166</v>
      </c>
      <c r="W318" s="13">
        <v>0</v>
      </c>
      <c r="X318" s="13">
        <v>9124.5</v>
      </c>
      <c r="Y318" s="35">
        <v>1772.6053922146818</v>
      </c>
      <c r="Z318" s="13">
        <v>240933</v>
      </c>
      <c r="AA318" s="13">
        <v>46994</v>
      </c>
      <c r="AB318" s="1">
        <v>146278.65</v>
      </c>
    </row>
    <row r="319" spans="1:28">
      <c r="A319" s="2">
        <v>808</v>
      </c>
      <c r="B319" s="1" t="s">
        <v>482</v>
      </c>
      <c r="C319" s="13">
        <v>297935.3570882451</v>
      </c>
      <c r="D319" s="13">
        <v>297137.18926405656</v>
      </c>
      <c r="E319" s="13">
        <v>798.16782418854268</v>
      </c>
      <c r="F319" s="13">
        <v>395395</v>
      </c>
      <c r="G319" s="13">
        <v>395395</v>
      </c>
      <c r="H319" s="13">
        <v>0</v>
      </c>
      <c r="I319" s="13">
        <v>12749</v>
      </c>
      <c r="J319" s="13">
        <v>12409</v>
      </c>
      <c r="K319" s="13">
        <v>340</v>
      </c>
      <c r="L319" s="35">
        <v>112507.50243892436</v>
      </c>
      <c r="M319" s="13">
        <v>200153.13897229813</v>
      </c>
      <c r="N319" s="13">
        <v>73856</v>
      </c>
      <c r="O319" s="13">
        <v>0</v>
      </c>
      <c r="P319" s="13">
        <v>84380.626829193265</v>
      </c>
      <c r="Q319" s="35">
        <v>17993.169639</v>
      </c>
      <c r="R319" s="13">
        <v>53292</v>
      </c>
      <c r="S319" s="13">
        <v>0</v>
      </c>
      <c r="T319" s="13">
        <v>39969</v>
      </c>
      <c r="U319" s="35">
        <v>4769.8579382999997</v>
      </c>
      <c r="V319" s="13">
        <v>0</v>
      </c>
      <c r="W319" s="13">
        <v>0</v>
      </c>
      <c r="X319" s="13">
        <v>0</v>
      </c>
      <c r="Y319" s="35">
        <v>4147.5433980070493</v>
      </c>
      <c r="Z319" s="13">
        <v>2760</v>
      </c>
      <c r="AA319" s="13">
        <v>15305</v>
      </c>
      <c r="AB319" s="1">
        <v>-8994.75</v>
      </c>
    </row>
    <row r="320" spans="1:28">
      <c r="A320" s="2">
        <v>809</v>
      </c>
      <c r="B320" s="1" t="s">
        <v>255</v>
      </c>
      <c r="C320" s="13">
        <v>1635804.5363204235</v>
      </c>
      <c r="D320" s="13">
        <v>1549446.3881952409</v>
      </c>
      <c r="E320" s="13">
        <v>86358.148125182532</v>
      </c>
      <c r="F320" s="13">
        <v>1917494</v>
      </c>
      <c r="G320" s="13">
        <v>1829699</v>
      </c>
      <c r="H320" s="13">
        <v>87795</v>
      </c>
      <c r="I320" s="13">
        <v>107831</v>
      </c>
      <c r="J320" s="13">
        <v>105101</v>
      </c>
      <c r="K320" s="13">
        <v>2730</v>
      </c>
      <c r="L320" s="35">
        <v>480363.09764459031</v>
      </c>
      <c r="M320" s="13">
        <v>562517.29762547393</v>
      </c>
      <c r="N320" s="13">
        <v>690732</v>
      </c>
      <c r="O320" s="13">
        <v>0</v>
      </c>
      <c r="P320" s="13">
        <v>-128214.70237452607</v>
      </c>
      <c r="Q320" s="35">
        <v>26021.570817</v>
      </c>
      <c r="R320" s="13"/>
      <c r="S320" s="13"/>
      <c r="T320" s="13"/>
      <c r="U320" s="35">
        <v>5828.3351906999997</v>
      </c>
      <c r="V320" s="13"/>
      <c r="W320" s="13"/>
      <c r="X320" s="13"/>
      <c r="Y320" s="35">
        <v>515.14310873031923</v>
      </c>
      <c r="Z320" s="13">
        <v>33254</v>
      </c>
      <c r="AA320" s="13">
        <v>39169</v>
      </c>
      <c r="AB320" s="1">
        <v>-1744.5</v>
      </c>
    </row>
    <row r="321" spans="1:28">
      <c r="A321" s="2">
        <v>815</v>
      </c>
      <c r="B321" s="1" t="s">
        <v>256</v>
      </c>
      <c r="C321" s="13">
        <v>607263.71916475927</v>
      </c>
      <c r="D321" s="13">
        <v>604163.88806724711</v>
      </c>
      <c r="E321" s="13">
        <v>3099.8310975121431</v>
      </c>
      <c r="F321" s="13">
        <v>818115</v>
      </c>
      <c r="G321" s="13">
        <v>816329</v>
      </c>
      <c r="H321" s="13">
        <v>1786</v>
      </c>
      <c r="I321" s="13">
        <v>38174</v>
      </c>
      <c r="J321" s="13">
        <v>38174</v>
      </c>
      <c r="K321" s="13">
        <v>0</v>
      </c>
      <c r="L321" s="35">
        <v>216662.89753569721</v>
      </c>
      <c r="M321" s="13">
        <v>390884.68125096679</v>
      </c>
      <c r="N321" s="13">
        <v>56709</v>
      </c>
      <c r="O321" s="13">
        <v>6002</v>
      </c>
      <c r="P321" s="13">
        <v>162497.17315177291</v>
      </c>
      <c r="Q321" s="35">
        <v>13525.132968</v>
      </c>
      <c r="R321" s="13">
        <v>43643</v>
      </c>
      <c r="S321" s="13">
        <v>338</v>
      </c>
      <c r="T321" s="13">
        <v>32478.75</v>
      </c>
      <c r="U321" s="35">
        <v>9120.1761055999996</v>
      </c>
      <c r="V321" s="13">
        <v>4472</v>
      </c>
      <c r="W321" s="13">
        <v>153</v>
      </c>
      <c r="X321" s="13">
        <v>3239.25</v>
      </c>
      <c r="Y321" s="35">
        <v>0</v>
      </c>
      <c r="Z321" s="13">
        <v>127262</v>
      </c>
      <c r="AA321" s="13">
        <v>18164</v>
      </c>
      <c r="AB321" s="1">
        <v>83703.45</v>
      </c>
    </row>
    <row r="322" spans="1:28">
      <c r="A322" s="2">
        <v>820</v>
      </c>
      <c r="B322" s="1" t="s">
        <v>257</v>
      </c>
      <c r="C322" s="13">
        <v>2576828.0776918479</v>
      </c>
      <c r="D322" s="13">
        <v>2522850.5279522208</v>
      </c>
      <c r="E322" s="13">
        <v>53977.549739627379</v>
      </c>
      <c r="F322" s="13">
        <v>3063829</v>
      </c>
      <c r="G322" s="13">
        <v>2989782</v>
      </c>
      <c r="H322" s="13">
        <v>74047</v>
      </c>
      <c r="I322" s="13">
        <v>74340</v>
      </c>
      <c r="J322" s="13">
        <v>73068</v>
      </c>
      <c r="K322" s="13">
        <v>1272</v>
      </c>
      <c r="L322" s="35">
        <v>626685.24466559978</v>
      </c>
      <c r="M322" s="13">
        <v>1077739.7458803942</v>
      </c>
      <c r="N322" s="13">
        <v>498460</v>
      </c>
      <c r="O322" s="13">
        <v>2529</v>
      </c>
      <c r="P322" s="13">
        <v>470013.9334991998</v>
      </c>
      <c r="Q322" s="35">
        <v>39090.823396</v>
      </c>
      <c r="R322" s="13">
        <v>134568</v>
      </c>
      <c r="S322" s="13">
        <v>7384</v>
      </c>
      <c r="T322" s="13">
        <v>95388</v>
      </c>
      <c r="U322" s="35">
        <v>6890.6052227</v>
      </c>
      <c r="V322" s="13">
        <v>18467</v>
      </c>
      <c r="W322" s="13">
        <v>0</v>
      </c>
      <c r="X322" s="13">
        <v>13850.25</v>
      </c>
      <c r="Y322" s="35">
        <v>13787.467887247978</v>
      </c>
      <c r="Z322" s="13">
        <v>104667</v>
      </c>
      <c r="AA322" s="13">
        <v>26955</v>
      </c>
      <c r="AB322" s="1">
        <v>61234.65</v>
      </c>
    </row>
    <row r="323" spans="1:28">
      <c r="A323" s="2">
        <v>823</v>
      </c>
      <c r="B323" s="1" t="s">
        <v>258</v>
      </c>
      <c r="C323" s="13">
        <v>849300.09413686849</v>
      </c>
      <c r="D323" s="13">
        <v>807264.11502719286</v>
      </c>
      <c r="E323" s="13">
        <v>42035.97910967566</v>
      </c>
      <c r="F323" s="13">
        <v>854489</v>
      </c>
      <c r="G323" s="13">
        <v>801152</v>
      </c>
      <c r="H323" s="13">
        <v>53337</v>
      </c>
      <c r="I323" s="13">
        <v>57742</v>
      </c>
      <c r="J323" s="13">
        <v>57742</v>
      </c>
      <c r="K323" s="13">
        <v>0</v>
      </c>
      <c r="L323" s="35">
        <v>337451.9488429678</v>
      </c>
      <c r="M323" s="13">
        <v>615263.16580666299</v>
      </c>
      <c r="N323" s="13">
        <v>280165</v>
      </c>
      <c r="O323" s="13">
        <v>0</v>
      </c>
      <c r="P323" s="13">
        <v>253088.96163222584</v>
      </c>
      <c r="Q323" s="35">
        <v>20572.062511</v>
      </c>
      <c r="R323" s="13">
        <v>118668</v>
      </c>
      <c r="S323" s="13">
        <v>343</v>
      </c>
      <c r="T323" s="13">
        <v>88743.75</v>
      </c>
      <c r="U323" s="35">
        <v>15145.735833999999</v>
      </c>
      <c r="V323" s="13">
        <v>50283</v>
      </c>
      <c r="W323" s="13">
        <v>0</v>
      </c>
      <c r="X323" s="13">
        <v>37712.25</v>
      </c>
      <c r="Y323" s="35">
        <v>2441.1202312964638</v>
      </c>
      <c r="Z323" s="13">
        <v>289005</v>
      </c>
      <c r="AA323" s="13">
        <v>24509</v>
      </c>
      <c r="AB323" s="1">
        <v>199855.5</v>
      </c>
    </row>
    <row r="324" spans="1:28">
      <c r="A324" s="2">
        <v>824</v>
      </c>
      <c r="B324" s="1" t="s">
        <v>259</v>
      </c>
      <c r="C324" s="13">
        <v>1952416.8219652788</v>
      </c>
      <c r="D324" s="13">
        <v>1849683.9836952058</v>
      </c>
      <c r="E324" s="13">
        <v>102732.83827007315</v>
      </c>
      <c r="F324" s="13">
        <v>1943036</v>
      </c>
      <c r="G324" s="13">
        <v>1851122</v>
      </c>
      <c r="H324" s="13">
        <v>91914</v>
      </c>
      <c r="I324" s="13">
        <v>76170</v>
      </c>
      <c r="J324" s="13">
        <v>75089</v>
      </c>
      <c r="K324" s="13">
        <v>1081</v>
      </c>
      <c r="L324" s="35">
        <v>660004.9719528507</v>
      </c>
      <c r="M324" s="13">
        <v>1245467.0207702944</v>
      </c>
      <c r="N324" s="13">
        <v>969647</v>
      </c>
      <c r="O324" s="13">
        <v>83484</v>
      </c>
      <c r="P324" s="13">
        <v>359304.02077029436</v>
      </c>
      <c r="Q324" s="35">
        <v>36183.819302999997</v>
      </c>
      <c r="R324" s="13">
        <v>111801</v>
      </c>
      <c r="S324" s="13">
        <v>0</v>
      </c>
      <c r="T324" s="13">
        <v>83850.75</v>
      </c>
      <c r="U324" s="35">
        <v>5295.0120327000004</v>
      </c>
      <c r="V324" s="13">
        <v>53141</v>
      </c>
      <c r="W324" s="13">
        <v>0</v>
      </c>
      <c r="X324" s="13">
        <v>39855.75</v>
      </c>
      <c r="Y324" s="35">
        <v>7408.5052422383906</v>
      </c>
      <c r="Z324" s="13">
        <v>28649</v>
      </c>
      <c r="AA324" s="13">
        <v>47295</v>
      </c>
      <c r="AB324" s="1">
        <v>-12747.9</v>
      </c>
    </row>
    <row r="325" spans="1:28">
      <c r="A325" s="2">
        <v>826</v>
      </c>
      <c r="B325" s="1" t="s">
        <v>260</v>
      </c>
      <c r="C325" s="13">
        <v>7817859.6837748466</v>
      </c>
      <c r="D325" s="13">
        <v>7409722.5628023734</v>
      </c>
      <c r="E325" s="13">
        <v>408137.12097247317</v>
      </c>
      <c r="F325" s="13">
        <v>7950402</v>
      </c>
      <c r="G325" s="13">
        <v>7419390</v>
      </c>
      <c r="H325" s="13">
        <v>531012</v>
      </c>
      <c r="I325" s="13">
        <v>326901</v>
      </c>
      <c r="J325" s="13">
        <v>275372</v>
      </c>
      <c r="K325" s="13">
        <v>51529</v>
      </c>
      <c r="L325" s="35">
        <v>2567823.4494356359</v>
      </c>
      <c r="M325" s="13">
        <v>4451549.1946966359</v>
      </c>
      <c r="N325" s="13">
        <v>3278089</v>
      </c>
      <c r="O325" s="13">
        <v>508814</v>
      </c>
      <c r="P325" s="13">
        <v>1682274.1946966359</v>
      </c>
      <c r="Q325" s="35">
        <v>79356.100976999995</v>
      </c>
      <c r="R325" s="13">
        <v>272919</v>
      </c>
      <c r="S325" s="13">
        <v>11120</v>
      </c>
      <c r="T325" s="13">
        <v>196349.25</v>
      </c>
      <c r="U325" s="35">
        <v>3178.0575278000001</v>
      </c>
      <c r="V325" s="13">
        <v>74267</v>
      </c>
      <c r="W325" s="13">
        <v>0</v>
      </c>
      <c r="X325" s="13">
        <v>55700.25</v>
      </c>
      <c r="Y325" s="35">
        <v>95370.631822796815</v>
      </c>
      <c r="Z325" s="13">
        <v>399970</v>
      </c>
      <c r="AA325" s="13">
        <v>170275</v>
      </c>
      <c r="AB325" s="1">
        <v>180535.35</v>
      </c>
    </row>
    <row r="326" spans="1:28">
      <c r="A326" s="2">
        <v>828</v>
      </c>
      <c r="B326" s="1" t="s">
        <v>261</v>
      </c>
      <c r="C326" s="13">
        <v>13277355.788918439</v>
      </c>
      <c r="D326" s="13">
        <v>12729571.534895355</v>
      </c>
      <c r="E326" s="13">
        <v>547784.25402308407</v>
      </c>
      <c r="F326" s="13">
        <v>12440886</v>
      </c>
      <c r="G326" s="13">
        <v>11739528</v>
      </c>
      <c r="H326" s="13">
        <v>701358</v>
      </c>
      <c r="I326" s="13">
        <v>402911</v>
      </c>
      <c r="J326" s="13">
        <v>362825</v>
      </c>
      <c r="K326" s="13">
        <v>40086</v>
      </c>
      <c r="L326" s="35">
        <v>5413575.7192120999</v>
      </c>
      <c r="M326" s="13">
        <v>8350247.2709108312</v>
      </c>
      <c r="N326" s="13">
        <v>5323149</v>
      </c>
      <c r="O326" s="13">
        <v>0</v>
      </c>
      <c r="P326" s="13">
        <v>3027098.2709108312</v>
      </c>
      <c r="Q326" s="35">
        <v>262874.53343000001</v>
      </c>
      <c r="R326" s="13">
        <v>808443</v>
      </c>
      <c r="S326" s="13">
        <v>2957</v>
      </c>
      <c r="T326" s="13">
        <v>604114.5</v>
      </c>
      <c r="U326" s="35">
        <v>45291.914869</v>
      </c>
      <c r="V326" s="13">
        <v>107157</v>
      </c>
      <c r="W326" s="13">
        <v>0</v>
      </c>
      <c r="X326" s="13">
        <v>80367.75</v>
      </c>
      <c r="Y326" s="35">
        <v>83505.608861222747</v>
      </c>
      <c r="Z326" s="13">
        <v>140847</v>
      </c>
      <c r="AA326" s="13">
        <v>144878</v>
      </c>
      <c r="AB326" s="1">
        <v>6405.5999999999985</v>
      </c>
    </row>
    <row r="327" spans="1:28">
      <c r="A327" s="2">
        <v>840</v>
      </c>
      <c r="B327" s="1" t="s">
        <v>262</v>
      </c>
      <c r="C327" s="13">
        <v>2866685.8089017575</v>
      </c>
      <c r="D327" s="13">
        <v>2810420.7798084533</v>
      </c>
      <c r="E327" s="13">
        <v>56265.029093304402</v>
      </c>
      <c r="F327" s="13">
        <v>2958047</v>
      </c>
      <c r="G327" s="13">
        <v>2918864</v>
      </c>
      <c r="H327" s="13">
        <v>39183</v>
      </c>
      <c r="I327" s="13">
        <v>93005</v>
      </c>
      <c r="J327" s="13">
        <v>92372</v>
      </c>
      <c r="K327" s="13">
        <v>633</v>
      </c>
      <c r="L327" s="35">
        <v>853844.21916893194</v>
      </c>
      <c r="M327" s="13">
        <v>1315817.2886840992</v>
      </c>
      <c r="N327" s="13">
        <v>821285</v>
      </c>
      <c r="O327" s="13">
        <v>0</v>
      </c>
      <c r="P327" s="13">
        <v>494532.28868409921</v>
      </c>
      <c r="Q327" s="35">
        <v>72664.471934999994</v>
      </c>
      <c r="R327" s="13">
        <v>154709</v>
      </c>
      <c r="S327" s="13">
        <v>1492</v>
      </c>
      <c r="T327" s="13">
        <v>114912.75</v>
      </c>
      <c r="U327" s="35">
        <v>10671.714701999999</v>
      </c>
      <c r="V327" s="13">
        <v>1959</v>
      </c>
      <c r="W327" s="13">
        <v>284</v>
      </c>
      <c r="X327" s="13">
        <v>1256.25</v>
      </c>
      <c r="Y327" s="35">
        <v>12918.733225411052</v>
      </c>
      <c r="Z327" s="13">
        <v>124504</v>
      </c>
      <c r="AA327" s="13">
        <v>148791</v>
      </c>
      <c r="AB327" s="1">
        <v>-11688.900000000001</v>
      </c>
    </row>
    <row r="328" spans="1:28">
      <c r="A328" s="2">
        <v>844</v>
      </c>
      <c r="B328" s="1" t="s">
        <v>409</v>
      </c>
      <c r="C328" s="13">
        <v>1901482.4132214026</v>
      </c>
      <c r="D328" s="13">
        <v>1781133.1471468061</v>
      </c>
      <c r="E328" s="13">
        <v>120349.26607459655</v>
      </c>
      <c r="F328" s="13">
        <v>1627368</v>
      </c>
      <c r="G328" s="13">
        <v>1538372</v>
      </c>
      <c r="H328" s="13">
        <v>88996</v>
      </c>
      <c r="I328" s="13">
        <v>47295</v>
      </c>
      <c r="J328" s="13">
        <v>47295</v>
      </c>
      <c r="K328" s="13">
        <v>0</v>
      </c>
      <c r="L328" s="35">
        <v>546419.94082109991</v>
      </c>
      <c r="M328" s="13">
        <v>741045.08692842245</v>
      </c>
      <c r="N328" s="13">
        <v>1048329</v>
      </c>
      <c r="O328" s="13">
        <v>177643</v>
      </c>
      <c r="P328" s="13">
        <v>-129640.91307157755</v>
      </c>
      <c r="Q328" s="35">
        <v>27204.406659</v>
      </c>
      <c r="R328" s="13">
        <v>74058</v>
      </c>
      <c r="S328" s="13">
        <v>1887</v>
      </c>
      <c r="T328" s="13">
        <v>54128.25</v>
      </c>
      <c r="U328" s="35">
        <v>9364.6645117999997</v>
      </c>
      <c r="V328" s="13">
        <v>14325</v>
      </c>
      <c r="W328" s="13">
        <v>0</v>
      </c>
      <c r="X328" s="13">
        <v>10743.75</v>
      </c>
      <c r="Y328" s="35">
        <v>39774.773872110927</v>
      </c>
      <c r="Z328" s="13">
        <v>42304</v>
      </c>
      <c r="AA328" s="13">
        <v>47484</v>
      </c>
      <c r="AB328" s="1">
        <v>-2102.5499999999993</v>
      </c>
    </row>
    <row r="329" spans="1:28">
      <c r="A329" s="2">
        <v>845</v>
      </c>
      <c r="B329" s="1" t="s">
        <v>263</v>
      </c>
      <c r="C329" s="13">
        <v>1923190.2706530998</v>
      </c>
      <c r="D329" s="13">
        <v>1832677.5236105798</v>
      </c>
      <c r="E329" s="13">
        <v>90512.747042519972</v>
      </c>
      <c r="F329" s="13">
        <v>1888707</v>
      </c>
      <c r="G329" s="13">
        <v>1828620</v>
      </c>
      <c r="H329" s="13">
        <v>60087</v>
      </c>
      <c r="I329" s="13">
        <v>51317</v>
      </c>
      <c r="J329" s="13">
        <v>51317</v>
      </c>
      <c r="K329" s="13">
        <v>0</v>
      </c>
      <c r="L329" s="35">
        <v>526971.00150577107</v>
      </c>
      <c r="M329" s="13">
        <v>851897.97364907246</v>
      </c>
      <c r="N329" s="13">
        <v>758535</v>
      </c>
      <c r="O329" s="13">
        <v>87619</v>
      </c>
      <c r="P329" s="13">
        <v>180981.97364907246</v>
      </c>
      <c r="Q329" s="35">
        <v>42658.751837000003</v>
      </c>
      <c r="R329" s="13">
        <v>128611</v>
      </c>
      <c r="S329" s="13">
        <v>1884</v>
      </c>
      <c r="T329" s="13">
        <v>95045.25</v>
      </c>
      <c r="U329" s="35">
        <v>5054.8999106000001</v>
      </c>
      <c r="V329" s="13">
        <v>77014</v>
      </c>
      <c r="W329" s="13">
        <v>0</v>
      </c>
      <c r="X329" s="13">
        <v>57760.5</v>
      </c>
      <c r="Y329" s="35">
        <v>6191.7561816626085</v>
      </c>
      <c r="Z329" s="13">
        <v>65753</v>
      </c>
      <c r="AA329" s="13">
        <v>10430</v>
      </c>
      <c r="AB329" s="1">
        <v>44053.65</v>
      </c>
    </row>
    <row r="330" spans="1:28">
      <c r="A330" s="2">
        <v>846</v>
      </c>
      <c r="B330" s="1" t="s">
        <v>410</v>
      </c>
      <c r="C330" s="13">
        <v>1140728.1719071076</v>
      </c>
      <c r="D330" s="13">
        <v>1102039.5977600326</v>
      </c>
      <c r="E330" s="13">
        <v>38688.574147074964</v>
      </c>
      <c r="F330" s="13">
        <v>1077696</v>
      </c>
      <c r="G330" s="13">
        <v>1032834</v>
      </c>
      <c r="H330" s="13">
        <v>44862</v>
      </c>
      <c r="I330" s="13">
        <v>45918</v>
      </c>
      <c r="J330" s="13">
        <v>45918</v>
      </c>
      <c r="K330" s="13">
        <v>0</v>
      </c>
      <c r="L330" s="35">
        <v>267127.32597943558</v>
      </c>
      <c r="M330" s="13">
        <v>465769.34098154545</v>
      </c>
      <c r="N330" s="13">
        <v>232966</v>
      </c>
      <c r="O330" s="13">
        <v>3540</v>
      </c>
      <c r="P330" s="13">
        <v>200345.49448457669</v>
      </c>
      <c r="Q330" s="35">
        <v>22778.278275000001</v>
      </c>
      <c r="R330" s="13">
        <v>41232</v>
      </c>
      <c r="S330" s="13">
        <v>7656</v>
      </c>
      <c r="T330" s="13">
        <v>25182</v>
      </c>
      <c r="U330" s="35">
        <v>8206.6997336999993</v>
      </c>
      <c r="V330" s="13">
        <v>32034</v>
      </c>
      <c r="W330" s="13">
        <v>0</v>
      </c>
      <c r="X330" s="13">
        <v>24025.5</v>
      </c>
      <c r="Y330" s="35">
        <v>727.63266964975446</v>
      </c>
      <c r="Z330" s="13">
        <v>42606</v>
      </c>
      <c r="AA330" s="13">
        <v>0</v>
      </c>
      <c r="AB330" s="1">
        <v>33989.25</v>
      </c>
    </row>
    <row r="331" spans="1:28">
      <c r="A331" s="2">
        <v>847</v>
      </c>
      <c r="B331" s="1" t="s">
        <v>264</v>
      </c>
      <c r="C331" s="13">
        <v>1398024.9111007417</v>
      </c>
      <c r="D331" s="13">
        <v>1364873.223281438</v>
      </c>
      <c r="E331" s="13">
        <v>33151.687819303806</v>
      </c>
      <c r="F331" s="13">
        <v>1782100</v>
      </c>
      <c r="G331" s="13">
        <v>1749787</v>
      </c>
      <c r="H331" s="13">
        <v>32313</v>
      </c>
      <c r="I331" s="13">
        <v>28413</v>
      </c>
      <c r="J331" s="13">
        <v>28413</v>
      </c>
      <c r="K331" s="13">
        <v>0</v>
      </c>
      <c r="L331" s="35">
        <v>417199.15189409745</v>
      </c>
      <c r="M331" s="13">
        <v>699785.16823553189</v>
      </c>
      <c r="N331" s="13">
        <v>394958</v>
      </c>
      <c r="O331" s="13">
        <v>0</v>
      </c>
      <c r="P331" s="13">
        <v>304827.16823553189</v>
      </c>
      <c r="Q331" s="35">
        <v>35812.368779999997</v>
      </c>
      <c r="R331" s="13">
        <v>73234</v>
      </c>
      <c r="S331" s="13">
        <v>11289</v>
      </c>
      <c r="T331" s="13">
        <v>46458.75</v>
      </c>
      <c r="U331" s="35">
        <v>14092.801874999999</v>
      </c>
      <c r="V331" s="13">
        <v>42671</v>
      </c>
      <c r="W331" s="13">
        <v>0</v>
      </c>
      <c r="X331" s="13">
        <v>32003.25</v>
      </c>
      <c r="Y331" s="35">
        <v>9710.3825328695166</v>
      </c>
      <c r="Z331" s="13">
        <v>509257</v>
      </c>
      <c r="AA331" s="13">
        <v>190305</v>
      </c>
      <c r="AB331" s="1">
        <v>242650.35</v>
      </c>
    </row>
    <row r="332" spans="1:28">
      <c r="A332" s="2">
        <v>848</v>
      </c>
      <c r="B332" s="1" t="s">
        <v>265</v>
      </c>
      <c r="C332" s="13">
        <v>1531112.8654557227</v>
      </c>
      <c r="D332" s="13">
        <v>1486754.5919171504</v>
      </c>
      <c r="E332" s="13">
        <v>44358.273538572161</v>
      </c>
      <c r="F332" s="13">
        <v>1631579</v>
      </c>
      <c r="G332" s="13">
        <v>1549957</v>
      </c>
      <c r="H332" s="13">
        <v>81622</v>
      </c>
      <c r="I332" s="13">
        <v>87274</v>
      </c>
      <c r="J332" s="13">
        <v>87274</v>
      </c>
      <c r="K332" s="13">
        <v>0</v>
      </c>
      <c r="L332" s="35">
        <v>419644.50700054929</v>
      </c>
      <c r="M332" s="13">
        <v>733556.28447654156</v>
      </c>
      <c r="N332" s="13">
        <v>367158</v>
      </c>
      <c r="O332" s="13">
        <v>0</v>
      </c>
      <c r="P332" s="13">
        <v>314733.38025041198</v>
      </c>
      <c r="Q332" s="35">
        <v>15719.696185000001</v>
      </c>
      <c r="R332" s="13">
        <v>39104</v>
      </c>
      <c r="S332" s="13">
        <v>0</v>
      </c>
      <c r="T332" s="13">
        <v>29328</v>
      </c>
      <c r="U332" s="35">
        <v>1662.1127087</v>
      </c>
      <c r="V332" s="13">
        <v>8733</v>
      </c>
      <c r="W332" s="13">
        <v>1200</v>
      </c>
      <c r="X332" s="13">
        <v>5649.75</v>
      </c>
      <c r="Y332" s="35">
        <v>20466.481408780084</v>
      </c>
      <c r="Z332" s="13">
        <v>53780</v>
      </c>
      <c r="AA332" s="13">
        <v>35799</v>
      </c>
      <c r="AB332" s="1">
        <v>15533.7</v>
      </c>
    </row>
    <row r="333" spans="1:28">
      <c r="A333" s="2">
        <v>851</v>
      </c>
      <c r="B333" s="1" t="s">
        <v>266</v>
      </c>
      <c r="C333" s="13">
        <v>2176131.5482129864</v>
      </c>
      <c r="D333" s="13">
        <v>2125649.6898655267</v>
      </c>
      <c r="E333" s="13">
        <v>50481.858347459645</v>
      </c>
      <c r="F333" s="13">
        <v>2381821</v>
      </c>
      <c r="G333" s="13">
        <v>2329980</v>
      </c>
      <c r="H333" s="13">
        <v>51841</v>
      </c>
      <c r="I333" s="13">
        <v>45617</v>
      </c>
      <c r="J333" s="13">
        <v>39338</v>
      </c>
      <c r="K333" s="13">
        <v>6279</v>
      </c>
      <c r="L333" s="35">
        <v>760113.3345877917</v>
      </c>
      <c r="M333" s="13">
        <v>1218494.4778720795</v>
      </c>
      <c r="N333" s="13">
        <v>1046937</v>
      </c>
      <c r="O333" s="13">
        <v>0</v>
      </c>
      <c r="P333" s="13">
        <v>171557.47787207947</v>
      </c>
      <c r="Q333" s="35">
        <v>67127.058441999994</v>
      </c>
      <c r="R333" s="13">
        <v>111488</v>
      </c>
      <c r="S333" s="13">
        <v>742</v>
      </c>
      <c r="T333" s="13">
        <v>83059.5</v>
      </c>
      <c r="U333" s="35">
        <v>19643.097148000001</v>
      </c>
      <c r="V333" s="13">
        <v>98537</v>
      </c>
      <c r="W333" s="13">
        <v>0</v>
      </c>
      <c r="X333" s="13">
        <v>73902.75</v>
      </c>
      <c r="Y333" s="35">
        <v>3487.9520051273103</v>
      </c>
      <c r="Z333" s="13">
        <v>27464</v>
      </c>
      <c r="AA333" s="13">
        <v>49195</v>
      </c>
      <c r="AB333" s="1">
        <v>-15195.75</v>
      </c>
    </row>
    <row r="334" spans="1:28">
      <c r="A334" s="2">
        <v>852</v>
      </c>
      <c r="B334" s="1" t="s">
        <v>267</v>
      </c>
      <c r="C334" s="13">
        <v>993037.68006910384</v>
      </c>
      <c r="D334" s="13">
        <v>982448.739564711</v>
      </c>
      <c r="E334" s="13">
        <v>10588.94050439282</v>
      </c>
      <c r="F334" s="13">
        <v>1111362</v>
      </c>
      <c r="G334" s="13">
        <v>1093911</v>
      </c>
      <c r="H334" s="13">
        <v>17451</v>
      </c>
      <c r="I334" s="13">
        <v>84981</v>
      </c>
      <c r="J334" s="13">
        <v>84981</v>
      </c>
      <c r="K334" s="13">
        <v>0</v>
      </c>
      <c r="L334" s="35">
        <v>247779.18448382869</v>
      </c>
      <c r="M334" s="13">
        <v>344072.00881270797</v>
      </c>
      <c r="N334" s="13">
        <v>164557</v>
      </c>
      <c r="O334" s="13">
        <v>0</v>
      </c>
      <c r="P334" s="13">
        <v>179515.00881270797</v>
      </c>
      <c r="Q334" s="35">
        <v>17698.176186000001</v>
      </c>
      <c r="R334" s="13">
        <v>66142</v>
      </c>
      <c r="S334" s="13">
        <v>0</v>
      </c>
      <c r="T334" s="13">
        <v>49606.5</v>
      </c>
      <c r="U334" s="35">
        <v>7932.7443477999996</v>
      </c>
      <c r="V334" s="13">
        <v>36758</v>
      </c>
      <c r="W334" s="13">
        <v>0</v>
      </c>
      <c r="X334" s="13">
        <v>27568.5</v>
      </c>
      <c r="Y334" s="35">
        <v>11469.045040502564</v>
      </c>
      <c r="Z334" s="13">
        <v>10641</v>
      </c>
      <c r="AA334" s="13">
        <v>3552</v>
      </c>
      <c r="AB334" s="1">
        <v>5316.75</v>
      </c>
    </row>
    <row r="335" spans="1:28">
      <c r="A335" s="2">
        <v>855</v>
      </c>
      <c r="B335" s="1" t="s">
        <v>268</v>
      </c>
      <c r="C335" s="13">
        <v>59248303.757293269</v>
      </c>
      <c r="D335" s="13">
        <v>57161636.464859359</v>
      </c>
      <c r="E335" s="13">
        <v>2086667.2924339075</v>
      </c>
      <c r="F335" s="13">
        <v>61569692</v>
      </c>
      <c r="G335" s="13">
        <v>58566767</v>
      </c>
      <c r="H335" s="13">
        <v>3002925</v>
      </c>
      <c r="I335" s="13">
        <v>2211525</v>
      </c>
      <c r="J335" s="13">
        <v>2211525</v>
      </c>
      <c r="K335" s="13">
        <v>0</v>
      </c>
      <c r="L335" s="35">
        <v>25632695.047384232</v>
      </c>
      <c r="M335" s="13">
        <v>42998306.531604335</v>
      </c>
      <c r="N335" s="13">
        <v>28853015</v>
      </c>
      <c r="O335" s="13">
        <v>0</v>
      </c>
      <c r="P335" s="13">
        <v>14145291.531604335</v>
      </c>
      <c r="Q335" s="35">
        <v>536898.91989999998</v>
      </c>
      <c r="R335" s="13">
        <v>1300662</v>
      </c>
      <c r="S335" s="13">
        <v>11471</v>
      </c>
      <c r="T335" s="13">
        <v>966893.25</v>
      </c>
      <c r="U335" s="35">
        <v>117865.29319</v>
      </c>
      <c r="V335" s="13">
        <v>373792</v>
      </c>
      <c r="W335" s="13">
        <v>839</v>
      </c>
      <c r="X335" s="13">
        <v>279714.75</v>
      </c>
      <c r="Y335" s="35">
        <v>218486.30261698758</v>
      </c>
      <c r="Z335" s="13">
        <v>1425560</v>
      </c>
      <c r="AA335" s="13">
        <v>514147</v>
      </c>
      <c r="AB335" s="1">
        <v>691824.3</v>
      </c>
    </row>
    <row r="336" spans="1:28">
      <c r="A336" s="2">
        <v>856</v>
      </c>
      <c r="B336" s="1" t="s">
        <v>269</v>
      </c>
      <c r="C336" s="13">
        <v>6676221.7417813949</v>
      </c>
      <c r="D336" s="13">
        <v>6456189.1800902691</v>
      </c>
      <c r="E336" s="13">
        <v>220032.56169112609</v>
      </c>
      <c r="F336" s="13">
        <v>6072071</v>
      </c>
      <c r="G336" s="13">
        <v>5568918</v>
      </c>
      <c r="H336" s="13">
        <v>503153</v>
      </c>
      <c r="I336" s="13">
        <v>1328940</v>
      </c>
      <c r="J336" s="13">
        <v>1004459</v>
      </c>
      <c r="K336" s="13">
        <v>324481</v>
      </c>
      <c r="L336" s="35">
        <v>1852703.237637081</v>
      </c>
      <c r="M336" s="13">
        <v>2187509.5821030494</v>
      </c>
      <c r="N336" s="13">
        <v>1525445</v>
      </c>
      <c r="O336" s="13">
        <v>0</v>
      </c>
      <c r="P336" s="13">
        <v>662064.58210304938</v>
      </c>
      <c r="Q336" s="35">
        <v>70493.009384000005</v>
      </c>
      <c r="R336" s="13">
        <v>176025</v>
      </c>
      <c r="S336" s="13">
        <v>1342</v>
      </c>
      <c r="T336" s="13">
        <v>131012.25</v>
      </c>
      <c r="U336" s="35">
        <v>17312.871729999999</v>
      </c>
      <c r="V336" s="13">
        <v>94994</v>
      </c>
      <c r="W336" s="13">
        <v>0</v>
      </c>
      <c r="X336" s="13">
        <v>71245.5</v>
      </c>
      <c r="Y336" s="35">
        <v>42120.15296284615</v>
      </c>
      <c r="Z336" s="13">
        <v>262980</v>
      </c>
      <c r="AA336" s="13">
        <v>175066</v>
      </c>
      <c r="AB336" s="1">
        <v>69301.8</v>
      </c>
    </row>
    <row r="337" spans="1:28">
      <c r="A337" s="2">
        <v>858</v>
      </c>
      <c r="B337" s="1" t="s">
        <v>270</v>
      </c>
      <c r="C337" s="13">
        <v>4924212.3273780737</v>
      </c>
      <c r="D337" s="13">
        <v>4811655.1908022817</v>
      </c>
      <c r="E337" s="13">
        <v>112557.136575792</v>
      </c>
      <c r="F337" s="13">
        <v>4877711</v>
      </c>
      <c r="G337" s="13">
        <v>4760107</v>
      </c>
      <c r="H337" s="13">
        <v>117604</v>
      </c>
      <c r="I337" s="13">
        <v>110743</v>
      </c>
      <c r="J337" s="13">
        <v>110743</v>
      </c>
      <c r="K337" s="13">
        <v>0</v>
      </c>
      <c r="L337" s="35">
        <v>1663756.7165902979</v>
      </c>
      <c r="M337" s="13">
        <v>2709697.690542832</v>
      </c>
      <c r="N337" s="13">
        <v>784545</v>
      </c>
      <c r="O337" s="13">
        <v>0</v>
      </c>
      <c r="P337" s="13">
        <v>1247817.5374427233</v>
      </c>
      <c r="Q337" s="35">
        <v>94376.439847999995</v>
      </c>
      <c r="R337" s="13">
        <v>266568</v>
      </c>
      <c r="S337" s="13">
        <v>310</v>
      </c>
      <c r="T337" s="13">
        <v>199693.5</v>
      </c>
      <c r="U337" s="35">
        <v>1777.6466095000001</v>
      </c>
      <c r="V337" s="13">
        <v>14326</v>
      </c>
      <c r="W337" s="13">
        <v>0</v>
      </c>
      <c r="X337" s="13">
        <v>10744.5</v>
      </c>
      <c r="Y337" s="35">
        <v>38380.485415110619</v>
      </c>
      <c r="Z337" s="13">
        <v>46465</v>
      </c>
      <c r="AA337" s="13">
        <v>83640</v>
      </c>
      <c r="AB337" s="1">
        <v>-25984.949999999997</v>
      </c>
    </row>
    <row r="338" spans="1:28">
      <c r="A338" s="2">
        <v>860</v>
      </c>
      <c r="B338" s="1" t="s">
        <v>411</v>
      </c>
      <c r="C338" s="13">
        <v>3338120.5467757392</v>
      </c>
      <c r="D338" s="13">
        <v>3088215.3615253167</v>
      </c>
      <c r="E338" s="13">
        <v>249905.18525042236</v>
      </c>
      <c r="F338" s="13">
        <v>3140020</v>
      </c>
      <c r="G338" s="13">
        <v>2860399</v>
      </c>
      <c r="H338" s="13">
        <v>279621</v>
      </c>
      <c r="I338" s="13">
        <v>148178</v>
      </c>
      <c r="J338" s="13">
        <v>148178</v>
      </c>
      <c r="K338" s="13">
        <v>0</v>
      </c>
      <c r="L338" s="35">
        <v>989680.36900427868</v>
      </c>
      <c r="M338" s="13">
        <v>1785921.1114698134</v>
      </c>
      <c r="N338" s="13">
        <v>1020658</v>
      </c>
      <c r="O338" s="13">
        <v>108024</v>
      </c>
      <c r="P338" s="13">
        <v>742260.27675320907</v>
      </c>
      <c r="Q338" s="35">
        <v>73501.002227000004</v>
      </c>
      <c r="R338" s="13">
        <v>200106</v>
      </c>
      <c r="S338" s="13">
        <v>0</v>
      </c>
      <c r="T338" s="13">
        <v>150079.5</v>
      </c>
      <c r="U338" s="35">
        <v>3713.1311995000001</v>
      </c>
      <c r="V338" s="13">
        <v>28363</v>
      </c>
      <c r="W338" s="13">
        <v>0</v>
      </c>
      <c r="X338" s="13">
        <v>21272.25</v>
      </c>
      <c r="Y338" s="35">
        <v>6663.9552059280204</v>
      </c>
      <c r="Z338" s="13">
        <v>95602</v>
      </c>
      <c r="AA338" s="13">
        <v>72687</v>
      </c>
      <c r="AB338" s="1">
        <v>18601.800000000003</v>
      </c>
    </row>
    <row r="339" spans="1:28">
      <c r="A339" s="2">
        <v>861</v>
      </c>
      <c r="B339" s="1" t="s">
        <v>271</v>
      </c>
      <c r="C339" s="13">
        <v>4970316.0473262928</v>
      </c>
      <c r="D339" s="13">
        <v>4841941.2618039288</v>
      </c>
      <c r="E339" s="13">
        <v>128374.78552236392</v>
      </c>
      <c r="F339" s="13">
        <v>4078158</v>
      </c>
      <c r="G339" s="13">
        <v>3907628</v>
      </c>
      <c r="H339" s="13">
        <v>170530</v>
      </c>
      <c r="I339" s="13">
        <v>219979</v>
      </c>
      <c r="J339" s="13">
        <v>180439</v>
      </c>
      <c r="K339" s="13">
        <v>39540</v>
      </c>
      <c r="L339" s="35">
        <v>1522402.8941033778</v>
      </c>
      <c r="M339" s="13">
        <v>2847456.7283869572</v>
      </c>
      <c r="N339" s="13">
        <v>1800581</v>
      </c>
      <c r="O339" s="13">
        <v>0</v>
      </c>
      <c r="P339" s="13">
        <v>1046875.7283869572</v>
      </c>
      <c r="Q339" s="35">
        <v>66889.305575000006</v>
      </c>
      <c r="R339" s="13">
        <v>225816</v>
      </c>
      <c r="S339" s="13">
        <v>612</v>
      </c>
      <c r="T339" s="13">
        <v>168903</v>
      </c>
      <c r="U339" s="35">
        <v>28812.579387999998</v>
      </c>
      <c r="V339" s="13">
        <v>49096</v>
      </c>
      <c r="W339" s="13">
        <v>6907</v>
      </c>
      <c r="X339" s="13">
        <v>31641.75</v>
      </c>
      <c r="Y339" s="35">
        <v>53880.511337889591</v>
      </c>
      <c r="Z339" s="13">
        <v>306468</v>
      </c>
      <c r="AA339" s="13">
        <v>177821</v>
      </c>
      <c r="AB339" s="1">
        <v>99169.5</v>
      </c>
    </row>
    <row r="340" spans="1:28">
      <c r="A340" s="2">
        <v>865</v>
      </c>
      <c r="B340" s="1" t="s">
        <v>272</v>
      </c>
      <c r="C340" s="13">
        <v>2244256.9697899623</v>
      </c>
      <c r="D340" s="13">
        <v>2220081.1240134235</v>
      </c>
      <c r="E340" s="13">
        <v>24175.845776538696</v>
      </c>
      <c r="F340" s="13">
        <v>2516216</v>
      </c>
      <c r="G340" s="13">
        <v>2448204</v>
      </c>
      <c r="H340" s="13">
        <v>68012</v>
      </c>
      <c r="I340" s="13">
        <v>135327</v>
      </c>
      <c r="J340" s="13">
        <v>134405</v>
      </c>
      <c r="K340" s="13">
        <v>922</v>
      </c>
      <c r="L340" s="35">
        <v>731074.49070412724</v>
      </c>
      <c r="M340" s="13">
        <v>1123893.4312372343</v>
      </c>
      <c r="N340" s="13">
        <v>600023</v>
      </c>
      <c r="O340" s="13">
        <v>24000</v>
      </c>
      <c r="P340" s="13">
        <v>547870.43123723427</v>
      </c>
      <c r="Q340" s="35">
        <v>28761.759484999999</v>
      </c>
      <c r="R340" s="13">
        <v>76858</v>
      </c>
      <c r="S340" s="13">
        <v>1747</v>
      </c>
      <c r="T340" s="13">
        <v>56333.25</v>
      </c>
      <c r="U340" s="35">
        <v>5061.3184607000003</v>
      </c>
      <c r="V340" s="13">
        <v>18467</v>
      </c>
      <c r="W340" s="13">
        <v>0</v>
      </c>
      <c r="X340" s="13">
        <v>13850.25</v>
      </c>
      <c r="Y340" s="35">
        <v>13230.682029737651</v>
      </c>
      <c r="Z340" s="13">
        <v>60688</v>
      </c>
      <c r="AA340" s="13">
        <v>16846</v>
      </c>
      <c r="AB340" s="1">
        <v>35374.949999999997</v>
      </c>
    </row>
    <row r="341" spans="1:28">
      <c r="A341" s="2">
        <v>866</v>
      </c>
      <c r="B341" s="1" t="s">
        <v>273</v>
      </c>
      <c r="C341" s="13">
        <v>1878218.0296127286</v>
      </c>
      <c r="D341" s="13">
        <v>1735607.7468623139</v>
      </c>
      <c r="E341" s="13">
        <v>142610.28275041474</v>
      </c>
      <c r="F341" s="13">
        <v>1772341</v>
      </c>
      <c r="G341" s="13">
        <v>1667087</v>
      </c>
      <c r="H341" s="13">
        <v>105254</v>
      </c>
      <c r="I341" s="13">
        <v>91154</v>
      </c>
      <c r="J341" s="13">
        <v>91154</v>
      </c>
      <c r="K341" s="13">
        <v>0</v>
      </c>
      <c r="L341" s="35">
        <v>406496.43939603266</v>
      </c>
      <c r="M341" s="13">
        <v>695035.67845825397</v>
      </c>
      <c r="N341" s="13">
        <v>276926</v>
      </c>
      <c r="O341" s="13">
        <v>0</v>
      </c>
      <c r="P341" s="13">
        <v>304872.32954702451</v>
      </c>
      <c r="Q341" s="35">
        <v>19888.650788999999</v>
      </c>
      <c r="R341" s="13">
        <v>40849</v>
      </c>
      <c r="S341" s="13">
        <v>0</v>
      </c>
      <c r="T341" s="13">
        <v>30636.75</v>
      </c>
      <c r="U341" s="35">
        <v>6202.9451114000003</v>
      </c>
      <c r="V341" s="13">
        <v>341</v>
      </c>
      <c r="W341" s="13">
        <v>0</v>
      </c>
      <c r="X341" s="13">
        <v>255.75</v>
      </c>
      <c r="Y341" s="35">
        <v>8392.5010829345283</v>
      </c>
      <c r="Z341" s="13">
        <v>79113</v>
      </c>
      <c r="AA341" s="13">
        <v>17281</v>
      </c>
      <c r="AB341" s="1">
        <v>46795.5</v>
      </c>
    </row>
    <row r="342" spans="1:28">
      <c r="A342" s="2">
        <v>867</v>
      </c>
      <c r="B342" s="1" t="s">
        <v>274</v>
      </c>
      <c r="C342" s="13">
        <v>6514448.1933873855</v>
      </c>
      <c r="D342" s="13">
        <v>6222167.9044048199</v>
      </c>
      <c r="E342" s="13">
        <v>292280.28898256517</v>
      </c>
      <c r="F342" s="13">
        <v>6162674</v>
      </c>
      <c r="G342" s="13">
        <v>5816258</v>
      </c>
      <c r="H342" s="13">
        <v>346416</v>
      </c>
      <c r="I342" s="13">
        <v>193072</v>
      </c>
      <c r="J342" s="13">
        <v>175915</v>
      </c>
      <c r="K342" s="13">
        <v>17157</v>
      </c>
      <c r="L342" s="35">
        <v>2193236.5758289457</v>
      </c>
      <c r="M342" s="13">
        <v>3886513.4267950067</v>
      </c>
      <c r="N342" s="13">
        <v>2806169</v>
      </c>
      <c r="O342" s="13">
        <v>0</v>
      </c>
      <c r="P342" s="13">
        <v>1080344.4267950067</v>
      </c>
      <c r="Q342" s="35">
        <v>87759.223568999994</v>
      </c>
      <c r="R342" s="13">
        <v>302708</v>
      </c>
      <c r="S342" s="13">
        <v>2055</v>
      </c>
      <c r="T342" s="13">
        <v>225489.75</v>
      </c>
      <c r="U342" s="35">
        <v>24557.080709999998</v>
      </c>
      <c r="V342" s="13">
        <v>87475</v>
      </c>
      <c r="W342" s="13">
        <v>0</v>
      </c>
      <c r="X342" s="13">
        <v>65606.25</v>
      </c>
      <c r="Y342" s="35">
        <v>37076.918659477677</v>
      </c>
      <c r="Z342" s="13">
        <v>48011</v>
      </c>
      <c r="AA342" s="13">
        <v>68824</v>
      </c>
      <c r="AB342" s="1">
        <v>-12986.699999999999</v>
      </c>
    </row>
    <row r="343" spans="1:28">
      <c r="A343" s="2">
        <v>870</v>
      </c>
      <c r="B343" s="1" t="s">
        <v>275</v>
      </c>
      <c r="C343" s="13">
        <v>1590649.070354979</v>
      </c>
      <c r="D343" s="13">
        <v>1582721.548895926</v>
      </c>
      <c r="E343" s="13">
        <v>7927.5214590530977</v>
      </c>
      <c r="F343" s="13">
        <v>1722669</v>
      </c>
      <c r="G343" s="13">
        <v>1683020</v>
      </c>
      <c r="H343" s="13">
        <v>39649</v>
      </c>
      <c r="I343" s="13">
        <v>101775</v>
      </c>
      <c r="J343" s="13">
        <v>21380</v>
      </c>
      <c r="K343" s="13">
        <v>80395</v>
      </c>
      <c r="L343" s="35">
        <v>378692.36880396074</v>
      </c>
      <c r="M343" s="13">
        <v>89023.053325014364</v>
      </c>
      <c r="N343" s="13">
        <v>386648</v>
      </c>
      <c r="O343" s="13">
        <v>44283</v>
      </c>
      <c r="P343" s="13">
        <v>-245808</v>
      </c>
      <c r="Q343" s="35">
        <v>16509.207423</v>
      </c>
      <c r="R343" s="13">
        <v>61170</v>
      </c>
      <c r="S343" s="13">
        <v>3435</v>
      </c>
      <c r="T343" s="13">
        <v>43301.25</v>
      </c>
      <c r="U343" s="35">
        <v>27461.766356</v>
      </c>
      <c r="V343" s="13">
        <v>32793</v>
      </c>
      <c r="W343" s="13">
        <v>252</v>
      </c>
      <c r="X343" s="13">
        <v>24405.75</v>
      </c>
      <c r="Y343" s="35">
        <v>31164.577884435534</v>
      </c>
      <c r="Z343" s="13">
        <v>25229</v>
      </c>
      <c r="AA343" s="13">
        <v>70614</v>
      </c>
      <c r="AB343" s="1">
        <v>-33493.35</v>
      </c>
    </row>
    <row r="344" spans="1:28">
      <c r="A344" s="2">
        <v>873</v>
      </c>
      <c r="B344" s="1" t="s">
        <v>276</v>
      </c>
      <c r="C344" s="13">
        <v>2195584.1046521505</v>
      </c>
      <c r="D344" s="13">
        <v>2134718.3279070389</v>
      </c>
      <c r="E344" s="13">
        <v>60865.776745111623</v>
      </c>
      <c r="F344" s="13">
        <v>2432390</v>
      </c>
      <c r="G344" s="13">
        <v>2356848</v>
      </c>
      <c r="H344" s="13">
        <v>75542</v>
      </c>
      <c r="I344" s="13">
        <v>42041</v>
      </c>
      <c r="J344" s="13">
        <v>37531</v>
      </c>
      <c r="K344" s="13">
        <v>4510</v>
      </c>
      <c r="L344" s="35">
        <v>651392.8062358168</v>
      </c>
      <c r="M344" s="13">
        <v>1105367.5254051797</v>
      </c>
      <c r="N344" s="13">
        <v>1003602</v>
      </c>
      <c r="O344" s="13">
        <v>10354</v>
      </c>
      <c r="P344" s="13">
        <v>112119.52540517971</v>
      </c>
      <c r="Q344" s="35">
        <v>84090.715238999997</v>
      </c>
      <c r="R344" s="13">
        <v>195307</v>
      </c>
      <c r="S344" s="13">
        <v>0</v>
      </c>
      <c r="T344" s="13">
        <v>146480.25</v>
      </c>
      <c r="U344" s="35">
        <v>8976.6339865000009</v>
      </c>
      <c r="V344" s="13">
        <v>49911</v>
      </c>
      <c r="W344" s="13">
        <v>0</v>
      </c>
      <c r="X344" s="13">
        <v>37433.25</v>
      </c>
      <c r="Y344" s="35">
        <v>4279.3501335621813</v>
      </c>
      <c r="Z344" s="13">
        <v>62520</v>
      </c>
      <c r="AA344" s="13">
        <v>12302</v>
      </c>
      <c r="AB344" s="1">
        <v>40971.600000000006</v>
      </c>
    </row>
    <row r="345" spans="1:28">
      <c r="A345" s="2">
        <v>874</v>
      </c>
      <c r="B345" s="1" t="s">
        <v>277</v>
      </c>
      <c r="C345" s="13">
        <v>723842.81613539928</v>
      </c>
      <c r="D345" s="13">
        <v>674856.71655375953</v>
      </c>
      <c r="E345" s="13">
        <v>48986.099581639755</v>
      </c>
      <c r="F345" s="13">
        <v>798187</v>
      </c>
      <c r="G345" s="13">
        <v>776122</v>
      </c>
      <c r="H345" s="13">
        <v>22065</v>
      </c>
      <c r="I345" s="13">
        <v>14005</v>
      </c>
      <c r="J345" s="13">
        <v>12862</v>
      </c>
      <c r="K345" s="13">
        <v>1143</v>
      </c>
      <c r="L345" s="35">
        <v>190637.90846171574</v>
      </c>
      <c r="M345" s="13">
        <v>65572.651784392627</v>
      </c>
      <c r="N345" s="13">
        <v>203034</v>
      </c>
      <c r="O345" s="13">
        <v>4173</v>
      </c>
      <c r="P345" s="13">
        <v>-133288.34821560737</v>
      </c>
      <c r="Q345" s="35">
        <v>11884.985721999999</v>
      </c>
      <c r="R345" s="13">
        <v>40590</v>
      </c>
      <c r="S345" s="13">
        <v>0</v>
      </c>
      <c r="T345" s="13">
        <v>30442.5</v>
      </c>
      <c r="U345" s="35">
        <v>14031.533896999999</v>
      </c>
      <c r="V345" s="13">
        <v>17987</v>
      </c>
      <c r="W345" s="13">
        <v>0</v>
      </c>
      <c r="X345" s="13">
        <v>13490.25</v>
      </c>
      <c r="Y345" s="35">
        <v>32616.682837354227</v>
      </c>
      <c r="Z345" s="13">
        <v>73563</v>
      </c>
      <c r="AA345" s="13">
        <v>9366</v>
      </c>
      <c r="AB345" s="1">
        <v>49274.400000000001</v>
      </c>
    </row>
    <row r="346" spans="1:28">
      <c r="A346" s="2">
        <v>879</v>
      </c>
      <c r="B346" s="1" t="s">
        <v>278</v>
      </c>
      <c r="C346" s="13">
        <v>1050983.0542369336</v>
      </c>
      <c r="D346" s="13">
        <v>1010076.630885582</v>
      </c>
      <c r="E346" s="13">
        <v>40906.423351351645</v>
      </c>
      <c r="F346" s="13">
        <v>1088158</v>
      </c>
      <c r="G346" s="13">
        <v>1053676</v>
      </c>
      <c r="H346" s="13">
        <v>34482</v>
      </c>
      <c r="I346" s="13">
        <v>60777</v>
      </c>
      <c r="J346" s="13">
        <v>60625</v>
      </c>
      <c r="K346" s="13">
        <v>152</v>
      </c>
      <c r="L346" s="35">
        <v>405181.02784866263</v>
      </c>
      <c r="M346" s="13">
        <v>695652.42189830588</v>
      </c>
      <c r="N346" s="13">
        <v>153778</v>
      </c>
      <c r="O346" s="13">
        <v>653</v>
      </c>
      <c r="P346" s="13">
        <v>303885.77088649699</v>
      </c>
      <c r="Q346" s="35">
        <v>55000.231240000001</v>
      </c>
      <c r="R346" s="13">
        <v>90062</v>
      </c>
      <c r="S346" s="13">
        <v>0</v>
      </c>
      <c r="T346" s="13">
        <v>67546.5</v>
      </c>
      <c r="U346" s="35">
        <v>18736.039325999998</v>
      </c>
      <c r="V346" s="13">
        <v>75023</v>
      </c>
      <c r="W346" s="13">
        <v>2755</v>
      </c>
      <c r="X346" s="13">
        <v>54201</v>
      </c>
      <c r="Y346" s="35">
        <v>31182.61068245595</v>
      </c>
      <c r="Z346" s="13">
        <v>230458</v>
      </c>
      <c r="AA346" s="13">
        <v>112501</v>
      </c>
      <c r="AB346" s="1">
        <v>90877.65</v>
      </c>
    </row>
    <row r="347" spans="1:28">
      <c r="A347" s="2">
        <v>880</v>
      </c>
      <c r="B347" s="1" t="s">
        <v>279</v>
      </c>
      <c r="C347" s="13">
        <v>1232508.6943358763</v>
      </c>
      <c r="D347" s="13">
        <v>1196161.7563260377</v>
      </c>
      <c r="E347" s="13">
        <v>36346.938009838588</v>
      </c>
      <c r="F347" s="13">
        <v>1578746</v>
      </c>
      <c r="G347" s="13">
        <v>1531490</v>
      </c>
      <c r="H347" s="13">
        <v>47256</v>
      </c>
      <c r="I347" s="13">
        <v>60782</v>
      </c>
      <c r="J347" s="13">
        <v>60407</v>
      </c>
      <c r="K347" s="13">
        <v>375</v>
      </c>
      <c r="L347" s="35">
        <v>452665.87274142355</v>
      </c>
      <c r="M347" s="13">
        <v>739172.8430751611</v>
      </c>
      <c r="N347" s="13">
        <v>254300</v>
      </c>
      <c r="O347" s="13">
        <v>0</v>
      </c>
      <c r="P347" s="13">
        <v>339499.40455606766</v>
      </c>
      <c r="Q347" s="35">
        <v>15628.928968</v>
      </c>
      <c r="R347" s="13">
        <v>71457</v>
      </c>
      <c r="S347" s="13">
        <v>0</v>
      </c>
      <c r="T347" s="13">
        <v>53592.75</v>
      </c>
      <c r="U347" s="35">
        <v>19527.854998999999</v>
      </c>
      <c r="V347" s="13">
        <v>38128</v>
      </c>
      <c r="W347" s="13">
        <v>0</v>
      </c>
      <c r="X347" s="13">
        <v>28596</v>
      </c>
      <c r="Y347" s="35">
        <v>1975.2419813514618</v>
      </c>
      <c r="Z347" s="13">
        <v>28781</v>
      </c>
      <c r="AA347" s="13">
        <v>14803</v>
      </c>
      <c r="AB347" s="1">
        <v>10802.55</v>
      </c>
    </row>
    <row r="348" spans="1:28">
      <c r="A348" s="2">
        <v>881</v>
      </c>
      <c r="B348" s="1" t="s">
        <v>280</v>
      </c>
      <c r="C348" s="13">
        <v>1334505.7178055139</v>
      </c>
      <c r="D348" s="13">
        <v>1279940.180137963</v>
      </c>
      <c r="E348" s="13">
        <v>54565.537667550903</v>
      </c>
      <c r="F348" s="13">
        <v>1487646</v>
      </c>
      <c r="G348" s="13">
        <v>1448884</v>
      </c>
      <c r="H348" s="13">
        <v>38762</v>
      </c>
      <c r="I348" s="13">
        <v>75419</v>
      </c>
      <c r="J348" s="13">
        <v>75419</v>
      </c>
      <c r="K348" s="13">
        <v>0</v>
      </c>
      <c r="L348" s="35">
        <v>424843.65854180173</v>
      </c>
      <c r="M348" s="13">
        <v>697684.84589460108</v>
      </c>
      <c r="N348" s="13">
        <v>481525</v>
      </c>
      <c r="O348" s="13">
        <v>5124</v>
      </c>
      <c r="P348" s="13">
        <v>221283.84589460108</v>
      </c>
      <c r="Q348" s="35">
        <v>22171.528053999999</v>
      </c>
      <c r="R348" s="13">
        <v>55793</v>
      </c>
      <c r="S348" s="13">
        <v>0</v>
      </c>
      <c r="T348" s="13">
        <v>41844.75</v>
      </c>
      <c r="U348" s="35">
        <v>0</v>
      </c>
      <c r="V348" s="13">
        <v>18467</v>
      </c>
      <c r="W348" s="13">
        <v>0</v>
      </c>
      <c r="X348" s="13">
        <v>13850.25</v>
      </c>
      <c r="Y348" s="35">
        <v>1551.0064800003465</v>
      </c>
      <c r="Z348" s="13">
        <v>38176</v>
      </c>
      <c r="AA348" s="13">
        <v>20849</v>
      </c>
      <c r="AB348" s="1">
        <v>14176.5</v>
      </c>
    </row>
    <row r="349" spans="1:28">
      <c r="A349" s="2">
        <v>882</v>
      </c>
      <c r="B349" s="1" t="s">
        <v>281</v>
      </c>
      <c r="C349" s="13">
        <v>10193346.058750177</v>
      </c>
      <c r="D349" s="13">
        <v>9971375.4578929506</v>
      </c>
      <c r="E349" s="13">
        <v>221970.60085722568</v>
      </c>
      <c r="F349" s="13">
        <v>12004604</v>
      </c>
      <c r="G349" s="13">
        <v>11819109</v>
      </c>
      <c r="H349" s="13">
        <v>185495</v>
      </c>
      <c r="I349" s="13">
        <v>291994</v>
      </c>
      <c r="J349" s="13">
        <v>291309</v>
      </c>
      <c r="K349" s="13">
        <v>685</v>
      </c>
      <c r="L349" s="35">
        <v>4323429.1553128669</v>
      </c>
      <c r="M349" s="13">
        <v>5142707.6970557729</v>
      </c>
      <c r="N349" s="13">
        <v>3674077</v>
      </c>
      <c r="O349" s="13">
        <v>204831</v>
      </c>
      <c r="P349" s="13">
        <v>1673461.6970557729</v>
      </c>
      <c r="Q349" s="35">
        <v>93792.994722999996</v>
      </c>
      <c r="R349" s="13">
        <v>343881</v>
      </c>
      <c r="S349" s="13">
        <v>11905</v>
      </c>
      <c r="T349" s="13">
        <v>248982</v>
      </c>
      <c r="U349" s="35">
        <v>15564.108596</v>
      </c>
      <c r="V349" s="13">
        <v>108484</v>
      </c>
      <c r="W349" s="13">
        <v>0</v>
      </c>
      <c r="X349" s="13">
        <v>81363</v>
      </c>
      <c r="Y349" s="35">
        <v>12330.157591961939</v>
      </c>
      <c r="Z349" s="13">
        <v>113073</v>
      </c>
      <c r="AA349" s="13">
        <v>17220</v>
      </c>
      <c r="AB349" s="1">
        <v>76396.05</v>
      </c>
    </row>
    <row r="350" spans="1:28">
      <c r="A350" s="2">
        <v>885</v>
      </c>
      <c r="B350" s="1" t="s">
        <v>500</v>
      </c>
      <c r="C350" s="13">
        <v>479535.44233648595</v>
      </c>
      <c r="D350" s="13">
        <v>478425.22828702111</v>
      </c>
      <c r="E350" s="13">
        <v>1110.2140494648515</v>
      </c>
      <c r="F350" s="13">
        <v>726411</v>
      </c>
      <c r="G350" s="13">
        <v>723429</v>
      </c>
      <c r="H350" s="13">
        <v>2982</v>
      </c>
      <c r="I350" s="13">
        <v>25558</v>
      </c>
      <c r="J350" s="13">
        <v>25558</v>
      </c>
      <c r="K350" s="13">
        <v>0</v>
      </c>
      <c r="L350" s="35">
        <v>162523.38058490056</v>
      </c>
      <c r="M350" s="13">
        <v>281424.94110625901</v>
      </c>
      <c r="N350" s="13">
        <v>165360</v>
      </c>
      <c r="O350" s="13">
        <v>0</v>
      </c>
      <c r="P350" s="13">
        <v>116064.94110625901</v>
      </c>
      <c r="Q350" s="35">
        <v>6179.5302199999996</v>
      </c>
      <c r="R350" s="13">
        <v>14002</v>
      </c>
      <c r="S350" s="13">
        <v>0</v>
      </c>
      <c r="T350" s="13">
        <v>10501.5</v>
      </c>
      <c r="U350" s="35">
        <v>11289.937771999999</v>
      </c>
      <c r="V350" s="13">
        <v>11507</v>
      </c>
      <c r="W350" s="13">
        <v>0</v>
      </c>
      <c r="X350" s="13">
        <v>8630.25</v>
      </c>
      <c r="Y350" s="35">
        <v>32756.483493007319</v>
      </c>
      <c r="Z350" s="13">
        <v>0</v>
      </c>
      <c r="AA350" s="13">
        <v>133357</v>
      </c>
      <c r="AB350" s="1">
        <v>-100017.75</v>
      </c>
    </row>
    <row r="351" spans="1:28">
      <c r="A351" s="2">
        <v>888</v>
      </c>
      <c r="B351" s="1" t="s">
        <v>282</v>
      </c>
      <c r="C351" s="13">
        <v>2178139.4940679227</v>
      </c>
      <c r="D351" s="13">
        <v>2140789.3661263343</v>
      </c>
      <c r="E351" s="13">
        <v>37350.127941588456</v>
      </c>
      <c r="F351" s="13">
        <v>2390104</v>
      </c>
      <c r="G351" s="13">
        <v>2368489</v>
      </c>
      <c r="H351" s="13">
        <v>21615</v>
      </c>
      <c r="I351" s="13">
        <v>70139</v>
      </c>
      <c r="J351" s="13">
        <v>70139</v>
      </c>
      <c r="K351" s="13">
        <v>0</v>
      </c>
      <c r="L351" s="35">
        <v>789173.34601359756</v>
      </c>
      <c r="M351" s="13">
        <v>617096.85665475961</v>
      </c>
      <c r="N351" s="13">
        <v>961162</v>
      </c>
      <c r="O351" s="13">
        <v>0</v>
      </c>
      <c r="P351" s="13">
        <v>-344065.14334524039</v>
      </c>
      <c r="Q351" s="35">
        <v>27719.776372</v>
      </c>
      <c r="R351" s="13">
        <v>168911</v>
      </c>
      <c r="S351" s="13">
        <v>0</v>
      </c>
      <c r="T351" s="13">
        <v>126683.25</v>
      </c>
      <c r="U351" s="35">
        <v>4697.5033741999996</v>
      </c>
      <c r="V351" s="13">
        <v>14152</v>
      </c>
      <c r="W351" s="13">
        <v>0</v>
      </c>
      <c r="X351" s="13">
        <v>10614</v>
      </c>
      <c r="Y351" s="35">
        <v>269.56243510536638</v>
      </c>
      <c r="Z351" s="13">
        <v>56854</v>
      </c>
      <c r="AA351" s="13">
        <v>15616</v>
      </c>
      <c r="AB351" s="1">
        <v>32752.2</v>
      </c>
    </row>
    <row r="352" spans="1:28">
      <c r="A352" s="2">
        <v>889</v>
      </c>
      <c r="B352" s="1" t="s">
        <v>283</v>
      </c>
      <c r="C352" s="13">
        <v>1708788.177778563</v>
      </c>
      <c r="D352" s="13">
        <v>1633245.9128664683</v>
      </c>
      <c r="E352" s="13">
        <v>75542.264912094572</v>
      </c>
      <c r="F352" s="13">
        <v>2050585</v>
      </c>
      <c r="G352" s="13">
        <v>1991272</v>
      </c>
      <c r="H352" s="13">
        <v>59313</v>
      </c>
      <c r="I352" s="13">
        <v>45355</v>
      </c>
      <c r="J352" s="13">
        <v>45355</v>
      </c>
      <c r="K352" s="13">
        <v>0</v>
      </c>
      <c r="L352" s="35">
        <v>334848.34115955268</v>
      </c>
      <c r="M352" s="13">
        <v>271749.33152075647</v>
      </c>
      <c r="N352" s="13">
        <v>514000</v>
      </c>
      <c r="O352" s="13">
        <v>0</v>
      </c>
      <c r="P352" s="13">
        <v>0</v>
      </c>
      <c r="Q352" s="35">
        <v>24339.719713999999</v>
      </c>
      <c r="R352" s="13">
        <v>110664</v>
      </c>
      <c r="S352" s="13">
        <v>272</v>
      </c>
      <c r="T352" s="13">
        <v>82794</v>
      </c>
      <c r="U352" s="35">
        <v>24111.283233999999</v>
      </c>
      <c r="V352" s="13">
        <v>41470</v>
      </c>
      <c r="W352" s="13">
        <v>0</v>
      </c>
      <c r="X352" s="13">
        <v>31102.5</v>
      </c>
      <c r="Y352" s="35">
        <v>31633.24471176217</v>
      </c>
      <c r="Z352" s="13">
        <v>70723</v>
      </c>
      <c r="AA352" s="13">
        <v>39675</v>
      </c>
      <c r="AB352" s="1">
        <v>23632.35</v>
      </c>
    </row>
    <row r="353" spans="1:28">
      <c r="A353" s="2">
        <v>893</v>
      </c>
      <c r="B353" s="1" t="s">
        <v>284</v>
      </c>
      <c r="C353" s="13">
        <v>1166115.090617419</v>
      </c>
      <c r="D353" s="13">
        <v>1118792.377939506</v>
      </c>
      <c r="E353" s="13">
        <v>47322.712677912954</v>
      </c>
      <c r="F353" s="13">
        <v>1179748</v>
      </c>
      <c r="G353" s="13">
        <v>1131214</v>
      </c>
      <c r="H353" s="13">
        <v>48534</v>
      </c>
      <c r="I353" s="13">
        <v>40432</v>
      </c>
      <c r="J353" s="13">
        <v>25605</v>
      </c>
      <c r="K353" s="13">
        <v>14827</v>
      </c>
      <c r="L353" s="35">
        <v>236895.03591026462</v>
      </c>
      <c r="M353" s="13">
        <v>425802.72442736872</v>
      </c>
      <c r="N353" s="13">
        <v>222116</v>
      </c>
      <c r="O353" s="13">
        <v>0</v>
      </c>
      <c r="P353" s="13">
        <v>177671.27693269847</v>
      </c>
      <c r="Q353" s="35">
        <v>37060.009144000003</v>
      </c>
      <c r="R353" s="13">
        <v>77686</v>
      </c>
      <c r="S353" s="13">
        <v>0</v>
      </c>
      <c r="T353" s="13">
        <v>58264.5</v>
      </c>
      <c r="U353" s="35">
        <v>8287.8068660000008</v>
      </c>
      <c r="V353" s="13">
        <v>20813</v>
      </c>
      <c r="W353" s="13">
        <v>0</v>
      </c>
      <c r="X353" s="13">
        <v>15609.75</v>
      </c>
      <c r="Y353" s="35">
        <v>51107.922264317545</v>
      </c>
      <c r="Z353" s="13">
        <v>139794</v>
      </c>
      <c r="AA353" s="13">
        <v>26180</v>
      </c>
      <c r="AB353" s="1">
        <v>88562.4</v>
      </c>
    </row>
    <row r="354" spans="1:28">
      <c r="A354" s="2">
        <v>899</v>
      </c>
      <c r="B354" s="1" t="s">
        <v>285</v>
      </c>
      <c r="C354" s="13">
        <v>9013155.4218250532</v>
      </c>
      <c r="D354" s="13">
        <v>8681446.4159995783</v>
      </c>
      <c r="E354" s="13">
        <v>331709.00582547515</v>
      </c>
      <c r="F354" s="13">
        <v>10615143</v>
      </c>
      <c r="G354" s="13">
        <v>10402418</v>
      </c>
      <c r="H354" s="13">
        <v>212725</v>
      </c>
      <c r="I354" s="13">
        <v>287800</v>
      </c>
      <c r="J354" s="13">
        <v>285492</v>
      </c>
      <c r="K354" s="13">
        <v>2308</v>
      </c>
      <c r="L354" s="35">
        <v>3452077.3628364494</v>
      </c>
      <c r="M354" s="13">
        <v>5171634.2802476631</v>
      </c>
      <c r="N354" s="13">
        <v>3591267</v>
      </c>
      <c r="O354" s="13">
        <v>95186</v>
      </c>
      <c r="P354" s="13">
        <v>1675553.2802476631</v>
      </c>
      <c r="Q354" s="35">
        <v>60620.643583999998</v>
      </c>
      <c r="R354" s="13">
        <v>272146</v>
      </c>
      <c r="S354" s="13">
        <v>0</v>
      </c>
      <c r="T354" s="13">
        <v>204109.5</v>
      </c>
      <c r="U354" s="35">
        <v>9195.7399447000007</v>
      </c>
      <c r="V354" s="13">
        <v>17981</v>
      </c>
      <c r="W354" s="13">
        <v>0</v>
      </c>
      <c r="X354" s="13">
        <v>13485.75</v>
      </c>
      <c r="Y354" s="35">
        <v>2498.1931054474971</v>
      </c>
      <c r="Z354" s="13">
        <v>126240</v>
      </c>
      <c r="AA354" s="13">
        <v>14821</v>
      </c>
      <c r="AB354" s="1">
        <v>90205.65</v>
      </c>
    </row>
    <row r="355" spans="1:28">
      <c r="A355" s="2">
        <v>905</v>
      </c>
      <c r="B355" s="1" t="s">
        <v>483</v>
      </c>
      <c r="C355" s="13">
        <v>1060474.2681211855</v>
      </c>
      <c r="D355" s="13">
        <v>1060474.2681211855</v>
      </c>
      <c r="E355" s="13">
        <v>0</v>
      </c>
      <c r="F355" s="13">
        <v>966254</v>
      </c>
      <c r="G355" s="13">
        <v>950861</v>
      </c>
      <c r="H355" s="13">
        <v>15393</v>
      </c>
      <c r="I355" s="13">
        <v>75861</v>
      </c>
      <c r="J355" s="13">
        <v>75316</v>
      </c>
      <c r="K355" s="13">
        <v>545</v>
      </c>
      <c r="L355" s="35">
        <v>385300.67386492447</v>
      </c>
      <c r="M355" s="13">
        <v>611220.47966292757</v>
      </c>
      <c r="N355" s="13">
        <v>370424</v>
      </c>
      <c r="O355" s="13">
        <v>0</v>
      </c>
      <c r="P355" s="13">
        <v>240796.47966292757</v>
      </c>
      <c r="Q355" s="35">
        <v>19151.678231999998</v>
      </c>
      <c r="R355" s="13">
        <v>24100</v>
      </c>
      <c r="S355" s="13">
        <v>497</v>
      </c>
      <c r="T355" s="13">
        <v>17702.25</v>
      </c>
      <c r="U355" s="35">
        <v>5054.8999106000001</v>
      </c>
      <c r="V355" s="13">
        <v>27448</v>
      </c>
      <c r="W355" s="13">
        <v>0</v>
      </c>
      <c r="X355" s="13">
        <v>20586</v>
      </c>
      <c r="Y355" s="35">
        <v>4042.8788111274339</v>
      </c>
      <c r="Z355" s="13">
        <v>34804</v>
      </c>
      <c r="AA355" s="13">
        <v>1155</v>
      </c>
      <c r="AB355" s="1">
        <v>27469.65</v>
      </c>
    </row>
    <row r="356" spans="1:28">
      <c r="A356" s="2">
        <v>907</v>
      </c>
      <c r="B356" s="1" t="s">
        <v>286</v>
      </c>
      <c r="C356" s="13">
        <v>1751724.4802370525</v>
      </c>
      <c r="D356" s="13">
        <v>1681434.133820053</v>
      </c>
      <c r="E356" s="13">
        <v>70290.346416999542</v>
      </c>
      <c r="F356" s="13">
        <v>1823906</v>
      </c>
      <c r="G356" s="13">
        <v>1773285</v>
      </c>
      <c r="H356" s="13">
        <v>50621</v>
      </c>
      <c r="I356" s="13">
        <v>27531</v>
      </c>
      <c r="J356" s="13">
        <v>27531</v>
      </c>
      <c r="K356" s="13">
        <v>0</v>
      </c>
      <c r="L356" s="35">
        <v>546659.83963203779</v>
      </c>
      <c r="M356" s="13">
        <v>727557.51305982226</v>
      </c>
      <c r="N356" s="13">
        <v>505921</v>
      </c>
      <c r="O356" s="13">
        <v>0</v>
      </c>
      <c r="P356" s="13">
        <v>221636.51305982226</v>
      </c>
      <c r="Q356" s="35">
        <v>102364.36375</v>
      </c>
      <c r="R356" s="13">
        <v>357680</v>
      </c>
      <c r="S356" s="13">
        <v>0</v>
      </c>
      <c r="T356" s="13">
        <v>268260</v>
      </c>
      <c r="U356" s="35">
        <v>5520.5365410000004</v>
      </c>
      <c r="V356" s="13">
        <v>0</v>
      </c>
      <c r="W356" s="13">
        <v>0</v>
      </c>
      <c r="X356" s="13">
        <v>0</v>
      </c>
      <c r="Y356" s="35">
        <v>26618.825703312072</v>
      </c>
      <c r="Z356" s="13">
        <v>227584</v>
      </c>
      <c r="AA356" s="13">
        <v>22792</v>
      </c>
      <c r="AB356" s="1">
        <v>157254</v>
      </c>
    </row>
    <row r="357" spans="1:28">
      <c r="A357" s="2">
        <v>917</v>
      </c>
      <c r="B357" s="1" t="s">
        <v>287</v>
      </c>
      <c r="C357" s="13">
        <v>40950158.868674427</v>
      </c>
      <c r="D357" s="13">
        <v>39911184.198798656</v>
      </c>
      <c r="E357" s="13">
        <v>1038974.6698757738</v>
      </c>
      <c r="F357" s="13">
        <v>48090659</v>
      </c>
      <c r="G357" s="13">
        <v>46962772</v>
      </c>
      <c r="H357" s="13">
        <v>1127887</v>
      </c>
      <c r="I357" s="13">
        <v>953529</v>
      </c>
      <c r="J357" s="13">
        <v>899028</v>
      </c>
      <c r="K357" s="13">
        <v>54501</v>
      </c>
      <c r="L357" s="35">
        <v>18195457.948395826</v>
      </c>
      <c r="M357" s="13">
        <v>30846593.321418207</v>
      </c>
      <c r="N357" s="13">
        <v>20375573</v>
      </c>
      <c r="O357" s="13">
        <v>0</v>
      </c>
      <c r="P357" s="13">
        <v>10471020.321418207</v>
      </c>
      <c r="Q357" s="35">
        <v>203796.31922999999</v>
      </c>
      <c r="R357" s="13">
        <v>799377</v>
      </c>
      <c r="S357" s="13">
        <v>28376</v>
      </c>
      <c r="T357" s="13">
        <v>578250.75</v>
      </c>
      <c r="U357" s="35">
        <v>44468.881701999999</v>
      </c>
      <c r="V357" s="13">
        <v>184789</v>
      </c>
      <c r="W357" s="13">
        <v>0</v>
      </c>
      <c r="X357" s="13">
        <v>138591.75</v>
      </c>
      <c r="Y357" s="35">
        <v>283474.27352026745</v>
      </c>
      <c r="Z357" s="13">
        <v>979600</v>
      </c>
      <c r="AA357" s="13">
        <v>205571</v>
      </c>
      <c r="AB357" s="1">
        <v>610329.75</v>
      </c>
    </row>
    <row r="358" spans="1:28">
      <c r="A358" s="2">
        <v>918</v>
      </c>
      <c r="B358" s="1" t="s">
        <v>501</v>
      </c>
      <c r="C358" s="13">
        <v>1129735.1909318028</v>
      </c>
      <c r="D358" s="13">
        <v>1024627.190896081</v>
      </c>
      <c r="E358" s="13">
        <v>105108.00003572179</v>
      </c>
      <c r="F358" s="13">
        <v>1398297</v>
      </c>
      <c r="G358" s="13">
        <v>1266764</v>
      </c>
      <c r="H358" s="13">
        <v>131533</v>
      </c>
      <c r="I358" s="13">
        <v>45907</v>
      </c>
      <c r="J358" s="13">
        <v>43414</v>
      </c>
      <c r="K358" s="13">
        <v>2493</v>
      </c>
      <c r="L358" s="35">
        <v>415051.15035582508</v>
      </c>
      <c r="M358" s="13">
        <v>775403.52118637902</v>
      </c>
      <c r="N358" s="13">
        <v>479365</v>
      </c>
      <c r="O358" s="13">
        <v>0</v>
      </c>
      <c r="P358" s="13">
        <v>296038.52118637902</v>
      </c>
      <c r="Q358" s="35">
        <v>33315.657035999997</v>
      </c>
      <c r="R358" s="13">
        <v>94743</v>
      </c>
      <c r="S358" s="13">
        <v>0</v>
      </c>
      <c r="T358" s="13">
        <v>71057.25</v>
      </c>
      <c r="U358" s="35">
        <v>26568.712642999999</v>
      </c>
      <c r="V358" s="13">
        <v>67802</v>
      </c>
      <c r="W358" s="13">
        <v>0</v>
      </c>
      <c r="X358" s="13">
        <v>50851.5</v>
      </c>
      <c r="Y358" s="35">
        <v>72441.465188342714</v>
      </c>
      <c r="Z358" s="13">
        <v>351040</v>
      </c>
      <c r="AA358" s="13">
        <v>119227</v>
      </c>
      <c r="AB358" s="1">
        <v>177372.45</v>
      </c>
    </row>
    <row r="359" spans="1:28">
      <c r="A359" s="2">
        <v>928</v>
      </c>
      <c r="B359" s="1" t="s">
        <v>288</v>
      </c>
      <c r="C359" s="13">
        <v>16133947.173467904</v>
      </c>
      <c r="D359" s="13">
        <v>15832376.417331254</v>
      </c>
      <c r="E359" s="13">
        <v>301570.75613664958</v>
      </c>
      <c r="F359" s="13">
        <v>20185443</v>
      </c>
      <c r="G359" s="13">
        <v>19793670</v>
      </c>
      <c r="H359" s="13">
        <v>391773</v>
      </c>
      <c r="I359" s="13">
        <v>785670</v>
      </c>
      <c r="J359" s="13">
        <v>729022</v>
      </c>
      <c r="K359" s="13">
        <v>56648</v>
      </c>
      <c r="L359" s="35">
        <v>6406561.2487250576</v>
      </c>
      <c r="M359" s="13">
        <v>7239092.9448025795</v>
      </c>
      <c r="N359" s="13">
        <v>5019956</v>
      </c>
      <c r="O359" s="13">
        <v>182704</v>
      </c>
      <c r="P359" s="13">
        <v>2401840.9448025795</v>
      </c>
      <c r="Q359" s="35">
        <v>136665.58103999999</v>
      </c>
      <c r="R359" s="13">
        <v>762362</v>
      </c>
      <c r="S359" s="13">
        <v>7806</v>
      </c>
      <c r="T359" s="13">
        <v>565917</v>
      </c>
      <c r="U359" s="35">
        <v>22578.125031</v>
      </c>
      <c r="V359" s="13">
        <v>99909</v>
      </c>
      <c r="W359" s="13">
        <v>0</v>
      </c>
      <c r="X359" s="13">
        <v>74931.75</v>
      </c>
      <c r="Y359" s="35">
        <v>70307.460228260607</v>
      </c>
      <c r="Z359" s="13">
        <v>628566</v>
      </c>
      <c r="AA359" s="13">
        <v>164777</v>
      </c>
      <c r="AB359" s="1">
        <v>362910</v>
      </c>
    </row>
    <row r="360" spans="1:28">
      <c r="A360" s="2">
        <v>929</v>
      </c>
      <c r="B360" s="1" t="s">
        <v>502</v>
      </c>
      <c r="C360" s="13">
        <v>211650.27270313789</v>
      </c>
      <c r="D360" s="13">
        <v>211650.27270313789</v>
      </c>
      <c r="E360" s="13">
        <v>0</v>
      </c>
      <c r="F360" s="13">
        <v>241215</v>
      </c>
      <c r="G360" s="13">
        <v>241215</v>
      </c>
      <c r="H360" s="13">
        <v>0</v>
      </c>
      <c r="I360" s="13">
        <v>9928</v>
      </c>
      <c r="J360" s="13">
        <v>9779</v>
      </c>
      <c r="K360" s="13">
        <v>149</v>
      </c>
      <c r="L360" s="35">
        <v>55014.442025982178</v>
      </c>
      <c r="M360" s="13">
        <v>15540.171539500705</v>
      </c>
      <c r="N360" s="13">
        <v>98541</v>
      </c>
      <c r="O360" s="13">
        <v>0</v>
      </c>
      <c r="P360" s="13">
        <v>-41260.83151948663</v>
      </c>
      <c r="Q360" s="35">
        <v>1397.6924743</v>
      </c>
      <c r="R360" s="13">
        <v>14326</v>
      </c>
      <c r="S360" s="13">
        <v>974</v>
      </c>
      <c r="T360" s="13">
        <v>10014</v>
      </c>
      <c r="U360" s="35">
        <v>3133.1276775000001</v>
      </c>
      <c r="V360" s="13">
        <v>36777</v>
      </c>
      <c r="W360" s="13">
        <v>0</v>
      </c>
      <c r="X360" s="13">
        <v>27582.75</v>
      </c>
      <c r="Y360" s="35">
        <v>3381.4283669701431</v>
      </c>
      <c r="Z360" s="13">
        <v>292997</v>
      </c>
      <c r="AA360" s="13">
        <v>94812</v>
      </c>
      <c r="AB360" s="1">
        <v>150159.9</v>
      </c>
    </row>
    <row r="361" spans="1:28">
      <c r="A361" s="2">
        <v>934</v>
      </c>
      <c r="B361" s="1" t="s">
        <v>503</v>
      </c>
      <c r="C361" s="13">
        <v>677411.40880220162</v>
      </c>
      <c r="D361" s="13">
        <v>676346.32540511433</v>
      </c>
      <c r="E361" s="13">
        <v>1065.0833970872675</v>
      </c>
      <c r="F361" s="13">
        <v>724444</v>
      </c>
      <c r="G361" s="13">
        <v>720799</v>
      </c>
      <c r="H361" s="13">
        <v>3645</v>
      </c>
      <c r="I361" s="13">
        <v>26140</v>
      </c>
      <c r="J361" s="13">
        <v>26140</v>
      </c>
      <c r="K361" s="13">
        <v>0</v>
      </c>
      <c r="L361" s="35">
        <v>170998.46126711275</v>
      </c>
      <c r="M361" s="13">
        <v>224598.56548062421</v>
      </c>
      <c r="N361" s="13">
        <v>181892</v>
      </c>
      <c r="O361" s="13">
        <v>0</v>
      </c>
      <c r="P361" s="13">
        <v>42706.565480624209</v>
      </c>
      <c r="Q361" s="35">
        <v>29541.662482</v>
      </c>
      <c r="R361" s="13">
        <v>54531</v>
      </c>
      <c r="S361" s="13">
        <v>0</v>
      </c>
      <c r="T361" s="13">
        <v>40898.25</v>
      </c>
      <c r="U361" s="35">
        <v>20691.363071</v>
      </c>
      <c r="V361" s="13">
        <v>45160</v>
      </c>
      <c r="W361" s="13">
        <v>0</v>
      </c>
      <c r="X361" s="13">
        <v>33870</v>
      </c>
      <c r="Y361" s="35">
        <v>29375.61284137391</v>
      </c>
      <c r="Z361" s="13">
        <v>30958</v>
      </c>
      <c r="AA361" s="13">
        <v>57533</v>
      </c>
      <c r="AB361" s="1">
        <v>-18049.8</v>
      </c>
    </row>
    <row r="362" spans="1:28">
      <c r="A362" s="2">
        <v>935</v>
      </c>
      <c r="B362" s="1" t="s">
        <v>289</v>
      </c>
      <c r="C362" s="13">
        <v>40664462.925755732</v>
      </c>
      <c r="D362" s="13">
        <v>39566774.566456407</v>
      </c>
      <c r="E362" s="13">
        <v>1097688.3592993279</v>
      </c>
      <c r="F362" s="13">
        <v>43077859</v>
      </c>
      <c r="G362" s="13">
        <v>41888037</v>
      </c>
      <c r="H362" s="13">
        <v>1189822</v>
      </c>
      <c r="I362" s="13">
        <v>2527665</v>
      </c>
      <c r="J362" s="13">
        <v>2491357</v>
      </c>
      <c r="K362" s="13">
        <v>36308</v>
      </c>
      <c r="L362" s="35">
        <v>18880504.122702174</v>
      </c>
      <c r="M362" s="13">
        <v>25446589.861287184</v>
      </c>
      <c r="N362" s="13">
        <v>18000562</v>
      </c>
      <c r="O362" s="13">
        <v>13000</v>
      </c>
      <c r="P362" s="13">
        <v>7459027.8612871841</v>
      </c>
      <c r="Q362" s="35">
        <v>229991.04282</v>
      </c>
      <c r="R362" s="13">
        <v>605173</v>
      </c>
      <c r="S362" s="13">
        <v>20780</v>
      </c>
      <c r="T362" s="13">
        <v>438294.75</v>
      </c>
      <c r="U362" s="35">
        <v>38810.054582999997</v>
      </c>
      <c r="V362" s="13">
        <v>150152</v>
      </c>
      <c r="W362" s="13">
        <v>687</v>
      </c>
      <c r="X362" s="13">
        <v>112098.75</v>
      </c>
      <c r="Y362" s="35">
        <v>101015.82693002258</v>
      </c>
      <c r="Z362" s="13">
        <v>702250</v>
      </c>
      <c r="AA362" s="13">
        <v>234328</v>
      </c>
      <c r="AB362" s="1">
        <v>365680.2</v>
      </c>
    </row>
    <row r="363" spans="1:28">
      <c r="A363" s="2">
        <v>936</v>
      </c>
      <c r="B363" s="1" t="s">
        <v>484</v>
      </c>
      <c r="C363" s="13">
        <v>934589.91355869127</v>
      </c>
      <c r="D363" s="13">
        <v>888291.02196663665</v>
      </c>
      <c r="E363" s="13">
        <v>46298.891592054599</v>
      </c>
      <c r="F363" s="13">
        <v>1147023</v>
      </c>
      <c r="G363" s="13">
        <v>1102695</v>
      </c>
      <c r="H363" s="13">
        <v>44328</v>
      </c>
      <c r="I363" s="13">
        <v>64655</v>
      </c>
      <c r="J363" s="13">
        <v>64655</v>
      </c>
      <c r="K363" s="13">
        <v>0</v>
      </c>
      <c r="L363" s="35">
        <v>381279.84883622034</v>
      </c>
      <c r="M363" s="13">
        <v>590960.67239753262</v>
      </c>
      <c r="N363" s="13">
        <v>378604</v>
      </c>
      <c r="O363" s="13">
        <v>0</v>
      </c>
      <c r="P363" s="13">
        <v>212356.67239753262</v>
      </c>
      <c r="Q363" s="35">
        <v>28613.956112</v>
      </c>
      <c r="R363" s="13">
        <v>38396</v>
      </c>
      <c r="S363" s="13">
        <v>0</v>
      </c>
      <c r="T363" s="13">
        <v>28797</v>
      </c>
      <c r="U363" s="35">
        <v>9887.4845879000004</v>
      </c>
      <c r="V363" s="13">
        <v>42435</v>
      </c>
      <c r="W363" s="13">
        <v>3000</v>
      </c>
      <c r="X363" s="13">
        <v>29576.25</v>
      </c>
      <c r="Y363" s="35">
        <v>2316.9356060025589</v>
      </c>
      <c r="Z363" s="13">
        <v>75587</v>
      </c>
      <c r="AA363" s="13">
        <v>1824</v>
      </c>
      <c r="AB363" s="1">
        <v>57261</v>
      </c>
    </row>
    <row r="364" spans="1:28">
      <c r="A364" s="2">
        <v>938</v>
      </c>
      <c r="B364" s="1" t="s">
        <v>290</v>
      </c>
      <c r="C364" s="13">
        <v>2115014.5562036037</v>
      </c>
      <c r="D364" s="13">
        <v>2055596.8286768661</v>
      </c>
      <c r="E364" s="13">
        <v>59417.727526737799</v>
      </c>
      <c r="F364" s="13">
        <v>2519987</v>
      </c>
      <c r="G364" s="13">
        <v>2452213</v>
      </c>
      <c r="H364" s="13">
        <v>67774</v>
      </c>
      <c r="I364" s="13">
        <v>68835</v>
      </c>
      <c r="J364" s="13">
        <v>51852</v>
      </c>
      <c r="K364" s="13">
        <v>16983</v>
      </c>
      <c r="L364" s="35">
        <v>770439.06324009679</v>
      </c>
      <c r="M364" s="13">
        <v>1131851.302237269</v>
      </c>
      <c r="N364" s="13">
        <v>825965</v>
      </c>
      <c r="O364" s="13">
        <v>0</v>
      </c>
      <c r="P364" s="13">
        <v>305886.302237269</v>
      </c>
      <c r="Q364" s="35">
        <v>36872.955083000001</v>
      </c>
      <c r="R364" s="13">
        <v>201157</v>
      </c>
      <c r="S364" s="13">
        <v>10509</v>
      </c>
      <c r="T364" s="13">
        <v>142986</v>
      </c>
      <c r="U364" s="35">
        <v>8571.390077</v>
      </c>
      <c r="V364" s="13">
        <v>54895</v>
      </c>
      <c r="W364" s="13">
        <v>0</v>
      </c>
      <c r="X364" s="13">
        <v>41171.25</v>
      </c>
      <c r="Y364" s="35">
        <v>59625.165688115369</v>
      </c>
      <c r="Z364" s="13">
        <v>245749</v>
      </c>
      <c r="AA364" s="13">
        <v>12733</v>
      </c>
      <c r="AB364" s="1">
        <v>178501.8</v>
      </c>
    </row>
    <row r="365" spans="1:28">
      <c r="A365" s="2">
        <v>941</v>
      </c>
      <c r="B365" s="1" t="s">
        <v>504</v>
      </c>
      <c r="C365" s="13">
        <v>224682.82067309445</v>
      </c>
      <c r="D365" s="13">
        <v>224682.82067309445</v>
      </c>
      <c r="E365" s="13">
        <v>0</v>
      </c>
      <c r="F365" s="13">
        <v>309461</v>
      </c>
      <c r="G365" s="13">
        <v>288875</v>
      </c>
      <c r="H365" s="13">
        <v>20586</v>
      </c>
      <c r="I365" s="13">
        <v>28547</v>
      </c>
      <c r="J365" s="13">
        <v>28547</v>
      </c>
      <c r="K365" s="13">
        <v>0</v>
      </c>
      <c r="L365" s="35">
        <v>75894.710381361001</v>
      </c>
      <c r="M365" s="13">
        <v>81589.101550656298</v>
      </c>
      <c r="N365" s="13">
        <v>81465</v>
      </c>
      <c r="O365" s="13">
        <v>0</v>
      </c>
      <c r="P365" s="13">
        <v>124.10155065629806</v>
      </c>
      <c r="Q365" s="35">
        <v>16972.651746</v>
      </c>
      <c r="R365" s="13">
        <v>9807</v>
      </c>
      <c r="S365" s="13">
        <v>0</v>
      </c>
      <c r="T365" s="13">
        <v>7355.25</v>
      </c>
      <c r="U365" s="35">
        <v>18102.061633000001</v>
      </c>
      <c r="V365" s="13">
        <v>19184</v>
      </c>
      <c r="W365" s="13">
        <v>0</v>
      </c>
      <c r="X365" s="13">
        <v>14388</v>
      </c>
      <c r="Y365" s="35">
        <v>21842.737068923248</v>
      </c>
      <c r="Z365" s="13">
        <v>125704</v>
      </c>
      <c r="AA365" s="13">
        <v>183255</v>
      </c>
      <c r="AB365" s="1">
        <v>-41735.4</v>
      </c>
    </row>
    <row r="366" spans="1:28">
      <c r="A366" s="2">
        <v>944</v>
      </c>
      <c r="B366" s="1" t="s">
        <v>291</v>
      </c>
      <c r="C366" s="13">
        <v>689250.95055262523</v>
      </c>
      <c r="D366" s="13">
        <v>674721.45936840214</v>
      </c>
      <c r="E366" s="13">
        <v>14529.491184223107</v>
      </c>
      <c r="F366" s="13">
        <v>726861</v>
      </c>
      <c r="G366" s="13">
        <v>715784</v>
      </c>
      <c r="H366" s="13">
        <v>11077</v>
      </c>
      <c r="I366" s="13">
        <v>25979</v>
      </c>
      <c r="J366" s="13">
        <v>0</v>
      </c>
      <c r="K366" s="13">
        <v>25979</v>
      </c>
      <c r="L366" s="35">
        <v>163449.71254814428</v>
      </c>
      <c r="M366" s="13">
        <v>87694.703196443472</v>
      </c>
      <c r="N366" s="13">
        <v>309470</v>
      </c>
      <c r="O366" s="13">
        <v>48325</v>
      </c>
      <c r="P366" s="13">
        <v>-122587.28441110821</v>
      </c>
      <c r="Q366" s="35">
        <v>13963.227889</v>
      </c>
      <c r="R366" s="13">
        <v>44167</v>
      </c>
      <c r="S366" s="13">
        <v>0</v>
      </c>
      <c r="T366" s="13">
        <v>33125.25</v>
      </c>
      <c r="U366" s="35">
        <v>0</v>
      </c>
      <c r="V366" s="13">
        <v>0</v>
      </c>
      <c r="W366" s="13">
        <v>0</v>
      </c>
      <c r="X366" s="13">
        <v>0</v>
      </c>
      <c r="Y366" s="35">
        <v>6971.2563819444149</v>
      </c>
      <c r="Z366" s="13">
        <v>18630</v>
      </c>
      <c r="AA366" s="13">
        <v>75465</v>
      </c>
      <c r="AB366" s="1">
        <v>-41801.85</v>
      </c>
    </row>
    <row r="367" spans="1:28">
      <c r="A367" s="2">
        <v>946</v>
      </c>
      <c r="B367" s="1" t="s">
        <v>292</v>
      </c>
      <c r="C367" s="13">
        <v>778890.00722991046</v>
      </c>
      <c r="D367" s="13">
        <v>763249.01254889602</v>
      </c>
      <c r="E367" s="13">
        <v>15640.994681014476</v>
      </c>
      <c r="F367" s="13">
        <v>984789</v>
      </c>
      <c r="G367" s="13">
        <v>958969</v>
      </c>
      <c r="H367" s="13">
        <v>25820</v>
      </c>
      <c r="I367" s="13">
        <v>31366</v>
      </c>
      <c r="J367" s="13">
        <v>31366</v>
      </c>
      <c r="K367" s="13">
        <v>0</v>
      </c>
      <c r="L367" s="35">
        <v>236699.48814000422</v>
      </c>
      <c r="M367" s="13">
        <v>440401.33585017582</v>
      </c>
      <c r="N367" s="13">
        <v>415721</v>
      </c>
      <c r="O367" s="13">
        <v>58512</v>
      </c>
      <c r="P367" s="13">
        <v>83192.335850175819</v>
      </c>
      <c r="Q367" s="35">
        <v>34746.671710000002</v>
      </c>
      <c r="R367" s="13">
        <v>89310</v>
      </c>
      <c r="S367" s="13">
        <v>335</v>
      </c>
      <c r="T367" s="13">
        <v>66731.25</v>
      </c>
      <c r="U367" s="35">
        <v>15377.678892</v>
      </c>
      <c r="V367" s="13">
        <v>13558</v>
      </c>
      <c r="W367" s="13">
        <v>0</v>
      </c>
      <c r="X367" s="13">
        <v>10168.5</v>
      </c>
      <c r="Y367" s="35">
        <v>33460.506211048298</v>
      </c>
      <c r="Z367" s="13">
        <v>73346</v>
      </c>
      <c r="AA367" s="13">
        <v>45011</v>
      </c>
      <c r="AB367" s="1">
        <v>21723.45</v>
      </c>
    </row>
    <row r="368" spans="1:28">
      <c r="A368" s="2">
        <v>951</v>
      </c>
      <c r="B368" s="1" t="s">
        <v>293</v>
      </c>
      <c r="C368" s="13">
        <v>1828366.7828802061</v>
      </c>
      <c r="D368" s="13">
        <v>1819927.3508780161</v>
      </c>
      <c r="E368" s="13">
        <v>8439.4320021899966</v>
      </c>
      <c r="F368" s="13">
        <v>1824749</v>
      </c>
      <c r="G368" s="13">
        <v>1798207</v>
      </c>
      <c r="H368" s="13">
        <v>26542</v>
      </c>
      <c r="I368" s="13">
        <v>65969</v>
      </c>
      <c r="J368" s="13">
        <v>61551</v>
      </c>
      <c r="K368" s="13">
        <v>4418</v>
      </c>
      <c r="L368" s="35">
        <v>707931.31129599316</v>
      </c>
      <c r="M368" s="13">
        <v>1180196.8767810191</v>
      </c>
      <c r="N368" s="13">
        <v>699753</v>
      </c>
      <c r="O368" s="13">
        <v>0</v>
      </c>
      <c r="P368" s="13">
        <v>480443.87678101915</v>
      </c>
      <c r="Q368" s="35">
        <v>39527.690117999999</v>
      </c>
      <c r="R368" s="13">
        <v>169025</v>
      </c>
      <c r="S368" s="13">
        <v>26742</v>
      </c>
      <c r="T368" s="13">
        <v>106712.25</v>
      </c>
      <c r="U368" s="35">
        <v>7703.1353075999996</v>
      </c>
      <c r="V368" s="13">
        <v>11646</v>
      </c>
      <c r="W368" s="13">
        <v>0</v>
      </c>
      <c r="X368" s="13">
        <v>8734.5</v>
      </c>
      <c r="Y368" s="35">
        <v>2629.6624584679348</v>
      </c>
      <c r="Z368" s="13">
        <v>70879</v>
      </c>
      <c r="AA368" s="13">
        <v>31635</v>
      </c>
      <c r="AB368" s="1">
        <v>33919.949999999997</v>
      </c>
    </row>
    <row r="369" spans="1:28">
      <c r="A369" s="2">
        <v>957</v>
      </c>
      <c r="B369" s="1" t="s">
        <v>294</v>
      </c>
      <c r="C369" s="13">
        <v>17075450.807768449</v>
      </c>
      <c r="D369" s="13">
        <v>16110117.757571153</v>
      </c>
      <c r="E369" s="13">
        <v>965333.05019729573</v>
      </c>
      <c r="F369" s="13">
        <v>18326774</v>
      </c>
      <c r="G369" s="13">
        <v>17403937</v>
      </c>
      <c r="H369" s="13">
        <v>922837</v>
      </c>
      <c r="I369" s="13">
        <v>533789</v>
      </c>
      <c r="J369" s="13">
        <v>510129</v>
      </c>
      <c r="K369" s="13">
        <v>23660</v>
      </c>
      <c r="L369" s="35">
        <v>7048048.6532168081</v>
      </c>
      <c r="M369" s="13">
        <v>9693503.8390810229</v>
      </c>
      <c r="N369" s="13">
        <v>6992217</v>
      </c>
      <c r="O369" s="13">
        <v>1185464</v>
      </c>
      <c r="P369" s="13">
        <v>3886750.8390810229</v>
      </c>
      <c r="Q369" s="35">
        <v>197972.7028</v>
      </c>
      <c r="R369" s="13">
        <v>896238</v>
      </c>
      <c r="S369" s="13">
        <v>14341</v>
      </c>
      <c r="T369" s="13">
        <v>661422.75</v>
      </c>
      <c r="U369" s="35">
        <v>48404.619887000001</v>
      </c>
      <c r="V369" s="13">
        <v>186708</v>
      </c>
      <c r="W369" s="13">
        <v>263</v>
      </c>
      <c r="X369" s="13">
        <v>139833.75</v>
      </c>
      <c r="Y369" s="35">
        <v>20184.835139882063</v>
      </c>
      <c r="Z369" s="13">
        <v>184104</v>
      </c>
      <c r="AA369" s="13">
        <v>71656</v>
      </c>
      <c r="AB369" s="1">
        <v>89761.65</v>
      </c>
    </row>
    <row r="370" spans="1:28">
      <c r="A370" s="2">
        <v>962</v>
      </c>
      <c r="B370" s="1" t="s">
        <v>295</v>
      </c>
      <c r="C370" s="13">
        <v>1661920.9610364065</v>
      </c>
      <c r="D370" s="13">
        <v>1613106.3579341338</v>
      </c>
      <c r="E370" s="13">
        <v>48814.603102272587</v>
      </c>
      <c r="F370" s="13">
        <v>1872697</v>
      </c>
      <c r="G370" s="13">
        <v>1835886</v>
      </c>
      <c r="H370" s="13">
        <v>36811</v>
      </c>
      <c r="I370" s="13">
        <v>60368</v>
      </c>
      <c r="J370" s="13">
        <v>60368</v>
      </c>
      <c r="K370" s="13">
        <v>0</v>
      </c>
      <c r="L370" s="35">
        <v>550040.59850550827</v>
      </c>
      <c r="M370" s="13">
        <v>887477.1065966069</v>
      </c>
      <c r="N370" s="13">
        <v>949383</v>
      </c>
      <c r="O370" s="13">
        <v>0</v>
      </c>
      <c r="P370" s="13">
        <v>-61905.8934033931</v>
      </c>
      <c r="Q370" s="35">
        <v>26168.352036</v>
      </c>
      <c r="R370" s="13">
        <v>85363</v>
      </c>
      <c r="S370" s="13">
        <v>5309</v>
      </c>
      <c r="T370" s="13">
        <v>60040.5</v>
      </c>
      <c r="U370" s="35">
        <v>0</v>
      </c>
      <c r="V370" s="13">
        <v>14325</v>
      </c>
      <c r="W370" s="13">
        <v>0</v>
      </c>
      <c r="X370" s="13">
        <v>10743.75</v>
      </c>
      <c r="Y370" s="35">
        <v>232.7532198214806</v>
      </c>
      <c r="Z370" s="13">
        <v>106844</v>
      </c>
      <c r="AA370" s="13">
        <v>11206</v>
      </c>
      <c r="AB370" s="1">
        <v>72965.100000000006</v>
      </c>
    </row>
    <row r="371" spans="1:28">
      <c r="A371" s="2">
        <v>964</v>
      </c>
      <c r="B371" s="1" t="s">
        <v>505</v>
      </c>
      <c r="C371" s="13">
        <v>308981.95615743729</v>
      </c>
      <c r="D371" s="13">
        <v>304814.46276839258</v>
      </c>
      <c r="E371" s="13">
        <v>4167.4933890447264</v>
      </c>
      <c r="F371" s="13">
        <v>330135</v>
      </c>
      <c r="G371" s="13">
        <v>322032</v>
      </c>
      <c r="H371" s="13">
        <v>8103</v>
      </c>
      <c r="I371" s="13">
        <v>27566</v>
      </c>
      <c r="J371" s="13">
        <v>18987</v>
      </c>
      <c r="K371" s="13">
        <v>8579</v>
      </c>
      <c r="L371" s="35">
        <v>86557.103751537055</v>
      </c>
      <c r="M371" s="13">
        <v>137977.71361199289</v>
      </c>
      <c r="N371" s="13">
        <v>77865</v>
      </c>
      <c r="O371" s="13">
        <v>11658</v>
      </c>
      <c r="P371" s="13">
        <v>64917.827813652795</v>
      </c>
      <c r="Q371" s="35">
        <v>1644.8491515000001</v>
      </c>
      <c r="R371" s="13">
        <v>24814</v>
      </c>
      <c r="S371" s="13">
        <v>0</v>
      </c>
      <c r="T371" s="13">
        <v>18610.5</v>
      </c>
      <c r="U371" s="35">
        <v>15733.616667</v>
      </c>
      <c r="V371" s="13">
        <v>37818</v>
      </c>
      <c r="W371" s="13">
        <v>0</v>
      </c>
      <c r="X371" s="13">
        <v>28363.5</v>
      </c>
      <c r="Y371" s="35">
        <v>69847.902752403359</v>
      </c>
      <c r="Z371" s="13">
        <v>294272</v>
      </c>
      <c r="AA371" s="13">
        <v>130593</v>
      </c>
      <c r="AB371" s="1">
        <v>125678.55</v>
      </c>
    </row>
    <row r="372" spans="1:28">
      <c r="A372" s="2">
        <v>965</v>
      </c>
      <c r="B372" s="1" t="s">
        <v>296</v>
      </c>
      <c r="C372" s="13">
        <v>1279510.18990622</v>
      </c>
      <c r="D372" s="13">
        <v>1266797.5298435581</v>
      </c>
      <c r="E372" s="13">
        <v>12712.660062661784</v>
      </c>
      <c r="F372" s="13">
        <v>1256590</v>
      </c>
      <c r="G372" s="13">
        <v>1245032</v>
      </c>
      <c r="H372" s="13">
        <v>11558</v>
      </c>
      <c r="I372" s="13">
        <v>33881</v>
      </c>
      <c r="J372" s="13">
        <v>32587</v>
      </c>
      <c r="K372" s="13">
        <v>1294</v>
      </c>
      <c r="L372" s="35">
        <v>459382.03146948962</v>
      </c>
      <c r="M372" s="13">
        <v>645783.15208974667</v>
      </c>
      <c r="N372" s="13">
        <v>528391</v>
      </c>
      <c r="O372" s="13">
        <v>0</v>
      </c>
      <c r="P372" s="13">
        <v>117392.15208974667</v>
      </c>
      <c r="Q372" s="35">
        <v>9287.9271840000001</v>
      </c>
      <c r="R372" s="13">
        <v>45817</v>
      </c>
      <c r="S372" s="13">
        <v>0</v>
      </c>
      <c r="T372" s="13">
        <v>34362.75</v>
      </c>
      <c r="U372" s="35">
        <v>7703.1353075999996</v>
      </c>
      <c r="V372" s="13">
        <v>27128</v>
      </c>
      <c r="W372" s="13">
        <v>0</v>
      </c>
      <c r="X372" s="13">
        <v>20346</v>
      </c>
      <c r="Y372" s="35">
        <v>18407.637203575541</v>
      </c>
      <c r="Z372" s="13">
        <v>140143</v>
      </c>
      <c r="AA372" s="13">
        <v>8914</v>
      </c>
      <c r="AB372" s="1">
        <v>103205.7</v>
      </c>
    </row>
    <row r="373" spans="1:28">
      <c r="A373" s="2">
        <v>971</v>
      </c>
      <c r="B373" s="1" t="s">
        <v>297</v>
      </c>
      <c r="C373" s="13">
        <v>2879937.2153108981</v>
      </c>
      <c r="D373" s="13">
        <v>2879937.2153108981</v>
      </c>
      <c r="E373" s="13">
        <v>0</v>
      </c>
      <c r="F373" s="13">
        <v>2893595</v>
      </c>
      <c r="G373" s="13">
        <v>2868678</v>
      </c>
      <c r="H373" s="13">
        <v>24917</v>
      </c>
      <c r="I373" s="13">
        <v>122781</v>
      </c>
      <c r="J373" s="13">
        <v>122233</v>
      </c>
      <c r="K373" s="13">
        <v>548</v>
      </c>
      <c r="L373" s="35">
        <v>1025690.3900999053</v>
      </c>
      <c r="M373" s="13">
        <v>1091117.3614744497</v>
      </c>
      <c r="N373" s="13">
        <v>753485</v>
      </c>
      <c r="O373" s="13">
        <v>21383</v>
      </c>
      <c r="P373" s="13">
        <v>359015.36147444975</v>
      </c>
      <c r="Q373" s="35">
        <v>65433.759222000001</v>
      </c>
      <c r="R373" s="13">
        <v>226495</v>
      </c>
      <c r="S373" s="13">
        <v>4559</v>
      </c>
      <c r="T373" s="13">
        <v>166452</v>
      </c>
      <c r="U373" s="35">
        <v>7985.8432617999997</v>
      </c>
      <c r="V373" s="13">
        <v>18328</v>
      </c>
      <c r="W373" s="13">
        <v>0</v>
      </c>
      <c r="X373" s="13">
        <v>13746</v>
      </c>
      <c r="Y373" s="35">
        <v>31841.458454149975</v>
      </c>
      <c r="Z373" s="13">
        <v>73188</v>
      </c>
      <c r="AA373" s="13">
        <v>94427</v>
      </c>
      <c r="AB373" s="1">
        <v>-14057.55</v>
      </c>
    </row>
    <row r="374" spans="1:28">
      <c r="A374" s="2">
        <v>981</v>
      </c>
      <c r="B374" s="1" t="s">
        <v>298</v>
      </c>
      <c r="C374" s="13">
        <v>2962191.7626162828</v>
      </c>
      <c r="D374" s="13">
        <v>2835164.4494229015</v>
      </c>
      <c r="E374" s="13">
        <v>127027.31319338127</v>
      </c>
      <c r="F374" s="13">
        <v>3750375</v>
      </c>
      <c r="G374" s="13">
        <v>3508734</v>
      </c>
      <c r="H374" s="13">
        <v>241641</v>
      </c>
      <c r="I374" s="13">
        <v>148555</v>
      </c>
      <c r="J374" s="13">
        <v>146913</v>
      </c>
      <c r="K374" s="13">
        <v>1642</v>
      </c>
      <c r="L374" s="35">
        <v>885830.39130126301</v>
      </c>
      <c r="M374" s="13">
        <v>1057713.0214910847</v>
      </c>
      <c r="N374" s="13">
        <v>1043523</v>
      </c>
      <c r="O374" s="13">
        <v>0</v>
      </c>
      <c r="P374" s="13">
        <v>14190.021491084713</v>
      </c>
      <c r="Q374" s="35">
        <v>29161.21701</v>
      </c>
      <c r="R374" s="13">
        <v>136288</v>
      </c>
      <c r="S374" s="13">
        <v>805</v>
      </c>
      <c r="T374" s="13">
        <v>101612.25</v>
      </c>
      <c r="U374" s="35">
        <v>7289.7223344000004</v>
      </c>
      <c r="V374" s="13">
        <v>28210</v>
      </c>
      <c r="W374" s="13">
        <v>0</v>
      </c>
      <c r="X374" s="13">
        <v>21157.5</v>
      </c>
      <c r="Y374" s="35">
        <v>4183.2371824662414</v>
      </c>
      <c r="Z374" s="13">
        <v>74577</v>
      </c>
      <c r="AA374" s="13">
        <v>5276</v>
      </c>
      <c r="AB374" s="1">
        <v>54183.9</v>
      </c>
    </row>
    <row r="375" spans="1:28">
      <c r="A375" s="2">
        <v>983</v>
      </c>
      <c r="B375" s="1" t="s">
        <v>299</v>
      </c>
      <c r="C375" s="13">
        <v>25236820.546614163</v>
      </c>
      <c r="D375" s="13">
        <v>24606055.20671545</v>
      </c>
      <c r="E375" s="13">
        <v>630765.33989871386</v>
      </c>
      <c r="F375" s="13">
        <v>29841299</v>
      </c>
      <c r="G375" s="13">
        <v>28980919</v>
      </c>
      <c r="H375" s="13">
        <v>860380</v>
      </c>
      <c r="I375" s="13">
        <v>1077898</v>
      </c>
      <c r="J375" s="13">
        <v>1034698</v>
      </c>
      <c r="K375" s="13">
        <v>43200</v>
      </c>
      <c r="L375" s="35">
        <v>9544045.592275057</v>
      </c>
      <c r="M375" s="13">
        <v>15383706.105904534</v>
      </c>
      <c r="N375" s="13">
        <v>12769710</v>
      </c>
      <c r="O375" s="13">
        <v>0</v>
      </c>
      <c r="P375" s="13">
        <v>2613996.1059045345</v>
      </c>
      <c r="Q375" s="35">
        <v>178529.71087000001</v>
      </c>
      <c r="R375" s="13">
        <v>577123</v>
      </c>
      <c r="S375" s="13">
        <v>18056</v>
      </c>
      <c r="T375" s="13">
        <v>419300.25</v>
      </c>
      <c r="U375" s="35">
        <v>76077.614889999997</v>
      </c>
      <c r="V375" s="13">
        <v>242490</v>
      </c>
      <c r="W375" s="13">
        <v>794</v>
      </c>
      <c r="X375" s="13">
        <v>181272</v>
      </c>
      <c r="Y375" s="35">
        <v>163882.80623146519</v>
      </c>
      <c r="Z375" s="13">
        <v>351511</v>
      </c>
      <c r="AA375" s="13">
        <v>217900</v>
      </c>
      <c r="AB375" s="1">
        <v>113811.25</v>
      </c>
    </row>
    <row r="376" spans="1:28">
      <c r="A376" s="2">
        <v>984</v>
      </c>
      <c r="B376" s="1" t="s">
        <v>300</v>
      </c>
      <c r="C376" s="13">
        <v>5981033.9907688871</v>
      </c>
      <c r="D376" s="13">
        <v>5788907.6456328901</v>
      </c>
      <c r="E376" s="13">
        <v>192126.34513599705</v>
      </c>
      <c r="F376" s="13">
        <v>6595041</v>
      </c>
      <c r="G376" s="13">
        <v>6390407</v>
      </c>
      <c r="H376" s="13">
        <v>204634</v>
      </c>
      <c r="I376" s="13">
        <v>218501</v>
      </c>
      <c r="J376" s="13">
        <v>211865</v>
      </c>
      <c r="K376" s="13">
        <v>6636</v>
      </c>
      <c r="L376" s="35">
        <v>1725635.4901393373</v>
      </c>
      <c r="M376" s="13">
        <v>2010294.7501977463</v>
      </c>
      <c r="N376" s="13">
        <v>1314570</v>
      </c>
      <c r="O376" s="13">
        <v>29788</v>
      </c>
      <c r="P376" s="13">
        <v>725512.75019774633</v>
      </c>
      <c r="Q376" s="35">
        <v>71507.394356000004</v>
      </c>
      <c r="R376" s="13">
        <v>150680</v>
      </c>
      <c r="S376" s="13">
        <v>3134</v>
      </c>
      <c r="T376" s="13">
        <v>110659.5</v>
      </c>
      <c r="U376" s="35">
        <v>19515.601404000001</v>
      </c>
      <c r="V376" s="13">
        <v>26830</v>
      </c>
      <c r="W376" s="13">
        <v>0</v>
      </c>
      <c r="X376" s="13">
        <v>20122.5</v>
      </c>
      <c r="Y376" s="35">
        <v>49720.326391358052</v>
      </c>
      <c r="Z376" s="13">
        <v>246293</v>
      </c>
      <c r="AA376" s="13">
        <v>120182</v>
      </c>
      <c r="AB376" s="1">
        <v>97767.3</v>
      </c>
    </row>
    <row r="377" spans="1:28">
      <c r="A377" s="2">
        <v>986</v>
      </c>
      <c r="B377" s="1" t="s">
        <v>301</v>
      </c>
      <c r="C377" s="13">
        <v>1166736.7137495952</v>
      </c>
      <c r="D377" s="13">
        <v>1160433.8957775892</v>
      </c>
      <c r="E377" s="13">
        <v>6302.8179720060325</v>
      </c>
      <c r="F377" s="13">
        <v>1324906</v>
      </c>
      <c r="G377" s="13">
        <v>1311329</v>
      </c>
      <c r="H377" s="13">
        <v>13577</v>
      </c>
      <c r="I377" s="13">
        <v>25773</v>
      </c>
      <c r="J377" s="13">
        <v>25766</v>
      </c>
      <c r="K377" s="13">
        <v>7</v>
      </c>
      <c r="L377" s="35">
        <v>464078.20189033006</v>
      </c>
      <c r="M377" s="13">
        <v>775441.39179549948</v>
      </c>
      <c r="N377" s="13">
        <v>663801</v>
      </c>
      <c r="O377" s="13">
        <v>0</v>
      </c>
      <c r="P377" s="13">
        <v>111640.39179549948</v>
      </c>
      <c r="Q377" s="35">
        <v>32831.742599999998</v>
      </c>
      <c r="R377" s="13">
        <v>76530</v>
      </c>
      <c r="S377" s="13">
        <v>40</v>
      </c>
      <c r="T377" s="13">
        <v>57367.5</v>
      </c>
      <c r="U377" s="35">
        <v>5135.4235384000003</v>
      </c>
      <c r="V377" s="13">
        <v>0</v>
      </c>
      <c r="W377" s="13">
        <v>0</v>
      </c>
      <c r="X377" s="13">
        <v>0</v>
      </c>
      <c r="Y377" s="35">
        <v>14463.143516513437</v>
      </c>
      <c r="Z377" s="13">
        <v>43769</v>
      </c>
      <c r="AA377" s="13">
        <v>76669</v>
      </c>
      <c r="AB377" s="1">
        <v>-22302.15</v>
      </c>
    </row>
    <row r="378" spans="1:28">
      <c r="A378" s="2">
        <v>988</v>
      </c>
      <c r="B378" s="1" t="s">
        <v>302</v>
      </c>
      <c r="C378" s="13">
        <v>8810434.9548286013</v>
      </c>
      <c r="D378" s="13">
        <v>8576438.9692729898</v>
      </c>
      <c r="E378" s="13">
        <v>233995.98555561158</v>
      </c>
      <c r="F378" s="13">
        <v>9643554</v>
      </c>
      <c r="G378" s="13">
        <v>9350264</v>
      </c>
      <c r="H378" s="13">
        <v>293290</v>
      </c>
      <c r="I378" s="13">
        <v>347565</v>
      </c>
      <c r="J378" s="13">
        <v>325653</v>
      </c>
      <c r="K378" s="13">
        <v>21912</v>
      </c>
      <c r="L378" s="35">
        <v>3727447.9345127372</v>
      </c>
      <c r="M378" s="13">
        <v>6247498.5409561982</v>
      </c>
      <c r="N378" s="13">
        <v>3623401</v>
      </c>
      <c r="O378" s="13">
        <v>27291</v>
      </c>
      <c r="P378" s="13">
        <v>2651388.5409561982</v>
      </c>
      <c r="Q378" s="35">
        <v>183892.33614</v>
      </c>
      <c r="R378" s="13">
        <v>845018</v>
      </c>
      <c r="S378" s="13">
        <v>6210</v>
      </c>
      <c r="T378" s="13">
        <v>629106</v>
      </c>
      <c r="U378" s="35">
        <v>66170.291148000004</v>
      </c>
      <c r="V378" s="13">
        <v>192564</v>
      </c>
      <c r="W378" s="13">
        <v>0</v>
      </c>
      <c r="X378" s="13">
        <v>144423</v>
      </c>
      <c r="Y378" s="35">
        <v>110914.53135749417</v>
      </c>
      <c r="Z378" s="13">
        <v>1124598</v>
      </c>
      <c r="AA378" s="13">
        <v>318167</v>
      </c>
      <c r="AB378" s="1">
        <v>619668.15</v>
      </c>
    </row>
    <row r="379" spans="1:28">
      <c r="A379" s="2">
        <v>993</v>
      </c>
      <c r="B379" s="1" t="s">
        <v>506</v>
      </c>
      <c r="C379" s="13">
        <v>297369.04487602977</v>
      </c>
      <c r="D379" s="13">
        <v>289326.76261509489</v>
      </c>
      <c r="E379" s="13">
        <v>8042.282260934905</v>
      </c>
      <c r="F379" s="13">
        <v>354423</v>
      </c>
      <c r="G379" s="13">
        <v>337706</v>
      </c>
      <c r="H379" s="13">
        <v>16717</v>
      </c>
      <c r="I379" s="13">
        <v>20615</v>
      </c>
      <c r="J379" s="13">
        <v>20615</v>
      </c>
      <c r="K379" s="13">
        <v>0</v>
      </c>
      <c r="L379" s="35">
        <v>99429.99330821303</v>
      </c>
      <c r="M379" s="13">
        <v>193255.74486432577</v>
      </c>
      <c r="N379" s="13">
        <v>84545</v>
      </c>
      <c r="O379" s="13">
        <v>19600</v>
      </c>
      <c r="P379" s="13">
        <v>74572.494981159776</v>
      </c>
      <c r="Q379" s="35">
        <v>1612.3446753000001</v>
      </c>
      <c r="R379" s="13">
        <v>10873</v>
      </c>
      <c r="S379" s="13">
        <v>0</v>
      </c>
      <c r="T379" s="13">
        <v>8154.75</v>
      </c>
      <c r="U379" s="35">
        <v>0</v>
      </c>
      <c r="V379" s="13">
        <v>16150</v>
      </c>
      <c r="W379" s="13">
        <v>0</v>
      </c>
      <c r="X379" s="13">
        <v>12112.5</v>
      </c>
      <c r="Y379" s="35">
        <v>13471.986885982604</v>
      </c>
      <c r="Z379" s="13">
        <v>104644</v>
      </c>
      <c r="AA379" s="13">
        <v>9822</v>
      </c>
      <c r="AB379" s="1">
        <v>72353.100000000006</v>
      </c>
    </row>
    <row r="380" spans="1:28">
      <c r="A380" s="2">
        <v>994</v>
      </c>
      <c r="B380" s="1" t="s">
        <v>303</v>
      </c>
      <c r="C380" s="13">
        <v>2724990.8073429358</v>
      </c>
      <c r="D380" s="13">
        <v>2592653.5505335941</v>
      </c>
      <c r="E380" s="13">
        <v>132337.25680934152</v>
      </c>
      <c r="F380" s="13">
        <v>3223358</v>
      </c>
      <c r="G380" s="13">
        <v>3103204</v>
      </c>
      <c r="H380" s="13">
        <v>120154</v>
      </c>
      <c r="I380" s="13">
        <v>213011</v>
      </c>
      <c r="J380" s="13">
        <v>166414</v>
      </c>
      <c r="K380" s="13">
        <v>46597</v>
      </c>
      <c r="L380" s="35">
        <v>1115570.7979676714</v>
      </c>
      <c r="M380" s="13">
        <v>1727134.223446073</v>
      </c>
      <c r="N380" s="13">
        <v>1528267</v>
      </c>
      <c r="O380" s="13">
        <v>0</v>
      </c>
      <c r="P380" s="13">
        <v>198867.22344607301</v>
      </c>
      <c r="Q380" s="35">
        <v>26602.562774000002</v>
      </c>
      <c r="R380" s="13">
        <v>41019</v>
      </c>
      <c r="S380" s="13">
        <v>100</v>
      </c>
      <c r="T380" s="13">
        <v>30689.25</v>
      </c>
      <c r="U380" s="35">
        <v>14293.52744</v>
      </c>
      <c r="V380" s="13">
        <v>56670</v>
      </c>
      <c r="W380" s="13">
        <v>2836</v>
      </c>
      <c r="X380" s="13">
        <v>40375.5</v>
      </c>
      <c r="Y380" s="35">
        <v>6933.7035462076719</v>
      </c>
      <c r="Z380" s="13">
        <v>252514</v>
      </c>
      <c r="AA380" s="13">
        <v>88971</v>
      </c>
      <c r="AB380" s="1">
        <v>129019.35</v>
      </c>
    </row>
    <row r="381" spans="1:28">
      <c r="A381" s="2">
        <v>995</v>
      </c>
      <c r="B381" s="1" t="s">
        <v>304</v>
      </c>
      <c r="C381" s="13">
        <v>21395083.741721801</v>
      </c>
      <c r="D381" s="13">
        <v>20205508.084709562</v>
      </c>
      <c r="E381" s="13">
        <v>1189575.6570122382</v>
      </c>
      <c r="F381" s="13">
        <v>18490418</v>
      </c>
      <c r="G381" s="13">
        <v>17422506</v>
      </c>
      <c r="H381" s="13">
        <v>1067912</v>
      </c>
      <c r="I381" s="13">
        <v>812743</v>
      </c>
      <c r="J381" s="13">
        <v>763055</v>
      </c>
      <c r="K381" s="13">
        <v>49688</v>
      </c>
      <c r="L381" s="35">
        <v>9023451.0608448889</v>
      </c>
      <c r="M381" s="13">
        <v>14668257.76955699</v>
      </c>
      <c r="N381" s="13">
        <v>10929015</v>
      </c>
      <c r="O381" s="13">
        <v>1470073</v>
      </c>
      <c r="P381" s="13">
        <v>5209315.7695569899</v>
      </c>
      <c r="Q381" s="35">
        <v>77036.426191999999</v>
      </c>
      <c r="R381" s="13">
        <v>175383</v>
      </c>
      <c r="S381" s="13">
        <v>3356</v>
      </c>
      <c r="T381" s="13">
        <v>129020.25</v>
      </c>
      <c r="U381" s="35">
        <v>45251.361302999998</v>
      </c>
      <c r="V381" s="13">
        <v>135010</v>
      </c>
      <c r="W381" s="13">
        <v>782</v>
      </c>
      <c r="X381" s="13">
        <v>100671</v>
      </c>
      <c r="Y381" s="35">
        <v>105550.23889832971</v>
      </c>
      <c r="Z381" s="13">
        <v>910159</v>
      </c>
      <c r="AA381" s="13">
        <v>197247</v>
      </c>
      <c r="AB381" s="1">
        <v>554810.1</v>
      </c>
    </row>
    <row r="382" spans="1:28">
      <c r="A382" s="2">
        <v>1507</v>
      </c>
      <c r="B382" s="1" t="s">
        <v>305</v>
      </c>
      <c r="C382" s="13">
        <v>1905221.6703116146</v>
      </c>
      <c r="D382" s="13">
        <v>1857653.9626634738</v>
      </c>
      <c r="E382" s="13">
        <v>47567.707648140749</v>
      </c>
      <c r="F382" s="13">
        <v>2299863</v>
      </c>
      <c r="G382" s="13">
        <v>2218332</v>
      </c>
      <c r="H382" s="13">
        <v>81531</v>
      </c>
      <c r="I382" s="13">
        <v>71074</v>
      </c>
      <c r="J382" s="13">
        <v>70797</v>
      </c>
      <c r="K382" s="13">
        <v>277</v>
      </c>
      <c r="L382" s="35">
        <v>574856.01374282758</v>
      </c>
      <c r="M382" s="13">
        <v>893598.42071126739</v>
      </c>
      <c r="N382" s="13">
        <v>502853</v>
      </c>
      <c r="O382" s="13">
        <v>124144</v>
      </c>
      <c r="P382" s="13">
        <v>431142.01030712068</v>
      </c>
      <c r="Q382" s="35">
        <v>35489.777185999999</v>
      </c>
      <c r="R382" s="13">
        <v>77091</v>
      </c>
      <c r="S382" s="13">
        <v>447</v>
      </c>
      <c r="T382" s="13">
        <v>57483</v>
      </c>
      <c r="U382" s="35">
        <v>36413.601398999999</v>
      </c>
      <c r="V382" s="13">
        <v>80714</v>
      </c>
      <c r="W382" s="13">
        <v>0</v>
      </c>
      <c r="X382" s="13">
        <v>60535.5</v>
      </c>
      <c r="Y382" s="35">
        <v>197267.09134106452</v>
      </c>
      <c r="Z382" s="13">
        <v>1102975</v>
      </c>
      <c r="AA382" s="13">
        <v>385787</v>
      </c>
      <c r="AB382" s="1">
        <v>554390.55000000005</v>
      </c>
    </row>
    <row r="383" spans="1:28">
      <c r="A383" s="2">
        <v>1509</v>
      </c>
      <c r="B383" s="1" t="s">
        <v>306</v>
      </c>
      <c r="C383" s="13">
        <v>4967255.7042613057</v>
      </c>
      <c r="D383" s="13">
        <v>4694598.222951957</v>
      </c>
      <c r="E383" s="13">
        <v>272657.48130934901</v>
      </c>
      <c r="F383" s="13">
        <v>4400802</v>
      </c>
      <c r="G383" s="13">
        <v>4117535</v>
      </c>
      <c r="H383" s="13">
        <v>283267</v>
      </c>
      <c r="I383" s="13">
        <v>215968</v>
      </c>
      <c r="J383" s="13">
        <v>212895</v>
      </c>
      <c r="K383" s="13">
        <v>3073</v>
      </c>
      <c r="L383" s="35">
        <v>2043266.5557122028</v>
      </c>
      <c r="M383" s="13">
        <v>2811796.3333647428</v>
      </c>
      <c r="N383" s="13">
        <v>2394650</v>
      </c>
      <c r="O383" s="13">
        <v>164064</v>
      </c>
      <c r="P383" s="13">
        <v>581210.33336474281</v>
      </c>
      <c r="Q383" s="35">
        <v>56632.418079000003</v>
      </c>
      <c r="R383" s="13">
        <v>147592</v>
      </c>
      <c r="S383" s="13">
        <v>942</v>
      </c>
      <c r="T383" s="13">
        <v>109987.5</v>
      </c>
      <c r="U383" s="35">
        <v>38955.233957999997</v>
      </c>
      <c r="V383" s="13">
        <v>88375</v>
      </c>
      <c r="W383" s="13">
        <v>334</v>
      </c>
      <c r="X383" s="13">
        <v>66030.75</v>
      </c>
      <c r="Y383" s="35">
        <v>55162.884908400083</v>
      </c>
      <c r="Z383" s="13">
        <v>249447</v>
      </c>
      <c r="AA383" s="13">
        <v>82122</v>
      </c>
      <c r="AB383" s="1">
        <v>130629.6</v>
      </c>
    </row>
    <row r="384" spans="1:28">
      <c r="A384" s="2">
        <v>1525</v>
      </c>
      <c r="B384" s="1" t="s">
        <v>307</v>
      </c>
      <c r="C384" s="13">
        <v>1648244.7417331941</v>
      </c>
      <c r="D384" s="13">
        <v>1557633.9967032061</v>
      </c>
      <c r="E384" s="13">
        <v>90610.745029987927</v>
      </c>
      <c r="F384" s="13">
        <v>1882667</v>
      </c>
      <c r="G384" s="13">
        <v>1764985</v>
      </c>
      <c r="H384" s="13">
        <v>117682</v>
      </c>
      <c r="I384" s="13">
        <v>68847</v>
      </c>
      <c r="J384" s="13">
        <v>65662</v>
      </c>
      <c r="K384" s="13">
        <v>3185</v>
      </c>
      <c r="L384" s="35">
        <v>225629.87157815191</v>
      </c>
      <c r="M384" s="13">
        <v>34610.55032320894</v>
      </c>
      <c r="N384" s="13">
        <v>315029</v>
      </c>
      <c r="O384" s="13">
        <v>0</v>
      </c>
      <c r="P384" s="13">
        <v>-169222.40368361393</v>
      </c>
      <c r="Q384" s="35">
        <v>20794.321822000002</v>
      </c>
      <c r="R384" s="13">
        <v>8319</v>
      </c>
      <c r="S384" s="13">
        <v>1990</v>
      </c>
      <c r="T384" s="13">
        <v>4746.75</v>
      </c>
      <c r="U384" s="35">
        <v>4148.0171400999998</v>
      </c>
      <c r="V384" s="13">
        <v>18467</v>
      </c>
      <c r="W384" s="13">
        <v>0</v>
      </c>
      <c r="X384" s="13">
        <v>13850.25</v>
      </c>
      <c r="Y384" s="35">
        <v>10389.938071404362</v>
      </c>
      <c r="Z384" s="13">
        <v>32776</v>
      </c>
      <c r="AA384" s="13">
        <v>19174</v>
      </c>
      <c r="AB384" s="1">
        <v>11106.6</v>
      </c>
    </row>
    <row r="385" spans="1:28">
      <c r="A385" s="2">
        <v>1581</v>
      </c>
      <c r="B385" s="1" t="s">
        <v>308</v>
      </c>
      <c r="C385" s="13">
        <v>4185663.7654506355</v>
      </c>
      <c r="D385" s="13">
        <v>4042018.0565899815</v>
      </c>
      <c r="E385" s="13">
        <v>143645.70886065386</v>
      </c>
      <c r="F385" s="13">
        <v>4714792</v>
      </c>
      <c r="G385" s="13">
        <v>4550115</v>
      </c>
      <c r="H385" s="13">
        <v>164677</v>
      </c>
      <c r="I385" s="13">
        <v>322300</v>
      </c>
      <c r="J385" s="13">
        <v>317488</v>
      </c>
      <c r="K385" s="13">
        <v>4812</v>
      </c>
      <c r="L385" s="35">
        <v>1387308.6162211839</v>
      </c>
      <c r="M385" s="13">
        <v>1559272.3043911681</v>
      </c>
      <c r="N385" s="13">
        <v>1684391</v>
      </c>
      <c r="O385" s="13">
        <v>44851</v>
      </c>
      <c r="P385" s="13">
        <v>-80267.695608831942</v>
      </c>
      <c r="Q385" s="35">
        <v>88584.714603999993</v>
      </c>
      <c r="R385" s="13">
        <v>130033</v>
      </c>
      <c r="S385" s="13">
        <v>4184</v>
      </c>
      <c r="T385" s="13">
        <v>94386.75</v>
      </c>
      <c r="U385" s="35">
        <v>11477.242732999999</v>
      </c>
      <c r="V385" s="13">
        <v>10119</v>
      </c>
      <c r="W385" s="13">
        <v>80</v>
      </c>
      <c r="X385" s="13">
        <v>7529.25</v>
      </c>
      <c r="Y385" s="35">
        <v>30647.575724823175</v>
      </c>
      <c r="Z385" s="13">
        <v>169234</v>
      </c>
      <c r="AA385" s="13">
        <v>81672</v>
      </c>
      <c r="AB385" s="1">
        <v>66514.8</v>
      </c>
    </row>
    <row r="386" spans="1:28">
      <c r="A386" s="2">
        <v>1586</v>
      </c>
      <c r="B386" s="1" t="s">
        <v>465</v>
      </c>
      <c r="C386" s="13">
        <v>1962174.9322600767</v>
      </c>
      <c r="D386" s="13">
        <v>1875640.129866221</v>
      </c>
      <c r="E386" s="13">
        <v>86534.80239385576</v>
      </c>
      <c r="F386" s="13">
        <v>2212289</v>
      </c>
      <c r="G386" s="13">
        <v>2126864</v>
      </c>
      <c r="H386" s="13">
        <v>85425</v>
      </c>
      <c r="I386" s="13">
        <v>112019</v>
      </c>
      <c r="J386" s="13">
        <v>106973</v>
      </c>
      <c r="K386" s="13">
        <v>5046</v>
      </c>
      <c r="L386" s="35">
        <v>787319.67410891305</v>
      </c>
      <c r="M386" s="13">
        <v>1415098.9841466695</v>
      </c>
      <c r="N386" s="13">
        <v>907950</v>
      </c>
      <c r="O386" s="13">
        <v>0</v>
      </c>
      <c r="P386" s="13">
        <v>507148.98414666951</v>
      </c>
      <c r="Q386" s="35">
        <v>30235.295737</v>
      </c>
      <c r="R386" s="13">
        <v>81448</v>
      </c>
      <c r="S386" s="13">
        <v>0</v>
      </c>
      <c r="T386" s="13">
        <v>61086</v>
      </c>
      <c r="U386" s="35">
        <v>26414.375690000001</v>
      </c>
      <c r="V386" s="13">
        <v>51121</v>
      </c>
      <c r="W386" s="13">
        <v>0</v>
      </c>
      <c r="X386" s="13">
        <v>38340.75</v>
      </c>
      <c r="Y386" s="35">
        <v>22934.929693903083</v>
      </c>
      <c r="Z386" s="13">
        <v>159911</v>
      </c>
      <c r="AA386" s="13">
        <v>58229</v>
      </c>
      <c r="AB386" s="1">
        <v>78846.899999999994</v>
      </c>
    </row>
    <row r="387" spans="1:28">
      <c r="A387" s="2">
        <v>1598</v>
      </c>
      <c r="B387" s="1" t="s">
        <v>310</v>
      </c>
      <c r="C387" s="13">
        <v>821044.23758081999</v>
      </c>
      <c r="D387" s="13">
        <v>805225.29918432503</v>
      </c>
      <c r="E387" s="13">
        <v>15818.938396494936</v>
      </c>
      <c r="F387" s="13">
        <v>1024639</v>
      </c>
      <c r="G387" s="13">
        <v>994258</v>
      </c>
      <c r="H387" s="13">
        <v>30381</v>
      </c>
      <c r="I387" s="13">
        <v>63596</v>
      </c>
      <c r="J387" s="13">
        <v>62201</v>
      </c>
      <c r="K387" s="13">
        <v>1395</v>
      </c>
      <c r="L387" s="35">
        <v>346312.07719651738</v>
      </c>
      <c r="M387" s="13">
        <v>595638.25402694382</v>
      </c>
      <c r="N387" s="13">
        <v>256734</v>
      </c>
      <c r="O387" s="13">
        <v>0</v>
      </c>
      <c r="P387" s="13">
        <v>259734.05789738803</v>
      </c>
      <c r="Q387" s="35">
        <v>27811.156880999999</v>
      </c>
      <c r="R387" s="13">
        <v>31879</v>
      </c>
      <c r="S387" s="13">
        <v>0</v>
      </c>
      <c r="T387" s="13">
        <v>23909.25</v>
      </c>
      <c r="U387" s="35">
        <v>12136.019369</v>
      </c>
      <c r="V387" s="13">
        <v>32724</v>
      </c>
      <c r="W387" s="13">
        <v>0</v>
      </c>
      <c r="X387" s="13">
        <v>24543</v>
      </c>
      <c r="Y387" s="35">
        <v>6056.9749641564558</v>
      </c>
      <c r="Z387" s="13">
        <v>112815</v>
      </c>
      <c r="AA387" s="13">
        <v>44036</v>
      </c>
      <c r="AB387" s="1">
        <v>53979.6</v>
      </c>
    </row>
    <row r="388" spans="1:28">
      <c r="A388" s="2">
        <v>1621</v>
      </c>
      <c r="B388" s="1" t="s">
        <v>311</v>
      </c>
      <c r="C388" s="13">
        <v>3538943.7982384493</v>
      </c>
      <c r="D388" s="13">
        <v>3402762.6992878611</v>
      </c>
      <c r="E388" s="13">
        <v>136181.09895058826</v>
      </c>
      <c r="F388" s="13">
        <v>3802008</v>
      </c>
      <c r="G388" s="13">
        <v>3584303</v>
      </c>
      <c r="H388" s="13">
        <v>217705</v>
      </c>
      <c r="I388" s="13">
        <v>195461</v>
      </c>
      <c r="J388" s="13">
        <v>117025</v>
      </c>
      <c r="K388" s="13">
        <v>78436</v>
      </c>
      <c r="L388" s="35">
        <v>762757.26139909553</v>
      </c>
      <c r="M388" s="13">
        <v>1245724.5222336911</v>
      </c>
      <c r="N388" s="13">
        <v>649335</v>
      </c>
      <c r="O388" s="13">
        <v>532</v>
      </c>
      <c r="P388" s="13">
        <v>572067.94604932168</v>
      </c>
      <c r="Q388" s="35">
        <v>52960.217607999999</v>
      </c>
      <c r="R388" s="13">
        <v>87357</v>
      </c>
      <c r="S388" s="13">
        <v>8420</v>
      </c>
      <c r="T388" s="13">
        <v>59202.75</v>
      </c>
      <c r="U388" s="35">
        <v>20982.823593000001</v>
      </c>
      <c r="V388" s="13">
        <v>30054</v>
      </c>
      <c r="W388" s="13">
        <v>0</v>
      </c>
      <c r="X388" s="13">
        <v>22540.5</v>
      </c>
      <c r="Y388" s="35">
        <v>39908.625564559938</v>
      </c>
      <c r="Z388" s="13">
        <v>163525</v>
      </c>
      <c r="AA388" s="13">
        <v>267522</v>
      </c>
      <c r="AB388" s="1">
        <v>-76825.350000000006</v>
      </c>
    </row>
    <row r="389" spans="1:28">
      <c r="A389" s="2">
        <v>1640</v>
      </c>
      <c r="B389" s="1" t="s">
        <v>312</v>
      </c>
      <c r="C389" s="13">
        <v>2614658.8986715977</v>
      </c>
      <c r="D389" s="13">
        <v>2548131.1592189479</v>
      </c>
      <c r="E389" s="13">
        <v>66527.739452649708</v>
      </c>
      <c r="F389" s="13">
        <v>2780567</v>
      </c>
      <c r="G389" s="13">
        <v>2742095</v>
      </c>
      <c r="H389" s="13">
        <v>38472</v>
      </c>
      <c r="I389" s="13">
        <v>80539</v>
      </c>
      <c r="J389" s="13">
        <v>80539</v>
      </c>
      <c r="K389" s="13">
        <v>0</v>
      </c>
      <c r="L389" s="35">
        <v>995402.6612298874</v>
      </c>
      <c r="M389" s="13">
        <v>1214505.7134606563</v>
      </c>
      <c r="N389" s="13">
        <v>1122765</v>
      </c>
      <c r="O389" s="13">
        <v>0</v>
      </c>
      <c r="P389" s="13">
        <v>91740.713460656349</v>
      </c>
      <c r="Q389" s="35">
        <v>81689.677047999998</v>
      </c>
      <c r="R389" s="13">
        <v>146045</v>
      </c>
      <c r="S389" s="13">
        <v>5696</v>
      </c>
      <c r="T389" s="13">
        <v>105261.75</v>
      </c>
      <c r="U389" s="35">
        <v>37894.535945000003</v>
      </c>
      <c r="V389" s="13">
        <v>69590</v>
      </c>
      <c r="W389" s="13">
        <v>0</v>
      </c>
      <c r="X389" s="13">
        <v>52192.5</v>
      </c>
      <c r="Y389" s="35">
        <v>66383.746604280139</v>
      </c>
      <c r="Z389" s="13">
        <v>649212</v>
      </c>
      <c r="AA389" s="13">
        <v>143169</v>
      </c>
      <c r="AB389" s="1">
        <v>386661.6</v>
      </c>
    </row>
    <row r="390" spans="1:28">
      <c r="A390" s="2">
        <v>1641</v>
      </c>
      <c r="B390" s="1" t="s">
        <v>313</v>
      </c>
      <c r="C390" s="13">
        <v>2108427.9370396538</v>
      </c>
      <c r="D390" s="13">
        <v>2024683.4984131956</v>
      </c>
      <c r="E390" s="13">
        <v>83744.438626457981</v>
      </c>
      <c r="F390" s="13">
        <v>1964866</v>
      </c>
      <c r="G390" s="13">
        <v>1886272</v>
      </c>
      <c r="H390" s="13">
        <v>78594</v>
      </c>
      <c r="I390" s="13">
        <v>56811</v>
      </c>
      <c r="J390" s="13">
        <v>56811</v>
      </c>
      <c r="K390" s="13">
        <v>0</v>
      </c>
      <c r="L390" s="35">
        <v>776546.403137043</v>
      </c>
      <c r="M390" s="13">
        <v>1466401.1992259619</v>
      </c>
      <c r="N390" s="13">
        <v>1159042</v>
      </c>
      <c r="O390" s="13">
        <v>94928</v>
      </c>
      <c r="P390" s="13">
        <v>402287.19922596193</v>
      </c>
      <c r="Q390" s="35">
        <v>57092.579123000003</v>
      </c>
      <c r="R390" s="13">
        <v>342945</v>
      </c>
      <c r="S390" s="13">
        <v>5210</v>
      </c>
      <c r="T390" s="13">
        <v>253301.25</v>
      </c>
      <c r="U390" s="35">
        <v>26482.062217999999</v>
      </c>
      <c r="V390" s="13">
        <v>121379</v>
      </c>
      <c r="W390" s="13">
        <v>0</v>
      </c>
      <c r="X390" s="13">
        <v>91034.25</v>
      </c>
      <c r="Y390" s="35">
        <v>0</v>
      </c>
      <c r="Z390" s="13">
        <v>319213</v>
      </c>
      <c r="AA390" s="13">
        <v>10617</v>
      </c>
      <c r="AB390" s="1">
        <v>233956.9</v>
      </c>
    </row>
    <row r="391" spans="1:28">
      <c r="A391" s="2">
        <v>1651</v>
      </c>
      <c r="B391" s="1" t="s">
        <v>314</v>
      </c>
      <c r="C391" s="13">
        <v>3745571.2477861866</v>
      </c>
      <c r="D391" s="13">
        <v>3723004.6321298154</v>
      </c>
      <c r="E391" s="13">
        <v>22566.615656371239</v>
      </c>
      <c r="F391" s="13">
        <v>3808020</v>
      </c>
      <c r="G391" s="13">
        <v>3786562</v>
      </c>
      <c r="H391" s="13">
        <v>21458</v>
      </c>
      <c r="I391" s="13">
        <v>42513</v>
      </c>
      <c r="J391" s="13">
        <v>42513</v>
      </c>
      <c r="K391" s="13">
        <v>0</v>
      </c>
      <c r="L391" s="35">
        <v>1467707.9811659139</v>
      </c>
      <c r="M391" s="13">
        <v>2597473.5263265334</v>
      </c>
      <c r="N391" s="13">
        <v>1143861</v>
      </c>
      <c r="O391" s="13">
        <v>0</v>
      </c>
      <c r="P391" s="13">
        <v>1100780.9858744354</v>
      </c>
      <c r="Q391" s="35">
        <v>53334.121298999999</v>
      </c>
      <c r="R391" s="13">
        <v>92540</v>
      </c>
      <c r="S391" s="13">
        <v>959</v>
      </c>
      <c r="T391" s="13">
        <v>68685.75</v>
      </c>
      <c r="U391" s="35">
        <v>2324.0986198999999</v>
      </c>
      <c r="V391" s="13">
        <v>13008</v>
      </c>
      <c r="W391" s="13">
        <v>0</v>
      </c>
      <c r="X391" s="13">
        <v>9756</v>
      </c>
      <c r="Y391" s="35">
        <v>36672.760912110236</v>
      </c>
      <c r="Z391" s="13">
        <v>108841</v>
      </c>
      <c r="AA391" s="13">
        <v>35503</v>
      </c>
      <c r="AB391" s="1">
        <v>61674.15</v>
      </c>
    </row>
    <row r="392" spans="1:28">
      <c r="A392" s="2">
        <v>1652</v>
      </c>
      <c r="B392" s="1" t="s">
        <v>315</v>
      </c>
      <c r="C392" s="13">
        <v>2838400.894524015</v>
      </c>
      <c r="D392" s="13">
        <v>2792138.107453987</v>
      </c>
      <c r="E392" s="13">
        <v>46262.787070027902</v>
      </c>
      <c r="F392" s="13">
        <v>3290529</v>
      </c>
      <c r="G392" s="13">
        <v>3245722</v>
      </c>
      <c r="H392" s="13">
        <v>44807</v>
      </c>
      <c r="I392" s="13">
        <v>72241</v>
      </c>
      <c r="J392" s="13">
        <v>69814</v>
      </c>
      <c r="K392" s="13">
        <v>2427</v>
      </c>
      <c r="L392" s="35">
        <v>826916.08163024287</v>
      </c>
      <c r="M392" s="13">
        <v>1460102.8159884484</v>
      </c>
      <c r="N392" s="13">
        <v>1117983</v>
      </c>
      <c r="O392" s="13">
        <v>18823</v>
      </c>
      <c r="P392" s="13">
        <v>360942.81598844845</v>
      </c>
      <c r="Q392" s="35">
        <v>33518.247828</v>
      </c>
      <c r="R392" s="13">
        <v>84253</v>
      </c>
      <c r="S392" s="13">
        <v>647</v>
      </c>
      <c r="T392" s="13">
        <v>62704.5</v>
      </c>
      <c r="U392" s="35">
        <v>23022.171993</v>
      </c>
      <c r="V392" s="13">
        <v>23039</v>
      </c>
      <c r="W392" s="13">
        <v>0</v>
      </c>
      <c r="X392" s="13">
        <v>17279.25</v>
      </c>
      <c r="Y392" s="35">
        <v>14660.850176697153</v>
      </c>
      <c r="Z392" s="13">
        <v>137163</v>
      </c>
      <c r="AA392" s="13">
        <v>92997</v>
      </c>
      <c r="AB392" s="1">
        <v>35671.35</v>
      </c>
    </row>
    <row r="393" spans="1:28">
      <c r="A393" s="2">
        <v>1655</v>
      </c>
      <c r="B393" s="1" t="s">
        <v>316</v>
      </c>
      <c r="C393" s="13">
        <v>3104414.147267818</v>
      </c>
      <c r="D393" s="13">
        <v>2970394.1618453711</v>
      </c>
      <c r="E393" s="13">
        <v>134019.98542244677</v>
      </c>
      <c r="F393" s="13">
        <v>3179632</v>
      </c>
      <c r="G393" s="13">
        <v>3002374</v>
      </c>
      <c r="H393" s="13">
        <v>177258</v>
      </c>
      <c r="I393" s="13">
        <v>150490</v>
      </c>
      <c r="J393" s="13">
        <v>149011</v>
      </c>
      <c r="K393" s="13">
        <v>1479</v>
      </c>
      <c r="L393" s="35">
        <v>957732.50004344189</v>
      </c>
      <c r="M393" s="13">
        <v>1671124.5394005047</v>
      </c>
      <c r="N393" s="13">
        <v>910088</v>
      </c>
      <c r="O393" s="13">
        <v>0</v>
      </c>
      <c r="P393" s="13">
        <v>718299.37503258139</v>
      </c>
      <c r="Q393" s="35">
        <v>82386.581193999999</v>
      </c>
      <c r="R393" s="13">
        <v>168315</v>
      </c>
      <c r="S393" s="13">
        <v>2950</v>
      </c>
      <c r="T393" s="13">
        <v>124023.75</v>
      </c>
      <c r="U393" s="35">
        <v>30765.860866999999</v>
      </c>
      <c r="V393" s="13">
        <v>6123</v>
      </c>
      <c r="W393" s="13">
        <v>393</v>
      </c>
      <c r="X393" s="13">
        <v>4297.5</v>
      </c>
      <c r="Y393" s="35">
        <v>13921.877294452092</v>
      </c>
      <c r="Z393" s="13">
        <v>180683</v>
      </c>
      <c r="AA393" s="13">
        <v>86825</v>
      </c>
      <c r="AB393" s="1">
        <v>70393.5</v>
      </c>
    </row>
    <row r="394" spans="1:28">
      <c r="A394" s="2">
        <v>1658</v>
      </c>
      <c r="B394" s="1" t="s">
        <v>317</v>
      </c>
      <c r="C394" s="13">
        <v>733817.66089223989</v>
      </c>
      <c r="D394" s="13">
        <v>701007.67658382456</v>
      </c>
      <c r="E394" s="13">
        <v>32809.984308415282</v>
      </c>
      <c r="F394" s="13">
        <v>915700</v>
      </c>
      <c r="G394" s="13">
        <v>894503</v>
      </c>
      <c r="H394" s="13">
        <v>21197</v>
      </c>
      <c r="I394" s="13">
        <v>33332</v>
      </c>
      <c r="J394" s="13">
        <v>33332</v>
      </c>
      <c r="K394" s="13">
        <v>0</v>
      </c>
      <c r="L394" s="35">
        <v>325222.14937611716</v>
      </c>
      <c r="M394" s="13">
        <v>583872.52629576344</v>
      </c>
      <c r="N394" s="13">
        <v>198814</v>
      </c>
      <c r="O394" s="13">
        <v>0</v>
      </c>
      <c r="P394" s="13">
        <v>243916.61203208787</v>
      </c>
      <c r="Q394" s="35">
        <v>31334.315006000001</v>
      </c>
      <c r="R394" s="13">
        <v>56492</v>
      </c>
      <c r="S394" s="13">
        <v>736</v>
      </c>
      <c r="T394" s="13">
        <v>41817</v>
      </c>
      <c r="U394" s="35">
        <v>12814.926912000001</v>
      </c>
      <c r="V394" s="13">
        <v>23386</v>
      </c>
      <c r="W394" s="13">
        <v>0</v>
      </c>
      <c r="X394" s="13">
        <v>17539.5</v>
      </c>
      <c r="Y394" s="35">
        <v>1930.8106558412478</v>
      </c>
      <c r="Z394" s="13">
        <v>11819</v>
      </c>
      <c r="AA394" s="13">
        <v>55728</v>
      </c>
      <c r="AB394" s="1">
        <v>-32372.400000000001</v>
      </c>
    </row>
    <row r="395" spans="1:28">
      <c r="A395" s="2">
        <v>1659</v>
      </c>
      <c r="B395" s="1" t="s">
        <v>318</v>
      </c>
      <c r="C395" s="13">
        <v>1680058.5775785623</v>
      </c>
      <c r="D395" s="13">
        <v>1645708.9932993799</v>
      </c>
      <c r="E395" s="13">
        <v>34349.584279182374</v>
      </c>
      <c r="F395" s="13">
        <v>1755487</v>
      </c>
      <c r="G395" s="13">
        <v>1734154</v>
      </c>
      <c r="H395" s="13">
        <v>21333</v>
      </c>
      <c r="I395" s="13">
        <v>120296</v>
      </c>
      <c r="J395" s="13">
        <v>120296</v>
      </c>
      <c r="K395" s="13">
        <v>0</v>
      </c>
      <c r="L395" s="35">
        <v>521782.93772468809</v>
      </c>
      <c r="M395" s="13">
        <v>920097.34637235175</v>
      </c>
      <c r="N395" s="13">
        <v>792777</v>
      </c>
      <c r="O395" s="13">
        <v>0</v>
      </c>
      <c r="P395" s="13">
        <v>127320.34637235175</v>
      </c>
      <c r="Q395" s="35">
        <v>41150.462372000002</v>
      </c>
      <c r="R395" s="13">
        <v>136639</v>
      </c>
      <c r="S395" s="13">
        <v>0</v>
      </c>
      <c r="T395" s="13">
        <v>102479.25</v>
      </c>
      <c r="U395" s="35">
        <v>7329.6923961000002</v>
      </c>
      <c r="V395" s="13">
        <v>24270</v>
      </c>
      <c r="W395" s="13">
        <v>0</v>
      </c>
      <c r="X395" s="13">
        <v>18202.5</v>
      </c>
      <c r="Y395" s="35">
        <v>4461.7230637969151</v>
      </c>
      <c r="Z395" s="13">
        <v>251959</v>
      </c>
      <c r="AA395" s="13">
        <v>37168</v>
      </c>
      <c r="AB395" s="1">
        <v>163167.15</v>
      </c>
    </row>
    <row r="396" spans="1:28">
      <c r="A396" s="2">
        <v>1661</v>
      </c>
      <c r="B396" s="1" t="s">
        <v>507</v>
      </c>
      <c r="C396" s="13">
        <v>2236591.305945016</v>
      </c>
      <c r="D396" s="13">
        <v>2196820.8855870632</v>
      </c>
      <c r="E396" s="13">
        <v>39770.420357952928</v>
      </c>
      <c r="F396" s="13">
        <v>3062173</v>
      </c>
      <c r="G396" s="13">
        <v>3036812</v>
      </c>
      <c r="H396" s="13">
        <v>25361</v>
      </c>
      <c r="I396" s="13">
        <v>120537</v>
      </c>
      <c r="J396" s="13">
        <v>120537</v>
      </c>
      <c r="K396" s="13">
        <v>0</v>
      </c>
      <c r="L396" s="35">
        <v>1130340.7024915125</v>
      </c>
      <c r="M396" s="13">
        <v>1276841.3249787521</v>
      </c>
      <c r="N396" s="13">
        <v>1020159</v>
      </c>
      <c r="O396" s="13">
        <v>549</v>
      </c>
      <c r="P396" s="13">
        <v>257231.32497875206</v>
      </c>
      <c r="Q396" s="35">
        <v>28818.465199999999</v>
      </c>
      <c r="R396" s="13">
        <v>89428</v>
      </c>
      <c r="S396" s="13">
        <v>0</v>
      </c>
      <c r="T396" s="13">
        <v>67071</v>
      </c>
      <c r="U396" s="35">
        <v>17885.038648999998</v>
      </c>
      <c r="V396" s="13">
        <v>22088</v>
      </c>
      <c r="W396" s="13">
        <v>0</v>
      </c>
      <c r="X396" s="13">
        <v>16566</v>
      </c>
      <c r="Y396" s="35">
        <v>5540.2826466563401</v>
      </c>
      <c r="Z396" s="13">
        <v>149806</v>
      </c>
      <c r="AA396" s="13">
        <v>16298</v>
      </c>
      <c r="AB396" s="1">
        <v>106276.95000000001</v>
      </c>
    </row>
    <row r="397" spans="1:28">
      <c r="A397" s="2">
        <v>1663</v>
      </c>
      <c r="B397" s="1" t="s">
        <v>319</v>
      </c>
      <c r="C397" s="13">
        <v>2111455.9408713491</v>
      </c>
      <c r="D397" s="13">
        <v>2090483.0819693045</v>
      </c>
      <c r="E397" s="13">
        <v>20972.858902044802</v>
      </c>
      <c r="F397" s="13">
        <v>2532497</v>
      </c>
      <c r="G397" s="13">
        <v>2492992</v>
      </c>
      <c r="H397" s="13">
        <v>39505</v>
      </c>
      <c r="I397" s="13">
        <v>85316</v>
      </c>
      <c r="J397" s="13">
        <v>85316</v>
      </c>
      <c r="K397" s="13">
        <v>0</v>
      </c>
      <c r="L397" s="35">
        <v>949243.30766646867</v>
      </c>
      <c r="M397" s="13">
        <v>1157572.3598409595</v>
      </c>
      <c r="N397" s="13">
        <v>1062811</v>
      </c>
      <c r="O397" s="13">
        <v>0</v>
      </c>
      <c r="P397" s="13">
        <v>94761.359840959543</v>
      </c>
      <c r="Q397" s="35">
        <v>38812.797687999999</v>
      </c>
      <c r="R397" s="13">
        <v>138275</v>
      </c>
      <c r="S397" s="13">
        <v>1024</v>
      </c>
      <c r="T397" s="13">
        <v>102938.25</v>
      </c>
      <c r="U397" s="35">
        <v>6428.4696197000003</v>
      </c>
      <c r="V397" s="13">
        <v>17198</v>
      </c>
      <c r="W397" s="13">
        <v>0</v>
      </c>
      <c r="X397" s="13">
        <v>12898.5</v>
      </c>
      <c r="Y397" s="35">
        <v>13447.819218676474</v>
      </c>
      <c r="Z397" s="13">
        <v>60723</v>
      </c>
      <c r="AA397" s="13">
        <v>37765</v>
      </c>
      <c r="AB397" s="1">
        <v>18099.599999999999</v>
      </c>
    </row>
    <row r="398" spans="1:28">
      <c r="A398" s="2">
        <v>1666</v>
      </c>
      <c r="B398" s="1" t="s">
        <v>508</v>
      </c>
      <c r="C398" s="13">
        <v>528330.03612604784</v>
      </c>
      <c r="D398" s="13">
        <v>499044.11104890652</v>
      </c>
      <c r="E398" s="13">
        <v>29285.925077141354</v>
      </c>
      <c r="F398" s="13">
        <v>544350</v>
      </c>
      <c r="G398" s="13">
        <v>532085</v>
      </c>
      <c r="H398" s="13">
        <v>12265</v>
      </c>
      <c r="I398" s="13">
        <v>18453</v>
      </c>
      <c r="J398" s="13">
        <v>0</v>
      </c>
      <c r="K398" s="13">
        <v>18453</v>
      </c>
      <c r="L398" s="35">
        <v>183452.03189374588</v>
      </c>
      <c r="M398" s="13">
        <v>296406.49402906431</v>
      </c>
      <c r="N398" s="13">
        <v>249405</v>
      </c>
      <c r="O398" s="13">
        <v>0</v>
      </c>
      <c r="P398" s="13">
        <v>47001.494029064314</v>
      </c>
      <c r="Q398" s="35">
        <v>11830.402733999999</v>
      </c>
      <c r="R398" s="13">
        <v>23249</v>
      </c>
      <c r="S398" s="13">
        <v>0</v>
      </c>
      <c r="T398" s="13">
        <v>17436.75</v>
      </c>
      <c r="U398" s="35">
        <v>2526.5746985000001</v>
      </c>
      <c r="V398" s="13">
        <v>0</v>
      </c>
      <c r="W398" s="13">
        <v>0</v>
      </c>
      <c r="X398" s="13">
        <v>0</v>
      </c>
      <c r="Y398" s="35">
        <v>85924.234571223278</v>
      </c>
      <c r="Z398" s="13">
        <v>4623</v>
      </c>
      <c r="AA398" s="13">
        <v>153825</v>
      </c>
      <c r="AB398" s="1">
        <v>-111901.5</v>
      </c>
    </row>
    <row r="399" spans="1:28">
      <c r="A399" s="2">
        <v>1667</v>
      </c>
      <c r="B399" s="1" t="s">
        <v>320</v>
      </c>
      <c r="C399" s="13">
        <v>563004.12477702112</v>
      </c>
      <c r="D399" s="13">
        <v>523050.60291532031</v>
      </c>
      <c r="E399" s="13">
        <v>39953.521861700858</v>
      </c>
      <c r="F399" s="13">
        <v>506830</v>
      </c>
      <c r="G399" s="13">
        <v>469966</v>
      </c>
      <c r="H399" s="13">
        <v>36864</v>
      </c>
      <c r="I399" s="13">
        <v>23514</v>
      </c>
      <c r="J399" s="13">
        <v>23514</v>
      </c>
      <c r="K399" s="13">
        <v>0</v>
      </c>
      <c r="L399" s="35">
        <v>173445.83232995897</v>
      </c>
      <c r="M399" s="13">
        <v>297400.33392796782</v>
      </c>
      <c r="N399" s="13">
        <v>151191</v>
      </c>
      <c r="O399" s="13">
        <v>0</v>
      </c>
      <c r="P399" s="13">
        <v>130084.37424746923</v>
      </c>
      <c r="Q399" s="35">
        <v>26628.729899000002</v>
      </c>
      <c r="R399" s="13">
        <v>22663</v>
      </c>
      <c r="S399" s="13">
        <v>0</v>
      </c>
      <c r="T399" s="13">
        <v>16997.25</v>
      </c>
      <c r="U399" s="35">
        <v>0</v>
      </c>
      <c r="V399" s="13">
        <v>0</v>
      </c>
      <c r="W399" s="13">
        <v>0</v>
      </c>
      <c r="X399" s="13">
        <v>0</v>
      </c>
      <c r="Y399" s="35">
        <v>42883.665322234068</v>
      </c>
      <c r="Z399" s="13">
        <v>221060</v>
      </c>
      <c r="AA399" s="13">
        <v>179322</v>
      </c>
      <c r="AB399" s="1">
        <v>34188.9</v>
      </c>
    </row>
    <row r="400" spans="1:28">
      <c r="A400" s="2">
        <v>1669</v>
      </c>
      <c r="B400" s="1" t="s">
        <v>321</v>
      </c>
      <c r="C400" s="13">
        <v>2156202.9506155937</v>
      </c>
      <c r="D400" s="13">
        <v>2077951.5571119597</v>
      </c>
      <c r="E400" s="13">
        <v>78251.393503634026</v>
      </c>
      <c r="F400" s="13">
        <v>2515507</v>
      </c>
      <c r="G400" s="13">
        <v>2419515</v>
      </c>
      <c r="H400" s="13">
        <v>95992</v>
      </c>
      <c r="I400" s="13">
        <v>63791</v>
      </c>
      <c r="J400" s="13">
        <v>63111</v>
      </c>
      <c r="K400" s="13">
        <v>680</v>
      </c>
      <c r="L400" s="35">
        <v>554034.20812288753</v>
      </c>
      <c r="M400" s="13">
        <v>574355.48354237189</v>
      </c>
      <c r="N400" s="13">
        <v>572271</v>
      </c>
      <c r="O400" s="13">
        <v>17550</v>
      </c>
      <c r="P400" s="13">
        <v>19634.483542371891</v>
      </c>
      <c r="Q400" s="35">
        <v>68690.339756999994</v>
      </c>
      <c r="R400" s="13">
        <v>433574</v>
      </c>
      <c r="S400" s="13">
        <v>7529</v>
      </c>
      <c r="T400" s="13">
        <v>319533.75</v>
      </c>
      <c r="U400" s="35">
        <v>8814.4197218000008</v>
      </c>
      <c r="V400" s="13">
        <v>25529</v>
      </c>
      <c r="W400" s="13">
        <v>0</v>
      </c>
      <c r="X400" s="13">
        <v>19146.75</v>
      </c>
      <c r="Y400" s="35">
        <v>1891.0269585249123</v>
      </c>
      <c r="Z400" s="13">
        <v>19404</v>
      </c>
      <c r="AA400" s="13">
        <v>29112</v>
      </c>
      <c r="AB400" s="1">
        <v>-5980.2</v>
      </c>
    </row>
    <row r="401" spans="1:28">
      <c r="A401" s="2">
        <v>1671</v>
      </c>
      <c r="B401" s="1" t="s">
        <v>438</v>
      </c>
      <c r="C401" s="13">
        <v>437738.4670276182</v>
      </c>
      <c r="D401" s="13">
        <v>429956.65310358297</v>
      </c>
      <c r="E401" s="13">
        <v>7781.8139240352239</v>
      </c>
      <c r="F401" s="13">
        <v>415036</v>
      </c>
      <c r="G401" s="13">
        <v>394492</v>
      </c>
      <c r="H401" s="13">
        <v>20544</v>
      </c>
      <c r="I401" s="13">
        <v>34083</v>
      </c>
      <c r="J401" s="13">
        <v>34083</v>
      </c>
      <c r="K401" s="13">
        <v>0</v>
      </c>
      <c r="L401" s="35">
        <v>141863.85945471257</v>
      </c>
      <c r="M401" s="13">
        <v>244881.3936982294</v>
      </c>
      <c r="N401" s="13">
        <v>118465</v>
      </c>
      <c r="O401" s="13">
        <v>0</v>
      </c>
      <c r="P401" s="13">
        <v>106397.89459103442</v>
      </c>
      <c r="Q401" s="35">
        <v>18632.015475</v>
      </c>
      <c r="R401" s="13">
        <v>72324</v>
      </c>
      <c r="S401" s="13">
        <v>0</v>
      </c>
      <c r="T401" s="13">
        <v>54243</v>
      </c>
      <c r="U401" s="35">
        <v>4614.0622235999999</v>
      </c>
      <c r="V401" s="13">
        <v>0</v>
      </c>
      <c r="W401" s="13">
        <v>0</v>
      </c>
      <c r="X401" s="13">
        <v>0</v>
      </c>
      <c r="Y401" s="35">
        <v>11154.307659375962</v>
      </c>
      <c r="Z401" s="13">
        <v>112680</v>
      </c>
      <c r="AA401" s="13">
        <v>70069</v>
      </c>
      <c r="AB401" s="1">
        <v>33015.300000000003</v>
      </c>
    </row>
    <row r="402" spans="1:28">
      <c r="A402" s="2">
        <v>1672</v>
      </c>
      <c r="B402" s="1" t="s">
        <v>446</v>
      </c>
      <c r="C402" s="13">
        <v>729734.92852357565</v>
      </c>
      <c r="D402" s="13">
        <v>677714.75965215615</v>
      </c>
      <c r="E402" s="13">
        <v>52020.168871419512</v>
      </c>
      <c r="F402" s="13">
        <v>819293</v>
      </c>
      <c r="G402" s="13">
        <v>764900</v>
      </c>
      <c r="H402" s="13">
        <v>54393</v>
      </c>
      <c r="I402" s="13">
        <v>25725</v>
      </c>
      <c r="J402" s="13">
        <v>25725</v>
      </c>
      <c r="K402" s="13">
        <v>0</v>
      </c>
      <c r="L402" s="35">
        <v>249125.84335531248</v>
      </c>
      <c r="M402" s="13">
        <v>434624.19377301773</v>
      </c>
      <c r="N402" s="13">
        <v>195897</v>
      </c>
      <c r="O402" s="13">
        <v>0</v>
      </c>
      <c r="P402" s="13">
        <v>186844.38251648436</v>
      </c>
      <c r="Q402" s="35">
        <v>19019.207160000002</v>
      </c>
      <c r="R402" s="13">
        <v>50673</v>
      </c>
      <c r="S402" s="13">
        <v>0</v>
      </c>
      <c r="T402" s="13">
        <v>38004.75</v>
      </c>
      <c r="U402" s="35">
        <v>12635.499263</v>
      </c>
      <c r="V402" s="13">
        <v>203</v>
      </c>
      <c r="W402" s="13">
        <v>0</v>
      </c>
      <c r="X402" s="13">
        <v>152.25</v>
      </c>
      <c r="Y402" s="35">
        <v>5896.7247441013178</v>
      </c>
      <c r="Z402" s="13">
        <v>85467</v>
      </c>
      <c r="AA402" s="13">
        <v>70515</v>
      </c>
      <c r="AB402" s="1">
        <v>12154.05</v>
      </c>
    </row>
    <row r="403" spans="1:28">
      <c r="A403" s="2">
        <v>1674</v>
      </c>
      <c r="B403" s="1" t="s">
        <v>322</v>
      </c>
      <c r="C403" s="13">
        <v>15596912.879640777</v>
      </c>
      <c r="D403" s="13">
        <v>14957027.279605998</v>
      </c>
      <c r="E403" s="13">
        <v>639885.60003477882</v>
      </c>
      <c r="F403" s="13">
        <v>11787750</v>
      </c>
      <c r="G403" s="13">
        <v>11074267</v>
      </c>
      <c r="H403" s="13">
        <v>713483</v>
      </c>
      <c r="I403" s="13">
        <v>541268</v>
      </c>
      <c r="J403" s="13">
        <v>534145</v>
      </c>
      <c r="K403" s="13">
        <v>7123</v>
      </c>
      <c r="L403" s="35">
        <v>5133067.4826645898</v>
      </c>
      <c r="M403" s="13">
        <v>4785116.4699032176</v>
      </c>
      <c r="N403" s="13">
        <v>4785116</v>
      </c>
      <c r="O403" s="13">
        <v>0</v>
      </c>
      <c r="P403" s="13">
        <v>0.46990321762859821</v>
      </c>
      <c r="Q403" s="35">
        <v>206710.47839999999</v>
      </c>
      <c r="R403" s="13">
        <v>445558</v>
      </c>
      <c r="S403" s="13">
        <v>19862</v>
      </c>
      <c r="T403" s="13">
        <v>319272</v>
      </c>
      <c r="U403" s="35">
        <v>45704.160833000002</v>
      </c>
      <c r="V403" s="13">
        <v>98223</v>
      </c>
      <c r="W403" s="13">
        <v>0</v>
      </c>
      <c r="X403" s="13">
        <v>73667.25</v>
      </c>
      <c r="Y403" s="35">
        <v>34560.69275682405</v>
      </c>
      <c r="Z403" s="13">
        <v>346454</v>
      </c>
      <c r="AA403" s="13">
        <v>227045</v>
      </c>
      <c r="AB403" s="1">
        <v>95845.05</v>
      </c>
    </row>
    <row r="404" spans="1:28">
      <c r="A404" s="2">
        <v>1676</v>
      </c>
      <c r="B404" s="1" t="s">
        <v>323</v>
      </c>
      <c r="C404" s="13">
        <v>3407103.4645770001</v>
      </c>
      <c r="D404" s="13">
        <v>3277481.7835994656</v>
      </c>
      <c r="E404" s="13">
        <v>129621.68097753436</v>
      </c>
      <c r="F404" s="13">
        <v>3115760</v>
      </c>
      <c r="G404" s="13">
        <v>3001075</v>
      </c>
      <c r="H404" s="13">
        <v>114685</v>
      </c>
      <c r="I404" s="13">
        <v>297859</v>
      </c>
      <c r="J404" s="13">
        <v>297859</v>
      </c>
      <c r="K404" s="13">
        <v>0</v>
      </c>
      <c r="L404" s="35">
        <v>1250360.6664343055</v>
      </c>
      <c r="M404" s="13">
        <v>2173394.7246150314</v>
      </c>
      <c r="N404" s="13">
        <v>1366642</v>
      </c>
      <c r="O404" s="13">
        <v>108764</v>
      </c>
      <c r="P404" s="13">
        <v>915516.72461503139</v>
      </c>
      <c r="Q404" s="35">
        <v>64951.916139000001</v>
      </c>
      <c r="R404" s="13">
        <v>43297</v>
      </c>
      <c r="S404" s="13">
        <v>0</v>
      </c>
      <c r="T404" s="13">
        <v>32472.75</v>
      </c>
      <c r="U404" s="35">
        <v>22479.221010000001</v>
      </c>
      <c r="V404" s="13">
        <v>45744</v>
      </c>
      <c r="W404" s="13">
        <v>1488</v>
      </c>
      <c r="X404" s="13">
        <v>33192</v>
      </c>
      <c r="Y404" s="35">
        <v>38138.622844110563</v>
      </c>
      <c r="Z404" s="13">
        <v>140198</v>
      </c>
      <c r="AA404" s="13">
        <v>229413</v>
      </c>
      <c r="AB404" s="1">
        <v>-63410.55</v>
      </c>
    </row>
    <row r="405" spans="1:28">
      <c r="A405" s="2">
        <v>1680</v>
      </c>
      <c r="B405" s="1" t="s">
        <v>324</v>
      </c>
      <c r="C405" s="13">
        <v>2170231.1998625873</v>
      </c>
      <c r="D405" s="13">
        <v>2131576.151342886</v>
      </c>
      <c r="E405" s="13">
        <v>38655.048519701304</v>
      </c>
      <c r="F405" s="13">
        <v>2339525</v>
      </c>
      <c r="G405" s="13">
        <v>2312366</v>
      </c>
      <c r="H405" s="13">
        <v>27159</v>
      </c>
      <c r="I405" s="13">
        <v>134612</v>
      </c>
      <c r="J405" s="13">
        <v>134612</v>
      </c>
      <c r="K405" s="13">
        <v>0</v>
      </c>
      <c r="L405" s="35">
        <v>1131461.5742468191</v>
      </c>
      <c r="M405" s="13">
        <v>2018781.9599810254</v>
      </c>
      <c r="N405" s="13">
        <v>1471821</v>
      </c>
      <c r="O405" s="13">
        <v>0</v>
      </c>
      <c r="P405" s="13">
        <v>546960.95998102543</v>
      </c>
      <c r="Q405" s="35">
        <v>79499.815736999997</v>
      </c>
      <c r="R405" s="13">
        <v>213642</v>
      </c>
      <c r="S405" s="13">
        <v>1200</v>
      </c>
      <c r="T405" s="13">
        <v>159331.5</v>
      </c>
      <c r="U405" s="35">
        <v>47489.976505999999</v>
      </c>
      <c r="V405" s="13">
        <v>118439</v>
      </c>
      <c r="W405" s="13">
        <v>0</v>
      </c>
      <c r="X405" s="13">
        <v>88829.25</v>
      </c>
      <c r="Y405" s="35">
        <v>11140.550679945347</v>
      </c>
      <c r="Z405" s="13">
        <v>346987</v>
      </c>
      <c r="AA405" s="13">
        <v>97649</v>
      </c>
      <c r="AB405" s="1">
        <v>192646.05</v>
      </c>
    </row>
    <row r="406" spans="1:28">
      <c r="A406" s="2">
        <v>1681</v>
      </c>
      <c r="B406" s="1" t="s">
        <v>325</v>
      </c>
      <c r="C406" s="13">
        <v>3155023.6373225981</v>
      </c>
      <c r="D406" s="13">
        <v>3107956.2351924866</v>
      </c>
      <c r="E406" s="13">
        <v>47067.402130111637</v>
      </c>
      <c r="F406" s="13">
        <v>3188826</v>
      </c>
      <c r="G406" s="13">
        <v>3151353</v>
      </c>
      <c r="H406" s="13">
        <v>37473</v>
      </c>
      <c r="I406" s="13">
        <v>203141</v>
      </c>
      <c r="J406" s="13">
        <v>203141</v>
      </c>
      <c r="K406" s="13">
        <v>0</v>
      </c>
      <c r="L406" s="35">
        <v>1555377.8928471799</v>
      </c>
      <c r="M406" s="13">
        <v>1640791.4418737283</v>
      </c>
      <c r="N406" s="13">
        <v>1856166</v>
      </c>
      <c r="O406" s="13">
        <v>22974</v>
      </c>
      <c r="P406" s="13">
        <v>-192400.5581262717</v>
      </c>
      <c r="Q406" s="35">
        <v>65806.640759999995</v>
      </c>
      <c r="R406" s="13">
        <v>316606</v>
      </c>
      <c r="S406" s="13">
        <v>4670</v>
      </c>
      <c r="T406" s="13">
        <v>233952</v>
      </c>
      <c r="U406" s="35">
        <v>22747.049598000001</v>
      </c>
      <c r="V406" s="13">
        <v>71351</v>
      </c>
      <c r="W406" s="13">
        <v>0</v>
      </c>
      <c r="X406" s="13">
        <v>53513.25</v>
      </c>
      <c r="Y406" s="35">
        <v>55937.737480604337</v>
      </c>
      <c r="Z406" s="13">
        <v>327657</v>
      </c>
      <c r="AA406" s="13">
        <v>136473</v>
      </c>
      <c r="AB406" s="1">
        <v>150998.25</v>
      </c>
    </row>
    <row r="407" spans="1:28">
      <c r="A407" s="2">
        <v>1684</v>
      </c>
      <c r="B407" s="1" t="s">
        <v>326</v>
      </c>
      <c r="C407" s="13">
        <v>3421603.354050606</v>
      </c>
      <c r="D407" s="13">
        <v>3188396.5101881986</v>
      </c>
      <c r="E407" s="13">
        <v>233206.84386240746</v>
      </c>
      <c r="F407" s="13">
        <v>3477811</v>
      </c>
      <c r="G407" s="13">
        <v>3223622</v>
      </c>
      <c r="H407" s="13">
        <v>254189</v>
      </c>
      <c r="I407" s="13">
        <v>179695</v>
      </c>
      <c r="J407" s="13">
        <v>165131</v>
      </c>
      <c r="K407" s="13">
        <v>14564</v>
      </c>
      <c r="L407" s="35">
        <v>1065679.9091181504</v>
      </c>
      <c r="M407" s="13">
        <v>1754731.3803530643</v>
      </c>
      <c r="N407" s="13">
        <v>1302177</v>
      </c>
      <c r="O407" s="13">
        <v>0</v>
      </c>
      <c r="P407" s="13">
        <v>452554.38035306428</v>
      </c>
      <c r="Q407" s="35">
        <v>63675.042189</v>
      </c>
      <c r="R407" s="13">
        <v>138446</v>
      </c>
      <c r="S407" s="13">
        <v>1987</v>
      </c>
      <c r="T407" s="13">
        <v>102344.25</v>
      </c>
      <c r="U407" s="35">
        <v>32710.973281999999</v>
      </c>
      <c r="V407" s="13">
        <v>29052</v>
      </c>
      <c r="W407" s="13">
        <v>322</v>
      </c>
      <c r="X407" s="13">
        <v>21547.5</v>
      </c>
      <c r="Y407" s="35">
        <v>5162.5853949685006</v>
      </c>
      <c r="Z407" s="13">
        <v>95374</v>
      </c>
      <c r="AA407" s="13">
        <v>7761</v>
      </c>
      <c r="AB407" s="1">
        <v>68408.100000000006</v>
      </c>
    </row>
    <row r="408" spans="1:28">
      <c r="A408" s="2">
        <v>1685</v>
      </c>
      <c r="B408" s="1" t="s">
        <v>327</v>
      </c>
      <c r="C408" s="13">
        <v>673299.76279247098</v>
      </c>
      <c r="D408" s="13">
        <v>657243.56610970735</v>
      </c>
      <c r="E408" s="13">
        <v>16056.196682763619</v>
      </c>
      <c r="F408" s="13">
        <v>635302</v>
      </c>
      <c r="G408" s="13">
        <v>620335</v>
      </c>
      <c r="H408" s="13">
        <v>14967</v>
      </c>
      <c r="I408" s="13">
        <v>3421</v>
      </c>
      <c r="J408" s="13">
        <v>3421</v>
      </c>
      <c r="K408" s="13">
        <v>0</v>
      </c>
      <c r="L408" s="35">
        <v>231692.86043442052</v>
      </c>
      <c r="M408" s="13">
        <v>410148.04118878883</v>
      </c>
      <c r="N408" s="13">
        <v>26044</v>
      </c>
      <c r="O408" s="13">
        <v>22</v>
      </c>
      <c r="P408" s="13">
        <v>173769.64532581539</v>
      </c>
      <c r="Q408" s="35">
        <v>25326.710977999999</v>
      </c>
      <c r="R408" s="13">
        <v>73425</v>
      </c>
      <c r="S408" s="13">
        <v>228</v>
      </c>
      <c r="T408" s="13">
        <v>54897.75</v>
      </c>
      <c r="U408" s="35">
        <v>8392.5459326</v>
      </c>
      <c r="V408" s="13">
        <v>35479</v>
      </c>
      <c r="W408" s="13">
        <v>0</v>
      </c>
      <c r="X408" s="13">
        <v>26609.25</v>
      </c>
      <c r="Y408" s="35">
        <v>1371.9798421350004</v>
      </c>
      <c r="Z408" s="13">
        <v>4225</v>
      </c>
      <c r="AA408" s="13">
        <v>51405</v>
      </c>
      <c r="AB408" s="1">
        <v>-35038.65</v>
      </c>
    </row>
    <row r="409" spans="1:28">
      <c r="A409" s="2">
        <v>1690</v>
      </c>
      <c r="B409" s="1" t="s">
        <v>328</v>
      </c>
      <c r="C409" s="13">
        <v>1257386.3236606265</v>
      </c>
      <c r="D409" s="13">
        <v>1229966.2286982611</v>
      </c>
      <c r="E409" s="13">
        <v>27420.094962365354</v>
      </c>
      <c r="F409" s="13">
        <v>1392174</v>
      </c>
      <c r="G409" s="13">
        <v>1356406</v>
      </c>
      <c r="H409" s="13">
        <v>35768</v>
      </c>
      <c r="I409" s="13">
        <v>45503</v>
      </c>
      <c r="J409" s="13">
        <v>45503</v>
      </c>
      <c r="K409" s="13">
        <v>0</v>
      </c>
      <c r="L409" s="35">
        <v>435432.46950358083</v>
      </c>
      <c r="M409" s="13">
        <v>756226.52373613138</v>
      </c>
      <c r="N409" s="13">
        <v>574821</v>
      </c>
      <c r="O409" s="13">
        <v>16016</v>
      </c>
      <c r="P409" s="13">
        <v>197421.52373613138</v>
      </c>
      <c r="Q409" s="35">
        <v>33853.309692000003</v>
      </c>
      <c r="R409" s="13">
        <v>78423</v>
      </c>
      <c r="S409" s="13">
        <v>1299</v>
      </c>
      <c r="T409" s="13">
        <v>57843</v>
      </c>
      <c r="U409" s="35">
        <v>13838.977396</v>
      </c>
      <c r="V409" s="13">
        <v>4066</v>
      </c>
      <c r="W409" s="13">
        <v>0</v>
      </c>
      <c r="X409" s="13">
        <v>3049.5</v>
      </c>
      <c r="Y409" s="35">
        <v>19451.811222004348</v>
      </c>
      <c r="Z409" s="13">
        <v>109464</v>
      </c>
      <c r="AA409" s="13">
        <v>62690</v>
      </c>
      <c r="AB409" s="1">
        <v>37919.550000000003</v>
      </c>
    </row>
    <row r="410" spans="1:28">
      <c r="A410" s="2">
        <v>1695</v>
      </c>
      <c r="B410" s="1" t="s">
        <v>329</v>
      </c>
      <c r="C410" s="13">
        <v>575693.5480187491</v>
      </c>
      <c r="D410" s="13">
        <v>544813.86618728132</v>
      </c>
      <c r="E410" s="13">
        <v>30879.681831467791</v>
      </c>
      <c r="F410" s="13">
        <v>622453</v>
      </c>
      <c r="G410" s="13">
        <v>592229</v>
      </c>
      <c r="H410" s="13">
        <v>30224</v>
      </c>
      <c r="I410" s="13">
        <v>13712</v>
      </c>
      <c r="J410" s="13">
        <v>13712</v>
      </c>
      <c r="K410" s="13">
        <v>0</v>
      </c>
      <c r="L410" s="35">
        <v>169706.23321827876</v>
      </c>
      <c r="M410" s="13">
        <v>184284.65691784275</v>
      </c>
      <c r="N410" s="13">
        <v>245089</v>
      </c>
      <c r="O410" s="13">
        <v>43140</v>
      </c>
      <c r="P410" s="13">
        <v>-17664.343082157255</v>
      </c>
      <c r="Q410" s="35">
        <v>20544.668801</v>
      </c>
      <c r="R410" s="13">
        <v>5322</v>
      </c>
      <c r="S410" s="13">
        <v>0</v>
      </c>
      <c r="T410" s="13">
        <v>3991.5</v>
      </c>
      <c r="U410" s="35">
        <v>5056.3586720000003</v>
      </c>
      <c r="V410" s="13">
        <v>18574</v>
      </c>
      <c r="W410" s="13">
        <v>0</v>
      </c>
      <c r="X410" s="13">
        <v>13930.5</v>
      </c>
      <c r="Y410" s="35">
        <v>0</v>
      </c>
      <c r="Z410" s="13">
        <v>2473</v>
      </c>
      <c r="AA410" s="13">
        <v>28934</v>
      </c>
      <c r="AB410" s="1">
        <v>-19474.8</v>
      </c>
    </row>
    <row r="411" spans="1:28">
      <c r="A411" s="2">
        <v>1696</v>
      </c>
      <c r="B411" s="1" t="s">
        <v>330</v>
      </c>
      <c r="C411" s="13">
        <v>1350117.3621986844</v>
      </c>
      <c r="D411" s="13">
        <v>1286962.8166520498</v>
      </c>
      <c r="E411" s="13">
        <v>63154.545546634472</v>
      </c>
      <c r="F411" s="13">
        <v>1546542</v>
      </c>
      <c r="G411" s="13">
        <v>1474473</v>
      </c>
      <c r="H411" s="13">
        <v>72069</v>
      </c>
      <c r="I411" s="13">
        <v>22696</v>
      </c>
      <c r="J411" s="13">
        <v>22386</v>
      </c>
      <c r="K411" s="13">
        <v>310</v>
      </c>
      <c r="L411" s="35">
        <v>411631.08033266308</v>
      </c>
      <c r="M411" s="13">
        <v>702933.57353953179</v>
      </c>
      <c r="N411" s="13">
        <v>258754</v>
      </c>
      <c r="O411" s="13">
        <v>1363</v>
      </c>
      <c r="P411" s="13">
        <v>308723.3102494973</v>
      </c>
      <c r="Q411" s="35">
        <v>22794.632729000001</v>
      </c>
      <c r="R411" s="13">
        <v>111850</v>
      </c>
      <c r="S411" s="13">
        <v>981</v>
      </c>
      <c r="T411" s="13">
        <v>83151.75</v>
      </c>
      <c r="U411" s="35">
        <v>11231.295565</v>
      </c>
      <c r="V411" s="13">
        <v>14491</v>
      </c>
      <c r="W411" s="13">
        <v>0</v>
      </c>
      <c r="X411" s="13">
        <v>10868.25</v>
      </c>
      <c r="Y411" s="35">
        <v>15835.026963738232</v>
      </c>
      <c r="Z411" s="13">
        <v>42826</v>
      </c>
      <c r="AA411" s="13">
        <v>17411</v>
      </c>
      <c r="AB411" s="1">
        <v>20709.75</v>
      </c>
    </row>
    <row r="412" spans="1:28">
      <c r="A412" s="2">
        <v>1699</v>
      </c>
      <c r="B412" s="1" t="s">
        <v>331</v>
      </c>
      <c r="C412" s="13">
        <v>3788363.3479315154</v>
      </c>
      <c r="D412" s="13">
        <v>3737823.464459036</v>
      </c>
      <c r="E412" s="13">
        <v>50539.883472479247</v>
      </c>
      <c r="F412" s="13">
        <v>4141390</v>
      </c>
      <c r="G412" s="13">
        <v>4095477</v>
      </c>
      <c r="H412" s="13">
        <v>45913</v>
      </c>
      <c r="I412" s="13">
        <v>301758</v>
      </c>
      <c r="J412" s="13">
        <v>301758</v>
      </c>
      <c r="K412" s="13">
        <v>0</v>
      </c>
      <c r="L412" s="35">
        <v>1309927.1379989258</v>
      </c>
      <c r="M412" s="13">
        <v>1939447.8877288618</v>
      </c>
      <c r="N412" s="13">
        <v>1778943</v>
      </c>
      <c r="O412" s="13">
        <v>24070</v>
      </c>
      <c r="P412" s="13">
        <v>184574.88772886177</v>
      </c>
      <c r="Q412" s="35">
        <v>50201.785097</v>
      </c>
      <c r="R412" s="13">
        <v>141325</v>
      </c>
      <c r="S412" s="13">
        <v>0</v>
      </c>
      <c r="T412" s="13">
        <v>105993.75</v>
      </c>
      <c r="U412" s="35">
        <v>14265.299917</v>
      </c>
      <c r="V412" s="13">
        <v>29651</v>
      </c>
      <c r="W412" s="13">
        <v>0</v>
      </c>
      <c r="X412" s="13">
        <v>22238.25</v>
      </c>
      <c r="Y412" s="35">
        <v>15564.469935493273</v>
      </c>
      <c r="Z412" s="13">
        <v>78982</v>
      </c>
      <c r="AA412" s="13">
        <v>35176</v>
      </c>
      <c r="AB412" s="1">
        <v>35563.35</v>
      </c>
    </row>
    <row r="413" spans="1:28">
      <c r="A413" s="2">
        <v>1700</v>
      </c>
      <c r="B413" s="1" t="s">
        <v>332</v>
      </c>
      <c r="C413" s="13">
        <v>3674017.4041291359</v>
      </c>
      <c r="D413" s="13">
        <v>3581678.7998342882</v>
      </c>
      <c r="E413" s="13">
        <v>92338.604294847624</v>
      </c>
      <c r="F413" s="13">
        <v>3558634</v>
      </c>
      <c r="G413" s="13">
        <v>3488831</v>
      </c>
      <c r="H413" s="13">
        <v>69803</v>
      </c>
      <c r="I413" s="13">
        <v>132566</v>
      </c>
      <c r="J413" s="13">
        <v>124045</v>
      </c>
      <c r="K413" s="13">
        <v>8521</v>
      </c>
      <c r="L413" s="35">
        <v>1291097.0972966892</v>
      </c>
      <c r="M413" s="13">
        <v>1371122.7440297948</v>
      </c>
      <c r="N413" s="13">
        <v>1551620</v>
      </c>
      <c r="O413" s="13">
        <v>39548</v>
      </c>
      <c r="P413" s="13">
        <v>-140949.25597020518</v>
      </c>
      <c r="Q413" s="35">
        <v>51904.742071000001</v>
      </c>
      <c r="R413" s="13">
        <v>194193</v>
      </c>
      <c r="S413" s="13">
        <v>7205</v>
      </c>
      <c r="T413" s="13">
        <v>140241</v>
      </c>
      <c r="U413" s="35">
        <v>24208.728493999999</v>
      </c>
      <c r="V413" s="13">
        <v>37821</v>
      </c>
      <c r="W413" s="13">
        <v>0</v>
      </c>
      <c r="X413" s="13">
        <v>28365.75</v>
      </c>
      <c r="Y413" s="35">
        <v>534.47724200522146</v>
      </c>
      <c r="Z413" s="13">
        <v>266011</v>
      </c>
      <c r="AA413" s="13">
        <v>40288</v>
      </c>
      <c r="AB413" s="1">
        <v>173465.7</v>
      </c>
    </row>
    <row r="414" spans="1:28">
      <c r="A414" s="2">
        <v>1701</v>
      </c>
      <c r="B414" s="1" t="s">
        <v>333</v>
      </c>
      <c r="C414" s="13">
        <v>1457803.7951124227</v>
      </c>
      <c r="D414" s="13">
        <v>1441528.3924028459</v>
      </c>
      <c r="E414" s="13">
        <v>16275.402709576849</v>
      </c>
      <c r="F414" s="13">
        <v>1876026</v>
      </c>
      <c r="G414" s="13">
        <v>1844451</v>
      </c>
      <c r="H414" s="13">
        <v>31575</v>
      </c>
      <c r="I414" s="13">
        <v>92248</v>
      </c>
      <c r="J414" s="13">
        <v>80653</v>
      </c>
      <c r="K414" s="13">
        <v>11595</v>
      </c>
      <c r="L414" s="35">
        <v>626462.48148401442</v>
      </c>
      <c r="M414" s="13">
        <v>503228.0678044454</v>
      </c>
      <c r="N414" s="13">
        <v>676563</v>
      </c>
      <c r="O414" s="13">
        <v>12781</v>
      </c>
      <c r="P414" s="13">
        <v>-160553.9321955546</v>
      </c>
      <c r="Q414" s="35">
        <v>22579.162805</v>
      </c>
      <c r="R414" s="13">
        <v>75436</v>
      </c>
      <c r="S414" s="13">
        <v>0</v>
      </c>
      <c r="T414" s="13">
        <v>56577</v>
      </c>
      <c r="U414" s="35">
        <v>10430.727322999999</v>
      </c>
      <c r="V414" s="13">
        <v>30567</v>
      </c>
      <c r="W414" s="13">
        <v>0</v>
      </c>
      <c r="X414" s="13">
        <v>22925.25</v>
      </c>
      <c r="Y414" s="35">
        <v>17959.550762514216</v>
      </c>
      <c r="Z414" s="13">
        <v>67673</v>
      </c>
      <c r="AA414" s="13">
        <v>32128</v>
      </c>
      <c r="AB414" s="1">
        <v>29070.15</v>
      </c>
    </row>
    <row r="415" spans="1:28">
      <c r="A415" s="2">
        <v>1702</v>
      </c>
      <c r="B415" s="1" t="s">
        <v>334</v>
      </c>
      <c r="C415" s="13">
        <v>505781.81324778462</v>
      </c>
      <c r="D415" s="13">
        <v>476762.80374282534</v>
      </c>
      <c r="E415" s="13">
        <v>29019.00950495926</v>
      </c>
      <c r="F415" s="13">
        <v>652466</v>
      </c>
      <c r="G415" s="13">
        <v>611107</v>
      </c>
      <c r="H415" s="13">
        <v>41359</v>
      </c>
      <c r="I415" s="13">
        <v>31752</v>
      </c>
      <c r="J415" s="13">
        <v>25832</v>
      </c>
      <c r="K415" s="13">
        <v>5920</v>
      </c>
      <c r="L415" s="35">
        <v>293776.25355749525</v>
      </c>
      <c r="M415" s="13">
        <v>550468.00464187807</v>
      </c>
      <c r="N415" s="13">
        <v>145088</v>
      </c>
      <c r="O415" s="13">
        <v>0</v>
      </c>
      <c r="P415" s="13">
        <v>220332.19016812142</v>
      </c>
      <c r="Q415" s="35">
        <v>12618.687388</v>
      </c>
      <c r="R415" s="13">
        <v>25671</v>
      </c>
      <c r="S415" s="13">
        <v>0</v>
      </c>
      <c r="T415" s="13">
        <v>19253.25</v>
      </c>
      <c r="U415" s="35">
        <v>36515.131191</v>
      </c>
      <c r="V415" s="13">
        <v>56952</v>
      </c>
      <c r="W415" s="13">
        <v>0</v>
      </c>
      <c r="X415" s="13">
        <v>42714</v>
      </c>
      <c r="Y415" s="35">
        <v>1121.565635153516</v>
      </c>
      <c r="Z415" s="13">
        <v>157037</v>
      </c>
      <c r="AA415" s="13">
        <v>76452</v>
      </c>
      <c r="AB415" s="1">
        <v>62408.25</v>
      </c>
    </row>
    <row r="416" spans="1:28">
      <c r="A416" s="2">
        <v>1705</v>
      </c>
      <c r="B416" s="1" t="s">
        <v>335</v>
      </c>
      <c r="C416" s="13">
        <v>4799314.5833292296</v>
      </c>
      <c r="D416" s="13">
        <v>4682588.6639149887</v>
      </c>
      <c r="E416" s="13">
        <v>116725.91941424043</v>
      </c>
      <c r="F416" s="13">
        <v>4750008</v>
      </c>
      <c r="G416" s="13">
        <v>4615744</v>
      </c>
      <c r="H416" s="13">
        <v>134264</v>
      </c>
      <c r="I416" s="13">
        <v>302947</v>
      </c>
      <c r="J416" s="13">
        <v>302830</v>
      </c>
      <c r="K416" s="13">
        <v>117</v>
      </c>
      <c r="L416" s="35">
        <v>1374581.8835031046</v>
      </c>
      <c r="M416" s="13">
        <v>2105001.2201299686</v>
      </c>
      <c r="N416" s="13">
        <v>1782822</v>
      </c>
      <c r="O416" s="13">
        <v>159</v>
      </c>
      <c r="P416" s="13">
        <v>322338.2201299686</v>
      </c>
      <c r="Q416" s="35">
        <v>72804.302511999995</v>
      </c>
      <c r="R416" s="13">
        <v>144860</v>
      </c>
      <c r="S416" s="13">
        <v>14772</v>
      </c>
      <c r="T416" s="13">
        <v>97566</v>
      </c>
      <c r="U416" s="35">
        <v>36854.147334000001</v>
      </c>
      <c r="V416" s="13">
        <v>104965</v>
      </c>
      <c r="W416" s="13">
        <v>15135</v>
      </c>
      <c r="X416" s="13">
        <v>67372.5</v>
      </c>
      <c r="Y416" s="35">
        <v>27133.968812577492</v>
      </c>
      <c r="Z416" s="13">
        <v>152674</v>
      </c>
      <c r="AA416" s="13">
        <v>79128</v>
      </c>
      <c r="AB416" s="1">
        <v>58957.8</v>
      </c>
    </row>
    <row r="417" spans="1:28">
      <c r="A417" s="2">
        <v>1706</v>
      </c>
      <c r="B417" s="1" t="s">
        <v>336</v>
      </c>
      <c r="C417" s="13">
        <v>1904109.6095906573</v>
      </c>
      <c r="D417" s="13">
        <v>1853038.4738674283</v>
      </c>
      <c r="E417" s="13">
        <v>51071.135723228988</v>
      </c>
      <c r="F417" s="13">
        <v>1748725</v>
      </c>
      <c r="G417" s="13">
        <v>1679104</v>
      </c>
      <c r="H417" s="13">
        <v>69621</v>
      </c>
      <c r="I417" s="13">
        <v>79112</v>
      </c>
      <c r="J417" s="13">
        <v>79112</v>
      </c>
      <c r="K417" s="13">
        <v>0</v>
      </c>
      <c r="L417" s="35">
        <v>550509.30836721475</v>
      </c>
      <c r="M417" s="13">
        <v>926462.97893536161</v>
      </c>
      <c r="N417" s="13">
        <v>761558</v>
      </c>
      <c r="O417" s="13">
        <v>0</v>
      </c>
      <c r="P417" s="13">
        <v>164904.97893536161</v>
      </c>
      <c r="Q417" s="35">
        <v>51175.129019</v>
      </c>
      <c r="R417" s="13">
        <v>241899</v>
      </c>
      <c r="S417" s="13">
        <v>2925</v>
      </c>
      <c r="T417" s="13">
        <v>179230.5</v>
      </c>
      <c r="U417" s="35">
        <v>11245.883179</v>
      </c>
      <c r="V417" s="13">
        <v>18467</v>
      </c>
      <c r="W417" s="13">
        <v>0</v>
      </c>
      <c r="X417" s="13">
        <v>13850.25</v>
      </c>
      <c r="Y417" s="35">
        <v>40438.826988498833</v>
      </c>
      <c r="Z417" s="13">
        <v>182373</v>
      </c>
      <c r="AA417" s="13">
        <v>216410</v>
      </c>
      <c r="AB417" s="1">
        <v>-25067.7</v>
      </c>
    </row>
    <row r="418" spans="1:28">
      <c r="A418" s="2">
        <v>1708</v>
      </c>
      <c r="B418" s="1" t="s">
        <v>337</v>
      </c>
      <c r="C418" s="13">
        <v>6597831.10544773</v>
      </c>
      <c r="D418" s="13">
        <v>6466624.6938393656</v>
      </c>
      <c r="E418" s="13">
        <v>131206.41160836467</v>
      </c>
      <c r="F418" s="13">
        <v>6878832</v>
      </c>
      <c r="G418" s="13">
        <v>6769665</v>
      </c>
      <c r="H418" s="13">
        <v>109167</v>
      </c>
      <c r="I418" s="13">
        <v>330270</v>
      </c>
      <c r="J418" s="13">
        <v>325962</v>
      </c>
      <c r="K418" s="13">
        <v>4308</v>
      </c>
      <c r="L418" s="35">
        <v>2788775.2942004972</v>
      </c>
      <c r="M418" s="13">
        <v>3871080.1562959068</v>
      </c>
      <c r="N418" s="13">
        <v>2314023</v>
      </c>
      <c r="O418" s="13">
        <v>0</v>
      </c>
      <c r="P418" s="13">
        <v>1557057.1562959068</v>
      </c>
      <c r="Q418" s="35">
        <v>64111.297232999998</v>
      </c>
      <c r="R418" s="13">
        <v>167010</v>
      </c>
      <c r="S418" s="13">
        <v>14369</v>
      </c>
      <c r="T418" s="13">
        <v>114480.75</v>
      </c>
      <c r="U418" s="35">
        <v>26852.587607000001</v>
      </c>
      <c r="V418" s="13">
        <v>61274</v>
      </c>
      <c r="W418" s="13">
        <v>0</v>
      </c>
      <c r="X418" s="13">
        <v>45955.5</v>
      </c>
      <c r="Y418" s="35">
        <v>63545.347115157063</v>
      </c>
      <c r="Z418" s="13">
        <v>499633</v>
      </c>
      <c r="AA418" s="13">
        <v>106573</v>
      </c>
      <c r="AB418" s="1">
        <v>305255.09999999998</v>
      </c>
    </row>
    <row r="419" spans="1:28">
      <c r="A419" s="2">
        <v>1709</v>
      </c>
      <c r="B419" s="1" t="s">
        <v>338</v>
      </c>
      <c r="C419" s="13">
        <v>3054027.0102893836</v>
      </c>
      <c r="D419" s="13">
        <v>2954187.6915634824</v>
      </c>
      <c r="E419" s="13">
        <v>99839.318725901321</v>
      </c>
      <c r="F419" s="13">
        <v>2807399</v>
      </c>
      <c r="G419" s="13">
        <v>2692737</v>
      </c>
      <c r="H419" s="13">
        <v>114662</v>
      </c>
      <c r="I419" s="13">
        <v>85255</v>
      </c>
      <c r="J419" s="13">
        <v>85021</v>
      </c>
      <c r="K419" s="13">
        <v>234</v>
      </c>
      <c r="L419" s="35">
        <v>936238.37296595715</v>
      </c>
      <c r="M419" s="13">
        <v>1175136.2988668061</v>
      </c>
      <c r="N419" s="13">
        <v>1001114</v>
      </c>
      <c r="O419" s="13">
        <v>26559</v>
      </c>
      <c r="P419" s="13">
        <v>200581.29886680609</v>
      </c>
      <c r="Q419" s="35">
        <v>89677.192091999998</v>
      </c>
      <c r="R419" s="13">
        <v>207855</v>
      </c>
      <c r="S419" s="13">
        <v>7</v>
      </c>
      <c r="T419" s="13">
        <v>155886</v>
      </c>
      <c r="U419" s="35">
        <v>11588.692101000001</v>
      </c>
      <c r="V419" s="13">
        <v>54271</v>
      </c>
      <c r="W419" s="13">
        <v>0</v>
      </c>
      <c r="X419" s="13">
        <v>40703.25</v>
      </c>
      <c r="Y419" s="35">
        <v>2496.1481490189253</v>
      </c>
      <c r="Z419" s="13">
        <v>243169</v>
      </c>
      <c r="AA419" s="13">
        <v>62464</v>
      </c>
      <c r="AB419" s="1">
        <v>136883.85</v>
      </c>
    </row>
    <row r="420" spans="1:28">
      <c r="A420" s="2">
        <v>1711</v>
      </c>
      <c r="B420" s="1" t="s">
        <v>339</v>
      </c>
      <c r="C420" s="13">
        <v>4229292.53866472</v>
      </c>
      <c r="D420" s="13">
        <v>4072441.6009135656</v>
      </c>
      <c r="E420" s="13">
        <v>156850.9377511541</v>
      </c>
      <c r="F420" s="13">
        <v>4172476</v>
      </c>
      <c r="G420" s="13">
        <v>4037813</v>
      </c>
      <c r="H420" s="13">
        <v>134663</v>
      </c>
      <c r="I420" s="13">
        <v>213567</v>
      </c>
      <c r="J420" s="13">
        <v>199939</v>
      </c>
      <c r="K420" s="13">
        <v>13628</v>
      </c>
      <c r="L420" s="35">
        <v>1476837.2396981206</v>
      </c>
      <c r="M420" s="13">
        <v>2034735.7164931884</v>
      </c>
      <c r="N420" s="13">
        <v>1661790</v>
      </c>
      <c r="O420" s="13">
        <v>0</v>
      </c>
      <c r="P420" s="13">
        <v>372945.7164931884</v>
      </c>
      <c r="Q420" s="35">
        <v>90385.544355000005</v>
      </c>
      <c r="R420" s="13">
        <v>324646</v>
      </c>
      <c r="S420" s="13">
        <v>2463</v>
      </c>
      <c r="T420" s="13">
        <v>241637.25</v>
      </c>
      <c r="U420" s="35">
        <v>16061.254472000001</v>
      </c>
      <c r="V420" s="13">
        <v>92690</v>
      </c>
      <c r="W420" s="13">
        <v>170</v>
      </c>
      <c r="X420" s="13">
        <v>69390</v>
      </c>
      <c r="Y420" s="35">
        <v>22924.704911760226</v>
      </c>
      <c r="Z420" s="13">
        <v>567067</v>
      </c>
      <c r="AA420" s="13">
        <v>155105</v>
      </c>
      <c r="AB420" s="1">
        <v>317111.7</v>
      </c>
    </row>
    <row r="421" spans="1:28">
      <c r="A421" s="2">
        <v>1714</v>
      </c>
      <c r="B421" s="1" t="s">
        <v>340</v>
      </c>
      <c r="C421" s="13">
        <v>2713390.2596634468</v>
      </c>
      <c r="D421" s="13">
        <v>2625455.1175976247</v>
      </c>
      <c r="E421" s="13">
        <v>87935.142065822147</v>
      </c>
      <c r="F421" s="13">
        <v>2694831</v>
      </c>
      <c r="G421" s="13">
        <v>2603533</v>
      </c>
      <c r="H421" s="13">
        <v>91298</v>
      </c>
      <c r="I421" s="13">
        <v>102497</v>
      </c>
      <c r="J421" s="13">
        <v>102497</v>
      </c>
      <c r="K421" s="13">
        <v>0</v>
      </c>
      <c r="L421" s="35">
        <v>802849.59419345669</v>
      </c>
      <c r="M421" s="13">
        <v>1232444.1110884128</v>
      </c>
      <c r="N421" s="13">
        <v>975293</v>
      </c>
      <c r="O421" s="13">
        <v>2962</v>
      </c>
      <c r="P421" s="13">
        <v>260113.11108841281</v>
      </c>
      <c r="Q421" s="35">
        <v>45333.931554000003</v>
      </c>
      <c r="R421" s="13">
        <v>113042</v>
      </c>
      <c r="S421" s="13">
        <v>192</v>
      </c>
      <c r="T421" s="13">
        <v>84637.5</v>
      </c>
      <c r="U421" s="35">
        <v>50563.294968000002</v>
      </c>
      <c r="V421" s="13">
        <v>127924</v>
      </c>
      <c r="W421" s="13">
        <v>0</v>
      </c>
      <c r="X421" s="13">
        <v>95943</v>
      </c>
      <c r="Y421" s="35">
        <v>11790.289100635289</v>
      </c>
      <c r="Z421" s="13">
        <v>120465</v>
      </c>
      <c r="AA421" s="13">
        <v>26056</v>
      </c>
      <c r="AB421" s="1">
        <v>73764.75</v>
      </c>
    </row>
    <row r="422" spans="1:28">
      <c r="A422" s="2">
        <v>1719</v>
      </c>
      <c r="B422" s="1" t="s">
        <v>341</v>
      </c>
      <c r="C422" s="13">
        <v>1103840.5816856921</v>
      </c>
      <c r="D422" s="13">
        <v>1041548.6763241609</v>
      </c>
      <c r="E422" s="13">
        <v>62291.905361531142</v>
      </c>
      <c r="F422" s="13">
        <v>1251679</v>
      </c>
      <c r="G422" s="13">
        <v>1204282</v>
      </c>
      <c r="H422" s="13">
        <v>47397</v>
      </c>
      <c r="I422" s="13">
        <v>172148</v>
      </c>
      <c r="J422" s="13">
        <v>171970</v>
      </c>
      <c r="K422" s="13">
        <v>178</v>
      </c>
      <c r="L422" s="35">
        <v>403030.00237579865</v>
      </c>
      <c r="M422" s="13">
        <v>697868.49789044308</v>
      </c>
      <c r="N422" s="13">
        <v>377714</v>
      </c>
      <c r="O422" s="13">
        <v>21988</v>
      </c>
      <c r="P422" s="13">
        <v>302272.50178184896</v>
      </c>
      <c r="Q422" s="35">
        <v>53301.003531000002</v>
      </c>
      <c r="R422" s="13">
        <v>107645</v>
      </c>
      <c r="S422" s="13">
        <v>0</v>
      </c>
      <c r="T422" s="13">
        <v>80733.75</v>
      </c>
      <c r="U422" s="35">
        <v>34380.963301999996</v>
      </c>
      <c r="V422" s="13">
        <v>97484</v>
      </c>
      <c r="W422" s="13">
        <v>0</v>
      </c>
      <c r="X422" s="13">
        <v>73113</v>
      </c>
      <c r="Y422" s="35">
        <v>41971.42886064203</v>
      </c>
      <c r="Z422" s="13">
        <v>32140</v>
      </c>
      <c r="AA422" s="13">
        <v>74101</v>
      </c>
      <c r="AB422" s="1">
        <v>-31265.85</v>
      </c>
    </row>
    <row r="423" spans="1:28">
      <c r="A423" s="2">
        <v>1721</v>
      </c>
      <c r="B423" s="1" t="s">
        <v>342</v>
      </c>
      <c r="C423" s="13">
        <v>1947196.6336226168</v>
      </c>
      <c r="D423" s="13">
        <v>1901854.5118616731</v>
      </c>
      <c r="E423" s="13">
        <v>45342.121760943577</v>
      </c>
      <c r="F423" s="13">
        <v>1828390</v>
      </c>
      <c r="G423" s="13">
        <v>1792050</v>
      </c>
      <c r="H423" s="13">
        <v>36340</v>
      </c>
      <c r="I423" s="13">
        <v>55916</v>
      </c>
      <c r="J423" s="13">
        <v>55916</v>
      </c>
      <c r="K423" s="13">
        <v>0</v>
      </c>
      <c r="L423" s="35">
        <v>600822.54008137051</v>
      </c>
      <c r="M423" s="13">
        <v>1061562.2333535815</v>
      </c>
      <c r="N423" s="13">
        <v>777109</v>
      </c>
      <c r="O423" s="13">
        <v>5540</v>
      </c>
      <c r="P423" s="13">
        <v>289993.23335358151</v>
      </c>
      <c r="Q423" s="35">
        <v>76129.367320000005</v>
      </c>
      <c r="R423" s="13">
        <v>251148</v>
      </c>
      <c r="S423" s="13">
        <v>0</v>
      </c>
      <c r="T423" s="13">
        <v>188361</v>
      </c>
      <c r="U423" s="35">
        <v>11872.275312</v>
      </c>
      <c r="V423" s="13">
        <v>36935</v>
      </c>
      <c r="W423" s="13">
        <v>0</v>
      </c>
      <c r="X423" s="13">
        <v>27701.25</v>
      </c>
      <c r="Y423" s="35">
        <v>22754.229909678557</v>
      </c>
      <c r="Z423" s="13">
        <v>21877</v>
      </c>
      <c r="AA423" s="13">
        <v>61751</v>
      </c>
      <c r="AB423" s="1">
        <v>-28610.400000000001</v>
      </c>
    </row>
    <row r="424" spans="1:28">
      <c r="A424" s="2">
        <v>1722</v>
      </c>
      <c r="B424" s="1" t="s">
        <v>343</v>
      </c>
      <c r="C424" s="13">
        <v>1309648.8772519291</v>
      </c>
      <c r="D424" s="13">
        <v>1288144.766098096</v>
      </c>
      <c r="E424" s="13">
        <v>21504.11115383315</v>
      </c>
      <c r="F424" s="13">
        <v>1188895</v>
      </c>
      <c r="G424" s="13">
        <v>1162282</v>
      </c>
      <c r="H424" s="13">
        <v>26613</v>
      </c>
      <c r="I424" s="13">
        <v>85491</v>
      </c>
      <c r="J424" s="13">
        <v>85491</v>
      </c>
      <c r="K424" s="13">
        <v>0</v>
      </c>
      <c r="L424" s="35">
        <v>698516.79493397346</v>
      </c>
      <c r="M424" s="13">
        <v>1236338.4736295564</v>
      </c>
      <c r="N424" s="13">
        <v>736339</v>
      </c>
      <c r="O424" s="13">
        <v>0</v>
      </c>
      <c r="P424" s="13">
        <v>499999.47362955636</v>
      </c>
      <c r="Q424" s="35">
        <v>31294.324504</v>
      </c>
      <c r="R424" s="13">
        <v>45678</v>
      </c>
      <c r="S424" s="13">
        <v>4408</v>
      </c>
      <c r="T424" s="13">
        <v>30952.5</v>
      </c>
      <c r="U424" s="35">
        <v>22857.056607999999</v>
      </c>
      <c r="V424" s="13">
        <v>50292</v>
      </c>
      <c r="W424" s="13">
        <v>4041</v>
      </c>
      <c r="X424" s="13">
        <v>34688.25</v>
      </c>
      <c r="Y424" s="35">
        <v>16220.677824309749</v>
      </c>
      <c r="Z424" s="13">
        <v>133482</v>
      </c>
      <c r="AA424" s="13">
        <v>24588</v>
      </c>
      <c r="AB424" s="1">
        <v>84313.5</v>
      </c>
    </row>
    <row r="425" spans="1:28">
      <c r="A425" s="2">
        <v>1723</v>
      </c>
      <c r="B425" s="1" t="s">
        <v>344</v>
      </c>
      <c r="C425" s="13">
        <v>331000.20224538568</v>
      </c>
      <c r="D425" s="13">
        <v>318522.22157537815</v>
      </c>
      <c r="E425" s="13">
        <v>12477.980670007542</v>
      </c>
      <c r="F425" s="13">
        <v>414139</v>
      </c>
      <c r="G425" s="13">
        <v>402096</v>
      </c>
      <c r="H425" s="13">
        <v>12043</v>
      </c>
      <c r="I425" s="13">
        <v>40484</v>
      </c>
      <c r="J425" s="13">
        <v>40484</v>
      </c>
      <c r="K425" s="13">
        <v>0</v>
      </c>
      <c r="L425" s="35">
        <v>99815.040979550453</v>
      </c>
      <c r="M425" s="13">
        <v>178967.01783457398</v>
      </c>
      <c r="N425" s="13">
        <v>104941</v>
      </c>
      <c r="O425" s="13">
        <v>0</v>
      </c>
      <c r="P425" s="13">
        <v>74026.017834573984</v>
      </c>
      <c r="Q425" s="35">
        <v>9139.4818560999993</v>
      </c>
      <c r="R425" s="13">
        <v>35446</v>
      </c>
      <c r="S425" s="13">
        <v>0</v>
      </c>
      <c r="T425" s="13">
        <v>26584.5</v>
      </c>
      <c r="U425" s="35">
        <v>6154.8059861000002</v>
      </c>
      <c r="V425" s="13">
        <v>2999</v>
      </c>
      <c r="W425" s="13">
        <v>0</v>
      </c>
      <c r="X425" s="13">
        <v>2249.25</v>
      </c>
      <c r="Y425" s="35">
        <v>32090.199515272478</v>
      </c>
      <c r="Z425" s="13">
        <v>314000</v>
      </c>
      <c r="AA425" s="13">
        <v>20465</v>
      </c>
      <c r="AB425" s="1">
        <v>220151.25</v>
      </c>
    </row>
    <row r="426" spans="1:28">
      <c r="A426" s="2">
        <v>1724</v>
      </c>
      <c r="B426" s="1" t="s">
        <v>345</v>
      </c>
      <c r="C426" s="13">
        <v>1201775.3893599929</v>
      </c>
      <c r="D426" s="13">
        <v>1189379.9333116123</v>
      </c>
      <c r="E426" s="13">
        <v>12395.4560483806</v>
      </c>
      <c r="F426" s="13">
        <v>1240173</v>
      </c>
      <c r="G426" s="13">
        <v>1218806</v>
      </c>
      <c r="H426" s="13">
        <v>21367</v>
      </c>
      <c r="I426" s="13">
        <v>93052</v>
      </c>
      <c r="J426" s="13">
        <v>93052</v>
      </c>
      <c r="K426" s="13">
        <v>0</v>
      </c>
      <c r="L426" s="35">
        <v>328854.90279889217</v>
      </c>
      <c r="M426" s="13">
        <v>582096.88075659471</v>
      </c>
      <c r="N426" s="13">
        <v>490913</v>
      </c>
      <c r="O426" s="13">
        <v>0</v>
      </c>
      <c r="P426" s="13">
        <v>91183.880756594706</v>
      </c>
      <c r="Q426" s="35">
        <v>46821.982383000002</v>
      </c>
      <c r="R426" s="13">
        <v>138944</v>
      </c>
      <c r="S426" s="13">
        <v>13302</v>
      </c>
      <c r="T426" s="13">
        <v>94231.5</v>
      </c>
      <c r="U426" s="35">
        <v>0</v>
      </c>
      <c r="V426" s="13">
        <v>0</v>
      </c>
      <c r="W426" s="13">
        <v>0</v>
      </c>
      <c r="X426" s="13">
        <v>0</v>
      </c>
      <c r="Y426" s="35">
        <v>29318.168156455533</v>
      </c>
      <c r="Z426" s="13">
        <v>11827</v>
      </c>
      <c r="AA426" s="13">
        <v>17720</v>
      </c>
      <c r="AB426" s="1">
        <v>-3857.7</v>
      </c>
    </row>
    <row r="427" spans="1:28">
      <c r="A427" s="2">
        <v>1728</v>
      </c>
      <c r="B427" s="1" t="s">
        <v>346</v>
      </c>
      <c r="C427" s="13">
        <v>834238.64665356511</v>
      </c>
      <c r="D427" s="13">
        <v>813099.44906145916</v>
      </c>
      <c r="E427" s="13">
        <v>21139.197592105906</v>
      </c>
      <c r="F427" s="13">
        <v>832848</v>
      </c>
      <c r="G427" s="13">
        <v>790038</v>
      </c>
      <c r="H427" s="13">
        <v>42810</v>
      </c>
      <c r="I427" s="13">
        <v>18936</v>
      </c>
      <c r="J427" s="13">
        <v>18936</v>
      </c>
      <c r="K427" s="13">
        <v>0</v>
      </c>
      <c r="L427" s="35">
        <v>315751.18623505317</v>
      </c>
      <c r="M427" s="13">
        <v>564663.15791168343</v>
      </c>
      <c r="N427" s="13">
        <v>306703</v>
      </c>
      <c r="O427" s="13">
        <v>0</v>
      </c>
      <c r="P427" s="13">
        <v>236813.38967628987</v>
      </c>
      <c r="Q427" s="35">
        <v>27745.534636</v>
      </c>
      <c r="R427" s="13">
        <v>122122</v>
      </c>
      <c r="S427" s="13">
        <v>0</v>
      </c>
      <c r="T427" s="13">
        <v>91591.5</v>
      </c>
      <c r="U427" s="35">
        <v>7049.3184601000003</v>
      </c>
      <c r="V427" s="13">
        <v>18834</v>
      </c>
      <c r="W427" s="13">
        <v>0</v>
      </c>
      <c r="X427" s="13">
        <v>14125.5</v>
      </c>
      <c r="Y427" s="35">
        <v>16248.108157656694</v>
      </c>
      <c r="Z427" s="13">
        <v>245811</v>
      </c>
      <c r="AA427" s="13">
        <v>48440</v>
      </c>
      <c r="AB427" s="1">
        <v>148927.95000000001</v>
      </c>
    </row>
    <row r="428" spans="1:28">
      <c r="A428" s="2">
        <v>1729</v>
      </c>
      <c r="B428" s="1" t="s">
        <v>347</v>
      </c>
      <c r="C428" s="13">
        <v>1245541.0966198903</v>
      </c>
      <c r="D428" s="13">
        <v>1243134.9881224558</v>
      </c>
      <c r="E428" s="13">
        <v>2406.1084974345304</v>
      </c>
      <c r="F428" s="13">
        <v>1159734</v>
      </c>
      <c r="G428" s="13">
        <v>1133080</v>
      </c>
      <c r="H428" s="13">
        <v>26654</v>
      </c>
      <c r="I428" s="13">
        <v>42927</v>
      </c>
      <c r="J428" s="13">
        <v>42700</v>
      </c>
      <c r="K428" s="13">
        <v>227</v>
      </c>
      <c r="L428" s="35">
        <v>485759.81291249749</v>
      </c>
      <c r="M428" s="13">
        <v>588540.9258355659</v>
      </c>
      <c r="N428" s="13">
        <v>584579</v>
      </c>
      <c r="O428" s="13">
        <v>0</v>
      </c>
      <c r="P428" s="13">
        <v>3961.9258355658967</v>
      </c>
      <c r="Q428" s="35">
        <v>40345.209971999997</v>
      </c>
      <c r="R428" s="13">
        <v>146821</v>
      </c>
      <c r="S428" s="13">
        <v>7333</v>
      </c>
      <c r="T428" s="13">
        <v>104616</v>
      </c>
      <c r="U428" s="35">
        <v>5054.8999106000001</v>
      </c>
      <c r="V428" s="13">
        <v>39358</v>
      </c>
      <c r="W428" s="13">
        <v>1089</v>
      </c>
      <c r="X428" s="13">
        <v>28701.75</v>
      </c>
      <c r="Y428" s="35">
        <v>2707.8940893924419</v>
      </c>
      <c r="Z428" s="13">
        <v>27926</v>
      </c>
      <c r="AA428" s="13">
        <v>4744</v>
      </c>
      <c r="AB428" s="1">
        <v>19208.7</v>
      </c>
    </row>
    <row r="429" spans="1:28">
      <c r="A429" s="2">
        <v>1730</v>
      </c>
      <c r="B429" s="1" t="s">
        <v>348</v>
      </c>
      <c r="C429" s="13">
        <v>2584313.9818913722</v>
      </c>
      <c r="D429" s="13">
        <v>2573902.9851024598</v>
      </c>
      <c r="E429" s="13">
        <v>10410.99678891236</v>
      </c>
      <c r="F429" s="13">
        <v>3102640</v>
      </c>
      <c r="G429" s="13">
        <v>3079891</v>
      </c>
      <c r="H429" s="13">
        <v>22749</v>
      </c>
      <c r="I429" s="13">
        <v>276349</v>
      </c>
      <c r="J429" s="13">
        <v>276349</v>
      </c>
      <c r="K429" s="13">
        <v>0</v>
      </c>
      <c r="L429" s="35">
        <v>709403.96744212916</v>
      </c>
      <c r="M429" s="13">
        <v>1345685.312416336</v>
      </c>
      <c r="N429" s="13">
        <v>1087395</v>
      </c>
      <c r="O429" s="13">
        <v>0</v>
      </c>
      <c r="P429" s="13">
        <v>258290.31241633603</v>
      </c>
      <c r="Q429" s="35">
        <v>24343.603897000001</v>
      </c>
      <c r="R429" s="13">
        <v>179795</v>
      </c>
      <c r="S429" s="13">
        <v>3317</v>
      </c>
      <c r="T429" s="13">
        <v>132358.5</v>
      </c>
      <c r="U429" s="35">
        <v>5940.3680641999999</v>
      </c>
      <c r="V429" s="13">
        <v>18790</v>
      </c>
      <c r="W429" s="13">
        <v>0</v>
      </c>
      <c r="X429" s="13">
        <v>14092.5</v>
      </c>
      <c r="Y429" s="35">
        <v>5210.9207281848385</v>
      </c>
      <c r="Z429" s="13">
        <v>290521</v>
      </c>
      <c r="AA429" s="13">
        <v>54058</v>
      </c>
      <c r="AB429" s="1">
        <v>185033.55</v>
      </c>
    </row>
    <row r="430" spans="1:28">
      <c r="A430" s="2">
        <v>1731</v>
      </c>
      <c r="B430" s="1" t="s">
        <v>349</v>
      </c>
      <c r="C430" s="13">
        <v>3254958.8724851063</v>
      </c>
      <c r="D430" s="13">
        <v>3209532.9366557286</v>
      </c>
      <c r="E430" s="13">
        <v>45425.935829377733</v>
      </c>
      <c r="F430" s="13">
        <v>3710693</v>
      </c>
      <c r="G430" s="13">
        <v>3632763</v>
      </c>
      <c r="H430" s="13">
        <v>77930</v>
      </c>
      <c r="I430" s="13">
        <v>338406</v>
      </c>
      <c r="J430" s="13">
        <v>338406</v>
      </c>
      <c r="K430" s="13">
        <v>0</v>
      </c>
      <c r="L430" s="35">
        <v>1130017.1414902054</v>
      </c>
      <c r="M430" s="13">
        <v>1714117.7289622976</v>
      </c>
      <c r="N430" s="13">
        <v>739520</v>
      </c>
      <c r="O430" s="13">
        <v>0</v>
      </c>
      <c r="P430" s="13">
        <v>847512.85611765413</v>
      </c>
      <c r="Q430" s="35">
        <v>51764.502632999996</v>
      </c>
      <c r="R430" s="13">
        <v>154745</v>
      </c>
      <c r="S430" s="13">
        <v>12750</v>
      </c>
      <c r="T430" s="13">
        <v>106496.25</v>
      </c>
      <c r="U430" s="35">
        <v>21879.086581</v>
      </c>
      <c r="V430" s="13">
        <v>103079</v>
      </c>
      <c r="W430" s="13">
        <v>283</v>
      </c>
      <c r="X430" s="13">
        <v>77097</v>
      </c>
      <c r="Y430" s="35">
        <v>38351.298309192243</v>
      </c>
      <c r="Z430" s="13">
        <v>320352</v>
      </c>
      <c r="AA430" s="13">
        <v>148662</v>
      </c>
      <c r="AB430" s="1">
        <v>135928.65</v>
      </c>
    </row>
    <row r="431" spans="1:28">
      <c r="A431" s="2">
        <v>1734</v>
      </c>
      <c r="B431" s="1" t="s">
        <v>350</v>
      </c>
      <c r="C431" s="13">
        <v>5217706.0112244822</v>
      </c>
      <c r="D431" s="13">
        <v>5119625.4984951224</v>
      </c>
      <c r="E431" s="13">
        <v>98080.512729359616</v>
      </c>
      <c r="F431" s="13">
        <v>4974603</v>
      </c>
      <c r="G431" s="13">
        <v>4867173</v>
      </c>
      <c r="H431" s="13">
        <v>107430</v>
      </c>
      <c r="I431" s="13">
        <v>233018</v>
      </c>
      <c r="J431" s="13">
        <v>233018</v>
      </c>
      <c r="K431" s="13">
        <v>0</v>
      </c>
      <c r="L431" s="35">
        <v>1666769.5634217837</v>
      </c>
      <c r="M431" s="13">
        <v>2695466.0191638358</v>
      </c>
      <c r="N431" s="13">
        <v>1695648</v>
      </c>
      <c r="O431" s="13">
        <v>0</v>
      </c>
      <c r="P431" s="13">
        <v>999818.01916383579</v>
      </c>
      <c r="Q431" s="35">
        <v>51559.049811999997</v>
      </c>
      <c r="R431" s="13">
        <v>182506</v>
      </c>
      <c r="S431" s="13">
        <v>9738</v>
      </c>
      <c r="T431" s="13">
        <v>129576</v>
      </c>
      <c r="U431" s="35">
        <v>22309.421186</v>
      </c>
      <c r="V431" s="13">
        <v>39579</v>
      </c>
      <c r="W431" s="13">
        <v>0</v>
      </c>
      <c r="X431" s="13">
        <v>29684.25</v>
      </c>
      <c r="Y431" s="35">
        <v>41203.082967560236</v>
      </c>
      <c r="Z431" s="13">
        <v>258597</v>
      </c>
      <c r="AA431" s="13">
        <v>74765</v>
      </c>
      <c r="AB431" s="1">
        <v>141103.79999999999</v>
      </c>
    </row>
    <row r="432" spans="1:28">
      <c r="A432" s="2">
        <v>1735</v>
      </c>
      <c r="B432" s="1" t="s">
        <v>351</v>
      </c>
      <c r="C432" s="13">
        <v>3069373.9015259268</v>
      </c>
      <c r="D432" s="13">
        <v>2901545.8996546981</v>
      </c>
      <c r="E432" s="13">
        <v>167828.00187122865</v>
      </c>
      <c r="F432" s="13">
        <v>2627374</v>
      </c>
      <c r="G432" s="13">
        <v>2499660</v>
      </c>
      <c r="H432" s="13">
        <v>127714</v>
      </c>
      <c r="I432" s="13">
        <v>79950</v>
      </c>
      <c r="J432" s="13">
        <v>79950</v>
      </c>
      <c r="K432" s="13">
        <v>0</v>
      </c>
      <c r="L432" s="35">
        <v>1069517.2821149607</v>
      </c>
      <c r="M432" s="13">
        <v>1378784.6927575774</v>
      </c>
      <c r="N432" s="13">
        <v>985434</v>
      </c>
      <c r="O432" s="13">
        <v>529</v>
      </c>
      <c r="P432" s="13">
        <v>393879.6927575774</v>
      </c>
      <c r="Q432" s="35">
        <v>91443.881920999993</v>
      </c>
      <c r="R432" s="13">
        <v>275743</v>
      </c>
      <c r="S432" s="13">
        <v>3</v>
      </c>
      <c r="T432" s="13">
        <v>206805</v>
      </c>
      <c r="U432" s="35">
        <v>57221.665379999999</v>
      </c>
      <c r="V432" s="13">
        <v>91459</v>
      </c>
      <c r="W432" s="13">
        <v>482</v>
      </c>
      <c r="X432" s="13">
        <v>68232.75</v>
      </c>
      <c r="Y432" s="35">
        <v>68890.305439546006</v>
      </c>
      <c r="Z432" s="13">
        <v>580635</v>
      </c>
      <c r="AA432" s="13">
        <v>146297</v>
      </c>
      <c r="AB432" s="1">
        <v>329980.65000000002</v>
      </c>
    </row>
    <row r="433" spans="1:28">
      <c r="A433" s="2">
        <v>1740</v>
      </c>
      <c r="B433" s="1" t="s">
        <v>352</v>
      </c>
      <c r="C433" s="13">
        <v>1515421.9964766458</v>
      </c>
      <c r="D433" s="13">
        <v>1460799.7231319211</v>
      </c>
      <c r="E433" s="13">
        <v>54622.273344724701</v>
      </c>
      <c r="F433" s="13">
        <v>1584600</v>
      </c>
      <c r="G433" s="13">
        <v>1553597</v>
      </c>
      <c r="H433" s="13">
        <v>31003</v>
      </c>
      <c r="I433" s="13">
        <v>65732</v>
      </c>
      <c r="J433" s="13">
        <v>56933</v>
      </c>
      <c r="K433" s="13">
        <v>8799</v>
      </c>
      <c r="L433" s="35">
        <v>482293.37589226349</v>
      </c>
      <c r="M433" s="13">
        <v>517902.23954570224</v>
      </c>
      <c r="N433" s="13">
        <v>516645</v>
      </c>
      <c r="O433" s="13">
        <v>651</v>
      </c>
      <c r="P433" s="13">
        <v>1908.2395457022358</v>
      </c>
      <c r="Q433" s="35">
        <v>27496.129222</v>
      </c>
      <c r="R433" s="13">
        <v>95080</v>
      </c>
      <c r="S433" s="13">
        <v>0</v>
      </c>
      <c r="T433" s="13">
        <v>71310</v>
      </c>
      <c r="U433" s="35">
        <v>5946.2031096999999</v>
      </c>
      <c r="V433" s="13">
        <v>60239</v>
      </c>
      <c r="W433" s="13">
        <v>6301</v>
      </c>
      <c r="X433" s="13">
        <v>40453.5</v>
      </c>
      <c r="Y433" s="35">
        <v>12900.142712635536</v>
      </c>
      <c r="Z433" s="13">
        <v>264354</v>
      </c>
      <c r="AA433" s="13">
        <v>113638</v>
      </c>
      <c r="AB433" s="1">
        <v>118637.1</v>
      </c>
    </row>
    <row r="434" spans="1:28">
      <c r="A434" s="2">
        <v>1742</v>
      </c>
      <c r="B434" s="1" t="s">
        <v>353</v>
      </c>
      <c r="C434" s="13">
        <v>2833925.0221186448</v>
      </c>
      <c r="D434" s="13">
        <v>2505865.1519000563</v>
      </c>
      <c r="E434" s="13">
        <v>328059.87021858868</v>
      </c>
      <c r="F434" s="13">
        <v>2528896</v>
      </c>
      <c r="G434" s="13">
        <v>2255746</v>
      </c>
      <c r="H434" s="13">
        <v>273150</v>
      </c>
      <c r="I434" s="13">
        <v>111260</v>
      </c>
      <c r="J434" s="13">
        <v>111260</v>
      </c>
      <c r="K434" s="13">
        <v>0</v>
      </c>
      <c r="L434" s="35">
        <v>1007456.0645122249</v>
      </c>
      <c r="M434" s="13">
        <v>1287041.099478927</v>
      </c>
      <c r="N434" s="13">
        <v>1066670</v>
      </c>
      <c r="O434" s="13">
        <v>47335</v>
      </c>
      <c r="P434" s="13">
        <v>267706.09947892698</v>
      </c>
      <c r="Q434" s="35">
        <v>55412.567897000001</v>
      </c>
      <c r="R434" s="13">
        <v>167832</v>
      </c>
      <c r="S434" s="13">
        <v>3604</v>
      </c>
      <c r="T434" s="13">
        <v>123171</v>
      </c>
      <c r="U434" s="35">
        <v>4501.7375978999999</v>
      </c>
      <c r="V434" s="13">
        <v>20403</v>
      </c>
      <c r="W434" s="13">
        <v>0</v>
      </c>
      <c r="X434" s="13">
        <v>15302.25</v>
      </c>
      <c r="Y434" s="35">
        <v>35468.281589640581</v>
      </c>
      <c r="Z434" s="13">
        <v>200477</v>
      </c>
      <c r="AA434" s="13">
        <v>217458</v>
      </c>
      <c r="AB434" s="1">
        <v>-10403.1</v>
      </c>
    </row>
    <row r="435" spans="1:28">
      <c r="A435" s="2">
        <v>1771</v>
      </c>
      <c r="B435" s="1" t="s">
        <v>354</v>
      </c>
      <c r="C435" s="13">
        <v>6165983.0185659043</v>
      </c>
      <c r="D435" s="13">
        <v>5947001.3563550124</v>
      </c>
      <c r="E435" s="13">
        <v>218981.66221089158</v>
      </c>
      <c r="F435" s="13">
        <v>5793512</v>
      </c>
      <c r="G435" s="13">
        <v>5587834</v>
      </c>
      <c r="H435" s="13">
        <v>205678</v>
      </c>
      <c r="I435" s="13">
        <v>226928</v>
      </c>
      <c r="J435" s="13">
        <v>224095</v>
      </c>
      <c r="K435" s="13">
        <v>2833</v>
      </c>
      <c r="L435" s="35">
        <v>1835213.807937145</v>
      </c>
      <c r="M435" s="13">
        <v>2853413.7054019459</v>
      </c>
      <c r="N435" s="13">
        <v>2210413</v>
      </c>
      <c r="O435" s="13">
        <v>0</v>
      </c>
      <c r="P435" s="13">
        <v>643000.70540194586</v>
      </c>
      <c r="Q435" s="35">
        <v>90803.809500999996</v>
      </c>
      <c r="R435" s="13">
        <v>186251</v>
      </c>
      <c r="S435" s="13">
        <v>20897</v>
      </c>
      <c r="T435" s="13">
        <v>124015.5</v>
      </c>
      <c r="U435" s="35">
        <v>11239.464629</v>
      </c>
      <c r="V435" s="13">
        <v>22776</v>
      </c>
      <c r="W435" s="13">
        <v>0</v>
      </c>
      <c r="X435" s="13">
        <v>17082</v>
      </c>
      <c r="Y435" s="35">
        <v>21779.529325719155</v>
      </c>
      <c r="Z435" s="13">
        <v>243791</v>
      </c>
      <c r="AA435" s="13">
        <v>159456</v>
      </c>
      <c r="AB435" s="1">
        <v>63251.25</v>
      </c>
    </row>
    <row r="436" spans="1:28">
      <c r="A436" s="2">
        <v>1773</v>
      </c>
      <c r="B436" s="1" t="s">
        <v>355</v>
      </c>
      <c r="C436" s="13">
        <v>1349735.0734470685</v>
      </c>
      <c r="D436" s="13">
        <v>1315265.5705774252</v>
      </c>
      <c r="E436" s="13">
        <v>34469.502869643227</v>
      </c>
      <c r="F436" s="13">
        <v>1374047</v>
      </c>
      <c r="G436" s="13">
        <v>1356275</v>
      </c>
      <c r="H436" s="13">
        <v>17772</v>
      </c>
      <c r="I436" s="13">
        <v>51759</v>
      </c>
      <c r="J436" s="13">
        <v>51759</v>
      </c>
      <c r="K436" s="13">
        <v>0</v>
      </c>
      <c r="L436" s="35">
        <v>569539.93673069798</v>
      </c>
      <c r="M436" s="13">
        <v>1018875.0257114574</v>
      </c>
      <c r="N436" s="13">
        <v>243477</v>
      </c>
      <c r="O436" s="13">
        <v>12694</v>
      </c>
      <c r="P436" s="13">
        <v>427154.95254802349</v>
      </c>
      <c r="Q436" s="35">
        <v>33788.709601000002</v>
      </c>
      <c r="R436" s="13">
        <v>136888</v>
      </c>
      <c r="S436" s="13">
        <v>122</v>
      </c>
      <c r="T436" s="13">
        <v>102574.5</v>
      </c>
      <c r="U436" s="35">
        <v>26624.729080000001</v>
      </c>
      <c r="V436" s="13">
        <v>47200</v>
      </c>
      <c r="W436" s="13">
        <v>0</v>
      </c>
      <c r="X436" s="13">
        <v>35400</v>
      </c>
      <c r="Y436" s="35">
        <v>6766.0171210423287</v>
      </c>
      <c r="Z436" s="13">
        <v>31287</v>
      </c>
      <c r="AA436" s="13">
        <v>48762</v>
      </c>
      <c r="AB436" s="1">
        <v>-12038.099999999999</v>
      </c>
    </row>
    <row r="437" spans="1:28">
      <c r="A437" s="2">
        <v>1774</v>
      </c>
      <c r="B437" s="1" t="s">
        <v>356</v>
      </c>
      <c r="C437" s="13">
        <v>816450.67088982475</v>
      </c>
      <c r="D437" s="13">
        <v>777082.55806243303</v>
      </c>
      <c r="E437" s="13">
        <v>39368.112827391764</v>
      </c>
      <c r="F437" s="13">
        <v>1059212</v>
      </c>
      <c r="G437" s="13">
        <v>1008624</v>
      </c>
      <c r="H437" s="13">
        <v>50588</v>
      </c>
      <c r="I437" s="13">
        <v>21433</v>
      </c>
      <c r="J437" s="13">
        <v>21433</v>
      </c>
      <c r="K437" s="13">
        <v>0</v>
      </c>
      <c r="L437" s="35">
        <v>375737.98470791365</v>
      </c>
      <c r="M437" s="13">
        <v>684488.15244826651</v>
      </c>
      <c r="N437" s="13">
        <v>416115</v>
      </c>
      <c r="O437" s="13">
        <v>0</v>
      </c>
      <c r="P437" s="13">
        <v>268373.15244826651</v>
      </c>
      <c r="Q437" s="35">
        <v>27256.127617999999</v>
      </c>
      <c r="R437" s="13">
        <v>98547</v>
      </c>
      <c r="S437" s="13">
        <v>513</v>
      </c>
      <c r="T437" s="13">
        <v>73525.5</v>
      </c>
      <c r="U437" s="35">
        <v>0</v>
      </c>
      <c r="V437" s="13">
        <v>0</v>
      </c>
      <c r="W437" s="13">
        <v>0</v>
      </c>
      <c r="X437" s="13">
        <v>0</v>
      </c>
      <c r="Y437" s="35">
        <v>1180.683465698223</v>
      </c>
      <c r="Z437" s="13">
        <v>96269</v>
      </c>
      <c r="AA437" s="13">
        <v>41787</v>
      </c>
      <c r="AB437" s="1">
        <v>43443.15</v>
      </c>
    </row>
    <row r="438" spans="1:28">
      <c r="A438" s="2">
        <v>1783</v>
      </c>
      <c r="B438" s="1" t="s">
        <v>357</v>
      </c>
      <c r="C438" s="13">
        <v>7247304.1047468213</v>
      </c>
      <c r="D438" s="13">
        <v>6889840.9697583988</v>
      </c>
      <c r="E438" s="13">
        <v>357463.1349884221</v>
      </c>
      <c r="F438" s="13">
        <v>7857858</v>
      </c>
      <c r="G438" s="13">
        <v>7528073</v>
      </c>
      <c r="H438" s="13">
        <v>329785</v>
      </c>
      <c r="I438" s="13">
        <v>374701</v>
      </c>
      <c r="J438" s="13">
        <v>367283</v>
      </c>
      <c r="K438" s="13">
        <v>7418</v>
      </c>
      <c r="L438" s="35">
        <v>2023917.4062383985</v>
      </c>
      <c r="M438" s="13">
        <v>3276946.0940359491</v>
      </c>
      <c r="N438" s="13">
        <v>2608667</v>
      </c>
      <c r="O438" s="13">
        <v>15151</v>
      </c>
      <c r="P438" s="13">
        <v>683430.09403594909</v>
      </c>
      <c r="Q438" s="35">
        <v>97728.489505000005</v>
      </c>
      <c r="R438" s="13">
        <v>256610</v>
      </c>
      <c r="S438" s="13">
        <v>5101</v>
      </c>
      <c r="T438" s="13">
        <v>188631.75</v>
      </c>
      <c r="U438" s="35">
        <v>66680.857627999998</v>
      </c>
      <c r="V438" s="13">
        <v>101415</v>
      </c>
      <c r="W438" s="13">
        <v>1283</v>
      </c>
      <c r="X438" s="13">
        <v>75099</v>
      </c>
      <c r="Y438" s="35">
        <v>431141.87680417794</v>
      </c>
      <c r="Z438" s="13">
        <v>1189695</v>
      </c>
      <c r="AA438" s="13">
        <v>687463</v>
      </c>
      <c r="AB438" s="1">
        <v>386120.7</v>
      </c>
    </row>
    <row r="439" spans="1:28">
      <c r="A439" s="2">
        <v>1842</v>
      </c>
      <c r="B439" s="1" t="s">
        <v>358</v>
      </c>
      <c r="C439" s="13">
        <v>670438.14232417778</v>
      </c>
      <c r="D439" s="13">
        <v>639016.89266334812</v>
      </c>
      <c r="E439" s="13">
        <v>31421.249660829679</v>
      </c>
      <c r="F439" s="13">
        <v>859415</v>
      </c>
      <c r="G439" s="13">
        <v>822293</v>
      </c>
      <c r="H439" s="13">
        <v>37122</v>
      </c>
      <c r="I439" s="13">
        <v>47525</v>
      </c>
      <c r="J439" s="13">
        <v>47525</v>
      </c>
      <c r="K439" s="13">
        <v>0</v>
      </c>
      <c r="L439" s="35">
        <v>245023.37209263365</v>
      </c>
      <c r="M439" s="13">
        <v>418143.29123378627</v>
      </c>
      <c r="N439" s="13">
        <v>172348</v>
      </c>
      <c r="O439" s="13">
        <v>0</v>
      </c>
      <c r="P439" s="13">
        <v>183767.52906947525</v>
      </c>
      <c r="Q439" s="35">
        <v>11903.384481999999</v>
      </c>
      <c r="R439" s="13">
        <v>47460</v>
      </c>
      <c r="S439" s="13">
        <v>0</v>
      </c>
      <c r="T439" s="13">
        <v>35595</v>
      </c>
      <c r="U439" s="35">
        <v>12950.299967000001</v>
      </c>
      <c r="V439" s="13">
        <v>4771</v>
      </c>
      <c r="W439" s="13">
        <v>0</v>
      </c>
      <c r="X439" s="13">
        <v>3578.25</v>
      </c>
      <c r="Y439" s="35">
        <v>18967.342459167503</v>
      </c>
      <c r="Z439" s="13">
        <v>314068</v>
      </c>
      <c r="AA439" s="13">
        <v>42744</v>
      </c>
      <c r="AB439" s="1">
        <v>205581.75</v>
      </c>
    </row>
    <row r="440" spans="1:28">
      <c r="A440" s="2">
        <v>1859</v>
      </c>
      <c r="B440" s="1" t="s">
        <v>359</v>
      </c>
      <c r="C440" s="13">
        <v>3554069.9497980494</v>
      </c>
      <c r="D440" s="13">
        <v>3475756.6628279355</v>
      </c>
      <c r="E440" s="13">
        <v>78313.286970113884</v>
      </c>
      <c r="F440" s="13">
        <v>3768134</v>
      </c>
      <c r="G440" s="13">
        <v>3684937</v>
      </c>
      <c r="H440" s="13">
        <v>83197</v>
      </c>
      <c r="I440" s="13">
        <v>145655</v>
      </c>
      <c r="J440" s="13">
        <v>144556</v>
      </c>
      <c r="K440" s="13">
        <v>1099</v>
      </c>
      <c r="L440" s="35">
        <v>923314.07652122295</v>
      </c>
      <c r="M440" s="13">
        <v>1650400.8184192916</v>
      </c>
      <c r="N440" s="13">
        <v>1407632</v>
      </c>
      <c r="O440" s="13">
        <v>20086</v>
      </c>
      <c r="P440" s="13">
        <v>262854.81841929164</v>
      </c>
      <c r="Q440" s="35">
        <v>134740.04858</v>
      </c>
      <c r="R440" s="13">
        <v>285058</v>
      </c>
      <c r="S440" s="13">
        <v>20792</v>
      </c>
      <c r="T440" s="13">
        <v>198199.5</v>
      </c>
      <c r="U440" s="35">
        <v>54749.064852000003</v>
      </c>
      <c r="V440" s="13">
        <v>99333</v>
      </c>
      <c r="W440" s="13">
        <v>1196</v>
      </c>
      <c r="X440" s="13">
        <v>73602.75</v>
      </c>
      <c r="Y440" s="35">
        <v>11434.466686716842</v>
      </c>
      <c r="Z440" s="13">
        <v>624156</v>
      </c>
      <c r="AA440" s="13">
        <v>175126</v>
      </c>
      <c r="AB440" s="1">
        <v>345846.15</v>
      </c>
    </row>
    <row r="441" spans="1:28">
      <c r="A441" s="2">
        <v>1876</v>
      </c>
      <c r="B441" s="1" t="s">
        <v>360</v>
      </c>
      <c r="C441" s="13">
        <v>1666099.3106300454</v>
      </c>
      <c r="D441" s="13">
        <v>1595930.1722503139</v>
      </c>
      <c r="E441" s="13">
        <v>70169.138379731463</v>
      </c>
      <c r="F441" s="13">
        <v>1911108</v>
      </c>
      <c r="G441" s="13">
        <v>1817157</v>
      </c>
      <c r="H441" s="13">
        <v>93951</v>
      </c>
      <c r="I441" s="13">
        <v>57919</v>
      </c>
      <c r="J441" s="13">
        <v>57919</v>
      </c>
      <c r="K441" s="13">
        <v>0</v>
      </c>
      <c r="L441" s="35">
        <v>490589.03645537078</v>
      </c>
      <c r="M441" s="13">
        <v>971663.34513193951</v>
      </c>
      <c r="N441" s="13">
        <v>971663</v>
      </c>
      <c r="O441" s="13">
        <v>60718</v>
      </c>
      <c r="P441" s="13">
        <v>60718.34513193951</v>
      </c>
      <c r="Q441" s="35">
        <v>58418.107572000001</v>
      </c>
      <c r="R441" s="13">
        <v>205742</v>
      </c>
      <c r="S441" s="13">
        <v>4137</v>
      </c>
      <c r="T441" s="13">
        <v>151203.75</v>
      </c>
      <c r="U441" s="35">
        <v>46277.745804999999</v>
      </c>
      <c r="V441" s="13">
        <v>144774</v>
      </c>
      <c r="W441" s="13">
        <v>0</v>
      </c>
      <c r="X441" s="13">
        <v>108580.5</v>
      </c>
      <c r="Y441" s="35">
        <v>11222.348936041284</v>
      </c>
      <c r="Z441" s="13">
        <v>175185</v>
      </c>
      <c r="AA441" s="13">
        <v>55421</v>
      </c>
      <c r="AB441" s="1">
        <v>92163.75</v>
      </c>
    </row>
    <row r="442" spans="1:28">
      <c r="A442" s="2">
        <v>1883</v>
      </c>
      <c r="B442" s="1" t="s">
        <v>361</v>
      </c>
      <c r="C442" s="13">
        <v>28633365.361243185</v>
      </c>
      <c r="D442" s="13">
        <v>27985864.285972044</v>
      </c>
      <c r="E442" s="13">
        <v>647501.07527114183</v>
      </c>
      <c r="F442" s="13">
        <v>34288461</v>
      </c>
      <c r="G442" s="13">
        <v>33568802</v>
      </c>
      <c r="H442" s="13">
        <v>719659</v>
      </c>
      <c r="I442" s="13">
        <v>1019466</v>
      </c>
      <c r="J442" s="13">
        <v>996360</v>
      </c>
      <c r="K442" s="13">
        <v>23106</v>
      </c>
      <c r="L442" s="35">
        <v>12600048.002296515</v>
      </c>
      <c r="M442" s="13">
        <v>16366056.325239606</v>
      </c>
      <c r="N442" s="13">
        <v>12751351</v>
      </c>
      <c r="O442" s="13">
        <v>278407</v>
      </c>
      <c r="P442" s="13">
        <v>3893112.3252396062</v>
      </c>
      <c r="Q442" s="35">
        <v>222827.17894000001</v>
      </c>
      <c r="R442" s="13">
        <v>828138</v>
      </c>
      <c r="S442" s="13">
        <v>11879</v>
      </c>
      <c r="T442" s="13">
        <v>612194.25</v>
      </c>
      <c r="U442" s="35">
        <v>52553.337232999998</v>
      </c>
      <c r="V442" s="13">
        <v>205388</v>
      </c>
      <c r="W442" s="13">
        <v>241</v>
      </c>
      <c r="X442" s="13">
        <v>153860.25</v>
      </c>
      <c r="Y442" s="35">
        <v>104342.78509483965</v>
      </c>
      <c r="Z442" s="13">
        <v>786256</v>
      </c>
      <c r="AA442" s="13">
        <v>256667</v>
      </c>
      <c r="AB442" s="1">
        <v>419833.65</v>
      </c>
    </row>
    <row r="443" spans="1:28">
      <c r="A443" s="2">
        <v>1896</v>
      </c>
      <c r="B443" s="1" t="s">
        <v>367</v>
      </c>
      <c r="C443" s="13">
        <v>1300955.8086114626</v>
      </c>
      <c r="D443" s="13">
        <v>1292592.4539947861</v>
      </c>
      <c r="E443" s="13">
        <v>8363.3546166763444</v>
      </c>
      <c r="F443" s="13">
        <v>1128465</v>
      </c>
      <c r="G443" s="13">
        <v>1108719</v>
      </c>
      <c r="H443" s="13">
        <v>19746</v>
      </c>
      <c r="I443" s="13">
        <v>90838</v>
      </c>
      <c r="J443" s="13">
        <v>86657</v>
      </c>
      <c r="K443" s="13">
        <v>4181</v>
      </c>
      <c r="L443" s="35">
        <v>453656.71530928917</v>
      </c>
      <c r="M443" s="13">
        <v>304905.17456399812</v>
      </c>
      <c r="N443" s="13">
        <v>580053</v>
      </c>
      <c r="O443" s="13">
        <v>0</v>
      </c>
      <c r="P443" s="13">
        <v>-275147.82543600188</v>
      </c>
      <c r="Q443" s="35">
        <v>13269.594633999999</v>
      </c>
      <c r="R443" s="13">
        <v>10715</v>
      </c>
      <c r="S443" s="13">
        <v>0</v>
      </c>
      <c r="T443" s="13">
        <v>8036.25</v>
      </c>
      <c r="U443" s="35">
        <v>24063.435861000002</v>
      </c>
      <c r="V443" s="13">
        <v>22070</v>
      </c>
      <c r="W443" s="13">
        <v>0</v>
      </c>
      <c r="X443" s="13">
        <v>16552.5</v>
      </c>
      <c r="Y443" s="35">
        <v>0</v>
      </c>
      <c r="Z443" s="13">
        <v>165444</v>
      </c>
      <c r="AA443" s="13">
        <v>41851</v>
      </c>
      <c r="AB443" s="1">
        <v>94061.55</v>
      </c>
    </row>
    <row r="444" spans="1:28">
      <c r="A444" s="2">
        <v>1916</v>
      </c>
      <c r="B444" s="1" t="s">
        <v>373</v>
      </c>
      <c r="C444" s="13">
        <v>18039826.860993989</v>
      </c>
      <c r="D444" s="13">
        <v>17051802.118766785</v>
      </c>
      <c r="E444" s="13">
        <v>988024.7422272024</v>
      </c>
      <c r="F444" s="13">
        <v>17771726</v>
      </c>
      <c r="G444" s="13">
        <v>16680478</v>
      </c>
      <c r="H444" s="13">
        <v>1091248</v>
      </c>
      <c r="I444" s="13">
        <v>533303</v>
      </c>
      <c r="J444" s="13">
        <v>508318</v>
      </c>
      <c r="K444" s="13">
        <v>24985</v>
      </c>
      <c r="L444" s="35">
        <v>4530756.158785928</v>
      </c>
      <c r="M444" s="13">
        <v>7569260.1386428811</v>
      </c>
      <c r="N444" s="13">
        <v>4841707</v>
      </c>
      <c r="O444" s="13">
        <v>21515</v>
      </c>
      <c r="P444" s="13">
        <v>2749068.1386428811</v>
      </c>
      <c r="Q444" s="35">
        <v>106217.26854999999</v>
      </c>
      <c r="R444" s="13">
        <v>362014</v>
      </c>
      <c r="S444" s="13">
        <v>7023</v>
      </c>
      <c r="T444" s="13">
        <v>266243.25</v>
      </c>
      <c r="U444" s="35">
        <v>28148.551211000002</v>
      </c>
      <c r="V444" s="13">
        <v>164993</v>
      </c>
      <c r="W444" s="13">
        <v>0</v>
      </c>
      <c r="X444" s="13">
        <v>123744.75</v>
      </c>
      <c r="Y444" s="35">
        <v>136632.6467204387</v>
      </c>
      <c r="Z444" s="13">
        <v>841380</v>
      </c>
      <c r="AA444" s="13">
        <v>460654</v>
      </c>
      <c r="AB444" s="1">
        <v>298030.34999999998</v>
      </c>
    </row>
    <row r="445" spans="1:28">
      <c r="A445" s="2">
        <v>1926</v>
      </c>
      <c r="B445" s="1" t="s">
        <v>375</v>
      </c>
      <c r="C445" s="13">
        <v>2613433.8203216526</v>
      </c>
      <c r="D445" s="13">
        <v>2529541.0952656274</v>
      </c>
      <c r="E445" s="13">
        <v>83892.72505602504</v>
      </c>
      <c r="F445" s="13">
        <v>3223809</v>
      </c>
      <c r="G445" s="13">
        <v>3080226</v>
      </c>
      <c r="H445" s="13">
        <v>143583</v>
      </c>
      <c r="I445" s="13">
        <v>34263</v>
      </c>
      <c r="J445" s="13">
        <v>32115</v>
      </c>
      <c r="K445" s="13">
        <v>2148</v>
      </c>
      <c r="L445" s="35">
        <v>657460.83498307143</v>
      </c>
      <c r="M445" s="13">
        <v>1312277.8500972688</v>
      </c>
      <c r="N445" s="13">
        <v>591111</v>
      </c>
      <c r="O445" s="13">
        <v>842</v>
      </c>
      <c r="P445" s="13">
        <v>493095.6262373036</v>
      </c>
      <c r="Q445" s="35">
        <v>40707.461114999998</v>
      </c>
      <c r="R445" s="13">
        <v>79605</v>
      </c>
      <c r="S445" s="13">
        <v>0</v>
      </c>
      <c r="T445" s="13">
        <v>59703.75</v>
      </c>
      <c r="U445" s="35">
        <v>1372.9862045</v>
      </c>
      <c r="V445" s="13">
        <v>22187</v>
      </c>
      <c r="W445" s="13">
        <v>1055</v>
      </c>
      <c r="X445" s="13">
        <v>15849</v>
      </c>
      <c r="Y445" s="35">
        <v>0</v>
      </c>
      <c r="Z445" s="13">
        <v>686914</v>
      </c>
      <c r="AA445" s="13">
        <v>65396</v>
      </c>
      <c r="AB445" s="1">
        <v>468549.3</v>
      </c>
    </row>
    <row r="446" spans="1:28">
      <c r="A446" s="2">
        <v>1955</v>
      </c>
      <c r="B446" s="1" t="s">
        <v>386</v>
      </c>
      <c r="C446" s="13">
        <v>4175661.4012920088</v>
      </c>
      <c r="D446" s="13">
        <v>4043177.1474988689</v>
      </c>
      <c r="E446" s="13">
        <v>132484.25379313994</v>
      </c>
      <c r="F446" s="13">
        <v>4224329</v>
      </c>
      <c r="G446" s="13">
        <v>4102146</v>
      </c>
      <c r="H446" s="13">
        <v>122183</v>
      </c>
      <c r="I446" s="13">
        <v>246230</v>
      </c>
      <c r="J446" s="13">
        <v>244311</v>
      </c>
      <c r="K446" s="13">
        <v>1919</v>
      </c>
      <c r="L446" s="35">
        <v>1720457.5061402265</v>
      </c>
      <c r="M446" s="13">
        <v>2502563.8813716252</v>
      </c>
      <c r="N446" s="13">
        <v>1681481</v>
      </c>
      <c r="O446" s="13">
        <v>908</v>
      </c>
      <c r="P446" s="13">
        <v>821990.88137162523</v>
      </c>
      <c r="Q446" s="35">
        <v>47141.711947000003</v>
      </c>
      <c r="R446" s="13">
        <v>131336</v>
      </c>
      <c r="S446" s="13">
        <v>41512</v>
      </c>
      <c r="T446" s="13">
        <v>67368</v>
      </c>
      <c r="U446" s="35">
        <v>38064.044017</v>
      </c>
      <c r="V446" s="13">
        <v>75337</v>
      </c>
      <c r="W446" s="13">
        <v>572</v>
      </c>
      <c r="X446" s="13">
        <v>56073.75</v>
      </c>
      <c r="Y446" s="35">
        <v>23616.457891229769</v>
      </c>
      <c r="Z446" s="13">
        <v>240348</v>
      </c>
      <c r="AA446" s="13">
        <v>136159</v>
      </c>
      <c r="AB446" s="1">
        <v>82669.5</v>
      </c>
    </row>
    <row r="447" spans="1:28">
      <c r="A447" s="2">
        <v>1987</v>
      </c>
      <c r="B447" s="1" t="s">
        <v>399</v>
      </c>
      <c r="C447" s="13">
        <v>2441562.0977440751</v>
      </c>
      <c r="D447" s="13">
        <v>2418007.7655238723</v>
      </c>
      <c r="E447" s="13">
        <v>23554.332220202898</v>
      </c>
      <c r="F447" s="13">
        <v>2862143</v>
      </c>
      <c r="G447" s="13">
        <v>2802340</v>
      </c>
      <c r="H447" s="13">
        <v>59803</v>
      </c>
      <c r="I447" s="13">
        <v>132710</v>
      </c>
      <c r="J447" s="13">
        <v>119023</v>
      </c>
      <c r="K447" s="13">
        <v>13687</v>
      </c>
      <c r="L447" s="35">
        <v>1364156.3650092748</v>
      </c>
      <c r="M447" s="13">
        <v>2091523.6959055404</v>
      </c>
      <c r="N447" s="13">
        <v>1300614</v>
      </c>
      <c r="O447" s="13">
        <v>24340</v>
      </c>
      <c r="P447" s="13">
        <v>815249.69590554014</v>
      </c>
      <c r="Q447" s="35">
        <v>36949.616584000003</v>
      </c>
      <c r="R447" s="13">
        <v>65919</v>
      </c>
      <c r="S447" s="13">
        <v>2803</v>
      </c>
      <c r="T447" s="13">
        <v>47337</v>
      </c>
      <c r="U447" s="35">
        <v>21738.753736999999</v>
      </c>
      <c r="V447" s="13">
        <v>63691</v>
      </c>
      <c r="W447" s="13">
        <v>0</v>
      </c>
      <c r="X447" s="13">
        <v>47768.25</v>
      </c>
      <c r="Y447" s="35">
        <v>28813.435735414601</v>
      </c>
      <c r="Z447" s="13">
        <v>175747</v>
      </c>
      <c r="AA447" s="13">
        <v>61213</v>
      </c>
      <c r="AB447" s="1">
        <v>87784.8</v>
      </c>
    </row>
  </sheetData>
  <mergeCells count="5">
    <mergeCell ref="C1:K1"/>
    <mergeCell ref="L1:P1"/>
    <mergeCell ref="Q1:T1"/>
    <mergeCell ref="U1:X1"/>
    <mergeCell ref="Y1:AB1"/>
  </mergeCells>
  <pageMargins left="0.70000000000000007" right="0.70000000000000007" top="0.75" bottom="0.75" header="0.30000000000000004" footer="0.3000000000000000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416"/>
  <sheetViews>
    <sheetView topLeftCell="A368" workbookViewId="0">
      <selection activeCell="B368" sqref="B1:B1048576"/>
    </sheetView>
  </sheetViews>
  <sheetFormatPr defaultRowHeight="15"/>
  <cols>
    <col min="1" max="1" width="6" style="32" bestFit="1" customWidth="1"/>
    <col min="2" max="2" width="34.5703125" bestFit="1" customWidth="1"/>
    <col min="3" max="3" width="12.7109375" bestFit="1" customWidth="1"/>
    <col min="4" max="4" width="15.140625" customWidth="1"/>
    <col min="5" max="5" width="15.7109375" customWidth="1"/>
    <col min="6" max="6" width="12.7109375" bestFit="1" customWidth="1"/>
    <col min="7" max="7" width="16.7109375" customWidth="1"/>
    <col min="8" max="8" width="17.42578125" customWidth="1"/>
    <col min="9" max="9" width="12.28515625" bestFit="1" customWidth="1"/>
    <col min="10" max="10" width="20" hidden="1" customWidth="1"/>
    <col min="11" max="11" width="20.5703125" hidden="1" customWidth="1"/>
    <col min="12" max="12" width="12.7109375" style="37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7" bestFit="1" customWidth="1"/>
    <col min="18" max="18" width="10.140625" bestFit="1" customWidth="1"/>
    <col min="19" max="19" width="12.28515625" bestFit="1" customWidth="1"/>
    <col min="20" max="20" width="15.7109375" bestFit="1" customWidth="1"/>
    <col min="21" max="21" width="10.140625" style="37" bestFit="1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10.140625" style="37" bestFit="1" customWidth="1"/>
    <col min="26" max="26" width="11.140625" bestFit="1" customWidth="1"/>
    <col min="27" max="27" width="12.28515625" bestFit="1" customWidth="1"/>
    <col min="28" max="28" width="15.7109375" bestFit="1" customWidth="1"/>
    <col min="29" max="29" width="9.140625" customWidth="1"/>
  </cols>
  <sheetData>
    <row r="1" spans="1:28" s="32" customFormat="1">
      <c r="A1" s="2"/>
      <c r="B1" s="2"/>
      <c r="C1" s="138" t="s">
        <v>509</v>
      </c>
      <c r="D1" s="138"/>
      <c r="E1" s="138"/>
      <c r="F1" s="138"/>
      <c r="G1" s="138"/>
      <c r="H1" s="138"/>
      <c r="I1" s="138"/>
      <c r="J1" s="138"/>
      <c r="K1" s="138"/>
      <c r="L1" s="138" t="s">
        <v>510</v>
      </c>
      <c r="M1" s="138"/>
      <c r="N1" s="138"/>
      <c r="O1" s="138"/>
      <c r="P1" s="138"/>
      <c r="Q1" s="138" t="s">
        <v>486</v>
      </c>
      <c r="R1" s="138"/>
      <c r="S1" s="138"/>
      <c r="T1" s="138"/>
      <c r="U1" s="138" t="s">
        <v>487</v>
      </c>
      <c r="V1" s="138"/>
      <c r="W1" s="138"/>
      <c r="X1" s="138"/>
      <c r="Y1" s="138" t="s">
        <v>1</v>
      </c>
      <c r="Z1" s="138"/>
      <c r="AA1" s="138"/>
      <c r="AB1" s="138"/>
    </row>
    <row r="2" spans="1:28" s="32" customFormat="1">
      <c r="A2" s="2"/>
      <c r="B2" s="2"/>
      <c r="C2" s="5" t="s">
        <v>2</v>
      </c>
      <c r="D2" s="5" t="s">
        <v>488</v>
      </c>
      <c r="E2" s="5" t="s">
        <v>489</v>
      </c>
      <c r="F2" s="5" t="s">
        <v>490</v>
      </c>
      <c r="G2" s="5" t="s">
        <v>491</v>
      </c>
      <c r="H2" s="5" t="s">
        <v>492</v>
      </c>
      <c r="I2" s="5" t="s">
        <v>493</v>
      </c>
      <c r="J2" s="5" t="s">
        <v>494</v>
      </c>
      <c r="K2" s="5" t="s">
        <v>495</v>
      </c>
      <c r="L2" s="25" t="s">
        <v>2</v>
      </c>
      <c r="M2" s="5" t="s">
        <v>422</v>
      </c>
      <c r="N2" s="5" t="s">
        <v>490</v>
      </c>
      <c r="O2" s="5" t="s">
        <v>493</v>
      </c>
      <c r="P2" s="5" t="s">
        <v>511</v>
      </c>
      <c r="Q2" s="25" t="s">
        <v>2</v>
      </c>
      <c r="R2" s="5" t="s">
        <v>490</v>
      </c>
      <c r="S2" s="5" t="s">
        <v>493</v>
      </c>
      <c r="T2" s="5" t="s">
        <v>466</v>
      </c>
      <c r="U2" s="25" t="s">
        <v>2</v>
      </c>
      <c r="V2" s="5" t="s">
        <v>490</v>
      </c>
      <c r="W2" s="5" t="s">
        <v>493</v>
      </c>
      <c r="X2" s="5" t="s">
        <v>466</v>
      </c>
      <c r="Y2" s="25" t="s">
        <v>2</v>
      </c>
      <c r="Z2" s="5" t="s">
        <v>490</v>
      </c>
      <c r="AA2" s="5" t="s">
        <v>493</v>
      </c>
      <c r="AB2" s="5" t="s">
        <v>466</v>
      </c>
    </row>
    <row r="3" spans="1:28" s="32" customFormat="1">
      <c r="A3" s="2"/>
      <c r="B3" s="2" t="s">
        <v>5</v>
      </c>
      <c r="C3" s="5" t="s">
        <v>387</v>
      </c>
      <c r="D3" s="5" t="s">
        <v>387</v>
      </c>
      <c r="E3" s="5" t="s">
        <v>387</v>
      </c>
      <c r="F3" s="5" t="s">
        <v>387</v>
      </c>
      <c r="G3" s="5" t="s">
        <v>387</v>
      </c>
      <c r="H3" s="5" t="s">
        <v>387</v>
      </c>
      <c r="I3" s="5" t="s">
        <v>387</v>
      </c>
      <c r="J3" s="5" t="s">
        <v>387</v>
      </c>
      <c r="K3" s="5" t="s">
        <v>387</v>
      </c>
      <c r="L3" s="25" t="s">
        <v>387</v>
      </c>
      <c r="M3" s="5" t="s">
        <v>387</v>
      </c>
      <c r="N3" s="5" t="s">
        <v>387</v>
      </c>
      <c r="O3" s="5" t="s">
        <v>387</v>
      </c>
      <c r="P3" s="5" t="s">
        <v>387</v>
      </c>
      <c r="Q3" s="25" t="s">
        <v>387</v>
      </c>
      <c r="R3" s="5" t="s">
        <v>387</v>
      </c>
      <c r="S3" s="5" t="s">
        <v>387</v>
      </c>
      <c r="T3" s="5" t="s">
        <v>387</v>
      </c>
      <c r="U3" s="25" t="s">
        <v>387</v>
      </c>
      <c r="V3" s="5" t="s">
        <v>387</v>
      </c>
      <c r="W3" s="5" t="s">
        <v>387</v>
      </c>
      <c r="X3" s="5" t="s">
        <v>387</v>
      </c>
      <c r="Y3" s="25" t="s">
        <v>387</v>
      </c>
      <c r="Z3" s="5" t="s">
        <v>387</v>
      </c>
      <c r="AA3" s="5" t="s">
        <v>387</v>
      </c>
      <c r="AB3" s="5" t="s">
        <v>387</v>
      </c>
    </row>
    <row r="4" spans="1:28" s="32" customFormat="1">
      <c r="A4" s="2">
        <v>0</v>
      </c>
      <c r="B4" s="2" t="s">
        <v>584</v>
      </c>
      <c r="C4" s="9">
        <v>4190093177</v>
      </c>
      <c r="D4" s="9">
        <v>4049436407.000001</v>
      </c>
      <c r="E4" s="9">
        <v>140656770.00000006</v>
      </c>
      <c r="F4" s="9">
        <v>4344983005</v>
      </c>
      <c r="G4" s="9">
        <v>4200813520</v>
      </c>
      <c r="H4" s="9">
        <v>144169485</v>
      </c>
      <c r="I4" s="9">
        <v>165532788</v>
      </c>
      <c r="J4" s="9">
        <v>157898979</v>
      </c>
      <c r="K4" s="9">
        <v>7633809</v>
      </c>
      <c r="L4" s="26">
        <v>1629269999.9999986</v>
      </c>
      <c r="M4" s="9">
        <v>2215018388.7499986</v>
      </c>
      <c r="N4" s="9">
        <v>1410592647</v>
      </c>
      <c r="O4" s="9">
        <v>33886209</v>
      </c>
      <c r="P4" s="9">
        <v>773149996.03075624</v>
      </c>
      <c r="Q4" s="26">
        <v>53600000.000000022</v>
      </c>
      <c r="R4" s="9">
        <v>97342354</v>
      </c>
      <c r="S4" s="9">
        <v>2638944</v>
      </c>
      <c r="T4" s="9">
        <v>71027557.5</v>
      </c>
      <c r="U4" s="26">
        <v>10600000.000000004</v>
      </c>
      <c r="V4" s="9">
        <v>27134786</v>
      </c>
      <c r="W4" s="9">
        <v>724691</v>
      </c>
      <c r="X4" s="9">
        <v>20371403.25</v>
      </c>
      <c r="Y4" s="26">
        <v>14699999.999999989</v>
      </c>
      <c r="Z4" s="9">
        <v>104589589</v>
      </c>
      <c r="AA4" s="9">
        <v>39861618</v>
      </c>
      <c r="AB4" s="9">
        <v>50561992.699999973</v>
      </c>
    </row>
    <row r="5" spans="1:28">
      <c r="A5" s="2">
        <v>5</v>
      </c>
      <c r="B5" s="1" t="s">
        <v>8</v>
      </c>
      <c r="C5" s="13">
        <v>1253638.6077418292</v>
      </c>
      <c r="D5" s="13">
        <v>1244897.9149843273</v>
      </c>
      <c r="E5" s="13">
        <v>8740.6927575019581</v>
      </c>
      <c r="F5" s="13">
        <v>1153952</v>
      </c>
      <c r="G5" s="13">
        <v>1146231</v>
      </c>
      <c r="H5" s="13">
        <v>7721</v>
      </c>
      <c r="I5" s="13">
        <v>73912</v>
      </c>
      <c r="J5" s="13">
        <v>73912</v>
      </c>
      <c r="K5" s="13">
        <v>0</v>
      </c>
      <c r="L5" s="35">
        <v>579423.06240043801</v>
      </c>
      <c r="M5" s="13">
        <v>953637.06240043801</v>
      </c>
      <c r="N5" s="13">
        <v>360059</v>
      </c>
      <c r="O5" s="13">
        <v>0</v>
      </c>
      <c r="P5" s="13">
        <v>434567.29680032854</v>
      </c>
      <c r="Q5" s="35">
        <v>45691.084942287031</v>
      </c>
      <c r="R5" s="13">
        <v>44016</v>
      </c>
      <c r="S5" s="13">
        <v>383</v>
      </c>
      <c r="T5" s="13">
        <v>32724.75</v>
      </c>
      <c r="U5" s="35">
        <v>10811.668056753604</v>
      </c>
      <c r="V5" s="13">
        <v>26995</v>
      </c>
      <c r="W5" s="13">
        <v>0</v>
      </c>
      <c r="X5" s="13">
        <v>20246.25</v>
      </c>
      <c r="Y5" s="35">
        <v>24.831898855912321</v>
      </c>
      <c r="Z5" s="13">
        <v>12426</v>
      </c>
      <c r="AA5" s="13">
        <v>0</v>
      </c>
      <c r="AB5" s="13">
        <v>9715.5</v>
      </c>
    </row>
    <row r="6" spans="1:28">
      <c r="A6" s="2">
        <v>7</v>
      </c>
      <c r="B6" s="1" t="s">
        <v>389</v>
      </c>
      <c r="C6" s="13">
        <v>1978405.8239908449</v>
      </c>
      <c r="D6" s="13">
        <v>1976789.8694060713</v>
      </c>
      <c r="E6" s="13">
        <v>1615.9545847735837</v>
      </c>
      <c r="F6" s="13">
        <v>1766495</v>
      </c>
      <c r="G6" s="13">
        <v>1759496</v>
      </c>
      <c r="H6" s="13">
        <v>6999</v>
      </c>
      <c r="I6" s="13">
        <v>36818</v>
      </c>
      <c r="J6" s="13">
        <v>32826</v>
      </c>
      <c r="K6" s="13">
        <v>3992</v>
      </c>
      <c r="L6" s="35">
        <v>1033438.6349298083</v>
      </c>
      <c r="M6" s="13">
        <v>1206941.6349298083</v>
      </c>
      <c r="N6" s="13">
        <v>1179270</v>
      </c>
      <c r="O6" s="13">
        <v>0</v>
      </c>
      <c r="P6" s="13">
        <v>27671.634929808322</v>
      </c>
      <c r="Q6" s="35">
        <v>32733.50250148719</v>
      </c>
      <c r="R6" s="13">
        <v>125890</v>
      </c>
      <c r="S6" s="13">
        <v>47</v>
      </c>
      <c r="T6" s="13">
        <v>94382.25</v>
      </c>
      <c r="U6" s="35">
        <v>12990.243503625345</v>
      </c>
      <c r="V6" s="13">
        <v>28796</v>
      </c>
      <c r="W6" s="13">
        <v>0</v>
      </c>
      <c r="X6" s="13">
        <v>21597</v>
      </c>
      <c r="Y6" s="35">
        <v>42563.265225369651</v>
      </c>
      <c r="Z6" s="13">
        <v>34727</v>
      </c>
      <c r="AA6" s="13">
        <v>15362</v>
      </c>
      <c r="AB6" s="13">
        <v>16114.95</v>
      </c>
    </row>
    <row r="7" spans="1:28">
      <c r="A7" s="2">
        <v>9</v>
      </c>
      <c r="B7" s="1" t="s">
        <v>9</v>
      </c>
      <c r="C7" s="13">
        <v>674037.12726119522</v>
      </c>
      <c r="D7" s="13">
        <v>674037.12726119522</v>
      </c>
      <c r="E7" s="13">
        <v>0</v>
      </c>
      <c r="F7" s="13">
        <v>577426</v>
      </c>
      <c r="G7" s="13">
        <v>577426</v>
      </c>
      <c r="H7" s="13">
        <v>0</v>
      </c>
      <c r="I7" s="13">
        <v>31745</v>
      </c>
      <c r="J7" s="13">
        <v>31745</v>
      </c>
      <c r="K7" s="13">
        <v>0</v>
      </c>
      <c r="L7" s="35">
        <v>308811.24072168622</v>
      </c>
      <c r="M7" s="13">
        <v>544985.49072168628</v>
      </c>
      <c r="N7" s="13">
        <v>362589</v>
      </c>
      <c r="O7" s="13">
        <v>0</v>
      </c>
      <c r="P7" s="13">
        <v>182396.49072168628</v>
      </c>
      <c r="Q7" s="35">
        <v>27183.180481345833</v>
      </c>
      <c r="R7" s="13">
        <v>29962</v>
      </c>
      <c r="S7" s="13">
        <v>2710</v>
      </c>
      <c r="T7" s="13">
        <v>20439</v>
      </c>
      <c r="U7" s="35">
        <v>0</v>
      </c>
      <c r="V7" s="13">
        <v>13201</v>
      </c>
      <c r="W7" s="13">
        <v>0</v>
      </c>
      <c r="X7" s="13">
        <v>9900.75</v>
      </c>
      <c r="Y7" s="35">
        <v>0</v>
      </c>
      <c r="Z7" s="13">
        <v>6783</v>
      </c>
      <c r="AA7" s="13">
        <v>11823</v>
      </c>
      <c r="AB7" s="13">
        <v>-2795.55</v>
      </c>
    </row>
    <row r="8" spans="1:28">
      <c r="A8" s="2">
        <v>14</v>
      </c>
      <c r="B8" s="1" t="s">
        <v>11</v>
      </c>
      <c r="C8" s="13">
        <v>99679763.025173441</v>
      </c>
      <c r="D8" s="13">
        <v>98215334.656606421</v>
      </c>
      <c r="E8" s="13">
        <v>1464428.368567022</v>
      </c>
      <c r="F8" s="13">
        <v>116199976</v>
      </c>
      <c r="G8" s="13">
        <v>114801737</v>
      </c>
      <c r="H8" s="13">
        <v>1398239</v>
      </c>
      <c r="I8" s="13">
        <v>4349795</v>
      </c>
      <c r="J8" s="13">
        <v>4348835</v>
      </c>
      <c r="K8" s="13">
        <v>960</v>
      </c>
      <c r="L8" s="35">
        <v>50996890.409163602</v>
      </c>
      <c r="M8" s="13">
        <v>56029365.409163602</v>
      </c>
      <c r="N8" s="13">
        <v>38067896</v>
      </c>
      <c r="O8" s="13">
        <v>584338</v>
      </c>
      <c r="P8" s="13">
        <v>18545807.409163602</v>
      </c>
      <c r="Q8" s="35">
        <v>404460.8570867849</v>
      </c>
      <c r="R8" s="13">
        <v>1181044</v>
      </c>
      <c r="S8" s="13">
        <v>87395</v>
      </c>
      <c r="T8" s="13">
        <v>820236.75</v>
      </c>
      <c r="U8" s="35">
        <v>81452.805137911782</v>
      </c>
      <c r="V8" s="13">
        <v>293118</v>
      </c>
      <c r="W8" s="13">
        <v>0</v>
      </c>
      <c r="X8" s="13">
        <v>219838.5</v>
      </c>
      <c r="Y8" s="35">
        <v>266292.91291660513</v>
      </c>
      <c r="Z8" s="13">
        <v>3012856</v>
      </c>
      <c r="AA8" s="13">
        <v>347747</v>
      </c>
      <c r="AB8" s="13">
        <v>2047012.4</v>
      </c>
    </row>
    <row r="9" spans="1:28">
      <c r="A9" s="2">
        <v>15</v>
      </c>
      <c r="B9" s="1" t="s">
        <v>12</v>
      </c>
      <c r="C9" s="13">
        <v>1563307.4721805574</v>
      </c>
      <c r="D9" s="13">
        <v>1558176.6765854424</v>
      </c>
      <c r="E9" s="13">
        <v>5130.7955951150188</v>
      </c>
      <c r="F9" s="13">
        <v>1478238</v>
      </c>
      <c r="G9" s="13">
        <v>1478238</v>
      </c>
      <c r="H9" s="13">
        <v>0</v>
      </c>
      <c r="I9" s="13">
        <v>232713</v>
      </c>
      <c r="J9" s="13">
        <v>232713</v>
      </c>
      <c r="K9" s="13">
        <v>0</v>
      </c>
      <c r="L9" s="35">
        <v>783486.57768458454</v>
      </c>
      <c r="M9" s="13">
        <v>1388538.5776845845</v>
      </c>
      <c r="N9" s="13">
        <v>486301</v>
      </c>
      <c r="O9" s="13">
        <v>0</v>
      </c>
      <c r="P9" s="13">
        <v>587614.9332634384</v>
      </c>
      <c r="Q9" s="35">
        <v>32254.730550795161</v>
      </c>
      <c r="R9" s="13">
        <v>65215</v>
      </c>
      <c r="S9" s="13">
        <v>504</v>
      </c>
      <c r="T9" s="13">
        <v>48533.25</v>
      </c>
      <c r="U9" s="35">
        <v>8075.1826279955876</v>
      </c>
      <c r="V9" s="13">
        <v>44342</v>
      </c>
      <c r="W9" s="13">
        <v>0</v>
      </c>
      <c r="X9" s="13">
        <v>33256.5</v>
      </c>
      <c r="Y9" s="35">
        <v>11654.702736629313</v>
      </c>
      <c r="Z9" s="13">
        <v>36773</v>
      </c>
      <c r="AA9" s="13">
        <v>114997</v>
      </c>
      <c r="AB9" s="13">
        <v>-56508</v>
      </c>
    </row>
    <row r="10" spans="1:28">
      <c r="A10" s="2">
        <v>17</v>
      </c>
      <c r="B10" s="1" t="s">
        <v>13</v>
      </c>
      <c r="C10" s="13">
        <v>1868683.8388525818</v>
      </c>
      <c r="D10" s="13">
        <v>1818824.0913355367</v>
      </c>
      <c r="E10" s="13">
        <v>49859.747517045143</v>
      </c>
      <c r="F10" s="13">
        <v>1982466</v>
      </c>
      <c r="G10" s="13">
        <v>1916193</v>
      </c>
      <c r="H10" s="13">
        <v>66273</v>
      </c>
      <c r="I10" s="13">
        <v>68565</v>
      </c>
      <c r="J10" s="13">
        <v>60345</v>
      </c>
      <c r="K10" s="13">
        <v>8220</v>
      </c>
      <c r="L10" s="35">
        <v>830483.08580994664</v>
      </c>
      <c r="M10" s="13">
        <v>1323224.0858099465</v>
      </c>
      <c r="N10" s="13">
        <v>377949</v>
      </c>
      <c r="O10" s="13">
        <v>1674</v>
      </c>
      <c r="P10" s="13">
        <v>622862.31435746001</v>
      </c>
      <c r="Q10" s="35">
        <v>41976.439646949897</v>
      </c>
      <c r="R10" s="13">
        <v>68905</v>
      </c>
      <c r="S10" s="13">
        <v>7236</v>
      </c>
      <c r="T10" s="13">
        <v>46251.75</v>
      </c>
      <c r="U10" s="35">
        <v>16763.685109961796</v>
      </c>
      <c r="V10" s="13">
        <v>3496</v>
      </c>
      <c r="W10" s="13">
        <v>0</v>
      </c>
      <c r="X10" s="13">
        <v>2622</v>
      </c>
      <c r="Y10" s="35">
        <v>0</v>
      </c>
      <c r="Z10" s="13">
        <v>16148</v>
      </c>
      <c r="AA10" s="13">
        <v>1478</v>
      </c>
      <c r="AB10" s="13">
        <v>12190.5</v>
      </c>
    </row>
    <row r="11" spans="1:28">
      <c r="A11" s="2">
        <v>18</v>
      </c>
      <c r="B11" s="1" t="s">
        <v>390</v>
      </c>
      <c r="C11" s="13">
        <v>12776490.56255623</v>
      </c>
      <c r="D11" s="13">
        <v>12508139.217178071</v>
      </c>
      <c r="E11" s="13">
        <v>268351.34537815826</v>
      </c>
      <c r="F11" s="13">
        <v>13710126</v>
      </c>
      <c r="G11" s="13">
        <v>13399563</v>
      </c>
      <c r="H11" s="13">
        <v>310563</v>
      </c>
      <c r="I11" s="13">
        <v>572764</v>
      </c>
      <c r="J11" s="13">
        <v>566360</v>
      </c>
      <c r="K11" s="13">
        <v>6404</v>
      </c>
      <c r="L11" s="35">
        <v>5223144.0335280122</v>
      </c>
      <c r="M11" s="13">
        <v>7407784.0335280122</v>
      </c>
      <c r="N11" s="13">
        <v>4637272</v>
      </c>
      <c r="O11" s="13">
        <v>75792</v>
      </c>
      <c r="P11" s="13">
        <v>2846304.0335280122</v>
      </c>
      <c r="Q11" s="35">
        <v>215569.05607603519</v>
      </c>
      <c r="R11" s="13">
        <v>262536</v>
      </c>
      <c r="S11" s="13">
        <v>6632</v>
      </c>
      <c r="T11" s="13">
        <v>191928</v>
      </c>
      <c r="U11" s="35">
        <v>21283.25435891547</v>
      </c>
      <c r="V11" s="13">
        <v>149057</v>
      </c>
      <c r="W11" s="13">
        <v>0</v>
      </c>
      <c r="X11" s="13">
        <v>111792.75</v>
      </c>
      <c r="Y11" s="35">
        <v>9030.8649759181935</v>
      </c>
      <c r="Z11" s="13">
        <v>209475</v>
      </c>
      <c r="AA11" s="13">
        <v>36554</v>
      </c>
      <c r="AB11" s="13">
        <v>134664.45000000001</v>
      </c>
    </row>
    <row r="12" spans="1:28">
      <c r="A12" s="2">
        <v>34</v>
      </c>
      <c r="B12" s="1" t="s">
        <v>17</v>
      </c>
      <c r="C12" s="13">
        <v>54526832.877683491</v>
      </c>
      <c r="D12" s="13">
        <v>51870542.387540072</v>
      </c>
      <c r="E12" s="13">
        <v>2656290.4901434211</v>
      </c>
      <c r="F12" s="13">
        <v>56419603</v>
      </c>
      <c r="G12" s="13">
        <v>53877217</v>
      </c>
      <c r="H12" s="13">
        <v>2542386</v>
      </c>
      <c r="I12" s="13">
        <v>1661706</v>
      </c>
      <c r="J12" s="13">
        <v>1655646</v>
      </c>
      <c r="K12" s="13">
        <v>6060</v>
      </c>
      <c r="L12" s="35">
        <v>12601280.506416028</v>
      </c>
      <c r="M12" s="13">
        <v>19443997.50641603</v>
      </c>
      <c r="N12" s="13">
        <v>12192552</v>
      </c>
      <c r="O12" s="13">
        <v>342859</v>
      </c>
      <c r="P12" s="13">
        <v>7594304.5064160302</v>
      </c>
      <c r="Q12" s="35">
        <v>190420.08001440336</v>
      </c>
      <c r="R12" s="13">
        <v>422731</v>
      </c>
      <c r="S12" s="13">
        <v>10168</v>
      </c>
      <c r="T12" s="13">
        <v>309422.25</v>
      </c>
      <c r="U12" s="35">
        <v>58238.120952056328</v>
      </c>
      <c r="V12" s="13">
        <v>219480</v>
      </c>
      <c r="W12" s="13">
        <v>10</v>
      </c>
      <c r="X12" s="13">
        <v>164610</v>
      </c>
      <c r="Y12" s="35">
        <v>54402.518634296102</v>
      </c>
      <c r="Z12" s="13">
        <v>1396822</v>
      </c>
      <c r="AA12" s="13">
        <v>228620</v>
      </c>
      <c r="AB12" s="13">
        <v>935617.8</v>
      </c>
    </row>
    <row r="13" spans="1:28">
      <c r="A13" s="2">
        <v>37</v>
      </c>
      <c r="B13" s="1" t="s">
        <v>18</v>
      </c>
      <c r="C13" s="13">
        <v>9261854.2675317563</v>
      </c>
      <c r="D13" s="13">
        <v>9183655.4853207693</v>
      </c>
      <c r="E13" s="13">
        <v>78198.782210987963</v>
      </c>
      <c r="F13" s="13">
        <v>10652424</v>
      </c>
      <c r="G13" s="13">
        <v>10575560</v>
      </c>
      <c r="H13" s="13">
        <v>76864</v>
      </c>
      <c r="I13" s="13">
        <v>456578</v>
      </c>
      <c r="J13" s="13">
        <v>432943</v>
      </c>
      <c r="K13" s="13">
        <v>23635</v>
      </c>
      <c r="L13" s="35">
        <v>4596082.2563686436</v>
      </c>
      <c r="M13" s="13">
        <v>6511917.2563686436</v>
      </c>
      <c r="N13" s="13">
        <v>4613359</v>
      </c>
      <c r="O13" s="13">
        <v>163648</v>
      </c>
      <c r="P13" s="13">
        <v>2062206.2563686436</v>
      </c>
      <c r="Q13" s="35">
        <v>201596.03649636795</v>
      </c>
      <c r="R13" s="13">
        <v>400309</v>
      </c>
      <c r="S13" s="13">
        <v>20249</v>
      </c>
      <c r="T13" s="13">
        <v>285045</v>
      </c>
      <c r="U13" s="35">
        <v>26977.864704768879</v>
      </c>
      <c r="V13" s="13">
        <v>30312</v>
      </c>
      <c r="W13" s="13">
        <v>8734</v>
      </c>
      <c r="X13" s="13">
        <v>22734</v>
      </c>
      <c r="Y13" s="35">
        <v>43517.803417390918</v>
      </c>
      <c r="Z13" s="13">
        <v>617005</v>
      </c>
      <c r="AA13" s="13">
        <v>134396</v>
      </c>
      <c r="AB13" s="13">
        <v>374413.5</v>
      </c>
    </row>
    <row r="14" spans="1:28">
      <c r="A14" s="2">
        <v>40</v>
      </c>
      <c r="B14" s="1" t="s">
        <v>391</v>
      </c>
      <c r="C14" s="13">
        <v>1680186.0586833262</v>
      </c>
      <c r="D14" s="13">
        <v>1664079.0732961332</v>
      </c>
      <c r="E14" s="13">
        <v>16106.985387193028</v>
      </c>
      <c r="F14" s="13">
        <v>2096397</v>
      </c>
      <c r="G14" s="13">
        <v>2073124</v>
      </c>
      <c r="H14" s="13">
        <v>23273</v>
      </c>
      <c r="I14" s="13">
        <v>80000</v>
      </c>
      <c r="J14" s="13">
        <v>80000</v>
      </c>
      <c r="K14" s="13">
        <v>0</v>
      </c>
      <c r="L14" s="35">
        <v>808259.25734058709</v>
      </c>
      <c r="M14" s="13">
        <v>811626.25734058709</v>
      </c>
      <c r="N14" s="13">
        <v>706980</v>
      </c>
      <c r="O14" s="13">
        <v>0</v>
      </c>
      <c r="P14" s="13">
        <v>104646.25734058709</v>
      </c>
      <c r="Q14" s="35">
        <v>61298.435739404878</v>
      </c>
      <c r="R14" s="13">
        <v>66748</v>
      </c>
      <c r="S14" s="13">
        <v>504</v>
      </c>
      <c r="T14" s="13">
        <v>49683</v>
      </c>
      <c r="U14" s="35">
        <v>14361.124783341702</v>
      </c>
      <c r="V14" s="13">
        <v>79040</v>
      </c>
      <c r="W14" s="13">
        <v>0</v>
      </c>
      <c r="X14" s="13">
        <v>59280</v>
      </c>
      <c r="Y14" s="35">
        <v>9783.3708388477608</v>
      </c>
      <c r="Z14" s="13">
        <v>83162</v>
      </c>
      <c r="AA14" s="13">
        <v>42007</v>
      </c>
      <c r="AB14" s="13">
        <v>30866.25</v>
      </c>
    </row>
    <row r="15" spans="1:28">
      <c r="A15" s="2">
        <v>47</v>
      </c>
      <c r="B15" s="1" t="s">
        <v>19</v>
      </c>
      <c r="C15" s="13">
        <v>8099651.5045799809</v>
      </c>
      <c r="D15" s="13">
        <v>7951018.3503186163</v>
      </c>
      <c r="E15" s="13">
        <v>148633.15426136486</v>
      </c>
      <c r="F15" s="13">
        <v>8737694</v>
      </c>
      <c r="G15" s="13">
        <v>8576259</v>
      </c>
      <c r="H15" s="13">
        <v>161435</v>
      </c>
      <c r="I15" s="13">
        <v>345375</v>
      </c>
      <c r="J15" s="13">
        <v>313710</v>
      </c>
      <c r="K15" s="13">
        <v>31665</v>
      </c>
      <c r="L15" s="35">
        <v>3566855.892852901</v>
      </c>
      <c r="M15" s="13">
        <v>4818484.8928529005</v>
      </c>
      <c r="N15" s="13">
        <v>2818473</v>
      </c>
      <c r="O15" s="13">
        <v>60731</v>
      </c>
      <c r="P15" s="13">
        <v>2060742.8928529005</v>
      </c>
      <c r="Q15" s="35">
        <v>115893.5518395861</v>
      </c>
      <c r="R15" s="13">
        <v>335293</v>
      </c>
      <c r="S15" s="13">
        <v>4746</v>
      </c>
      <c r="T15" s="13">
        <v>247910.25</v>
      </c>
      <c r="U15" s="35">
        <v>22200.888748460424</v>
      </c>
      <c r="V15" s="13">
        <v>42517</v>
      </c>
      <c r="W15" s="13">
        <v>719</v>
      </c>
      <c r="X15" s="13">
        <v>31887.75</v>
      </c>
      <c r="Y15" s="35">
        <v>45629.11078571601</v>
      </c>
      <c r="Z15" s="13">
        <v>362184</v>
      </c>
      <c r="AA15" s="13">
        <v>105271</v>
      </c>
      <c r="AB15" s="13">
        <v>201236.25</v>
      </c>
    </row>
    <row r="16" spans="1:28">
      <c r="A16" s="2">
        <v>48</v>
      </c>
      <c r="B16" s="1" t="s">
        <v>392</v>
      </c>
      <c r="C16" s="13">
        <v>2121587.2625854705</v>
      </c>
      <c r="D16" s="13">
        <v>2101322.40927704</v>
      </c>
      <c r="E16" s="13">
        <v>20264.853308430527</v>
      </c>
      <c r="F16" s="13">
        <v>2075723</v>
      </c>
      <c r="G16" s="13">
        <v>2049689</v>
      </c>
      <c r="H16" s="13">
        <v>26034</v>
      </c>
      <c r="I16" s="13">
        <v>102458</v>
      </c>
      <c r="J16" s="13">
        <v>101735</v>
      </c>
      <c r="K16" s="13">
        <v>723</v>
      </c>
      <c r="L16" s="35">
        <v>1763214.7910630309</v>
      </c>
      <c r="M16" s="13">
        <v>3134782.7910630312</v>
      </c>
      <c r="N16" s="13">
        <v>2164092</v>
      </c>
      <c r="O16" s="13">
        <v>0</v>
      </c>
      <c r="P16" s="13">
        <v>970690.79106303118</v>
      </c>
      <c r="Q16" s="35">
        <v>68669.57692782818</v>
      </c>
      <c r="R16" s="13">
        <v>75374</v>
      </c>
      <c r="S16" s="13">
        <v>7268</v>
      </c>
      <c r="T16" s="13">
        <v>51079.5</v>
      </c>
      <c r="U16" s="35">
        <v>5020.8966630501172</v>
      </c>
      <c r="V16" s="13">
        <v>0</v>
      </c>
      <c r="W16" s="13">
        <v>5970</v>
      </c>
      <c r="X16" s="13">
        <v>0</v>
      </c>
      <c r="Y16" s="35">
        <v>11290.369116615368</v>
      </c>
      <c r="Z16" s="13">
        <v>34336</v>
      </c>
      <c r="AA16" s="13">
        <v>58407</v>
      </c>
      <c r="AB16" s="13">
        <v>-17350.650000000001</v>
      </c>
    </row>
    <row r="17" spans="1:28">
      <c r="A17" s="2">
        <v>50</v>
      </c>
      <c r="B17" s="1" t="s">
        <v>20</v>
      </c>
      <c r="C17" s="13">
        <v>2109192.5901260939</v>
      </c>
      <c r="D17" s="13">
        <v>2087110.4868520875</v>
      </c>
      <c r="E17" s="13">
        <v>22082.103274006357</v>
      </c>
      <c r="F17" s="13">
        <v>2322224</v>
      </c>
      <c r="G17" s="13">
        <v>2294594</v>
      </c>
      <c r="H17" s="13">
        <v>27630</v>
      </c>
      <c r="I17" s="13">
        <v>33885</v>
      </c>
      <c r="J17" s="13">
        <v>33885</v>
      </c>
      <c r="K17" s="13">
        <v>0</v>
      </c>
      <c r="L17" s="35">
        <v>293387.46482429834</v>
      </c>
      <c r="M17" s="13">
        <v>444604.46482429834</v>
      </c>
      <c r="N17" s="13">
        <v>192127</v>
      </c>
      <c r="O17" s="13">
        <v>0</v>
      </c>
      <c r="P17" s="13">
        <v>220040.59861822374</v>
      </c>
      <c r="Q17" s="35">
        <v>12646.598412902507</v>
      </c>
      <c r="R17" s="13">
        <v>18328</v>
      </c>
      <c r="S17" s="13">
        <v>0</v>
      </c>
      <c r="T17" s="13">
        <v>13746</v>
      </c>
      <c r="U17" s="35">
        <v>10041.500152173863</v>
      </c>
      <c r="V17" s="13">
        <v>31066</v>
      </c>
      <c r="W17" s="13">
        <v>0</v>
      </c>
      <c r="X17" s="13">
        <v>23299.5</v>
      </c>
      <c r="Y17" s="35">
        <v>32182.140917262372</v>
      </c>
      <c r="Z17" s="13">
        <v>284004</v>
      </c>
      <c r="AA17" s="13">
        <v>50677</v>
      </c>
      <c r="AB17" s="13">
        <v>178477.8</v>
      </c>
    </row>
    <row r="18" spans="1:28">
      <c r="A18" s="2">
        <v>51</v>
      </c>
      <c r="B18" s="1" t="s">
        <v>441</v>
      </c>
      <c r="C18" s="13">
        <v>3291199.9868549299</v>
      </c>
      <c r="D18" s="13">
        <v>3228449.506812843</v>
      </c>
      <c r="E18" s="13">
        <v>62750.480042086732</v>
      </c>
      <c r="F18" s="13">
        <v>2867365</v>
      </c>
      <c r="G18" s="13">
        <v>2803357</v>
      </c>
      <c r="H18" s="13">
        <v>64008</v>
      </c>
      <c r="I18" s="13">
        <v>92283</v>
      </c>
      <c r="J18" s="13">
        <v>92283</v>
      </c>
      <c r="K18" s="13">
        <v>0</v>
      </c>
      <c r="L18" s="35">
        <v>1260747.0717548367</v>
      </c>
      <c r="M18" s="13">
        <v>1883150.0717548367</v>
      </c>
      <c r="N18" s="13">
        <v>1113717</v>
      </c>
      <c r="O18" s="13">
        <v>18121</v>
      </c>
      <c r="P18" s="13">
        <v>787554.07175483671</v>
      </c>
      <c r="Q18" s="35">
        <v>76680.361541012302</v>
      </c>
      <c r="R18" s="13">
        <v>166046</v>
      </c>
      <c r="S18" s="13">
        <v>7248</v>
      </c>
      <c r="T18" s="13">
        <v>119098.5</v>
      </c>
      <c r="U18" s="35">
        <v>33086.729808586191</v>
      </c>
      <c r="V18" s="13">
        <v>85025</v>
      </c>
      <c r="W18" s="13">
        <v>0</v>
      </c>
      <c r="X18" s="13">
        <v>63768.75</v>
      </c>
      <c r="Y18" s="35">
        <v>16969.722367748785</v>
      </c>
      <c r="Z18" s="13">
        <v>180524</v>
      </c>
      <c r="AA18" s="13">
        <v>25360</v>
      </c>
      <c r="AB18" s="13">
        <v>119363.1</v>
      </c>
    </row>
    <row r="19" spans="1:28">
      <c r="A19" s="2">
        <v>53</v>
      </c>
      <c r="B19" s="1" t="s">
        <v>21</v>
      </c>
      <c r="C19" s="13">
        <v>2515350.4952136935</v>
      </c>
      <c r="D19" s="13">
        <v>2498863.2852183185</v>
      </c>
      <c r="E19" s="13">
        <v>16487.209995375048</v>
      </c>
      <c r="F19" s="13">
        <v>2658536</v>
      </c>
      <c r="G19" s="13">
        <v>2642905</v>
      </c>
      <c r="H19" s="13">
        <v>15631</v>
      </c>
      <c r="I19" s="13">
        <v>55191</v>
      </c>
      <c r="J19" s="13">
        <v>55099</v>
      </c>
      <c r="K19" s="13">
        <v>92</v>
      </c>
      <c r="L19" s="35">
        <v>1073268.9785916558</v>
      </c>
      <c r="M19" s="13">
        <v>1680546.9785916558</v>
      </c>
      <c r="N19" s="13">
        <v>879324</v>
      </c>
      <c r="O19" s="13">
        <v>0</v>
      </c>
      <c r="P19" s="13">
        <v>801222.97859165585</v>
      </c>
      <c r="Q19" s="35">
        <v>72115.505381926181</v>
      </c>
      <c r="R19" s="13">
        <v>114168</v>
      </c>
      <c r="S19" s="13">
        <v>59</v>
      </c>
      <c r="T19" s="13">
        <v>85581.75</v>
      </c>
      <c r="U19" s="35">
        <v>4866.1008299256009</v>
      </c>
      <c r="V19" s="13">
        <v>0</v>
      </c>
      <c r="W19" s="13">
        <v>0</v>
      </c>
      <c r="X19" s="13">
        <v>0</v>
      </c>
      <c r="Y19" s="35">
        <v>30416.493581011578</v>
      </c>
      <c r="Z19" s="13">
        <v>73226</v>
      </c>
      <c r="AA19" s="13">
        <v>53735</v>
      </c>
      <c r="AB19" s="13">
        <v>15603.45</v>
      </c>
    </row>
    <row r="20" spans="1:28">
      <c r="A20" s="2">
        <v>55</v>
      </c>
      <c r="B20" s="1" t="s">
        <v>442</v>
      </c>
      <c r="C20" s="13">
        <v>2491679.9723886289</v>
      </c>
      <c r="D20" s="13">
        <v>2440439.1148977461</v>
      </c>
      <c r="E20" s="13">
        <v>51240.857490882772</v>
      </c>
      <c r="F20" s="13">
        <v>2363687</v>
      </c>
      <c r="G20" s="13">
        <v>2318202</v>
      </c>
      <c r="H20" s="13">
        <v>45485</v>
      </c>
      <c r="I20" s="13">
        <v>108894</v>
      </c>
      <c r="J20" s="13">
        <v>108134</v>
      </c>
      <c r="K20" s="13">
        <v>760</v>
      </c>
      <c r="L20" s="35">
        <v>999642.0185360919</v>
      </c>
      <c r="M20" s="13">
        <v>1297395.0185360918</v>
      </c>
      <c r="N20" s="13">
        <v>877286</v>
      </c>
      <c r="O20" s="13">
        <v>58103</v>
      </c>
      <c r="P20" s="13">
        <v>478212.01853609178</v>
      </c>
      <c r="Q20" s="35">
        <v>92855.629627955845</v>
      </c>
      <c r="R20" s="13">
        <v>205148</v>
      </c>
      <c r="S20" s="13">
        <v>571</v>
      </c>
      <c r="T20" s="13">
        <v>153432.75</v>
      </c>
      <c r="U20" s="35">
        <v>17737.608893370209</v>
      </c>
      <c r="V20" s="13">
        <v>49400</v>
      </c>
      <c r="W20" s="13">
        <v>2657</v>
      </c>
      <c r="X20" s="13">
        <v>37050</v>
      </c>
      <c r="Y20" s="35">
        <v>41635.148173731075</v>
      </c>
      <c r="Z20" s="13">
        <v>158864</v>
      </c>
      <c r="AA20" s="13">
        <v>56286</v>
      </c>
      <c r="AB20" s="13">
        <v>82376.100000000006</v>
      </c>
    </row>
    <row r="21" spans="1:28">
      <c r="A21" s="2">
        <v>56</v>
      </c>
      <c r="B21" s="1" t="s">
        <v>22</v>
      </c>
      <c r="C21" s="13">
        <v>2118771.2663206686</v>
      </c>
      <c r="D21" s="13">
        <v>2097437.3108786438</v>
      </c>
      <c r="E21" s="13">
        <v>21333.955442024675</v>
      </c>
      <c r="F21" s="13">
        <v>1705187</v>
      </c>
      <c r="G21" s="13">
        <v>1667653</v>
      </c>
      <c r="H21" s="13">
        <v>37534</v>
      </c>
      <c r="I21" s="13">
        <v>80817</v>
      </c>
      <c r="J21" s="13">
        <v>80817</v>
      </c>
      <c r="K21" s="13">
        <v>0</v>
      </c>
      <c r="L21" s="35">
        <v>958991.35315306031</v>
      </c>
      <c r="M21" s="13">
        <v>1156869.3531530602</v>
      </c>
      <c r="N21" s="13">
        <v>392770</v>
      </c>
      <c r="O21" s="13">
        <v>176</v>
      </c>
      <c r="P21" s="13">
        <v>719243.51486479526</v>
      </c>
      <c r="Q21" s="35">
        <v>58349.466934500313</v>
      </c>
      <c r="R21" s="13">
        <v>84554</v>
      </c>
      <c r="S21" s="13">
        <v>0</v>
      </c>
      <c r="T21" s="13">
        <v>63415.5</v>
      </c>
      <c r="U21" s="35">
        <v>16194.634518873376</v>
      </c>
      <c r="V21" s="13">
        <v>57316</v>
      </c>
      <c r="W21" s="13">
        <v>0</v>
      </c>
      <c r="X21" s="13">
        <v>42987</v>
      </c>
      <c r="Y21" s="35">
        <v>6586.2141973513371</v>
      </c>
      <c r="Z21" s="13">
        <v>48323</v>
      </c>
      <c r="AA21" s="13">
        <v>12613</v>
      </c>
      <c r="AB21" s="13">
        <v>28204.65</v>
      </c>
    </row>
    <row r="22" spans="1:28">
      <c r="A22" s="2">
        <v>58</v>
      </c>
      <c r="B22" s="1" t="s">
        <v>23</v>
      </c>
      <c r="C22" s="13">
        <v>5755255.6672670674</v>
      </c>
      <c r="D22" s="13">
        <v>5699560.5903220996</v>
      </c>
      <c r="E22" s="13">
        <v>55695.076944968023</v>
      </c>
      <c r="F22" s="13">
        <v>5902740</v>
      </c>
      <c r="G22" s="13">
        <v>5841357</v>
      </c>
      <c r="H22" s="13">
        <v>61383</v>
      </c>
      <c r="I22" s="13">
        <v>207388</v>
      </c>
      <c r="J22" s="13">
        <v>207121</v>
      </c>
      <c r="K22" s="13">
        <v>267</v>
      </c>
      <c r="L22" s="35">
        <v>1891795.845338678</v>
      </c>
      <c r="M22" s="13">
        <v>2862552.845338678</v>
      </c>
      <c r="N22" s="13">
        <v>1205978</v>
      </c>
      <c r="O22" s="13">
        <v>4959</v>
      </c>
      <c r="P22" s="13">
        <v>1418846.8840040085</v>
      </c>
      <c r="Q22" s="35">
        <v>116192.75228817268</v>
      </c>
      <c r="R22" s="13">
        <v>253352</v>
      </c>
      <c r="S22" s="13">
        <v>21077</v>
      </c>
      <c r="T22" s="13">
        <v>174206.25</v>
      </c>
      <c r="U22" s="35">
        <v>43729.236509823044</v>
      </c>
      <c r="V22" s="13">
        <v>132327</v>
      </c>
      <c r="W22" s="13">
        <v>0</v>
      </c>
      <c r="X22" s="13">
        <v>99245.25</v>
      </c>
      <c r="Y22" s="35">
        <v>36396.213480706116</v>
      </c>
      <c r="Z22" s="13">
        <v>153249</v>
      </c>
      <c r="AA22" s="13">
        <v>191415</v>
      </c>
      <c r="AB22" s="13">
        <v>-23622.6</v>
      </c>
    </row>
    <row r="23" spans="1:28">
      <c r="A23" s="2">
        <v>59</v>
      </c>
      <c r="B23" s="1" t="s">
        <v>24</v>
      </c>
      <c r="C23" s="13">
        <v>6508463.7351297326</v>
      </c>
      <c r="D23" s="13">
        <v>6473192.3111824943</v>
      </c>
      <c r="E23" s="13">
        <v>35271.423947237949</v>
      </c>
      <c r="F23" s="13">
        <v>6351077</v>
      </c>
      <c r="G23" s="13">
        <v>6303572</v>
      </c>
      <c r="H23" s="13">
        <v>47505</v>
      </c>
      <c r="I23" s="13">
        <v>206528</v>
      </c>
      <c r="J23" s="13">
        <v>206528</v>
      </c>
      <c r="K23" s="13">
        <v>0</v>
      </c>
      <c r="L23" s="35">
        <v>2537342.4203940467</v>
      </c>
      <c r="M23" s="13">
        <v>4231350.4203940462</v>
      </c>
      <c r="N23" s="13">
        <v>1661490</v>
      </c>
      <c r="O23" s="13">
        <v>86</v>
      </c>
      <c r="P23" s="13">
        <v>1903006.8152955351</v>
      </c>
      <c r="Q23" s="35">
        <v>128321.12937616883</v>
      </c>
      <c r="R23" s="13">
        <v>248738</v>
      </c>
      <c r="S23" s="13">
        <v>23722</v>
      </c>
      <c r="T23" s="13">
        <v>168762</v>
      </c>
      <c r="U23" s="35">
        <v>35951.332243168858</v>
      </c>
      <c r="V23" s="13">
        <v>163560</v>
      </c>
      <c r="W23" s="13">
        <v>8331</v>
      </c>
      <c r="X23" s="13">
        <v>122670</v>
      </c>
      <c r="Y23" s="35">
        <v>21654.210423118933</v>
      </c>
      <c r="Z23" s="13">
        <v>271858</v>
      </c>
      <c r="AA23" s="13">
        <v>81923</v>
      </c>
      <c r="AB23" s="13">
        <v>148112.25</v>
      </c>
    </row>
    <row r="24" spans="1:28">
      <c r="A24" s="2">
        <v>60</v>
      </c>
      <c r="B24" s="1" t="s">
        <v>25</v>
      </c>
      <c r="C24" s="13">
        <v>138841.63186080917</v>
      </c>
      <c r="D24" s="13">
        <v>138841.63186080917</v>
      </c>
      <c r="E24" s="13">
        <v>0</v>
      </c>
      <c r="F24" s="13">
        <v>112389</v>
      </c>
      <c r="G24" s="13">
        <v>104042</v>
      </c>
      <c r="H24" s="13">
        <v>8347</v>
      </c>
      <c r="I24" s="13">
        <v>0</v>
      </c>
      <c r="J24" s="13">
        <v>0</v>
      </c>
      <c r="K24" s="13">
        <v>0</v>
      </c>
      <c r="L24" s="35">
        <v>129626.24704178759</v>
      </c>
      <c r="M24" s="13">
        <v>215653.2470417876</v>
      </c>
      <c r="N24" s="13">
        <v>142958</v>
      </c>
      <c r="O24" s="13">
        <v>0</v>
      </c>
      <c r="P24" s="13">
        <v>72695.247041787603</v>
      </c>
      <c r="Q24" s="35">
        <v>10125.680934700122</v>
      </c>
      <c r="R24" s="13">
        <v>18536</v>
      </c>
      <c r="S24" s="13">
        <v>0</v>
      </c>
      <c r="T24" s="13">
        <v>13902</v>
      </c>
      <c r="U24" s="35">
        <v>0</v>
      </c>
      <c r="V24" s="13">
        <v>0</v>
      </c>
      <c r="W24" s="13">
        <v>0</v>
      </c>
      <c r="X24" s="13">
        <v>0</v>
      </c>
      <c r="Y24" s="35">
        <v>0</v>
      </c>
      <c r="Z24" s="13">
        <v>30520</v>
      </c>
      <c r="AA24" s="13">
        <v>0</v>
      </c>
      <c r="AB24" s="13">
        <v>23343</v>
      </c>
    </row>
    <row r="25" spans="1:28">
      <c r="A25" s="2">
        <v>65</v>
      </c>
      <c r="B25" s="1" t="s">
        <v>512</v>
      </c>
      <c r="C25" s="13">
        <v>4465776.7840346526</v>
      </c>
      <c r="D25" s="13">
        <v>4427028.5415378911</v>
      </c>
      <c r="E25" s="13">
        <v>38748.242496761181</v>
      </c>
      <c r="F25" s="13">
        <v>4703795</v>
      </c>
      <c r="G25" s="13">
        <v>4649421</v>
      </c>
      <c r="H25" s="13">
        <v>54374</v>
      </c>
      <c r="I25" s="13">
        <v>168687</v>
      </c>
      <c r="J25" s="13">
        <v>168687</v>
      </c>
      <c r="K25" s="13">
        <v>0</v>
      </c>
      <c r="L25" s="35">
        <v>1672340.2482992224</v>
      </c>
      <c r="M25" s="13">
        <v>1884410.2482992224</v>
      </c>
      <c r="N25" s="13">
        <v>1236073</v>
      </c>
      <c r="O25" s="13">
        <v>4614</v>
      </c>
      <c r="P25" s="13">
        <v>652951.24829922244</v>
      </c>
      <c r="Q25" s="35">
        <v>95663.963975434031</v>
      </c>
      <c r="R25" s="13">
        <v>115121</v>
      </c>
      <c r="S25" s="13">
        <v>2432</v>
      </c>
      <c r="T25" s="13">
        <v>84516.75</v>
      </c>
      <c r="U25" s="35">
        <v>15287.847564604193</v>
      </c>
      <c r="V25" s="13">
        <v>46867</v>
      </c>
      <c r="W25" s="13">
        <v>3017</v>
      </c>
      <c r="X25" s="13">
        <v>35150.25</v>
      </c>
      <c r="Y25" s="35">
        <v>18760.400258046335</v>
      </c>
      <c r="Z25" s="13">
        <v>158252</v>
      </c>
      <c r="AA25" s="13">
        <v>55698</v>
      </c>
      <c r="AB25" s="13">
        <v>80362.350000000006</v>
      </c>
    </row>
    <row r="26" spans="1:28">
      <c r="A26" s="2">
        <v>74</v>
      </c>
      <c r="B26" s="1" t="s">
        <v>27</v>
      </c>
      <c r="C26" s="13">
        <v>10228052.685658272</v>
      </c>
      <c r="D26" s="13">
        <v>9974507.7338457908</v>
      </c>
      <c r="E26" s="13">
        <v>253544.95181248197</v>
      </c>
      <c r="F26" s="13">
        <v>9770705</v>
      </c>
      <c r="G26" s="13">
        <v>9527126</v>
      </c>
      <c r="H26" s="13">
        <v>243579</v>
      </c>
      <c r="I26" s="13">
        <v>408420</v>
      </c>
      <c r="J26" s="13">
        <v>408420</v>
      </c>
      <c r="K26" s="13">
        <v>0</v>
      </c>
      <c r="L26" s="35">
        <v>4541771.5089329742</v>
      </c>
      <c r="M26" s="13">
        <v>6113569.5089329742</v>
      </c>
      <c r="N26" s="13">
        <v>3289945</v>
      </c>
      <c r="O26" s="13">
        <v>39514</v>
      </c>
      <c r="P26" s="13">
        <v>2863138.5089329742</v>
      </c>
      <c r="Q26" s="35">
        <v>181859.82197466254</v>
      </c>
      <c r="R26" s="13">
        <v>380743</v>
      </c>
      <c r="S26" s="13">
        <v>4911</v>
      </c>
      <c r="T26" s="13">
        <v>281874</v>
      </c>
      <c r="U26" s="35">
        <v>36142.481643163519</v>
      </c>
      <c r="V26" s="13">
        <v>101578</v>
      </c>
      <c r="W26" s="13">
        <v>100</v>
      </c>
      <c r="X26" s="13">
        <v>76183.5</v>
      </c>
      <c r="Y26" s="35">
        <v>20065.564861913088</v>
      </c>
      <c r="Z26" s="13">
        <v>630816</v>
      </c>
      <c r="AA26" s="13">
        <v>43782</v>
      </c>
      <c r="AB26" s="13">
        <v>450046.95</v>
      </c>
    </row>
    <row r="27" spans="1:28">
      <c r="A27" s="2">
        <v>79</v>
      </c>
      <c r="B27" s="1" t="s">
        <v>516</v>
      </c>
      <c r="C27" s="13">
        <v>2526081.796939658</v>
      </c>
      <c r="D27" s="13">
        <v>2513577.9988688254</v>
      </c>
      <c r="E27" s="13">
        <v>12503.79807083283</v>
      </c>
      <c r="F27" s="13">
        <v>2519655</v>
      </c>
      <c r="G27" s="13">
        <v>2504911</v>
      </c>
      <c r="H27" s="13">
        <v>14744</v>
      </c>
      <c r="I27" s="13">
        <v>137815</v>
      </c>
      <c r="J27" s="13">
        <v>137815</v>
      </c>
      <c r="K27" s="13">
        <v>0</v>
      </c>
      <c r="L27" s="35">
        <v>1112265.3472396231</v>
      </c>
      <c r="M27" s="13">
        <v>1680666.3472396231</v>
      </c>
      <c r="N27" s="13">
        <v>745347</v>
      </c>
      <c r="O27" s="13">
        <v>0</v>
      </c>
      <c r="P27" s="13">
        <v>834199.01042971737</v>
      </c>
      <c r="Q27" s="35">
        <v>61839.711893397529</v>
      </c>
      <c r="R27" s="13">
        <v>88915</v>
      </c>
      <c r="S27" s="13">
        <v>3968</v>
      </c>
      <c r="T27" s="13">
        <v>63710.25</v>
      </c>
      <c r="U27" s="35">
        <v>41384.431446698269</v>
      </c>
      <c r="V27" s="13">
        <v>72957</v>
      </c>
      <c r="W27" s="13">
        <v>0</v>
      </c>
      <c r="X27" s="13">
        <v>54717.75</v>
      </c>
      <c r="Y27" s="35">
        <v>0</v>
      </c>
      <c r="Z27" s="13">
        <v>96803</v>
      </c>
      <c r="AA27" s="13">
        <v>11018</v>
      </c>
      <c r="AB27" s="13">
        <v>66469.649999999994</v>
      </c>
    </row>
    <row r="28" spans="1:28">
      <c r="A28" s="2">
        <v>80</v>
      </c>
      <c r="B28" s="1" t="s">
        <v>29</v>
      </c>
      <c r="C28" s="13">
        <v>43631492.726793617</v>
      </c>
      <c r="D28" s="13">
        <v>42855720.458719842</v>
      </c>
      <c r="E28" s="13">
        <v>775772.26807377476</v>
      </c>
      <c r="F28" s="13">
        <v>51840935</v>
      </c>
      <c r="G28" s="13">
        <v>51167472</v>
      </c>
      <c r="H28" s="13">
        <v>673463</v>
      </c>
      <c r="I28" s="13">
        <v>1342795</v>
      </c>
      <c r="J28" s="13">
        <v>1342795</v>
      </c>
      <c r="K28" s="13">
        <v>0</v>
      </c>
      <c r="L28" s="35">
        <v>20981617.69318264</v>
      </c>
      <c r="M28" s="13">
        <v>32397435.69318264</v>
      </c>
      <c r="N28" s="13">
        <v>21173459</v>
      </c>
      <c r="O28" s="13">
        <v>3066126</v>
      </c>
      <c r="P28" s="13">
        <v>14290102.69318264</v>
      </c>
      <c r="Q28" s="35">
        <v>342557.61633101624</v>
      </c>
      <c r="R28" s="13">
        <v>834244</v>
      </c>
      <c r="S28" s="13">
        <v>12146</v>
      </c>
      <c r="T28" s="13">
        <v>616573.5</v>
      </c>
      <c r="U28" s="35">
        <v>73780.736658677954</v>
      </c>
      <c r="V28" s="13">
        <v>157066</v>
      </c>
      <c r="W28" s="13">
        <v>4218</v>
      </c>
      <c r="X28" s="13">
        <v>117799.5</v>
      </c>
      <c r="Y28" s="35">
        <v>194995.16761112795</v>
      </c>
      <c r="Z28" s="13">
        <v>1824190</v>
      </c>
      <c r="AA28" s="13">
        <v>329341</v>
      </c>
      <c r="AB28" s="13">
        <v>1159732.3500000001</v>
      </c>
    </row>
    <row r="29" spans="1:28">
      <c r="A29" s="2">
        <v>85</v>
      </c>
      <c r="B29" s="1" t="s">
        <v>30</v>
      </c>
      <c r="C29" s="13">
        <v>4802333.9393487787</v>
      </c>
      <c r="D29" s="13">
        <v>4751033.811551326</v>
      </c>
      <c r="E29" s="13">
        <v>51300.127797452325</v>
      </c>
      <c r="F29" s="13">
        <v>4672963</v>
      </c>
      <c r="G29" s="13">
        <v>4613331</v>
      </c>
      <c r="H29" s="13">
        <v>59632</v>
      </c>
      <c r="I29" s="13">
        <v>97854</v>
      </c>
      <c r="J29" s="13">
        <v>95781</v>
      </c>
      <c r="K29" s="13">
        <v>2073</v>
      </c>
      <c r="L29" s="35">
        <v>1930176.6666028688</v>
      </c>
      <c r="M29" s="13">
        <v>3355632.6666028686</v>
      </c>
      <c r="N29" s="13">
        <v>1989700</v>
      </c>
      <c r="O29" s="13">
        <v>15281</v>
      </c>
      <c r="P29" s="13">
        <v>1381213.6666028686</v>
      </c>
      <c r="Q29" s="35">
        <v>64279.937469797886</v>
      </c>
      <c r="R29" s="13">
        <v>204834</v>
      </c>
      <c r="S29" s="13">
        <v>3271</v>
      </c>
      <c r="T29" s="13">
        <v>151172.25</v>
      </c>
      <c r="U29" s="35">
        <v>62676.774197331273</v>
      </c>
      <c r="V29" s="13">
        <v>103906</v>
      </c>
      <c r="W29" s="13">
        <v>9696</v>
      </c>
      <c r="X29" s="13">
        <v>77929.5</v>
      </c>
      <c r="Y29" s="35">
        <v>64344.416315440008</v>
      </c>
      <c r="Z29" s="13">
        <v>315365</v>
      </c>
      <c r="AA29" s="13">
        <v>187956</v>
      </c>
      <c r="AB29" s="13">
        <v>102025.95000000001</v>
      </c>
    </row>
    <row r="30" spans="1:28">
      <c r="A30" s="2">
        <v>86</v>
      </c>
      <c r="B30" s="1" t="s">
        <v>31</v>
      </c>
      <c r="C30" s="13">
        <v>4143103.222072524</v>
      </c>
      <c r="D30" s="13">
        <v>4117424.6413281844</v>
      </c>
      <c r="E30" s="13">
        <v>25678.580744339812</v>
      </c>
      <c r="F30" s="13">
        <v>4117614</v>
      </c>
      <c r="G30" s="13">
        <v>4096045</v>
      </c>
      <c r="H30" s="13">
        <v>21569</v>
      </c>
      <c r="I30" s="13">
        <v>194351</v>
      </c>
      <c r="J30" s="13">
        <v>190356</v>
      </c>
      <c r="K30" s="13">
        <v>3995</v>
      </c>
      <c r="L30" s="35">
        <v>2087102.9917076714</v>
      </c>
      <c r="M30" s="13">
        <v>973414.99170767143</v>
      </c>
      <c r="N30" s="13">
        <v>2057246</v>
      </c>
      <c r="O30" s="13">
        <v>141136</v>
      </c>
      <c r="P30" s="13">
        <v>-942695.00829232857</v>
      </c>
      <c r="Q30" s="35">
        <v>106380.61702904615</v>
      </c>
      <c r="R30" s="13">
        <v>232503</v>
      </c>
      <c r="S30" s="13">
        <v>560</v>
      </c>
      <c r="T30" s="13">
        <v>173957.25</v>
      </c>
      <c r="U30" s="35">
        <v>45289.801319902203</v>
      </c>
      <c r="V30" s="13">
        <v>64182</v>
      </c>
      <c r="W30" s="13">
        <v>758</v>
      </c>
      <c r="X30" s="13">
        <v>48136.5</v>
      </c>
      <c r="Y30" s="35">
        <v>47448.593678686419</v>
      </c>
      <c r="Z30" s="13">
        <v>287674</v>
      </c>
      <c r="AA30" s="13">
        <v>90839</v>
      </c>
      <c r="AB30" s="13">
        <v>151819.5</v>
      </c>
    </row>
    <row r="31" spans="1:28">
      <c r="A31" s="2">
        <v>88</v>
      </c>
      <c r="B31" s="1" t="s">
        <v>32</v>
      </c>
      <c r="C31" s="13">
        <v>54986.048939188244</v>
      </c>
      <c r="D31" s="13">
        <v>54986.048939188244</v>
      </c>
      <c r="E31" s="13">
        <v>0</v>
      </c>
      <c r="F31" s="13">
        <v>32796</v>
      </c>
      <c r="G31" s="13">
        <v>32796</v>
      </c>
      <c r="H31" s="13">
        <v>0</v>
      </c>
      <c r="I31" s="13">
        <v>7216</v>
      </c>
      <c r="J31" s="13">
        <v>7216</v>
      </c>
      <c r="K31" s="13">
        <v>0</v>
      </c>
      <c r="L31" s="35">
        <v>38934.359322869212</v>
      </c>
      <c r="M31" s="13">
        <v>69598.859322869219</v>
      </c>
      <c r="N31" s="13">
        <v>19584</v>
      </c>
      <c r="O31" s="13">
        <v>0</v>
      </c>
      <c r="P31" s="13">
        <v>29200.769492151907</v>
      </c>
      <c r="Q31" s="35">
        <v>2006.5386248104141</v>
      </c>
      <c r="R31" s="13">
        <v>10958</v>
      </c>
      <c r="S31" s="13">
        <v>0</v>
      </c>
      <c r="T31" s="13">
        <v>8218.5</v>
      </c>
      <c r="U31" s="35">
        <v>0</v>
      </c>
      <c r="V31" s="13">
        <v>0</v>
      </c>
      <c r="W31" s="13">
        <v>0</v>
      </c>
      <c r="X31" s="13">
        <v>0</v>
      </c>
      <c r="Y31" s="35">
        <v>0</v>
      </c>
      <c r="Z31" s="13">
        <v>9598</v>
      </c>
      <c r="AA31" s="13">
        <v>0</v>
      </c>
      <c r="AB31" s="13">
        <v>7432.65</v>
      </c>
    </row>
    <row r="32" spans="1:28">
      <c r="A32" s="2">
        <v>90</v>
      </c>
      <c r="B32" s="1" t="s">
        <v>33</v>
      </c>
      <c r="C32" s="13">
        <v>16343112.292067328</v>
      </c>
      <c r="D32" s="13">
        <v>16120316.32798006</v>
      </c>
      <c r="E32" s="13">
        <v>222795.96408726781</v>
      </c>
      <c r="F32" s="13">
        <v>17239355</v>
      </c>
      <c r="G32" s="13">
        <v>16988740</v>
      </c>
      <c r="H32" s="13">
        <v>250615</v>
      </c>
      <c r="I32" s="13">
        <v>521981</v>
      </c>
      <c r="J32" s="13">
        <v>499591</v>
      </c>
      <c r="K32" s="13">
        <v>22390</v>
      </c>
      <c r="L32" s="35">
        <v>9215899.4134934396</v>
      </c>
      <c r="M32" s="13">
        <v>11818710.41349344</v>
      </c>
      <c r="N32" s="13">
        <v>7074239</v>
      </c>
      <c r="O32" s="13">
        <v>23138</v>
      </c>
      <c r="P32" s="13">
        <v>4767609.4134934396</v>
      </c>
      <c r="Q32" s="35">
        <v>174115.70488457655</v>
      </c>
      <c r="R32" s="13">
        <v>447333</v>
      </c>
      <c r="S32" s="13">
        <v>9229</v>
      </c>
      <c r="T32" s="13">
        <v>328578</v>
      </c>
      <c r="U32" s="35">
        <v>40048.731038146572</v>
      </c>
      <c r="V32" s="13">
        <v>59907</v>
      </c>
      <c r="W32" s="13">
        <v>4704</v>
      </c>
      <c r="X32" s="13">
        <v>44930.25</v>
      </c>
      <c r="Y32" s="35">
        <v>62868.209592253734</v>
      </c>
      <c r="Z32" s="13">
        <v>419567</v>
      </c>
      <c r="AA32" s="13">
        <v>169157</v>
      </c>
      <c r="AB32" s="13">
        <v>197505.45</v>
      </c>
    </row>
    <row r="33" spans="1:28">
      <c r="A33" s="2">
        <v>91</v>
      </c>
      <c r="B33" s="1" t="s">
        <v>469</v>
      </c>
      <c r="C33" s="13">
        <v>10194052.462841609</v>
      </c>
      <c r="D33" s="13">
        <v>9969925.7126257047</v>
      </c>
      <c r="E33" s="13">
        <v>224126.75021590487</v>
      </c>
      <c r="F33" s="13">
        <v>10599386</v>
      </c>
      <c r="G33" s="13">
        <v>10464646</v>
      </c>
      <c r="H33" s="13">
        <v>134740</v>
      </c>
      <c r="I33" s="13">
        <v>237770</v>
      </c>
      <c r="J33" s="13">
        <v>237770</v>
      </c>
      <c r="K33" s="13">
        <v>0</v>
      </c>
      <c r="L33" s="35">
        <v>5199713.8319484955</v>
      </c>
      <c r="M33" s="13">
        <v>8142523.8319484955</v>
      </c>
      <c r="N33" s="13">
        <v>4239202</v>
      </c>
      <c r="O33" s="13">
        <v>94815</v>
      </c>
      <c r="P33" s="13">
        <v>3899785.3739613714</v>
      </c>
      <c r="Q33" s="35">
        <v>130469.83944701139</v>
      </c>
      <c r="R33" s="13">
        <v>266791</v>
      </c>
      <c r="S33" s="13">
        <v>21681</v>
      </c>
      <c r="T33" s="13">
        <v>183832.5</v>
      </c>
      <c r="U33" s="35">
        <v>35192.59812171763</v>
      </c>
      <c r="V33" s="13">
        <v>114030</v>
      </c>
      <c r="W33" s="13">
        <v>0</v>
      </c>
      <c r="X33" s="13">
        <v>85522.5</v>
      </c>
      <c r="Y33" s="35">
        <v>48620.460649494635</v>
      </c>
      <c r="Z33" s="13">
        <v>271005</v>
      </c>
      <c r="AA33" s="13">
        <v>184802</v>
      </c>
      <c r="AB33" s="13">
        <v>71850.3</v>
      </c>
    </row>
    <row r="34" spans="1:28">
      <c r="A34" s="2">
        <v>98</v>
      </c>
      <c r="B34" s="1" t="s">
        <v>36</v>
      </c>
      <c r="C34" s="13">
        <v>4764299.296746009</v>
      </c>
      <c r="D34" s="13">
        <v>4751576.3103716364</v>
      </c>
      <c r="E34" s="13">
        <v>12722.986374373053</v>
      </c>
      <c r="F34" s="13">
        <v>4473630</v>
      </c>
      <c r="G34" s="13">
        <v>4443157</v>
      </c>
      <c r="H34" s="13">
        <v>30473</v>
      </c>
      <c r="I34" s="13">
        <v>205689</v>
      </c>
      <c r="J34" s="13">
        <v>204368</v>
      </c>
      <c r="K34" s="13">
        <v>1321</v>
      </c>
      <c r="L34" s="35">
        <v>2320477.1364053958</v>
      </c>
      <c r="M34" s="13">
        <v>3490705.1364053958</v>
      </c>
      <c r="N34" s="13">
        <v>1705630</v>
      </c>
      <c r="O34" s="13">
        <v>31859</v>
      </c>
      <c r="P34" s="13">
        <v>1740357.852304047</v>
      </c>
      <c r="Q34" s="35">
        <v>146771.3967643943</v>
      </c>
      <c r="R34" s="13">
        <v>387795</v>
      </c>
      <c r="S34" s="13">
        <v>4225</v>
      </c>
      <c r="T34" s="13">
        <v>287677.5</v>
      </c>
      <c r="U34" s="35">
        <v>25365.994457574579</v>
      </c>
      <c r="V34" s="13">
        <v>45834</v>
      </c>
      <c r="W34" s="13">
        <v>4486</v>
      </c>
      <c r="X34" s="13">
        <v>34375.5</v>
      </c>
      <c r="Y34" s="35">
        <v>5838.6747141929527</v>
      </c>
      <c r="Z34" s="13">
        <v>82268</v>
      </c>
      <c r="AA34" s="13">
        <v>27595</v>
      </c>
      <c r="AB34" s="13">
        <v>43798.8</v>
      </c>
    </row>
    <row r="35" spans="1:28">
      <c r="A35" s="2">
        <v>109</v>
      </c>
      <c r="B35" s="1" t="s">
        <v>38</v>
      </c>
      <c r="C35" s="13">
        <v>6935150.2909848094</v>
      </c>
      <c r="D35" s="13">
        <v>6798542.2991110366</v>
      </c>
      <c r="E35" s="13">
        <v>136607.99187377293</v>
      </c>
      <c r="F35" s="13">
        <v>7621565</v>
      </c>
      <c r="G35" s="13">
        <v>7466276</v>
      </c>
      <c r="H35" s="13">
        <v>155289</v>
      </c>
      <c r="I35" s="13">
        <v>274039</v>
      </c>
      <c r="J35" s="13">
        <v>266946</v>
      </c>
      <c r="K35" s="13">
        <v>7093</v>
      </c>
      <c r="L35" s="35">
        <v>2539014.8489146358</v>
      </c>
      <c r="M35" s="13">
        <v>2583367.8489146358</v>
      </c>
      <c r="N35" s="13">
        <v>2933739</v>
      </c>
      <c r="O35" s="13">
        <v>108556</v>
      </c>
      <c r="P35" s="13">
        <v>-241815.15108536417</v>
      </c>
      <c r="Q35" s="35">
        <v>148163.65227643881</v>
      </c>
      <c r="R35" s="13">
        <v>289577</v>
      </c>
      <c r="S35" s="13">
        <v>4191</v>
      </c>
      <c r="T35" s="13">
        <v>214039.5</v>
      </c>
      <c r="U35" s="35">
        <v>37302.570869818279</v>
      </c>
      <c r="V35" s="13">
        <v>149765</v>
      </c>
      <c r="W35" s="13">
        <v>0</v>
      </c>
      <c r="X35" s="13">
        <v>112323.75</v>
      </c>
      <c r="Y35" s="35">
        <v>25406.211012651864</v>
      </c>
      <c r="Z35" s="13">
        <v>416185</v>
      </c>
      <c r="AA35" s="13">
        <v>169120</v>
      </c>
      <c r="AB35" s="13">
        <v>190180.35</v>
      </c>
    </row>
    <row r="36" spans="1:28">
      <c r="A36" s="2">
        <v>114</v>
      </c>
      <c r="B36" s="1" t="s">
        <v>39</v>
      </c>
      <c r="C36" s="13">
        <v>30486334.993582379</v>
      </c>
      <c r="D36" s="13">
        <v>30003417.310268752</v>
      </c>
      <c r="E36" s="13">
        <v>482917.68331362761</v>
      </c>
      <c r="F36" s="13">
        <v>32812772</v>
      </c>
      <c r="G36" s="13">
        <v>32299906</v>
      </c>
      <c r="H36" s="13">
        <v>512866</v>
      </c>
      <c r="I36" s="13">
        <v>1128960</v>
      </c>
      <c r="J36" s="13">
        <v>1028532</v>
      </c>
      <c r="K36" s="13">
        <v>100428</v>
      </c>
      <c r="L36" s="35">
        <v>13356980.347378375</v>
      </c>
      <c r="M36" s="13">
        <v>15533115.347378375</v>
      </c>
      <c r="N36" s="13">
        <v>10676820</v>
      </c>
      <c r="O36" s="13">
        <v>1189703</v>
      </c>
      <c r="P36" s="13">
        <v>6045998.347378375</v>
      </c>
      <c r="Q36" s="35">
        <v>513826.04982343555</v>
      </c>
      <c r="R36" s="13">
        <v>1749982</v>
      </c>
      <c r="S36" s="13">
        <v>10019</v>
      </c>
      <c r="T36" s="13">
        <v>1304972.25</v>
      </c>
      <c r="U36" s="35">
        <v>115424.04068236287</v>
      </c>
      <c r="V36" s="13">
        <v>299320</v>
      </c>
      <c r="W36" s="13">
        <v>0</v>
      </c>
      <c r="X36" s="13">
        <v>224490</v>
      </c>
      <c r="Y36" s="35">
        <v>119987.53661657749</v>
      </c>
      <c r="Z36" s="13">
        <v>1056632</v>
      </c>
      <c r="AA36" s="13">
        <v>331887</v>
      </c>
      <c r="AB36" s="13">
        <v>558497.69999999995</v>
      </c>
    </row>
    <row r="37" spans="1:28">
      <c r="A37" s="2">
        <v>118</v>
      </c>
      <c r="B37" s="1" t="s">
        <v>40</v>
      </c>
      <c r="C37" s="13">
        <v>11206897.915730808</v>
      </c>
      <c r="D37" s="13">
        <v>10966166.533214061</v>
      </c>
      <c r="E37" s="13">
        <v>240731.38251674792</v>
      </c>
      <c r="F37" s="13">
        <v>13805103</v>
      </c>
      <c r="G37" s="13">
        <v>13506398</v>
      </c>
      <c r="H37" s="13">
        <v>298705</v>
      </c>
      <c r="I37" s="13">
        <v>165632</v>
      </c>
      <c r="J37" s="13">
        <v>165632</v>
      </c>
      <c r="K37" s="13">
        <v>0</v>
      </c>
      <c r="L37" s="35">
        <v>3806399.5809693835</v>
      </c>
      <c r="M37" s="13">
        <v>4062420.5809693835</v>
      </c>
      <c r="N37" s="13">
        <v>3308180</v>
      </c>
      <c r="O37" s="13">
        <v>487174</v>
      </c>
      <c r="P37" s="13">
        <v>1241414.5809693835</v>
      </c>
      <c r="Q37" s="35">
        <v>280187.64336863399</v>
      </c>
      <c r="R37" s="13">
        <v>658026</v>
      </c>
      <c r="S37" s="13">
        <v>911</v>
      </c>
      <c r="T37" s="13">
        <v>492836.25</v>
      </c>
      <c r="U37" s="35">
        <v>30826.358836256608</v>
      </c>
      <c r="V37" s="13">
        <v>125117</v>
      </c>
      <c r="W37" s="13">
        <v>0</v>
      </c>
      <c r="X37" s="13">
        <v>111143.25</v>
      </c>
      <c r="Y37" s="35">
        <v>85363.724748610985</v>
      </c>
      <c r="Z37" s="13">
        <v>362748</v>
      </c>
      <c r="AA37" s="13">
        <v>140885</v>
      </c>
      <c r="AB37" s="13">
        <v>171014.39999999999</v>
      </c>
    </row>
    <row r="38" spans="1:28">
      <c r="A38" s="2">
        <v>119</v>
      </c>
      <c r="B38" s="1" t="s">
        <v>41</v>
      </c>
      <c r="C38" s="13">
        <v>6055795.8934339974</v>
      </c>
      <c r="D38" s="13">
        <v>5927388.4517125739</v>
      </c>
      <c r="E38" s="13">
        <v>128407.44172142367</v>
      </c>
      <c r="F38" s="13">
        <v>6254277</v>
      </c>
      <c r="G38" s="13">
        <v>6146473</v>
      </c>
      <c r="H38" s="13">
        <v>107804</v>
      </c>
      <c r="I38" s="13">
        <v>187865</v>
      </c>
      <c r="J38" s="13">
        <v>187865</v>
      </c>
      <c r="K38" s="13">
        <v>0</v>
      </c>
      <c r="L38" s="35">
        <v>2191512.417912289</v>
      </c>
      <c r="M38" s="13">
        <v>2463711.417912289</v>
      </c>
      <c r="N38" s="13">
        <v>2426836</v>
      </c>
      <c r="O38" s="13">
        <v>27831</v>
      </c>
      <c r="P38" s="13">
        <v>64706.417912289035</v>
      </c>
      <c r="Q38" s="35">
        <v>97741.972570411948</v>
      </c>
      <c r="R38" s="13">
        <v>122231</v>
      </c>
      <c r="S38" s="13">
        <v>23348</v>
      </c>
      <c r="T38" s="13">
        <v>74162.25</v>
      </c>
      <c r="U38" s="35">
        <v>16625.600190640493</v>
      </c>
      <c r="V38" s="13">
        <v>49613</v>
      </c>
      <c r="W38" s="13">
        <v>0</v>
      </c>
      <c r="X38" s="13">
        <v>37209.75</v>
      </c>
      <c r="Y38" s="35">
        <v>12494.020917959149</v>
      </c>
      <c r="Z38" s="13">
        <v>194384</v>
      </c>
      <c r="AA38" s="13">
        <v>59015</v>
      </c>
      <c r="AB38" s="13">
        <v>104090.55</v>
      </c>
    </row>
    <row r="39" spans="1:28">
      <c r="A39" s="2">
        <v>141</v>
      </c>
      <c r="B39" s="1" t="s">
        <v>42</v>
      </c>
      <c r="C39" s="13">
        <v>27775722.975596637</v>
      </c>
      <c r="D39" s="13">
        <v>26508110.047301337</v>
      </c>
      <c r="E39" s="13">
        <v>1267612.9282952975</v>
      </c>
      <c r="F39" s="13">
        <v>30303921</v>
      </c>
      <c r="G39" s="13">
        <v>28948685</v>
      </c>
      <c r="H39" s="13">
        <v>1355236</v>
      </c>
      <c r="I39" s="13">
        <v>964138</v>
      </c>
      <c r="J39" s="13">
        <v>922167</v>
      </c>
      <c r="K39" s="13">
        <v>41971</v>
      </c>
      <c r="L39" s="35">
        <v>13575601.089074077</v>
      </c>
      <c r="M39" s="13">
        <v>21796128.089074075</v>
      </c>
      <c r="N39" s="13">
        <v>12862833</v>
      </c>
      <c r="O39" s="13">
        <v>60517</v>
      </c>
      <c r="P39" s="13">
        <v>8993812.0890740752</v>
      </c>
      <c r="Q39" s="35">
        <v>261211.72587724103</v>
      </c>
      <c r="R39" s="13">
        <v>438090</v>
      </c>
      <c r="S39" s="13">
        <v>15408</v>
      </c>
      <c r="T39" s="13">
        <v>317011.5</v>
      </c>
      <c r="U39" s="35">
        <v>39344.820440926946</v>
      </c>
      <c r="V39" s="13">
        <v>153592</v>
      </c>
      <c r="W39" s="13">
        <v>5521</v>
      </c>
      <c r="X39" s="13">
        <v>115194</v>
      </c>
      <c r="Y39" s="35">
        <v>55760.52551892824</v>
      </c>
      <c r="Z39" s="13">
        <v>855392</v>
      </c>
      <c r="AA39" s="13">
        <v>189798</v>
      </c>
      <c r="AB39" s="13">
        <v>510848.1</v>
      </c>
    </row>
    <row r="40" spans="1:28">
      <c r="A40" s="2">
        <v>147</v>
      </c>
      <c r="B40" s="1" t="s">
        <v>43</v>
      </c>
      <c r="C40" s="13">
        <v>2504175.2079718183</v>
      </c>
      <c r="D40" s="13">
        <v>2404301.3864791128</v>
      </c>
      <c r="E40" s="13">
        <v>99873.821492705334</v>
      </c>
      <c r="F40" s="13">
        <v>2626021</v>
      </c>
      <c r="G40" s="13">
        <v>2490283</v>
      </c>
      <c r="H40" s="13">
        <v>135738</v>
      </c>
      <c r="I40" s="13">
        <v>51919</v>
      </c>
      <c r="J40" s="13">
        <v>51919</v>
      </c>
      <c r="K40" s="13">
        <v>0</v>
      </c>
      <c r="L40" s="35">
        <v>825902.07032842061</v>
      </c>
      <c r="M40" s="13">
        <v>1498850.8203284205</v>
      </c>
      <c r="N40" s="13">
        <v>916192</v>
      </c>
      <c r="O40" s="13">
        <v>0</v>
      </c>
      <c r="P40" s="13">
        <v>582658.82032842049</v>
      </c>
      <c r="Q40" s="35">
        <v>80593.278366491562</v>
      </c>
      <c r="R40" s="13">
        <v>156278</v>
      </c>
      <c r="S40" s="13">
        <v>4555</v>
      </c>
      <c r="T40" s="13">
        <v>113792.25</v>
      </c>
      <c r="U40" s="35">
        <v>18990.341080758575</v>
      </c>
      <c r="V40" s="13">
        <v>32375</v>
      </c>
      <c r="W40" s="13">
        <v>0</v>
      </c>
      <c r="X40" s="13">
        <v>24281.25</v>
      </c>
      <c r="Y40" s="35">
        <v>5131.0649243948747</v>
      </c>
      <c r="Z40" s="13">
        <v>47652</v>
      </c>
      <c r="AA40" s="13">
        <v>43436</v>
      </c>
      <c r="AB40" s="13">
        <v>4954.2000000000007</v>
      </c>
    </row>
    <row r="41" spans="1:28">
      <c r="A41" s="2">
        <v>148</v>
      </c>
      <c r="B41" s="1" t="s">
        <v>44</v>
      </c>
      <c r="C41" s="13">
        <v>1487485.589657071</v>
      </c>
      <c r="D41" s="13">
        <v>1428866.1381521148</v>
      </c>
      <c r="E41" s="13">
        <v>58619.451504956203</v>
      </c>
      <c r="F41" s="13">
        <v>1197764</v>
      </c>
      <c r="G41" s="13">
        <v>1150718</v>
      </c>
      <c r="H41" s="13">
        <v>47046</v>
      </c>
      <c r="I41" s="13">
        <v>74487</v>
      </c>
      <c r="J41" s="13">
        <v>69283</v>
      </c>
      <c r="K41" s="13">
        <v>5204</v>
      </c>
      <c r="L41" s="35">
        <v>536152.3408722179</v>
      </c>
      <c r="M41" s="13">
        <v>685070.3408722179</v>
      </c>
      <c r="N41" s="13">
        <v>566475</v>
      </c>
      <c r="O41" s="13">
        <v>0</v>
      </c>
      <c r="P41" s="13">
        <v>118595.3408722179</v>
      </c>
      <c r="Q41" s="35">
        <v>70143.292835977583</v>
      </c>
      <c r="R41" s="13">
        <v>85276</v>
      </c>
      <c r="S41" s="13">
        <v>625</v>
      </c>
      <c r="T41" s="13">
        <v>63488.25</v>
      </c>
      <c r="U41" s="35">
        <v>14555.205922600093</v>
      </c>
      <c r="V41" s="13">
        <v>87021</v>
      </c>
      <c r="W41" s="13">
        <v>0</v>
      </c>
      <c r="X41" s="13">
        <v>65265.75</v>
      </c>
      <c r="Y41" s="35">
        <v>5838.4760590021051</v>
      </c>
      <c r="Z41" s="13">
        <v>174866</v>
      </c>
      <c r="AA41" s="13">
        <v>107445</v>
      </c>
      <c r="AB41" s="13">
        <v>51735.75</v>
      </c>
    </row>
    <row r="42" spans="1:28">
      <c r="A42" s="2">
        <v>150</v>
      </c>
      <c r="B42" s="1" t="s">
        <v>45</v>
      </c>
      <c r="C42" s="13">
        <v>24861288.622798827</v>
      </c>
      <c r="D42" s="13">
        <v>24057999.276169386</v>
      </c>
      <c r="E42" s="13">
        <v>803289.34662944183</v>
      </c>
      <c r="F42" s="13">
        <v>26770784</v>
      </c>
      <c r="G42" s="13">
        <v>26024185</v>
      </c>
      <c r="H42" s="13">
        <v>746599</v>
      </c>
      <c r="I42" s="13">
        <v>1260810</v>
      </c>
      <c r="J42" s="13">
        <v>1260810</v>
      </c>
      <c r="K42" s="13">
        <v>0</v>
      </c>
      <c r="L42" s="35">
        <v>13232364.231336916</v>
      </c>
      <c r="M42" s="13">
        <v>19051143.231336914</v>
      </c>
      <c r="N42" s="13">
        <v>11461754</v>
      </c>
      <c r="O42" s="13">
        <v>0</v>
      </c>
      <c r="P42" s="13">
        <v>7589389.231336914</v>
      </c>
      <c r="Q42" s="35">
        <v>237656.3508350073</v>
      </c>
      <c r="R42" s="13">
        <v>637513</v>
      </c>
      <c r="S42" s="13">
        <v>24393</v>
      </c>
      <c r="T42" s="13">
        <v>459840</v>
      </c>
      <c r="U42" s="35">
        <v>78331.089169900704</v>
      </c>
      <c r="V42" s="13">
        <v>149205</v>
      </c>
      <c r="W42" s="13">
        <v>0</v>
      </c>
      <c r="X42" s="13">
        <v>111903.75</v>
      </c>
      <c r="Y42" s="35">
        <v>44884.948440802029</v>
      </c>
      <c r="Z42" s="13">
        <v>1142792</v>
      </c>
      <c r="AA42" s="13">
        <v>435263</v>
      </c>
      <c r="AB42" s="13">
        <v>552878.69999999995</v>
      </c>
    </row>
    <row r="43" spans="1:28">
      <c r="A43" s="2">
        <v>153</v>
      </c>
      <c r="B43" s="1" t="s">
        <v>46</v>
      </c>
      <c r="C43" s="13">
        <v>59134065.972830296</v>
      </c>
      <c r="D43" s="13">
        <v>56825232.557797305</v>
      </c>
      <c r="E43" s="13">
        <v>2308833.4150329935</v>
      </c>
      <c r="F43" s="13">
        <v>68581072</v>
      </c>
      <c r="G43" s="13">
        <v>66032101</v>
      </c>
      <c r="H43" s="13">
        <v>2548971</v>
      </c>
      <c r="I43" s="13">
        <v>2805849</v>
      </c>
      <c r="J43" s="13">
        <v>2584153</v>
      </c>
      <c r="K43" s="13">
        <v>221696</v>
      </c>
      <c r="L43" s="35">
        <v>30968195.812789857</v>
      </c>
      <c r="M43" s="13">
        <v>31154789.812789857</v>
      </c>
      <c r="N43" s="13">
        <v>24884529</v>
      </c>
      <c r="O43" s="13">
        <v>963137</v>
      </c>
      <c r="P43" s="13">
        <v>7233397.8127898574</v>
      </c>
      <c r="Q43" s="35">
        <v>487538.42136970843</v>
      </c>
      <c r="R43" s="13">
        <v>1087447</v>
      </c>
      <c r="S43" s="13">
        <v>21668</v>
      </c>
      <c r="T43" s="13">
        <v>799334.25</v>
      </c>
      <c r="U43" s="35">
        <v>124382.55635051786</v>
      </c>
      <c r="V43" s="13">
        <v>268741</v>
      </c>
      <c r="W43" s="13">
        <v>1342</v>
      </c>
      <c r="X43" s="13">
        <v>201555.75</v>
      </c>
      <c r="Y43" s="35">
        <v>276802.16982280888</v>
      </c>
      <c r="Z43" s="13">
        <v>3068658</v>
      </c>
      <c r="AA43" s="13">
        <v>777784</v>
      </c>
      <c r="AB43" s="13">
        <v>1738243.05</v>
      </c>
    </row>
    <row r="44" spans="1:28">
      <c r="A44" s="2">
        <v>158</v>
      </c>
      <c r="B44" s="1" t="s">
        <v>47</v>
      </c>
      <c r="C44" s="13">
        <v>2873368.4499587053</v>
      </c>
      <c r="D44" s="13">
        <v>2794264.9568417785</v>
      </c>
      <c r="E44" s="13">
        <v>79103.493116926955</v>
      </c>
      <c r="F44" s="13">
        <v>2577514</v>
      </c>
      <c r="G44" s="13">
        <v>2480399</v>
      </c>
      <c r="H44" s="13">
        <v>97115</v>
      </c>
      <c r="I44" s="13">
        <v>86748</v>
      </c>
      <c r="J44" s="13">
        <v>84898</v>
      </c>
      <c r="K44" s="13">
        <v>1850</v>
      </c>
      <c r="L44" s="35">
        <v>849404.23894676194</v>
      </c>
      <c r="M44" s="13">
        <v>812585.23894676194</v>
      </c>
      <c r="N44" s="13">
        <v>869802</v>
      </c>
      <c r="O44" s="13">
        <v>27471</v>
      </c>
      <c r="P44" s="13">
        <v>-29745.761053238064</v>
      </c>
      <c r="Q44" s="35">
        <v>94384.677125912363</v>
      </c>
      <c r="R44" s="13">
        <v>189508</v>
      </c>
      <c r="S44" s="13">
        <v>4976</v>
      </c>
      <c r="T44" s="13">
        <v>138399</v>
      </c>
      <c r="U44" s="35">
        <v>33683.631922679968</v>
      </c>
      <c r="V44" s="13">
        <v>42739</v>
      </c>
      <c r="W44" s="13">
        <v>79</v>
      </c>
      <c r="X44" s="13">
        <v>32054.25</v>
      </c>
      <c r="Y44" s="35">
        <v>51103.849190276713</v>
      </c>
      <c r="Z44" s="13">
        <v>60857</v>
      </c>
      <c r="AA44" s="13">
        <v>72544</v>
      </c>
      <c r="AB44" s="13">
        <v>-5573.7000000000007</v>
      </c>
    </row>
    <row r="45" spans="1:28">
      <c r="A45" s="2">
        <v>160</v>
      </c>
      <c r="B45" s="1" t="s">
        <v>48</v>
      </c>
      <c r="C45" s="13">
        <v>6221011.727391148</v>
      </c>
      <c r="D45" s="13">
        <v>6107015.9166274937</v>
      </c>
      <c r="E45" s="13">
        <v>113995.81076365399</v>
      </c>
      <c r="F45" s="13">
        <v>6538319</v>
      </c>
      <c r="G45" s="13">
        <v>6434171</v>
      </c>
      <c r="H45" s="13">
        <v>104148</v>
      </c>
      <c r="I45" s="13">
        <v>261215</v>
      </c>
      <c r="J45" s="13">
        <v>261215</v>
      </c>
      <c r="K45" s="13">
        <v>0</v>
      </c>
      <c r="L45" s="35">
        <v>2562265.7969437349</v>
      </c>
      <c r="M45" s="13">
        <v>3004306.7969437349</v>
      </c>
      <c r="N45" s="13">
        <v>3119961</v>
      </c>
      <c r="O45" s="13">
        <v>0</v>
      </c>
      <c r="P45" s="13">
        <v>-115654.20305626513</v>
      </c>
      <c r="Q45" s="35">
        <v>131737.59888198989</v>
      </c>
      <c r="R45" s="13">
        <v>273681</v>
      </c>
      <c r="S45" s="13">
        <v>1046</v>
      </c>
      <c r="T45" s="13">
        <v>204476.25</v>
      </c>
      <c r="U45" s="35">
        <v>45605.549638605051</v>
      </c>
      <c r="V45" s="13">
        <v>62859</v>
      </c>
      <c r="W45" s="13">
        <v>8296</v>
      </c>
      <c r="X45" s="13">
        <v>47144.25</v>
      </c>
      <c r="Y45" s="35">
        <v>73242.182313490513</v>
      </c>
      <c r="Z45" s="13">
        <v>550119</v>
      </c>
      <c r="AA45" s="13">
        <v>359570</v>
      </c>
      <c r="AB45" s="13">
        <v>150259.95000000001</v>
      </c>
    </row>
    <row r="46" spans="1:28">
      <c r="A46" s="2">
        <v>163</v>
      </c>
      <c r="B46" s="1" t="s">
        <v>49</v>
      </c>
      <c r="C46" s="13">
        <v>2942225.036250886</v>
      </c>
      <c r="D46" s="13">
        <v>2869013.9062531092</v>
      </c>
      <c r="E46" s="13">
        <v>73211.129997776763</v>
      </c>
      <c r="F46" s="13">
        <v>3160620</v>
      </c>
      <c r="G46" s="13">
        <v>3063544</v>
      </c>
      <c r="H46" s="13">
        <v>97076</v>
      </c>
      <c r="I46" s="13">
        <v>86830</v>
      </c>
      <c r="J46" s="13">
        <v>86760</v>
      </c>
      <c r="K46" s="13">
        <v>70</v>
      </c>
      <c r="L46" s="35">
        <v>1474751.9368629537</v>
      </c>
      <c r="M46" s="13">
        <v>2166373.9368629539</v>
      </c>
      <c r="N46" s="13">
        <v>1502391</v>
      </c>
      <c r="O46" s="13">
        <v>3912</v>
      </c>
      <c r="P46" s="13">
        <v>667894.93686295394</v>
      </c>
      <c r="Q46" s="35">
        <v>181490.68854451424</v>
      </c>
      <c r="R46" s="13">
        <v>181741</v>
      </c>
      <c r="S46" s="13">
        <v>19928</v>
      </c>
      <c r="T46" s="13">
        <v>121359.75</v>
      </c>
      <c r="U46" s="35">
        <v>55838.49236469996</v>
      </c>
      <c r="V46" s="13">
        <v>151563</v>
      </c>
      <c r="W46" s="13">
        <v>0</v>
      </c>
      <c r="X46" s="13">
        <v>113672.25</v>
      </c>
      <c r="Y46" s="35">
        <v>8066.5926795454061</v>
      </c>
      <c r="Z46" s="13">
        <v>53173</v>
      </c>
      <c r="AA46" s="13">
        <v>8630</v>
      </c>
      <c r="AB46" s="13">
        <v>35479.65</v>
      </c>
    </row>
    <row r="47" spans="1:28">
      <c r="A47" s="2">
        <v>164</v>
      </c>
      <c r="B47" s="1" t="s">
        <v>517</v>
      </c>
      <c r="C47" s="13">
        <v>22867422.952700563</v>
      </c>
      <c r="D47" s="13">
        <v>21735111.832919165</v>
      </c>
      <c r="E47" s="13">
        <v>1132311.1197813968</v>
      </c>
      <c r="F47" s="13">
        <v>23171464</v>
      </c>
      <c r="G47" s="13">
        <v>21892961</v>
      </c>
      <c r="H47" s="13">
        <v>1278503</v>
      </c>
      <c r="I47" s="13">
        <v>1193942</v>
      </c>
      <c r="J47" s="13">
        <v>1045296</v>
      </c>
      <c r="K47" s="13">
        <v>148646</v>
      </c>
      <c r="L47" s="35">
        <v>11630490.041465284</v>
      </c>
      <c r="M47" s="13">
        <v>12351231.041465284</v>
      </c>
      <c r="N47" s="13">
        <v>8602891</v>
      </c>
      <c r="O47" s="13">
        <v>33920</v>
      </c>
      <c r="P47" s="13">
        <v>3782260.0414652843</v>
      </c>
      <c r="Q47" s="35">
        <v>313729.60187674721</v>
      </c>
      <c r="R47" s="13">
        <v>585841</v>
      </c>
      <c r="S47" s="13">
        <v>31029</v>
      </c>
      <c r="T47" s="13">
        <v>416109</v>
      </c>
      <c r="U47" s="35">
        <v>62065.213386918891</v>
      </c>
      <c r="V47" s="13">
        <v>125985</v>
      </c>
      <c r="W47" s="13">
        <v>0</v>
      </c>
      <c r="X47" s="13">
        <v>94488.75</v>
      </c>
      <c r="Y47" s="35">
        <v>131731.6341890881</v>
      </c>
      <c r="Z47" s="13">
        <v>1091103</v>
      </c>
      <c r="AA47" s="13">
        <v>331227</v>
      </c>
      <c r="AB47" s="13">
        <v>577250.4</v>
      </c>
    </row>
    <row r="48" spans="1:28">
      <c r="A48" s="2">
        <v>166</v>
      </c>
      <c r="B48" s="1" t="s">
        <v>51</v>
      </c>
      <c r="C48" s="13">
        <v>7974697.5351508111</v>
      </c>
      <c r="D48" s="13">
        <v>7814288.6011125147</v>
      </c>
      <c r="E48" s="13">
        <v>160408.93403829625</v>
      </c>
      <c r="F48" s="13">
        <v>7567802</v>
      </c>
      <c r="G48" s="13">
        <v>7426876</v>
      </c>
      <c r="H48" s="13">
        <v>140926</v>
      </c>
      <c r="I48" s="13">
        <v>293499</v>
      </c>
      <c r="J48" s="13">
        <v>293499</v>
      </c>
      <c r="K48" s="13">
        <v>0</v>
      </c>
      <c r="L48" s="35">
        <v>2559140.4326349911</v>
      </c>
      <c r="M48" s="13">
        <v>3168825.4326349911</v>
      </c>
      <c r="N48" s="13">
        <v>1510836</v>
      </c>
      <c r="O48" s="13">
        <v>43139</v>
      </c>
      <c r="P48" s="13">
        <v>1701128.4326349911</v>
      </c>
      <c r="Q48" s="35">
        <v>107426.53777526099</v>
      </c>
      <c r="R48" s="13">
        <v>200882</v>
      </c>
      <c r="S48" s="13">
        <v>818</v>
      </c>
      <c r="T48" s="13">
        <v>150048</v>
      </c>
      <c r="U48" s="35">
        <v>42044.659128888437</v>
      </c>
      <c r="V48" s="13">
        <v>77300</v>
      </c>
      <c r="W48" s="13">
        <v>0</v>
      </c>
      <c r="X48" s="13">
        <v>57975</v>
      </c>
      <c r="Y48" s="35">
        <v>10532.69821872377</v>
      </c>
      <c r="Z48" s="13">
        <v>328599</v>
      </c>
      <c r="AA48" s="13">
        <v>158730</v>
      </c>
      <c r="AB48" s="13">
        <v>130728.15</v>
      </c>
    </row>
    <row r="49" spans="1:28">
      <c r="A49" s="2">
        <v>168</v>
      </c>
      <c r="B49" s="1" t="s">
        <v>52</v>
      </c>
      <c r="C49" s="13">
        <v>2551501.5518048918</v>
      </c>
      <c r="D49" s="13">
        <v>2458005.4389606044</v>
      </c>
      <c r="E49" s="13">
        <v>93496.11284428752</v>
      </c>
      <c r="F49" s="13">
        <v>2396192</v>
      </c>
      <c r="G49" s="13">
        <v>2318053</v>
      </c>
      <c r="H49" s="13">
        <v>78139</v>
      </c>
      <c r="I49" s="13">
        <v>109897</v>
      </c>
      <c r="J49" s="13">
        <v>102997</v>
      </c>
      <c r="K49" s="13">
        <v>6900</v>
      </c>
      <c r="L49" s="35">
        <v>956305.13902143773</v>
      </c>
      <c r="M49" s="13">
        <v>1643005.1390214376</v>
      </c>
      <c r="N49" s="13">
        <v>961205</v>
      </c>
      <c r="O49" s="13">
        <v>97030</v>
      </c>
      <c r="P49" s="13">
        <v>717228.85426607833</v>
      </c>
      <c r="Q49" s="35">
        <v>64634.981837726809</v>
      </c>
      <c r="R49" s="13">
        <v>100519</v>
      </c>
      <c r="S49" s="13">
        <v>6669</v>
      </c>
      <c r="T49" s="13">
        <v>70387.5</v>
      </c>
      <c r="U49" s="35">
        <v>14766.291149588069</v>
      </c>
      <c r="V49" s="13">
        <v>45429</v>
      </c>
      <c r="W49" s="13">
        <v>2541</v>
      </c>
      <c r="X49" s="13">
        <v>34071.75</v>
      </c>
      <c r="Y49" s="35">
        <v>23195.377393712275</v>
      </c>
      <c r="Z49" s="13">
        <v>119959</v>
      </c>
      <c r="AA49" s="13">
        <v>133570</v>
      </c>
      <c r="AB49" s="13">
        <v>-6089.8499999999985</v>
      </c>
    </row>
    <row r="50" spans="1:28">
      <c r="A50" s="2">
        <v>171</v>
      </c>
      <c r="B50" s="1" t="s">
        <v>53</v>
      </c>
      <c r="C50" s="13">
        <v>7314721.4664604766</v>
      </c>
      <c r="D50" s="13">
        <v>7037843.0250900006</v>
      </c>
      <c r="E50" s="13">
        <v>276878.44137047563</v>
      </c>
      <c r="F50" s="13">
        <v>7102923</v>
      </c>
      <c r="G50" s="13">
        <v>6861156</v>
      </c>
      <c r="H50" s="13">
        <v>241767</v>
      </c>
      <c r="I50" s="13">
        <v>274597</v>
      </c>
      <c r="J50" s="13">
        <v>272916</v>
      </c>
      <c r="K50" s="13">
        <v>1681</v>
      </c>
      <c r="L50" s="35">
        <v>2347484.5000406583</v>
      </c>
      <c r="M50" s="13">
        <v>3782444.5000406583</v>
      </c>
      <c r="N50" s="13">
        <v>1219035</v>
      </c>
      <c r="O50" s="13">
        <v>116825</v>
      </c>
      <c r="P50" s="13">
        <v>1760613.3750304938</v>
      </c>
      <c r="Q50" s="35">
        <v>85057.461771900867</v>
      </c>
      <c r="R50" s="13">
        <v>147670</v>
      </c>
      <c r="S50" s="13">
        <v>489</v>
      </c>
      <c r="T50" s="13">
        <v>110385.75</v>
      </c>
      <c r="U50" s="35">
        <v>27485.641945245508</v>
      </c>
      <c r="V50" s="13">
        <v>62252</v>
      </c>
      <c r="W50" s="13">
        <v>0</v>
      </c>
      <c r="X50" s="13">
        <v>46689</v>
      </c>
      <c r="Y50" s="35">
        <v>128552.15785957708</v>
      </c>
      <c r="Z50" s="13">
        <v>662844</v>
      </c>
      <c r="AA50" s="13">
        <v>484816</v>
      </c>
      <c r="AB50" s="13">
        <v>149325.90000000002</v>
      </c>
    </row>
    <row r="51" spans="1:28">
      <c r="A51" s="2">
        <v>173</v>
      </c>
      <c r="B51" s="1" t="s">
        <v>54</v>
      </c>
      <c r="C51" s="13">
        <v>5800478.1278320681</v>
      </c>
      <c r="D51" s="13">
        <v>5436389.5810366906</v>
      </c>
      <c r="E51" s="13">
        <v>364088.54679537745</v>
      </c>
      <c r="F51" s="13">
        <v>5499998</v>
      </c>
      <c r="G51" s="13">
        <v>5184211</v>
      </c>
      <c r="H51" s="13">
        <v>315787</v>
      </c>
      <c r="I51" s="13">
        <v>215167</v>
      </c>
      <c r="J51" s="13">
        <v>211161</v>
      </c>
      <c r="K51" s="13">
        <v>4006</v>
      </c>
      <c r="L51" s="35">
        <v>2316426.4200029112</v>
      </c>
      <c r="M51" s="13">
        <v>3792443.4200029112</v>
      </c>
      <c r="N51" s="13">
        <v>1586597</v>
      </c>
      <c r="O51" s="13">
        <v>296722</v>
      </c>
      <c r="P51" s="13">
        <v>1737319.8150021834</v>
      </c>
      <c r="Q51" s="35">
        <v>105022.43143109583</v>
      </c>
      <c r="R51" s="13">
        <v>286145</v>
      </c>
      <c r="S51" s="13">
        <v>13823</v>
      </c>
      <c r="T51" s="13">
        <v>204241.5</v>
      </c>
      <c r="U51" s="35">
        <v>13733.146233052472</v>
      </c>
      <c r="V51" s="13">
        <v>74527</v>
      </c>
      <c r="W51" s="13">
        <v>0</v>
      </c>
      <c r="X51" s="13">
        <v>55895.25</v>
      </c>
      <c r="Y51" s="35">
        <v>29111.328977144829</v>
      </c>
      <c r="Z51" s="13">
        <v>319684</v>
      </c>
      <c r="AA51" s="13">
        <v>72416</v>
      </c>
      <c r="AB51" s="13">
        <v>189317.25</v>
      </c>
    </row>
    <row r="52" spans="1:28">
      <c r="A52" s="2">
        <v>175</v>
      </c>
      <c r="B52" s="1" t="s">
        <v>55</v>
      </c>
      <c r="C52" s="13">
        <v>1494408.2579914175</v>
      </c>
      <c r="D52" s="13">
        <v>1455881.4404135388</v>
      </c>
      <c r="E52" s="13">
        <v>38526.817577878704</v>
      </c>
      <c r="F52" s="13">
        <v>1308261</v>
      </c>
      <c r="G52" s="13">
        <v>1272160</v>
      </c>
      <c r="H52" s="13">
        <v>36101</v>
      </c>
      <c r="I52" s="13">
        <v>39164</v>
      </c>
      <c r="J52" s="13">
        <v>39164</v>
      </c>
      <c r="K52" s="13">
        <v>0</v>
      </c>
      <c r="L52" s="35">
        <v>539755.95225989295</v>
      </c>
      <c r="M52" s="13">
        <v>659980.95225989295</v>
      </c>
      <c r="N52" s="13">
        <v>484195</v>
      </c>
      <c r="O52" s="13">
        <v>5705</v>
      </c>
      <c r="P52" s="13">
        <v>181490.95225989295</v>
      </c>
      <c r="Q52" s="35">
        <v>36207.096750488752</v>
      </c>
      <c r="R52" s="13">
        <v>54849</v>
      </c>
      <c r="S52" s="13">
        <v>3075</v>
      </c>
      <c r="T52" s="13">
        <v>38830.5</v>
      </c>
      <c r="U52" s="35">
        <v>9916.6080595393105</v>
      </c>
      <c r="V52" s="13">
        <v>3882</v>
      </c>
      <c r="W52" s="13">
        <v>158</v>
      </c>
      <c r="X52" s="13">
        <v>2911.5</v>
      </c>
      <c r="Y52" s="35">
        <v>10443.303382842487</v>
      </c>
      <c r="Z52" s="13">
        <v>39516</v>
      </c>
      <c r="AA52" s="13">
        <v>45940</v>
      </c>
      <c r="AB52" s="13">
        <v>-2559.2999999999993</v>
      </c>
    </row>
    <row r="53" spans="1:28">
      <c r="A53" s="2">
        <v>177</v>
      </c>
      <c r="B53" s="1" t="s">
        <v>56</v>
      </c>
      <c r="C53" s="13">
        <v>3088396.3644386679</v>
      </c>
      <c r="D53" s="13">
        <v>3003412.8095869729</v>
      </c>
      <c r="E53" s="13">
        <v>84983.554851694775</v>
      </c>
      <c r="F53" s="13">
        <v>3515421</v>
      </c>
      <c r="G53" s="13">
        <v>3410108</v>
      </c>
      <c r="H53" s="13">
        <v>105313</v>
      </c>
      <c r="I53" s="13">
        <v>175650</v>
      </c>
      <c r="J53" s="13">
        <v>174235</v>
      </c>
      <c r="K53" s="13">
        <v>1415</v>
      </c>
      <c r="L53" s="35">
        <v>1063484.237840733</v>
      </c>
      <c r="M53" s="13">
        <v>1559305.237840733</v>
      </c>
      <c r="N53" s="13">
        <v>608698</v>
      </c>
      <c r="O53" s="13">
        <v>0</v>
      </c>
      <c r="P53" s="13">
        <v>797613.17838054977</v>
      </c>
      <c r="Q53" s="35">
        <v>132204.58725337117</v>
      </c>
      <c r="R53" s="13">
        <v>161851</v>
      </c>
      <c r="S53" s="13">
        <v>8166</v>
      </c>
      <c r="T53" s="13">
        <v>115263.75</v>
      </c>
      <c r="U53" s="35">
        <v>47767.414171673583</v>
      </c>
      <c r="V53" s="13">
        <v>104729</v>
      </c>
      <c r="W53" s="13">
        <v>0</v>
      </c>
      <c r="X53" s="13">
        <v>78546.75</v>
      </c>
      <c r="Y53" s="35">
        <v>86303.959766891247</v>
      </c>
      <c r="Z53" s="13">
        <v>99396</v>
      </c>
      <c r="AA53" s="13">
        <v>107119</v>
      </c>
      <c r="AB53" s="13">
        <v>-3873.2999999999993</v>
      </c>
    </row>
    <row r="54" spans="1:28">
      <c r="A54" s="2">
        <v>180</v>
      </c>
      <c r="B54" s="1" t="s">
        <v>57</v>
      </c>
      <c r="C54" s="13">
        <v>500566.40061743924</v>
      </c>
      <c r="D54" s="13">
        <v>487523.57824912487</v>
      </c>
      <c r="E54" s="13">
        <v>13042.822368314399</v>
      </c>
      <c r="F54" s="13">
        <v>677931</v>
      </c>
      <c r="G54" s="13">
        <v>665559</v>
      </c>
      <c r="H54" s="13">
        <v>12372</v>
      </c>
      <c r="I54" s="13">
        <v>50419</v>
      </c>
      <c r="J54" s="13">
        <v>50419</v>
      </c>
      <c r="K54" s="13">
        <v>0</v>
      </c>
      <c r="L54" s="35">
        <v>176437.1460585116</v>
      </c>
      <c r="M54" s="13">
        <v>287314.14605851157</v>
      </c>
      <c r="N54" s="13">
        <v>173226</v>
      </c>
      <c r="O54" s="13">
        <v>3566</v>
      </c>
      <c r="P54" s="13">
        <v>117654.14605851157</v>
      </c>
      <c r="Q54" s="35">
        <v>19361.189301901686</v>
      </c>
      <c r="R54" s="13">
        <v>68039</v>
      </c>
      <c r="S54" s="13">
        <v>210</v>
      </c>
      <c r="T54" s="13">
        <v>50871.75</v>
      </c>
      <c r="U54" s="35">
        <v>6251.6408059605692</v>
      </c>
      <c r="V54" s="13">
        <v>0</v>
      </c>
      <c r="W54" s="13">
        <v>0</v>
      </c>
      <c r="X54" s="13">
        <v>0</v>
      </c>
      <c r="Y54" s="35">
        <v>11659.470461209648</v>
      </c>
      <c r="Z54" s="13">
        <v>13169</v>
      </c>
      <c r="AA54" s="13">
        <v>16165</v>
      </c>
      <c r="AB54" s="13">
        <v>-2148.75</v>
      </c>
    </row>
    <row r="55" spans="1:28">
      <c r="A55" s="2">
        <v>183</v>
      </c>
      <c r="B55" s="1" t="s">
        <v>58</v>
      </c>
      <c r="C55" s="13">
        <v>697934.57096539554</v>
      </c>
      <c r="D55" s="13">
        <v>686227.00795640273</v>
      </c>
      <c r="E55" s="13">
        <v>11707.563008992836</v>
      </c>
      <c r="F55" s="13">
        <v>953585</v>
      </c>
      <c r="G55" s="13">
        <v>940784</v>
      </c>
      <c r="H55" s="13">
        <v>12801</v>
      </c>
      <c r="I55" s="13">
        <v>10625</v>
      </c>
      <c r="J55" s="13">
        <v>10625</v>
      </c>
      <c r="K55" s="13">
        <v>0</v>
      </c>
      <c r="L55" s="35">
        <v>450130.44404673699</v>
      </c>
      <c r="M55" s="13">
        <v>633133.44404673693</v>
      </c>
      <c r="N55" s="13">
        <v>459368</v>
      </c>
      <c r="O55" s="13">
        <v>13175</v>
      </c>
      <c r="P55" s="13">
        <v>186940.44404673693</v>
      </c>
      <c r="Q55" s="35">
        <v>36875.942958758889</v>
      </c>
      <c r="R55" s="13">
        <v>21683</v>
      </c>
      <c r="S55" s="13">
        <v>618</v>
      </c>
      <c r="T55" s="13">
        <v>15798.75</v>
      </c>
      <c r="U55" s="35">
        <v>28783.229743368822</v>
      </c>
      <c r="V55" s="13">
        <v>80493</v>
      </c>
      <c r="W55" s="13">
        <v>449</v>
      </c>
      <c r="X55" s="13">
        <v>60369.75</v>
      </c>
      <c r="Y55" s="35">
        <v>35190.575127453856</v>
      </c>
      <c r="Z55" s="13">
        <v>69466</v>
      </c>
      <c r="AA55" s="13">
        <v>80433</v>
      </c>
      <c r="AB55" s="13">
        <v>-7040.8499999999995</v>
      </c>
    </row>
    <row r="56" spans="1:28">
      <c r="A56" s="2">
        <v>184</v>
      </c>
      <c r="B56" s="1" t="s">
        <v>59</v>
      </c>
      <c r="C56" s="13">
        <v>1307158.1568818372</v>
      </c>
      <c r="D56" s="13">
        <v>1283564.1016364717</v>
      </c>
      <c r="E56" s="13">
        <v>23594.055245365445</v>
      </c>
      <c r="F56" s="13">
        <v>1300676</v>
      </c>
      <c r="G56" s="13">
        <v>1254085</v>
      </c>
      <c r="H56" s="13">
        <v>46591</v>
      </c>
      <c r="I56" s="13">
        <v>61185</v>
      </c>
      <c r="J56" s="13">
        <v>60286</v>
      </c>
      <c r="K56" s="13">
        <v>899</v>
      </c>
      <c r="L56" s="35">
        <v>348507.82991261006</v>
      </c>
      <c r="M56" s="13">
        <v>595938.07991261012</v>
      </c>
      <c r="N56" s="13">
        <v>165658</v>
      </c>
      <c r="O56" s="13">
        <v>0</v>
      </c>
      <c r="P56" s="13">
        <v>261380.87243445753</v>
      </c>
      <c r="Q56" s="35">
        <v>13844.681031086895</v>
      </c>
      <c r="R56" s="13">
        <v>27349</v>
      </c>
      <c r="S56" s="13">
        <v>557</v>
      </c>
      <c r="T56" s="13">
        <v>20094</v>
      </c>
      <c r="U56" s="35">
        <v>14970.926550195856</v>
      </c>
      <c r="V56" s="13">
        <v>30728</v>
      </c>
      <c r="W56" s="13">
        <v>0</v>
      </c>
      <c r="X56" s="13">
        <v>23046</v>
      </c>
      <c r="Y56" s="35">
        <v>7539.957768609218</v>
      </c>
      <c r="Z56" s="13">
        <v>367212</v>
      </c>
      <c r="AA56" s="13">
        <v>23774</v>
      </c>
      <c r="AB56" s="13">
        <v>259656</v>
      </c>
    </row>
    <row r="57" spans="1:28">
      <c r="A57" s="2">
        <v>189</v>
      </c>
      <c r="B57" s="1" t="s">
        <v>60</v>
      </c>
      <c r="C57" s="13">
        <v>1846570.2282164868</v>
      </c>
      <c r="D57" s="13">
        <v>1782119.9205142921</v>
      </c>
      <c r="E57" s="13">
        <v>64450.307702194586</v>
      </c>
      <c r="F57" s="13">
        <v>1823621</v>
      </c>
      <c r="G57" s="13">
        <v>1747971</v>
      </c>
      <c r="H57" s="13">
        <v>75650</v>
      </c>
      <c r="I57" s="13">
        <v>151553</v>
      </c>
      <c r="J57" s="13">
        <v>151362</v>
      </c>
      <c r="K57" s="13">
        <v>191</v>
      </c>
      <c r="L57" s="35">
        <v>404685.01932610449</v>
      </c>
      <c r="M57" s="13">
        <v>721066.51932610455</v>
      </c>
      <c r="N57" s="13">
        <v>452642</v>
      </c>
      <c r="O57" s="13">
        <v>6927</v>
      </c>
      <c r="P57" s="13">
        <v>275351.51932610455</v>
      </c>
      <c r="Q57" s="35">
        <v>106811.4861681922</v>
      </c>
      <c r="R57" s="13">
        <v>239091</v>
      </c>
      <c r="S57" s="13">
        <v>1388</v>
      </c>
      <c r="T57" s="13">
        <v>178277.25</v>
      </c>
      <c r="U57" s="35">
        <v>9656.8559607735497</v>
      </c>
      <c r="V57" s="13">
        <v>66613</v>
      </c>
      <c r="W57" s="13">
        <v>0</v>
      </c>
      <c r="X57" s="13">
        <v>49959.75</v>
      </c>
      <c r="Y57" s="35">
        <v>9075.1650834771408</v>
      </c>
      <c r="Z57" s="13">
        <v>5280</v>
      </c>
      <c r="AA57" s="13">
        <v>0</v>
      </c>
      <c r="AB57" s="13">
        <v>4752</v>
      </c>
    </row>
    <row r="58" spans="1:28">
      <c r="A58" s="2">
        <v>193</v>
      </c>
      <c r="B58" s="1" t="s">
        <v>61</v>
      </c>
      <c r="C58" s="13">
        <v>33364402.950940635</v>
      </c>
      <c r="D58" s="13">
        <v>32547148.178114202</v>
      </c>
      <c r="E58" s="13">
        <v>817254.77282643318</v>
      </c>
      <c r="F58" s="13">
        <v>33592565</v>
      </c>
      <c r="G58" s="13">
        <v>32728346</v>
      </c>
      <c r="H58" s="13">
        <v>864219</v>
      </c>
      <c r="I58" s="13">
        <v>1390632</v>
      </c>
      <c r="J58" s="13">
        <v>1313184</v>
      </c>
      <c r="K58" s="13">
        <v>77448</v>
      </c>
      <c r="L58" s="35">
        <v>13057180.387864975</v>
      </c>
      <c r="M58" s="13">
        <v>21105820.387864977</v>
      </c>
      <c r="N58" s="13">
        <v>8116929</v>
      </c>
      <c r="O58" s="13">
        <v>111232</v>
      </c>
      <c r="P58" s="13">
        <v>9792885.290898731</v>
      </c>
      <c r="Q58" s="35">
        <v>218783.66774496742</v>
      </c>
      <c r="R58" s="13">
        <v>501603</v>
      </c>
      <c r="S58" s="13">
        <v>22439</v>
      </c>
      <c r="T58" s="13">
        <v>359373</v>
      </c>
      <c r="U58" s="35">
        <v>66555.172069308974</v>
      </c>
      <c r="V58" s="13">
        <v>154192</v>
      </c>
      <c r="W58" s="13">
        <v>381</v>
      </c>
      <c r="X58" s="13">
        <v>115644</v>
      </c>
      <c r="Y58" s="35">
        <v>96696.010110495132</v>
      </c>
      <c r="Z58" s="13">
        <v>792107</v>
      </c>
      <c r="AA58" s="13">
        <v>404501</v>
      </c>
      <c r="AB58" s="13">
        <v>304855.3</v>
      </c>
    </row>
    <row r="59" spans="1:28">
      <c r="A59" s="2">
        <v>196</v>
      </c>
      <c r="B59" s="1" t="s">
        <v>397</v>
      </c>
      <c r="C59" s="13">
        <v>1617231.0723957133</v>
      </c>
      <c r="D59" s="13">
        <v>1579659.2895689742</v>
      </c>
      <c r="E59" s="13">
        <v>37571.782826739167</v>
      </c>
      <c r="F59" s="13">
        <v>1625018</v>
      </c>
      <c r="G59" s="13">
        <v>1610183</v>
      </c>
      <c r="H59" s="13">
        <v>14835</v>
      </c>
      <c r="I59" s="13">
        <v>49604</v>
      </c>
      <c r="J59" s="13">
        <v>48851</v>
      </c>
      <c r="K59" s="13">
        <v>753</v>
      </c>
      <c r="L59" s="35">
        <v>508354.91147050966</v>
      </c>
      <c r="M59" s="13">
        <v>797620.9114705096</v>
      </c>
      <c r="N59" s="13">
        <v>357407</v>
      </c>
      <c r="O59" s="13">
        <v>8711</v>
      </c>
      <c r="P59" s="13">
        <v>381266.18360288226</v>
      </c>
      <c r="Q59" s="35">
        <v>38669.352496904896</v>
      </c>
      <c r="R59" s="13">
        <v>34537</v>
      </c>
      <c r="S59" s="13">
        <v>500</v>
      </c>
      <c r="T59" s="13">
        <v>25527.75</v>
      </c>
      <c r="U59" s="35">
        <v>18740.850069415843</v>
      </c>
      <c r="V59" s="13">
        <v>15951</v>
      </c>
      <c r="W59" s="13">
        <v>150</v>
      </c>
      <c r="X59" s="13">
        <v>11963.25</v>
      </c>
      <c r="Y59" s="35">
        <v>3007.0436238555585</v>
      </c>
      <c r="Z59" s="13">
        <v>131474</v>
      </c>
      <c r="AA59" s="13">
        <v>14232</v>
      </c>
      <c r="AB59" s="13">
        <v>90589.05</v>
      </c>
    </row>
    <row r="60" spans="1:28">
      <c r="A60" s="2">
        <v>200</v>
      </c>
      <c r="B60" s="1" t="s">
        <v>63</v>
      </c>
      <c r="C60" s="13">
        <v>33655848.062422514</v>
      </c>
      <c r="D60" s="13">
        <v>32813432.485303469</v>
      </c>
      <c r="E60" s="13">
        <v>842415.57711904275</v>
      </c>
      <c r="F60" s="13">
        <v>32221038</v>
      </c>
      <c r="G60" s="13">
        <v>31379829</v>
      </c>
      <c r="H60" s="13">
        <v>841209</v>
      </c>
      <c r="I60" s="13">
        <v>2127876</v>
      </c>
      <c r="J60" s="13">
        <v>2057270</v>
      </c>
      <c r="K60" s="13">
        <v>70606</v>
      </c>
      <c r="L60" s="35">
        <v>12400088.029445672</v>
      </c>
      <c r="M60" s="13">
        <v>16413394.029445672</v>
      </c>
      <c r="N60" s="13">
        <v>10912178</v>
      </c>
      <c r="O60" s="13">
        <v>693803</v>
      </c>
      <c r="P60" s="13">
        <v>6195019.0294456724</v>
      </c>
      <c r="Q60" s="35">
        <v>404604.05319188756</v>
      </c>
      <c r="R60" s="13">
        <v>802322</v>
      </c>
      <c r="S60" s="13">
        <v>8850</v>
      </c>
      <c r="T60" s="13">
        <v>595104</v>
      </c>
      <c r="U60" s="35">
        <v>92784.270566123276</v>
      </c>
      <c r="V60" s="13">
        <v>216187</v>
      </c>
      <c r="W60" s="13">
        <v>7194</v>
      </c>
      <c r="X60" s="13">
        <v>162140.25</v>
      </c>
      <c r="Y60" s="35">
        <v>55086.091146001658</v>
      </c>
      <c r="Z60" s="13">
        <v>539901</v>
      </c>
      <c r="AA60" s="13">
        <v>221905</v>
      </c>
      <c r="AB60" s="13">
        <v>256591.35</v>
      </c>
    </row>
    <row r="61" spans="1:28">
      <c r="A61" s="2">
        <v>202</v>
      </c>
      <c r="B61" s="1" t="s">
        <v>64</v>
      </c>
      <c r="C61" s="13">
        <v>74879475.149723813</v>
      </c>
      <c r="D61" s="13">
        <v>72830866.338222921</v>
      </c>
      <c r="E61" s="13">
        <v>2048608.8115008906</v>
      </c>
      <c r="F61" s="13">
        <v>82409320</v>
      </c>
      <c r="G61" s="13">
        <v>80312390</v>
      </c>
      <c r="H61" s="13">
        <v>2096930</v>
      </c>
      <c r="I61" s="13">
        <v>3641304</v>
      </c>
      <c r="J61" s="13">
        <v>3460057</v>
      </c>
      <c r="K61" s="13">
        <v>181247</v>
      </c>
      <c r="L61" s="35">
        <v>33686268.797629677</v>
      </c>
      <c r="M61" s="13">
        <v>47146706.797629677</v>
      </c>
      <c r="N61" s="13">
        <v>25728108</v>
      </c>
      <c r="O61" s="13">
        <v>2747</v>
      </c>
      <c r="P61" s="13">
        <v>21421345.797629677</v>
      </c>
      <c r="Q61" s="35">
        <v>362997.77163415647</v>
      </c>
      <c r="R61" s="13">
        <v>795131</v>
      </c>
      <c r="S61" s="13">
        <v>9179</v>
      </c>
      <c r="T61" s="13">
        <v>589464</v>
      </c>
      <c r="U61" s="35">
        <v>63769.433420920424</v>
      </c>
      <c r="V61" s="13">
        <v>194490</v>
      </c>
      <c r="W61" s="13">
        <v>79</v>
      </c>
      <c r="X61" s="13">
        <v>145867.5</v>
      </c>
      <c r="Y61" s="35">
        <v>198344.09681843172</v>
      </c>
      <c r="Z61" s="13">
        <v>1981427</v>
      </c>
      <c r="AA61" s="13">
        <v>322737</v>
      </c>
      <c r="AB61" s="13">
        <v>1281845.3999999999</v>
      </c>
    </row>
    <row r="62" spans="1:28">
      <c r="A62" s="2">
        <v>203</v>
      </c>
      <c r="B62" s="1" t="s">
        <v>65</v>
      </c>
      <c r="C62" s="13">
        <v>4055413.4926630468</v>
      </c>
      <c r="D62" s="13">
        <v>3947266.431019369</v>
      </c>
      <c r="E62" s="13">
        <v>108147.06164367763</v>
      </c>
      <c r="F62" s="13">
        <v>3888033</v>
      </c>
      <c r="G62" s="13">
        <v>3758800</v>
      </c>
      <c r="H62" s="13">
        <v>129233</v>
      </c>
      <c r="I62" s="13">
        <v>154712</v>
      </c>
      <c r="J62" s="13">
        <v>124861</v>
      </c>
      <c r="K62" s="13">
        <v>29851</v>
      </c>
      <c r="L62" s="35">
        <v>921552.81494966394</v>
      </c>
      <c r="M62" s="13">
        <v>789280.81494966394</v>
      </c>
      <c r="N62" s="13">
        <v>995412</v>
      </c>
      <c r="O62" s="13">
        <v>99972</v>
      </c>
      <c r="P62" s="13">
        <v>-106159.18505033606</v>
      </c>
      <c r="Q62" s="35">
        <v>103865.33517573151</v>
      </c>
      <c r="R62" s="13">
        <v>256517</v>
      </c>
      <c r="S62" s="13">
        <v>7970</v>
      </c>
      <c r="T62" s="13">
        <v>186410.25</v>
      </c>
      <c r="U62" s="35">
        <v>41974.004212632746</v>
      </c>
      <c r="V62" s="13">
        <v>62955</v>
      </c>
      <c r="W62" s="13">
        <v>0</v>
      </c>
      <c r="X62" s="13">
        <v>47216.25</v>
      </c>
      <c r="Y62" s="35">
        <v>192761.68730043177</v>
      </c>
      <c r="Z62" s="13">
        <v>585573</v>
      </c>
      <c r="AA62" s="13">
        <v>305747</v>
      </c>
      <c r="AB62" s="13">
        <v>217447.2</v>
      </c>
    </row>
    <row r="63" spans="1:28">
      <c r="A63" s="2">
        <v>209</v>
      </c>
      <c r="B63" s="1" t="s">
        <v>66</v>
      </c>
      <c r="C63" s="13">
        <v>3756636.6769074332</v>
      </c>
      <c r="D63" s="13">
        <v>3657741.3746269611</v>
      </c>
      <c r="E63" s="13">
        <v>98895.302280472199</v>
      </c>
      <c r="F63" s="13">
        <v>3818093</v>
      </c>
      <c r="G63" s="13">
        <v>3704631</v>
      </c>
      <c r="H63" s="13">
        <v>113462</v>
      </c>
      <c r="I63" s="13">
        <v>239412</v>
      </c>
      <c r="J63" s="13">
        <v>232231</v>
      </c>
      <c r="K63" s="13">
        <v>7181</v>
      </c>
      <c r="L63" s="35">
        <v>1064527.6857977968</v>
      </c>
      <c r="M63" s="13">
        <v>1806519.6857977968</v>
      </c>
      <c r="N63" s="13">
        <v>911193</v>
      </c>
      <c r="O63" s="13">
        <v>24908</v>
      </c>
      <c r="P63" s="13">
        <v>798395.76434834767</v>
      </c>
      <c r="Q63" s="35">
        <v>56558.619044030558</v>
      </c>
      <c r="R63" s="13">
        <v>57252</v>
      </c>
      <c r="S63" s="13">
        <v>4581</v>
      </c>
      <c r="T63" s="13">
        <v>39503.25</v>
      </c>
      <c r="U63" s="35">
        <v>17435.34657528048</v>
      </c>
      <c r="V63" s="13">
        <v>101587</v>
      </c>
      <c r="W63" s="13">
        <v>421</v>
      </c>
      <c r="X63" s="13">
        <v>76190.25</v>
      </c>
      <c r="Y63" s="35">
        <v>15398.955773719197</v>
      </c>
      <c r="Z63" s="13">
        <v>194924</v>
      </c>
      <c r="AA63" s="13">
        <v>10211</v>
      </c>
      <c r="AB63" s="13">
        <v>140383.20000000001</v>
      </c>
    </row>
    <row r="64" spans="1:28">
      <c r="A64" s="2">
        <v>213</v>
      </c>
      <c r="B64" s="1" t="s">
        <v>67</v>
      </c>
      <c r="C64" s="13">
        <v>2106734.125677092</v>
      </c>
      <c r="D64" s="13">
        <v>2055836.588641244</v>
      </c>
      <c r="E64" s="13">
        <v>50897.537035847832</v>
      </c>
      <c r="F64" s="13">
        <v>1915206</v>
      </c>
      <c r="G64" s="13">
        <v>1869076</v>
      </c>
      <c r="H64" s="13">
        <v>46130</v>
      </c>
      <c r="I64" s="13">
        <v>84435</v>
      </c>
      <c r="J64" s="13">
        <v>81419</v>
      </c>
      <c r="K64" s="13">
        <v>3016</v>
      </c>
      <c r="L64" s="35">
        <v>783081.7219106073</v>
      </c>
      <c r="M64" s="13">
        <v>1364728.7219106073</v>
      </c>
      <c r="N64" s="13">
        <v>544307</v>
      </c>
      <c r="O64" s="13">
        <v>18838</v>
      </c>
      <c r="P64" s="13">
        <v>587311.29143295554</v>
      </c>
      <c r="Q64" s="35">
        <v>84779.779163794854</v>
      </c>
      <c r="R64" s="13">
        <v>117303</v>
      </c>
      <c r="S64" s="13">
        <v>3712</v>
      </c>
      <c r="T64" s="13">
        <v>85193.25</v>
      </c>
      <c r="U64" s="35">
        <v>15373.747525031245</v>
      </c>
      <c r="V64" s="13">
        <v>17487</v>
      </c>
      <c r="W64" s="13">
        <v>0</v>
      </c>
      <c r="X64" s="13">
        <v>13115.25</v>
      </c>
      <c r="Y64" s="35">
        <v>3138.1560498147755</v>
      </c>
      <c r="Z64" s="13">
        <v>73951</v>
      </c>
      <c r="AA64" s="13">
        <v>9598</v>
      </c>
      <c r="AB64" s="13">
        <v>49595.85</v>
      </c>
    </row>
    <row r="65" spans="1:28">
      <c r="A65" s="2">
        <v>214</v>
      </c>
      <c r="B65" s="1" t="s">
        <v>68</v>
      </c>
      <c r="C65" s="13">
        <v>1692378.2726629388</v>
      </c>
      <c r="D65" s="13">
        <v>1680359.8201213735</v>
      </c>
      <c r="E65" s="13">
        <v>12018.452541565193</v>
      </c>
      <c r="F65" s="13">
        <v>1591716</v>
      </c>
      <c r="G65" s="13">
        <v>1569808</v>
      </c>
      <c r="H65" s="13">
        <v>21908</v>
      </c>
      <c r="I65" s="13">
        <v>44058</v>
      </c>
      <c r="J65" s="13">
        <v>43982</v>
      </c>
      <c r="K65" s="13">
        <v>76</v>
      </c>
      <c r="L65" s="35">
        <v>510052.77758227458</v>
      </c>
      <c r="M65" s="13">
        <v>881043.27758227452</v>
      </c>
      <c r="N65" s="13">
        <v>328056</v>
      </c>
      <c r="O65" s="13">
        <v>0</v>
      </c>
      <c r="P65" s="13">
        <v>382539.58318670595</v>
      </c>
      <c r="Q65" s="35">
        <v>65663.227214975501</v>
      </c>
      <c r="R65" s="13">
        <v>162447</v>
      </c>
      <c r="S65" s="13">
        <v>476</v>
      </c>
      <c r="T65" s="13">
        <v>121478.25</v>
      </c>
      <c r="U65" s="35">
        <v>18573.154583530948</v>
      </c>
      <c r="V65" s="13">
        <v>41869</v>
      </c>
      <c r="W65" s="13">
        <v>0</v>
      </c>
      <c r="X65" s="13">
        <v>31401.75</v>
      </c>
      <c r="Y65" s="35">
        <v>18889.526132097079</v>
      </c>
      <c r="Z65" s="13">
        <v>2640</v>
      </c>
      <c r="AA65" s="13">
        <v>26769</v>
      </c>
      <c r="AB65" s="13">
        <v>-17700.75</v>
      </c>
    </row>
    <row r="66" spans="1:28">
      <c r="A66" s="2">
        <v>216</v>
      </c>
      <c r="B66" s="1" t="s">
        <v>69</v>
      </c>
      <c r="C66" s="13">
        <v>5879502.9837031374</v>
      </c>
      <c r="D66" s="13">
        <v>5572646.068592852</v>
      </c>
      <c r="E66" s="13">
        <v>306856.91511028563</v>
      </c>
      <c r="F66" s="13">
        <v>5817575</v>
      </c>
      <c r="G66" s="13">
        <v>5548189</v>
      </c>
      <c r="H66" s="13">
        <v>269386</v>
      </c>
      <c r="I66" s="13">
        <v>184042</v>
      </c>
      <c r="J66" s="13">
        <v>169535</v>
      </c>
      <c r="K66" s="13">
        <v>14507</v>
      </c>
      <c r="L66" s="35">
        <v>1278486.9549553175</v>
      </c>
      <c r="M66" s="13">
        <v>1771811.9549553175</v>
      </c>
      <c r="N66" s="13">
        <v>858367</v>
      </c>
      <c r="O66" s="13">
        <v>0</v>
      </c>
      <c r="P66" s="13">
        <v>913444.95495531755</v>
      </c>
      <c r="Q66" s="35">
        <v>68138.803529308178</v>
      </c>
      <c r="R66" s="13">
        <v>107647</v>
      </c>
      <c r="S66" s="13">
        <v>0</v>
      </c>
      <c r="T66" s="13">
        <v>80735.25</v>
      </c>
      <c r="U66" s="35">
        <v>9632.8156988110295</v>
      </c>
      <c r="V66" s="13">
        <v>6984</v>
      </c>
      <c r="W66" s="13">
        <v>348</v>
      </c>
      <c r="X66" s="13">
        <v>5238</v>
      </c>
      <c r="Y66" s="35">
        <v>1372.9060239456805</v>
      </c>
      <c r="Z66" s="13">
        <v>30932</v>
      </c>
      <c r="AA66" s="13">
        <v>5222</v>
      </c>
      <c r="AB66" s="13">
        <v>21436.050000000003</v>
      </c>
    </row>
    <row r="67" spans="1:28">
      <c r="A67" s="2">
        <v>221</v>
      </c>
      <c r="B67" s="1" t="s">
        <v>70</v>
      </c>
      <c r="C67" s="13">
        <v>3296954.8242736799</v>
      </c>
      <c r="D67" s="13">
        <v>3219153.0412859409</v>
      </c>
      <c r="E67" s="13">
        <v>77801.78298773909</v>
      </c>
      <c r="F67" s="13">
        <v>3515507</v>
      </c>
      <c r="G67" s="13">
        <v>3409124</v>
      </c>
      <c r="H67" s="13">
        <v>106383</v>
      </c>
      <c r="I67" s="13">
        <v>254276</v>
      </c>
      <c r="J67" s="13">
        <v>254276</v>
      </c>
      <c r="K67" s="13">
        <v>0</v>
      </c>
      <c r="L67" s="35">
        <v>898242.32775730593</v>
      </c>
      <c r="M67" s="13">
        <v>1556701.8277573059</v>
      </c>
      <c r="N67" s="13">
        <v>963053</v>
      </c>
      <c r="O67" s="13">
        <v>0</v>
      </c>
      <c r="P67" s="13">
        <v>593648.82775730593</v>
      </c>
      <c r="Q67" s="35">
        <v>21075.700091619048</v>
      </c>
      <c r="R67" s="13">
        <v>37222</v>
      </c>
      <c r="S67" s="13">
        <v>0</v>
      </c>
      <c r="T67" s="13">
        <v>27916.5</v>
      </c>
      <c r="U67" s="35">
        <v>12827.825148415151</v>
      </c>
      <c r="V67" s="13">
        <v>7522</v>
      </c>
      <c r="W67" s="13">
        <v>3904</v>
      </c>
      <c r="X67" s="13">
        <v>5641.5</v>
      </c>
      <c r="Y67" s="35">
        <v>6498.6072581876788</v>
      </c>
      <c r="Z67" s="13">
        <v>32478</v>
      </c>
      <c r="AA67" s="13">
        <v>702</v>
      </c>
      <c r="AB67" s="13">
        <v>25020</v>
      </c>
    </row>
    <row r="68" spans="1:28">
      <c r="A68" s="2">
        <v>222</v>
      </c>
      <c r="B68" s="1" t="s">
        <v>71</v>
      </c>
      <c r="C68" s="13">
        <v>11657334.834741626</v>
      </c>
      <c r="D68" s="13">
        <v>11294751.530071581</v>
      </c>
      <c r="E68" s="13">
        <v>362583.30467004509</v>
      </c>
      <c r="F68" s="13">
        <v>11967508</v>
      </c>
      <c r="G68" s="13">
        <v>11562944</v>
      </c>
      <c r="H68" s="13">
        <v>404564</v>
      </c>
      <c r="I68" s="13">
        <v>556508</v>
      </c>
      <c r="J68" s="13">
        <v>556508</v>
      </c>
      <c r="K68" s="13">
        <v>0</v>
      </c>
      <c r="L68" s="35">
        <v>4412635.4427149668</v>
      </c>
      <c r="M68" s="13">
        <v>6926446.4427149668</v>
      </c>
      <c r="N68" s="13">
        <v>2234859</v>
      </c>
      <c r="O68" s="13">
        <v>473938</v>
      </c>
      <c r="P68" s="13">
        <v>3309476.5820362251</v>
      </c>
      <c r="Q68" s="35">
        <v>163589.63841807781</v>
      </c>
      <c r="R68" s="13">
        <v>288871</v>
      </c>
      <c r="S68" s="13">
        <v>8884</v>
      </c>
      <c r="T68" s="13">
        <v>209990.25</v>
      </c>
      <c r="U68" s="35">
        <v>72619.767910244089</v>
      </c>
      <c r="V68" s="13">
        <v>168012</v>
      </c>
      <c r="W68" s="13">
        <v>0</v>
      </c>
      <c r="X68" s="13">
        <v>126009</v>
      </c>
      <c r="Y68" s="35">
        <v>42074.374800694452</v>
      </c>
      <c r="Z68" s="13">
        <v>351919</v>
      </c>
      <c r="AA68" s="13">
        <v>126367</v>
      </c>
      <c r="AB68" s="13">
        <v>178567.8</v>
      </c>
    </row>
    <row r="69" spans="1:28">
      <c r="A69" s="2">
        <v>225</v>
      </c>
      <c r="B69" s="1" t="s">
        <v>72</v>
      </c>
      <c r="C69" s="13">
        <v>2268742.315484087</v>
      </c>
      <c r="D69" s="13">
        <v>2166558.0703428402</v>
      </c>
      <c r="E69" s="13">
        <v>102184.24514124668</v>
      </c>
      <c r="F69" s="13">
        <v>2354745</v>
      </c>
      <c r="G69" s="13">
        <v>2242985</v>
      </c>
      <c r="H69" s="13">
        <v>111760</v>
      </c>
      <c r="I69" s="13">
        <v>82449</v>
      </c>
      <c r="J69" s="13">
        <v>81562</v>
      </c>
      <c r="K69" s="13">
        <v>887</v>
      </c>
      <c r="L69" s="35">
        <v>1224602.3995950536</v>
      </c>
      <c r="M69" s="13">
        <v>2213825.3995950539</v>
      </c>
      <c r="N69" s="13">
        <v>1902586</v>
      </c>
      <c r="O69" s="13">
        <v>0</v>
      </c>
      <c r="P69" s="13">
        <v>311239.39959505387</v>
      </c>
      <c r="Q69" s="35">
        <v>48065.732338175265</v>
      </c>
      <c r="R69" s="13">
        <v>61574</v>
      </c>
      <c r="S69" s="13">
        <v>1519</v>
      </c>
      <c r="T69" s="13">
        <v>45041.25</v>
      </c>
      <c r="U69" s="35">
        <v>16430.932703529361</v>
      </c>
      <c r="V69" s="13">
        <v>33083</v>
      </c>
      <c r="W69" s="13">
        <v>650</v>
      </c>
      <c r="X69" s="13">
        <v>24812.25</v>
      </c>
      <c r="Y69" s="35">
        <v>7146.4218355407193</v>
      </c>
      <c r="Z69" s="13">
        <v>75674</v>
      </c>
      <c r="AA69" s="13">
        <v>59170</v>
      </c>
      <c r="AB69" s="13">
        <v>14997.300000000001</v>
      </c>
    </row>
    <row r="70" spans="1:28">
      <c r="A70" s="2">
        <v>226</v>
      </c>
      <c r="B70" s="1" t="s">
        <v>73</v>
      </c>
      <c r="C70" s="13">
        <v>3400729.6800877894</v>
      </c>
      <c r="D70" s="13">
        <v>3309712.8553503831</v>
      </c>
      <c r="E70" s="13">
        <v>91016.824737406525</v>
      </c>
      <c r="F70" s="13">
        <v>3469210</v>
      </c>
      <c r="G70" s="13">
        <v>3373579</v>
      </c>
      <c r="H70" s="13">
        <v>95631</v>
      </c>
      <c r="I70" s="13">
        <v>137933</v>
      </c>
      <c r="J70" s="13">
        <v>136232</v>
      </c>
      <c r="K70" s="13">
        <v>1701</v>
      </c>
      <c r="L70" s="35">
        <v>786239.14452411013</v>
      </c>
      <c r="M70" s="13">
        <v>1334988.64452411</v>
      </c>
      <c r="N70" s="13">
        <v>1118532</v>
      </c>
      <c r="O70" s="13">
        <v>26991</v>
      </c>
      <c r="P70" s="13">
        <v>243447.64452411002</v>
      </c>
      <c r="Q70" s="35">
        <v>65809.49729728965</v>
      </c>
      <c r="R70" s="13">
        <v>113253</v>
      </c>
      <c r="S70" s="13">
        <v>1178</v>
      </c>
      <c r="T70" s="13">
        <v>84056.25</v>
      </c>
      <c r="U70" s="35">
        <v>4179.4874943619334</v>
      </c>
      <c r="V70" s="13">
        <v>3075</v>
      </c>
      <c r="W70" s="13">
        <v>4039</v>
      </c>
      <c r="X70" s="13">
        <v>2306.25</v>
      </c>
      <c r="Y70" s="35">
        <v>6072.2932186293756</v>
      </c>
      <c r="Z70" s="13">
        <v>285790</v>
      </c>
      <c r="AA70" s="13">
        <v>8797</v>
      </c>
      <c r="AB70" s="13">
        <v>211482.3</v>
      </c>
    </row>
    <row r="71" spans="1:28">
      <c r="A71" s="2">
        <v>228</v>
      </c>
      <c r="B71" s="1" t="s">
        <v>74</v>
      </c>
      <c r="C71" s="13">
        <v>16537074.116387539</v>
      </c>
      <c r="D71" s="13">
        <v>16018924.149895163</v>
      </c>
      <c r="E71" s="13">
        <v>518149.96649237623</v>
      </c>
      <c r="F71" s="13">
        <v>18647563</v>
      </c>
      <c r="G71" s="13">
        <v>18034212</v>
      </c>
      <c r="H71" s="13">
        <v>613351</v>
      </c>
      <c r="I71" s="13">
        <v>810606</v>
      </c>
      <c r="J71" s="13">
        <v>749881</v>
      </c>
      <c r="K71" s="13">
        <v>60725</v>
      </c>
      <c r="L71" s="35">
        <v>5400706.991575853</v>
      </c>
      <c r="M71" s="13">
        <v>9074392.991575852</v>
      </c>
      <c r="N71" s="13">
        <v>5161778</v>
      </c>
      <c r="O71" s="13">
        <v>21571</v>
      </c>
      <c r="P71" s="13">
        <v>3934185.991575852</v>
      </c>
      <c r="Q71" s="35">
        <v>173692.77685322688</v>
      </c>
      <c r="R71" s="13">
        <v>326486</v>
      </c>
      <c r="S71" s="13">
        <v>23792</v>
      </c>
      <c r="T71" s="13">
        <v>227020.5</v>
      </c>
      <c r="U71" s="35">
        <v>43774.678468410733</v>
      </c>
      <c r="V71" s="13">
        <v>157599</v>
      </c>
      <c r="W71" s="13">
        <v>215</v>
      </c>
      <c r="X71" s="13">
        <v>118199.25</v>
      </c>
      <c r="Y71" s="35">
        <v>91497.203766021325</v>
      </c>
      <c r="Z71" s="13">
        <v>632171</v>
      </c>
      <c r="AA71" s="13">
        <v>336459</v>
      </c>
      <c r="AB71" s="13">
        <v>233246.25</v>
      </c>
    </row>
    <row r="72" spans="1:28">
      <c r="A72" s="2">
        <v>230</v>
      </c>
      <c r="B72" s="1" t="s">
        <v>75</v>
      </c>
      <c r="C72" s="13">
        <v>1709497.3383487544</v>
      </c>
      <c r="D72" s="13">
        <v>1649912.7873236185</v>
      </c>
      <c r="E72" s="13">
        <v>59584.551025135857</v>
      </c>
      <c r="F72" s="13">
        <v>1653805</v>
      </c>
      <c r="G72" s="13">
        <v>1601091</v>
      </c>
      <c r="H72" s="13">
        <v>52714</v>
      </c>
      <c r="I72" s="13">
        <v>139621</v>
      </c>
      <c r="J72" s="13">
        <v>139621</v>
      </c>
      <c r="K72" s="13">
        <v>0</v>
      </c>
      <c r="L72" s="35">
        <v>522489.03377069783</v>
      </c>
      <c r="M72" s="13">
        <v>836774.03377069789</v>
      </c>
      <c r="N72" s="13">
        <v>418925</v>
      </c>
      <c r="O72" s="13">
        <v>3405</v>
      </c>
      <c r="P72" s="13">
        <v>391866.77532802336</v>
      </c>
      <c r="Q72" s="35">
        <v>35732.935765613976</v>
      </c>
      <c r="R72" s="13">
        <v>38229</v>
      </c>
      <c r="S72" s="13">
        <v>0</v>
      </c>
      <c r="T72" s="13">
        <v>28671.75</v>
      </c>
      <c r="U72" s="35">
        <v>2068.9283984085414</v>
      </c>
      <c r="V72" s="13">
        <v>38504</v>
      </c>
      <c r="W72" s="13">
        <v>0</v>
      </c>
      <c r="X72" s="13">
        <v>28878</v>
      </c>
      <c r="Y72" s="35">
        <v>8330.6054281814668</v>
      </c>
      <c r="Z72" s="13">
        <v>13289</v>
      </c>
      <c r="AA72" s="13">
        <v>33196</v>
      </c>
      <c r="AB72" s="13">
        <v>-14138.25</v>
      </c>
    </row>
    <row r="73" spans="1:28">
      <c r="A73" s="2">
        <v>232</v>
      </c>
      <c r="B73" s="1" t="s">
        <v>76</v>
      </c>
      <c r="C73" s="13">
        <v>3023561.2742313328</v>
      </c>
      <c r="D73" s="13">
        <v>2878725.8928211038</v>
      </c>
      <c r="E73" s="13">
        <v>144835.38141022917</v>
      </c>
      <c r="F73" s="13">
        <v>3216749</v>
      </c>
      <c r="G73" s="13">
        <v>3054402</v>
      </c>
      <c r="H73" s="13">
        <v>162347</v>
      </c>
      <c r="I73" s="13">
        <v>280477</v>
      </c>
      <c r="J73" s="13">
        <v>272973</v>
      </c>
      <c r="K73" s="13">
        <v>7504</v>
      </c>
      <c r="L73" s="35">
        <v>1152110.0915694879</v>
      </c>
      <c r="M73" s="13">
        <v>1933213.0915694879</v>
      </c>
      <c r="N73" s="13">
        <v>859358</v>
      </c>
      <c r="O73" s="13">
        <v>37372</v>
      </c>
      <c r="P73" s="13">
        <v>864082.56867711595</v>
      </c>
      <c r="Q73" s="35">
        <v>91611.181186831251</v>
      </c>
      <c r="R73" s="13">
        <v>79559</v>
      </c>
      <c r="S73" s="13">
        <v>15316</v>
      </c>
      <c r="T73" s="13">
        <v>48182.25</v>
      </c>
      <c r="U73" s="35">
        <v>9612.5866978913491</v>
      </c>
      <c r="V73" s="13">
        <v>23864</v>
      </c>
      <c r="W73" s="13">
        <v>0</v>
      </c>
      <c r="X73" s="13">
        <v>17898</v>
      </c>
      <c r="Y73" s="35">
        <v>12505.344263837445</v>
      </c>
      <c r="Z73" s="13">
        <v>42399</v>
      </c>
      <c r="AA73" s="13">
        <v>72790</v>
      </c>
      <c r="AB73" s="13">
        <v>-21906.6</v>
      </c>
    </row>
    <row r="74" spans="1:28">
      <c r="A74" s="2">
        <v>236</v>
      </c>
      <c r="B74" s="1" t="s">
        <v>78</v>
      </c>
      <c r="C74" s="13">
        <v>1914624.8710050371</v>
      </c>
      <c r="D74" s="13">
        <v>1848810.2279440716</v>
      </c>
      <c r="E74" s="13">
        <v>65814.643060965362</v>
      </c>
      <c r="F74" s="13">
        <v>2008120</v>
      </c>
      <c r="G74" s="13">
        <v>1934265</v>
      </c>
      <c r="H74" s="13">
        <v>73855</v>
      </c>
      <c r="I74" s="13">
        <v>58990</v>
      </c>
      <c r="J74" s="13">
        <v>40303</v>
      </c>
      <c r="K74" s="13">
        <v>18687</v>
      </c>
      <c r="L74" s="35">
        <v>641125.67783999443</v>
      </c>
      <c r="M74" s="13">
        <v>1123628.4278399944</v>
      </c>
      <c r="N74" s="13">
        <v>294145</v>
      </c>
      <c r="O74" s="13">
        <v>0</v>
      </c>
      <c r="P74" s="13">
        <v>480844.25837999582</v>
      </c>
      <c r="Q74" s="35">
        <v>75232.005944857825</v>
      </c>
      <c r="R74" s="13">
        <v>202130</v>
      </c>
      <c r="S74" s="13">
        <v>2740</v>
      </c>
      <c r="T74" s="13">
        <v>149542.5</v>
      </c>
      <c r="U74" s="35">
        <v>19119.337608362337</v>
      </c>
      <c r="V74" s="13">
        <v>77133</v>
      </c>
      <c r="W74" s="13">
        <v>272</v>
      </c>
      <c r="X74" s="13">
        <v>57849.75</v>
      </c>
      <c r="Y74" s="35">
        <v>2763.2937046859233</v>
      </c>
      <c r="Z74" s="13">
        <v>205294</v>
      </c>
      <c r="AA74" s="13">
        <v>91585</v>
      </c>
      <c r="AB74" s="13">
        <v>86738.4</v>
      </c>
    </row>
    <row r="75" spans="1:28">
      <c r="A75" s="2">
        <v>240</v>
      </c>
      <c r="B75" s="1" t="s">
        <v>518</v>
      </c>
      <c r="C75" s="13">
        <v>2179947.724418819</v>
      </c>
      <c r="D75" s="13">
        <v>2135700.7631031433</v>
      </c>
      <c r="E75" s="13">
        <v>44246.961315675857</v>
      </c>
      <c r="F75" s="13">
        <v>2309194</v>
      </c>
      <c r="G75" s="13">
        <v>2232798</v>
      </c>
      <c r="H75" s="13">
        <v>76396</v>
      </c>
      <c r="I75" s="13">
        <v>125012</v>
      </c>
      <c r="J75" s="13">
        <v>119795</v>
      </c>
      <c r="K75" s="13">
        <v>5217</v>
      </c>
      <c r="L75" s="35">
        <v>838397.37802066572</v>
      </c>
      <c r="M75" s="13">
        <v>1014629.3780206657</v>
      </c>
      <c r="N75" s="13">
        <v>501985</v>
      </c>
      <c r="O75" s="13">
        <v>5291</v>
      </c>
      <c r="P75" s="13">
        <v>517935.37802066572</v>
      </c>
      <c r="Q75" s="35">
        <v>54320.763634054332</v>
      </c>
      <c r="R75" s="13">
        <v>132601</v>
      </c>
      <c r="S75" s="13">
        <v>3483</v>
      </c>
      <c r="T75" s="13">
        <v>96838.5</v>
      </c>
      <c r="U75" s="35">
        <v>23038.486656105768</v>
      </c>
      <c r="V75" s="13">
        <v>81449</v>
      </c>
      <c r="W75" s="13">
        <v>0</v>
      </c>
      <c r="X75" s="13">
        <v>61086.75</v>
      </c>
      <c r="Y75" s="35">
        <v>21591.23672762034</v>
      </c>
      <c r="Z75" s="13">
        <v>86314</v>
      </c>
      <c r="AA75" s="13">
        <v>46950</v>
      </c>
      <c r="AB75" s="13">
        <v>31743.9</v>
      </c>
    </row>
    <row r="76" spans="1:28">
      <c r="A76" s="2">
        <v>241</v>
      </c>
      <c r="B76" s="1" t="s">
        <v>413</v>
      </c>
      <c r="C76" s="13">
        <v>2986685.2787619652</v>
      </c>
      <c r="D76" s="13">
        <v>2974878.1863702424</v>
      </c>
      <c r="E76" s="13">
        <v>11807.092391722836</v>
      </c>
      <c r="F76" s="13">
        <v>3043878</v>
      </c>
      <c r="G76" s="13">
        <v>3025316</v>
      </c>
      <c r="H76" s="13">
        <v>18562</v>
      </c>
      <c r="I76" s="13">
        <v>163165</v>
      </c>
      <c r="J76" s="13">
        <v>163165</v>
      </c>
      <c r="K76" s="13">
        <v>0</v>
      </c>
      <c r="L76" s="35">
        <v>2128240.1331281383</v>
      </c>
      <c r="M76" s="13">
        <v>2656047.1331281383</v>
      </c>
      <c r="N76" s="13">
        <v>2053859</v>
      </c>
      <c r="O76" s="13">
        <v>26999</v>
      </c>
      <c r="P76" s="13">
        <v>629187.13312813826</v>
      </c>
      <c r="Q76" s="35">
        <v>41747.940674227961</v>
      </c>
      <c r="R76" s="13">
        <v>60619</v>
      </c>
      <c r="S76" s="13">
        <v>1961</v>
      </c>
      <c r="T76" s="13">
        <v>43993.5</v>
      </c>
      <c r="U76" s="35">
        <v>6477.0915553407822</v>
      </c>
      <c r="V76" s="13">
        <v>20391</v>
      </c>
      <c r="W76" s="13">
        <v>0</v>
      </c>
      <c r="X76" s="13">
        <v>15293.25</v>
      </c>
      <c r="Y76" s="35">
        <v>8858.6309254535863</v>
      </c>
      <c r="Z76" s="13">
        <v>120216</v>
      </c>
      <c r="AA76" s="13">
        <v>60045</v>
      </c>
      <c r="AB76" s="13">
        <v>48181.95</v>
      </c>
    </row>
    <row r="77" spans="1:28">
      <c r="A77" s="2">
        <v>244</v>
      </c>
      <c r="B77" s="1" t="s">
        <v>80</v>
      </c>
      <c r="C77" s="13">
        <v>708399.03453833447</v>
      </c>
      <c r="D77" s="13">
        <v>684733.40760201716</v>
      </c>
      <c r="E77" s="13">
        <v>23665.626936317356</v>
      </c>
      <c r="F77" s="13">
        <v>916711</v>
      </c>
      <c r="G77" s="13">
        <v>883812</v>
      </c>
      <c r="H77" s="13">
        <v>32899</v>
      </c>
      <c r="I77" s="13">
        <v>34143</v>
      </c>
      <c r="J77" s="13">
        <v>34143</v>
      </c>
      <c r="K77" s="13">
        <v>0</v>
      </c>
      <c r="L77" s="35">
        <v>336536.24212457793</v>
      </c>
      <c r="M77" s="13">
        <v>542497.24212457798</v>
      </c>
      <c r="N77" s="13">
        <v>232073</v>
      </c>
      <c r="O77" s="13">
        <v>20688</v>
      </c>
      <c r="P77" s="13">
        <v>252402.18159343343</v>
      </c>
      <c r="Q77" s="35">
        <v>23702.925948386011</v>
      </c>
      <c r="R77" s="13">
        <v>48804</v>
      </c>
      <c r="S77" s="13">
        <v>955</v>
      </c>
      <c r="T77" s="13">
        <v>35886.75</v>
      </c>
      <c r="U77" s="35">
        <v>4878.7073087596054</v>
      </c>
      <c r="V77" s="13">
        <v>17060</v>
      </c>
      <c r="W77" s="13">
        <v>0</v>
      </c>
      <c r="X77" s="13">
        <v>12795</v>
      </c>
      <c r="Y77" s="35">
        <v>0</v>
      </c>
      <c r="Z77" s="13">
        <v>46944</v>
      </c>
      <c r="AA77" s="13">
        <v>1600</v>
      </c>
      <c r="AB77" s="13">
        <v>34864.35</v>
      </c>
    </row>
    <row r="78" spans="1:28">
      <c r="A78" s="2">
        <v>246</v>
      </c>
      <c r="B78" s="1" t="s">
        <v>81</v>
      </c>
      <c r="C78" s="13">
        <v>1067481.755195241</v>
      </c>
      <c r="D78" s="13">
        <v>1043821.7197972791</v>
      </c>
      <c r="E78" s="13">
        <v>23660.035397961739</v>
      </c>
      <c r="F78" s="13">
        <v>1088948</v>
      </c>
      <c r="G78" s="13">
        <v>1049236</v>
      </c>
      <c r="H78" s="13">
        <v>39712</v>
      </c>
      <c r="I78" s="13">
        <v>8722</v>
      </c>
      <c r="J78" s="13">
        <v>8722</v>
      </c>
      <c r="K78" s="13">
        <v>0</v>
      </c>
      <c r="L78" s="35">
        <v>677541.818863792</v>
      </c>
      <c r="M78" s="13">
        <v>884870.818863792</v>
      </c>
      <c r="N78" s="13">
        <v>853350</v>
      </c>
      <c r="O78" s="13">
        <v>0</v>
      </c>
      <c r="P78" s="13">
        <v>31520.818863791996</v>
      </c>
      <c r="Q78" s="35">
        <v>76047.378400209738</v>
      </c>
      <c r="R78" s="13">
        <v>216907</v>
      </c>
      <c r="S78" s="13">
        <v>759</v>
      </c>
      <c r="T78" s="13">
        <v>162111</v>
      </c>
      <c r="U78" s="35">
        <v>1927.9117398235182</v>
      </c>
      <c r="V78" s="13">
        <v>10434</v>
      </c>
      <c r="W78" s="13">
        <v>0</v>
      </c>
      <c r="X78" s="13">
        <v>7825.5</v>
      </c>
      <c r="Y78" s="35">
        <v>6211.9478177950268</v>
      </c>
      <c r="Z78" s="13">
        <v>45818</v>
      </c>
      <c r="AA78" s="13">
        <v>4412</v>
      </c>
      <c r="AB78" s="13">
        <v>32864.400000000001</v>
      </c>
    </row>
    <row r="79" spans="1:28">
      <c r="A79" s="2">
        <v>252</v>
      </c>
      <c r="B79" s="1" t="s">
        <v>82</v>
      </c>
      <c r="C79" s="13">
        <v>2053980.3411602674</v>
      </c>
      <c r="D79" s="13">
        <v>1962868.4602708153</v>
      </c>
      <c r="E79" s="13">
        <v>91111.880889452033</v>
      </c>
      <c r="F79" s="13">
        <v>2071952</v>
      </c>
      <c r="G79" s="13">
        <v>1927805</v>
      </c>
      <c r="H79" s="13">
        <v>144147</v>
      </c>
      <c r="I79" s="13">
        <v>93886</v>
      </c>
      <c r="J79" s="13">
        <v>93886</v>
      </c>
      <c r="K79" s="13">
        <v>0</v>
      </c>
      <c r="L79" s="35">
        <v>637836.45174537192</v>
      </c>
      <c r="M79" s="13">
        <v>810232.45174537192</v>
      </c>
      <c r="N79" s="13">
        <v>527413</v>
      </c>
      <c r="O79" s="13">
        <v>36363</v>
      </c>
      <c r="P79" s="13">
        <v>319182.45174537192</v>
      </c>
      <c r="Q79" s="35">
        <v>57591.98771663176</v>
      </c>
      <c r="R79" s="13">
        <v>93461</v>
      </c>
      <c r="S79" s="13">
        <v>0</v>
      </c>
      <c r="T79" s="13">
        <v>70095.75</v>
      </c>
      <c r="U79" s="35">
        <v>22586.119287713478</v>
      </c>
      <c r="V79" s="13">
        <v>44257</v>
      </c>
      <c r="W79" s="13">
        <v>0</v>
      </c>
      <c r="X79" s="13">
        <v>33192.75</v>
      </c>
      <c r="Y79" s="35">
        <v>30786.786856750943</v>
      </c>
      <c r="Z79" s="13">
        <v>141858</v>
      </c>
      <c r="AA79" s="13">
        <v>111686</v>
      </c>
      <c r="AB79" s="13">
        <v>25026.15</v>
      </c>
    </row>
    <row r="80" spans="1:28">
      <c r="A80" s="2">
        <v>262</v>
      </c>
      <c r="B80" s="1" t="s">
        <v>83</v>
      </c>
      <c r="C80" s="13">
        <v>2774915.028280138</v>
      </c>
      <c r="D80" s="13">
        <v>2715877.3297061818</v>
      </c>
      <c r="E80" s="13">
        <v>59037.698573956426</v>
      </c>
      <c r="F80" s="13">
        <v>3142830</v>
      </c>
      <c r="G80" s="13">
        <v>3059486</v>
      </c>
      <c r="H80" s="13">
        <v>83344</v>
      </c>
      <c r="I80" s="13">
        <v>69381</v>
      </c>
      <c r="J80" s="13">
        <v>67187</v>
      </c>
      <c r="K80" s="13">
        <v>2194</v>
      </c>
      <c r="L80" s="35">
        <v>910401.89498473599</v>
      </c>
      <c r="M80" s="13">
        <v>1642070.8949847361</v>
      </c>
      <c r="N80" s="13">
        <v>1093276</v>
      </c>
      <c r="O80" s="13">
        <v>35436</v>
      </c>
      <c r="P80" s="13">
        <v>584230.89498473611</v>
      </c>
      <c r="Q80" s="35">
        <v>122538.20974702353</v>
      </c>
      <c r="R80" s="13">
        <v>317684</v>
      </c>
      <c r="S80" s="13">
        <v>1137</v>
      </c>
      <c r="T80" s="13">
        <v>237410.25</v>
      </c>
      <c r="U80" s="35">
        <v>38006.188293111532</v>
      </c>
      <c r="V80" s="13">
        <v>100647</v>
      </c>
      <c r="W80" s="13">
        <v>0</v>
      </c>
      <c r="X80" s="13">
        <v>75485.25</v>
      </c>
      <c r="Y80" s="35">
        <v>31595.313483499449</v>
      </c>
      <c r="Z80" s="13">
        <v>169206</v>
      </c>
      <c r="AA80" s="13">
        <v>55942</v>
      </c>
      <c r="AB80" s="13">
        <v>92695.950000000012</v>
      </c>
    </row>
    <row r="81" spans="1:28">
      <c r="A81" s="2">
        <v>263</v>
      </c>
      <c r="B81" s="1" t="s">
        <v>84</v>
      </c>
      <c r="C81" s="13">
        <v>1751921.4941180919</v>
      </c>
      <c r="D81" s="13">
        <v>1729082.2965507349</v>
      </c>
      <c r="E81" s="13">
        <v>22839.197567357023</v>
      </c>
      <c r="F81" s="13">
        <v>1584054</v>
      </c>
      <c r="G81" s="13">
        <v>1552866</v>
      </c>
      <c r="H81" s="13">
        <v>31188</v>
      </c>
      <c r="I81" s="13">
        <v>92170</v>
      </c>
      <c r="J81" s="13">
        <v>92170</v>
      </c>
      <c r="K81" s="13">
        <v>0</v>
      </c>
      <c r="L81" s="35">
        <v>558597.16061962128</v>
      </c>
      <c r="M81" s="13">
        <v>970817.41061962128</v>
      </c>
      <c r="N81" s="13">
        <v>330529</v>
      </c>
      <c r="O81" s="13">
        <v>51</v>
      </c>
      <c r="P81" s="13">
        <v>418947.87046471599</v>
      </c>
      <c r="Q81" s="35">
        <v>79866.538920738065</v>
      </c>
      <c r="R81" s="13">
        <v>98199</v>
      </c>
      <c r="S81" s="13">
        <v>951</v>
      </c>
      <c r="T81" s="13">
        <v>72936</v>
      </c>
      <c r="U81" s="35">
        <v>31305.405031948765</v>
      </c>
      <c r="V81" s="13">
        <v>42179</v>
      </c>
      <c r="W81" s="13">
        <v>7396</v>
      </c>
      <c r="X81" s="13">
        <v>31634.25</v>
      </c>
      <c r="Y81" s="35">
        <v>8776.983642015346</v>
      </c>
      <c r="Z81" s="13">
        <v>74360</v>
      </c>
      <c r="AA81" s="13">
        <v>155534</v>
      </c>
      <c r="AB81" s="13">
        <v>-58367.55</v>
      </c>
    </row>
    <row r="82" spans="1:28">
      <c r="A82" s="2">
        <v>265</v>
      </c>
      <c r="B82" s="1" t="s">
        <v>427</v>
      </c>
      <c r="C82" s="13">
        <v>837560.99558870716</v>
      </c>
      <c r="D82" s="13">
        <v>823093.4492473813</v>
      </c>
      <c r="E82" s="13">
        <v>14467.546341325849</v>
      </c>
      <c r="F82" s="13">
        <v>817790</v>
      </c>
      <c r="G82" s="13">
        <v>793864</v>
      </c>
      <c r="H82" s="13">
        <v>23926</v>
      </c>
      <c r="I82" s="13">
        <v>22793</v>
      </c>
      <c r="J82" s="13">
        <v>22793</v>
      </c>
      <c r="K82" s="13">
        <v>0</v>
      </c>
      <c r="L82" s="35">
        <v>340647.62857996387</v>
      </c>
      <c r="M82" s="13">
        <v>458563.62857996387</v>
      </c>
      <c r="N82" s="13">
        <v>243967</v>
      </c>
      <c r="O82" s="13">
        <v>15349</v>
      </c>
      <c r="P82" s="13">
        <v>229945.62857996387</v>
      </c>
      <c r="Q82" s="35">
        <v>27819.493764127536</v>
      </c>
      <c r="R82" s="13">
        <v>40878</v>
      </c>
      <c r="S82" s="13">
        <v>1100</v>
      </c>
      <c r="T82" s="13">
        <v>29833.5</v>
      </c>
      <c r="U82" s="35">
        <v>0</v>
      </c>
      <c r="V82" s="13">
        <v>0</v>
      </c>
      <c r="W82" s="13">
        <v>0</v>
      </c>
      <c r="X82" s="13">
        <v>0</v>
      </c>
      <c r="Y82" s="35">
        <v>0</v>
      </c>
      <c r="Z82" s="13">
        <v>12563</v>
      </c>
      <c r="AA82" s="13">
        <v>19944</v>
      </c>
      <c r="AB82" s="13">
        <v>-5202.8999999999996</v>
      </c>
    </row>
    <row r="83" spans="1:28">
      <c r="A83" s="2">
        <v>267</v>
      </c>
      <c r="B83" s="1" t="s">
        <v>85</v>
      </c>
      <c r="C83" s="13">
        <v>2932323.6038455865</v>
      </c>
      <c r="D83" s="13">
        <v>2799299.7880577645</v>
      </c>
      <c r="E83" s="13">
        <v>133023.81578782183</v>
      </c>
      <c r="F83" s="13">
        <v>2751282</v>
      </c>
      <c r="G83" s="13">
        <v>2627066</v>
      </c>
      <c r="H83" s="13">
        <v>124216</v>
      </c>
      <c r="I83" s="13">
        <v>152638</v>
      </c>
      <c r="J83" s="13">
        <v>141909</v>
      </c>
      <c r="K83" s="13">
        <v>10729</v>
      </c>
      <c r="L83" s="35">
        <v>839075.49798144738</v>
      </c>
      <c r="M83" s="13">
        <v>1433933.4979814473</v>
      </c>
      <c r="N83" s="13">
        <v>621778</v>
      </c>
      <c r="O83" s="13">
        <v>1375</v>
      </c>
      <c r="P83" s="13">
        <v>629306.62348608556</v>
      </c>
      <c r="Q83" s="35">
        <v>69232.627087068991</v>
      </c>
      <c r="R83" s="13">
        <v>73073</v>
      </c>
      <c r="S83" s="13">
        <v>1940</v>
      </c>
      <c r="T83" s="13">
        <v>53349.75</v>
      </c>
      <c r="U83" s="35">
        <v>28691.759478340697</v>
      </c>
      <c r="V83" s="13">
        <v>58227</v>
      </c>
      <c r="W83" s="13">
        <v>0</v>
      </c>
      <c r="X83" s="13">
        <v>43670.25</v>
      </c>
      <c r="Y83" s="35">
        <v>23902.788528319506</v>
      </c>
      <c r="Z83" s="13">
        <v>42427</v>
      </c>
      <c r="AA83" s="13">
        <v>60757</v>
      </c>
      <c r="AB83" s="13">
        <v>-11889.9</v>
      </c>
    </row>
    <row r="84" spans="1:28">
      <c r="A84" s="2">
        <v>268</v>
      </c>
      <c r="B84" s="1" t="s">
        <v>86</v>
      </c>
      <c r="C84" s="13">
        <v>75185790.63275148</v>
      </c>
      <c r="D84" s="13">
        <v>73234340.391717806</v>
      </c>
      <c r="E84" s="13">
        <v>1951450.2410336733</v>
      </c>
      <c r="F84" s="13">
        <v>80894951</v>
      </c>
      <c r="G84" s="13">
        <v>78985953</v>
      </c>
      <c r="H84" s="13">
        <v>1908998</v>
      </c>
      <c r="I84" s="13">
        <v>3886987</v>
      </c>
      <c r="J84" s="13">
        <v>3877056</v>
      </c>
      <c r="K84" s="13">
        <v>9931</v>
      </c>
      <c r="L84" s="35">
        <v>37577686.724815331</v>
      </c>
      <c r="M84" s="13">
        <v>57370437.724815331</v>
      </c>
      <c r="N84" s="13">
        <v>34628893</v>
      </c>
      <c r="O84" s="13">
        <v>1835795</v>
      </c>
      <c r="P84" s="13">
        <v>24577339.724815331</v>
      </c>
      <c r="Q84" s="35">
        <v>516103.3546076261</v>
      </c>
      <c r="R84" s="13">
        <v>855056</v>
      </c>
      <c r="S84" s="13">
        <v>80761</v>
      </c>
      <c r="T84" s="13">
        <v>580721.25</v>
      </c>
      <c r="U84" s="35">
        <v>164127.55920094284</v>
      </c>
      <c r="V84" s="13">
        <v>335403</v>
      </c>
      <c r="W84" s="13">
        <v>196795</v>
      </c>
      <c r="X84" s="13">
        <v>251552.25</v>
      </c>
      <c r="Y84" s="35">
        <v>208609.60380546586</v>
      </c>
      <c r="Z84" s="13">
        <v>1996551</v>
      </c>
      <c r="AA84" s="13">
        <v>358660</v>
      </c>
      <c r="AB84" s="13">
        <v>1267351.5</v>
      </c>
    </row>
    <row r="85" spans="1:28">
      <c r="A85" s="2">
        <v>269</v>
      </c>
      <c r="B85" s="1" t="s">
        <v>87</v>
      </c>
      <c r="C85" s="13">
        <v>1372421.8851825476</v>
      </c>
      <c r="D85" s="13">
        <v>1334930.6205081292</v>
      </c>
      <c r="E85" s="13">
        <v>37491.264674418264</v>
      </c>
      <c r="F85" s="13">
        <v>1613128</v>
      </c>
      <c r="G85" s="13">
        <v>1589671</v>
      </c>
      <c r="H85" s="13">
        <v>23457</v>
      </c>
      <c r="I85" s="13">
        <v>107361</v>
      </c>
      <c r="J85" s="13">
        <v>106131</v>
      </c>
      <c r="K85" s="13">
        <v>1230</v>
      </c>
      <c r="L85" s="35">
        <v>536975.45795050729</v>
      </c>
      <c r="M85" s="13">
        <v>814152.45795050729</v>
      </c>
      <c r="N85" s="13">
        <v>523746</v>
      </c>
      <c r="O85" s="13">
        <v>90936</v>
      </c>
      <c r="P85" s="13">
        <v>381342.45795050729</v>
      </c>
      <c r="Q85" s="35">
        <v>54218.553891771764</v>
      </c>
      <c r="R85" s="13">
        <v>61059</v>
      </c>
      <c r="S85" s="13">
        <v>1772</v>
      </c>
      <c r="T85" s="13">
        <v>44465.25</v>
      </c>
      <c r="U85" s="35">
        <v>27014.218271639031</v>
      </c>
      <c r="V85" s="13">
        <v>43071</v>
      </c>
      <c r="W85" s="13">
        <v>272</v>
      </c>
      <c r="X85" s="13">
        <v>32303.25</v>
      </c>
      <c r="Y85" s="35">
        <v>0</v>
      </c>
      <c r="Z85" s="13">
        <v>5399</v>
      </c>
      <c r="AA85" s="13">
        <v>2511</v>
      </c>
      <c r="AB85" s="13">
        <v>2166</v>
      </c>
    </row>
    <row r="86" spans="1:28">
      <c r="A86" s="2">
        <v>273</v>
      </c>
      <c r="B86" s="1" t="s">
        <v>88</v>
      </c>
      <c r="C86" s="13">
        <v>1732736.5856531565</v>
      </c>
      <c r="D86" s="13">
        <v>1663615.1068086787</v>
      </c>
      <c r="E86" s="13">
        <v>69121.47884447781</v>
      </c>
      <c r="F86" s="13">
        <v>1475577</v>
      </c>
      <c r="G86" s="13">
        <v>1416317</v>
      </c>
      <c r="H86" s="13">
        <v>59260</v>
      </c>
      <c r="I86" s="13">
        <v>59796</v>
      </c>
      <c r="J86" s="13">
        <v>59108</v>
      </c>
      <c r="K86" s="13">
        <v>688</v>
      </c>
      <c r="L86" s="35">
        <v>287681.69365657063</v>
      </c>
      <c r="M86" s="13">
        <v>380022.69365657063</v>
      </c>
      <c r="N86" s="13">
        <v>306918</v>
      </c>
      <c r="O86" s="13">
        <v>105</v>
      </c>
      <c r="P86" s="13">
        <v>73209.693656570627</v>
      </c>
      <c r="Q86" s="35">
        <v>59516.041286266765</v>
      </c>
      <c r="R86" s="13">
        <v>32489</v>
      </c>
      <c r="S86" s="13">
        <v>859</v>
      </c>
      <c r="T86" s="13">
        <v>23722.5</v>
      </c>
      <c r="U86" s="35">
        <v>21654.705723629035</v>
      </c>
      <c r="V86" s="13">
        <v>13331</v>
      </c>
      <c r="W86" s="13">
        <v>0</v>
      </c>
      <c r="X86" s="13">
        <v>9998.25</v>
      </c>
      <c r="Y86" s="35">
        <v>37659.461839304087</v>
      </c>
      <c r="Z86" s="13">
        <v>66435</v>
      </c>
      <c r="AA86" s="13">
        <v>55533</v>
      </c>
      <c r="AB86" s="13">
        <v>10065.450000000001</v>
      </c>
    </row>
    <row r="87" spans="1:28">
      <c r="A87" s="2">
        <v>274</v>
      </c>
      <c r="B87" s="1" t="s">
        <v>89</v>
      </c>
      <c r="C87" s="13">
        <v>5270060.0924351458</v>
      </c>
      <c r="D87" s="13">
        <v>5154228.0204755068</v>
      </c>
      <c r="E87" s="13">
        <v>115832.07195963892</v>
      </c>
      <c r="F87" s="13">
        <v>5379279</v>
      </c>
      <c r="G87" s="13">
        <v>5278929</v>
      </c>
      <c r="H87" s="13">
        <v>100350</v>
      </c>
      <c r="I87" s="13">
        <v>254168</v>
      </c>
      <c r="J87" s="13">
        <v>240168</v>
      </c>
      <c r="K87" s="13">
        <v>14000</v>
      </c>
      <c r="L87" s="35">
        <v>1759873.8187105341</v>
      </c>
      <c r="M87" s="13">
        <v>3087889.8187105339</v>
      </c>
      <c r="N87" s="13">
        <v>1135752</v>
      </c>
      <c r="O87" s="13">
        <v>1109</v>
      </c>
      <c r="P87" s="13">
        <v>1319905.3640329007</v>
      </c>
      <c r="Q87" s="35">
        <v>61940.640811841971</v>
      </c>
      <c r="R87" s="13">
        <v>72179</v>
      </c>
      <c r="S87" s="13">
        <v>0</v>
      </c>
      <c r="T87" s="13">
        <v>54134.25</v>
      </c>
      <c r="U87" s="35">
        <v>0</v>
      </c>
      <c r="V87" s="13">
        <v>0</v>
      </c>
      <c r="W87" s="13">
        <v>0</v>
      </c>
      <c r="X87" s="13">
        <v>0</v>
      </c>
      <c r="Y87" s="35">
        <v>4889.5002123245604</v>
      </c>
      <c r="Z87" s="13">
        <v>137889</v>
      </c>
      <c r="AA87" s="13">
        <v>67749</v>
      </c>
      <c r="AB87" s="13">
        <v>54335.25</v>
      </c>
    </row>
    <row r="88" spans="1:28">
      <c r="A88" s="2">
        <v>275</v>
      </c>
      <c r="B88" s="1" t="s">
        <v>90</v>
      </c>
      <c r="C88" s="13">
        <v>9029528.0817267057</v>
      </c>
      <c r="D88" s="13">
        <v>8878801.4555049967</v>
      </c>
      <c r="E88" s="13">
        <v>150726.62622170823</v>
      </c>
      <c r="F88" s="13">
        <v>9198578</v>
      </c>
      <c r="G88" s="13">
        <v>9047396</v>
      </c>
      <c r="H88" s="13">
        <v>151182</v>
      </c>
      <c r="I88" s="13">
        <v>752610</v>
      </c>
      <c r="J88" s="13">
        <v>751072</v>
      </c>
      <c r="K88" s="13">
        <v>1538</v>
      </c>
      <c r="L88" s="35">
        <v>3096976.2742354102</v>
      </c>
      <c r="M88" s="13">
        <v>4736773.2742354106</v>
      </c>
      <c r="N88" s="13">
        <v>3020237</v>
      </c>
      <c r="O88" s="13">
        <v>63180</v>
      </c>
      <c r="P88" s="13">
        <v>1779716.2742354106</v>
      </c>
      <c r="Q88" s="35">
        <v>138272.10593934837</v>
      </c>
      <c r="R88" s="13">
        <v>302958</v>
      </c>
      <c r="S88" s="13">
        <v>566</v>
      </c>
      <c r="T88" s="13">
        <v>226794</v>
      </c>
      <c r="U88" s="35">
        <v>31631.121264148271</v>
      </c>
      <c r="V88" s="13">
        <v>63989</v>
      </c>
      <c r="W88" s="13">
        <v>826</v>
      </c>
      <c r="X88" s="13">
        <v>47991.75</v>
      </c>
      <c r="Y88" s="35">
        <v>24242.091594286692</v>
      </c>
      <c r="Z88" s="13">
        <v>204096</v>
      </c>
      <c r="AA88" s="13">
        <v>108989</v>
      </c>
      <c r="AB88" s="13">
        <v>78532.649999999994</v>
      </c>
    </row>
    <row r="89" spans="1:28">
      <c r="A89" s="2">
        <v>277</v>
      </c>
      <c r="B89" s="1" t="s">
        <v>91</v>
      </c>
      <c r="C89" s="13">
        <v>69593.748560185748</v>
      </c>
      <c r="D89" s="13">
        <v>69593.748560185748</v>
      </c>
      <c r="E89" s="13">
        <v>0</v>
      </c>
      <c r="F89" s="13">
        <v>41866</v>
      </c>
      <c r="G89" s="13">
        <v>41866</v>
      </c>
      <c r="H89" s="13">
        <v>0</v>
      </c>
      <c r="I89" s="13">
        <v>3537</v>
      </c>
      <c r="J89" s="13">
        <v>3537</v>
      </c>
      <c r="K89" s="13">
        <v>0</v>
      </c>
      <c r="L89" s="35">
        <v>26437.456438279205</v>
      </c>
      <c r="M89" s="13">
        <v>46091.956438279201</v>
      </c>
      <c r="N89" s="13">
        <v>8419</v>
      </c>
      <c r="O89" s="13">
        <v>0</v>
      </c>
      <c r="P89" s="13">
        <v>19828.092328709405</v>
      </c>
      <c r="Q89" s="35">
        <v>0</v>
      </c>
      <c r="R89" s="13">
        <v>0</v>
      </c>
      <c r="S89" s="13">
        <v>0</v>
      </c>
      <c r="T89" s="13">
        <v>0</v>
      </c>
      <c r="U89" s="35">
        <v>0</v>
      </c>
      <c r="V89" s="13">
        <v>15177</v>
      </c>
      <c r="W89" s="13">
        <v>0</v>
      </c>
      <c r="X89" s="13">
        <v>11382.75</v>
      </c>
      <c r="Y89" s="35">
        <v>0</v>
      </c>
      <c r="Z89" s="13">
        <v>11976</v>
      </c>
      <c r="AA89" s="13">
        <v>7288</v>
      </c>
      <c r="AB89" s="13">
        <v>3790.5</v>
      </c>
    </row>
    <row r="90" spans="1:28">
      <c r="A90" s="2">
        <v>279</v>
      </c>
      <c r="B90" s="1" t="s">
        <v>92</v>
      </c>
      <c r="C90" s="13">
        <v>350624.08387606102</v>
      </c>
      <c r="D90" s="13">
        <v>350624.08387606102</v>
      </c>
      <c r="E90" s="13">
        <v>0</v>
      </c>
      <c r="F90" s="13">
        <v>274487</v>
      </c>
      <c r="G90" s="13">
        <v>274487</v>
      </c>
      <c r="H90" s="13">
        <v>0</v>
      </c>
      <c r="I90" s="13">
        <v>20782</v>
      </c>
      <c r="J90" s="13">
        <v>20782</v>
      </c>
      <c r="K90" s="13">
        <v>0</v>
      </c>
      <c r="L90" s="35">
        <v>143813.2195057325</v>
      </c>
      <c r="M90" s="13">
        <v>256086.7195057325</v>
      </c>
      <c r="N90" s="13">
        <v>125184</v>
      </c>
      <c r="O90" s="13">
        <v>0</v>
      </c>
      <c r="P90" s="13">
        <v>107859.91462929937</v>
      </c>
      <c r="Q90" s="35">
        <v>3612.9478825898227</v>
      </c>
      <c r="R90" s="13">
        <v>0</v>
      </c>
      <c r="S90" s="13">
        <v>0</v>
      </c>
      <c r="T90" s="13">
        <v>0</v>
      </c>
      <c r="U90" s="35">
        <v>227.20979293844687</v>
      </c>
      <c r="V90" s="13">
        <v>0</v>
      </c>
      <c r="W90" s="13">
        <v>0</v>
      </c>
      <c r="X90" s="13">
        <v>0</v>
      </c>
      <c r="Y90" s="35">
        <v>18129.272716724467</v>
      </c>
      <c r="Z90" s="13">
        <v>3838</v>
      </c>
      <c r="AA90" s="13">
        <v>3733</v>
      </c>
      <c r="AB90" s="13">
        <v>411.45000000000005</v>
      </c>
    </row>
    <row r="91" spans="1:28">
      <c r="A91" s="2">
        <v>281</v>
      </c>
      <c r="B91" s="1" t="s">
        <v>93</v>
      </c>
      <c r="C91" s="13">
        <v>10321537.709465565</v>
      </c>
      <c r="D91" s="13">
        <v>9991751.0138665624</v>
      </c>
      <c r="E91" s="13">
        <v>329786.69559900364</v>
      </c>
      <c r="F91" s="13">
        <v>10736227</v>
      </c>
      <c r="G91" s="13">
        <v>10374079</v>
      </c>
      <c r="H91" s="13">
        <v>362148</v>
      </c>
      <c r="I91" s="13">
        <v>372938</v>
      </c>
      <c r="J91" s="13">
        <v>370145</v>
      </c>
      <c r="K91" s="13">
        <v>2793</v>
      </c>
      <c r="L91" s="35">
        <v>3377719.280350951</v>
      </c>
      <c r="M91" s="13">
        <v>5830406.0303509515</v>
      </c>
      <c r="N91" s="13">
        <v>3650843</v>
      </c>
      <c r="O91" s="13">
        <v>9798</v>
      </c>
      <c r="P91" s="13">
        <v>2189361.0303509515</v>
      </c>
      <c r="Q91" s="35">
        <v>170335.4814087273</v>
      </c>
      <c r="R91" s="13">
        <v>270668</v>
      </c>
      <c r="S91" s="13">
        <v>2903</v>
      </c>
      <c r="T91" s="13">
        <v>200823.75</v>
      </c>
      <c r="U91" s="35">
        <v>18442.692186295324</v>
      </c>
      <c r="V91" s="13">
        <v>67751</v>
      </c>
      <c r="W91" s="13">
        <v>0</v>
      </c>
      <c r="X91" s="13">
        <v>50813.25</v>
      </c>
      <c r="Y91" s="35">
        <v>18085.568574738063</v>
      </c>
      <c r="Z91" s="13">
        <v>720432</v>
      </c>
      <c r="AA91" s="13">
        <v>77885</v>
      </c>
      <c r="AB91" s="13">
        <v>497535.9</v>
      </c>
    </row>
    <row r="92" spans="1:28">
      <c r="A92" s="2">
        <v>282</v>
      </c>
      <c r="B92" s="1" t="s">
        <v>428</v>
      </c>
      <c r="C92" s="13">
        <v>1552166.168723145</v>
      </c>
      <c r="D92" s="13">
        <v>1539971.0235695422</v>
      </c>
      <c r="E92" s="13">
        <v>12195.14515360272</v>
      </c>
      <c r="F92" s="13">
        <v>1297213</v>
      </c>
      <c r="G92" s="13">
        <v>1286788</v>
      </c>
      <c r="H92" s="13">
        <v>10425</v>
      </c>
      <c r="I92" s="13">
        <v>103521</v>
      </c>
      <c r="J92" s="13">
        <v>103521</v>
      </c>
      <c r="K92" s="13">
        <v>0</v>
      </c>
      <c r="L92" s="35">
        <v>888223.29732792312</v>
      </c>
      <c r="M92" s="13">
        <v>1180976.2973279231</v>
      </c>
      <c r="N92" s="13">
        <v>799953</v>
      </c>
      <c r="O92" s="13">
        <v>25872</v>
      </c>
      <c r="P92" s="13">
        <v>406895.29732792312</v>
      </c>
      <c r="Q92" s="35">
        <v>36563.165777488168</v>
      </c>
      <c r="R92" s="13">
        <v>45372</v>
      </c>
      <c r="S92" s="13">
        <v>1650</v>
      </c>
      <c r="T92" s="13">
        <v>32791.5</v>
      </c>
      <c r="U92" s="35">
        <v>4450.6733762562089</v>
      </c>
      <c r="V92" s="13">
        <v>28444</v>
      </c>
      <c r="W92" s="13">
        <v>0</v>
      </c>
      <c r="X92" s="13">
        <v>21333</v>
      </c>
      <c r="Y92" s="35">
        <v>539.34884315041563</v>
      </c>
      <c r="Z92" s="13">
        <v>50576</v>
      </c>
      <c r="AA92" s="13">
        <v>19531</v>
      </c>
      <c r="AB92" s="13">
        <v>25149.599999999999</v>
      </c>
    </row>
    <row r="93" spans="1:28">
      <c r="A93" s="2">
        <v>285</v>
      </c>
      <c r="B93" s="1" t="s">
        <v>94</v>
      </c>
      <c r="C93" s="13">
        <v>1798859.9624235868</v>
      </c>
      <c r="D93" s="13">
        <v>1793451.826526033</v>
      </c>
      <c r="E93" s="13">
        <v>5408.1358975536687</v>
      </c>
      <c r="F93" s="13">
        <v>1875751</v>
      </c>
      <c r="G93" s="13">
        <v>1812870</v>
      </c>
      <c r="H93" s="13">
        <v>62881</v>
      </c>
      <c r="I93" s="13">
        <v>68431</v>
      </c>
      <c r="J93" s="13">
        <v>65805</v>
      </c>
      <c r="K93" s="13">
        <v>2626</v>
      </c>
      <c r="L93" s="35">
        <v>517578.85486789321</v>
      </c>
      <c r="M93" s="13">
        <v>916871.35486789327</v>
      </c>
      <c r="N93" s="13">
        <v>375831</v>
      </c>
      <c r="O93" s="13">
        <v>7690</v>
      </c>
      <c r="P93" s="13">
        <v>388184.1411509199</v>
      </c>
      <c r="Q93" s="35">
        <v>72530.748470247097</v>
      </c>
      <c r="R93" s="13">
        <v>119101</v>
      </c>
      <c r="S93" s="13">
        <v>1401</v>
      </c>
      <c r="T93" s="13">
        <v>88275</v>
      </c>
      <c r="U93" s="35">
        <v>30117.464282288656</v>
      </c>
      <c r="V93" s="13">
        <v>61973</v>
      </c>
      <c r="W93" s="13">
        <v>0</v>
      </c>
      <c r="X93" s="13">
        <v>46479.75</v>
      </c>
      <c r="Y93" s="35">
        <v>21647.853457011821</v>
      </c>
      <c r="Z93" s="13">
        <v>108805</v>
      </c>
      <c r="AA93" s="13">
        <v>17226</v>
      </c>
      <c r="AB93" s="13">
        <v>74654.399999999994</v>
      </c>
    </row>
    <row r="94" spans="1:28">
      <c r="A94" s="2">
        <v>289</v>
      </c>
      <c r="B94" s="1" t="s">
        <v>95</v>
      </c>
      <c r="C94" s="13">
        <v>9047849.7976855505</v>
      </c>
      <c r="D94" s="13">
        <v>8797979.6048803814</v>
      </c>
      <c r="E94" s="13">
        <v>249870.19280516988</v>
      </c>
      <c r="F94" s="13">
        <v>8491726</v>
      </c>
      <c r="G94" s="13">
        <v>8210757</v>
      </c>
      <c r="H94" s="13">
        <v>280969</v>
      </c>
      <c r="I94" s="13">
        <v>422945</v>
      </c>
      <c r="J94" s="13">
        <v>421091</v>
      </c>
      <c r="K94" s="13">
        <v>1854</v>
      </c>
      <c r="L94" s="35">
        <v>4076496.7453912809</v>
      </c>
      <c r="M94" s="13">
        <v>6625509.7453912813</v>
      </c>
      <c r="N94" s="13">
        <v>3316024</v>
      </c>
      <c r="O94" s="13">
        <v>88812</v>
      </c>
      <c r="P94" s="13">
        <v>3057372.5590434605</v>
      </c>
      <c r="Q94" s="35">
        <v>36952.536224278905</v>
      </c>
      <c r="R94" s="13">
        <v>126253</v>
      </c>
      <c r="S94" s="13">
        <v>764</v>
      </c>
      <c r="T94" s="13">
        <v>94116.75</v>
      </c>
      <c r="U94" s="35">
        <v>5182.4354964811937</v>
      </c>
      <c r="V94" s="13">
        <v>420</v>
      </c>
      <c r="W94" s="13">
        <v>0</v>
      </c>
      <c r="X94" s="13">
        <v>315</v>
      </c>
      <c r="Y94" s="35">
        <v>21446.218438301814</v>
      </c>
      <c r="Z94" s="13">
        <v>257025</v>
      </c>
      <c r="AA94" s="13">
        <v>39292</v>
      </c>
      <c r="AB94" s="13">
        <v>171342.45</v>
      </c>
    </row>
    <row r="95" spans="1:28">
      <c r="A95" s="2">
        <v>293</v>
      </c>
      <c r="B95" s="1" t="s">
        <v>96</v>
      </c>
      <c r="C95" s="13">
        <v>3868487.1790778828</v>
      </c>
      <c r="D95" s="13">
        <v>3739077.7336831326</v>
      </c>
      <c r="E95" s="13">
        <v>129409.44539475041</v>
      </c>
      <c r="F95" s="13">
        <v>3906117</v>
      </c>
      <c r="G95" s="13">
        <v>3785226</v>
      </c>
      <c r="H95" s="13">
        <v>120891</v>
      </c>
      <c r="I95" s="13">
        <v>219638</v>
      </c>
      <c r="J95" s="13">
        <v>209960</v>
      </c>
      <c r="K95" s="13">
        <v>9678</v>
      </c>
      <c r="L95" s="35">
        <v>779772.93975441717</v>
      </c>
      <c r="M95" s="13">
        <v>1303215.1897544172</v>
      </c>
      <c r="N95" s="13">
        <v>641400</v>
      </c>
      <c r="O95" s="13">
        <v>4756</v>
      </c>
      <c r="P95" s="13">
        <v>584829.70481581287</v>
      </c>
      <c r="Q95" s="35">
        <v>40603.140327709676</v>
      </c>
      <c r="R95" s="13">
        <v>133967</v>
      </c>
      <c r="S95" s="13">
        <v>9034</v>
      </c>
      <c r="T95" s="13">
        <v>93699.75</v>
      </c>
      <c r="U95" s="35">
        <v>0</v>
      </c>
      <c r="V95" s="13">
        <v>4213</v>
      </c>
      <c r="W95" s="13">
        <v>0</v>
      </c>
      <c r="X95" s="13">
        <v>3159.75</v>
      </c>
      <c r="Y95" s="35">
        <v>9470.4889132632652</v>
      </c>
      <c r="Z95" s="13">
        <v>242067</v>
      </c>
      <c r="AA95" s="13">
        <v>62659</v>
      </c>
      <c r="AB95" s="13">
        <v>141847.35</v>
      </c>
    </row>
    <row r="96" spans="1:28">
      <c r="A96" s="2">
        <v>294</v>
      </c>
      <c r="B96" s="1" t="s">
        <v>97</v>
      </c>
      <c r="C96" s="13">
        <v>4576107.9329127343</v>
      </c>
      <c r="D96" s="13">
        <v>4453264.0718551502</v>
      </c>
      <c r="E96" s="13">
        <v>122843.86105758382</v>
      </c>
      <c r="F96" s="13">
        <v>4668568</v>
      </c>
      <c r="G96" s="13">
        <v>4470714</v>
      </c>
      <c r="H96" s="13">
        <v>197854</v>
      </c>
      <c r="I96" s="13">
        <v>152317</v>
      </c>
      <c r="J96" s="13">
        <v>150864</v>
      </c>
      <c r="K96" s="13">
        <v>1453</v>
      </c>
      <c r="L96" s="35">
        <v>1426707.1587388557</v>
      </c>
      <c r="M96" s="13">
        <v>1890858.1587388557</v>
      </c>
      <c r="N96" s="13">
        <v>830545</v>
      </c>
      <c r="O96" s="13">
        <v>0</v>
      </c>
      <c r="P96" s="13">
        <v>1060313.1587388557</v>
      </c>
      <c r="Q96" s="35">
        <v>75560.40917695369</v>
      </c>
      <c r="R96" s="13">
        <v>73929</v>
      </c>
      <c r="S96" s="13">
        <v>5404</v>
      </c>
      <c r="T96" s="13">
        <v>51393.75</v>
      </c>
      <c r="U96" s="35">
        <v>36538.852791618723</v>
      </c>
      <c r="V96" s="13">
        <v>135253</v>
      </c>
      <c r="W96" s="13">
        <v>5</v>
      </c>
      <c r="X96" s="13">
        <v>101439.75</v>
      </c>
      <c r="Y96" s="35">
        <v>49964.760325958305</v>
      </c>
      <c r="Z96" s="13">
        <v>43492</v>
      </c>
      <c r="AA96" s="13">
        <v>74494</v>
      </c>
      <c r="AB96" s="13">
        <v>-22011.75</v>
      </c>
    </row>
    <row r="97" spans="1:28">
      <c r="A97" s="2">
        <v>296</v>
      </c>
      <c r="B97" s="1" t="s">
        <v>98</v>
      </c>
      <c r="C97" s="13">
        <v>5045567.6910974132</v>
      </c>
      <c r="D97" s="13">
        <v>4884369.2318433039</v>
      </c>
      <c r="E97" s="13">
        <v>161198.4592541095</v>
      </c>
      <c r="F97" s="13">
        <v>5233270</v>
      </c>
      <c r="G97" s="13">
        <v>5046282</v>
      </c>
      <c r="H97" s="13">
        <v>186988</v>
      </c>
      <c r="I97" s="13">
        <v>185938</v>
      </c>
      <c r="J97" s="13">
        <v>170696</v>
      </c>
      <c r="K97" s="13">
        <v>15242</v>
      </c>
      <c r="L97" s="35">
        <v>1616841.8286151073</v>
      </c>
      <c r="M97" s="13">
        <v>2379427.8286151076</v>
      </c>
      <c r="N97" s="13">
        <v>1225085</v>
      </c>
      <c r="O97" s="13">
        <v>39016</v>
      </c>
      <c r="P97" s="13">
        <v>1193358.8286151076</v>
      </c>
      <c r="Q97" s="35">
        <v>61384.763266094669</v>
      </c>
      <c r="R97" s="13">
        <v>243022</v>
      </c>
      <c r="S97" s="13">
        <v>0</v>
      </c>
      <c r="T97" s="13">
        <v>182266.5</v>
      </c>
      <c r="U97" s="35">
        <v>31072.91810833562</v>
      </c>
      <c r="V97" s="13">
        <v>59066</v>
      </c>
      <c r="W97" s="13">
        <v>0</v>
      </c>
      <c r="X97" s="13">
        <v>44299.5</v>
      </c>
      <c r="Y97" s="35">
        <v>127606.16184076224</v>
      </c>
      <c r="Z97" s="13">
        <v>206553</v>
      </c>
      <c r="AA97" s="13">
        <v>137984</v>
      </c>
      <c r="AB97" s="13">
        <v>57002.700000000004</v>
      </c>
    </row>
    <row r="98" spans="1:28">
      <c r="A98" s="2">
        <v>297</v>
      </c>
      <c r="B98" s="1" t="s">
        <v>99</v>
      </c>
      <c r="C98" s="13">
        <v>2490304.6988361003</v>
      </c>
      <c r="D98" s="13">
        <v>2385418.6223614193</v>
      </c>
      <c r="E98" s="13">
        <v>104886.07647468126</v>
      </c>
      <c r="F98" s="13">
        <v>2496559</v>
      </c>
      <c r="G98" s="13">
        <v>2397796</v>
      </c>
      <c r="H98" s="13">
        <v>98763</v>
      </c>
      <c r="I98" s="13">
        <v>68895</v>
      </c>
      <c r="J98" s="13">
        <v>68895</v>
      </c>
      <c r="K98" s="13">
        <v>0</v>
      </c>
      <c r="L98" s="35">
        <v>594787.57577230642</v>
      </c>
      <c r="M98" s="13">
        <v>1018605.0757723064</v>
      </c>
      <c r="N98" s="13">
        <v>311025</v>
      </c>
      <c r="O98" s="13">
        <v>0</v>
      </c>
      <c r="P98" s="13">
        <v>446090.68182922981</v>
      </c>
      <c r="Q98" s="35">
        <v>41525.333491161415</v>
      </c>
      <c r="R98" s="13">
        <v>80940</v>
      </c>
      <c r="S98" s="13">
        <v>0</v>
      </c>
      <c r="T98" s="13">
        <v>60705</v>
      </c>
      <c r="U98" s="35">
        <v>25687.019906952126</v>
      </c>
      <c r="V98" s="13">
        <v>79901</v>
      </c>
      <c r="W98" s="13">
        <v>0</v>
      </c>
      <c r="X98" s="13">
        <v>59925.75</v>
      </c>
      <c r="Y98" s="35">
        <v>55665.766992894074</v>
      </c>
      <c r="Z98" s="13">
        <v>419404</v>
      </c>
      <c r="AA98" s="13">
        <v>312260</v>
      </c>
      <c r="AB98" s="13">
        <v>83536.649999999994</v>
      </c>
    </row>
    <row r="99" spans="1:28">
      <c r="A99" s="2">
        <v>299</v>
      </c>
      <c r="B99" s="1" t="s">
        <v>100</v>
      </c>
      <c r="C99" s="13">
        <v>5377147.9726719139</v>
      </c>
      <c r="D99" s="13">
        <v>5205081.7994698258</v>
      </c>
      <c r="E99" s="13">
        <v>172066.17320208851</v>
      </c>
      <c r="F99" s="13">
        <v>5738388</v>
      </c>
      <c r="G99" s="13">
        <v>5565828</v>
      </c>
      <c r="H99" s="13">
        <v>172560</v>
      </c>
      <c r="I99" s="13">
        <v>151076</v>
      </c>
      <c r="J99" s="13">
        <v>141668</v>
      </c>
      <c r="K99" s="13">
        <v>9408</v>
      </c>
      <c r="L99" s="35">
        <v>1633169.5546231198</v>
      </c>
      <c r="M99" s="13">
        <v>2354909.5546231195</v>
      </c>
      <c r="N99" s="13">
        <v>1664107</v>
      </c>
      <c r="O99" s="13">
        <v>100145</v>
      </c>
      <c r="P99" s="13">
        <v>790947.55462311953</v>
      </c>
      <c r="Q99" s="35">
        <v>131269.58585153814</v>
      </c>
      <c r="R99" s="13">
        <v>185336</v>
      </c>
      <c r="S99" s="13">
        <v>11870</v>
      </c>
      <c r="T99" s="13">
        <v>130099.5</v>
      </c>
      <c r="U99" s="35">
        <v>5473.5572053687783</v>
      </c>
      <c r="V99" s="13">
        <v>77790</v>
      </c>
      <c r="W99" s="13">
        <v>1591</v>
      </c>
      <c r="X99" s="13">
        <v>58342.5</v>
      </c>
      <c r="Y99" s="35">
        <v>4533.3114551353538</v>
      </c>
      <c r="Z99" s="13">
        <v>293195</v>
      </c>
      <c r="AA99" s="13">
        <v>39827</v>
      </c>
      <c r="AB99" s="13">
        <v>195409.8</v>
      </c>
    </row>
    <row r="100" spans="1:28">
      <c r="A100" s="2">
        <v>301</v>
      </c>
      <c r="B100" s="1" t="s">
        <v>101</v>
      </c>
      <c r="C100" s="13">
        <v>13557369.555362562</v>
      </c>
      <c r="D100" s="13">
        <v>13377461.808770554</v>
      </c>
      <c r="E100" s="13">
        <v>179907.74659200711</v>
      </c>
      <c r="F100" s="13">
        <v>13933168</v>
      </c>
      <c r="G100" s="13">
        <v>13660750</v>
      </c>
      <c r="H100" s="13">
        <v>272418</v>
      </c>
      <c r="I100" s="13">
        <v>811564</v>
      </c>
      <c r="J100" s="13">
        <v>765357</v>
      </c>
      <c r="K100" s="13">
        <v>46207</v>
      </c>
      <c r="L100" s="35">
        <v>4924569.5316373063</v>
      </c>
      <c r="M100" s="13">
        <v>6124539.5316373063</v>
      </c>
      <c r="N100" s="13">
        <v>5078051</v>
      </c>
      <c r="O100" s="13">
        <v>92173</v>
      </c>
      <c r="P100" s="13">
        <v>1138661.5316373063</v>
      </c>
      <c r="Q100" s="35">
        <v>134974.75305047314</v>
      </c>
      <c r="R100" s="13">
        <v>253836</v>
      </c>
      <c r="S100" s="13">
        <v>22092</v>
      </c>
      <c r="T100" s="13">
        <v>173808</v>
      </c>
      <c r="U100" s="35">
        <v>18238.936307466654</v>
      </c>
      <c r="V100" s="13">
        <v>49476</v>
      </c>
      <c r="W100" s="13">
        <v>2684</v>
      </c>
      <c r="X100" s="13">
        <v>37107</v>
      </c>
      <c r="Y100" s="35">
        <v>30987.031289125021</v>
      </c>
      <c r="Z100" s="13">
        <v>296566</v>
      </c>
      <c r="AA100" s="13">
        <v>60651</v>
      </c>
      <c r="AB100" s="13">
        <v>180622.35</v>
      </c>
    </row>
    <row r="101" spans="1:28">
      <c r="A101" s="2">
        <v>302</v>
      </c>
      <c r="B101" s="1" t="s">
        <v>102</v>
      </c>
      <c r="C101" s="13">
        <v>2135143.860534641</v>
      </c>
      <c r="D101" s="13">
        <v>2105250.3781778365</v>
      </c>
      <c r="E101" s="13">
        <v>29893.482356804612</v>
      </c>
      <c r="F101" s="13">
        <v>1904788</v>
      </c>
      <c r="G101" s="13">
        <v>1861751</v>
      </c>
      <c r="H101" s="13">
        <v>43037</v>
      </c>
      <c r="I101" s="13">
        <v>83180</v>
      </c>
      <c r="J101" s="13">
        <v>83180</v>
      </c>
      <c r="K101" s="13">
        <v>0</v>
      </c>
      <c r="L101" s="35">
        <v>592220.93841106992</v>
      </c>
      <c r="M101" s="13">
        <v>645526.93841106992</v>
      </c>
      <c r="N101" s="13">
        <v>563842</v>
      </c>
      <c r="O101" s="13">
        <v>50880</v>
      </c>
      <c r="P101" s="13">
        <v>132564.93841106992</v>
      </c>
      <c r="Q101" s="35">
        <v>54281.058095072382</v>
      </c>
      <c r="R101" s="13">
        <v>45096</v>
      </c>
      <c r="S101" s="13">
        <v>0</v>
      </c>
      <c r="T101" s="13">
        <v>33822</v>
      </c>
      <c r="U101" s="35">
        <v>7955.8608399621062</v>
      </c>
      <c r="V101" s="13">
        <v>45957</v>
      </c>
      <c r="W101" s="13">
        <v>4187</v>
      </c>
      <c r="X101" s="13">
        <v>34467.75</v>
      </c>
      <c r="Y101" s="35">
        <v>46576.696046057623</v>
      </c>
      <c r="Z101" s="13">
        <v>89792</v>
      </c>
      <c r="AA101" s="13">
        <v>50294</v>
      </c>
      <c r="AB101" s="13">
        <v>29992.35</v>
      </c>
    </row>
    <row r="102" spans="1:28">
      <c r="A102" s="2">
        <v>303</v>
      </c>
      <c r="B102" s="1" t="s">
        <v>103</v>
      </c>
      <c r="C102" s="13">
        <v>5819534.981067257</v>
      </c>
      <c r="D102" s="13">
        <v>5599598.5296950517</v>
      </c>
      <c r="E102" s="13">
        <v>219936.45137220481</v>
      </c>
      <c r="F102" s="13">
        <v>6278926</v>
      </c>
      <c r="G102" s="13">
        <v>6059864</v>
      </c>
      <c r="H102" s="13">
        <v>219062</v>
      </c>
      <c r="I102" s="13">
        <v>218708</v>
      </c>
      <c r="J102" s="13">
        <v>211708</v>
      </c>
      <c r="K102" s="13">
        <v>7000</v>
      </c>
      <c r="L102" s="35">
        <v>1504632.4692153055</v>
      </c>
      <c r="M102" s="13">
        <v>2505657.4692153055</v>
      </c>
      <c r="N102" s="13">
        <v>956140</v>
      </c>
      <c r="O102" s="13">
        <v>9162</v>
      </c>
      <c r="P102" s="13">
        <v>1128474.3519114791</v>
      </c>
      <c r="Q102" s="35">
        <v>35669.150738475233</v>
      </c>
      <c r="R102" s="13">
        <v>94066</v>
      </c>
      <c r="S102" s="13">
        <v>1929</v>
      </c>
      <c r="T102" s="13">
        <v>69102.75</v>
      </c>
      <c r="U102" s="35">
        <v>20106.747392383873</v>
      </c>
      <c r="V102" s="13">
        <v>70866</v>
      </c>
      <c r="W102" s="13">
        <v>0</v>
      </c>
      <c r="X102" s="13">
        <v>53149.5</v>
      </c>
      <c r="Y102" s="35">
        <v>32764.796592017497</v>
      </c>
      <c r="Z102" s="13">
        <v>360074</v>
      </c>
      <c r="AA102" s="13">
        <v>71500</v>
      </c>
      <c r="AB102" s="13">
        <v>224480.25</v>
      </c>
    </row>
    <row r="103" spans="1:28">
      <c r="A103" s="2">
        <v>304</v>
      </c>
      <c r="B103" s="1" t="s">
        <v>104</v>
      </c>
      <c r="C103" s="13">
        <v>802595.43712413381</v>
      </c>
      <c r="D103" s="13">
        <v>797265.58276355884</v>
      </c>
      <c r="E103" s="13">
        <v>5329.8543605750174</v>
      </c>
      <c r="F103" s="13">
        <v>836594</v>
      </c>
      <c r="G103" s="13">
        <v>827300</v>
      </c>
      <c r="H103" s="13">
        <v>9294</v>
      </c>
      <c r="I103" s="13">
        <v>12812</v>
      </c>
      <c r="J103" s="13">
        <v>10423</v>
      </c>
      <c r="K103" s="13">
        <v>2389</v>
      </c>
      <c r="L103" s="35">
        <v>227203.59601006514</v>
      </c>
      <c r="M103" s="13">
        <v>383471.59601006517</v>
      </c>
      <c r="N103" s="13">
        <v>246462</v>
      </c>
      <c r="O103" s="13">
        <v>17670</v>
      </c>
      <c r="P103" s="13">
        <v>154679.59601006517</v>
      </c>
      <c r="Q103" s="35">
        <v>23209.040276404077</v>
      </c>
      <c r="R103" s="13">
        <v>29139</v>
      </c>
      <c r="S103" s="13">
        <v>11647</v>
      </c>
      <c r="T103" s="13">
        <v>13119</v>
      </c>
      <c r="U103" s="35">
        <v>21350.391188054702</v>
      </c>
      <c r="V103" s="13">
        <v>50707</v>
      </c>
      <c r="W103" s="13">
        <v>344</v>
      </c>
      <c r="X103" s="13">
        <v>38030.25</v>
      </c>
      <c r="Y103" s="35">
        <v>2216.5946194741578</v>
      </c>
      <c r="Z103" s="13">
        <v>378278</v>
      </c>
      <c r="AA103" s="13">
        <v>94205</v>
      </c>
      <c r="AB103" s="13">
        <v>216759.45</v>
      </c>
    </row>
    <row r="104" spans="1:28">
      <c r="A104" s="2">
        <v>305</v>
      </c>
      <c r="B104" s="1" t="s">
        <v>471</v>
      </c>
      <c r="C104" s="13">
        <v>661457.50546437735</v>
      </c>
      <c r="D104" s="13">
        <v>652238.17702363455</v>
      </c>
      <c r="E104" s="13">
        <v>9219.3284407428546</v>
      </c>
      <c r="F104" s="13">
        <v>649040</v>
      </c>
      <c r="G104" s="13">
        <v>643130</v>
      </c>
      <c r="H104" s="13">
        <v>5910</v>
      </c>
      <c r="I104" s="13">
        <v>5279</v>
      </c>
      <c r="J104" s="13">
        <v>5279</v>
      </c>
      <c r="K104" s="13">
        <v>0</v>
      </c>
      <c r="L104" s="35">
        <v>162843.76442425337</v>
      </c>
      <c r="M104" s="13">
        <v>289010.26442425337</v>
      </c>
      <c r="N104" s="13">
        <v>38179</v>
      </c>
      <c r="O104" s="13">
        <v>0</v>
      </c>
      <c r="P104" s="13">
        <v>122132.82331819003</v>
      </c>
      <c r="Q104" s="35">
        <v>8916.3270667402121</v>
      </c>
      <c r="R104" s="13">
        <v>0</v>
      </c>
      <c r="S104" s="13">
        <v>1889</v>
      </c>
      <c r="T104" s="13">
        <v>-1416.75</v>
      </c>
      <c r="U104" s="35">
        <v>0</v>
      </c>
      <c r="V104" s="13">
        <v>0</v>
      </c>
      <c r="W104" s="13">
        <v>0</v>
      </c>
      <c r="X104" s="13">
        <v>0</v>
      </c>
      <c r="Y104" s="35">
        <v>380.22603528172948</v>
      </c>
      <c r="Z104" s="13">
        <v>13784</v>
      </c>
      <c r="AA104" s="13">
        <v>2579</v>
      </c>
      <c r="AB104" s="13">
        <v>9160.6500000000015</v>
      </c>
    </row>
    <row r="105" spans="1:28">
      <c r="A105" s="2">
        <v>307</v>
      </c>
      <c r="B105" s="1" t="s">
        <v>105</v>
      </c>
      <c r="C105" s="13">
        <v>36177587.674410388</v>
      </c>
      <c r="D105" s="13">
        <v>34525661.605087444</v>
      </c>
      <c r="E105" s="13">
        <v>1651926.0693229451</v>
      </c>
      <c r="F105" s="13">
        <v>32634125</v>
      </c>
      <c r="G105" s="13">
        <v>30995849</v>
      </c>
      <c r="H105" s="13">
        <v>1638276</v>
      </c>
      <c r="I105" s="13">
        <v>1066466</v>
      </c>
      <c r="J105" s="13">
        <v>1058405</v>
      </c>
      <c r="K105" s="13">
        <v>8061</v>
      </c>
      <c r="L105" s="35">
        <v>10352689.855763916</v>
      </c>
      <c r="M105" s="13">
        <v>10245956.855763916</v>
      </c>
      <c r="N105" s="13">
        <v>10770260</v>
      </c>
      <c r="O105" s="13">
        <v>246056</v>
      </c>
      <c r="P105" s="13">
        <v>-278247.14423608407</v>
      </c>
      <c r="Q105" s="35">
        <v>203049.0030583397</v>
      </c>
      <c r="R105" s="13">
        <v>480810</v>
      </c>
      <c r="S105" s="13">
        <v>7423</v>
      </c>
      <c r="T105" s="13">
        <v>355040.25</v>
      </c>
      <c r="U105" s="35">
        <v>29999.315189960664</v>
      </c>
      <c r="V105" s="13">
        <v>109396</v>
      </c>
      <c r="W105" s="13">
        <v>5376</v>
      </c>
      <c r="X105" s="13">
        <v>82047</v>
      </c>
      <c r="Y105" s="35">
        <v>111127.71375997883</v>
      </c>
      <c r="Z105" s="13">
        <v>1733901</v>
      </c>
      <c r="AA105" s="13">
        <v>304938</v>
      </c>
      <c r="AB105" s="13">
        <v>1094362.05</v>
      </c>
    </row>
    <row r="106" spans="1:28">
      <c r="A106" s="2">
        <v>308</v>
      </c>
      <c r="B106" s="1" t="s">
        <v>106</v>
      </c>
      <c r="C106" s="13">
        <v>4675515.3789594648</v>
      </c>
      <c r="D106" s="13">
        <v>4606460.9985752543</v>
      </c>
      <c r="E106" s="13">
        <v>69054.380384210395</v>
      </c>
      <c r="F106" s="13">
        <v>3930829</v>
      </c>
      <c r="G106" s="13">
        <v>3865736</v>
      </c>
      <c r="H106" s="13">
        <v>65093</v>
      </c>
      <c r="I106" s="13">
        <v>156282</v>
      </c>
      <c r="J106" s="13">
        <v>154701</v>
      </c>
      <c r="K106" s="13">
        <v>1581</v>
      </c>
      <c r="L106" s="35">
        <v>1108461.8742496914</v>
      </c>
      <c r="M106" s="13">
        <v>1360812.8742496914</v>
      </c>
      <c r="N106" s="13">
        <v>726957</v>
      </c>
      <c r="O106" s="13">
        <v>0</v>
      </c>
      <c r="P106" s="13">
        <v>633855.87424969138</v>
      </c>
      <c r="Q106" s="35">
        <v>54202.159346643733</v>
      </c>
      <c r="R106" s="13">
        <v>82180</v>
      </c>
      <c r="S106" s="13">
        <v>4947</v>
      </c>
      <c r="T106" s="13">
        <v>57924.75</v>
      </c>
      <c r="U106" s="35">
        <v>148.34600674432789</v>
      </c>
      <c r="V106" s="13">
        <v>22943</v>
      </c>
      <c r="W106" s="13">
        <v>0</v>
      </c>
      <c r="X106" s="13">
        <v>17207.25</v>
      </c>
      <c r="Y106" s="35">
        <v>2314.9289389435703</v>
      </c>
      <c r="Z106" s="13">
        <v>62549</v>
      </c>
      <c r="AA106" s="13">
        <v>4450</v>
      </c>
      <c r="AB106" s="13">
        <v>46108.5</v>
      </c>
    </row>
    <row r="107" spans="1:28">
      <c r="A107" s="2">
        <v>310</v>
      </c>
      <c r="B107" s="1" t="s">
        <v>107</v>
      </c>
      <c r="C107" s="13">
        <v>4898512.9071349064</v>
      </c>
      <c r="D107" s="13">
        <v>4752673.2854360081</v>
      </c>
      <c r="E107" s="13">
        <v>145839.62169889815</v>
      </c>
      <c r="F107" s="13">
        <v>5319735</v>
      </c>
      <c r="G107" s="13">
        <v>5120630</v>
      </c>
      <c r="H107" s="13">
        <v>199105</v>
      </c>
      <c r="I107" s="13">
        <v>139412</v>
      </c>
      <c r="J107" s="13">
        <v>134198</v>
      </c>
      <c r="K107" s="13">
        <v>5214</v>
      </c>
      <c r="L107" s="35">
        <v>989720.47122474993</v>
      </c>
      <c r="M107" s="13">
        <v>1698870.9712247499</v>
      </c>
      <c r="N107" s="13">
        <v>1510310</v>
      </c>
      <c r="O107" s="13">
        <v>0</v>
      </c>
      <c r="P107" s="13">
        <v>188560.97122474993</v>
      </c>
      <c r="Q107" s="35">
        <v>45328.099466561725</v>
      </c>
      <c r="R107" s="13">
        <v>64938</v>
      </c>
      <c r="S107" s="13">
        <v>2165</v>
      </c>
      <c r="T107" s="13">
        <v>47079.75</v>
      </c>
      <c r="U107" s="35">
        <v>18443.57170807444</v>
      </c>
      <c r="V107" s="13">
        <v>34397</v>
      </c>
      <c r="W107" s="13">
        <v>1</v>
      </c>
      <c r="X107" s="13">
        <v>25797.75</v>
      </c>
      <c r="Y107" s="35">
        <v>41629.983138769043</v>
      </c>
      <c r="Z107" s="13">
        <v>65380</v>
      </c>
      <c r="AA107" s="13">
        <v>2867</v>
      </c>
      <c r="AB107" s="13">
        <v>48541.05</v>
      </c>
    </row>
    <row r="108" spans="1:28">
      <c r="A108" s="2">
        <v>311</v>
      </c>
      <c r="B108" s="1" t="s">
        <v>472</v>
      </c>
      <c r="C108" s="13">
        <v>770569.93511526682</v>
      </c>
      <c r="D108" s="13">
        <v>729883.66542444844</v>
      </c>
      <c r="E108" s="13">
        <v>40686.269690818357</v>
      </c>
      <c r="F108" s="13">
        <v>870135</v>
      </c>
      <c r="G108" s="13">
        <v>836371</v>
      </c>
      <c r="H108" s="13">
        <v>33764</v>
      </c>
      <c r="I108" s="13">
        <v>65754</v>
      </c>
      <c r="J108" s="13">
        <v>62993</v>
      </c>
      <c r="K108" s="13">
        <v>2761</v>
      </c>
      <c r="L108" s="35">
        <v>147767.72413111289</v>
      </c>
      <c r="M108" s="13">
        <v>251743.22413111289</v>
      </c>
      <c r="N108" s="13">
        <v>45304</v>
      </c>
      <c r="O108" s="13">
        <v>0</v>
      </c>
      <c r="P108" s="13">
        <v>110825.79309833466</v>
      </c>
      <c r="Q108" s="35">
        <v>31793.121639534038</v>
      </c>
      <c r="R108" s="13">
        <v>64474</v>
      </c>
      <c r="S108" s="13">
        <v>0</v>
      </c>
      <c r="T108" s="13">
        <v>48355.5</v>
      </c>
      <c r="U108" s="35">
        <v>4194.1461906805425</v>
      </c>
      <c r="V108" s="13">
        <v>15306</v>
      </c>
      <c r="W108" s="13">
        <v>0</v>
      </c>
      <c r="X108" s="13">
        <v>11479.5</v>
      </c>
      <c r="Y108" s="35">
        <v>139.4559439748036</v>
      </c>
      <c r="Z108" s="13">
        <v>12385</v>
      </c>
      <c r="AA108" s="13">
        <v>4482</v>
      </c>
      <c r="AB108" s="13">
        <v>6259.95</v>
      </c>
    </row>
    <row r="109" spans="1:28">
      <c r="A109" s="2">
        <v>312</v>
      </c>
      <c r="B109" s="1" t="s">
        <v>108</v>
      </c>
      <c r="C109" s="13">
        <v>668368.60917160136</v>
      </c>
      <c r="D109" s="13">
        <v>654931.02419538039</v>
      </c>
      <c r="E109" s="13">
        <v>13437.584976221025</v>
      </c>
      <c r="F109" s="13">
        <v>745339</v>
      </c>
      <c r="G109" s="13">
        <v>733197</v>
      </c>
      <c r="H109" s="13">
        <v>12142</v>
      </c>
      <c r="I109" s="13">
        <v>37706</v>
      </c>
      <c r="J109" s="13">
        <v>37122</v>
      </c>
      <c r="K109" s="13">
        <v>584</v>
      </c>
      <c r="L109" s="35">
        <v>196671.08265605161</v>
      </c>
      <c r="M109" s="13">
        <v>267673.08265605161</v>
      </c>
      <c r="N109" s="13">
        <v>231830</v>
      </c>
      <c r="O109" s="13">
        <v>0</v>
      </c>
      <c r="P109" s="13">
        <v>35843.082656051614</v>
      </c>
      <c r="Q109" s="35">
        <v>20814.412028641058</v>
      </c>
      <c r="R109" s="13">
        <v>8601</v>
      </c>
      <c r="S109" s="13">
        <v>18947</v>
      </c>
      <c r="T109" s="13">
        <v>-7759.5</v>
      </c>
      <c r="U109" s="35">
        <v>0</v>
      </c>
      <c r="V109" s="13">
        <v>0</v>
      </c>
      <c r="W109" s="13">
        <v>0</v>
      </c>
      <c r="X109" s="13">
        <v>2420.25</v>
      </c>
      <c r="Y109" s="35">
        <v>2484.3818167363161</v>
      </c>
      <c r="Z109" s="13">
        <v>90395</v>
      </c>
      <c r="AA109" s="13">
        <v>22477</v>
      </c>
      <c r="AB109" s="13">
        <v>52198.8</v>
      </c>
    </row>
    <row r="110" spans="1:28">
      <c r="A110" s="2">
        <v>313</v>
      </c>
      <c r="B110" s="1" t="s">
        <v>109</v>
      </c>
      <c r="C110" s="13">
        <v>1163758.0965937704</v>
      </c>
      <c r="D110" s="13">
        <v>1145210.9638681856</v>
      </c>
      <c r="E110" s="13">
        <v>18547.132725584695</v>
      </c>
      <c r="F110" s="13">
        <v>1255965</v>
      </c>
      <c r="G110" s="13">
        <v>1208669</v>
      </c>
      <c r="H110" s="13">
        <v>47296</v>
      </c>
      <c r="I110" s="13">
        <v>74359</v>
      </c>
      <c r="J110" s="13">
        <v>73836</v>
      </c>
      <c r="K110" s="13">
        <v>523</v>
      </c>
      <c r="L110" s="35">
        <v>241802.87130912763</v>
      </c>
      <c r="M110" s="13">
        <v>412399.37130912766</v>
      </c>
      <c r="N110" s="13">
        <v>392567</v>
      </c>
      <c r="O110" s="13">
        <v>0</v>
      </c>
      <c r="P110" s="13">
        <v>19832.371309127659</v>
      </c>
      <c r="Q110" s="35">
        <v>58236.242107209851</v>
      </c>
      <c r="R110" s="13">
        <v>131163</v>
      </c>
      <c r="S110" s="13">
        <v>7444</v>
      </c>
      <c r="T110" s="13">
        <v>92789.25</v>
      </c>
      <c r="U110" s="35">
        <v>10400.345038053423</v>
      </c>
      <c r="V110" s="13">
        <v>25752</v>
      </c>
      <c r="W110" s="13">
        <v>0</v>
      </c>
      <c r="X110" s="13">
        <v>19314</v>
      </c>
      <c r="Y110" s="35">
        <v>2130.576921837277</v>
      </c>
      <c r="Z110" s="13">
        <v>41929</v>
      </c>
      <c r="AA110" s="13">
        <v>16086</v>
      </c>
      <c r="AB110" s="13">
        <v>19417.05</v>
      </c>
    </row>
    <row r="111" spans="1:28">
      <c r="A111" s="2">
        <v>317</v>
      </c>
      <c r="B111" s="1" t="s">
        <v>110</v>
      </c>
      <c r="C111" s="13">
        <v>725917.71269563539</v>
      </c>
      <c r="D111" s="13">
        <v>725539.72470279562</v>
      </c>
      <c r="E111" s="13">
        <v>377.98799283977252</v>
      </c>
      <c r="F111" s="13">
        <v>734165</v>
      </c>
      <c r="G111" s="13">
        <v>727443</v>
      </c>
      <c r="H111" s="13">
        <v>6722</v>
      </c>
      <c r="I111" s="13">
        <v>12347</v>
      </c>
      <c r="J111" s="13">
        <v>12347</v>
      </c>
      <c r="K111" s="13">
        <v>0</v>
      </c>
      <c r="L111" s="35">
        <v>189581.9710091482</v>
      </c>
      <c r="M111" s="13">
        <v>332117.97100914817</v>
      </c>
      <c r="N111" s="13">
        <v>71865</v>
      </c>
      <c r="O111" s="13">
        <v>0</v>
      </c>
      <c r="P111" s="13">
        <v>142186.47825686116</v>
      </c>
      <c r="Q111" s="35">
        <v>17479.65908369251</v>
      </c>
      <c r="R111" s="13">
        <v>17569</v>
      </c>
      <c r="S111" s="13">
        <v>1306</v>
      </c>
      <c r="T111" s="13">
        <v>12197.25</v>
      </c>
      <c r="U111" s="35">
        <v>0</v>
      </c>
      <c r="V111" s="13">
        <v>0</v>
      </c>
      <c r="W111" s="13">
        <v>0</v>
      </c>
      <c r="X111" s="13">
        <v>0</v>
      </c>
      <c r="Y111" s="35">
        <v>0</v>
      </c>
      <c r="Z111" s="13">
        <v>0</v>
      </c>
      <c r="AA111" s="13">
        <v>1978</v>
      </c>
      <c r="AB111" s="13">
        <v>-1483.5</v>
      </c>
    </row>
    <row r="112" spans="1:28">
      <c r="A112" s="2">
        <v>321</v>
      </c>
      <c r="B112" s="1" t="s">
        <v>111</v>
      </c>
      <c r="C112" s="13">
        <v>4112601.6739486689</v>
      </c>
      <c r="D112" s="13">
        <v>4009665.9260524269</v>
      </c>
      <c r="E112" s="13">
        <v>102935.74789624172</v>
      </c>
      <c r="F112" s="13">
        <v>3966306</v>
      </c>
      <c r="G112" s="13">
        <v>3853751</v>
      </c>
      <c r="H112" s="13">
        <v>112555</v>
      </c>
      <c r="I112" s="13">
        <v>98761</v>
      </c>
      <c r="J112" s="13">
        <v>98761</v>
      </c>
      <c r="K112" s="13">
        <v>0</v>
      </c>
      <c r="L112" s="35">
        <v>470829.05075952545</v>
      </c>
      <c r="M112" s="13">
        <v>357653.05075952545</v>
      </c>
      <c r="N112" s="13">
        <v>377170</v>
      </c>
      <c r="O112" s="13">
        <v>0</v>
      </c>
      <c r="P112" s="13">
        <v>-19516.949240474554</v>
      </c>
      <c r="Q112" s="35">
        <v>35919.42371644533</v>
      </c>
      <c r="R112" s="13">
        <v>32630</v>
      </c>
      <c r="S112" s="13">
        <v>0</v>
      </c>
      <c r="T112" s="13">
        <v>24472.5</v>
      </c>
      <c r="U112" s="35">
        <v>517.45198004691451</v>
      </c>
      <c r="V112" s="13">
        <v>39708</v>
      </c>
      <c r="W112" s="13">
        <v>0</v>
      </c>
      <c r="X112" s="13">
        <v>29781</v>
      </c>
      <c r="Y112" s="35">
        <v>5332.8985982957302</v>
      </c>
      <c r="Z112" s="13">
        <v>95603</v>
      </c>
      <c r="AA112" s="13">
        <v>14807</v>
      </c>
      <c r="AB112" s="13">
        <v>63657</v>
      </c>
    </row>
    <row r="113" spans="1:28">
      <c r="A113" s="2">
        <v>327</v>
      </c>
      <c r="B113" s="1" t="s">
        <v>112</v>
      </c>
      <c r="C113" s="13">
        <v>1920122.2564831222</v>
      </c>
      <c r="D113" s="13">
        <v>1834398.3819531437</v>
      </c>
      <c r="E113" s="13">
        <v>85723.874529978595</v>
      </c>
      <c r="F113" s="13">
        <v>1962123</v>
      </c>
      <c r="G113" s="13">
        <v>1835669</v>
      </c>
      <c r="H113" s="13">
        <v>126454</v>
      </c>
      <c r="I113" s="13">
        <v>115782</v>
      </c>
      <c r="J113" s="13">
        <v>115782</v>
      </c>
      <c r="K113" s="13">
        <v>0</v>
      </c>
      <c r="L113" s="35">
        <v>673804.92572407296</v>
      </c>
      <c r="M113" s="13">
        <v>934546.92572407296</v>
      </c>
      <c r="N113" s="13">
        <v>487509</v>
      </c>
      <c r="O113" s="13">
        <v>0</v>
      </c>
      <c r="P113" s="13">
        <v>447037.92572407296</v>
      </c>
      <c r="Q113" s="35">
        <v>30831.991431403225</v>
      </c>
      <c r="R113" s="13">
        <v>93799</v>
      </c>
      <c r="S113" s="13">
        <v>0</v>
      </c>
      <c r="T113" s="13">
        <v>70349.25</v>
      </c>
      <c r="U113" s="35">
        <v>9880.5476665955302</v>
      </c>
      <c r="V113" s="13">
        <v>58380</v>
      </c>
      <c r="W113" s="13">
        <v>0</v>
      </c>
      <c r="X113" s="13">
        <v>43785</v>
      </c>
      <c r="Y113" s="35">
        <v>5094.3137140881245</v>
      </c>
      <c r="Z113" s="13">
        <v>199554</v>
      </c>
      <c r="AA113" s="13">
        <v>75343</v>
      </c>
      <c r="AB113" s="13">
        <v>97938.9</v>
      </c>
    </row>
    <row r="114" spans="1:28">
      <c r="A114" s="2">
        <v>329</v>
      </c>
      <c r="B114" s="1" t="s">
        <v>473</v>
      </c>
      <c r="C114" s="13">
        <v>784266.38848482119</v>
      </c>
      <c r="D114" s="13">
        <v>727457.4770994141</v>
      </c>
      <c r="E114" s="13">
        <v>56808.911385407111</v>
      </c>
      <c r="F114" s="13">
        <v>690281</v>
      </c>
      <c r="G114" s="13">
        <v>645963</v>
      </c>
      <c r="H114" s="13">
        <v>44318</v>
      </c>
      <c r="I114" s="13">
        <v>49331</v>
      </c>
      <c r="J114" s="13">
        <v>48569</v>
      </c>
      <c r="K114" s="13">
        <v>762</v>
      </c>
      <c r="L114" s="35">
        <v>152296.8696640534</v>
      </c>
      <c r="M114" s="13">
        <v>152760.8696640534</v>
      </c>
      <c r="N114" s="13">
        <v>196660</v>
      </c>
      <c r="O114" s="13">
        <v>0</v>
      </c>
      <c r="P114" s="13">
        <v>-43899.130335946596</v>
      </c>
      <c r="Q114" s="35">
        <v>36047.762265025696</v>
      </c>
      <c r="R114" s="13">
        <v>47793</v>
      </c>
      <c r="S114" s="13">
        <v>0</v>
      </c>
      <c r="T114" s="13">
        <v>35844.75</v>
      </c>
      <c r="U114" s="35">
        <v>4822.1247409697726</v>
      </c>
      <c r="V114" s="13">
        <v>0</v>
      </c>
      <c r="W114" s="13">
        <v>0</v>
      </c>
      <c r="X114" s="13">
        <v>0</v>
      </c>
      <c r="Y114" s="35">
        <v>7039.1480324831782</v>
      </c>
      <c r="Z114" s="13">
        <v>3393</v>
      </c>
      <c r="AA114" s="13">
        <v>0</v>
      </c>
      <c r="AB114" s="13">
        <v>3053.7000000000003</v>
      </c>
    </row>
    <row r="115" spans="1:28">
      <c r="A115" s="2">
        <v>331</v>
      </c>
      <c r="B115" s="1" t="s">
        <v>113</v>
      </c>
      <c r="C115" s="13">
        <v>939137.22755002568</v>
      </c>
      <c r="D115" s="13">
        <v>901755.55702737754</v>
      </c>
      <c r="E115" s="13">
        <v>37381.670522648157</v>
      </c>
      <c r="F115" s="13">
        <v>788297</v>
      </c>
      <c r="G115" s="13">
        <v>763217</v>
      </c>
      <c r="H115" s="13">
        <v>25080</v>
      </c>
      <c r="I115" s="13">
        <v>32259</v>
      </c>
      <c r="J115" s="13">
        <v>27259</v>
      </c>
      <c r="K115" s="13">
        <v>5000</v>
      </c>
      <c r="L115" s="35">
        <v>139223.81485675531</v>
      </c>
      <c r="M115" s="13">
        <v>233019.56485675531</v>
      </c>
      <c r="N115" s="13">
        <v>104716</v>
      </c>
      <c r="O115" s="13">
        <v>0</v>
      </c>
      <c r="P115" s="13">
        <v>104417.86114256649</v>
      </c>
      <c r="Q115" s="35">
        <v>12081.498935520689</v>
      </c>
      <c r="R115" s="13">
        <v>16165</v>
      </c>
      <c r="S115" s="13">
        <v>0</v>
      </c>
      <c r="T115" s="13">
        <v>12123.75</v>
      </c>
      <c r="U115" s="35">
        <v>19424.824839642159</v>
      </c>
      <c r="V115" s="13">
        <v>919</v>
      </c>
      <c r="W115" s="13">
        <v>0</v>
      </c>
      <c r="X115" s="13">
        <v>689.25</v>
      </c>
      <c r="Y115" s="35">
        <v>490.47966620198019</v>
      </c>
      <c r="Z115" s="13">
        <v>12092</v>
      </c>
      <c r="AA115" s="13">
        <v>9792</v>
      </c>
      <c r="AB115" s="13">
        <v>2395.5</v>
      </c>
    </row>
    <row r="116" spans="1:28">
      <c r="A116" s="2">
        <v>333</v>
      </c>
      <c r="B116" s="1" t="s">
        <v>474</v>
      </c>
      <c r="C116" s="13">
        <v>5653628.710550854</v>
      </c>
      <c r="D116" s="13">
        <v>5313514.4436090244</v>
      </c>
      <c r="E116" s="13">
        <v>340114.26694182999</v>
      </c>
      <c r="F116" s="13">
        <v>5121502</v>
      </c>
      <c r="G116" s="13">
        <v>4805515</v>
      </c>
      <c r="H116" s="13">
        <v>315987</v>
      </c>
      <c r="I116" s="13">
        <v>232497</v>
      </c>
      <c r="J116" s="13">
        <v>219887</v>
      </c>
      <c r="K116" s="13">
        <v>12610</v>
      </c>
      <c r="L116" s="35">
        <v>1265243.3665461852</v>
      </c>
      <c r="M116" s="13">
        <v>1845100.3665461852</v>
      </c>
      <c r="N116" s="13">
        <v>580737</v>
      </c>
      <c r="O116" s="13">
        <v>0</v>
      </c>
      <c r="P116" s="13">
        <v>948932.52490963892</v>
      </c>
      <c r="Q116" s="35">
        <v>119595.64506130959</v>
      </c>
      <c r="R116" s="13">
        <v>140761</v>
      </c>
      <c r="S116" s="13">
        <v>400</v>
      </c>
      <c r="T116" s="13">
        <v>105270.75</v>
      </c>
      <c r="U116" s="35">
        <v>6263.3677630154561</v>
      </c>
      <c r="V116" s="13">
        <v>26508</v>
      </c>
      <c r="W116" s="13">
        <v>0</v>
      </c>
      <c r="X116" s="13">
        <v>19881</v>
      </c>
      <c r="Y116" s="35">
        <v>32116.187393901066</v>
      </c>
      <c r="Z116" s="13">
        <v>50128</v>
      </c>
      <c r="AA116" s="13">
        <v>37463</v>
      </c>
      <c r="AB116" s="13">
        <v>11538.75</v>
      </c>
    </row>
    <row r="117" spans="1:28">
      <c r="A117" s="2">
        <v>335</v>
      </c>
      <c r="B117" s="1" t="s">
        <v>114</v>
      </c>
      <c r="C117" s="13">
        <v>650382.57237135025</v>
      </c>
      <c r="D117" s="13">
        <v>644537.17817438731</v>
      </c>
      <c r="E117" s="13">
        <v>5845.3941969629914</v>
      </c>
      <c r="F117" s="13">
        <v>766842</v>
      </c>
      <c r="G117" s="13">
        <v>757154</v>
      </c>
      <c r="H117" s="13">
        <v>9688</v>
      </c>
      <c r="I117" s="13">
        <v>25242</v>
      </c>
      <c r="J117" s="13">
        <v>25242</v>
      </c>
      <c r="K117" s="13">
        <v>0</v>
      </c>
      <c r="L117" s="35">
        <v>159188.38287387407</v>
      </c>
      <c r="M117" s="13">
        <v>277225.63287387404</v>
      </c>
      <c r="N117" s="13">
        <v>155938</v>
      </c>
      <c r="O117" s="13">
        <v>1995</v>
      </c>
      <c r="P117" s="13">
        <v>119391.28715540556</v>
      </c>
      <c r="Q117" s="35">
        <v>33995.370146810325</v>
      </c>
      <c r="R117" s="13">
        <v>73590</v>
      </c>
      <c r="S117" s="13">
        <v>0</v>
      </c>
      <c r="T117" s="13">
        <v>55192.5</v>
      </c>
      <c r="U117" s="35">
        <v>0</v>
      </c>
      <c r="V117" s="13">
        <v>0</v>
      </c>
      <c r="W117" s="13">
        <v>0</v>
      </c>
      <c r="X117" s="13">
        <v>0</v>
      </c>
      <c r="Y117" s="35">
        <v>19865.519084729858</v>
      </c>
      <c r="Z117" s="13">
        <v>15951</v>
      </c>
      <c r="AA117" s="13">
        <v>0</v>
      </c>
      <c r="AB117" s="13">
        <v>13742.550000000001</v>
      </c>
    </row>
    <row r="118" spans="1:28">
      <c r="A118" s="2">
        <v>339</v>
      </c>
      <c r="B118" s="1" t="s">
        <v>115</v>
      </c>
      <c r="C118" s="13">
        <v>312858.93334930524</v>
      </c>
      <c r="D118" s="13">
        <v>309633.73402578483</v>
      </c>
      <c r="E118" s="13">
        <v>3225.1993235204259</v>
      </c>
      <c r="F118" s="13">
        <v>331830</v>
      </c>
      <c r="G118" s="13">
        <v>326988</v>
      </c>
      <c r="H118" s="13">
        <v>4842</v>
      </c>
      <c r="I118" s="13">
        <v>13754</v>
      </c>
      <c r="J118" s="13">
        <v>13754</v>
      </c>
      <c r="K118" s="13">
        <v>0</v>
      </c>
      <c r="L118" s="35">
        <v>57261.299080046396</v>
      </c>
      <c r="M118" s="13">
        <v>99130.799080046389</v>
      </c>
      <c r="N118" s="13">
        <v>23306</v>
      </c>
      <c r="O118" s="13">
        <v>0</v>
      </c>
      <c r="P118" s="13">
        <v>42945.974310034799</v>
      </c>
      <c r="Q118" s="35">
        <v>6546.2906366692368</v>
      </c>
      <c r="R118" s="13">
        <v>21277</v>
      </c>
      <c r="S118" s="13">
        <v>0</v>
      </c>
      <c r="T118" s="13">
        <v>15957.75</v>
      </c>
      <c r="U118" s="35">
        <v>0</v>
      </c>
      <c r="V118" s="13">
        <v>0</v>
      </c>
      <c r="W118" s="13">
        <v>0</v>
      </c>
      <c r="X118" s="13">
        <v>0</v>
      </c>
      <c r="Y118" s="35">
        <v>0</v>
      </c>
      <c r="Z118" s="13">
        <v>0</v>
      </c>
      <c r="AA118" s="13">
        <v>0</v>
      </c>
      <c r="AB118" s="13">
        <v>0</v>
      </c>
    </row>
    <row r="119" spans="1:28">
      <c r="A119" s="2">
        <v>340</v>
      </c>
      <c r="B119" s="1" t="s">
        <v>116</v>
      </c>
      <c r="C119" s="13">
        <v>2684821.6327033704</v>
      </c>
      <c r="D119" s="13">
        <v>2595333.5345523898</v>
      </c>
      <c r="E119" s="13">
        <v>89488.098150980586</v>
      </c>
      <c r="F119" s="13">
        <v>2802142</v>
      </c>
      <c r="G119" s="13">
        <v>2724432</v>
      </c>
      <c r="H119" s="13">
        <v>77710</v>
      </c>
      <c r="I119" s="13">
        <v>62575</v>
      </c>
      <c r="J119" s="13">
        <v>62575</v>
      </c>
      <c r="K119" s="13">
        <v>0</v>
      </c>
      <c r="L119" s="35">
        <v>554494.74637695716</v>
      </c>
      <c r="M119" s="13">
        <v>967580.49637695716</v>
      </c>
      <c r="N119" s="13">
        <v>367325</v>
      </c>
      <c r="O119" s="13">
        <v>0</v>
      </c>
      <c r="P119" s="13">
        <v>415871.05978271784</v>
      </c>
      <c r="Q119" s="35">
        <v>32713.265484844775</v>
      </c>
      <c r="R119" s="13">
        <v>26924</v>
      </c>
      <c r="S119" s="13">
        <v>1752</v>
      </c>
      <c r="T119" s="13">
        <v>18879</v>
      </c>
      <c r="U119" s="35">
        <v>9553.072390837795</v>
      </c>
      <c r="V119" s="13">
        <v>24273</v>
      </c>
      <c r="W119" s="13">
        <v>0</v>
      </c>
      <c r="X119" s="13">
        <v>18204.75</v>
      </c>
      <c r="Y119" s="35">
        <v>4126.8629346617809</v>
      </c>
      <c r="Z119" s="13">
        <v>74904</v>
      </c>
      <c r="AA119" s="13">
        <v>11296</v>
      </c>
      <c r="AB119" s="13">
        <v>49100.25</v>
      </c>
    </row>
    <row r="120" spans="1:28">
      <c r="A120" s="2">
        <v>342</v>
      </c>
      <c r="B120" s="1" t="s">
        <v>117</v>
      </c>
      <c r="C120" s="13">
        <v>6572779.1936305352</v>
      </c>
      <c r="D120" s="13">
        <v>6258784.1206554677</v>
      </c>
      <c r="E120" s="13">
        <v>313995.07297506748</v>
      </c>
      <c r="F120" s="13">
        <v>6330003</v>
      </c>
      <c r="G120" s="13">
        <v>5985885</v>
      </c>
      <c r="H120" s="13">
        <v>344118</v>
      </c>
      <c r="I120" s="13">
        <v>198745</v>
      </c>
      <c r="J120" s="13">
        <v>190208</v>
      </c>
      <c r="K120" s="13">
        <v>8537</v>
      </c>
      <c r="L120" s="35">
        <v>1476564.3040426446</v>
      </c>
      <c r="M120" s="13">
        <v>2308366.3040426448</v>
      </c>
      <c r="N120" s="13">
        <v>1562255</v>
      </c>
      <c r="O120" s="13">
        <v>9670</v>
      </c>
      <c r="P120" s="13">
        <v>755781.3040426448</v>
      </c>
      <c r="Q120" s="35">
        <v>112792.42116271199</v>
      </c>
      <c r="R120" s="13">
        <v>281356</v>
      </c>
      <c r="S120" s="13">
        <v>4266</v>
      </c>
      <c r="T120" s="13">
        <v>207817.5</v>
      </c>
      <c r="U120" s="35">
        <v>8857.6638374829618</v>
      </c>
      <c r="V120" s="13">
        <v>10215</v>
      </c>
      <c r="W120" s="13">
        <v>0</v>
      </c>
      <c r="X120" s="13">
        <v>7661.25</v>
      </c>
      <c r="Y120" s="35">
        <v>4716.4715410965628</v>
      </c>
      <c r="Z120" s="13">
        <v>101737</v>
      </c>
      <c r="AA120" s="13">
        <v>35796</v>
      </c>
      <c r="AB120" s="13">
        <v>53515.65</v>
      </c>
    </row>
    <row r="121" spans="1:28">
      <c r="A121" s="2">
        <v>344</v>
      </c>
      <c r="B121" s="1" t="s">
        <v>118</v>
      </c>
      <c r="C121" s="13">
        <v>106703882.79687165</v>
      </c>
      <c r="D121" s="13">
        <v>102670240.96497324</v>
      </c>
      <c r="E121" s="13">
        <v>4033641.8318984052</v>
      </c>
      <c r="F121" s="13">
        <v>109737252</v>
      </c>
      <c r="G121" s="13">
        <v>106025716</v>
      </c>
      <c r="H121" s="13">
        <v>3711536</v>
      </c>
      <c r="I121" s="13">
        <v>5220067</v>
      </c>
      <c r="J121" s="13">
        <v>4883419</v>
      </c>
      <c r="K121" s="13">
        <v>336648</v>
      </c>
      <c r="L121" s="35">
        <v>49626682.375467561</v>
      </c>
      <c r="M121" s="13">
        <v>77734865.375467569</v>
      </c>
      <c r="N121" s="13">
        <v>33309158</v>
      </c>
      <c r="O121" s="13">
        <v>2000</v>
      </c>
      <c r="P121" s="13">
        <v>37220011.781600669</v>
      </c>
      <c r="Q121" s="35">
        <v>598611.4646121182</v>
      </c>
      <c r="R121" s="13">
        <v>1063725</v>
      </c>
      <c r="S121" s="13">
        <v>37366</v>
      </c>
      <c r="T121" s="13">
        <v>769769.25</v>
      </c>
      <c r="U121" s="35">
        <v>83972.341861154375</v>
      </c>
      <c r="V121" s="13">
        <v>212538</v>
      </c>
      <c r="W121" s="13">
        <v>3909</v>
      </c>
      <c r="X121" s="13">
        <v>159403.5</v>
      </c>
      <c r="Y121" s="35">
        <v>187004.65986967707</v>
      </c>
      <c r="Z121" s="13">
        <v>1514189</v>
      </c>
      <c r="AA121" s="13">
        <v>276921</v>
      </c>
      <c r="AB121" s="13">
        <v>951883.35</v>
      </c>
    </row>
    <row r="122" spans="1:28">
      <c r="A122" s="2">
        <v>345</v>
      </c>
      <c r="B122" s="1" t="s">
        <v>119</v>
      </c>
      <c r="C122" s="13">
        <v>11368279.553803964</v>
      </c>
      <c r="D122" s="13">
        <v>10676786.306749076</v>
      </c>
      <c r="E122" s="13">
        <v>691493.24705488794</v>
      </c>
      <c r="F122" s="13">
        <v>13606287</v>
      </c>
      <c r="G122" s="13">
        <v>12958331</v>
      </c>
      <c r="H122" s="13">
        <v>647956</v>
      </c>
      <c r="I122" s="13">
        <v>458772</v>
      </c>
      <c r="J122" s="13">
        <v>426413</v>
      </c>
      <c r="K122" s="13">
        <v>32359</v>
      </c>
      <c r="L122" s="35">
        <v>2543734.9960613921</v>
      </c>
      <c r="M122" s="13">
        <v>3492622.9960613921</v>
      </c>
      <c r="N122" s="13">
        <v>2137970</v>
      </c>
      <c r="O122" s="13">
        <v>3120</v>
      </c>
      <c r="P122" s="13">
        <v>1357772.9960613921</v>
      </c>
      <c r="Q122" s="35">
        <v>83955.440941576046</v>
      </c>
      <c r="R122" s="13">
        <v>174897</v>
      </c>
      <c r="S122" s="13">
        <v>6897</v>
      </c>
      <c r="T122" s="13">
        <v>126000</v>
      </c>
      <c r="U122" s="35">
        <v>20181.213569682408</v>
      </c>
      <c r="V122" s="13">
        <v>38744</v>
      </c>
      <c r="W122" s="13">
        <v>0</v>
      </c>
      <c r="X122" s="13">
        <v>29058</v>
      </c>
      <c r="Y122" s="35">
        <v>23651.88702227937</v>
      </c>
      <c r="Z122" s="13">
        <v>1255556</v>
      </c>
      <c r="AA122" s="13">
        <v>216020</v>
      </c>
      <c r="AB122" s="13">
        <v>814412.4</v>
      </c>
    </row>
    <row r="123" spans="1:28">
      <c r="A123" s="2">
        <v>351</v>
      </c>
      <c r="B123" s="1" t="s">
        <v>120</v>
      </c>
      <c r="C123" s="13">
        <v>687489.97063389642</v>
      </c>
      <c r="D123" s="13">
        <v>624045.02152804192</v>
      </c>
      <c r="E123" s="13">
        <v>63444.949105854481</v>
      </c>
      <c r="F123" s="13">
        <v>735205</v>
      </c>
      <c r="G123" s="13">
        <v>671366</v>
      </c>
      <c r="H123" s="13">
        <v>63839</v>
      </c>
      <c r="I123" s="13">
        <v>44597</v>
      </c>
      <c r="J123" s="13">
        <v>44252</v>
      </c>
      <c r="K123" s="13">
        <v>345</v>
      </c>
      <c r="L123" s="35">
        <v>187246.0520860535</v>
      </c>
      <c r="M123" s="13">
        <v>241025.0520860535</v>
      </c>
      <c r="N123" s="13">
        <v>128070</v>
      </c>
      <c r="O123" s="13">
        <v>0</v>
      </c>
      <c r="P123" s="13">
        <v>112955.0520860535</v>
      </c>
      <c r="Q123" s="35">
        <v>17413.312408877508</v>
      </c>
      <c r="R123" s="13">
        <v>29056</v>
      </c>
      <c r="S123" s="13">
        <v>0</v>
      </c>
      <c r="T123" s="13">
        <v>21792</v>
      </c>
      <c r="U123" s="35">
        <v>4298.2229345426704</v>
      </c>
      <c r="V123" s="13">
        <v>9969</v>
      </c>
      <c r="W123" s="13">
        <v>0</v>
      </c>
      <c r="X123" s="13">
        <v>7476.75</v>
      </c>
      <c r="Y123" s="35">
        <v>23033.076102790033</v>
      </c>
      <c r="Z123" s="13">
        <v>24117</v>
      </c>
      <c r="AA123" s="13">
        <v>15072</v>
      </c>
      <c r="AB123" s="13">
        <v>6783.75</v>
      </c>
    </row>
    <row r="124" spans="1:28">
      <c r="A124" s="2">
        <v>352</v>
      </c>
      <c r="B124" s="1" t="s">
        <v>121</v>
      </c>
      <c r="C124" s="13">
        <v>2065487.318652879</v>
      </c>
      <c r="D124" s="13">
        <v>2025479.8617184327</v>
      </c>
      <c r="E124" s="13">
        <v>40007.456934446338</v>
      </c>
      <c r="F124" s="13">
        <v>2148443</v>
      </c>
      <c r="G124" s="13">
        <v>2112209</v>
      </c>
      <c r="H124" s="13">
        <v>36234</v>
      </c>
      <c r="I124" s="13">
        <v>69756</v>
      </c>
      <c r="J124" s="13">
        <v>68577</v>
      </c>
      <c r="K124" s="13">
        <v>1179</v>
      </c>
      <c r="L124" s="35">
        <v>490956.33570248861</v>
      </c>
      <c r="M124" s="13">
        <v>856357.83570248866</v>
      </c>
      <c r="N124" s="13">
        <v>564618</v>
      </c>
      <c r="O124" s="13">
        <v>0</v>
      </c>
      <c r="P124" s="13">
        <v>291739.83570248866</v>
      </c>
      <c r="Q124" s="35">
        <v>50899.42699764837</v>
      </c>
      <c r="R124" s="13">
        <v>94750</v>
      </c>
      <c r="S124" s="13">
        <v>4091</v>
      </c>
      <c r="T124" s="13">
        <v>67994.25</v>
      </c>
      <c r="U124" s="35">
        <v>6295.9100688427698</v>
      </c>
      <c r="V124" s="13">
        <v>40204</v>
      </c>
      <c r="W124" s="13">
        <v>0</v>
      </c>
      <c r="X124" s="13">
        <v>30153</v>
      </c>
      <c r="Y124" s="35">
        <v>6776.9231805647441</v>
      </c>
      <c r="Z124" s="13">
        <v>133957</v>
      </c>
      <c r="AA124" s="13">
        <v>20226</v>
      </c>
      <c r="AB124" s="13">
        <v>87271.05</v>
      </c>
    </row>
    <row r="125" spans="1:28">
      <c r="A125" s="2">
        <v>353</v>
      </c>
      <c r="B125" s="1" t="s">
        <v>122</v>
      </c>
      <c r="C125" s="13">
        <v>5229648.7936442131</v>
      </c>
      <c r="D125" s="13">
        <v>5042693.4721087851</v>
      </c>
      <c r="E125" s="13">
        <v>186955.32153542797</v>
      </c>
      <c r="F125" s="13">
        <v>5119363</v>
      </c>
      <c r="G125" s="13">
        <v>4939208</v>
      </c>
      <c r="H125" s="13">
        <v>180155</v>
      </c>
      <c r="I125" s="13">
        <v>166216</v>
      </c>
      <c r="J125" s="13">
        <v>159440</v>
      </c>
      <c r="K125" s="13">
        <v>6776</v>
      </c>
      <c r="L125" s="35">
        <v>868082.41063486447</v>
      </c>
      <c r="M125" s="13">
        <v>1463349.4106348646</v>
      </c>
      <c r="N125" s="13">
        <v>645080</v>
      </c>
      <c r="O125" s="13">
        <v>0</v>
      </c>
      <c r="P125" s="13">
        <v>651061.80797614832</v>
      </c>
      <c r="Q125" s="35">
        <v>32874.393123681206</v>
      </c>
      <c r="R125" s="13">
        <v>103011</v>
      </c>
      <c r="S125" s="13">
        <v>1675</v>
      </c>
      <c r="T125" s="13">
        <v>76002</v>
      </c>
      <c r="U125" s="35">
        <v>13696.79266618232</v>
      </c>
      <c r="V125" s="13">
        <v>9649</v>
      </c>
      <c r="W125" s="13">
        <v>0</v>
      </c>
      <c r="X125" s="13">
        <v>7236.75</v>
      </c>
      <c r="Y125" s="35">
        <v>2398.3641190994358</v>
      </c>
      <c r="Z125" s="13">
        <v>100938</v>
      </c>
      <c r="AA125" s="13">
        <v>28724</v>
      </c>
      <c r="AB125" s="13">
        <v>57791.4</v>
      </c>
    </row>
    <row r="126" spans="1:28">
      <c r="A126" s="2">
        <v>355</v>
      </c>
      <c r="B126" s="1" t="s">
        <v>123</v>
      </c>
      <c r="C126" s="13">
        <v>12647959.956814568</v>
      </c>
      <c r="D126" s="13">
        <v>11934116.212644605</v>
      </c>
      <c r="E126" s="13">
        <v>713843.74416996387</v>
      </c>
      <c r="F126" s="13">
        <v>12667959</v>
      </c>
      <c r="G126" s="13">
        <v>12024286</v>
      </c>
      <c r="H126" s="13">
        <v>643673</v>
      </c>
      <c r="I126" s="13">
        <v>453610</v>
      </c>
      <c r="J126" s="13">
        <v>437729</v>
      </c>
      <c r="K126" s="13">
        <v>15881</v>
      </c>
      <c r="L126" s="35">
        <v>4438974.4065422947</v>
      </c>
      <c r="M126" s="13">
        <v>7232561.4065422947</v>
      </c>
      <c r="N126" s="13">
        <v>3737967</v>
      </c>
      <c r="O126" s="13">
        <v>0</v>
      </c>
      <c r="P126" s="13">
        <v>3329230.8049067212</v>
      </c>
      <c r="Q126" s="35">
        <v>110226.41868540752</v>
      </c>
      <c r="R126" s="13">
        <v>203262</v>
      </c>
      <c r="S126" s="13">
        <v>3558</v>
      </c>
      <c r="T126" s="13">
        <v>149778</v>
      </c>
      <c r="U126" s="35">
        <v>14809.680890691152</v>
      </c>
      <c r="V126" s="13">
        <v>16733</v>
      </c>
      <c r="W126" s="13">
        <v>138</v>
      </c>
      <c r="X126" s="13">
        <v>12549.75</v>
      </c>
      <c r="Y126" s="35">
        <v>5284.4267317289896</v>
      </c>
      <c r="Z126" s="13">
        <v>499102</v>
      </c>
      <c r="AA126" s="13">
        <v>106858</v>
      </c>
      <c r="AB126" s="13">
        <v>301570.34999999998</v>
      </c>
    </row>
    <row r="127" spans="1:28">
      <c r="A127" s="2">
        <v>356</v>
      </c>
      <c r="B127" s="1" t="s">
        <v>124</v>
      </c>
      <c r="C127" s="13">
        <v>12408413.660135187</v>
      </c>
      <c r="D127" s="13">
        <v>11936758.453377444</v>
      </c>
      <c r="E127" s="13">
        <v>471655.20675774198</v>
      </c>
      <c r="F127" s="13">
        <v>13405319</v>
      </c>
      <c r="G127" s="13">
        <v>12868411</v>
      </c>
      <c r="H127" s="13">
        <v>536908</v>
      </c>
      <c r="I127" s="13">
        <v>461257</v>
      </c>
      <c r="J127" s="13">
        <v>407092</v>
      </c>
      <c r="K127" s="13">
        <v>54165</v>
      </c>
      <c r="L127" s="35">
        <v>2676366.9653883385</v>
      </c>
      <c r="M127" s="13">
        <v>4535797.715388339</v>
      </c>
      <c r="N127" s="13">
        <v>1237092</v>
      </c>
      <c r="O127" s="13">
        <v>2532</v>
      </c>
      <c r="P127" s="13">
        <v>2007275.2240412538</v>
      </c>
      <c r="Q127" s="35">
        <v>103289.73294287706</v>
      </c>
      <c r="R127" s="13">
        <v>262984</v>
      </c>
      <c r="S127" s="13">
        <v>4843</v>
      </c>
      <c r="T127" s="13">
        <v>193605.75</v>
      </c>
      <c r="U127" s="35">
        <v>13117.774161597246</v>
      </c>
      <c r="V127" s="13">
        <v>25276</v>
      </c>
      <c r="W127" s="13">
        <v>0</v>
      </c>
      <c r="X127" s="13">
        <v>18957</v>
      </c>
      <c r="Y127" s="35">
        <v>50039.05736733519</v>
      </c>
      <c r="Z127" s="13">
        <v>259514</v>
      </c>
      <c r="AA127" s="13">
        <v>87993</v>
      </c>
      <c r="AB127" s="13">
        <v>138676.75</v>
      </c>
    </row>
    <row r="128" spans="1:28">
      <c r="A128" s="2">
        <v>358</v>
      </c>
      <c r="B128" s="1" t="s">
        <v>125</v>
      </c>
      <c r="C128" s="13">
        <v>1828980.5624730592</v>
      </c>
      <c r="D128" s="13">
        <v>1804292.8023253349</v>
      </c>
      <c r="E128" s="13">
        <v>24687.760147724315</v>
      </c>
      <c r="F128" s="13">
        <v>1767280</v>
      </c>
      <c r="G128" s="13">
        <v>1699912</v>
      </c>
      <c r="H128" s="13">
        <v>67368</v>
      </c>
      <c r="I128" s="13">
        <v>85984</v>
      </c>
      <c r="J128" s="13">
        <v>85984</v>
      </c>
      <c r="K128" s="13">
        <v>0</v>
      </c>
      <c r="L128" s="35">
        <v>337833.99508246715</v>
      </c>
      <c r="M128" s="13">
        <v>493385.99508246715</v>
      </c>
      <c r="N128" s="13">
        <v>180830</v>
      </c>
      <c r="O128" s="13">
        <v>0</v>
      </c>
      <c r="P128" s="13">
        <v>253375.49631185038</v>
      </c>
      <c r="Q128" s="35">
        <v>41613.710335992211</v>
      </c>
      <c r="R128" s="13">
        <v>20817</v>
      </c>
      <c r="S128" s="13">
        <v>914</v>
      </c>
      <c r="T128" s="13">
        <v>14927.25</v>
      </c>
      <c r="U128" s="35">
        <v>9927.4554948150817</v>
      </c>
      <c r="V128" s="13">
        <v>35203</v>
      </c>
      <c r="W128" s="13">
        <v>0</v>
      </c>
      <c r="X128" s="13">
        <v>26402.25</v>
      </c>
      <c r="Y128" s="35">
        <v>2807.9911226265654</v>
      </c>
      <c r="Z128" s="13">
        <v>18174</v>
      </c>
      <c r="AA128" s="13">
        <v>66084</v>
      </c>
      <c r="AB128" s="13">
        <v>-34500.15</v>
      </c>
    </row>
    <row r="129" spans="1:28">
      <c r="A129" s="2">
        <v>361</v>
      </c>
      <c r="B129" s="1" t="s">
        <v>126</v>
      </c>
      <c r="C129" s="13">
        <v>29194164.424323004</v>
      </c>
      <c r="D129" s="13">
        <v>28332455.803261738</v>
      </c>
      <c r="E129" s="13">
        <v>861708.62106126687</v>
      </c>
      <c r="F129" s="13">
        <v>26687659</v>
      </c>
      <c r="G129" s="13">
        <v>25619351</v>
      </c>
      <c r="H129" s="13">
        <v>1068308</v>
      </c>
      <c r="I129" s="13">
        <v>1692201</v>
      </c>
      <c r="J129" s="13">
        <v>1658146</v>
      </c>
      <c r="K129" s="13">
        <v>34055</v>
      </c>
      <c r="L129" s="35">
        <v>10213361.662220107</v>
      </c>
      <c r="M129" s="13">
        <v>14268209.662220107</v>
      </c>
      <c r="N129" s="13">
        <v>8972592</v>
      </c>
      <c r="O129" s="13">
        <v>277177</v>
      </c>
      <c r="P129" s="13">
        <v>5572794.6622201074</v>
      </c>
      <c r="Q129" s="35">
        <v>396463.90537105256</v>
      </c>
      <c r="R129" s="13">
        <v>360495</v>
      </c>
      <c r="S129" s="13">
        <v>11962</v>
      </c>
      <c r="T129" s="13">
        <v>261399.75</v>
      </c>
      <c r="U129" s="35">
        <v>35158.883120184822</v>
      </c>
      <c r="V129" s="13">
        <v>113474</v>
      </c>
      <c r="W129" s="13">
        <v>1465</v>
      </c>
      <c r="X129" s="13">
        <v>85105.5</v>
      </c>
      <c r="Y129" s="35">
        <v>13029.99262286516</v>
      </c>
      <c r="Z129" s="13">
        <v>243693</v>
      </c>
      <c r="AA129" s="13">
        <v>27695</v>
      </c>
      <c r="AB129" s="13">
        <v>170845.5</v>
      </c>
    </row>
    <row r="130" spans="1:28">
      <c r="A130" s="2">
        <v>362</v>
      </c>
      <c r="B130" s="1" t="s">
        <v>127</v>
      </c>
      <c r="C130" s="13">
        <v>11242274.596292613</v>
      </c>
      <c r="D130" s="13">
        <v>10719041.92143498</v>
      </c>
      <c r="E130" s="13">
        <v>523232.67485763296</v>
      </c>
      <c r="F130" s="13">
        <v>10757174</v>
      </c>
      <c r="G130" s="13">
        <v>10124093</v>
      </c>
      <c r="H130" s="13">
        <v>633081</v>
      </c>
      <c r="I130" s="13">
        <v>726331</v>
      </c>
      <c r="J130" s="13">
        <v>545609</v>
      </c>
      <c r="K130" s="13">
        <v>180722</v>
      </c>
      <c r="L130" s="35">
        <v>2807931.7679551807</v>
      </c>
      <c r="M130" s="13">
        <v>4609244.7679551803</v>
      </c>
      <c r="N130" s="13">
        <v>1990174</v>
      </c>
      <c r="O130" s="13">
        <v>73287</v>
      </c>
      <c r="P130" s="13">
        <v>2105948.8259663857</v>
      </c>
      <c r="Q130" s="35">
        <v>125111.12867305388</v>
      </c>
      <c r="R130" s="13">
        <v>262418</v>
      </c>
      <c r="S130" s="13">
        <v>14822</v>
      </c>
      <c r="T130" s="13">
        <v>185697</v>
      </c>
      <c r="U130" s="35">
        <v>39608.676974661917</v>
      </c>
      <c r="V130" s="13">
        <v>61094</v>
      </c>
      <c r="W130" s="13">
        <v>7472</v>
      </c>
      <c r="X130" s="13">
        <v>45820.5</v>
      </c>
      <c r="Y130" s="35">
        <v>80136.908022227712</v>
      </c>
      <c r="Z130" s="13">
        <v>237634</v>
      </c>
      <c r="AA130" s="13">
        <v>168985</v>
      </c>
      <c r="AB130" s="13">
        <v>57748.5</v>
      </c>
    </row>
    <row r="131" spans="1:28">
      <c r="A131" s="2">
        <v>363</v>
      </c>
      <c r="B131" s="1" t="s">
        <v>128</v>
      </c>
      <c r="C131" s="13">
        <v>509041346.55182409</v>
      </c>
      <c r="D131" s="13">
        <v>486467608.3862077</v>
      </c>
      <c r="E131" s="13">
        <v>22573738.165616393</v>
      </c>
      <c r="F131" s="13">
        <v>506330995</v>
      </c>
      <c r="G131" s="13">
        <v>483816085</v>
      </c>
      <c r="H131" s="13">
        <v>22514910</v>
      </c>
      <c r="I131" s="13">
        <v>15537214</v>
      </c>
      <c r="J131" s="13">
        <v>14914057</v>
      </c>
      <c r="K131" s="13">
        <v>623157</v>
      </c>
      <c r="L131" s="35">
        <v>204439813.31793699</v>
      </c>
      <c r="M131" s="13">
        <v>263309660.31793699</v>
      </c>
      <c r="N131" s="13">
        <v>193997215</v>
      </c>
      <c r="O131" s="13">
        <v>4037658</v>
      </c>
      <c r="P131" s="13">
        <v>68939103</v>
      </c>
      <c r="Q131" s="35">
        <v>1656972.8527666999</v>
      </c>
      <c r="R131" s="13">
        <v>3881927</v>
      </c>
      <c r="S131" s="13">
        <v>202974</v>
      </c>
      <c r="T131" s="13">
        <v>2759214.75</v>
      </c>
      <c r="U131" s="35">
        <v>345451.82140109921</v>
      </c>
      <c r="V131" s="13">
        <v>1234508</v>
      </c>
      <c r="W131" s="13">
        <v>13614</v>
      </c>
      <c r="X131" s="13">
        <v>925881</v>
      </c>
      <c r="Y131" s="35">
        <v>622138.19528083643</v>
      </c>
      <c r="Z131" s="13">
        <v>4406714</v>
      </c>
      <c r="AA131" s="13">
        <v>1563931</v>
      </c>
      <c r="AB131" s="13">
        <v>2237432.5499999998</v>
      </c>
    </row>
    <row r="132" spans="1:28">
      <c r="A132" s="2">
        <v>364</v>
      </c>
      <c r="B132" s="1" t="s">
        <v>475</v>
      </c>
      <c r="C132" s="13">
        <v>547533.59115369909</v>
      </c>
      <c r="D132" s="13">
        <v>540389.84175056161</v>
      </c>
      <c r="E132" s="13">
        <v>7143.7494031374763</v>
      </c>
      <c r="F132" s="13">
        <v>488985</v>
      </c>
      <c r="G132" s="13">
        <v>469779</v>
      </c>
      <c r="H132" s="13">
        <v>19206</v>
      </c>
      <c r="I132" s="13">
        <v>34347</v>
      </c>
      <c r="J132" s="13">
        <v>33989</v>
      </c>
      <c r="K132" s="13">
        <v>358</v>
      </c>
      <c r="L132" s="35">
        <v>162593.02178459815</v>
      </c>
      <c r="M132" s="13">
        <v>282939.52178459812</v>
      </c>
      <c r="N132" s="13">
        <v>104500</v>
      </c>
      <c r="O132" s="13">
        <v>1400</v>
      </c>
      <c r="P132" s="13">
        <v>121944.76633844862</v>
      </c>
      <c r="Q132" s="35">
        <v>23593.799757377554</v>
      </c>
      <c r="R132" s="13">
        <v>42280</v>
      </c>
      <c r="S132" s="13">
        <v>0</v>
      </c>
      <c r="T132" s="13">
        <v>31710</v>
      </c>
      <c r="U132" s="35">
        <v>23239.310795670717</v>
      </c>
      <c r="V132" s="13">
        <v>30511</v>
      </c>
      <c r="W132" s="13">
        <v>0</v>
      </c>
      <c r="X132" s="13">
        <v>22883.25</v>
      </c>
      <c r="Y132" s="35">
        <v>8163.1391022971929</v>
      </c>
      <c r="Z132" s="13">
        <v>119246</v>
      </c>
      <c r="AA132" s="13">
        <v>15189</v>
      </c>
      <c r="AB132" s="13">
        <v>79227.149999999994</v>
      </c>
    </row>
    <row r="133" spans="1:28">
      <c r="A133" s="2">
        <v>365</v>
      </c>
      <c r="B133" s="1" t="s">
        <v>429</v>
      </c>
      <c r="C133" s="13">
        <v>269834.20430769288</v>
      </c>
      <c r="D133" s="13">
        <v>269834.20430769288</v>
      </c>
      <c r="E133" s="13">
        <v>0</v>
      </c>
      <c r="F133" s="13">
        <v>228829</v>
      </c>
      <c r="G133" s="13">
        <v>228829</v>
      </c>
      <c r="H133" s="13">
        <v>0</v>
      </c>
      <c r="I133" s="13">
        <v>5809</v>
      </c>
      <c r="J133" s="13">
        <v>5809</v>
      </c>
      <c r="K133" s="13">
        <v>0</v>
      </c>
      <c r="L133" s="35">
        <v>127744.22050009978</v>
      </c>
      <c r="M133" s="13">
        <v>224791.97050009976</v>
      </c>
      <c r="N133" s="13">
        <v>71315</v>
      </c>
      <c r="O133" s="13">
        <v>0</v>
      </c>
      <c r="P133" s="13">
        <v>95808.165375074837</v>
      </c>
      <c r="Q133" s="35">
        <v>18121.095661826719</v>
      </c>
      <c r="R133" s="13">
        <v>58776</v>
      </c>
      <c r="S133" s="13">
        <v>0</v>
      </c>
      <c r="T133" s="13">
        <v>44082</v>
      </c>
      <c r="U133" s="35">
        <v>0</v>
      </c>
      <c r="V133" s="13">
        <v>0</v>
      </c>
      <c r="W133" s="13">
        <v>0</v>
      </c>
      <c r="X133" s="13">
        <v>0</v>
      </c>
      <c r="Y133" s="35">
        <v>1986.5519084729858</v>
      </c>
      <c r="Z133" s="13">
        <v>5585</v>
      </c>
      <c r="AA133" s="13">
        <v>0</v>
      </c>
      <c r="AB133" s="13">
        <v>5026.5</v>
      </c>
    </row>
    <row r="134" spans="1:28">
      <c r="A134" s="2">
        <v>366</v>
      </c>
      <c r="B134" s="1" t="s">
        <v>461</v>
      </c>
      <c r="C134" s="13">
        <v>1502732.3582849617</v>
      </c>
      <c r="D134" s="13">
        <v>1421539.8664383758</v>
      </c>
      <c r="E134" s="13">
        <v>81192.491846585806</v>
      </c>
      <c r="F134" s="13">
        <v>1282844</v>
      </c>
      <c r="G134" s="13">
        <v>1223522</v>
      </c>
      <c r="H134" s="13">
        <v>59322</v>
      </c>
      <c r="I134" s="13">
        <v>92946</v>
      </c>
      <c r="J134" s="13">
        <v>92946</v>
      </c>
      <c r="K134" s="13">
        <v>0</v>
      </c>
      <c r="L134" s="35">
        <v>430934.99539845716</v>
      </c>
      <c r="M134" s="13">
        <v>593557.99539845716</v>
      </c>
      <c r="N134" s="13">
        <v>522387</v>
      </c>
      <c r="O134" s="13">
        <v>5518</v>
      </c>
      <c r="P134" s="13">
        <v>76688.995398457162</v>
      </c>
      <c r="Q134" s="35">
        <v>34462.614682959203</v>
      </c>
      <c r="R134" s="13">
        <v>19758</v>
      </c>
      <c r="S134" s="13">
        <v>2808</v>
      </c>
      <c r="T134" s="13">
        <v>12712.5</v>
      </c>
      <c r="U134" s="35">
        <v>7350.163508077163</v>
      </c>
      <c r="V134" s="13">
        <v>34192</v>
      </c>
      <c r="W134" s="13">
        <v>0</v>
      </c>
      <c r="X134" s="13">
        <v>25644</v>
      </c>
      <c r="Y134" s="35">
        <v>2253.7431401626022</v>
      </c>
      <c r="Z134" s="13">
        <v>21024</v>
      </c>
      <c r="AA134" s="13">
        <v>73904</v>
      </c>
      <c r="AB134" s="13">
        <v>-38508.6</v>
      </c>
    </row>
    <row r="135" spans="1:28">
      <c r="A135" s="2">
        <v>370</v>
      </c>
      <c r="B135" s="1" t="s">
        <v>129</v>
      </c>
      <c r="C135" s="13">
        <v>473241.47912813164</v>
      </c>
      <c r="D135" s="13">
        <v>425430.47126458492</v>
      </c>
      <c r="E135" s="13">
        <v>47811.007863546729</v>
      </c>
      <c r="F135" s="13">
        <v>486134</v>
      </c>
      <c r="G135" s="13">
        <v>440697</v>
      </c>
      <c r="H135" s="13">
        <v>45437</v>
      </c>
      <c r="I135" s="13">
        <v>5466</v>
      </c>
      <c r="J135" s="13">
        <v>5466</v>
      </c>
      <c r="K135" s="13">
        <v>0</v>
      </c>
      <c r="L135" s="35">
        <v>305017.90510284883</v>
      </c>
      <c r="M135" s="13">
        <v>557350.90510284877</v>
      </c>
      <c r="N135" s="13">
        <v>198364</v>
      </c>
      <c r="O135" s="13">
        <v>0</v>
      </c>
      <c r="P135" s="13">
        <v>228763.42882713664</v>
      </c>
      <c r="Q135" s="35">
        <v>26553.015152987144</v>
      </c>
      <c r="R135" s="13">
        <v>47216</v>
      </c>
      <c r="S135" s="13">
        <v>9523</v>
      </c>
      <c r="T135" s="13">
        <v>28269.75</v>
      </c>
      <c r="U135" s="35">
        <v>7455.9992954975232</v>
      </c>
      <c r="V135" s="13">
        <v>5037</v>
      </c>
      <c r="W135" s="13">
        <v>0</v>
      </c>
      <c r="X135" s="13">
        <v>3777.75</v>
      </c>
      <c r="Y135" s="35">
        <v>1046.5155453835689</v>
      </c>
      <c r="Z135" s="13">
        <v>0</v>
      </c>
      <c r="AA135" s="13">
        <v>35573</v>
      </c>
      <c r="AB135" s="13">
        <v>-26679.75</v>
      </c>
    </row>
    <row r="136" spans="1:28">
      <c r="A136" s="2">
        <v>372</v>
      </c>
      <c r="B136" s="1" t="s">
        <v>513</v>
      </c>
      <c r="C136" s="13">
        <v>423004.09080642858</v>
      </c>
      <c r="D136" s="13">
        <v>419072.12103475805</v>
      </c>
      <c r="E136" s="13">
        <v>3931.9697716705332</v>
      </c>
      <c r="F136" s="13">
        <v>332666</v>
      </c>
      <c r="G136" s="13">
        <v>326703</v>
      </c>
      <c r="H136" s="13">
        <v>5963</v>
      </c>
      <c r="I136" s="13">
        <v>35099</v>
      </c>
      <c r="J136" s="13">
        <v>35099</v>
      </c>
      <c r="K136" s="13">
        <v>0</v>
      </c>
      <c r="L136" s="35">
        <v>182602.69839681333</v>
      </c>
      <c r="M136" s="13">
        <v>329202.94839681336</v>
      </c>
      <c r="N136" s="13">
        <v>69175</v>
      </c>
      <c r="O136" s="13">
        <v>0</v>
      </c>
      <c r="P136" s="13">
        <v>136952.02379760999</v>
      </c>
      <c r="Q136" s="35">
        <v>11900.902774344724</v>
      </c>
      <c r="R136" s="13">
        <v>3742</v>
      </c>
      <c r="S136" s="13">
        <v>2511</v>
      </c>
      <c r="T136" s="13">
        <v>923.25</v>
      </c>
      <c r="U136" s="35">
        <v>0</v>
      </c>
      <c r="V136" s="13">
        <v>0</v>
      </c>
      <c r="W136" s="13">
        <v>0</v>
      </c>
      <c r="X136" s="13">
        <v>0</v>
      </c>
      <c r="Y136" s="35">
        <v>0</v>
      </c>
      <c r="Z136" s="13">
        <v>0</v>
      </c>
      <c r="AA136" s="13">
        <v>0</v>
      </c>
      <c r="AB136" s="13">
        <v>0</v>
      </c>
    </row>
    <row r="137" spans="1:28">
      <c r="A137" s="2">
        <v>373</v>
      </c>
      <c r="B137" s="1" t="s">
        <v>130</v>
      </c>
      <c r="C137" s="13">
        <v>3189287.6215038481</v>
      </c>
      <c r="D137" s="13">
        <v>3167964.8491385346</v>
      </c>
      <c r="E137" s="13">
        <v>21322.772365313442</v>
      </c>
      <c r="F137" s="13">
        <v>3120066</v>
      </c>
      <c r="G137" s="13">
        <v>3095223</v>
      </c>
      <c r="H137" s="13">
        <v>24843</v>
      </c>
      <c r="I137" s="13">
        <v>258431</v>
      </c>
      <c r="J137" s="13">
        <v>258431</v>
      </c>
      <c r="K137" s="13">
        <v>0</v>
      </c>
      <c r="L137" s="35">
        <v>1609128.3816287813</v>
      </c>
      <c r="M137" s="13">
        <v>1885745.3816287813</v>
      </c>
      <c r="N137" s="13">
        <v>1358099</v>
      </c>
      <c r="O137" s="13">
        <v>66093</v>
      </c>
      <c r="P137" s="13">
        <v>593739.38162878132</v>
      </c>
      <c r="Q137" s="35">
        <v>138564.64610397667</v>
      </c>
      <c r="R137" s="13">
        <v>191422</v>
      </c>
      <c r="S137" s="13">
        <v>1567</v>
      </c>
      <c r="T137" s="13">
        <v>142391.25</v>
      </c>
      <c r="U137" s="35">
        <v>24062.836354850198</v>
      </c>
      <c r="V137" s="13">
        <v>49833</v>
      </c>
      <c r="W137" s="13">
        <v>54</v>
      </c>
      <c r="X137" s="13">
        <v>37374.75</v>
      </c>
      <c r="Y137" s="35">
        <v>13823.421455109272</v>
      </c>
      <c r="Z137" s="13">
        <v>165822</v>
      </c>
      <c r="AA137" s="13">
        <v>28980</v>
      </c>
      <c r="AB137" s="13">
        <v>110123.1</v>
      </c>
    </row>
    <row r="138" spans="1:28">
      <c r="A138" s="2">
        <v>375</v>
      </c>
      <c r="B138" s="1" t="s">
        <v>131</v>
      </c>
      <c r="C138" s="13">
        <v>7852912.8525523515</v>
      </c>
      <c r="D138" s="13">
        <v>7610236.7329955194</v>
      </c>
      <c r="E138" s="13">
        <v>242676.11955683184</v>
      </c>
      <c r="F138" s="13">
        <v>7966022</v>
      </c>
      <c r="G138" s="13">
        <v>7721853</v>
      </c>
      <c r="H138" s="13">
        <v>244169</v>
      </c>
      <c r="I138" s="13">
        <v>260870</v>
      </c>
      <c r="J138" s="13">
        <v>250740</v>
      </c>
      <c r="K138" s="13">
        <v>10130</v>
      </c>
      <c r="L138" s="35">
        <v>2131954.6180744017</v>
      </c>
      <c r="M138" s="13">
        <v>3511479.1180744017</v>
      </c>
      <c r="N138" s="13">
        <v>1809695</v>
      </c>
      <c r="O138" s="13">
        <v>97716</v>
      </c>
      <c r="P138" s="13">
        <v>1598965.9635558012</v>
      </c>
      <c r="Q138" s="35">
        <v>313867.41852172971</v>
      </c>
      <c r="R138" s="13">
        <v>92305</v>
      </c>
      <c r="S138" s="13">
        <v>2586</v>
      </c>
      <c r="T138" s="13">
        <v>67289.25</v>
      </c>
      <c r="U138" s="35">
        <v>26727.494171647028</v>
      </c>
      <c r="V138" s="13">
        <v>21962</v>
      </c>
      <c r="W138" s="13">
        <v>390</v>
      </c>
      <c r="X138" s="13">
        <v>16471.5</v>
      </c>
      <c r="Y138" s="35">
        <v>15808.384122055479</v>
      </c>
      <c r="Z138" s="13">
        <v>54433</v>
      </c>
      <c r="AA138" s="13">
        <v>11678</v>
      </c>
      <c r="AB138" s="13">
        <v>34891.050000000003</v>
      </c>
    </row>
    <row r="139" spans="1:28">
      <c r="A139" s="2">
        <v>376</v>
      </c>
      <c r="B139" s="1" t="s">
        <v>132</v>
      </c>
      <c r="C139" s="13">
        <v>782108.3875577579</v>
      </c>
      <c r="D139" s="13">
        <v>755948.93451483489</v>
      </c>
      <c r="E139" s="13">
        <v>26159.453042922956</v>
      </c>
      <c r="F139" s="13">
        <v>857046</v>
      </c>
      <c r="G139" s="13">
        <v>818474</v>
      </c>
      <c r="H139" s="13">
        <v>38572</v>
      </c>
      <c r="I139" s="13">
        <v>2433</v>
      </c>
      <c r="J139" s="13">
        <v>2433</v>
      </c>
      <c r="K139" s="13">
        <v>0</v>
      </c>
      <c r="L139" s="35">
        <v>194296.31337152593</v>
      </c>
      <c r="M139" s="13">
        <v>345131.06337152596</v>
      </c>
      <c r="N139" s="13">
        <v>103578</v>
      </c>
      <c r="O139" s="13">
        <v>0</v>
      </c>
      <c r="P139" s="13">
        <v>145722.23502864444</v>
      </c>
      <c r="Q139" s="35">
        <v>23318.166467412535</v>
      </c>
      <c r="R139" s="13">
        <v>47604</v>
      </c>
      <c r="S139" s="13">
        <v>0</v>
      </c>
      <c r="T139" s="13">
        <v>35703</v>
      </c>
      <c r="U139" s="35">
        <v>0</v>
      </c>
      <c r="V139" s="13">
        <v>0</v>
      </c>
      <c r="W139" s="13">
        <v>0</v>
      </c>
      <c r="X139" s="13">
        <v>0</v>
      </c>
      <c r="Y139" s="35">
        <v>10581.368740481359</v>
      </c>
      <c r="Z139" s="13">
        <v>24440</v>
      </c>
      <c r="AA139" s="13">
        <v>28186</v>
      </c>
      <c r="AB139" s="13">
        <v>-2743.5</v>
      </c>
    </row>
    <row r="140" spans="1:28">
      <c r="A140" s="2">
        <v>377</v>
      </c>
      <c r="B140" s="1" t="s">
        <v>133</v>
      </c>
      <c r="C140" s="13">
        <v>1628394.5665115474</v>
      </c>
      <c r="D140" s="13">
        <v>1561741.1926972393</v>
      </c>
      <c r="E140" s="13">
        <v>66653.373814308055</v>
      </c>
      <c r="F140" s="13">
        <v>1546990</v>
      </c>
      <c r="G140" s="13">
        <v>1486846</v>
      </c>
      <c r="H140" s="13">
        <v>60144</v>
      </c>
      <c r="I140" s="13">
        <v>23959</v>
      </c>
      <c r="J140" s="13">
        <v>23800</v>
      </c>
      <c r="K140" s="13">
        <v>159</v>
      </c>
      <c r="L140" s="35">
        <v>349883.48184049578</v>
      </c>
      <c r="M140" s="13">
        <v>606834.23184049572</v>
      </c>
      <c r="N140" s="13">
        <v>232402</v>
      </c>
      <c r="O140" s="13">
        <v>0</v>
      </c>
      <c r="P140" s="13">
        <v>262412.61138037185</v>
      </c>
      <c r="Q140" s="35">
        <v>17280.619059247507</v>
      </c>
      <c r="R140" s="13">
        <v>29441</v>
      </c>
      <c r="S140" s="13">
        <v>0</v>
      </c>
      <c r="T140" s="13">
        <v>22080.75</v>
      </c>
      <c r="U140" s="35">
        <v>15972.701856609629</v>
      </c>
      <c r="V140" s="13">
        <v>0</v>
      </c>
      <c r="W140" s="13">
        <v>0</v>
      </c>
      <c r="X140" s="13">
        <v>0</v>
      </c>
      <c r="Y140" s="35">
        <v>7863.3684193086201</v>
      </c>
      <c r="Z140" s="13">
        <v>62109</v>
      </c>
      <c r="AA140" s="13">
        <v>0</v>
      </c>
      <c r="AB140" s="13">
        <v>47772.3</v>
      </c>
    </row>
    <row r="141" spans="1:28">
      <c r="A141" s="2">
        <v>381</v>
      </c>
      <c r="B141" s="1" t="s">
        <v>414</v>
      </c>
      <c r="C141" s="13">
        <v>4557569.811594015</v>
      </c>
      <c r="D141" s="13">
        <v>4390982.2276727613</v>
      </c>
      <c r="E141" s="13">
        <v>166587.58392125406</v>
      </c>
      <c r="F141" s="13">
        <v>4182012</v>
      </c>
      <c r="G141" s="13">
        <v>4057568</v>
      </c>
      <c r="H141" s="13">
        <v>124444</v>
      </c>
      <c r="I141" s="13">
        <v>159646</v>
      </c>
      <c r="J141" s="13">
        <v>136090</v>
      </c>
      <c r="K141" s="13">
        <v>23556</v>
      </c>
      <c r="L141" s="35">
        <v>1076459.2438429177</v>
      </c>
      <c r="M141" s="13">
        <v>1494877.2438429177</v>
      </c>
      <c r="N141" s="13">
        <v>797215</v>
      </c>
      <c r="O141" s="13">
        <v>0</v>
      </c>
      <c r="P141" s="13">
        <v>697662.24384291773</v>
      </c>
      <c r="Q141" s="35">
        <v>74961.752115012932</v>
      </c>
      <c r="R141" s="13">
        <v>152463</v>
      </c>
      <c r="S141" s="13">
        <v>6972</v>
      </c>
      <c r="T141" s="13">
        <v>109118.25</v>
      </c>
      <c r="U141" s="35">
        <v>9437.5618638471515</v>
      </c>
      <c r="V141" s="13">
        <v>0</v>
      </c>
      <c r="W141" s="13">
        <v>0</v>
      </c>
      <c r="X141" s="13">
        <v>0</v>
      </c>
      <c r="Y141" s="35">
        <v>31847.406920684673</v>
      </c>
      <c r="Z141" s="13">
        <v>27667</v>
      </c>
      <c r="AA141" s="13">
        <v>60439</v>
      </c>
      <c r="AB141" s="13">
        <v>-23614.05</v>
      </c>
    </row>
    <row r="142" spans="1:28">
      <c r="A142" s="2">
        <v>383</v>
      </c>
      <c r="B142" s="1" t="s">
        <v>134</v>
      </c>
      <c r="C142" s="13">
        <v>2380629.1675891425</v>
      </c>
      <c r="D142" s="13">
        <v>2334095.2670860188</v>
      </c>
      <c r="E142" s="13">
        <v>46533.900503123594</v>
      </c>
      <c r="F142" s="13">
        <v>2325182</v>
      </c>
      <c r="G142" s="13">
        <v>2282095</v>
      </c>
      <c r="H142" s="13">
        <v>43087</v>
      </c>
      <c r="I142" s="13">
        <v>72730</v>
      </c>
      <c r="J142" s="13">
        <v>72730</v>
      </c>
      <c r="K142" s="13">
        <v>0</v>
      </c>
      <c r="L142" s="35">
        <v>760689.47858869319</v>
      </c>
      <c r="M142" s="13">
        <v>953530.47858869319</v>
      </c>
      <c r="N142" s="13">
        <v>707975</v>
      </c>
      <c r="O142" s="13">
        <v>7150</v>
      </c>
      <c r="P142" s="13">
        <v>252705.47858869319</v>
      </c>
      <c r="Q142" s="35">
        <v>158988.40686198886</v>
      </c>
      <c r="R142" s="13">
        <v>139145</v>
      </c>
      <c r="S142" s="13">
        <v>8937</v>
      </c>
      <c r="T142" s="13">
        <v>97656</v>
      </c>
      <c r="U142" s="35">
        <v>17819.990766680796</v>
      </c>
      <c r="V142" s="13">
        <v>37286</v>
      </c>
      <c r="W142" s="13">
        <v>0</v>
      </c>
      <c r="X142" s="13">
        <v>27964.5</v>
      </c>
      <c r="Y142" s="35">
        <v>17290.550500967172</v>
      </c>
      <c r="Z142" s="13">
        <v>66360</v>
      </c>
      <c r="AA142" s="13">
        <v>6437</v>
      </c>
      <c r="AB142" s="13">
        <v>47392.05</v>
      </c>
    </row>
    <row r="143" spans="1:28">
      <c r="A143" s="2">
        <v>384</v>
      </c>
      <c r="B143" s="1" t="s">
        <v>135</v>
      </c>
      <c r="C143" s="13">
        <v>6077176.8357254192</v>
      </c>
      <c r="D143" s="13">
        <v>5540853.2512696134</v>
      </c>
      <c r="E143" s="13">
        <v>536323.5844558056</v>
      </c>
      <c r="F143" s="13">
        <v>5793300</v>
      </c>
      <c r="G143" s="13">
        <v>5292453</v>
      </c>
      <c r="H143" s="13">
        <v>500847</v>
      </c>
      <c r="I143" s="13">
        <v>0</v>
      </c>
      <c r="J143" s="13">
        <v>0</v>
      </c>
      <c r="K143" s="13">
        <v>0</v>
      </c>
      <c r="L143" s="35">
        <v>902844.33998673933</v>
      </c>
      <c r="M143" s="13">
        <v>1541347.8399867392</v>
      </c>
      <c r="N143" s="13">
        <v>733813</v>
      </c>
      <c r="O143" s="13">
        <v>0</v>
      </c>
      <c r="P143" s="13">
        <v>677133.25499005453</v>
      </c>
      <c r="Q143" s="35">
        <v>22602.442106666931</v>
      </c>
      <c r="R143" s="13">
        <v>62574</v>
      </c>
      <c r="S143" s="13">
        <v>0</v>
      </c>
      <c r="T143" s="13">
        <v>46930.5</v>
      </c>
      <c r="U143" s="35">
        <v>23587.89459412725</v>
      </c>
      <c r="V143" s="13">
        <v>51219</v>
      </c>
      <c r="W143" s="13">
        <v>5423</v>
      </c>
      <c r="X143" s="13">
        <v>38414.25</v>
      </c>
      <c r="Y143" s="35">
        <v>21616.2672816671</v>
      </c>
      <c r="Z143" s="13">
        <v>242244</v>
      </c>
      <c r="AA143" s="13">
        <v>78971</v>
      </c>
      <c r="AB143" s="13">
        <v>138457.20000000001</v>
      </c>
    </row>
    <row r="144" spans="1:28">
      <c r="A144" s="2">
        <v>385</v>
      </c>
      <c r="B144" s="1" t="s">
        <v>136</v>
      </c>
      <c r="C144" s="13">
        <v>2019741.5809237659</v>
      </c>
      <c r="D144" s="13">
        <v>2001458.3688085664</v>
      </c>
      <c r="E144" s="13">
        <v>18283.212115199531</v>
      </c>
      <c r="F144" s="13">
        <v>1996977</v>
      </c>
      <c r="G144" s="13">
        <v>1959914</v>
      </c>
      <c r="H144" s="13">
        <v>37063</v>
      </c>
      <c r="I144" s="13">
        <v>69199</v>
      </c>
      <c r="J144" s="13">
        <v>65666</v>
      </c>
      <c r="K144" s="13">
        <v>3533</v>
      </c>
      <c r="L144" s="35">
        <v>342638.63914248563</v>
      </c>
      <c r="M144" s="13">
        <v>542407.63914248557</v>
      </c>
      <c r="N144" s="13">
        <v>340419</v>
      </c>
      <c r="O144" s="13">
        <v>20533</v>
      </c>
      <c r="P144" s="13">
        <v>222521.63914248557</v>
      </c>
      <c r="Q144" s="35">
        <v>29000.925672416266</v>
      </c>
      <c r="R144" s="13">
        <v>36081</v>
      </c>
      <c r="S144" s="13">
        <v>237</v>
      </c>
      <c r="T144" s="13">
        <v>26883</v>
      </c>
      <c r="U144" s="35">
        <v>14049.480899608065</v>
      </c>
      <c r="V144" s="13">
        <v>38361</v>
      </c>
      <c r="W144" s="13">
        <v>0</v>
      </c>
      <c r="X144" s="13">
        <v>28770.75</v>
      </c>
      <c r="Y144" s="35">
        <v>197.06594932052019</v>
      </c>
      <c r="Z144" s="13">
        <v>59099</v>
      </c>
      <c r="AA144" s="13">
        <v>11042</v>
      </c>
      <c r="AB144" s="13">
        <v>36443.85</v>
      </c>
    </row>
    <row r="145" spans="1:28">
      <c r="A145" s="2">
        <v>388</v>
      </c>
      <c r="B145" s="1" t="s">
        <v>137</v>
      </c>
      <c r="C145" s="13">
        <v>2948657.9573322688</v>
      </c>
      <c r="D145" s="13">
        <v>2832570.9112236137</v>
      </c>
      <c r="E145" s="13">
        <v>116087.04610865511</v>
      </c>
      <c r="F145" s="13">
        <v>2710055</v>
      </c>
      <c r="G145" s="13">
        <v>2629630</v>
      </c>
      <c r="H145" s="13">
        <v>80425</v>
      </c>
      <c r="I145" s="13">
        <v>91510</v>
      </c>
      <c r="J145" s="13">
        <v>78818</v>
      </c>
      <c r="K145" s="13">
        <v>12692</v>
      </c>
      <c r="L145" s="35">
        <v>667672.85510698659</v>
      </c>
      <c r="M145" s="13">
        <v>1143321.8551069866</v>
      </c>
      <c r="N145" s="13">
        <v>638630</v>
      </c>
      <c r="O145" s="13">
        <v>0</v>
      </c>
      <c r="P145" s="13">
        <v>500754.64133023995</v>
      </c>
      <c r="Q145" s="35">
        <v>61511.05249653403</v>
      </c>
      <c r="R145" s="13">
        <v>53071</v>
      </c>
      <c r="S145" s="13">
        <v>837</v>
      </c>
      <c r="T145" s="13">
        <v>39175.5</v>
      </c>
      <c r="U145" s="35">
        <v>9529.3253028016479</v>
      </c>
      <c r="V145" s="13">
        <v>40574</v>
      </c>
      <c r="W145" s="13">
        <v>5</v>
      </c>
      <c r="X145" s="13">
        <v>30430.5</v>
      </c>
      <c r="Y145" s="35">
        <v>16681.870996211052</v>
      </c>
      <c r="Z145" s="13">
        <v>46235</v>
      </c>
      <c r="AA145" s="13">
        <v>17722</v>
      </c>
      <c r="AB145" s="13">
        <v>22800.6</v>
      </c>
    </row>
    <row r="146" spans="1:28">
      <c r="A146" s="2">
        <v>392</v>
      </c>
      <c r="B146" s="1" t="s">
        <v>138</v>
      </c>
      <c r="C146" s="13">
        <v>43207242.76363764</v>
      </c>
      <c r="D146" s="13">
        <v>42119585.669164211</v>
      </c>
      <c r="E146" s="13">
        <v>1087657.0944734321</v>
      </c>
      <c r="F146" s="13">
        <v>42838186</v>
      </c>
      <c r="G146" s="13">
        <v>41681715</v>
      </c>
      <c r="H146" s="13">
        <v>1156471</v>
      </c>
      <c r="I146" s="13">
        <v>2842126</v>
      </c>
      <c r="J146" s="13">
        <v>2609981</v>
      </c>
      <c r="K146" s="13">
        <v>232145</v>
      </c>
      <c r="L146" s="35">
        <v>14748438.52220911</v>
      </c>
      <c r="M146" s="13">
        <v>25781090.022209108</v>
      </c>
      <c r="N146" s="13">
        <v>12164892</v>
      </c>
      <c r="O146" s="13">
        <v>433940</v>
      </c>
      <c r="P146" s="13">
        <v>11061328.891656833</v>
      </c>
      <c r="Q146" s="35">
        <v>440790.40059619863</v>
      </c>
      <c r="R146" s="13">
        <v>787276</v>
      </c>
      <c r="S146" s="13">
        <v>8077</v>
      </c>
      <c r="T146" s="13">
        <v>584399.25</v>
      </c>
      <c r="U146" s="35">
        <v>63457.203189334046</v>
      </c>
      <c r="V146" s="13">
        <v>202125</v>
      </c>
      <c r="W146" s="13">
        <v>1875</v>
      </c>
      <c r="X146" s="13">
        <v>151593.75</v>
      </c>
      <c r="Y146" s="35">
        <v>157207.3745185365</v>
      </c>
      <c r="Z146" s="13">
        <v>1324245</v>
      </c>
      <c r="AA146" s="13">
        <v>244539</v>
      </c>
      <c r="AB146" s="13">
        <v>837225.6</v>
      </c>
    </row>
    <row r="147" spans="1:28">
      <c r="A147" s="2">
        <v>393</v>
      </c>
      <c r="B147" s="1" t="s">
        <v>139</v>
      </c>
      <c r="C147" s="13">
        <v>478036.70807015849</v>
      </c>
      <c r="D147" s="13">
        <v>478036.70807015849</v>
      </c>
      <c r="E147" s="13">
        <v>0</v>
      </c>
      <c r="F147" s="13">
        <v>465320</v>
      </c>
      <c r="G147" s="13">
        <v>465320</v>
      </c>
      <c r="H147" s="13">
        <v>0</v>
      </c>
      <c r="I147" s="13">
        <v>39548</v>
      </c>
      <c r="J147" s="13">
        <v>39548</v>
      </c>
      <c r="K147" s="13">
        <v>0</v>
      </c>
      <c r="L147" s="35">
        <v>101284.03975322309</v>
      </c>
      <c r="M147" s="13">
        <v>163098.03975322307</v>
      </c>
      <c r="N147" s="13">
        <v>58771</v>
      </c>
      <c r="O147" s="13">
        <v>0</v>
      </c>
      <c r="P147" s="13">
        <v>75963.029814917318</v>
      </c>
      <c r="Q147" s="35">
        <v>4857.6524884820483</v>
      </c>
      <c r="R147" s="13">
        <v>1680</v>
      </c>
      <c r="S147" s="13">
        <v>0</v>
      </c>
      <c r="T147" s="13">
        <v>1260</v>
      </c>
      <c r="U147" s="35">
        <v>0</v>
      </c>
      <c r="V147" s="13">
        <v>0</v>
      </c>
      <c r="W147" s="13">
        <v>0</v>
      </c>
      <c r="X147" s="13">
        <v>0</v>
      </c>
      <c r="Y147" s="35">
        <v>2464.3176424607391</v>
      </c>
      <c r="Z147" s="13">
        <v>2640</v>
      </c>
      <c r="AA147" s="13">
        <v>0</v>
      </c>
      <c r="AB147" s="13">
        <v>2376</v>
      </c>
    </row>
    <row r="148" spans="1:28">
      <c r="A148" s="2">
        <v>394</v>
      </c>
      <c r="B148" s="1" t="s">
        <v>140</v>
      </c>
      <c r="C148" s="13">
        <v>13793412.408659907</v>
      </c>
      <c r="D148" s="13">
        <v>13099938.63871946</v>
      </c>
      <c r="E148" s="13">
        <v>693473.76994044776</v>
      </c>
      <c r="F148" s="13">
        <v>13345111</v>
      </c>
      <c r="G148" s="13">
        <v>12592535</v>
      </c>
      <c r="H148" s="13">
        <v>752576</v>
      </c>
      <c r="I148" s="13">
        <v>396104</v>
      </c>
      <c r="J148" s="13">
        <v>355181</v>
      </c>
      <c r="K148" s="13">
        <v>40923</v>
      </c>
      <c r="L148" s="35">
        <v>2853990.1484918706</v>
      </c>
      <c r="M148" s="13">
        <v>3349713.1484918706</v>
      </c>
      <c r="N148" s="13">
        <v>1928202</v>
      </c>
      <c r="O148" s="13">
        <v>266465</v>
      </c>
      <c r="P148" s="13">
        <v>1687976.1484918706</v>
      </c>
      <c r="Q148" s="35">
        <v>240403.97413255824</v>
      </c>
      <c r="R148" s="13">
        <v>356612</v>
      </c>
      <c r="S148" s="13">
        <v>8501</v>
      </c>
      <c r="T148" s="13">
        <v>261083.25</v>
      </c>
      <c r="U148" s="35">
        <v>42217.045397595291</v>
      </c>
      <c r="V148" s="13">
        <v>110002</v>
      </c>
      <c r="W148" s="13">
        <v>318</v>
      </c>
      <c r="X148" s="13">
        <v>82501.5</v>
      </c>
      <c r="Y148" s="35">
        <v>189378.58940030227</v>
      </c>
      <c r="Z148" s="13">
        <v>1391316</v>
      </c>
      <c r="AA148" s="13">
        <v>303778</v>
      </c>
      <c r="AB148" s="13">
        <v>827902.65</v>
      </c>
    </row>
    <row r="149" spans="1:28">
      <c r="A149" s="2">
        <v>395</v>
      </c>
      <c r="B149" s="1" t="s">
        <v>448</v>
      </c>
      <c r="C149" s="13">
        <v>1151204.1276265136</v>
      </c>
      <c r="D149" s="13">
        <v>1135552.2934614678</v>
      </c>
      <c r="E149" s="13">
        <v>15651.834165045728</v>
      </c>
      <c r="F149" s="13">
        <v>1086711</v>
      </c>
      <c r="G149" s="13">
        <v>1073026</v>
      </c>
      <c r="H149" s="13">
        <v>13685</v>
      </c>
      <c r="I149" s="13">
        <v>43863</v>
      </c>
      <c r="J149" s="13">
        <v>43863</v>
      </c>
      <c r="K149" s="13">
        <v>0</v>
      </c>
      <c r="L149" s="35">
        <v>515585.70454311161</v>
      </c>
      <c r="M149" s="13">
        <v>777287.70454311161</v>
      </c>
      <c r="N149" s="13">
        <v>432080</v>
      </c>
      <c r="O149" s="13">
        <v>0</v>
      </c>
      <c r="P149" s="13">
        <v>345207.70454311161</v>
      </c>
      <c r="Q149" s="35">
        <v>37358.813545732926</v>
      </c>
      <c r="R149" s="13">
        <v>59745</v>
      </c>
      <c r="S149" s="13">
        <v>0</v>
      </c>
      <c r="T149" s="13">
        <v>44808.75</v>
      </c>
      <c r="U149" s="35">
        <v>27278.661153226745</v>
      </c>
      <c r="V149" s="13">
        <v>2205</v>
      </c>
      <c r="W149" s="13">
        <v>15536</v>
      </c>
      <c r="X149" s="13">
        <v>1653.75</v>
      </c>
      <c r="Y149" s="35">
        <v>21990.136350841716</v>
      </c>
      <c r="Z149" s="13">
        <v>159531</v>
      </c>
      <c r="AA149" s="13">
        <v>41345</v>
      </c>
      <c r="AB149" s="13">
        <v>90965.25</v>
      </c>
    </row>
    <row r="150" spans="1:28">
      <c r="A150" s="2">
        <v>396</v>
      </c>
      <c r="B150" s="1" t="s">
        <v>141</v>
      </c>
      <c r="C150" s="13">
        <v>7678129.3979877206</v>
      </c>
      <c r="D150" s="13">
        <v>7417525.6881551063</v>
      </c>
      <c r="E150" s="13">
        <v>260603.70983261405</v>
      </c>
      <c r="F150" s="13">
        <v>7556679</v>
      </c>
      <c r="G150" s="13">
        <v>7297966</v>
      </c>
      <c r="H150" s="13">
        <v>258713</v>
      </c>
      <c r="I150" s="13">
        <v>385618</v>
      </c>
      <c r="J150" s="13">
        <v>379920</v>
      </c>
      <c r="K150" s="13">
        <v>5698</v>
      </c>
      <c r="L150" s="35">
        <v>2287199.8842608859</v>
      </c>
      <c r="M150" s="13">
        <v>2646970.8842608859</v>
      </c>
      <c r="N150" s="13">
        <v>1613648</v>
      </c>
      <c r="O150" s="13">
        <v>77187</v>
      </c>
      <c r="P150" s="13">
        <v>1110509.8842608859</v>
      </c>
      <c r="Q150" s="35">
        <v>446072.26193986851</v>
      </c>
      <c r="R150" s="13">
        <v>67920</v>
      </c>
      <c r="S150" s="13">
        <v>1588</v>
      </c>
      <c r="T150" s="13">
        <v>49749</v>
      </c>
      <c r="U150" s="35">
        <v>8495.5940384133064</v>
      </c>
      <c r="V150" s="13">
        <v>15951</v>
      </c>
      <c r="W150" s="13">
        <v>0</v>
      </c>
      <c r="X150" s="13">
        <v>11963.25</v>
      </c>
      <c r="Y150" s="35">
        <v>30777.847373162815</v>
      </c>
      <c r="Z150" s="13">
        <v>192919</v>
      </c>
      <c r="AA150" s="13">
        <v>100626</v>
      </c>
      <c r="AB150" s="13">
        <v>71957.55</v>
      </c>
    </row>
    <row r="151" spans="1:28">
      <c r="A151" s="2">
        <v>397</v>
      </c>
      <c r="B151" s="1" t="s">
        <v>142</v>
      </c>
      <c r="C151" s="13">
        <v>2713330.8169346866</v>
      </c>
      <c r="D151" s="13">
        <v>2626641.8428845285</v>
      </c>
      <c r="E151" s="13">
        <v>86688.974050158242</v>
      </c>
      <c r="F151" s="13">
        <v>2696729</v>
      </c>
      <c r="G151" s="13">
        <v>2639863</v>
      </c>
      <c r="H151" s="13">
        <v>56866</v>
      </c>
      <c r="I151" s="13">
        <v>133362</v>
      </c>
      <c r="J151" s="13">
        <v>133190</v>
      </c>
      <c r="K151" s="13">
        <v>172</v>
      </c>
      <c r="L151" s="35">
        <v>829551.54994569253</v>
      </c>
      <c r="M151" s="13">
        <v>1382100.5499456925</v>
      </c>
      <c r="N151" s="13">
        <v>772190</v>
      </c>
      <c r="O151" s="13">
        <v>42640</v>
      </c>
      <c r="P151" s="13">
        <v>622163.6624592694</v>
      </c>
      <c r="Q151" s="35">
        <v>63204.813940073735</v>
      </c>
      <c r="R151" s="13">
        <v>69012</v>
      </c>
      <c r="S151" s="13">
        <v>174</v>
      </c>
      <c r="T151" s="13">
        <v>51628.5</v>
      </c>
      <c r="U151" s="35">
        <v>10021.857499106925</v>
      </c>
      <c r="V151" s="13">
        <v>65283</v>
      </c>
      <c r="W151" s="13">
        <v>0</v>
      </c>
      <c r="X151" s="13">
        <v>48962.25</v>
      </c>
      <c r="Y151" s="35">
        <v>21023.281536987914</v>
      </c>
      <c r="Z151" s="13">
        <v>69235</v>
      </c>
      <c r="AA151" s="13">
        <v>33065</v>
      </c>
      <c r="AB151" s="13">
        <v>29262.45</v>
      </c>
    </row>
    <row r="152" spans="1:28">
      <c r="A152" s="2">
        <v>398</v>
      </c>
      <c r="B152" s="1" t="s">
        <v>143</v>
      </c>
      <c r="C152" s="13">
        <v>6917557.0962822977</v>
      </c>
      <c r="D152" s="13">
        <v>6617597.9028875027</v>
      </c>
      <c r="E152" s="13">
        <v>299959.19339479535</v>
      </c>
      <c r="F152" s="13">
        <v>6316532</v>
      </c>
      <c r="G152" s="13">
        <v>5952153</v>
      </c>
      <c r="H152" s="13">
        <v>364379</v>
      </c>
      <c r="I152" s="13">
        <v>263670</v>
      </c>
      <c r="J152" s="13">
        <v>251438</v>
      </c>
      <c r="K152" s="13">
        <v>12232</v>
      </c>
      <c r="L152" s="35">
        <v>1822734.9354872003</v>
      </c>
      <c r="M152" s="13">
        <v>2800304.9354872005</v>
      </c>
      <c r="N152" s="13">
        <v>1537203</v>
      </c>
      <c r="O152" s="13">
        <v>39490</v>
      </c>
      <c r="P152" s="13">
        <v>1302591.9354872005</v>
      </c>
      <c r="Q152" s="35">
        <v>270496.93020936195</v>
      </c>
      <c r="R152" s="13">
        <v>227547</v>
      </c>
      <c r="S152" s="13">
        <v>450</v>
      </c>
      <c r="T152" s="13">
        <v>170322.75</v>
      </c>
      <c r="U152" s="35">
        <v>5802.4983507583747</v>
      </c>
      <c r="V152" s="13">
        <v>15417</v>
      </c>
      <c r="W152" s="13">
        <v>0</v>
      </c>
      <c r="X152" s="13">
        <v>11562.75</v>
      </c>
      <c r="Y152" s="35">
        <v>15038.793912713045</v>
      </c>
      <c r="Z152" s="13">
        <v>416349</v>
      </c>
      <c r="AA152" s="13">
        <v>6996</v>
      </c>
      <c r="AB152" s="13">
        <v>310093.95</v>
      </c>
    </row>
    <row r="153" spans="1:28">
      <c r="A153" s="2">
        <v>399</v>
      </c>
      <c r="B153" s="1" t="s">
        <v>144</v>
      </c>
      <c r="C153" s="13">
        <v>2379392.3467626935</v>
      </c>
      <c r="D153" s="13">
        <v>2295078.6582060019</v>
      </c>
      <c r="E153" s="13">
        <v>84313.688556691748</v>
      </c>
      <c r="F153" s="13">
        <v>1840025</v>
      </c>
      <c r="G153" s="13">
        <v>1769333</v>
      </c>
      <c r="H153" s="13">
        <v>70692</v>
      </c>
      <c r="I153" s="13">
        <v>94063</v>
      </c>
      <c r="J153" s="13">
        <v>94063</v>
      </c>
      <c r="K153" s="13">
        <v>0</v>
      </c>
      <c r="L153" s="35">
        <v>473426.77682113188</v>
      </c>
      <c r="M153" s="13">
        <v>624318.77682113182</v>
      </c>
      <c r="N153" s="13">
        <v>478609</v>
      </c>
      <c r="O153" s="13">
        <v>925</v>
      </c>
      <c r="P153" s="13">
        <v>146634.77682113182</v>
      </c>
      <c r="Q153" s="35">
        <v>84650.672120911608</v>
      </c>
      <c r="R153" s="13">
        <v>59664</v>
      </c>
      <c r="S153" s="13">
        <v>0</v>
      </c>
      <c r="T153" s="13">
        <v>44748</v>
      </c>
      <c r="U153" s="35">
        <v>6935.6155761868868</v>
      </c>
      <c r="V153" s="13">
        <v>11353</v>
      </c>
      <c r="W153" s="13">
        <v>0</v>
      </c>
      <c r="X153" s="13">
        <v>8514.75</v>
      </c>
      <c r="Y153" s="35">
        <v>207.39601924457972</v>
      </c>
      <c r="Z153" s="13">
        <v>21127</v>
      </c>
      <c r="AA153" s="13">
        <v>39557</v>
      </c>
      <c r="AB153" s="13">
        <v>-12010.05</v>
      </c>
    </row>
    <row r="154" spans="1:28">
      <c r="A154" s="2">
        <v>400</v>
      </c>
      <c r="B154" s="1" t="s">
        <v>145</v>
      </c>
      <c r="C154" s="13">
        <v>20073697.319614545</v>
      </c>
      <c r="D154" s="13">
        <v>19682215.826414995</v>
      </c>
      <c r="E154" s="13">
        <v>391481.49319954973</v>
      </c>
      <c r="F154" s="13">
        <v>20751693</v>
      </c>
      <c r="G154" s="13">
        <v>20387859</v>
      </c>
      <c r="H154" s="13">
        <v>363834</v>
      </c>
      <c r="I154" s="13">
        <v>442129</v>
      </c>
      <c r="J154" s="13">
        <v>426871</v>
      </c>
      <c r="K154" s="13">
        <v>15258</v>
      </c>
      <c r="L154" s="35">
        <v>7668741.3966399133</v>
      </c>
      <c r="M154" s="13">
        <v>11050761.396639913</v>
      </c>
      <c r="N154" s="13">
        <v>7272456</v>
      </c>
      <c r="O154" s="13">
        <v>43100</v>
      </c>
      <c r="P154" s="13">
        <v>3821405.3966399133</v>
      </c>
      <c r="Q154" s="35">
        <v>84275.390736340269</v>
      </c>
      <c r="R154" s="13">
        <v>125644</v>
      </c>
      <c r="S154" s="13">
        <v>980</v>
      </c>
      <c r="T154" s="13">
        <v>93498</v>
      </c>
      <c r="U154" s="35">
        <v>15255.598432703253</v>
      </c>
      <c r="V154" s="13">
        <v>78766</v>
      </c>
      <c r="W154" s="13">
        <v>918</v>
      </c>
      <c r="X154" s="13">
        <v>59074.5</v>
      </c>
      <c r="Y154" s="35">
        <v>33088.803208289442</v>
      </c>
      <c r="Z154" s="13">
        <v>262065</v>
      </c>
      <c r="AA154" s="13">
        <v>56399</v>
      </c>
      <c r="AB154" s="13">
        <v>161934.29999999999</v>
      </c>
    </row>
    <row r="155" spans="1:28">
      <c r="A155" s="2">
        <v>402</v>
      </c>
      <c r="B155" s="1" t="s">
        <v>146</v>
      </c>
      <c r="C155" s="13">
        <v>18362408.467806887</v>
      </c>
      <c r="D155" s="13">
        <v>17769855.255339317</v>
      </c>
      <c r="E155" s="13">
        <v>592553.21246757079</v>
      </c>
      <c r="F155" s="13">
        <v>17786947</v>
      </c>
      <c r="G155" s="13">
        <v>17147196</v>
      </c>
      <c r="H155" s="13">
        <v>639751</v>
      </c>
      <c r="I155" s="13">
        <v>436283</v>
      </c>
      <c r="J155" s="13">
        <v>404236</v>
      </c>
      <c r="K155" s="13">
        <v>32047</v>
      </c>
      <c r="L155" s="35">
        <v>4691636.1014235495</v>
      </c>
      <c r="M155" s="13">
        <v>8092950.6014235495</v>
      </c>
      <c r="N155" s="13">
        <v>3036696</v>
      </c>
      <c r="O155" s="13">
        <v>87800</v>
      </c>
      <c r="P155" s="13">
        <v>3518727.0760676619</v>
      </c>
      <c r="Q155" s="35">
        <v>210671.18571903597</v>
      </c>
      <c r="R155" s="13">
        <v>343286</v>
      </c>
      <c r="S155" s="13">
        <v>3310</v>
      </c>
      <c r="T155" s="13">
        <v>254982</v>
      </c>
      <c r="U155" s="35">
        <v>29538.152603777209</v>
      </c>
      <c r="V155" s="13">
        <v>108344</v>
      </c>
      <c r="W155" s="13">
        <v>734</v>
      </c>
      <c r="X155" s="13">
        <v>81258</v>
      </c>
      <c r="Y155" s="35">
        <v>78971.596672717453</v>
      </c>
      <c r="Z155" s="13">
        <v>357956</v>
      </c>
      <c r="AA155" s="13">
        <v>62091</v>
      </c>
      <c r="AB155" s="13">
        <v>225615.3</v>
      </c>
    </row>
    <row r="156" spans="1:28">
      <c r="A156" s="2">
        <v>405</v>
      </c>
      <c r="B156" s="1" t="s">
        <v>147</v>
      </c>
      <c r="C156" s="13">
        <v>16149820.678168781</v>
      </c>
      <c r="D156" s="13">
        <v>15412722.844285473</v>
      </c>
      <c r="E156" s="13">
        <v>737097.83388330776</v>
      </c>
      <c r="F156" s="13">
        <v>15845330</v>
      </c>
      <c r="G156" s="13">
        <v>15181180</v>
      </c>
      <c r="H156" s="13">
        <v>664150</v>
      </c>
      <c r="I156" s="13">
        <v>878181</v>
      </c>
      <c r="J156" s="13">
        <v>805333</v>
      </c>
      <c r="K156" s="13">
        <v>72848</v>
      </c>
      <c r="L156" s="35">
        <v>5984693.4290548936</v>
      </c>
      <c r="M156" s="13">
        <v>7944670.4290548936</v>
      </c>
      <c r="N156" s="13">
        <v>6012778</v>
      </c>
      <c r="O156" s="13">
        <v>221536</v>
      </c>
      <c r="P156" s="13">
        <v>2153428.4290548936</v>
      </c>
      <c r="Q156" s="35">
        <v>167095.25326303256</v>
      </c>
      <c r="R156" s="13"/>
      <c r="S156" s="13"/>
      <c r="T156" s="13">
        <v>0</v>
      </c>
      <c r="U156" s="35">
        <v>42959.948127022413</v>
      </c>
      <c r="V156" s="13">
        <v>108598</v>
      </c>
      <c r="W156" s="13">
        <v>700</v>
      </c>
      <c r="X156" s="13">
        <v>81448.5</v>
      </c>
      <c r="Y156" s="35">
        <v>72854.606036147437</v>
      </c>
      <c r="Z156" s="13">
        <v>498151</v>
      </c>
      <c r="AA156" s="13">
        <v>159256</v>
      </c>
      <c r="AB156" s="13">
        <v>265921.95</v>
      </c>
    </row>
    <row r="157" spans="1:28">
      <c r="A157" s="2">
        <v>406</v>
      </c>
      <c r="B157" s="1" t="s">
        <v>148</v>
      </c>
      <c r="C157" s="13">
        <v>7288999.0193219027</v>
      </c>
      <c r="D157" s="13">
        <v>6951201.8858746411</v>
      </c>
      <c r="E157" s="13">
        <v>337797.13344726193</v>
      </c>
      <c r="F157" s="13">
        <v>7760362</v>
      </c>
      <c r="G157" s="13">
        <v>7336396</v>
      </c>
      <c r="H157" s="13">
        <v>423966</v>
      </c>
      <c r="I157" s="13">
        <v>184934</v>
      </c>
      <c r="J157" s="13">
        <v>178749</v>
      </c>
      <c r="K157" s="13">
        <v>6185</v>
      </c>
      <c r="L157" s="35">
        <v>1600871.7939081669</v>
      </c>
      <c r="M157" s="13">
        <v>2463941.7939081667</v>
      </c>
      <c r="N157" s="13">
        <v>1162630</v>
      </c>
      <c r="O157" s="13">
        <v>0</v>
      </c>
      <c r="P157" s="13">
        <v>1200653.8454311253</v>
      </c>
      <c r="Q157" s="35">
        <v>103310.99461858998</v>
      </c>
      <c r="R157" s="13">
        <v>183546</v>
      </c>
      <c r="S157" s="13">
        <v>1413</v>
      </c>
      <c r="T157" s="13">
        <v>136599.75</v>
      </c>
      <c r="U157" s="35">
        <v>13696.206318329578</v>
      </c>
      <c r="V157" s="13">
        <v>38780</v>
      </c>
      <c r="W157" s="13">
        <v>274</v>
      </c>
      <c r="X157" s="13">
        <v>29085</v>
      </c>
      <c r="Y157" s="35">
        <v>20381.62527055114</v>
      </c>
      <c r="Z157" s="13">
        <v>64424</v>
      </c>
      <c r="AA157" s="13">
        <v>22734</v>
      </c>
      <c r="AB157" s="13">
        <v>32595.599999999999</v>
      </c>
    </row>
    <row r="158" spans="1:28">
      <c r="A158" s="2">
        <v>412</v>
      </c>
      <c r="B158" s="1" t="s">
        <v>462</v>
      </c>
      <c r="C158" s="13">
        <v>834763.7003414022</v>
      </c>
      <c r="D158" s="13">
        <v>822141.3616574303</v>
      </c>
      <c r="E158" s="13">
        <v>12622.33868397193</v>
      </c>
      <c r="F158" s="13">
        <v>749553</v>
      </c>
      <c r="G158" s="13">
        <v>737972</v>
      </c>
      <c r="H158" s="13">
        <v>11581</v>
      </c>
      <c r="I158" s="13">
        <v>40644</v>
      </c>
      <c r="J158" s="13">
        <v>40644</v>
      </c>
      <c r="K158" s="13">
        <v>0</v>
      </c>
      <c r="L158" s="35">
        <v>267800.61620145227</v>
      </c>
      <c r="M158" s="13">
        <v>418727.61620145227</v>
      </c>
      <c r="N158" s="13">
        <v>299384</v>
      </c>
      <c r="O158" s="13">
        <v>0</v>
      </c>
      <c r="P158" s="13">
        <v>119343.61620145227</v>
      </c>
      <c r="Q158" s="35">
        <v>51163.276708302619</v>
      </c>
      <c r="R158" s="13">
        <v>69721</v>
      </c>
      <c r="S158" s="13">
        <v>6003</v>
      </c>
      <c r="T158" s="13">
        <v>47788.5</v>
      </c>
      <c r="U158" s="35">
        <v>26444.581332697864</v>
      </c>
      <c r="V158" s="13">
        <v>19566</v>
      </c>
      <c r="W158" s="13">
        <v>697</v>
      </c>
      <c r="X158" s="13">
        <v>14674.5</v>
      </c>
      <c r="Y158" s="35">
        <v>2216.3959642833101</v>
      </c>
      <c r="Z158" s="13">
        <v>70481</v>
      </c>
      <c r="AA158" s="13">
        <v>18965</v>
      </c>
      <c r="AB158" s="13">
        <v>39421.800000000003</v>
      </c>
    </row>
    <row r="159" spans="1:28">
      <c r="A159" s="2">
        <v>415</v>
      </c>
      <c r="B159" s="1" t="s">
        <v>149</v>
      </c>
      <c r="C159" s="13">
        <v>828484.23493268644</v>
      </c>
      <c r="D159" s="13">
        <v>799350.08348457469</v>
      </c>
      <c r="E159" s="13">
        <v>29134.151448111697</v>
      </c>
      <c r="F159" s="13">
        <v>648483</v>
      </c>
      <c r="G159" s="13">
        <v>626956</v>
      </c>
      <c r="H159" s="13">
        <v>21527</v>
      </c>
      <c r="I159" s="13">
        <v>43271</v>
      </c>
      <c r="J159" s="13">
        <v>43271</v>
      </c>
      <c r="K159" s="13">
        <v>0</v>
      </c>
      <c r="L159" s="35">
        <v>214980.1567572256</v>
      </c>
      <c r="M159" s="13">
        <v>379164.90675722563</v>
      </c>
      <c r="N159" s="13">
        <v>159243</v>
      </c>
      <c r="O159" s="13">
        <v>106135</v>
      </c>
      <c r="P159" s="13">
        <v>161235.11756791919</v>
      </c>
      <c r="Q159" s="35">
        <v>13105.133346952123</v>
      </c>
      <c r="R159" s="13">
        <v>15238</v>
      </c>
      <c r="S159" s="13">
        <v>0</v>
      </c>
      <c r="T159" s="13">
        <v>11428.5</v>
      </c>
      <c r="U159" s="35">
        <v>0</v>
      </c>
      <c r="V159" s="13">
        <v>9516</v>
      </c>
      <c r="W159" s="13">
        <v>0</v>
      </c>
      <c r="X159" s="13">
        <v>7137</v>
      </c>
      <c r="Y159" s="35">
        <v>2781.1726718621803</v>
      </c>
      <c r="Z159" s="13">
        <v>19442</v>
      </c>
      <c r="AA159" s="13">
        <v>3000</v>
      </c>
      <c r="AB159" s="13">
        <v>12694.5</v>
      </c>
    </row>
    <row r="160" spans="1:28">
      <c r="A160" s="2">
        <v>416</v>
      </c>
      <c r="B160" s="1" t="s">
        <v>150</v>
      </c>
      <c r="C160" s="13">
        <v>2430761.5086128167</v>
      </c>
      <c r="D160" s="13">
        <v>2394372.8953021262</v>
      </c>
      <c r="E160" s="13">
        <v>36388.613310690409</v>
      </c>
      <c r="F160" s="13">
        <v>2416210</v>
      </c>
      <c r="G160" s="13">
        <v>2378712</v>
      </c>
      <c r="H160" s="13">
        <v>37498</v>
      </c>
      <c r="I160" s="13">
        <v>126416</v>
      </c>
      <c r="J160" s="13">
        <v>125879</v>
      </c>
      <c r="K160" s="13">
        <v>537</v>
      </c>
      <c r="L160" s="35">
        <v>456554.51996506145</v>
      </c>
      <c r="M160" s="13">
        <v>696877.51996506145</v>
      </c>
      <c r="N160" s="13">
        <v>544474</v>
      </c>
      <c r="O160" s="13">
        <v>92912</v>
      </c>
      <c r="P160" s="13">
        <v>245315.51996506145</v>
      </c>
      <c r="Q160" s="35">
        <v>89003.680017171457</v>
      </c>
      <c r="R160" s="13">
        <v>80891</v>
      </c>
      <c r="S160" s="13">
        <v>3063</v>
      </c>
      <c r="T160" s="13">
        <v>58371</v>
      </c>
      <c r="U160" s="35">
        <v>9063.4719337962379</v>
      </c>
      <c r="V160" s="13">
        <v>23638</v>
      </c>
      <c r="W160" s="13">
        <v>1080</v>
      </c>
      <c r="X160" s="13">
        <v>17728.5</v>
      </c>
      <c r="Y160" s="35">
        <v>18008.490360689309</v>
      </c>
      <c r="Z160" s="13">
        <v>41995</v>
      </c>
      <c r="AA160" s="13">
        <v>15021</v>
      </c>
      <c r="AB160" s="13">
        <v>23451.45</v>
      </c>
    </row>
    <row r="161" spans="1:28">
      <c r="A161" s="2">
        <v>417</v>
      </c>
      <c r="B161" s="1" t="s">
        <v>151</v>
      </c>
      <c r="C161" s="13">
        <v>779465.04383145459</v>
      </c>
      <c r="D161" s="13">
        <v>763975.36427872174</v>
      </c>
      <c r="E161" s="13">
        <v>15489.679552732809</v>
      </c>
      <c r="F161" s="13">
        <v>627128</v>
      </c>
      <c r="G161" s="13">
        <v>596053</v>
      </c>
      <c r="H161" s="13">
        <v>31075</v>
      </c>
      <c r="I161" s="13">
        <v>32412</v>
      </c>
      <c r="J161" s="13">
        <v>32412</v>
      </c>
      <c r="K161" s="13">
        <v>0</v>
      </c>
      <c r="L161" s="35">
        <v>180904.75721703714</v>
      </c>
      <c r="M161" s="13">
        <v>318688.00721703714</v>
      </c>
      <c r="N161" s="13">
        <v>110644</v>
      </c>
      <c r="O161" s="13">
        <v>4304</v>
      </c>
      <c r="P161" s="13">
        <v>135678.56791277786</v>
      </c>
      <c r="Q161" s="35">
        <v>24604.369765660089</v>
      </c>
      <c r="R161" s="13">
        <v>47607</v>
      </c>
      <c r="S161" s="13">
        <v>0</v>
      </c>
      <c r="T161" s="13">
        <v>35705.25</v>
      </c>
      <c r="U161" s="35">
        <v>0</v>
      </c>
      <c r="V161" s="13">
        <v>0</v>
      </c>
      <c r="W161" s="13">
        <v>0</v>
      </c>
      <c r="X161" s="13">
        <v>0</v>
      </c>
      <c r="Y161" s="35">
        <v>638.08047300152305</v>
      </c>
      <c r="Z161" s="13">
        <v>26640</v>
      </c>
      <c r="AA161" s="13">
        <v>14487</v>
      </c>
      <c r="AB161" s="13">
        <v>9510.75</v>
      </c>
    </row>
    <row r="162" spans="1:28">
      <c r="A162" s="2">
        <v>420</v>
      </c>
      <c r="B162" s="1" t="s">
        <v>152</v>
      </c>
      <c r="C162" s="13">
        <v>1057660.5359327567</v>
      </c>
      <c r="D162" s="13">
        <v>1009337.3431558354</v>
      </c>
      <c r="E162" s="13">
        <v>48323.192776921336</v>
      </c>
      <c r="F162" s="13">
        <v>947612</v>
      </c>
      <c r="G162" s="13">
        <v>903292</v>
      </c>
      <c r="H162" s="13">
        <v>44320</v>
      </c>
      <c r="I162" s="13">
        <v>28057</v>
      </c>
      <c r="J162" s="13">
        <v>28057</v>
      </c>
      <c r="K162" s="13">
        <v>0</v>
      </c>
      <c r="L162" s="35">
        <v>258509.70409346765</v>
      </c>
      <c r="M162" s="13">
        <v>445564.20409346768</v>
      </c>
      <c r="N162" s="13">
        <v>281066</v>
      </c>
      <c r="O162" s="13">
        <v>7057</v>
      </c>
      <c r="P162" s="13">
        <v>171555.20409346768</v>
      </c>
      <c r="Q162" s="35">
        <v>26827.11145434641</v>
      </c>
      <c r="R162" s="13">
        <v>17262</v>
      </c>
      <c r="S162" s="13">
        <v>0</v>
      </c>
      <c r="T162" s="13">
        <v>12946.5</v>
      </c>
      <c r="U162" s="35">
        <v>4426.926288220061</v>
      </c>
      <c r="V162" s="13">
        <v>0</v>
      </c>
      <c r="W162" s="13">
        <v>1392</v>
      </c>
      <c r="X162" s="13">
        <v>0</v>
      </c>
      <c r="Y162" s="35">
        <v>148.99139313547394</v>
      </c>
      <c r="Z162" s="13">
        <v>75469</v>
      </c>
      <c r="AA162" s="13">
        <v>24508</v>
      </c>
      <c r="AB162" s="13">
        <v>39641.550000000003</v>
      </c>
    </row>
    <row r="163" spans="1:28">
      <c r="A163" s="2">
        <v>424</v>
      </c>
      <c r="B163" s="1" t="s">
        <v>415</v>
      </c>
      <c r="C163" s="13">
        <v>821273.31425012427</v>
      </c>
      <c r="D163" s="13">
        <v>811226.43813274999</v>
      </c>
      <c r="E163" s="13">
        <v>10046.87611737431</v>
      </c>
      <c r="F163" s="13">
        <v>801901</v>
      </c>
      <c r="G163" s="13">
        <v>788425</v>
      </c>
      <c r="H163" s="13">
        <v>13476</v>
      </c>
      <c r="I163" s="13">
        <v>10147</v>
      </c>
      <c r="J163" s="13">
        <v>6165</v>
      </c>
      <c r="K163" s="13">
        <v>3982</v>
      </c>
      <c r="L163" s="35">
        <v>106820.12359659851</v>
      </c>
      <c r="M163" s="13">
        <v>181868.87359659851</v>
      </c>
      <c r="N163" s="13">
        <v>34450</v>
      </c>
      <c r="O163" s="13">
        <v>0</v>
      </c>
      <c r="P163" s="13">
        <v>80115.092697448883</v>
      </c>
      <c r="Q163" s="35">
        <v>1906.6343654364755</v>
      </c>
      <c r="R163" s="13">
        <v>477</v>
      </c>
      <c r="S163" s="13">
        <v>0</v>
      </c>
      <c r="T163" s="13">
        <v>357.75</v>
      </c>
      <c r="U163" s="35">
        <v>0</v>
      </c>
      <c r="V163" s="13">
        <v>0</v>
      </c>
      <c r="W163" s="13">
        <v>0</v>
      </c>
      <c r="X163" s="13">
        <v>0</v>
      </c>
      <c r="Y163" s="35">
        <v>0</v>
      </c>
      <c r="Z163" s="13">
        <v>86750</v>
      </c>
      <c r="AA163" s="13">
        <v>25300</v>
      </c>
      <c r="AB163" s="13">
        <v>46290.3</v>
      </c>
    </row>
    <row r="164" spans="1:28">
      <c r="A164" s="2">
        <v>425</v>
      </c>
      <c r="B164" s="1" t="s">
        <v>416</v>
      </c>
      <c r="C164" s="13">
        <v>1626241.3851841122</v>
      </c>
      <c r="D164" s="13">
        <v>1602966.0476250171</v>
      </c>
      <c r="E164" s="13">
        <v>23275.337559095224</v>
      </c>
      <c r="F164" s="13">
        <v>1656119</v>
      </c>
      <c r="G164" s="13">
        <v>1591099</v>
      </c>
      <c r="H164" s="13">
        <v>65020</v>
      </c>
      <c r="I164" s="13">
        <v>152369</v>
      </c>
      <c r="J164" s="13">
        <v>120928</v>
      </c>
      <c r="K164" s="13">
        <v>31441</v>
      </c>
      <c r="L164" s="35">
        <v>490017.89697973401</v>
      </c>
      <c r="M164" s="13">
        <v>884161.64697973407</v>
      </c>
      <c r="N164" s="13">
        <v>204720</v>
      </c>
      <c r="O164" s="13">
        <v>13881</v>
      </c>
      <c r="P164" s="13">
        <v>367513.42273480049</v>
      </c>
      <c r="Q164" s="35">
        <v>34027.390742763506</v>
      </c>
      <c r="R164" s="13">
        <v>61594</v>
      </c>
      <c r="S164" s="13">
        <v>364</v>
      </c>
      <c r="T164" s="13">
        <v>45922.5</v>
      </c>
      <c r="U164" s="35">
        <v>870.14021347265839</v>
      </c>
      <c r="V164" s="13">
        <v>210</v>
      </c>
      <c r="W164" s="13">
        <v>0</v>
      </c>
      <c r="X164" s="13">
        <v>157.5</v>
      </c>
      <c r="Y164" s="35">
        <v>6571.7123684194839</v>
      </c>
      <c r="Z164" s="13">
        <v>45364</v>
      </c>
      <c r="AA164" s="13">
        <v>4010</v>
      </c>
      <c r="AB164" s="13">
        <v>32269.200000000001</v>
      </c>
    </row>
    <row r="165" spans="1:28">
      <c r="A165" s="2">
        <v>429</v>
      </c>
      <c r="B165" s="1" t="s">
        <v>519</v>
      </c>
      <c r="C165" s="13">
        <v>302361.0292105453</v>
      </c>
      <c r="D165" s="13">
        <v>292115.09432771098</v>
      </c>
      <c r="E165" s="13">
        <v>10245.934882834308</v>
      </c>
      <c r="F165" s="13">
        <v>341324</v>
      </c>
      <c r="G165" s="13">
        <v>334552</v>
      </c>
      <c r="H165" s="13">
        <v>6772</v>
      </c>
      <c r="I165" s="13">
        <v>24399</v>
      </c>
      <c r="J165" s="13">
        <v>24399</v>
      </c>
      <c r="K165" s="13">
        <v>0</v>
      </c>
      <c r="L165" s="35">
        <v>132123.6246865346</v>
      </c>
      <c r="M165" s="13">
        <v>233123.1246865346</v>
      </c>
      <c r="N165" s="13">
        <v>104582</v>
      </c>
      <c r="O165" s="13">
        <v>0</v>
      </c>
      <c r="P165" s="13">
        <v>99092.718514900946</v>
      </c>
      <c r="Q165" s="35">
        <v>38662.436048179014</v>
      </c>
      <c r="R165" s="13">
        <v>17161</v>
      </c>
      <c r="S165" s="13">
        <v>0</v>
      </c>
      <c r="T165" s="13">
        <v>12870.75</v>
      </c>
      <c r="U165" s="35">
        <v>13040.962592887734</v>
      </c>
      <c r="V165" s="13">
        <v>3871</v>
      </c>
      <c r="W165" s="13">
        <v>0</v>
      </c>
      <c r="X165" s="13">
        <v>2903.25</v>
      </c>
      <c r="Y165" s="35">
        <v>12647.780035674959</v>
      </c>
      <c r="Z165" s="13">
        <v>0</v>
      </c>
      <c r="AA165" s="13">
        <v>8412</v>
      </c>
      <c r="AB165" s="13">
        <v>-6309</v>
      </c>
    </row>
    <row r="166" spans="1:28">
      <c r="A166" s="2">
        <v>431</v>
      </c>
      <c r="B166" s="1" t="s">
        <v>153</v>
      </c>
      <c r="C166" s="13">
        <v>580006.99924225721</v>
      </c>
      <c r="D166" s="13">
        <v>562166.63696482265</v>
      </c>
      <c r="E166" s="13">
        <v>17840.362277434589</v>
      </c>
      <c r="F166" s="13">
        <v>578932</v>
      </c>
      <c r="G166" s="13">
        <v>556826</v>
      </c>
      <c r="H166" s="13">
        <v>22106</v>
      </c>
      <c r="I166" s="13">
        <v>17042</v>
      </c>
      <c r="J166" s="13">
        <v>17042</v>
      </c>
      <c r="K166" s="13">
        <v>0</v>
      </c>
      <c r="L166" s="35">
        <v>135732.01700891752</v>
      </c>
      <c r="M166" s="13">
        <v>237640.51700891752</v>
      </c>
      <c r="N166" s="13">
        <v>90253</v>
      </c>
      <c r="O166" s="13">
        <v>203</v>
      </c>
      <c r="P166" s="13">
        <v>101799.01275668814</v>
      </c>
      <c r="Q166" s="35">
        <v>9957.1245176025532</v>
      </c>
      <c r="R166" s="13">
        <v>34974</v>
      </c>
      <c r="S166" s="13">
        <v>0</v>
      </c>
      <c r="T166" s="13">
        <v>26230.5</v>
      </c>
      <c r="U166" s="35">
        <v>6058.4391884812958</v>
      </c>
      <c r="V166" s="13">
        <v>0</v>
      </c>
      <c r="W166" s="13">
        <v>0</v>
      </c>
      <c r="X166" s="13">
        <v>0</v>
      </c>
      <c r="Y166" s="35">
        <v>2571.9887558999749</v>
      </c>
      <c r="Z166" s="13">
        <v>0</v>
      </c>
      <c r="AA166" s="13">
        <v>11979</v>
      </c>
      <c r="AB166" s="13">
        <v>-8984.25</v>
      </c>
    </row>
    <row r="167" spans="1:28">
      <c r="A167" s="2">
        <v>432</v>
      </c>
      <c r="B167" s="1" t="s">
        <v>154</v>
      </c>
      <c r="C167" s="13">
        <v>701536.88353262166</v>
      </c>
      <c r="D167" s="13">
        <v>701536.88353262166</v>
      </c>
      <c r="E167" s="13">
        <v>0</v>
      </c>
      <c r="F167" s="13">
        <v>584104</v>
      </c>
      <c r="G167" s="13">
        <v>572132</v>
      </c>
      <c r="H167" s="13">
        <v>11972</v>
      </c>
      <c r="I167" s="13">
        <v>40874</v>
      </c>
      <c r="J167" s="13">
        <v>40874</v>
      </c>
      <c r="K167" s="13">
        <v>0</v>
      </c>
      <c r="L167" s="35">
        <v>202777.84750009983</v>
      </c>
      <c r="M167" s="13">
        <v>330812.8475000998</v>
      </c>
      <c r="N167" s="13">
        <v>146963</v>
      </c>
      <c r="O167" s="13">
        <v>0</v>
      </c>
      <c r="P167" s="13">
        <v>152083.38562507488</v>
      </c>
      <c r="Q167" s="35">
        <v>36603.127481237745</v>
      </c>
      <c r="R167" s="13">
        <v>29814</v>
      </c>
      <c r="S167" s="13">
        <v>0</v>
      </c>
      <c r="T167" s="13">
        <v>22360.5</v>
      </c>
      <c r="U167" s="35">
        <v>14371.679044691102</v>
      </c>
      <c r="V167" s="13">
        <v>39340</v>
      </c>
      <c r="W167" s="13">
        <v>0</v>
      </c>
      <c r="X167" s="13">
        <v>29505</v>
      </c>
      <c r="Y167" s="35">
        <v>1062.4079606513528</v>
      </c>
      <c r="Z167" s="13">
        <v>4303</v>
      </c>
      <c r="AA167" s="13">
        <v>15924</v>
      </c>
      <c r="AB167" s="13">
        <v>-8337.75</v>
      </c>
    </row>
    <row r="168" spans="1:28">
      <c r="A168" s="2">
        <v>437</v>
      </c>
      <c r="B168" s="1" t="s">
        <v>155</v>
      </c>
      <c r="C168" s="13">
        <v>1447406.1889050889</v>
      </c>
      <c r="D168" s="13">
        <v>1396364.3901796662</v>
      </c>
      <c r="E168" s="13">
        <v>51041.798725422777</v>
      </c>
      <c r="F168" s="13">
        <v>1192657</v>
      </c>
      <c r="G168" s="13">
        <v>1139352</v>
      </c>
      <c r="H168" s="13">
        <v>53305</v>
      </c>
      <c r="I168" s="13">
        <v>38704</v>
      </c>
      <c r="J168" s="13">
        <v>37912</v>
      </c>
      <c r="K168" s="13">
        <v>792</v>
      </c>
      <c r="L168" s="35">
        <v>252621.85932069612</v>
      </c>
      <c r="M168" s="13">
        <v>429982.60932069609</v>
      </c>
      <c r="N168" s="13">
        <v>170537</v>
      </c>
      <c r="O168" s="13">
        <v>14536</v>
      </c>
      <c r="P168" s="13">
        <v>189466.3944905221</v>
      </c>
      <c r="Q168" s="35">
        <v>14042.696396461393</v>
      </c>
      <c r="R168" s="13">
        <v>37053</v>
      </c>
      <c r="S168" s="13">
        <v>545</v>
      </c>
      <c r="T168" s="13">
        <v>27381</v>
      </c>
      <c r="U168" s="35">
        <v>2667.8827299869245</v>
      </c>
      <c r="V168" s="13">
        <v>9515</v>
      </c>
      <c r="W168" s="13">
        <v>4515</v>
      </c>
      <c r="X168" s="13">
        <v>7136.25</v>
      </c>
      <c r="Y168" s="35">
        <v>2360.619632838449</v>
      </c>
      <c r="Z168" s="13">
        <v>103526</v>
      </c>
      <c r="AA168" s="13">
        <v>38778</v>
      </c>
      <c r="AB168" s="13">
        <v>49906.65</v>
      </c>
    </row>
    <row r="169" spans="1:28">
      <c r="A169" s="2">
        <v>439</v>
      </c>
      <c r="B169" s="1" t="s">
        <v>156</v>
      </c>
      <c r="C169" s="13">
        <v>16275355.794363834</v>
      </c>
      <c r="D169" s="13">
        <v>15617618.664361812</v>
      </c>
      <c r="E169" s="13">
        <v>657737.13000202237</v>
      </c>
      <c r="F169" s="13">
        <v>14841660</v>
      </c>
      <c r="G169" s="13">
        <v>14116877</v>
      </c>
      <c r="H169" s="13">
        <v>724783</v>
      </c>
      <c r="I169" s="13">
        <v>732207</v>
      </c>
      <c r="J169" s="13">
        <v>694927</v>
      </c>
      <c r="K169" s="13">
        <v>37280</v>
      </c>
      <c r="L169" s="35">
        <v>4973376.2935339697</v>
      </c>
      <c r="M169" s="13">
        <v>8643578.5435339697</v>
      </c>
      <c r="N169" s="13">
        <v>4733072</v>
      </c>
      <c r="O169" s="13">
        <v>0</v>
      </c>
      <c r="P169" s="13">
        <v>3730032.2201504773</v>
      </c>
      <c r="Q169" s="35">
        <v>141319.95434455638</v>
      </c>
      <c r="R169" s="13">
        <v>374266</v>
      </c>
      <c r="S169" s="13">
        <v>910</v>
      </c>
      <c r="T169" s="13">
        <v>280017</v>
      </c>
      <c r="U169" s="35">
        <v>52529.145083810683</v>
      </c>
      <c r="V169" s="13">
        <v>117744</v>
      </c>
      <c r="W169" s="13">
        <v>0</v>
      </c>
      <c r="X169" s="13">
        <v>88308</v>
      </c>
      <c r="Y169" s="35">
        <v>12550.63764735063</v>
      </c>
      <c r="Z169" s="13">
        <v>256406</v>
      </c>
      <c r="AA169" s="13">
        <v>111862</v>
      </c>
      <c r="AB169" s="13">
        <v>119133.75</v>
      </c>
    </row>
    <row r="170" spans="1:28">
      <c r="A170" s="2">
        <v>441</v>
      </c>
      <c r="B170" s="1" t="s">
        <v>157</v>
      </c>
      <c r="C170" s="13">
        <v>3262251.1251443317</v>
      </c>
      <c r="D170" s="13">
        <v>3180500.5977698551</v>
      </c>
      <c r="E170" s="13">
        <v>81750.527374476485</v>
      </c>
      <c r="F170" s="13">
        <v>2999767</v>
      </c>
      <c r="G170" s="13">
        <v>2932293</v>
      </c>
      <c r="H170" s="13">
        <v>67474</v>
      </c>
      <c r="I170" s="13">
        <v>154944</v>
      </c>
      <c r="J170" s="13">
        <v>154944</v>
      </c>
      <c r="K170" s="13">
        <v>0</v>
      </c>
      <c r="L170" s="35">
        <v>698560.33865848009</v>
      </c>
      <c r="M170" s="13">
        <v>1131073.33865848</v>
      </c>
      <c r="N170" s="13">
        <v>600128</v>
      </c>
      <c r="O170" s="13">
        <v>0</v>
      </c>
      <c r="P170" s="13">
        <v>523920.2539938601</v>
      </c>
      <c r="Q170" s="35">
        <v>105289.09895419395</v>
      </c>
      <c r="R170" s="13">
        <v>77956</v>
      </c>
      <c r="S170" s="13">
        <v>0</v>
      </c>
      <c r="T170" s="13">
        <v>58467</v>
      </c>
      <c r="U170" s="35">
        <v>9099.239152813645</v>
      </c>
      <c r="V170" s="13">
        <v>18761</v>
      </c>
      <c r="W170" s="13">
        <v>0</v>
      </c>
      <c r="X170" s="13">
        <v>14070.75</v>
      </c>
      <c r="Y170" s="35">
        <v>9829.4588431243337</v>
      </c>
      <c r="Z170" s="13">
        <v>53732</v>
      </c>
      <c r="AA170" s="13">
        <v>12125</v>
      </c>
      <c r="AB170" s="13">
        <v>33676.949999999997</v>
      </c>
    </row>
    <row r="171" spans="1:28">
      <c r="A171" s="2">
        <v>448</v>
      </c>
      <c r="B171" s="1" t="s">
        <v>158</v>
      </c>
      <c r="C171" s="13">
        <v>1474278.3963813153</v>
      </c>
      <c r="D171" s="13">
        <v>1452598.8838689134</v>
      </c>
      <c r="E171" s="13">
        <v>21679.512512401863</v>
      </c>
      <c r="F171" s="13">
        <v>1314287</v>
      </c>
      <c r="G171" s="13">
        <v>1271149</v>
      </c>
      <c r="H171" s="13">
        <v>43138</v>
      </c>
      <c r="I171" s="13">
        <v>80597</v>
      </c>
      <c r="J171" s="13">
        <v>80597</v>
      </c>
      <c r="K171" s="13">
        <v>0</v>
      </c>
      <c r="L171" s="35">
        <v>487273.48899450526</v>
      </c>
      <c r="M171" s="13">
        <v>854637.73899450526</v>
      </c>
      <c r="N171" s="13">
        <v>441559</v>
      </c>
      <c r="O171" s="13">
        <v>630</v>
      </c>
      <c r="P171" s="13">
        <v>365455.11674587894</v>
      </c>
      <c r="Q171" s="35">
        <v>26332.457288061603</v>
      </c>
      <c r="R171" s="13">
        <v>19082</v>
      </c>
      <c r="S171" s="13">
        <v>0</v>
      </c>
      <c r="T171" s="13">
        <v>14311.5</v>
      </c>
      <c r="U171" s="35">
        <v>9058.1948031215397</v>
      </c>
      <c r="V171" s="13">
        <v>6385</v>
      </c>
      <c r="W171" s="13">
        <v>0</v>
      </c>
      <c r="X171" s="13">
        <v>4788.75</v>
      </c>
      <c r="Y171" s="35">
        <v>4119.3140374095838</v>
      </c>
      <c r="Z171" s="13">
        <v>142188</v>
      </c>
      <c r="AA171" s="13">
        <v>126</v>
      </c>
      <c r="AB171" s="13">
        <v>108764.1</v>
      </c>
    </row>
    <row r="172" spans="1:28">
      <c r="A172" s="2">
        <v>450</v>
      </c>
      <c r="B172" s="1" t="s">
        <v>159</v>
      </c>
      <c r="C172" s="13">
        <v>819823.08176367637</v>
      </c>
      <c r="D172" s="13">
        <v>803007.08931299101</v>
      </c>
      <c r="E172" s="13">
        <v>16815.992450685382</v>
      </c>
      <c r="F172" s="13">
        <v>778388</v>
      </c>
      <c r="G172" s="13">
        <v>759917</v>
      </c>
      <c r="H172" s="13">
        <v>18471</v>
      </c>
      <c r="I172" s="13">
        <v>34381</v>
      </c>
      <c r="J172" s="13">
        <v>31174</v>
      </c>
      <c r="K172" s="13">
        <v>3207</v>
      </c>
      <c r="L172" s="35">
        <v>179917.0243864037</v>
      </c>
      <c r="M172" s="13">
        <v>274195.02438640373</v>
      </c>
      <c r="N172" s="13">
        <v>66692</v>
      </c>
      <c r="O172" s="13">
        <v>0</v>
      </c>
      <c r="P172" s="13">
        <v>134937.76828980277</v>
      </c>
      <c r="Q172" s="35">
        <v>96583.083161674265</v>
      </c>
      <c r="R172" s="13">
        <v>73515</v>
      </c>
      <c r="S172" s="13">
        <v>326</v>
      </c>
      <c r="T172" s="13">
        <v>54891.75</v>
      </c>
      <c r="U172" s="35">
        <v>8249.0347663342964</v>
      </c>
      <c r="V172" s="13">
        <v>19143</v>
      </c>
      <c r="W172" s="13">
        <v>900</v>
      </c>
      <c r="X172" s="13">
        <v>14357.25</v>
      </c>
      <c r="Y172" s="35">
        <v>2568.0156520830287</v>
      </c>
      <c r="Z172" s="13">
        <v>10155</v>
      </c>
      <c r="AA172" s="13">
        <v>499</v>
      </c>
      <c r="AB172" s="13">
        <v>7907.55</v>
      </c>
    </row>
    <row r="173" spans="1:28">
      <c r="A173" s="2">
        <v>451</v>
      </c>
      <c r="B173" s="1" t="s">
        <v>160</v>
      </c>
      <c r="C173" s="13">
        <v>2472235.6202931944</v>
      </c>
      <c r="D173" s="13">
        <v>2339508.1560382205</v>
      </c>
      <c r="E173" s="13">
        <v>132727.4642549741</v>
      </c>
      <c r="F173" s="13">
        <v>2360109</v>
      </c>
      <c r="G173" s="13">
        <v>2214415</v>
      </c>
      <c r="H173" s="13">
        <v>145694</v>
      </c>
      <c r="I173" s="13">
        <v>136076</v>
      </c>
      <c r="J173" s="13">
        <v>136076</v>
      </c>
      <c r="K173" s="13">
        <v>0</v>
      </c>
      <c r="L173" s="35">
        <v>398083.2794725353</v>
      </c>
      <c r="M173" s="13">
        <v>665639.77947253524</v>
      </c>
      <c r="N173" s="13">
        <v>292852</v>
      </c>
      <c r="O173" s="13">
        <v>0</v>
      </c>
      <c r="P173" s="13">
        <v>298562.45960440149</v>
      </c>
      <c r="Q173" s="35">
        <v>36020.608799657399</v>
      </c>
      <c r="R173" s="13">
        <v>42722</v>
      </c>
      <c r="S173" s="13">
        <v>146</v>
      </c>
      <c r="T173" s="13">
        <v>31932</v>
      </c>
      <c r="U173" s="35">
        <v>18264.735612987406</v>
      </c>
      <c r="V173" s="13">
        <v>24965</v>
      </c>
      <c r="W173" s="13">
        <v>0</v>
      </c>
      <c r="X173" s="13">
        <v>18723.75</v>
      </c>
      <c r="Y173" s="35">
        <v>277.91861199537072</v>
      </c>
      <c r="Z173" s="13">
        <v>13175</v>
      </c>
      <c r="AA173" s="13">
        <v>1543</v>
      </c>
      <c r="AB173" s="13">
        <v>9482.4000000000015</v>
      </c>
    </row>
    <row r="174" spans="1:28">
      <c r="A174" s="2">
        <v>453</v>
      </c>
      <c r="B174" s="1" t="s">
        <v>161</v>
      </c>
      <c r="C174" s="13">
        <v>11799521.307763105</v>
      </c>
      <c r="D174" s="13">
        <v>11546110.552871158</v>
      </c>
      <c r="E174" s="13">
        <v>253410.75489194714</v>
      </c>
      <c r="F174" s="13">
        <v>12060886</v>
      </c>
      <c r="G174" s="13">
        <v>11728640</v>
      </c>
      <c r="H174" s="13">
        <v>332246</v>
      </c>
      <c r="I174" s="13">
        <v>505357</v>
      </c>
      <c r="J174" s="13">
        <v>502204</v>
      </c>
      <c r="K174" s="13">
        <v>3153</v>
      </c>
      <c r="L174" s="35">
        <v>2512254.1302114273</v>
      </c>
      <c r="M174" s="13">
        <v>3207164.1302114273</v>
      </c>
      <c r="N174" s="13">
        <v>2568950</v>
      </c>
      <c r="O174" s="13">
        <v>325542</v>
      </c>
      <c r="P174" s="13">
        <v>963756.13021142734</v>
      </c>
      <c r="Q174" s="35">
        <v>361336.03078656999</v>
      </c>
      <c r="R174" s="13">
        <v>220415</v>
      </c>
      <c r="S174" s="13">
        <v>15808</v>
      </c>
      <c r="T174" s="13">
        <v>153455.25</v>
      </c>
      <c r="U174" s="35">
        <v>35718.258971702962</v>
      </c>
      <c r="V174" s="13">
        <v>125559</v>
      </c>
      <c r="W174" s="13">
        <v>0</v>
      </c>
      <c r="X174" s="13">
        <v>94169.25</v>
      </c>
      <c r="Y174" s="35">
        <v>5170.5973073734876</v>
      </c>
      <c r="Z174" s="13">
        <v>197782</v>
      </c>
      <c r="AA174" s="13">
        <v>37274</v>
      </c>
      <c r="AB174" s="13">
        <v>127110</v>
      </c>
    </row>
    <row r="175" spans="1:28">
      <c r="A175" s="2">
        <v>457</v>
      </c>
      <c r="B175" s="1" t="s">
        <v>162</v>
      </c>
      <c r="C175" s="13">
        <v>3700357.2047407581</v>
      </c>
      <c r="D175" s="13">
        <v>3423384.8255259083</v>
      </c>
      <c r="E175" s="13">
        <v>276972.37921485002</v>
      </c>
      <c r="F175" s="13">
        <v>3110586</v>
      </c>
      <c r="G175" s="13">
        <v>2917326</v>
      </c>
      <c r="H175" s="13">
        <v>193260</v>
      </c>
      <c r="I175" s="13">
        <v>93766</v>
      </c>
      <c r="J175" s="13">
        <v>75199</v>
      </c>
      <c r="K175" s="13">
        <v>18567</v>
      </c>
      <c r="L175" s="35">
        <v>945550.50453011005</v>
      </c>
      <c r="M175" s="13">
        <v>1385595.5045301099</v>
      </c>
      <c r="N175" s="13">
        <v>715175</v>
      </c>
      <c r="O175" s="13">
        <v>17771</v>
      </c>
      <c r="P175" s="13">
        <v>688191.50453010993</v>
      </c>
      <c r="Q175" s="35">
        <v>50577.684049510761</v>
      </c>
      <c r="R175" s="13">
        <v>111823</v>
      </c>
      <c r="S175" s="13">
        <v>4632</v>
      </c>
      <c r="T175" s="13">
        <v>80393.25</v>
      </c>
      <c r="U175" s="35">
        <v>0</v>
      </c>
      <c r="V175" s="13">
        <v>6732</v>
      </c>
      <c r="W175" s="13">
        <v>0</v>
      </c>
      <c r="X175" s="13">
        <v>5049</v>
      </c>
      <c r="Y175" s="35">
        <v>8277.5644922252377</v>
      </c>
      <c r="Z175" s="13">
        <v>112339</v>
      </c>
      <c r="AA175" s="13">
        <v>12497</v>
      </c>
      <c r="AB175" s="13">
        <v>75218.100000000006</v>
      </c>
    </row>
    <row r="176" spans="1:28">
      <c r="A176" s="2">
        <v>458</v>
      </c>
      <c r="B176" s="1" t="s">
        <v>430</v>
      </c>
      <c r="C176" s="13">
        <v>301677.31501107878</v>
      </c>
      <c r="D176" s="13">
        <v>301677.31501107878</v>
      </c>
      <c r="E176" s="13">
        <v>0</v>
      </c>
      <c r="F176" s="13">
        <v>274280</v>
      </c>
      <c r="G176" s="13">
        <v>274280</v>
      </c>
      <c r="H176" s="13">
        <v>0</v>
      </c>
      <c r="I176" s="13">
        <v>569</v>
      </c>
      <c r="J176" s="13">
        <v>569</v>
      </c>
      <c r="K176" s="13">
        <v>0</v>
      </c>
      <c r="L176" s="35">
        <v>76813.963594850633</v>
      </c>
      <c r="M176" s="13">
        <v>97741.963594850633</v>
      </c>
      <c r="N176" s="13">
        <v>81754</v>
      </c>
      <c r="O176" s="13">
        <v>0</v>
      </c>
      <c r="P176" s="13">
        <v>15987.963594850633</v>
      </c>
      <c r="Q176" s="35">
        <v>19592.249922299874</v>
      </c>
      <c r="R176" s="13">
        <v>47669</v>
      </c>
      <c r="S176" s="13">
        <v>0</v>
      </c>
      <c r="T176" s="13">
        <v>35751.75</v>
      </c>
      <c r="U176" s="35">
        <v>4290.8935863833658</v>
      </c>
      <c r="V176" s="13">
        <v>2838</v>
      </c>
      <c r="W176" s="13">
        <v>0</v>
      </c>
      <c r="X176" s="13">
        <v>2128.5</v>
      </c>
      <c r="Y176" s="35">
        <v>3750.0140376244553</v>
      </c>
      <c r="Z176" s="13">
        <v>1800</v>
      </c>
      <c r="AA176" s="13">
        <v>0</v>
      </c>
      <c r="AB176" s="13">
        <v>1620</v>
      </c>
    </row>
    <row r="177" spans="1:28">
      <c r="A177" s="2">
        <v>459</v>
      </c>
      <c r="B177" s="1" t="s">
        <v>476</v>
      </c>
      <c r="C177" s="13">
        <v>567926.47445981693</v>
      </c>
      <c r="D177" s="13">
        <v>514352.82716697035</v>
      </c>
      <c r="E177" s="13">
        <v>53573.647292846574</v>
      </c>
      <c r="F177" s="13">
        <v>513434</v>
      </c>
      <c r="G177" s="13">
        <v>473732</v>
      </c>
      <c r="H177" s="13">
        <v>39702</v>
      </c>
      <c r="I177" s="13">
        <v>48061</v>
      </c>
      <c r="J177" s="13">
        <v>43701</v>
      </c>
      <c r="K177" s="13">
        <v>4360</v>
      </c>
      <c r="L177" s="35">
        <v>183132.86695199413</v>
      </c>
      <c r="M177" s="13">
        <v>285688.86695199413</v>
      </c>
      <c r="N177" s="13">
        <v>138663</v>
      </c>
      <c r="O177" s="13">
        <v>0</v>
      </c>
      <c r="P177" s="13">
        <v>137349.6502139956</v>
      </c>
      <c r="Q177" s="35">
        <v>41120.593158313153</v>
      </c>
      <c r="R177" s="13">
        <v>34507</v>
      </c>
      <c r="S177" s="13">
        <v>0</v>
      </c>
      <c r="T177" s="13">
        <v>25880.25</v>
      </c>
      <c r="U177" s="35">
        <v>14316.855520459501</v>
      </c>
      <c r="V177" s="13">
        <v>58913</v>
      </c>
      <c r="W177" s="13">
        <v>0</v>
      </c>
      <c r="X177" s="13">
        <v>44184.75</v>
      </c>
      <c r="Y177" s="35">
        <v>13170.640497985049</v>
      </c>
      <c r="Z177" s="13">
        <v>87767</v>
      </c>
      <c r="AA177" s="13">
        <v>57375</v>
      </c>
      <c r="AB177" s="13">
        <v>25108.050000000003</v>
      </c>
    </row>
    <row r="178" spans="1:28">
      <c r="A178" s="2">
        <v>462</v>
      </c>
      <c r="B178" s="1" t="s">
        <v>463</v>
      </c>
      <c r="C178" s="13">
        <v>1063517.7858261608</v>
      </c>
      <c r="D178" s="13">
        <v>1050554.3633024963</v>
      </c>
      <c r="E178" s="13">
        <v>12963.422523664625</v>
      </c>
      <c r="F178" s="13">
        <v>994874</v>
      </c>
      <c r="G178" s="13">
        <v>983122</v>
      </c>
      <c r="H178" s="13">
        <v>11752</v>
      </c>
      <c r="I178" s="13">
        <v>51300</v>
      </c>
      <c r="J178" s="13">
        <v>47666</v>
      </c>
      <c r="K178" s="13">
        <v>3634</v>
      </c>
      <c r="L178" s="35">
        <v>292842.66083298699</v>
      </c>
      <c r="M178" s="13">
        <v>466731.66083298699</v>
      </c>
      <c r="N178" s="13">
        <v>330507</v>
      </c>
      <c r="O178" s="13">
        <v>0</v>
      </c>
      <c r="P178" s="13">
        <v>136224.66083298699</v>
      </c>
      <c r="Q178" s="35">
        <v>14413.879144750719</v>
      </c>
      <c r="R178" s="13">
        <v>1989</v>
      </c>
      <c r="S178" s="13">
        <v>451</v>
      </c>
      <c r="T178" s="13">
        <v>1153.5</v>
      </c>
      <c r="U178" s="35">
        <v>2369.4316729400357</v>
      </c>
      <c r="V178" s="13">
        <v>6877</v>
      </c>
      <c r="W178" s="13">
        <v>0</v>
      </c>
      <c r="X178" s="13">
        <v>5157.75</v>
      </c>
      <c r="Y178" s="35">
        <v>1496.2708974618529</v>
      </c>
      <c r="Z178" s="13">
        <v>11069</v>
      </c>
      <c r="AA178" s="13">
        <v>4500</v>
      </c>
      <c r="AB178" s="13">
        <v>5678.25</v>
      </c>
    </row>
    <row r="179" spans="1:28">
      <c r="A179" s="2">
        <v>463</v>
      </c>
      <c r="B179" s="1" t="s">
        <v>464</v>
      </c>
      <c r="C179" s="13">
        <v>1259621.2650084298</v>
      </c>
      <c r="D179" s="13">
        <v>1250390.7534909756</v>
      </c>
      <c r="E179" s="13">
        <v>9230.5115174540897</v>
      </c>
      <c r="F179" s="13">
        <v>1393020</v>
      </c>
      <c r="G179" s="13">
        <v>1372826</v>
      </c>
      <c r="H179" s="13">
        <v>20194</v>
      </c>
      <c r="I179" s="13">
        <v>52038</v>
      </c>
      <c r="J179" s="13">
        <v>52038</v>
      </c>
      <c r="K179" s="13">
        <v>0</v>
      </c>
      <c r="L179" s="35">
        <v>270199.80354341381</v>
      </c>
      <c r="M179" s="13">
        <v>299725.80354341381</v>
      </c>
      <c r="N179" s="13">
        <v>307390</v>
      </c>
      <c r="O179" s="13">
        <v>17714</v>
      </c>
      <c r="P179" s="13">
        <v>10049.803543413815</v>
      </c>
      <c r="Q179" s="35">
        <v>49241.272456808612</v>
      </c>
      <c r="R179" s="13">
        <v>13382</v>
      </c>
      <c r="S179" s="13">
        <v>146</v>
      </c>
      <c r="T179" s="13">
        <v>9927</v>
      </c>
      <c r="U179" s="35">
        <v>0</v>
      </c>
      <c r="V179" s="13">
        <v>22572</v>
      </c>
      <c r="W179" s="13">
        <v>2151</v>
      </c>
      <c r="X179" s="13">
        <v>16929</v>
      </c>
      <c r="Y179" s="35">
        <v>96347.767560939814</v>
      </c>
      <c r="Z179" s="13">
        <v>310680</v>
      </c>
      <c r="AA179" s="13">
        <v>52578</v>
      </c>
      <c r="AB179" s="13">
        <v>195560.85</v>
      </c>
    </row>
    <row r="180" spans="1:28">
      <c r="A180" s="2">
        <v>466</v>
      </c>
      <c r="B180" s="1" t="s">
        <v>520</v>
      </c>
      <c r="C180" s="13">
        <v>359158.64408486942</v>
      </c>
      <c r="D180" s="13">
        <v>354447.21386642574</v>
      </c>
      <c r="E180" s="13">
        <v>4711.4302184436738</v>
      </c>
      <c r="F180" s="13">
        <v>307475</v>
      </c>
      <c r="G180" s="13">
        <v>306412</v>
      </c>
      <c r="H180" s="13">
        <v>1063</v>
      </c>
      <c r="I180" s="13">
        <v>33531</v>
      </c>
      <c r="J180" s="13">
        <v>33531</v>
      </c>
      <c r="K180" s="13">
        <v>0</v>
      </c>
      <c r="L180" s="35">
        <v>499152.87808483839</v>
      </c>
      <c r="M180" s="13">
        <v>717396.87808483839</v>
      </c>
      <c r="N180" s="13">
        <v>446509</v>
      </c>
      <c r="O180" s="13">
        <v>5708</v>
      </c>
      <c r="P180" s="13">
        <v>276595.87808483839</v>
      </c>
      <c r="Q180" s="35">
        <v>43004.941188966208</v>
      </c>
      <c r="R180" s="13">
        <v>17487</v>
      </c>
      <c r="S180" s="13">
        <v>2486</v>
      </c>
      <c r="T180" s="13">
        <v>11250.75</v>
      </c>
      <c r="U180" s="35">
        <v>21595.777764428221</v>
      </c>
      <c r="V180" s="13">
        <v>21650</v>
      </c>
      <c r="W180" s="13">
        <v>0</v>
      </c>
      <c r="X180" s="13">
        <v>16237.5</v>
      </c>
      <c r="Y180" s="35">
        <v>7056.0337237051981</v>
      </c>
      <c r="Z180" s="13">
        <v>15829</v>
      </c>
      <c r="AA180" s="13">
        <v>4677</v>
      </c>
      <c r="AB180" s="13">
        <v>9383.1</v>
      </c>
    </row>
    <row r="181" spans="1:28">
      <c r="A181" s="2">
        <v>473</v>
      </c>
      <c r="B181" s="1" t="s">
        <v>163</v>
      </c>
      <c r="C181" s="13">
        <v>4069056.4236954129</v>
      </c>
      <c r="D181" s="13">
        <v>3949757.5979552907</v>
      </c>
      <c r="E181" s="13">
        <v>119298.82574012205</v>
      </c>
      <c r="F181" s="13">
        <v>3960884</v>
      </c>
      <c r="G181" s="13">
        <v>3832954</v>
      </c>
      <c r="H181" s="13">
        <v>127930</v>
      </c>
      <c r="I181" s="13">
        <v>112204</v>
      </c>
      <c r="J181" s="13">
        <v>94527</v>
      </c>
      <c r="K181" s="13">
        <v>17677</v>
      </c>
      <c r="L181" s="35">
        <v>743849.54181951331</v>
      </c>
      <c r="M181" s="13">
        <v>1272874.7918195133</v>
      </c>
      <c r="N181" s="13">
        <v>650729</v>
      </c>
      <c r="O181" s="13">
        <v>0</v>
      </c>
      <c r="P181" s="13">
        <v>557887.15636463498</v>
      </c>
      <c r="Q181" s="35">
        <v>78500.156050223741</v>
      </c>
      <c r="R181" s="13">
        <v>92682</v>
      </c>
      <c r="S181" s="13">
        <v>1667</v>
      </c>
      <c r="T181" s="13">
        <v>68261.25</v>
      </c>
      <c r="U181" s="35">
        <v>15607.993492202624</v>
      </c>
      <c r="V181" s="13">
        <v>37621</v>
      </c>
      <c r="W181" s="13">
        <v>225</v>
      </c>
      <c r="X181" s="13">
        <v>28215.75</v>
      </c>
      <c r="Y181" s="35">
        <v>15926.385305418775</v>
      </c>
      <c r="Z181" s="13">
        <v>33606</v>
      </c>
      <c r="AA181" s="13">
        <v>140353</v>
      </c>
      <c r="AB181" s="13">
        <v>-78080.25</v>
      </c>
    </row>
    <row r="182" spans="1:28">
      <c r="A182" s="2">
        <v>476</v>
      </c>
      <c r="B182" s="1" t="s">
        <v>449</v>
      </c>
      <c r="C182" s="13">
        <v>1165797.3726836962</v>
      </c>
      <c r="D182" s="13">
        <v>1162706.3702807105</v>
      </c>
      <c r="E182" s="13">
        <v>3091.0024029855954</v>
      </c>
      <c r="F182" s="13">
        <v>1054090</v>
      </c>
      <c r="G182" s="13">
        <v>1050569</v>
      </c>
      <c r="H182" s="13">
        <v>3521</v>
      </c>
      <c r="I182" s="13">
        <v>29502</v>
      </c>
      <c r="J182" s="13">
        <v>29502</v>
      </c>
      <c r="K182" s="13">
        <v>0</v>
      </c>
      <c r="L182" s="35">
        <v>278207.07422181778</v>
      </c>
      <c r="M182" s="13">
        <v>296591.07422181778</v>
      </c>
      <c r="N182" s="13">
        <v>164216</v>
      </c>
      <c r="O182" s="13">
        <v>6511</v>
      </c>
      <c r="P182" s="13">
        <v>138886.07422181778</v>
      </c>
      <c r="Q182" s="35">
        <v>46223.651494180413</v>
      </c>
      <c r="R182" s="13">
        <v>57184</v>
      </c>
      <c r="S182" s="13">
        <v>187</v>
      </c>
      <c r="T182" s="13">
        <v>42747.75</v>
      </c>
      <c r="U182" s="35">
        <v>9373.3567739716418</v>
      </c>
      <c r="V182" s="13">
        <v>36222</v>
      </c>
      <c r="W182" s="13">
        <v>0</v>
      </c>
      <c r="X182" s="13">
        <v>27166.5</v>
      </c>
      <c r="Y182" s="35">
        <v>39497.61832021414</v>
      </c>
      <c r="Z182" s="13">
        <v>81751</v>
      </c>
      <c r="AA182" s="13">
        <v>70490</v>
      </c>
      <c r="AB182" s="13">
        <v>9763.35</v>
      </c>
    </row>
    <row r="183" spans="1:28">
      <c r="A183" s="2">
        <v>478</v>
      </c>
      <c r="B183" s="1" t="s">
        <v>417</v>
      </c>
      <c r="C183" s="13">
        <v>276605.59643972589</v>
      </c>
      <c r="D183" s="13">
        <v>276605.59643972589</v>
      </c>
      <c r="E183" s="13">
        <v>0</v>
      </c>
      <c r="F183" s="13">
        <v>291653</v>
      </c>
      <c r="G183" s="13">
        <v>291077</v>
      </c>
      <c r="H183" s="13">
        <v>576</v>
      </c>
      <c r="I183" s="13">
        <v>6013</v>
      </c>
      <c r="J183" s="13">
        <v>6013</v>
      </c>
      <c r="K183" s="13">
        <v>0</v>
      </c>
      <c r="L183" s="35">
        <v>66873.978664348717</v>
      </c>
      <c r="M183" s="13">
        <v>116922.22866434872</v>
      </c>
      <c r="N183" s="13">
        <v>100757</v>
      </c>
      <c r="O183" s="13">
        <v>0</v>
      </c>
      <c r="P183" s="13">
        <v>16165.228664348717</v>
      </c>
      <c r="Q183" s="35">
        <v>6147.9544230116098</v>
      </c>
      <c r="R183" s="13">
        <v>20801</v>
      </c>
      <c r="S183" s="13">
        <v>0</v>
      </c>
      <c r="T183" s="13">
        <v>15600.75</v>
      </c>
      <c r="U183" s="35">
        <v>0</v>
      </c>
      <c r="V183" s="13">
        <v>27807</v>
      </c>
      <c r="W183" s="13">
        <v>0</v>
      </c>
      <c r="X183" s="13">
        <v>20855.25</v>
      </c>
      <c r="Y183" s="35">
        <v>1312.3161907372544</v>
      </c>
      <c r="Z183" s="13">
        <v>18728</v>
      </c>
      <c r="AA183" s="13">
        <v>16710</v>
      </c>
      <c r="AB183" s="13">
        <v>3241.3500000000004</v>
      </c>
    </row>
    <row r="184" spans="1:28">
      <c r="A184" s="2">
        <v>479</v>
      </c>
      <c r="B184" s="1" t="s">
        <v>164</v>
      </c>
      <c r="C184" s="13">
        <v>34662072.312910594</v>
      </c>
      <c r="D184" s="13">
        <v>33412861.137343634</v>
      </c>
      <c r="E184" s="13">
        <v>1249211.175566959</v>
      </c>
      <c r="F184" s="13">
        <v>35372019</v>
      </c>
      <c r="G184" s="13">
        <v>33853393</v>
      </c>
      <c r="H184" s="13">
        <v>1518626</v>
      </c>
      <c r="I184" s="13">
        <v>1797583</v>
      </c>
      <c r="J184" s="13">
        <v>1765198</v>
      </c>
      <c r="K184" s="13">
        <v>32385</v>
      </c>
      <c r="L184" s="35">
        <v>9423132.3836358022</v>
      </c>
      <c r="M184" s="13">
        <v>13643275.383635802</v>
      </c>
      <c r="N184" s="13">
        <v>10382153</v>
      </c>
      <c r="O184" s="13">
        <v>11426</v>
      </c>
      <c r="P184" s="13">
        <v>3272548.3836358022</v>
      </c>
      <c r="Q184" s="35">
        <v>392046.85628288635</v>
      </c>
      <c r="R184" s="13">
        <v>647746</v>
      </c>
      <c r="S184" s="13">
        <v>9702</v>
      </c>
      <c r="T184" s="13">
        <v>478533</v>
      </c>
      <c r="U184" s="35">
        <v>75487.595258016838</v>
      </c>
      <c r="V184" s="13">
        <v>174252</v>
      </c>
      <c r="W184" s="13">
        <v>800</v>
      </c>
      <c r="X184" s="13">
        <v>130689</v>
      </c>
      <c r="Y184" s="35">
        <v>67709.833903584091</v>
      </c>
      <c r="Z184" s="13">
        <v>184417</v>
      </c>
      <c r="AA184" s="13">
        <v>61922</v>
      </c>
      <c r="AB184" s="13">
        <v>92392.65</v>
      </c>
    </row>
    <row r="185" spans="1:28">
      <c r="A185" s="2">
        <v>482</v>
      </c>
      <c r="B185" s="1" t="s">
        <v>165</v>
      </c>
      <c r="C185" s="13">
        <v>2971469.1237767003</v>
      </c>
      <c r="D185" s="13">
        <v>2887712.3524402282</v>
      </c>
      <c r="E185" s="13">
        <v>83756.7713364722</v>
      </c>
      <c r="F185" s="13">
        <v>3145022</v>
      </c>
      <c r="G185" s="13">
        <v>3032845</v>
      </c>
      <c r="H185" s="13">
        <v>112177</v>
      </c>
      <c r="I185" s="13">
        <v>41656</v>
      </c>
      <c r="J185" s="13">
        <v>41656</v>
      </c>
      <c r="K185" s="13">
        <v>0</v>
      </c>
      <c r="L185" s="35">
        <v>829749.72135417454</v>
      </c>
      <c r="M185" s="13">
        <v>708308.72135417454</v>
      </c>
      <c r="N185" s="13">
        <v>681721</v>
      </c>
      <c r="O185" s="13">
        <v>8902</v>
      </c>
      <c r="P185" s="13">
        <v>35489.721354174544</v>
      </c>
      <c r="Q185" s="35">
        <v>113116.46959375823</v>
      </c>
      <c r="R185" s="13">
        <v>156756</v>
      </c>
      <c r="S185" s="13">
        <v>0</v>
      </c>
      <c r="T185" s="13">
        <v>117567</v>
      </c>
      <c r="U185" s="35">
        <v>8520.8069960813154</v>
      </c>
      <c r="V185" s="13">
        <v>18159</v>
      </c>
      <c r="W185" s="13">
        <v>0</v>
      </c>
      <c r="X185" s="13">
        <v>13619.25</v>
      </c>
      <c r="Y185" s="35">
        <v>0</v>
      </c>
      <c r="Z185" s="13">
        <v>0</v>
      </c>
      <c r="AA185" s="13">
        <v>1247</v>
      </c>
      <c r="AB185" s="13">
        <v>-935.25</v>
      </c>
    </row>
    <row r="186" spans="1:28">
      <c r="A186" s="2">
        <v>483</v>
      </c>
      <c r="B186" s="1" t="s">
        <v>514</v>
      </c>
      <c r="C186" s="13">
        <v>809178.17413567798</v>
      </c>
      <c r="D186" s="13">
        <v>766674.65447928384</v>
      </c>
      <c r="E186" s="13">
        <v>42503.519656394186</v>
      </c>
      <c r="F186" s="13">
        <v>688318</v>
      </c>
      <c r="G186" s="13">
        <v>655230</v>
      </c>
      <c r="H186" s="13">
        <v>33088</v>
      </c>
      <c r="I186" s="13">
        <v>45973</v>
      </c>
      <c r="J186" s="13">
        <v>45973</v>
      </c>
      <c r="K186" s="13">
        <v>0</v>
      </c>
      <c r="L186" s="35">
        <v>207405.43752316121</v>
      </c>
      <c r="M186" s="13">
        <v>363886.93752316118</v>
      </c>
      <c r="N186" s="13">
        <v>140132</v>
      </c>
      <c r="O186" s="13">
        <v>620</v>
      </c>
      <c r="P186" s="13">
        <v>155554.07814237091</v>
      </c>
      <c r="Q186" s="35">
        <v>22080.12214547857</v>
      </c>
      <c r="R186" s="13">
        <v>85180</v>
      </c>
      <c r="S186" s="13">
        <v>0</v>
      </c>
      <c r="T186" s="13">
        <v>63885</v>
      </c>
      <c r="U186" s="35">
        <v>16458.491052608348</v>
      </c>
      <c r="V186" s="13">
        <v>27883</v>
      </c>
      <c r="W186" s="13">
        <v>0</v>
      </c>
      <c r="X186" s="13">
        <v>20912.25</v>
      </c>
      <c r="Y186" s="35">
        <v>79462.076338919433</v>
      </c>
      <c r="Z186" s="13">
        <v>303873</v>
      </c>
      <c r="AA186" s="13">
        <v>271222</v>
      </c>
      <c r="AB186" s="13">
        <v>25827.15</v>
      </c>
    </row>
    <row r="187" spans="1:28">
      <c r="A187" s="2">
        <v>484</v>
      </c>
      <c r="B187" s="1" t="s">
        <v>166</v>
      </c>
      <c r="C187" s="13">
        <v>10131846.414265679</v>
      </c>
      <c r="D187" s="13">
        <v>9541332.9949902371</v>
      </c>
      <c r="E187" s="13">
        <v>590513.41927544132</v>
      </c>
      <c r="F187" s="13">
        <v>9821677</v>
      </c>
      <c r="G187" s="13">
        <v>9261483</v>
      </c>
      <c r="H187" s="13">
        <v>560194</v>
      </c>
      <c r="I187" s="13">
        <v>467290</v>
      </c>
      <c r="J187" s="13">
        <v>396038</v>
      </c>
      <c r="K187" s="13">
        <v>71252</v>
      </c>
      <c r="L187" s="35">
        <v>3062160.7439443958</v>
      </c>
      <c r="M187" s="13">
        <v>5224363.7439443953</v>
      </c>
      <c r="N187" s="13">
        <v>2496419</v>
      </c>
      <c r="O187" s="13">
        <v>37885</v>
      </c>
      <c r="P187" s="13">
        <v>2296620.557958297</v>
      </c>
      <c r="Q187" s="35">
        <v>175721.08948328547</v>
      </c>
      <c r="R187" s="13">
        <v>281176</v>
      </c>
      <c r="S187" s="13">
        <v>8452</v>
      </c>
      <c r="T187" s="13">
        <v>204543</v>
      </c>
      <c r="U187" s="35">
        <v>13005.781721723071</v>
      </c>
      <c r="V187" s="13">
        <v>42588</v>
      </c>
      <c r="W187" s="13">
        <v>0</v>
      </c>
      <c r="X187" s="13">
        <v>31941</v>
      </c>
      <c r="Y187" s="35">
        <v>53966.867800767977</v>
      </c>
      <c r="Z187" s="13">
        <v>454034</v>
      </c>
      <c r="AA187" s="13">
        <v>261004</v>
      </c>
      <c r="AB187" s="13">
        <v>151368.6</v>
      </c>
    </row>
    <row r="188" spans="1:28">
      <c r="A188" s="2">
        <v>489</v>
      </c>
      <c r="B188" s="1" t="s">
        <v>167</v>
      </c>
      <c r="C188" s="13">
        <v>1872332.1762182859</v>
      </c>
      <c r="D188" s="13">
        <v>1844987.317043972</v>
      </c>
      <c r="E188" s="13">
        <v>27344.859174313959</v>
      </c>
      <c r="F188" s="13">
        <v>2014997</v>
      </c>
      <c r="G188" s="13">
        <v>1954265</v>
      </c>
      <c r="H188" s="13">
        <v>60732</v>
      </c>
      <c r="I188" s="13">
        <v>113823</v>
      </c>
      <c r="J188" s="13">
        <v>94032</v>
      </c>
      <c r="K188" s="13">
        <v>19791</v>
      </c>
      <c r="L188" s="35">
        <v>718664.90129833634</v>
      </c>
      <c r="M188" s="13">
        <v>1305369.6512983362</v>
      </c>
      <c r="N188" s="13">
        <v>644024</v>
      </c>
      <c r="O188" s="13">
        <v>1200</v>
      </c>
      <c r="P188" s="13">
        <v>538998.67597375228</v>
      </c>
      <c r="Q188" s="35">
        <v>138804.67249124174</v>
      </c>
      <c r="R188" s="13">
        <v>206590</v>
      </c>
      <c r="S188" s="13">
        <v>41231</v>
      </c>
      <c r="T188" s="13">
        <v>124019.25</v>
      </c>
      <c r="U188" s="35">
        <v>18333.924659611243</v>
      </c>
      <c r="V188" s="13">
        <v>21486</v>
      </c>
      <c r="W188" s="13">
        <v>0</v>
      </c>
      <c r="X188" s="13">
        <v>16114.5</v>
      </c>
      <c r="Y188" s="35">
        <v>10397.811344138456</v>
      </c>
      <c r="Z188" s="13">
        <v>89547</v>
      </c>
      <c r="AA188" s="13">
        <v>31816</v>
      </c>
      <c r="AB188" s="13">
        <v>45377.4</v>
      </c>
    </row>
    <row r="189" spans="1:28">
      <c r="A189" s="2">
        <v>491</v>
      </c>
      <c r="B189" s="1" t="s">
        <v>431</v>
      </c>
      <c r="C189" s="13">
        <v>420668.03724561358</v>
      </c>
      <c r="D189" s="13">
        <v>395279.09818809479</v>
      </c>
      <c r="E189" s="13">
        <v>25388.939057518804</v>
      </c>
      <c r="F189" s="13">
        <v>529186</v>
      </c>
      <c r="G189" s="13">
        <v>519924</v>
      </c>
      <c r="H189" s="13">
        <v>9262</v>
      </c>
      <c r="I189" s="13">
        <v>20187</v>
      </c>
      <c r="J189" s="13">
        <v>19665</v>
      </c>
      <c r="K189" s="13">
        <v>522</v>
      </c>
      <c r="L189" s="35">
        <v>231620.72258506739</v>
      </c>
      <c r="M189" s="13">
        <v>336668.72258506739</v>
      </c>
      <c r="N189" s="13">
        <v>70291</v>
      </c>
      <c r="O189" s="13">
        <v>0</v>
      </c>
      <c r="P189" s="13">
        <v>173715.54193880054</v>
      </c>
      <c r="Q189" s="35">
        <v>17452.761783091832</v>
      </c>
      <c r="R189" s="13">
        <v>54478</v>
      </c>
      <c r="S189" s="13">
        <v>0</v>
      </c>
      <c r="T189" s="13">
        <v>40858.5</v>
      </c>
      <c r="U189" s="35">
        <v>2126.9768358302349</v>
      </c>
      <c r="V189" s="13">
        <v>0</v>
      </c>
      <c r="W189" s="13">
        <v>0</v>
      </c>
      <c r="X189" s="13">
        <v>0</v>
      </c>
      <c r="Y189" s="35">
        <v>470.41549192640304</v>
      </c>
      <c r="Z189" s="13">
        <v>5296</v>
      </c>
      <c r="AA189" s="13">
        <v>0</v>
      </c>
      <c r="AB189" s="13">
        <v>4304.7</v>
      </c>
    </row>
    <row r="190" spans="1:28">
      <c r="A190" s="2">
        <v>492</v>
      </c>
      <c r="B190" s="1" t="s">
        <v>521</v>
      </c>
      <c r="C190" s="13">
        <v>1108815.0691891927</v>
      </c>
      <c r="D190" s="13">
        <v>1098374.548771583</v>
      </c>
      <c r="E190" s="13">
        <v>10440.520417609812</v>
      </c>
      <c r="F190" s="13">
        <v>1100448</v>
      </c>
      <c r="G190" s="13">
        <v>1084554</v>
      </c>
      <c r="H190" s="13">
        <v>15894</v>
      </c>
      <c r="I190" s="13">
        <v>42170</v>
      </c>
      <c r="J190" s="13">
        <v>42170</v>
      </c>
      <c r="K190" s="13">
        <v>0</v>
      </c>
      <c r="L190" s="35">
        <v>193357.45642658137</v>
      </c>
      <c r="M190" s="13">
        <v>307418.45642658137</v>
      </c>
      <c r="N190" s="13">
        <v>124738</v>
      </c>
      <c r="O190" s="13">
        <v>0</v>
      </c>
      <c r="P190" s="13">
        <v>145018.09231993603</v>
      </c>
      <c r="Q190" s="35">
        <v>40924.114781544406</v>
      </c>
      <c r="R190" s="13">
        <v>66409</v>
      </c>
      <c r="S190" s="13">
        <v>0</v>
      </c>
      <c r="T190" s="13">
        <v>49806.75</v>
      </c>
      <c r="U190" s="35">
        <v>4280.9256728867113</v>
      </c>
      <c r="V190" s="13">
        <v>15338</v>
      </c>
      <c r="W190" s="13">
        <v>728</v>
      </c>
      <c r="X190" s="13">
        <v>11503.5</v>
      </c>
      <c r="Y190" s="35">
        <v>1576.130284182467</v>
      </c>
      <c r="Z190" s="13">
        <v>0</v>
      </c>
      <c r="AA190" s="13">
        <v>72622</v>
      </c>
      <c r="AB190" s="13">
        <v>-54466.5</v>
      </c>
    </row>
    <row r="191" spans="1:28">
      <c r="A191" s="2">
        <v>493</v>
      </c>
      <c r="B191" s="1" t="s">
        <v>522</v>
      </c>
      <c r="C191" s="13">
        <v>1853660.4567919429</v>
      </c>
      <c r="D191" s="13">
        <v>1764318.8569458795</v>
      </c>
      <c r="E191" s="13">
        <v>89341.5998460634</v>
      </c>
      <c r="F191" s="13">
        <v>2125912</v>
      </c>
      <c r="G191" s="13">
        <v>2040316</v>
      </c>
      <c r="H191" s="13">
        <v>85596</v>
      </c>
      <c r="I191" s="13">
        <v>42345</v>
      </c>
      <c r="J191" s="13">
        <v>42345</v>
      </c>
      <c r="K191" s="13">
        <v>0</v>
      </c>
      <c r="L191" s="35">
        <v>292496.96160013718</v>
      </c>
      <c r="M191" s="13">
        <v>479729.21160013718</v>
      </c>
      <c r="N191" s="13">
        <v>222464</v>
      </c>
      <c r="O191" s="13">
        <v>0</v>
      </c>
      <c r="P191" s="13">
        <v>219372.72120010288</v>
      </c>
      <c r="Q191" s="35">
        <v>31417.840254962706</v>
      </c>
      <c r="R191" s="13">
        <v>117455</v>
      </c>
      <c r="S191" s="13">
        <v>789</v>
      </c>
      <c r="T191" s="13">
        <v>87499.5</v>
      </c>
      <c r="U191" s="35">
        <v>10893.463582211445</v>
      </c>
      <c r="V191" s="13">
        <v>27008</v>
      </c>
      <c r="W191" s="13">
        <v>0</v>
      </c>
      <c r="X191" s="13">
        <v>20256</v>
      </c>
      <c r="Y191" s="35">
        <v>24831.898855912321</v>
      </c>
      <c r="Z191" s="13">
        <v>89541</v>
      </c>
      <c r="AA191" s="13">
        <v>99445</v>
      </c>
      <c r="AB191" s="13">
        <v>-6180.15</v>
      </c>
    </row>
    <row r="192" spans="1:28">
      <c r="A192" s="2">
        <v>495</v>
      </c>
      <c r="B192" s="1" t="s">
        <v>523</v>
      </c>
      <c r="C192" s="13">
        <v>903384.19745860179</v>
      </c>
      <c r="D192" s="13">
        <v>892280.5205920157</v>
      </c>
      <c r="E192" s="13">
        <v>11103.676866586098</v>
      </c>
      <c r="F192" s="13">
        <v>702008</v>
      </c>
      <c r="G192" s="13">
        <v>684243</v>
      </c>
      <c r="H192" s="13">
        <v>17765</v>
      </c>
      <c r="I192" s="13">
        <v>16912</v>
      </c>
      <c r="J192" s="13">
        <v>11104</v>
      </c>
      <c r="K192" s="13">
        <v>5808</v>
      </c>
      <c r="L192" s="35">
        <v>172288.77616299244</v>
      </c>
      <c r="M192" s="13">
        <v>281147.27616299246</v>
      </c>
      <c r="N192" s="13">
        <v>165323</v>
      </c>
      <c r="O192" s="13">
        <v>18450</v>
      </c>
      <c r="P192" s="13">
        <v>129216.58212224432</v>
      </c>
      <c r="Q192" s="35">
        <v>18278.124664381143</v>
      </c>
      <c r="R192" s="13">
        <v>29138</v>
      </c>
      <c r="S192" s="13">
        <v>0</v>
      </c>
      <c r="T192" s="13">
        <v>21853.5</v>
      </c>
      <c r="U192" s="35">
        <v>15945.436681457015</v>
      </c>
      <c r="V192" s="13">
        <v>22245</v>
      </c>
      <c r="W192" s="13">
        <v>0</v>
      </c>
      <c r="X192" s="13">
        <v>16683.75</v>
      </c>
      <c r="Y192" s="35">
        <v>0</v>
      </c>
      <c r="Z192" s="13">
        <v>2640</v>
      </c>
      <c r="AA192" s="13">
        <v>212576</v>
      </c>
      <c r="AB192" s="13">
        <v>-157056</v>
      </c>
    </row>
    <row r="193" spans="1:28">
      <c r="A193" s="2">
        <v>497</v>
      </c>
      <c r="B193" s="1" t="s">
        <v>477</v>
      </c>
      <c r="C193" s="13">
        <v>1818756.7433005359</v>
      </c>
      <c r="D193" s="13">
        <v>1732255.6449391264</v>
      </c>
      <c r="E193" s="13">
        <v>86501.098361409488</v>
      </c>
      <c r="F193" s="13">
        <v>1880876</v>
      </c>
      <c r="G193" s="13">
        <v>1803567</v>
      </c>
      <c r="H193" s="13">
        <v>77309</v>
      </c>
      <c r="I193" s="13">
        <v>64508</v>
      </c>
      <c r="J193" s="13">
        <v>56112</v>
      </c>
      <c r="K193" s="13">
        <v>8396</v>
      </c>
      <c r="L193" s="35">
        <v>395323.35875381291</v>
      </c>
      <c r="M193" s="13">
        <v>680353.35875381297</v>
      </c>
      <c r="N193" s="13">
        <v>372036</v>
      </c>
      <c r="O193" s="13">
        <v>0</v>
      </c>
      <c r="P193" s="13">
        <v>296492.51906535967</v>
      </c>
      <c r="Q193" s="35">
        <v>43436.322657647528</v>
      </c>
      <c r="R193" s="13">
        <v>104439</v>
      </c>
      <c r="S193" s="13">
        <v>2487</v>
      </c>
      <c r="T193" s="13">
        <v>76464</v>
      </c>
      <c r="U193" s="35">
        <v>10020.684803401437</v>
      </c>
      <c r="V193" s="13">
        <v>6522</v>
      </c>
      <c r="W193" s="13">
        <v>0</v>
      </c>
      <c r="X193" s="13">
        <v>4891.5</v>
      </c>
      <c r="Y193" s="35">
        <v>8139.6977897772122</v>
      </c>
      <c r="Z193" s="13">
        <v>86153</v>
      </c>
      <c r="AA193" s="13">
        <v>30228</v>
      </c>
      <c r="AB193" s="13">
        <v>42942</v>
      </c>
    </row>
    <row r="194" spans="1:28">
      <c r="A194" s="2">
        <v>498</v>
      </c>
      <c r="B194" s="1" t="s">
        <v>168</v>
      </c>
      <c r="C194" s="13">
        <v>1104804.0158677944</v>
      </c>
      <c r="D194" s="13">
        <v>1090940.3556688754</v>
      </c>
      <c r="E194" s="13">
        <v>13863.660198919113</v>
      </c>
      <c r="F194" s="13">
        <v>1018924</v>
      </c>
      <c r="G194" s="13">
        <v>1000860</v>
      </c>
      <c r="H194" s="13">
        <v>18064</v>
      </c>
      <c r="I194" s="13">
        <v>35433</v>
      </c>
      <c r="J194" s="13">
        <v>35433</v>
      </c>
      <c r="K194" s="13">
        <v>0</v>
      </c>
      <c r="L194" s="35">
        <v>414423.52173610608</v>
      </c>
      <c r="M194" s="13">
        <v>726826.52173610614</v>
      </c>
      <c r="N194" s="13">
        <v>139129</v>
      </c>
      <c r="O194" s="13">
        <v>5817</v>
      </c>
      <c r="P194" s="13">
        <v>310817.64130207954</v>
      </c>
      <c r="Q194" s="35">
        <v>43778.046457659919</v>
      </c>
      <c r="R194" s="13">
        <v>64976</v>
      </c>
      <c r="S194" s="13">
        <v>0</v>
      </c>
      <c r="T194" s="13">
        <v>48732</v>
      </c>
      <c r="U194" s="35">
        <v>12863.299193506187</v>
      </c>
      <c r="V194" s="13">
        <v>67342</v>
      </c>
      <c r="W194" s="13">
        <v>31</v>
      </c>
      <c r="X194" s="13">
        <v>50506.5</v>
      </c>
      <c r="Y194" s="35">
        <v>12550.836302541476</v>
      </c>
      <c r="Z194" s="13">
        <v>54311</v>
      </c>
      <c r="AA194" s="13">
        <v>58068</v>
      </c>
      <c r="AB194" s="13">
        <v>-1553.1999999999989</v>
      </c>
    </row>
    <row r="195" spans="1:28">
      <c r="A195" s="2">
        <v>499</v>
      </c>
      <c r="B195" s="1" t="s">
        <v>444</v>
      </c>
      <c r="C195" s="13">
        <v>1788417.1057686335</v>
      </c>
      <c r="D195" s="13">
        <v>1768889.2172154735</v>
      </c>
      <c r="E195" s="13">
        <v>19527.888553160083</v>
      </c>
      <c r="F195" s="13">
        <v>1665299</v>
      </c>
      <c r="G195" s="13">
        <v>1626224</v>
      </c>
      <c r="H195" s="13">
        <v>39075</v>
      </c>
      <c r="I195" s="13">
        <v>109148</v>
      </c>
      <c r="J195" s="13">
        <v>107942</v>
      </c>
      <c r="K195" s="13">
        <v>1206</v>
      </c>
      <c r="L195" s="35">
        <v>359700.06435735873</v>
      </c>
      <c r="M195" s="13">
        <v>614154.81435735873</v>
      </c>
      <c r="N195" s="13">
        <v>348177</v>
      </c>
      <c r="O195" s="13">
        <v>43</v>
      </c>
      <c r="P195" s="13">
        <v>266020.81435735873</v>
      </c>
      <c r="Q195" s="35">
        <v>42603.787162864704</v>
      </c>
      <c r="R195" s="13">
        <v>53781</v>
      </c>
      <c r="S195" s="13">
        <v>4923</v>
      </c>
      <c r="T195" s="13">
        <v>36643.5</v>
      </c>
      <c r="U195" s="35">
        <v>11760.672056420382</v>
      </c>
      <c r="V195" s="13">
        <v>2616</v>
      </c>
      <c r="W195" s="13">
        <v>332</v>
      </c>
      <c r="X195" s="13">
        <v>1962</v>
      </c>
      <c r="Y195" s="35">
        <v>37151.699171498389</v>
      </c>
      <c r="Z195" s="13">
        <v>63179</v>
      </c>
      <c r="AA195" s="13">
        <v>78787</v>
      </c>
      <c r="AB195" s="13">
        <v>-9712.7999999999993</v>
      </c>
    </row>
    <row r="196" spans="1:28">
      <c r="A196" s="2">
        <v>502</v>
      </c>
      <c r="B196" s="1" t="s">
        <v>170</v>
      </c>
      <c r="C196" s="13">
        <v>20800322.634118643</v>
      </c>
      <c r="D196" s="13">
        <v>19824260.343838964</v>
      </c>
      <c r="E196" s="13">
        <v>976062.2902796804</v>
      </c>
      <c r="F196" s="13">
        <v>23208806</v>
      </c>
      <c r="G196" s="13">
        <v>22204425</v>
      </c>
      <c r="H196" s="13">
        <v>1004381</v>
      </c>
      <c r="I196" s="13">
        <v>987176</v>
      </c>
      <c r="J196" s="13">
        <v>881523</v>
      </c>
      <c r="K196" s="13">
        <v>105653</v>
      </c>
      <c r="L196" s="35">
        <v>5404376.0186563144</v>
      </c>
      <c r="M196" s="13">
        <v>6906073.0186563144</v>
      </c>
      <c r="N196" s="13">
        <v>6589200</v>
      </c>
      <c r="O196" s="13">
        <v>295032</v>
      </c>
      <c r="P196" s="13">
        <v>611905.01865631435</v>
      </c>
      <c r="Q196" s="35">
        <v>286279.49770753563</v>
      </c>
      <c r="R196" s="13">
        <v>503684</v>
      </c>
      <c r="S196" s="13">
        <v>9058</v>
      </c>
      <c r="T196" s="13">
        <v>370969.5</v>
      </c>
      <c r="U196" s="35">
        <v>30621.137087796076</v>
      </c>
      <c r="V196" s="13">
        <v>72893</v>
      </c>
      <c r="W196" s="13">
        <v>0</v>
      </c>
      <c r="X196" s="13">
        <v>54669.75</v>
      </c>
      <c r="Y196" s="35">
        <v>12920.334957517452</v>
      </c>
      <c r="Z196" s="13">
        <v>209664</v>
      </c>
      <c r="AA196" s="13">
        <v>111863</v>
      </c>
      <c r="AB196" s="13">
        <v>77521.95</v>
      </c>
    </row>
    <row r="197" spans="1:28">
      <c r="A197" s="2">
        <v>503</v>
      </c>
      <c r="B197" s="1" t="s">
        <v>171</v>
      </c>
      <c r="C197" s="13">
        <v>35018348.028443299</v>
      </c>
      <c r="D197" s="13">
        <v>33500615.524732169</v>
      </c>
      <c r="E197" s="13">
        <v>1517732.5037111279</v>
      </c>
      <c r="F197" s="13">
        <v>36176767</v>
      </c>
      <c r="G197" s="13">
        <v>34598224</v>
      </c>
      <c r="H197" s="13">
        <v>1578543</v>
      </c>
      <c r="I197" s="13">
        <v>1353971</v>
      </c>
      <c r="J197" s="13">
        <v>1274442</v>
      </c>
      <c r="K197" s="13">
        <v>79529</v>
      </c>
      <c r="L197" s="35">
        <v>10401391.904947542</v>
      </c>
      <c r="M197" s="13">
        <v>17494887.904947542</v>
      </c>
      <c r="N197" s="13">
        <v>9674652</v>
      </c>
      <c r="O197" s="13">
        <v>194487</v>
      </c>
      <c r="P197" s="13">
        <v>7801043.9287106562</v>
      </c>
      <c r="Q197" s="35">
        <v>242030.10807744481</v>
      </c>
      <c r="R197" s="13">
        <v>507244</v>
      </c>
      <c r="S197" s="13">
        <v>11395</v>
      </c>
      <c r="T197" s="13">
        <v>371886.75</v>
      </c>
      <c r="U197" s="35">
        <v>15043.340510009788</v>
      </c>
      <c r="V197" s="13">
        <v>57923</v>
      </c>
      <c r="W197" s="13">
        <v>1337</v>
      </c>
      <c r="X197" s="13">
        <v>43442.25</v>
      </c>
      <c r="Y197" s="35">
        <v>80501.837607814188</v>
      </c>
      <c r="Z197" s="13">
        <v>311780</v>
      </c>
      <c r="AA197" s="13">
        <v>124690</v>
      </c>
      <c r="AB197" s="13">
        <v>146750.25</v>
      </c>
    </row>
    <row r="198" spans="1:28">
      <c r="A198" s="2">
        <v>504</v>
      </c>
      <c r="B198" s="1" t="s">
        <v>450</v>
      </c>
      <c r="C198" s="13">
        <v>540556.96760118939</v>
      </c>
      <c r="D198" s="13">
        <v>512844.18520307582</v>
      </c>
      <c r="E198" s="13">
        <v>27712.782398113617</v>
      </c>
      <c r="F198" s="13">
        <v>589411</v>
      </c>
      <c r="G198" s="13">
        <v>561965</v>
      </c>
      <c r="H198" s="13">
        <v>27446</v>
      </c>
      <c r="I198" s="13">
        <v>8153</v>
      </c>
      <c r="J198" s="13">
        <v>5455</v>
      </c>
      <c r="K198" s="13">
        <v>2698</v>
      </c>
      <c r="L198" s="35">
        <v>179027.70240894321</v>
      </c>
      <c r="M198" s="13">
        <v>206173.70240894321</v>
      </c>
      <c r="N198" s="13">
        <v>159431</v>
      </c>
      <c r="O198" s="13">
        <v>0</v>
      </c>
      <c r="P198" s="13">
        <v>46742.702408943209</v>
      </c>
      <c r="Q198" s="35">
        <v>59872.622642801442</v>
      </c>
      <c r="R198" s="13">
        <v>112842</v>
      </c>
      <c r="S198" s="13">
        <v>0</v>
      </c>
      <c r="T198" s="13">
        <v>84631.5</v>
      </c>
      <c r="U198" s="35">
        <v>4043.4547925252377</v>
      </c>
      <c r="V198" s="13">
        <v>28648</v>
      </c>
      <c r="W198" s="13">
        <v>0</v>
      </c>
      <c r="X198" s="13">
        <v>21486</v>
      </c>
      <c r="Y198" s="35">
        <v>4118.3207614553467</v>
      </c>
      <c r="Z198" s="13">
        <v>136132</v>
      </c>
      <c r="AA198" s="13">
        <v>28561</v>
      </c>
      <c r="AB198" s="13">
        <v>81070.649999999994</v>
      </c>
    </row>
    <row r="199" spans="1:28">
      <c r="A199" s="2">
        <v>505</v>
      </c>
      <c r="B199" s="1" t="s">
        <v>172</v>
      </c>
      <c r="C199" s="13">
        <v>48647930.81093578</v>
      </c>
      <c r="D199" s="13">
        <v>46748163.158923082</v>
      </c>
      <c r="E199" s="13">
        <v>1899767.6520126967</v>
      </c>
      <c r="F199" s="13">
        <v>51240776</v>
      </c>
      <c r="G199" s="13">
        <v>49158209</v>
      </c>
      <c r="H199" s="13">
        <v>2082567</v>
      </c>
      <c r="I199" s="13">
        <v>2946553</v>
      </c>
      <c r="J199" s="13">
        <v>2766385</v>
      </c>
      <c r="K199" s="13">
        <v>180168</v>
      </c>
      <c r="L199" s="35">
        <v>22014953.744657408</v>
      </c>
      <c r="M199" s="13">
        <v>26016188.744657408</v>
      </c>
      <c r="N199" s="13">
        <v>15939808</v>
      </c>
      <c r="O199" s="13">
        <v>69810</v>
      </c>
      <c r="P199" s="13">
        <v>10146190.744657408</v>
      </c>
      <c r="Q199" s="35">
        <v>487663.17361154204</v>
      </c>
      <c r="R199" s="13">
        <v>911620</v>
      </c>
      <c r="S199" s="13">
        <v>19562</v>
      </c>
      <c r="T199" s="13">
        <v>669043.5</v>
      </c>
      <c r="U199" s="35">
        <v>67347.621192292994</v>
      </c>
      <c r="V199" s="13">
        <v>313594</v>
      </c>
      <c r="W199" s="13">
        <v>123</v>
      </c>
      <c r="X199" s="13">
        <v>235195.5</v>
      </c>
      <c r="Y199" s="35">
        <v>138157.93095780734</v>
      </c>
      <c r="Z199" s="13">
        <v>1496043</v>
      </c>
      <c r="AA199" s="13">
        <v>495636</v>
      </c>
      <c r="AB199" s="13">
        <v>748665.75</v>
      </c>
    </row>
    <row r="200" spans="1:28">
      <c r="A200" s="2">
        <v>511</v>
      </c>
      <c r="B200" s="1" t="s">
        <v>451</v>
      </c>
      <c r="C200" s="13">
        <v>765809.19824276236</v>
      </c>
      <c r="D200" s="13">
        <v>733259.73516703921</v>
      </c>
      <c r="E200" s="13">
        <v>32549.463075723135</v>
      </c>
      <c r="F200" s="13">
        <v>869778</v>
      </c>
      <c r="G200" s="13">
        <v>845693</v>
      </c>
      <c r="H200" s="13">
        <v>24085</v>
      </c>
      <c r="I200" s="13">
        <v>7304</v>
      </c>
      <c r="J200" s="13">
        <v>6479</v>
      </c>
      <c r="K200" s="13">
        <v>825</v>
      </c>
      <c r="L200" s="35">
        <v>132054.61555877764</v>
      </c>
      <c r="M200" s="13">
        <v>206112.61555877764</v>
      </c>
      <c r="N200" s="13">
        <v>112110</v>
      </c>
      <c r="O200" s="13">
        <v>6648</v>
      </c>
      <c r="P200" s="13">
        <v>99040.961669083234</v>
      </c>
      <c r="Q200" s="35">
        <v>77344.852948232816</v>
      </c>
      <c r="R200" s="13">
        <v>106853</v>
      </c>
      <c r="S200" s="13">
        <v>80</v>
      </c>
      <c r="T200" s="13">
        <v>80079.75</v>
      </c>
      <c r="U200" s="35">
        <v>3495.8058980619876</v>
      </c>
      <c r="V200" s="13">
        <v>3604</v>
      </c>
      <c r="W200" s="13">
        <v>0</v>
      </c>
      <c r="X200" s="13">
        <v>2703</v>
      </c>
      <c r="Y200" s="35">
        <v>0</v>
      </c>
      <c r="Z200" s="13">
        <v>79437</v>
      </c>
      <c r="AA200" s="13">
        <v>2346</v>
      </c>
      <c r="AB200" s="13">
        <v>58483.8</v>
      </c>
    </row>
    <row r="201" spans="1:28">
      <c r="A201" s="2">
        <v>513</v>
      </c>
      <c r="B201" s="1" t="s">
        <v>174</v>
      </c>
      <c r="C201" s="13">
        <v>19465787.833775837</v>
      </c>
      <c r="D201" s="13">
        <v>18584422.718779232</v>
      </c>
      <c r="E201" s="13">
        <v>881365.11499660613</v>
      </c>
      <c r="F201" s="13">
        <v>19591882</v>
      </c>
      <c r="G201" s="13">
        <v>18861004</v>
      </c>
      <c r="H201" s="13">
        <v>730878</v>
      </c>
      <c r="I201" s="13">
        <v>594358</v>
      </c>
      <c r="J201" s="13">
        <v>594358</v>
      </c>
      <c r="K201" s="13">
        <v>0</v>
      </c>
      <c r="L201" s="35">
        <v>7192836.8852668116</v>
      </c>
      <c r="M201" s="13">
        <v>9183904.8852668107</v>
      </c>
      <c r="N201" s="13">
        <v>5488610</v>
      </c>
      <c r="O201" s="13">
        <v>104281</v>
      </c>
      <c r="P201" s="13">
        <v>3799575.8852668107</v>
      </c>
      <c r="Q201" s="35">
        <v>194110.90198635132</v>
      </c>
      <c r="R201" s="13">
        <v>322530</v>
      </c>
      <c r="S201" s="13">
        <v>7877</v>
      </c>
      <c r="T201" s="13">
        <v>235989.75</v>
      </c>
      <c r="U201" s="35">
        <v>58728.600930877001</v>
      </c>
      <c r="V201" s="13">
        <v>157817</v>
      </c>
      <c r="W201" s="13">
        <v>3217</v>
      </c>
      <c r="X201" s="13">
        <v>118362.75</v>
      </c>
      <c r="Y201" s="35">
        <v>50270.093354290599</v>
      </c>
      <c r="Z201" s="13">
        <v>49880</v>
      </c>
      <c r="AA201" s="13">
        <v>129932</v>
      </c>
      <c r="AB201" s="13">
        <v>-56633.25</v>
      </c>
    </row>
    <row r="202" spans="1:28">
      <c r="A202" s="2">
        <v>518</v>
      </c>
      <c r="B202" s="1" t="s">
        <v>175</v>
      </c>
      <c r="C202" s="13">
        <v>271263067.79960728</v>
      </c>
      <c r="D202" s="13">
        <v>258255356.93724313</v>
      </c>
      <c r="E202" s="13">
        <v>13007710.862364132</v>
      </c>
      <c r="F202" s="13">
        <v>278257721</v>
      </c>
      <c r="G202" s="13">
        <v>266412507</v>
      </c>
      <c r="H202" s="13">
        <v>11845214</v>
      </c>
      <c r="I202" s="13">
        <v>10712305</v>
      </c>
      <c r="J202" s="13">
        <v>10698311</v>
      </c>
      <c r="K202" s="13">
        <v>13994</v>
      </c>
      <c r="L202" s="35">
        <v>115535350.42287052</v>
      </c>
      <c r="M202" s="13">
        <v>150052359.42287052</v>
      </c>
      <c r="N202" s="13">
        <v>105850995</v>
      </c>
      <c r="O202" s="13">
        <v>4704232</v>
      </c>
      <c r="P202" s="13">
        <v>48905596.422870517</v>
      </c>
      <c r="Q202" s="35">
        <v>1210859.6044640113</v>
      </c>
      <c r="R202" s="13">
        <v>2493424</v>
      </c>
      <c r="S202" s="13">
        <v>130393</v>
      </c>
      <c r="T202" s="13">
        <v>1772273.25</v>
      </c>
      <c r="U202" s="35">
        <v>255304.06395484103</v>
      </c>
      <c r="V202" s="13">
        <v>858957</v>
      </c>
      <c r="W202" s="13">
        <v>28224</v>
      </c>
      <c r="X202" s="13">
        <v>644217.75</v>
      </c>
      <c r="Y202" s="35">
        <v>454490.89451770188</v>
      </c>
      <c r="Z202" s="13">
        <v>2564664</v>
      </c>
      <c r="AA202" s="13">
        <v>669748</v>
      </c>
      <c r="AB202" s="13">
        <v>1491233.85</v>
      </c>
    </row>
    <row r="203" spans="1:28">
      <c r="A203" s="2">
        <v>529</v>
      </c>
      <c r="B203" s="1" t="s">
        <v>524</v>
      </c>
      <c r="C203" s="13">
        <v>713859.43085667724</v>
      </c>
      <c r="D203" s="13">
        <v>712978.2044118318</v>
      </c>
      <c r="E203" s="13">
        <v>881.22644484538682</v>
      </c>
      <c r="F203" s="13">
        <v>726625</v>
      </c>
      <c r="G203" s="13">
        <v>725802</v>
      </c>
      <c r="H203" s="13">
        <v>823</v>
      </c>
      <c r="I203" s="13">
        <v>8959</v>
      </c>
      <c r="J203" s="13">
        <v>8959</v>
      </c>
      <c r="K203" s="13">
        <v>0</v>
      </c>
      <c r="L203" s="35">
        <v>191979.12376415686</v>
      </c>
      <c r="M203" s="13">
        <v>331777.62376415683</v>
      </c>
      <c r="N203" s="13">
        <v>128332</v>
      </c>
      <c r="O203" s="13">
        <v>0</v>
      </c>
      <c r="P203" s="13">
        <v>143984.34282311765</v>
      </c>
      <c r="Q203" s="35">
        <v>32770.646392792885</v>
      </c>
      <c r="R203" s="13">
        <v>39539</v>
      </c>
      <c r="S203" s="13">
        <v>0</v>
      </c>
      <c r="T203" s="13">
        <v>29654.25</v>
      </c>
      <c r="U203" s="35">
        <v>7834.4868344440201</v>
      </c>
      <c r="V203" s="13">
        <v>0</v>
      </c>
      <c r="W203" s="13">
        <v>0</v>
      </c>
      <c r="X203" s="13">
        <v>0</v>
      </c>
      <c r="Y203" s="35">
        <v>0</v>
      </c>
      <c r="Z203" s="13">
        <v>21896</v>
      </c>
      <c r="AA203" s="13">
        <v>0</v>
      </c>
      <c r="AB203" s="13">
        <v>16733.25</v>
      </c>
    </row>
    <row r="204" spans="1:28">
      <c r="A204" s="2">
        <v>530</v>
      </c>
      <c r="B204" s="1" t="s">
        <v>177</v>
      </c>
      <c r="C204" s="13">
        <v>9131505.9483790267</v>
      </c>
      <c r="D204" s="13">
        <v>8808809.323414946</v>
      </c>
      <c r="E204" s="13">
        <v>322696.62496408011</v>
      </c>
      <c r="F204" s="13">
        <v>9320538</v>
      </c>
      <c r="G204" s="13">
        <v>8905197</v>
      </c>
      <c r="H204" s="13">
        <v>415341</v>
      </c>
      <c r="I204" s="13">
        <v>353564</v>
      </c>
      <c r="J204" s="13">
        <v>353564</v>
      </c>
      <c r="K204" s="13">
        <v>0</v>
      </c>
      <c r="L204" s="35">
        <v>2831562.8537986237</v>
      </c>
      <c r="M204" s="13">
        <v>4349722.8537986241</v>
      </c>
      <c r="N204" s="13">
        <v>2118332</v>
      </c>
      <c r="O204" s="13">
        <v>0</v>
      </c>
      <c r="P204" s="13">
        <v>2123672.1403489676</v>
      </c>
      <c r="Q204" s="35">
        <v>230812.9090678925</v>
      </c>
      <c r="R204" s="13">
        <v>520552</v>
      </c>
      <c r="S204" s="13">
        <v>690</v>
      </c>
      <c r="T204" s="13">
        <v>389896.5</v>
      </c>
      <c r="U204" s="35">
        <v>12754.531666822104</v>
      </c>
      <c r="V204" s="13">
        <v>50688</v>
      </c>
      <c r="W204" s="13">
        <v>0</v>
      </c>
      <c r="X204" s="13">
        <v>38016</v>
      </c>
      <c r="Y204" s="35">
        <v>48041.778078556454</v>
      </c>
      <c r="Z204" s="13">
        <v>145644</v>
      </c>
      <c r="AA204" s="13">
        <v>32337</v>
      </c>
      <c r="AB204" s="13">
        <v>90925.5</v>
      </c>
    </row>
    <row r="205" spans="1:28">
      <c r="A205" s="2">
        <v>531</v>
      </c>
      <c r="B205" s="1" t="s">
        <v>178</v>
      </c>
      <c r="C205" s="13">
        <v>1701499.5695029201</v>
      </c>
      <c r="D205" s="13">
        <v>1634245.6644692188</v>
      </c>
      <c r="E205" s="13">
        <v>67253.90503370142</v>
      </c>
      <c r="F205" s="13">
        <v>1507916</v>
      </c>
      <c r="G205" s="13">
        <v>1445173</v>
      </c>
      <c r="H205" s="13">
        <v>62743</v>
      </c>
      <c r="I205" s="13">
        <v>53689</v>
      </c>
      <c r="J205" s="13">
        <v>53689</v>
      </c>
      <c r="K205" s="13">
        <v>0</v>
      </c>
      <c r="L205" s="35">
        <v>493981.30070693075</v>
      </c>
      <c r="M205" s="13">
        <v>671651.30070693069</v>
      </c>
      <c r="N205" s="13">
        <v>395351</v>
      </c>
      <c r="O205" s="13">
        <v>0</v>
      </c>
      <c r="P205" s="13">
        <v>276300.30070693069</v>
      </c>
      <c r="Q205" s="35">
        <v>72995.687523487344</v>
      </c>
      <c r="R205" s="13">
        <v>46099</v>
      </c>
      <c r="S205" s="13">
        <v>102</v>
      </c>
      <c r="T205" s="13">
        <v>34497.75</v>
      </c>
      <c r="U205" s="35">
        <v>16706.516194319218</v>
      </c>
      <c r="V205" s="13">
        <v>17743</v>
      </c>
      <c r="W205" s="13">
        <v>357</v>
      </c>
      <c r="X205" s="13">
        <v>13307.25</v>
      </c>
      <c r="Y205" s="35">
        <v>5000.5484640081995</v>
      </c>
      <c r="Z205" s="13">
        <v>15586</v>
      </c>
      <c r="AA205" s="13">
        <v>18338</v>
      </c>
      <c r="AB205" s="13">
        <v>-588.60000000000036</v>
      </c>
    </row>
    <row r="206" spans="1:28">
      <c r="A206" s="2">
        <v>532</v>
      </c>
      <c r="B206" s="1" t="s">
        <v>179</v>
      </c>
      <c r="C206" s="13">
        <v>2629556.6852365267</v>
      </c>
      <c r="D206" s="13">
        <v>2608129.9102577986</v>
      </c>
      <c r="E206" s="13">
        <v>21426.774978727935</v>
      </c>
      <c r="F206" s="13">
        <v>2455617</v>
      </c>
      <c r="G206" s="13">
        <v>2430791</v>
      </c>
      <c r="H206" s="13">
        <v>24826</v>
      </c>
      <c r="I206" s="13">
        <v>94289</v>
      </c>
      <c r="J206" s="13">
        <v>94289</v>
      </c>
      <c r="K206" s="13">
        <v>0</v>
      </c>
      <c r="L206" s="35">
        <v>852362.33221743628</v>
      </c>
      <c r="M206" s="13">
        <v>1493756.3322174363</v>
      </c>
      <c r="N206" s="13">
        <v>595011</v>
      </c>
      <c r="O206" s="13">
        <v>0</v>
      </c>
      <c r="P206" s="13">
        <v>639271.74916307721</v>
      </c>
      <c r="Q206" s="35">
        <v>91292.512215905153</v>
      </c>
      <c r="R206" s="13">
        <v>126543</v>
      </c>
      <c r="S206" s="13">
        <v>320</v>
      </c>
      <c r="T206" s="13">
        <v>94667.25</v>
      </c>
      <c r="U206" s="35">
        <v>25952.049136392587</v>
      </c>
      <c r="V206" s="13">
        <v>69916</v>
      </c>
      <c r="W206" s="13">
        <v>0</v>
      </c>
      <c r="X206" s="13">
        <v>52437</v>
      </c>
      <c r="Y206" s="35">
        <v>11134.822102181932</v>
      </c>
      <c r="Z206" s="13">
        <v>59335</v>
      </c>
      <c r="AA206" s="13">
        <v>46864</v>
      </c>
      <c r="AB206" s="13">
        <v>13440</v>
      </c>
    </row>
    <row r="207" spans="1:28">
      <c r="A207" s="2">
        <v>537</v>
      </c>
      <c r="B207" s="1" t="s">
        <v>181</v>
      </c>
      <c r="C207" s="13">
        <v>4991792.523308266</v>
      </c>
      <c r="D207" s="13">
        <v>4842744.4769009138</v>
      </c>
      <c r="E207" s="13">
        <v>149048.04640735174</v>
      </c>
      <c r="F207" s="13">
        <v>5674232</v>
      </c>
      <c r="G207" s="13">
        <v>5529617</v>
      </c>
      <c r="H207" s="13">
        <v>144615</v>
      </c>
      <c r="I207" s="13">
        <v>276229</v>
      </c>
      <c r="J207" s="13">
        <v>272816</v>
      </c>
      <c r="K207" s="13">
        <v>3413</v>
      </c>
      <c r="L207" s="35">
        <v>1133193.1472354177</v>
      </c>
      <c r="M207" s="13">
        <v>1768947.8972354177</v>
      </c>
      <c r="N207" s="13">
        <v>582063</v>
      </c>
      <c r="O207" s="13">
        <v>9425</v>
      </c>
      <c r="P207" s="13">
        <v>849894.8604265633</v>
      </c>
      <c r="Q207" s="35">
        <v>121208.71460304726</v>
      </c>
      <c r="R207" s="13">
        <v>259712</v>
      </c>
      <c r="S207" s="13">
        <v>15637</v>
      </c>
      <c r="T207" s="13">
        <v>183056.25</v>
      </c>
      <c r="U207" s="35">
        <v>12434.678913150045</v>
      </c>
      <c r="V207" s="13">
        <v>31994</v>
      </c>
      <c r="W207" s="13">
        <v>0</v>
      </c>
      <c r="X207" s="13">
        <v>23995.5</v>
      </c>
      <c r="Y207" s="35">
        <v>30004.085404812588</v>
      </c>
      <c r="Z207" s="13">
        <v>10071</v>
      </c>
      <c r="AA207" s="13">
        <v>37409</v>
      </c>
      <c r="AB207" s="13">
        <v>-19308.45</v>
      </c>
    </row>
    <row r="208" spans="1:28">
      <c r="A208" s="2">
        <v>542</v>
      </c>
      <c r="B208" s="1" t="s">
        <v>182</v>
      </c>
      <c r="C208" s="13">
        <v>4396786.371948719</v>
      </c>
      <c r="D208" s="13">
        <v>4226185.181795802</v>
      </c>
      <c r="E208" s="13">
        <v>170601.19015291662</v>
      </c>
      <c r="F208" s="13">
        <v>4139339</v>
      </c>
      <c r="G208" s="13">
        <v>3929172</v>
      </c>
      <c r="H208" s="13">
        <v>210167</v>
      </c>
      <c r="I208" s="13">
        <v>158107</v>
      </c>
      <c r="J208" s="13">
        <v>145882</v>
      </c>
      <c r="K208" s="13">
        <v>12225</v>
      </c>
      <c r="L208" s="35">
        <v>996373.70820489957</v>
      </c>
      <c r="M208" s="13">
        <v>1184546.7082048994</v>
      </c>
      <c r="N208" s="13">
        <v>721224</v>
      </c>
      <c r="O208" s="13">
        <v>16174</v>
      </c>
      <c r="P208" s="13">
        <v>479496.70820489945</v>
      </c>
      <c r="Q208" s="35">
        <v>79212.80643375784</v>
      </c>
      <c r="R208" s="13">
        <v>118263</v>
      </c>
      <c r="S208" s="13">
        <v>10</v>
      </c>
      <c r="T208" s="13">
        <v>88689.75</v>
      </c>
      <c r="U208" s="35">
        <v>15814.974284221391</v>
      </c>
      <c r="V208" s="13">
        <v>30771</v>
      </c>
      <c r="W208" s="13">
        <v>6434</v>
      </c>
      <c r="X208" s="13">
        <v>23078.25</v>
      </c>
      <c r="Y208" s="35">
        <v>29798.278627094787</v>
      </c>
      <c r="Z208" s="13">
        <v>24807</v>
      </c>
      <c r="AA208" s="13">
        <v>31868</v>
      </c>
      <c r="AB208" s="13">
        <v>-3438.1499999999996</v>
      </c>
    </row>
    <row r="209" spans="1:28">
      <c r="A209" s="2">
        <v>546</v>
      </c>
      <c r="B209" s="1" t="s">
        <v>184</v>
      </c>
      <c r="C209" s="13">
        <v>37242708.565362543</v>
      </c>
      <c r="D209" s="13">
        <v>35838886.881032065</v>
      </c>
      <c r="E209" s="13">
        <v>1403821.6843304792</v>
      </c>
      <c r="F209" s="13">
        <v>39722436</v>
      </c>
      <c r="G209" s="13">
        <v>38330155</v>
      </c>
      <c r="H209" s="13">
        <v>1392281</v>
      </c>
      <c r="I209" s="13">
        <v>1724876</v>
      </c>
      <c r="J209" s="13">
        <v>1662520</v>
      </c>
      <c r="K209" s="13">
        <v>62356</v>
      </c>
      <c r="L209" s="35">
        <v>12844692.4282075</v>
      </c>
      <c r="M209" s="13">
        <v>17973647.428207502</v>
      </c>
      <c r="N209" s="13">
        <v>10824485</v>
      </c>
      <c r="O209" s="13">
        <v>262254</v>
      </c>
      <c r="P209" s="13">
        <v>7411416.4282075018</v>
      </c>
      <c r="Q209" s="35">
        <v>321636.639759043</v>
      </c>
      <c r="R209" s="13">
        <v>476112</v>
      </c>
      <c r="S209" s="13">
        <v>11623</v>
      </c>
      <c r="T209" s="13">
        <v>348366.75</v>
      </c>
      <c r="U209" s="35">
        <v>41606.070935035648</v>
      </c>
      <c r="V209" s="13">
        <v>121179</v>
      </c>
      <c r="W209" s="13">
        <v>11756</v>
      </c>
      <c r="X209" s="13">
        <v>90884.25</v>
      </c>
      <c r="Y209" s="35">
        <v>25153.521609894098</v>
      </c>
      <c r="Z209" s="13">
        <v>106927</v>
      </c>
      <c r="AA209" s="13">
        <v>114277</v>
      </c>
      <c r="AB209" s="13">
        <v>-1028.7000000000007</v>
      </c>
    </row>
    <row r="210" spans="1:28">
      <c r="A210" s="2">
        <v>547</v>
      </c>
      <c r="B210" s="1" t="s">
        <v>185</v>
      </c>
      <c r="C210" s="13">
        <v>3112495.024015307</v>
      </c>
      <c r="D210" s="13">
        <v>2961333.3761095316</v>
      </c>
      <c r="E210" s="13">
        <v>151161.64790577532</v>
      </c>
      <c r="F210" s="13">
        <v>3188896</v>
      </c>
      <c r="G210" s="13">
        <v>3039314</v>
      </c>
      <c r="H210" s="13">
        <v>149582</v>
      </c>
      <c r="I210" s="13">
        <v>161910</v>
      </c>
      <c r="J210" s="13">
        <v>156266</v>
      </c>
      <c r="K210" s="13">
        <v>5644</v>
      </c>
      <c r="L210" s="35">
        <v>965269.32439272699</v>
      </c>
      <c r="M210" s="13">
        <v>1733795.8243927271</v>
      </c>
      <c r="N210" s="13">
        <v>512343</v>
      </c>
      <c r="O210" s="13">
        <v>14739</v>
      </c>
      <c r="P210" s="13">
        <v>723951.99329454522</v>
      </c>
      <c r="Q210" s="35">
        <v>23462.899561120932</v>
      </c>
      <c r="R210" s="13">
        <v>45894</v>
      </c>
      <c r="S210" s="13">
        <v>185</v>
      </c>
      <c r="T210" s="13">
        <v>34281.75</v>
      </c>
      <c r="U210" s="35">
        <v>18010.846992749091</v>
      </c>
      <c r="V210" s="13">
        <v>51924</v>
      </c>
      <c r="W210" s="13">
        <v>0</v>
      </c>
      <c r="X210" s="13">
        <v>38943</v>
      </c>
      <c r="Y210" s="35">
        <v>1721.3472286918422</v>
      </c>
      <c r="Z210" s="13">
        <v>46340</v>
      </c>
      <c r="AA210" s="13">
        <v>30636</v>
      </c>
      <c r="AB210" s="13">
        <v>13322.7</v>
      </c>
    </row>
    <row r="211" spans="1:28">
      <c r="A211" s="2">
        <v>556</v>
      </c>
      <c r="B211" s="1" t="s">
        <v>187</v>
      </c>
      <c r="C211" s="13">
        <v>8722765.4502642825</v>
      </c>
      <c r="D211" s="13">
        <v>8311124.2246773876</v>
      </c>
      <c r="E211" s="13">
        <v>411641.22558689467</v>
      </c>
      <c r="F211" s="13">
        <v>9379822</v>
      </c>
      <c r="G211" s="13">
        <v>8922080</v>
      </c>
      <c r="H211" s="13">
        <v>457742</v>
      </c>
      <c r="I211" s="13">
        <v>267740</v>
      </c>
      <c r="J211" s="13">
        <v>266023</v>
      </c>
      <c r="K211" s="13">
        <v>1717</v>
      </c>
      <c r="L211" s="35">
        <v>2606172.7077690675</v>
      </c>
      <c r="M211" s="13">
        <v>3025374.7077690675</v>
      </c>
      <c r="N211" s="13">
        <v>1135932</v>
      </c>
      <c r="O211" s="13">
        <v>6024</v>
      </c>
      <c r="P211" s="13">
        <v>1895466.7077690675</v>
      </c>
      <c r="Q211" s="35">
        <v>230500.90038092466</v>
      </c>
      <c r="R211" s="13">
        <v>386238</v>
      </c>
      <c r="S211" s="13">
        <v>8316</v>
      </c>
      <c r="T211" s="13">
        <v>283441.5</v>
      </c>
      <c r="U211" s="35">
        <v>6310.8619390877511</v>
      </c>
      <c r="V211" s="13">
        <v>28038</v>
      </c>
      <c r="W211" s="13">
        <v>0</v>
      </c>
      <c r="X211" s="13">
        <v>21028.5</v>
      </c>
      <c r="Y211" s="35">
        <v>6445.5663222314497</v>
      </c>
      <c r="Z211" s="13">
        <v>53545</v>
      </c>
      <c r="AA211" s="13">
        <v>95577</v>
      </c>
      <c r="AB211" s="13">
        <v>-30018.75</v>
      </c>
    </row>
    <row r="212" spans="1:28">
      <c r="A212" s="2">
        <v>558</v>
      </c>
      <c r="B212" s="1" t="s">
        <v>525</v>
      </c>
      <c r="C212" s="13">
        <v>670029.04224186938</v>
      </c>
      <c r="D212" s="13">
        <v>661895.59054978751</v>
      </c>
      <c r="E212" s="13">
        <v>8133.4516920818505</v>
      </c>
      <c r="F212" s="13">
        <v>633049</v>
      </c>
      <c r="G212" s="13">
        <v>629709</v>
      </c>
      <c r="H212" s="13">
        <v>3340</v>
      </c>
      <c r="I212" s="13">
        <v>20227</v>
      </c>
      <c r="J212" s="13">
        <v>20227</v>
      </c>
      <c r="K212" s="13">
        <v>0</v>
      </c>
      <c r="L212" s="35">
        <v>219217.73081008496</v>
      </c>
      <c r="M212" s="13">
        <v>388068.23081008496</v>
      </c>
      <c r="N212" s="13">
        <v>104683</v>
      </c>
      <c r="O212" s="13">
        <v>0</v>
      </c>
      <c r="P212" s="13">
        <v>164413.29810756372</v>
      </c>
      <c r="Q212" s="35">
        <v>23236.706071307632</v>
      </c>
      <c r="R212" s="13">
        <v>55656</v>
      </c>
      <c r="S212" s="13">
        <v>0</v>
      </c>
      <c r="T212" s="13">
        <v>41742</v>
      </c>
      <c r="U212" s="35">
        <v>7105.9496274091289</v>
      </c>
      <c r="V212" s="13">
        <v>28242</v>
      </c>
      <c r="W212" s="13">
        <v>0</v>
      </c>
      <c r="X212" s="13">
        <v>21181.5</v>
      </c>
      <c r="Y212" s="35">
        <v>8056.2626096213462</v>
      </c>
      <c r="Z212" s="13">
        <v>684</v>
      </c>
      <c r="AA212" s="13">
        <v>13523</v>
      </c>
      <c r="AB212" s="13">
        <v>-9526.65</v>
      </c>
    </row>
    <row r="213" spans="1:28">
      <c r="A213" s="2">
        <v>559</v>
      </c>
      <c r="B213" s="1" t="s">
        <v>452</v>
      </c>
      <c r="C213" s="13">
        <v>1192761.098288595</v>
      </c>
      <c r="D213" s="13">
        <v>1156220.3951346318</v>
      </c>
      <c r="E213" s="13">
        <v>36540.703153963215</v>
      </c>
      <c r="F213" s="13">
        <v>1068259</v>
      </c>
      <c r="G213" s="13">
        <v>1024496</v>
      </c>
      <c r="H213" s="13">
        <v>43763</v>
      </c>
      <c r="I213" s="13">
        <v>40044</v>
      </c>
      <c r="J213" s="13">
        <v>40044</v>
      </c>
      <c r="K213" s="13">
        <v>0</v>
      </c>
      <c r="L213" s="35">
        <v>593064.88338576013</v>
      </c>
      <c r="M213" s="13">
        <v>1000359.8833857601</v>
      </c>
      <c r="N213" s="13">
        <v>424453</v>
      </c>
      <c r="O213" s="13">
        <v>17995</v>
      </c>
      <c r="P213" s="13">
        <v>444798.66253932007</v>
      </c>
      <c r="Q213" s="35">
        <v>145890.70229329789</v>
      </c>
      <c r="R213" s="13">
        <v>272938</v>
      </c>
      <c r="S213" s="13">
        <v>3770</v>
      </c>
      <c r="T213" s="13">
        <v>201876</v>
      </c>
      <c r="U213" s="35">
        <v>11488.60665274699</v>
      </c>
      <c r="V213" s="13">
        <v>61412</v>
      </c>
      <c r="W213" s="13">
        <v>7769</v>
      </c>
      <c r="X213" s="13">
        <v>46059</v>
      </c>
      <c r="Y213" s="35">
        <v>2030.2560504593914</v>
      </c>
      <c r="Z213" s="13">
        <v>36062</v>
      </c>
      <c r="AA213" s="13">
        <v>11032</v>
      </c>
      <c r="AB213" s="13">
        <v>19105.2</v>
      </c>
    </row>
    <row r="214" spans="1:28">
      <c r="A214" s="2">
        <v>563</v>
      </c>
      <c r="B214" s="1" t="s">
        <v>498</v>
      </c>
      <c r="C214" s="13">
        <v>1048225.2845020478</v>
      </c>
      <c r="D214" s="13">
        <v>985345.08077011071</v>
      </c>
      <c r="E214" s="13">
        <v>62880.203731937072</v>
      </c>
      <c r="F214" s="13">
        <v>862613</v>
      </c>
      <c r="G214" s="13">
        <v>809325</v>
      </c>
      <c r="H214" s="13">
        <v>53288</v>
      </c>
      <c r="I214" s="13">
        <v>43058</v>
      </c>
      <c r="J214" s="13">
        <v>40701</v>
      </c>
      <c r="K214" s="13">
        <v>2357</v>
      </c>
      <c r="L214" s="35">
        <v>272530.14090044337</v>
      </c>
      <c r="M214" s="13">
        <v>473530.89090044337</v>
      </c>
      <c r="N214" s="13">
        <v>224298</v>
      </c>
      <c r="O214" s="13">
        <v>0</v>
      </c>
      <c r="P214" s="13">
        <v>204397.60567533254</v>
      </c>
      <c r="Q214" s="35">
        <v>40925.907934917785</v>
      </c>
      <c r="R214" s="13">
        <v>56546</v>
      </c>
      <c r="S214" s="13">
        <v>3223</v>
      </c>
      <c r="T214" s="13">
        <v>39992.25</v>
      </c>
      <c r="U214" s="35">
        <v>0</v>
      </c>
      <c r="V214" s="13">
        <v>0</v>
      </c>
      <c r="W214" s="13">
        <v>0</v>
      </c>
      <c r="X214" s="13">
        <v>680.25</v>
      </c>
      <c r="Y214" s="35">
        <v>1816.5030651076981</v>
      </c>
      <c r="Z214" s="13">
        <v>3619</v>
      </c>
      <c r="AA214" s="13">
        <v>12828</v>
      </c>
      <c r="AB214" s="13">
        <v>-6906.75</v>
      </c>
    </row>
    <row r="215" spans="1:28">
      <c r="A215" s="2">
        <v>567</v>
      </c>
      <c r="B215" s="1" t="s">
        <v>499</v>
      </c>
      <c r="C215" s="13">
        <v>2711840.0136352265</v>
      </c>
      <c r="D215" s="13">
        <v>2645137.4342833892</v>
      </c>
      <c r="E215" s="13">
        <v>66702.579351837485</v>
      </c>
      <c r="F215" s="13">
        <v>2682254</v>
      </c>
      <c r="G215" s="13">
        <v>2569821</v>
      </c>
      <c r="H215" s="13">
        <v>112433</v>
      </c>
      <c r="I215" s="13">
        <v>110413</v>
      </c>
      <c r="J215" s="13">
        <v>71840</v>
      </c>
      <c r="K215" s="13">
        <v>38573</v>
      </c>
      <c r="L215" s="35">
        <v>684654.28522799094</v>
      </c>
      <c r="M215" s="13">
        <v>1178044.7852279909</v>
      </c>
      <c r="N215" s="13">
        <v>452913</v>
      </c>
      <c r="O215" s="13">
        <v>14381</v>
      </c>
      <c r="P215" s="13">
        <v>513490.71392099321</v>
      </c>
      <c r="Q215" s="35">
        <v>40012.680538332934</v>
      </c>
      <c r="R215" s="13">
        <v>124894</v>
      </c>
      <c r="S215" s="13">
        <v>762</v>
      </c>
      <c r="T215" s="13">
        <v>93099</v>
      </c>
      <c r="U215" s="35">
        <v>17104.646386332653</v>
      </c>
      <c r="V215" s="13">
        <v>32918</v>
      </c>
      <c r="W215" s="13">
        <v>0</v>
      </c>
      <c r="X215" s="13">
        <v>24688.5</v>
      </c>
      <c r="Y215" s="35">
        <v>39447.358556929772</v>
      </c>
      <c r="Z215" s="13">
        <v>67803</v>
      </c>
      <c r="AA215" s="13">
        <v>195255</v>
      </c>
      <c r="AB215" s="13">
        <v>-93526.65</v>
      </c>
    </row>
    <row r="216" spans="1:28">
      <c r="A216" s="2">
        <v>571</v>
      </c>
      <c r="B216" s="1" t="s">
        <v>453</v>
      </c>
      <c r="C216" s="13">
        <v>645887.94205356017</v>
      </c>
      <c r="D216" s="13">
        <v>636443.83377092145</v>
      </c>
      <c r="E216" s="13">
        <v>9444.1082826386955</v>
      </c>
      <c r="F216" s="13">
        <v>766002</v>
      </c>
      <c r="G216" s="13">
        <v>748431</v>
      </c>
      <c r="H216" s="13">
        <v>17571</v>
      </c>
      <c r="I216" s="13">
        <v>12853</v>
      </c>
      <c r="J216" s="13">
        <v>12853</v>
      </c>
      <c r="K216" s="13">
        <v>0</v>
      </c>
      <c r="L216" s="35">
        <v>203699.47489244016</v>
      </c>
      <c r="M216" s="13">
        <v>311681.47489244014</v>
      </c>
      <c r="N216" s="13">
        <v>131744</v>
      </c>
      <c r="O216" s="13">
        <v>12218</v>
      </c>
      <c r="P216" s="13">
        <v>152774.60616933013</v>
      </c>
      <c r="Q216" s="35">
        <v>9934.0696885162597</v>
      </c>
      <c r="R216" s="13">
        <v>48474</v>
      </c>
      <c r="S216" s="13">
        <v>0</v>
      </c>
      <c r="T216" s="13">
        <v>36355.5</v>
      </c>
      <c r="U216" s="35">
        <v>0</v>
      </c>
      <c r="V216" s="13">
        <v>0</v>
      </c>
      <c r="W216" s="13">
        <v>0</v>
      </c>
      <c r="X216" s="13">
        <v>0</v>
      </c>
      <c r="Y216" s="35">
        <v>0</v>
      </c>
      <c r="Z216" s="13">
        <v>0</v>
      </c>
      <c r="AA216" s="13">
        <v>0</v>
      </c>
      <c r="AB216" s="13">
        <v>0</v>
      </c>
    </row>
    <row r="217" spans="1:28">
      <c r="A217" s="2">
        <v>575</v>
      </c>
      <c r="B217" s="1" t="s">
        <v>189</v>
      </c>
      <c r="C217" s="13">
        <v>2333371.66448873</v>
      </c>
      <c r="D217" s="13">
        <v>2260053.1769545255</v>
      </c>
      <c r="E217" s="13">
        <v>73318.487534204629</v>
      </c>
      <c r="F217" s="13">
        <v>2335490</v>
      </c>
      <c r="G217" s="13">
        <v>2263765</v>
      </c>
      <c r="H217" s="13">
        <v>71725</v>
      </c>
      <c r="I217" s="13">
        <v>106667</v>
      </c>
      <c r="J217" s="13">
        <v>106667</v>
      </c>
      <c r="K217" s="13">
        <v>0</v>
      </c>
      <c r="L217" s="35">
        <v>451083.12354563846</v>
      </c>
      <c r="M217" s="13">
        <v>783552.87354563852</v>
      </c>
      <c r="N217" s="13">
        <v>226112</v>
      </c>
      <c r="O217" s="13">
        <v>0</v>
      </c>
      <c r="P217" s="13">
        <v>338312.34265922883</v>
      </c>
      <c r="Q217" s="35">
        <v>104533.92521923404</v>
      </c>
      <c r="R217" s="13">
        <v>97574</v>
      </c>
      <c r="S217" s="13">
        <v>2920</v>
      </c>
      <c r="T217" s="13">
        <v>70990.5</v>
      </c>
      <c r="U217" s="35">
        <v>14594.491228733965</v>
      </c>
      <c r="V217" s="13">
        <v>77393</v>
      </c>
      <c r="W217" s="13">
        <v>296</v>
      </c>
      <c r="X217" s="13">
        <v>58044.75</v>
      </c>
      <c r="Y217" s="35">
        <v>4670.5821920108365</v>
      </c>
      <c r="Z217" s="13">
        <v>112132</v>
      </c>
      <c r="AA217" s="13">
        <v>10893</v>
      </c>
      <c r="AB217" s="13">
        <v>82891.8</v>
      </c>
    </row>
    <row r="218" spans="1:28">
      <c r="A218" s="2">
        <v>579</v>
      </c>
      <c r="B218" s="1" t="s">
        <v>191</v>
      </c>
      <c r="C218" s="13">
        <v>1782756.4756617576</v>
      </c>
      <c r="D218" s="13">
        <v>1782756.4756617576</v>
      </c>
      <c r="E218" s="13">
        <v>0</v>
      </c>
      <c r="F218" s="13">
        <v>1783670</v>
      </c>
      <c r="G218" s="13">
        <v>1725913</v>
      </c>
      <c r="H218" s="13">
        <v>57757</v>
      </c>
      <c r="I218" s="13">
        <v>76121</v>
      </c>
      <c r="J218" s="13">
        <v>50805</v>
      </c>
      <c r="K218" s="13">
        <v>25316</v>
      </c>
      <c r="L218" s="35">
        <v>497073.23735253257</v>
      </c>
      <c r="M218" s="13">
        <v>821408.23735253257</v>
      </c>
      <c r="N218" s="13">
        <v>319154</v>
      </c>
      <c r="O218" s="13">
        <v>6955</v>
      </c>
      <c r="P218" s="13">
        <v>372804.92801439943</v>
      </c>
      <c r="Q218" s="35">
        <v>27069.699489287745</v>
      </c>
      <c r="R218" s="13">
        <v>32464</v>
      </c>
      <c r="S218" s="13">
        <v>684</v>
      </c>
      <c r="T218" s="13">
        <v>23835</v>
      </c>
      <c r="U218" s="35">
        <v>3965.7637020366074</v>
      </c>
      <c r="V218" s="13">
        <v>0</v>
      </c>
      <c r="W218" s="13">
        <v>0</v>
      </c>
      <c r="X218" s="13">
        <v>0</v>
      </c>
      <c r="Y218" s="35">
        <v>8708.0502907913324</v>
      </c>
      <c r="Z218" s="13">
        <v>27188</v>
      </c>
      <c r="AA218" s="13">
        <v>3425</v>
      </c>
      <c r="AB218" s="13">
        <v>18641.25</v>
      </c>
    </row>
    <row r="219" spans="1:28">
      <c r="A219" s="2">
        <v>580</v>
      </c>
      <c r="B219" s="1" t="s">
        <v>454</v>
      </c>
      <c r="C219" s="13">
        <v>926088.14948809799</v>
      </c>
      <c r="D219" s="13">
        <v>926088.14948809799</v>
      </c>
      <c r="E219" s="13">
        <v>0</v>
      </c>
      <c r="F219" s="13">
        <v>896201</v>
      </c>
      <c r="G219" s="13">
        <v>896201</v>
      </c>
      <c r="H219" s="13">
        <v>0</v>
      </c>
      <c r="I219" s="13">
        <v>22781</v>
      </c>
      <c r="J219" s="13">
        <v>22781</v>
      </c>
      <c r="K219" s="13">
        <v>0</v>
      </c>
      <c r="L219" s="35">
        <v>283939.26737658243</v>
      </c>
      <c r="M219" s="13">
        <v>399607.26737658243</v>
      </c>
      <c r="N219" s="13">
        <v>237737</v>
      </c>
      <c r="O219" s="13">
        <v>18074</v>
      </c>
      <c r="P219" s="13">
        <v>179944.26737658243</v>
      </c>
      <c r="Q219" s="35">
        <v>91945.732373350125</v>
      </c>
      <c r="R219" s="13">
        <v>98200</v>
      </c>
      <c r="S219" s="13">
        <v>0</v>
      </c>
      <c r="T219" s="13">
        <v>73650</v>
      </c>
      <c r="U219" s="35">
        <v>21966.34960736267</v>
      </c>
      <c r="V219" s="13">
        <v>57274</v>
      </c>
      <c r="W219" s="13">
        <v>0</v>
      </c>
      <c r="X219" s="13">
        <v>42955.5</v>
      </c>
      <c r="Y219" s="35">
        <v>13949.170190915611</v>
      </c>
      <c r="Z219" s="13">
        <v>169191</v>
      </c>
      <c r="AA219" s="13">
        <v>70678</v>
      </c>
      <c r="AB219" s="13">
        <v>75453</v>
      </c>
    </row>
    <row r="220" spans="1:28">
      <c r="A220" s="2">
        <v>589</v>
      </c>
      <c r="B220" s="1" t="s">
        <v>195</v>
      </c>
      <c r="C220" s="13">
        <v>525226.16867282777</v>
      </c>
      <c r="D220" s="13">
        <v>469966.11341192678</v>
      </c>
      <c r="E220" s="13">
        <v>55260.055260900946</v>
      </c>
      <c r="F220" s="13">
        <v>503756</v>
      </c>
      <c r="G220" s="13">
        <v>464726</v>
      </c>
      <c r="H220" s="13">
        <v>39030</v>
      </c>
      <c r="I220" s="13">
        <v>17688</v>
      </c>
      <c r="J220" s="13">
        <v>17688</v>
      </c>
      <c r="K220" s="13">
        <v>0</v>
      </c>
      <c r="L220" s="35">
        <v>196590.38015481364</v>
      </c>
      <c r="M220" s="13">
        <v>334413.38015481364</v>
      </c>
      <c r="N220" s="13">
        <v>92219</v>
      </c>
      <c r="O220" s="13">
        <v>0</v>
      </c>
      <c r="P220" s="13">
        <v>147442.78511611023</v>
      </c>
      <c r="Q220" s="35">
        <v>21824.982036923589</v>
      </c>
      <c r="R220" s="13">
        <v>9337</v>
      </c>
      <c r="S220" s="13">
        <v>0</v>
      </c>
      <c r="T220" s="13">
        <v>7002.75</v>
      </c>
      <c r="U220" s="35">
        <v>4082.4469247327388</v>
      </c>
      <c r="V220" s="13">
        <v>0</v>
      </c>
      <c r="W220" s="13">
        <v>0</v>
      </c>
      <c r="X220" s="13">
        <v>0</v>
      </c>
      <c r="Y220" s="35">
        <v>6412.3909053599509</v>
      </c>
      <c r="Z220" s="13">
        <v>11054</v>
      </c>
      <c r="AA220" s="13">
        <v>7339</v>
      </c>
      <c r="AB220" s="13">
        <v>3642.75</v>
      </c>
    </row>
    <row r="221" spans="1:28">
      <c r="A221" s="2">
        <v>590</v>
      </c>
      <c r="B221" s="1" t="s">
        <v>196</v>
      </c>
      <c r="C221" s="13">
        <v>4607042.380797796</v>
      </c>
      <c r="D221" s="13">
        <v>4474694.022843333</v>
      </c>
      <c r="E221" s="13">
        <v>132348.35795446319</v>
      </c>
      <c r="F221" s="13">
        <v>4405043</v>
      </c>
      <c r="G221" s="13">
        <v>4252537</v>
      </c>
      <c r="H221" s="13">
        <v>152506</v>
      </c>
      <c r="I221" s="13">
        <v>178948</v>
      </c>
      <c r="J221" s="13">
        <v>178612</v>
      </c>
      <c r="K221" s="13">
        <v>336</v>
      </c>
      <c r="L221" s="35">
        <v>1236296.8367608972</v>
      </c>
      <c r="M221" s="13">
        <v>1685401.8367608972</v>
      </c>
      <c r="N221" s="13">
        <v>1411479</v>
      </c>
      <c r="O221" s="13">
        <v>3000</v>
      </c>
      <c r="P221" s="13">
        <v>276922.83676089719</v>
      </c>
      <c r="Q221" s="35">
        <v>110662.15495513848</v>
      </c>
      <c r="R221" s="13">
        <v>147500</v>
      </c>
      <c r="S221" s="13">
        <v>391</v>
      </c>
      <c r="T221" s="13">
        <v>110331.75</v>
      </c>
      <c r="U221" s="35">
        <v>0</v>
      </c>
      <c r="V221" s="13">
        <v>23331</v>
      </c>
      <c r="W221" s="13">
        <v>0</v>
      </c>
      <c r="X221" s="13">
        <v>17498.25</v>
      </c>
      <c r="Y221" s="35">
        <v>5353.558738143849</v>
      </c>
      <c r="Z221" s="13">
        <v>43166</v>
      </c>
      <c r="AA221" s="13">
        <v>15153</v>
      </c>
      <c r="AB221" s="13">
        <v>23460</v>
      </c>
    </row>
    <row r="222" spans="1:28">
      <c r="A222" s="2">
        <v>595</v>
      </c>
      <c r="B222" s="1" t="s">
        <v>478</v>
      </c>
      <c r="C222" s="13">
        <v>752877.59220253502</v>
      </c>
      <c r="D222" s="13">
        <v>717031.35811233951</v>
      </c>
      <c r="E222" s="13">
        <v>35846.234090195467</v>
      </c>
      <c r="F222" s="13">
        <v>701936</v>
      </c>
      <c r="G222" s="13">
        <v>662389</v>
      </c>
      <c r="H222" s="13">
        <v>39547</v>
      </c>
      <c r="I222" s="13">
        <v>27185</v>
      </c>
      <c r="J222" s="13">
        <v>27000</v>
      </c>
      <c r="K222" s="13">
        <v>185</v>
      </c>
      <c r="L222" s="35">
        <v>162804.81486360566</v>
      </c>
      <c r="M222" s="13">
        <v>280168.56486360566</v>
      </c>
      <c r="N222" s="13">
        <v>190068</v>
      </c>
      <c r="O222" s="13">
        <v>1747</v>
      </c>
      <c r="P222" s="13">
        <v>91847.564863605658</v>
      </c>
      <c r="Q222" s="35">
        <v>3792.0070551600361</v>
      </c>
      <c r="R222" s="13">
        <v>443</v>
      </c>
      <c r="S222" s="13">
        <v>0</v>
      </c>
      <c r="T222" s="13">
        <v>332.25</v>
      </c>
      <c r="U222" s="35">
        <v>6588.2044734358424</v>
      </c>
      <c r="V222" s="13">
        <v>24899</v>
      </c>
      <c r="W222" s="13">
        <v>0</v>
      </c>
      <c r="X222" s="13">
        <v>18674.25</v>
      </c>
      <c r="Y222" s="35">
        <v>11896.267448699627</v>
      </c>
      <c r="Z222" s="13">
        <v>10518</v>
      </c>
      <c r="AA222" s="13">
        <v>35876</v>
      </c>
      <c r="AB222" s="13">
        <v>-19018.5</v>
      </c>
    </row>
    <row r="223" spans="1:28">
      <c r="A223" s="2">
        <v>597</v>
      </c>
      <c r="B223" s="1" t="s">
        <v>197</v>
      </c>
      <c r="C223" s="13">
        <v>6951139.0784785803</v>
      </c>
      <c r="D223" s="13">
        <v>6817673.5311606647</v>
      </c>
      <c r="E223" s="13">
        <v>133465.54731791565</v>
      </c>
      <c r="F223" s="13">
        <v>7026550</v>
      </c>
      <c r="G223" s="13">
        <v>6888786</v>
      </c>
      <c r="H223" s="13">
        <v>137764</v>
      </c>
      <c r="I223" s="13">
        <v>184903</v>
      </c>
      <c r="J223" s="13">
        <v>184903</v>
      </c>
      <c r="K223" s="13">
        <v>0</v>
      </c>
      <c r="L223" s="35">
        <v>1983747.8328349246</v>
      </c>
      <c r="M223" s="13">
        <v>2690366.8328349246</v>
      </c>
      <c r="N223" s="13">
        <v>877782</v>
      </c>
      <c r="O223" s="13">
        <v>0</v>
      </c>
      <c r="P223" s="13">
        <v>1487810.8746261934</v>
      </c>
      <c r="Q223" s="35">
        <v>326474.56756041787</v>
      </c>
      <c r="R223" s="13">
        <v>434347</v>
      </c>
      <c r="S223" s="13">
        <v>2245</v>
      </c>
      <c r="T223" s="13">
        <v>324076.5</v>
      </c>
      <c r="U223" s="35">
        <v>36457.057266160882</v>
      </c>
      <c r="V223" s="13">
        <v>74360</v>
      </c>
      <c r="W223" s="13">
        <v>907</v>
      </c>
      <c r="X223" s="13">
        <v>55770</v>
      </c>
      <c r="Y223" s="35">
        <v>31719.870288160706</v>
      </c>
      <c r="Z223" s="13">
        <v>99098</v>
      </c>
      <c r="AA223" s="13">
        <v>53974</v>
      </c>
      <c r="AB223" s="13">
        <v>37388.25</v>
      </c>
    </row>
    <row r="224" spans="1:28">
      <c r="A224" s="2">
        <v>599</v>
      </c>
      <c r="B224" s="1" t="s">
        <v>198</v>
      </c>
      <c r="C224" s="13">
        <v>442217066.98674136</v>
      </c>
      <c r="D224" s="13">
        <v>425111098.4752413</v>
      </c>
      <c r="E224" s="13">
        <v>17105968.511500057</v>
      </c>
      <c r="F224" s="13">
        <v>494612572</v>
      </c>
      <c r="G224" s="13">
        <v>477529301</v>
      </c>
      <c r="H224" s="13">
        <v>17083271</v>
      </c>
      <c r="I224" s="13">
        <v>18267604</v>
      </c>
      <c r="J224" s="13">
        <v>17471726</v>
      </c>
      <c r="K224" s="13">
        <v>795878</v>
      </c>
      <c r="L224" s="35">
        <v>225986995.13210276</v>
      </c>
      <c r="M224" s="13">
        <v>259362896.13210276</v>
      </c>
      <c r="N224" s="13">
        <v>199292704</v>
      </c>
      <c r="O224" s="13">
        <v>4051358</v>
      </c>
      <c r="P224" s="13">
        <v>64121550.132102758</v>
      </c>
      <c r="Q224" s="35">
        <v>3728187.9581071963</v>
      </c>
      <c r="R224" s="13">
        <v>6315262</v>
      </c>
      <c r="S224" s="13">
        <v>325876</v>
      </c>
      <c r="T224" s="13">
        <v>4492039.5</v>
      </c>
      <c r="U224" s="35">
        <v>339405.69551752554</v>
      </c>
      <c r="V224" s="13">
        <v>805302</v>
      </c>
      <c r="W224" s="13">
        <v>18178</v>
      </c>
      <c r="X224" s="13">
        <v>603976.5</v>
      </c>
      <c r="Y224" s="35">
        <v>232903.5444045637</v>
      </c>
      <c r="Z224" s="13">
        <v>1962208</v>
      </c>
      <c r="AA224" s="13">
        <v>401054</v>
      </c>
      <c r="AB224" s="13">
        <v>1203866.7</v>
      </c>
    </row>
    <row r="225" spans="1:28">
      <c r="A225" s="2">
        <v>603</v>
      </c>
      <c r="B225" s="1" t="s">
        <v>199</v>
      </c>
      <c r="C225" s="13">
        <v>14011459.930878503</v>
      </c>
      <c r="D225" s="13">
        <v>13517050.51793641</v>
      </c>
      <c r="E225" s="13">
        <v>494409.41294209356</v>
      </c>
      <c r="F225" s="13">
        <v>14722137</v>
      </c>
      <c r="G225" s="13">
        <v>14215395</v>
      </c>
      <c r="H225" s="13">
        <v>506742</v>
      </c>
      <c r="I225" s="13">
        <v>457088</v>
      </c>
      <c r="J225" s="13">
        <v>446933</v>
      </c>
      <c r="K225" s="13">
        <v>10155</v>
      </c>
      <c r="L225" s="35">
        <v>4160601.6733022705</v>
      </c>
      <c r="M225" s="13">
        <v>7124307.6733022705</v>
      </c>
      <c r="N225" s="13">
        <v>2586926</v>
      </c>
      <c r="O225" s="13">
        <v>10441</v>
      </c>
      <c r="P225" s="13">
        <v>3120451.2549767029</v>
      </c>
      <c r="Q225" s="35">
        <v>161577.97649791487</v>
      </c>
      <c r="R225" s="13">
        <v>264243</v>
      </c>
      <c r="S225" s="13">
        <v>3978</v>
      </c>
      <c r="T225" s="13">
        <v>195198.75</v>
      </c>
      <c r="U225" s="35">
        <v>34331.253126036136</v>
      </c>
      <c r="V225" s="13">
        <v>69037</v>
      </c>
      <c r="W225" s="13">
        <v>0</v>
      </c>
      <c r="X225" s="13">
        <v>51777.75</v>
      </c>
      <c r="Y225" s="35">
        <v>37260.363560891863</v>
      </c>
      <c r="Z225" s="13">
        <v>586884</v>
      </c>
      <c r="AA225" s="13">
        <v>146608</v>
      </c>
      <c r="AB225" s="13">
        <v>338483.4</v>
      </c>
    </row>
    <row r="226" spans="1:28">
      <c r="A226" s="2">
        <v>606</v>
      </c>
      <c r="B226" s="1" t="s">
        <v>200</v>
      </c>
      <c r="C226" s="13">
        <v>32871945.378714353</v>
      </c>
      <c r="D226" s="13">
        <v>30742050.137522504</v>
      </c>
      <c r="E226" s="13">
        <v>2129895.241191851</v>
      </c>
      <c r="F226" s="13">
        <v>35521114</v>
      </c>
      <c r="G226" s="13">
        <v>33233126</v>
      </c>
      <c r="H226" s="13">
        <v>2287988</v>
      </c>
      <c r="I226" s="13">
        <v>4133615</v>
      </c>
      <c r="J226" s="13">
        <v>2767865</v>
      </c>
      <c r="K226" s="13">
        <v>1365750</v>
      </c>
      <c r="L226" s="35">
        <v>11566253.941911519</v>
      </c>
      <c r="M226" s="13">
        <v>15764891.941911519</v>
      </c>
      <c r="N226" s="13">
        <v>7274269</v>
      </c>
      <c r="O226" s="13">
        <v>178468</v>
      </c>
      <c r="P226" s="13">
        <v>8669090.9419115186</v>
      </c>
      <c r="Q226" s="35">
        <v>345719.20189304999</v>
      </c>
      <c r="R226" s="13">
        <v>551760</v>
      </c>
      <c r="S226" s="13">
        <v>22594</v>
      </c>
      <c r="T226" s="13">
        <v>396874.5</v>
      </c>
      <c r="U226" s="35">
        <v>28851.832442139912</v>
      </c>
      <c r="V226" s="13">
        <v>138677</v>
      </c>
      <c r="W226" s="13">
        <v>724</v>
      </c>
      <c r="X226" s="13">
        <v>104007.75</v>
      </c>
      <c r="Y226" s="35">
        <v>30987.22994431587</v>
      </c>
      <c r="Z226" s="13">
        <v>230884</v>
      </c>
      <c r="AA226" s="13">
        <v>12834</v>
      </c>
      <c r="AB226" s="13">
        <v>171624.9</v>
      </c>
    </row>
    <row r="227" spans="1:28">
      <c r="A227" s="2">
        <v>608</v>
      </c>
      <c r="B227" s="1" t="s">
        <v>433</v>
      </c>
      <c r="C227" s="13">
        <v>2177077.6697521443</v>
      </c>
      <c r="D227" s="13">
        <v>2109437.948571905</v>
      </c>
      <c r="E227" s="13">
        <v>67639.721180239052</v>
      </c>
      <c r="F227" s="13">
        <v>2111968</v>
      </c>
      <c r="G227" s="13">
        <v>2052975</v>
      </c>
      <c r="H227" s="13">
        <v>58993</v>
      </c>
      <c r="I227" s="13">
        <v>184597</v>
      </c>
      <c r="J227" s="13">
        <v>172749</v>
      </c>
      <c r="K227" s="13">
        <v>11848</v>
      </c>
      <c r="L227" s="35">
        <v>451073.58779883996</v>
      </c>
      <c r="M227" s="13">
        <v>705220.5877988399</v>
      </c>
      <c r="N227" s="13">
        <v>302992</v>
      </c>
      <c r="O227" s="13">
        <v>0</v>
      </c>
      <c r="P227" s="13">
        <v>338305.19084912998</v>
      </c>
      <c r="Q227" s="35">
        <v>48999.965245705411</v>
      </c>
      <c r="R227" s="13">
        <v>106954</v>
      </c>
      <c r="S227" s="13">
        <v>0</v>
      </c>
      <c r="T227" s="13">
        <v>80215.5</v>
      </c>
      <c r="U227" s="35">
        <v>11293.059643856739</v>
      </c>
      <c r="V227" s="13">
        <v>898</v>
      </c>
      <c r="W227" s="13">
        <v>0</v>
      </c>
      <c r="X227" s="13">
        <v>673.5</v>
      </c>
      <c r="Y227" s="35">
        <v>32695.465930411789</v>
      </c>
      <c r="Z227" s="13">
        <v>106319</v>
      </c>
      <c r="AA227" s="13">
        <v>27013</v>
      </c>
      <c r="AB227" s="13">
        <v>62065.05</v>
      </c>
    </row>
    <row r="228" spans="1:28">
      <c r="A228" s="2">
        <v>610</v>
      </c>
      <c r="B228" s="1" t="s">
        <v>201</v>
      </c>
      <c r="C228" s="13">
        <v>3687172.4795901687</v>
      </c>
      <c r="D228" s="13">
        <v>3608727.6696915333</v>
      </c>
      <c r="E228" s="13">
        <v>78444.809898635154</v>
      </c>
      <c r="F228" s="13">
        <v>3283559</v>
      </c>
      <c r="G228" s="13">
        <v>3210657</v>
      </c>
      <c r="H228" s="13">
        <v>72902</v>
      </c>
      <c r="I228" s="13">
        <v>70678</v>
      </c>
      <c r="J228" s="13">
        <v>69963</v>
      </c>
      <c r="K228" s="13">
        <v>715</v>
      </c>
      <c r="L228" s="35">
        <v>1434688.5450705986</v>
      </c>
      <c r="M228" s="13">
        <v>2537796.7950705988</v>
      </c>
      <c r="N228" s="13">
        <v>673972</v>
      </c>
      <c r="O228" s="13">
        <v>0</v>
      </c>
      <c r="P228" s="13">
        <v>1076016.4088029489</v>
      </c>
      <c r="Q228" s="35">
        <v>72600.169122273597</v>
      </c>
      <c r="R228" s="13">
        <v>143725</v>
      </c>
      <c r="S228" s="13">
        <v>845</v>
      </c>
      <c r="T228" s="13">
        <v>107160</v>
      </c>
      <c r="U228" s="35">
        <v>23322.86536468679</v>
      </c>
      <c r="V228" s="13">
        <v>14643</v>
      </c>
      <c r="W228" s="13">
        <v>0</v>
      </c>
      <c r="X228" s="13">
        <v>10982.25</v>
      </c>
      <c r="Y228" s="35">
        <v>0</v>
      </c>
      <c r="Z228" s="13">
        <v>45511</v>
      </c>
      <c r="AA228" s="13">
        <v>2493</v>
      </c>
      <c r="AB228" s="13">
        <v>33541.35</v>
      </c>
    </row>
    <row r="229" spans="1:28">
      <c r="A229" s="2">
        <v>612</v>
      </c>
      <c r="B229" s="1" t="s">
        <v>434</v>
      </c>
      <c r="C229" s="13">
        <v>22716662.376691822</v>
      </c>
      <c r="D229" s="13">
        <v>22033547.490708992</v>
      </c>
      <c r="E229" s="13">
        <v>683114.88598282996</v>
      </c>
      <c r="F229" s="13">
        <v>24299144</v>
      </c>
      <c r="G229" s="13">
        <v>23561527</v>
      </c>
      <c r="H229" s="13">
        <v>737617</v>
      </c>
      <c r="I229" s="13">
        <v>885480</v>
      </c>
      <c r="J229" s="13">
        <v>823224</v>
      </c>
      <c r="K229" s="13">
        <v>62256</v>
      </c>
      <c r="L229" s="35">
        <v>6595334.3896329822</v>
      </c>
      <c r="M229" s="13">
        <v>10407276.389632981</v>
      </c>
      <c r="N229" s="13">
        <v>4410407</v>
      </c>
      <c r="O229" s="13">
        <v>42943</v>
      </c>
      <c r="P229" s="13">
        <v>4946500.7922247369</v>
      </c>
      <c r="Q229" s="35">
        <v>530479.83369630354</v>
      </c>
      <c r="R229" s="13">
        <v>754675</v>
      </c>
      <c r="S229" s="13">
        <v>6812</v>
      </c>
      <c r="T229" s="13">
        <v>560897.25</v>
      </c>
      <c r="U229" s="35">
        <v>36163.883339788692</v>
      </c>
      <c r="V229" s="13">
        <v>105111</v>
      </c>
      <c r="W229" s="13">
        <v>637</v>
      </c>
      <c r="X229" s="13">
        <v>78833.25</v>
      </c>
      <c r="Y229" s="35">
        <v>20352.621612687435</v>
      </c>
      <c r="Z229" s="13">
        <v>641502</v>
      </c>
      <c r="AA229" s="13">
        <v>264665</v>
      </c>
      <c r="AB229" s="13">
        <v>293690.7</v>
      </c>
    </row>
    <row r="230" spans="1:28">
      <c r="A230" s="2">
        <v>613</v>
      </c>
      <c r="B230" s="1" t="s">
        <v>203</v>
      </c>
      <c r="C230" s="13">
        <v>2274252.8627104787</v>
      </c>
      <c r="D230" s="13">
        <v>2248728.6084247539</v>
      </c>
      <c r="E230" s="13">
        <v>25524.254285724757</v>
      </c>
      <c r="F230" s="13">
        <v>2099271</v>
      </c>
      <c r="G230" s="13">
        <v>2062361</v>
      </c>
      <c r="H230" s="13">
        <v>36910</v>
      </c>
      <c r="I230" s="13">
        <v>73989</v>
      </c>
      <c r="J230" s="13">
        <v>72883</v>
      </c>
      <c r="K230" s="13">
        <v>1106</v>
      </c>
      <c r="L230" s="35">
        <v>782240.8284324347</v>
      </c>
      <c r="M230" s="13">
        <v>1390080.5784324347</v>
      </c>
      <c r="N230" s="13">
        <v>680765</v>
      </c>
      <c r="O230" s="13">
        <v>0</v>
      </c>
      <c r="P230" s="13">
        <v>586680.62132432603</v>
      </c>
      <c r="Q230" s="35">
        <v>96851.287673378145</v>
      </c>
      <c r="R230" s="13">
        <v>144726</v>
      </c>
      <c r="S230" s="13">
        <v>925</v>
      </c>
      <c r="T230" s="13">
        <v>107850.75</v>
      </c>
      <c r="U230" s="35">
        <v>15624.997579932211</v>
      </c>
      <c r="V230" s="13">
        <v>20156</v>
      </c>
      <c r="W230" s="13">
        <v>0</v>
      </c>
      <c r="X230" s="13">
        <v>15117</v>
      </c>
      <c r="Y230" s="35">
        <v>2130.9742322189718</v>
      </c>
      <c r="Z230" s="13">
        <v>108674</v>
      </c>
      <c r="AA230" s="13">
        <v>2177</v>
      </c>
      <c r="AB230" s="13">
        <v>81060.75</v>
      </c>
    </row>
    <row r="231" spans="1:28">
      <c r="A231" s="2">
        <v>614</v>
      </c>
      <c r="B231" s="1" t="s">
        <v>204</v>
      </c>
      <c r="C231" s="13">
        <v>1016562.4849159108</v>
      </c>
      <c r="D231" s="13">
        <v>1010686.8964118274</v>
      </c>
      <c r="E231" s="13">
        <v>5875.5885040833282</v>
      </c>
      <c r="F231" s="13">
        <v>811646</v>
      </c>
      <c r="G231" s="13">
        <v>796319</v>
      </c>
      <c r="H231" s="13">
        <v>15327</v>
      </c>
      <c r="I231" s="13">
        <v>135722</v>
      </c>
      <c r="J231" s="13">
        <v>134772</v>
      </c>
      <c r="K231" s="13">
        <v>950</v>
      </c>
      <c r="L231" s="35">
        <v>336992.60918245715</v>
      </c>
      <c r="M231" s="13">
        <v>385764.60918245715</v>
      </c>
      <c r="N231" s="13">
        <v>180442</v>
      </c>
      <c r="O231" s="13">
        <v>10584</v>
      </c>
      <c r="P231" s="13">
        <v>215906.60918245715</v>
      </c>
      <c r="Q231" s="35">
        <v>104550.06359959443</v>
      </c>
      <c r="R231" s="13">
        <v>154734</v>
      </c>
      <c r="S231" s="13">
        <v>829</v>
      </c>
      <c r="T231" s="13">
        <v>115428.75</v>
      </c>
      <c r="U231" s="35">
        <v>19120.217130141456</v>
      </c>
      <c r="V231" s="13">
        <v>39161</v>
      </c>
      <c r="W231" s="13">
        <v>0</v>
      </c>
      <c r="X231" s="13">
        <v>29370.75</v>
      </c>
      <c r="Y231" s="35">
        <v>29992.563403743447</v>
      </c>
      <c r="Z231" s="13">
        <v>22416</v>
      </c>
      <c r="AA231" s="13">
        <v>4368</v>
      </c>
      <c r="AB231" s="13">
        <v>14881.650000000001</v>
      </c>
    </row>
    <row r="232" spans="1:28">
      <c r="A232" s="2">
        <v>620</v>
      </c>
      <c r="B232" s="1" t="s">
        <v>206</v>
      </c>
      <c r="C232" s="13">
        <v>2862351.8223079257</v>
      </c>
      <c r="D232" s="13">
        <v>2751273.6762582329</v>
      </c>
      <c r="E232" s="13">
        <v>111078.14604969256</v>
      </c>
      <c r="F232" s="13">
        <v>2485295</v>
      </c>
      <c r="G232" s="13">
        <v>2410624</v>
      </c>
      <c r="H232" s="13">
        <v>74671</v>
      </c>
      <c r="I232" s="13">
        <v>71370</v>
      </c>
      <c r="J232" s="13">
        <v>69910</v>
      </c>
      <c r="K232" s="13">
        <v>1460</v>
      </c>
      <c r="L232" s="35">
        <v>456746.16238611937</v>
      </c>
      <c r="M232" s="13">
        <v>704990.16238611937</v>
      </c>
      <c r="N232" s="13">
        <v>230041</v>
      </c>
      <c r="O232" s="13">
        <v>0</v>
      </c>
      <c r="P232" s="13">
        <v>342559.62178958952</v>
      </c>
      <c r="Q232" s="35">
        <v>60988.732535345669</v>
      </c>
      <c r="R232" s="13">
        <v>153013</v>
      </c>
      <c r="S232" s="13">
        <v>1155</v>
      </c>
      <c r="T232" s="13">
        <v>113893.5</v>
      </c>
      <c r="U232" s="35">
        <v>6487.9389906165534</v>
      </c>
      <c r="V232" s="13">
        <v>10128</v>
      </c>
      <c r="W232" s="13">
        <v>0</v>
      </c>
      <c r="X232" s="13">
        <v>7596</v>
      </c>
      <c r="Y232" s="35">
        <v>6600.1200607106484</v>
      </c>
      <c r="Z232" s="13">
        <v>198672</v>
      </c>
      <c r="AA232" s="13">
        <v>23228</v>
      </c>
      <c r="AB232" s="13">
        <v>134035.04999999999</v>
      </c>
    </row>
    <row r="233" spans="1:28">
      <c r="A233" s="2">
        <v>622</v>
      </c>
      <c r="B233" s="1" t="s">
        <v>207</v>
      </c>
      <c r="C233" s="13">
        <v>26040376.425242446</v>
      </c>
      <c r="D233" s="13">
        <v>25535727.787263546</v>
      </c>
      <c r="E233" s="13">
        <v>504648.63797890116</v>
      </c>
      <c r="F233" s="13">
        <v>27907608</v>
      </c>
      <c r="G233" s="13">
        <v>27341255</v>
      </c>
      <c r="H233" s="13">
        <v>566353</v>
      </c>
      <c r="I233" s="13">
        <v>1163344</v>
      </c>
      <c r="J233" s="13">
        <v>1110037</v>
      </c>
      <c r="K233" s="13">
        <v>53307</v>
      </c>
      <c r="L233" s="35">
        <v>7034315.3747601854</v>
      </c>
      <c r="M233" s="13">
        <v>10817148.374760184</v>
      </c>
      <c r="N233" s="13">
        <v>5220634</v>
      </c>
      <c r="O233" s="13">
        <v>23510</v>
      </c>
      <c r="P233" s="13">
        <v>5275736.5310701393</v>
      </c>
      <c r="Q233" s="35">
        <v>469641.469879554</v>
      </c>
      <c r="R233" s="13">
        <v>820909</v>
      </c>
      <c r="S233" s="13">
        <v>15882</v>
      </c>
      <c r="T233" s="13">
        <v>603770.25</v>
      </c>
      <c r="U233" s="35">
        <v>47460.754244688273</v>
      </c>
      <c r="V233" s="13">
        <v>100760</v>
      </c>
      <c r="W233" s="13">
        <v>1318</v>
      </c>
      <c r="X233" s="13">
        <v>75570</v>
      </c>
      <c r="Y233" s="35">
        <v>6780.3003188091479</v>
      </c>
      <c r="Z233" s="13">
        <v>339631</v>
      </c>
      <c r="AA233" s="13">
        <v>106022</v>
      </c>
      <c r="AB233" s="13">
        <v>182628.15</v>
      </c>
    </row>
    <row r="234" spans="1:28">
      <c r="A234" s="2">
        <v>623</v>
      </c>
      <c r="B234" s="1" t="s">
        <v>435</v>
      </c>
      <c r="C234" s="13">
        <v>592799.7327453281</v>
      </c>
      <c r="D234" s="13">
        <v>569997.43933111813</v>
      </c>
      <c r="E234" s="13">
        <v>22802.293414209948</v>
      </c>
      <c r="F234" s="13">
        <v>563660</v>
      </c>
      <c r="G234" s="13">
        <v>535192</v>
      </c>
      <c r="H234" s="13">
        <v>28468</v>
      </c>
      <c r="I234" s="13">
        <v>29737</v>
      </c>
      <c r="J234" s="13">
        <v>27729</v>
      </c>
      <c r="K234" s="13">
        <v>2008</v>
      </c>
      <c r="L234" s="35">
        <v>239541.26512039534</v>
      </c>
      <c r="M234" s="13">
        <v>431258.51512039534</v>
      </c>
      <c r="N234" s="13">
        <v>8423</v>
      </c>
      <c r="O234" s="13">
        <v>0</v>
      </c>
      <c r="P234" s="13">
        <v>179655.94884029651</v>
      </c>
      <c r="Q234" s="35">
        <v>20224.976898334819</v>
      </c>
      <c r="R234" s="13">
        <v>60156</v>
      </c>
      <c r="S234" s="13">
        <v>0</v>
      </c>
      <c r="T234" s="13">
        <v>45117</v>
      </c>
      <c r="U234" s="35">
        <v>0</v>
      </c>
      <c r="V234" s="13">
        <v>0</v>
      </c>
      <c r="W234" s="13">
        <v>0</v>
      </c>
      <c r="X234" s="13">
        <v>0</v>
      </c>
      <c r="Y234" s="35">
        <v>0</v>
      </c>
      <c r="Z234" s="13">
        <v>8791</v>
      </c>
      <c r="AA234" s="13">
        <v>15071</v>
      </c>
      <c r="AB234" s="13">
        <v>-4710</v>
      </c>
    </row>
    <row r="235" spans="1:28">
      <c r="A235" s="2">
        <v>626</v>
      </c>
      <c r="B235" s="1" t="s">
        <v>208</v>
      </c>
      <c r="C235" s="13">
        <v>3145820.7143536047</v>
      </c>
      <c r="D235" s="13">
        <v>3044551.2448873371</v>
      </c>
      <c r="E235" s="13">
        <v>101269.46946626758</v>
      </c>
      <c r="F235" s="13">
        <v>2749207</v>
      </c>
      <c r="G235" s="13">
        <v>2650364</v>
      </c>
      <c r="H235" s="13">
        <v>98843</v>
      </c>
      <c r="I235" s="13">
        <v>98960</v>
      </c>
      <c r="J235" s="13">
        <v>98960</v>
      </c>
      <c r="K235" s="13">
        <v>0</v>
      </c>
      <c r="L235" s="35">
        <v>449298.24667264172</v>
      </c>
      <c r="M235" s="13">
        <v>759638.49667264172</v>
      </c>
      <c r="N235" s="13">
        <v>457123</v>
      </c>
      <c r="O235" s="13">
        <v>0</v>
      </c>
      <c r="P235" s="13">
        <v>302515.49667264172</v>
      </c>
      <c r="Q235" s="35">
        <v>26117.02271848857</v>
      </c>
      <c r="R235" s="13">
        <v>52748</v>
      </c>
      <c r="S235" s="13">
        <v>488</v>
      </c>
      <c r="T235" s="13">
        <v>39195</v>
      </c>
      <c r="U235" s="35">
        <v>5111.1942323727517</v>
      </c>
      <c r="V235" s="13">
        <v>9542</v>
      </c>
      <c r="W235" s="13">
        <v>0</v>
      </c>
      <c r="X235" s="13">
        <v>7156.5</v>
      </c>
      <c r="Y235" s="35">
        <v>779.92027926649428</v>
      </c>
      <c r="Z235" s="13">
        <v>0</v>
      </c>
      <c r="AA235" s="13">
        <v>0</v>
      </c>
      <c r="AB235" s="13">
        <v>0</v>
      </c>
    </row>
    <row r="236" spans="1:28">
      <c r="A236" s="2">
        <v>627</v>
      </c>
      <c r="B236" s="1" t="s">
        <v>209</v>
      </c>
      <c r="C236" s="13">
        <v>2886409.7668755688</v>
      </c>
      <c r="D236" s="13">
        <v>2759273.8409762126</v>
      </c>
      <c r="E236" s="13">
        <v>127135.92589935615</v>
      </c>
      <c r="F236" s="13">
        <v>2565069</v>
      </c>
      <c r="G236" s="13">
        <v>2434915</v>
      </c>
      <c r="H236" s="13">
        <v>130154</v>
      </c>
      <c r="I236" s="13">
        <v>68542</v>
      </c>
      <c r="J236" s="13">
        <v>67309</v>
      </c>
      <c r="K236" s="13">
        <v>1233</v>
      </c>
      <c r="L236" s="35">
        <v>704532.58755478251</v>
      </c>
      <c r="M236" s="13">
        <v>1224584.0875547826</v>
      </c>
      <c r="N236" s="13">
        <v>462962</v>
      </c>
      <c r="O236" s="13">
        <v>8607</v>
      </c>
      <c r="P236" s="13">
        <v>528399.44066608686</v>
      </c>
      <c r="Q236" s="35">
        <v>61178.038298620908</v>
      </c>
      <c r="R236" s="13">
        <v>56961</v>
      </c>
      <c r="S236" s="13">
        <v>5157</v>
      </c>
      <c r="T236" s="13">
        <v>38853</v>
      </c>
      <c r="U236" s="35">
        <v>32467.546476088126</v>
      </c>
      <c r="V236" s="13">
        <v>40544</v>
      </c>
      <c r="W236" s="13">
        <v>3432</v>
      </c>
      <c r="X236" s="13">
        <v>30408</v>
      </c>
      <c r="Y236" s="35">
        <v>17369.6152669244</v>
      </c>
      <c r="Z236" s="13">
        <v>15057</v>
      </c>
      <c r="AA236" s="13">
        <v>57884</v>
      </c>
      <c r="AB236" s="13">
        <v>-31787.55</v>
      </c>
    </row>
    <row r="237" spans="1:28">
      <c r="A237" s="2">
        <v>629</v>
      </c>
      <c r="B237" s="1" t="s">
        <v>210</v>
      </c>
      <c r="C237" s="13">
        <v>2975008.4964455622</v>
      </c>
      <c r="D237" s="13">
        <v>2847229.5436353101</v>
      </c>
      <c r="E237" s="13">
        <v>127778.95281025222</v>
      </c>
      <c r="F237" s="13">
        <v>3257001</v>
      </c>
      <c r="G237" s="13">
        <v>3139382</v>
      </c>
      <c r="H237" s="13">
        <v>117619</v>
      </c>
      <c r="I237" s="13">
        <v>55923</v>
      </c>
      <c r="J237" s="13">
        <v>49376</v>
      </c>
      <c r="K237" s="13">
        <v>6547</v>
      </c>
      <c r="L237" s="35">
        <v>590851.39595677517</v>
      </c>
      <c r="M237" s="13">
        <v>947693.14595677517</v>
      </c>
      <c r="N237" s="13">
        <v>361321</v>
      </c>
      <c r="O237" s="13">
        <v>10877</v>
      </c>
      <c r="P237" s="13">
        <v>443138.54696758138</v>
      </c>
      <c r="Q237" s="35">
        <v>20895.103930443085</v>
      </c>
      <c r="R237" s="13">
        <v>21926</v>
      </c>
      <c r="S237" s="13">
        <v>1110</v>
      </c>
      <c r="T237" s="13">
        <v>15612</v>
      </c>
      <c r="U237" s="35">
        <v>15359.382002639008</v>
      </c>
      <c r="V237" s="13">
        <v>58923</v>
      </c>
      <c r="W237" s="13">
        <v>65</v>
      </c>
      <c r="X237" s="13">
        <v>44192.25</v>
      </c>
      <c r="Y237" s="35">
        <v>7018.0905822533641</v>
      </c>
      <c r="Z237" s="13">
        <v>20844</v>
      </c>
      <c r="AA237" s="13">
        <v>746</v>
      </c>
      <c r="AB237" s="13">
        <v>16495.650000000001</v>
      </c>
    </row>
    <row r="238" spans="1:28">
      <c r="A238" s="2">
        <v>632</v>
      </c>
      <c r="B238" s="1" t="s">
        <v>211</v>
      </c>
      <c r="C238" s="13">
        <v>3975114.9395985254</v>
      </c>
      <c r="D238" s="13">
        <v>3750629.2126201899</v>
      </c>
      <c r="E238" s="13">
        <v>224485.72697833556</v>
      </c>
      <c r="F238" s="13">
        <v>3942599</v>
      </c>
      <c r="G238" s="13">
        <v>3750477</v>
      </c>
      <c r="H238" s="13">
        <v>192122</v>
      </c>
      <c r="I238" s="13">
        <v>135605</v>
      </c>
      <c r="J238" s="13">
        <v>133582</v>
      </c>
      <c r="K238" s="13">
        <v>2023</v>
      </c>
      <c r="L238" s="35">
        <v>1180517.0102177314</v>
      </c>
      <c r="M238" s="13">
        <v>1211109.0102177314</v>
      </c>
      <c r="N238" s="13">
        <v>1192303</v>
      </c>
      <c r="O238" s="13">
        <v>0</v>
      </c>
      <c r="P238" s="13">
        <v>18806.010217731353</v>
      </c>
      <c r="Q238" s="35">
        <v>94935.431376307155</v>
      </c>
      <c r="R238" s="13">
        <v>239961</v>
      </c>
      <c r="S238" s="13">
        <v>505</v>
      </c>
      <c r="T238" s="13">
        <v>179592</v>
      </c>
      <c r="U238" s="35">
        <v>13655.161968637471</v>
      </c>
      <c r="V238" s="13">
        <v>36197</v>
      </c>
      <c r="W238" s="13">
        <v>4374</v>
      </c>
      <c r="X238" s="13">
        <v>27147.75</v>
      </c>
      <c r="Y238" s="35">
        <v>62950.055530882819</v>
      </c>
      <c r="Z238" s="13">
        <v>62205</v>
      </c>
      <c r="AA238" s="13">
        <v>11437</v>
      </c>
      <c r="AB238" s="13">
        <v>39839.4</v>
      </c>
    </row>
    <row r="239" spans="1:28">
      <c r="A239" s="2">
        <v>637</v>
      </c>
      <c r="B239" s="1" t="s">
        <v>212</v>
      </c>
      <c r="C239" s="13">
        <v>30689995.69078429</v>
      </c>
      <c r="D239" s="13">
        <v>29351225.963683069</v>
      </c>
      <c r="E239" s="13">
        <v>1338769.7271012203</v>
      </c>
      <c r="F239" s="13">
        <v>31918116</v>
      </c>
      <c r="G239" s="13">
        <v>30364219</v>
      </c>
      <c r="H239" s="13">
        <v>1553897</v>
      </c>
      <c r="I239" s="13">
        <v>1145782</v>
      </c>
      <c r="J239" s="13">
        <v>1132905</v>
      </c>
      <c r="K239" s="13">
        <v>12877</v>
      </c>
      <c r="L239" s="35">
        <v>6404962.3303037854</v>
      </c>
      <c r="M239" s="13">
        <v>8656628.3303037845</v>
      </c>
      <c r="N239" s="13">
        <v>4748832</v>
      </c>
      <c r="O239" s="13">
        <v>5480</v>
      </c>
      <c r="P239" s="13">
        <v>3913276.3303037845</v>
      </c>
      <c r="Q239" s="35">
        <v>250841.40758945857</v>
      </c>
      <c r="R239" s="13">
        <v>555187</v>
      </c>
      <c r="S239" s="13">
        <v>26741</v>
      </c>
      <c r="T239" s="13">
        <v>396334.5</v>
      </c>
      <c r="U239" s="35">
        <v>41916.542123063795</v>
      </c>
      <c r="V239" s="13">
        <v>265735</v>
      </c>
      <c r="W239" s="13">
        <v>0</v>
      </c>
      <c r="X239" s="13">
        <v>199301.25</v>
      </c>
      <c r="Y239" s="35">
        <v>119776.96211427936</v>
      </c>
      <c r="Z239" s="13">
        <v>744556</v>
      </c>
      <c r="AA239" s="13">
        <v>410642</v>
      </c>
      <c r="AB239" s="13">
        <v>260616.3</v>
      </c>
    </row>
    <row r="240" spans="1:28">
      <c r="A240" s="2">
        <v>638</v>
      </c>
      <c r="B240" s="1" t="s">
        <v>213</v>
      </c>
      <c r="C240" s="13">
        <v>390055.97970699123</v>
      </c>
      <c r="D240" s="13">
        <v>390055.97970699123</v>
      </c>
      <c r="E240" s="13">
        <v>0</v>
      </c>
      <c r="F240" s="13">
        <v>340640</v>
      </c>
      <c r="G240" s="13">
        <v>340640</v>
      </c>
      <c r="H240" s="13">
        <v>0</v>
      </c>
      <c r="I240" s="13">
        <v>4238</v>
      </c>
      <c r="J240" s="13">
        <v>4238</v>
      </c>
      <c r="K240" s="13">
        <v>0</v>
      </c>
      <c r="L240" s="35">
        <v>208878.99842091964</v>
      </c>
      <c r="M240" s="13">
        <v>343692.99842091964</v>
      </c>
      <c r="N240" s="13">
        <v>142762</v>
      </c>
      <c r="O240" s="13">
        <v>0</v>
      </c>
      <c r="P240" s="13">
        <v>156659.24881568973</v>
      </c>
      <c r="Q240" s="35">
        <v>11085.530318992809</v>
      </c>
      <c r="R240" s="13">
        <v>19323</v>
      </c>
      <c r="S240" s="13">
        <v>0</v>
      </c>
      <c r="T240" s="13">
        <v>14492.25</v>
      </c>
      <c r="U240" s="35">
        <v>8715.7676571188222</v>
      </c>
      <c r="V240" s="13">
        <v>6777</v>
      </c>
      <c r="W240" s="13">
        <v>0</v>
      </c>
      <c r="X240" s="13">
        <v>5082.75</v>
      </c>
      <c r="Y240" s="35">
        <v>486.3079071941869</v>
      </c>
      <c r="Z240" s="13">
        <v>0</v>
      </c>
      <c r="AA240" s="13">
        <v>0</v>
      </c>
      <c r="AB240" s="13">
        <v>0</v>
      </c>
    </row>
    <row r="241" spans="1:28">
      <c r="A241" s="2">
        <v>642</v>
      </c>
      <c r="B241" s="1" t="s">
        <v>214</v>
      </c>
      <c r="C241" s="13">
        <v>9267194.2293853816</v>
      </c>
      <c r="D241" s="13">
        <v>8935803.8805859871</v>
      </c>
      <c r="E241" s="13">
        <v>331390.34879939491</v>
      </c>
      <c r="F241" s="13">
        <v>8329639</v>
      </c>
      <c r="G241" s="13">
        <v>7983375</v>
      </c>
      <c r="H241" s="13">
        <v>346264</v>
      </c>
      <c r="I241" s="13">
        <v>273385</v>
      </c>
      <c r="J241" s="13">
        <v>269520</v>
      </c>
      <c r="K241" s="13">
        <v>3865</v>
      </c>
      <c r="L241" s="35">
        <v>2957946.6856135912</v>
      </c>
      <c r="M241" s="13">
        <v>3975049.6856135912</v>
      </c>
      <c r="N241" s="13">
        <v>3387872</v>
      </c>
      <c r="O241" s="13">
        <v>60161</v>
      </c>
      <c r="P241" s="13">
        <v>647338.68561359122</v>
      </c>
      <c r="Q241" s="35">
        <v>224260.21431203262</v>
      </c>
      <c r="R241" s="13">
        <v>338186</v>
      </c>
      <c r="S241" s="13">
        <v>6317</v>
      </c>
      <c r="T241" s="13">
        <v>248901.75</v>
      </c>
      <c r="U241" s="35">
        <v>23035.261742915674</v>
      </c>
      <c r="V241" s="13">
        <v>66156</v>
      </c>
      <c r="W241" s="13">
        <v>7182</v>
      </c>
      <c r="X241" s="13">
        <v>49617</v>
      </c>
      <c r="Y241" s="35">
        <v>34437.274643760902</v>
      </c>
      <c r="Z241" s="13">
        <v>166481</v>
      </c>
      <c r="AA241" s="13">
        <v>28284</v>
      </c>
      <c r="AB241" s="13">
        <v>108907.95</v>
      </c>
    </row>
    <row r="242" spans="1:28">
      <c r="A242" s="2">
        <v>643</v>
      </c>
      <c r="B242" s="1" t="s">
        <v>436</v>
      </c>
      <c r="C242" s="13">
        <v>1557896.7136212937</v>
      </c>
      <c r="D242" s="13">
        <v>1483900.5316383881</v>
      </c>
      <c r="E242" s="13">
        <v>73996.181982905531</v>
      </c>
      <c r="F242" s="13">
        <v>1644316</v>
      </c>
      <c r="G242" s="13">
        <v>1582532</v>
      </c>
      <c r="H242" s="13">
        <v>61784</v>
      </c>
      <c r="I242" s="13">
        <v>83674</v>
      </c>
      <c r="J242" s="13">
        <v>83674</v>
      </c>
      <c r="K242" s="13">
        <v>0</v>
      </c>
      <c r="L242" s="35">
        <v>400998.48779968597</v>
      </c>
      <c r="M242" s="13">
        <v>626216.48779968591</v>
      </c>
      <c r="N242" s="13">
        <v>158560</v>
      </c>
      <c r="O242" s="13">
        <v>0</v>
      </c>
      <c r="P242" s="13">
        <v>300748.86584976449</v>
      </c>
      <c r="Q242" s="35">
        <v>70901.028218613763</v>
      </c>
      <c r="R242" s="13">
        <v>106954</v>
      </c>
      <c r="S242" s="13">
        <v>0</v>
      </c>
      <c r="T242" s="13">
        <v>80215.5</v>
      </c>
      <c r="U242" s="35">
        <v>21061.614870578094</v>
      </c>
      <c r="V242" s="13">
        <v>45037</v>
      </c>
      <c r="W242" s="13">
        <v>0</v>
      </c>
      <c r="X242" s="13">
        <v>33777.75</v>
      </c>
      <c r="Y242" s="35">
        <v>6356.9661071135542</v>
      </c>
      <c r="Z242" s="13">
        <v>233895</v>
      </c>
      <c r="AA242" s="13">
        <v>165366</v>
      </c>
      <c r="AB242" s="13">
        <v>53346.45</v>
      </c>
    </row>
    <row r="243" spans="1:28">
      <c r="A243" s="2">
        <v>644</v>
      </c>
      <c r="B243" s="1" t="s">
        <v>437</v>
      </c>
      <c r="C243" s="13">
        <v>363349.43607168162</v>
      </c>
      <c r="D243" s="13">
        <v>357495.09541334963</v>
      </c>
      <c r="E243" s="13">
        <v>5854.3406583319802</v>
      </c>
      <c r="F243" s="13">
        <v>389379</v>
      </c>
      <c r="G243" s="13">
        <v>387382</v>
      </c>
      <c r="H243" s="13">
        <v>1997</v>
      </c>
      <c r="I243" s="13">
        <v>26276</v>
      </c>
      <c r="J243" s="13">
        <v>26276</v>
      </c>
      <c r="K243" s="13">
        <v>0</v>
      </c>
      <c r="L243" s="35">
        <v>132360.00460925317</v>
      </c>
      <c r="M243" s="13">
        <v>226824.75460925317</v>
      </c>
      <c r="N243" s="13">
        <v>51823</v>
      </c>
      <c r="O243" s="13">
        <v>0</v>
      </c>
      <c r="P243" s="13">
        <v>99270.003456939885</v>
      </c>
      <c r="Q243" s="35">
        <v>30541.244420148301</v>
      </c>
      <c r="R243" s="13">
        <v>45304</v>
      </c>
      <c r="S243" s="13">
        <v>0</v>
      </c>
      <c r="T243" s="13">
        <v>33978</v>
      </c>
      <c r="U243" s="35">
        <v>10008.664672420176</v>
      </c>
      <c r="V243" s="13">
        <v>0</v>
      </c>
      <c r="W243" s="13">
        <v>0</v>
      </c>
      <c r="X243" s="13">
        <v>0</v>
      </c>
      <c r="Y243" s="35">
        <v>12865.903435225293</v>
      </c>
      <c r="Z243" s="13">
        <v>25615</v>
      </c>
      <c r="AA243" s="13">
        <v>19090</v>
      </c>
      <c r="AB243" s="13">
        <v>5259</v>
      </c>
    </row>
    <row r="244" spans="1:28">
      <c r="A244" s="2">
        <v>654</v>
      </c>
      <c r="B244" s="1" t="s">
        <v>215</v>
      </c>
      <c r="C244" s="13">
        <v>1622980.3198919944</v>
      </c>
      <c r="D244" s="13">
        <v>1590246.3360505358</v>
      </c>
      <c r="E244" s="13">
        <v>32733.983841458525</v>
      </c>
      <c r="F244" s="13">
        <v>1510766</v>
      </c>
      <c r="G244" s="13">
        <v>1451672</v>
      </c>
      <c r="H244" s="13">
        <v>59094</v>
      </c>
      <c r="I244" s="13">
        <v>84664</v>
      </c>
      <c r="J244" s="13">
        <v>84664</v>
      </c>
      <c r="K244" s="13">
        <v>0</v>
      </c>
      <c r="L244" s="35">
        <v>533342.12082985381</v>
      </c>
      <c r="M244" s="13">
        <v>669980.12082985381</v>
      </c>
      <c r="N244" s="13">
        <v>284948</v>
      </c>
      <c r="O244" s="13">
        <v>0</v>
      </c>
      <c r="P244" s="13">
        <v>385032.12082985381</v>
      </c>
      <c r="Q244" s="35">
        <v>48220.712022588683</v>
      </c>
      <c r="R244" s="13">
        <v>203337</v>
      </c>
      <c r="S244" s="13">
        <v>1942</v>
      </c>
      <c r="T244" s="13">
        <v>151046.25</v>
      </c>
      <c r="U244" s="35">
        <v>13916.673110961463</v>
      </c>
      <c r="V244" s="13">
        <v>69898</v>
      </c>
      <c r="W244" s="13">
        <v>0</v>
      </c>
      <c r="X244" s="13">
        <v>52423.5</v>
      </c>
      <c r="Y244" s="35">
        <v>15215.994342948834</v>
      </c>
      <c r="Z244" s="13">
        <v>137354</v>
      </c>
      <c r="AA244" s="13">
        <v>41571</v>
      </c>
      <c r="AB244" s="13">
        <v>73150.350000000006</v>
      </c>
    </row>
    <row r="245" spans="1:28">
      <c r="A245" s="2">
        <v>664</v>
      </c>
      <c r="B245" s="1" t="s">
        <v>216</v>
      </c>
      <c r="C245" s="13">
        <v>7180313.5037727244</v>
      </c>
      <c r="D245" s="13">
        <v>6972298.2121746968</v>
      </c>
      <c r="E245" s="13">
        <v>208015.29159802737</v>
      </c>
      <c r="F245" s="13">
        <v>7244460</v>
      </c>
      <c r="G245" s="13">
        <v>7009419</v>
      </c>
      <c r="H245" s="13">
        <v>235041</v>
      </c>
      <c r="I245" s="13">
        <v>244556</v>
      </c>
      <c r="J245" s="13">
        <v>244556</v>
      </c>
      <c r="K245" s="13">
        <v>0</v>
      </c>
      <c r="L245" s="35">
        <v>2780778.9590860102</v>
      </c>
      <c r="M245" s="13">
        <v>3870899.9590860102</v>
      </c>
      <c r="N245" s="13">
        <v>2401614</v>
      </c>
      <c r="O245" s="13">
        <v>0</v>
      </c>
      <c r="P245" s="13">
        <v>1469285.9590860102</v>
      </c>
      <c r="Q245" s="35">
        <v>75573.729744870216</v>
      </c>
      <c r="R245" s="13">
        <v>149651</v>
      </c>
      <c r="S245" s="13">
        <v>2436</v>
      </c>
      <c r="T245" s="13">
        <v>110411.25</v>
      </c>
      <c r="U245" s="35">
        <v>44007.165392023875</v>
      </c>
      <c r="V245" s="13">
        <v>66178</v>
      </c>
      <c r="W245" s="13">
        <v>0</v>
      </c>
      <c r="X245" s="13">
        <v>49633.5</v>
      </c>
      <c r="Y245" s="35">
        <v>13620.991815635874</v>
      </c>
      <c r="Z245" s="13">
        <v>90935</v>
      </c>
      <c r="AA245" s="13">
        <v>26398</v>
      </c>
      <c r="AB245" s="13">
        <v>53661.45</v>
      </c>
    </row>
    <row r="246" spans="1:28">
      <c r="A246" s="2">
        <v>668</v>
      </c>
      <c r="B246" s="1" t="s">
        <v>217</v>
      </c>
      <c r="C246" s="13">
        <v>1777926.1525130402</v>
      </c>
      <c r="D246" s="13">
        <v>1773470.814751284</v>
      </c>
      <c r="E246" s="13">
        <v>4455.3377617563719</v>
      </c>
      <c r="F246" s="13">
        <v>1518134</v>
      </c>
      <c r="G246" s="13">
        <v>1496065</v>
      </c>
      <c r="H246" s="13">
        <v>22069</v>
      </c>
      <c r="I246" s="13">
        <v>115035</v>
      </c>
      <c r="J246" s="13">
        <v>111243</v>
      </c>
      <c r="K246" s="13">
        <v>3792</v>
      </c>
      <c r="L246" s="35">
        <v>664389.30697123602</v>
      </c>
      <c r="M246" s="13">
        <v>1175087.5569712361</v>
      </c>
      <c r="N246" s="13">
        <v>603699</v>
      </c>
      <c r="O246" s="13">
        <v>0</v>
      </c>
      <c r="P246" s="13">
        <v>498291.98022842698</v>
      </c>
      <c r="Q246" s="35">
        <v>56733.323415551138</v>
      </c>
      <c r="R246" s="13">
        <v>123897</v>
      </c>
      <c r="S246" s="13">
        <v>5201</v>
      </c>
      <c r="T246" s="13">
        <v>89022</v>
      </c>
      <c r="U246" s="35">
        <v>35410.426349012167</v>
      </c>
      <c r="V246" s="13">
        <v>81620</v>
      </c>
      <c r="W246" s="13">
        <v>0</v>
      </c>
      <c r="X246" s="13">
        <v>61215</v>
      </c>
      <c r="Y246" s="35">
        <v>10226.769224818931</v>
      </c>
      <c r="Z246" s="13">
        <v>159557</v>
      </c>
      <c r="AA246" s="13">
        <v>90959</v>
      </c>
      <c r="AB246" s="13">
        <v>53037</v>
      </c>
    </row>
    <row r="247" spans="1:28">
      <c r="A247" s="2">
        <v>677</v>
      </c>
      <c r="B247" s="1" t="s">
        <v>218</v>
      </c>
      <c r="C247" s="13">
        <v>3016830.6695949384</v>
      </c>
      <c r="D247" s="13">
        <v>2963062.4367673164</v>
      </c>
      <c r="E247" s="13">
        <v>53768.23282762208</v>
      </c>
      <c r="F247" s="13">
        <v>3165014</v>
      </c>
      <c r="G247" s="13">
        <v>3045996</v>
      </c>
      <c r="H247" s="13">
        <v>119018</v>
      </c>
      <c r="I247" s="13">
        <v>96304</v>
      </c>
      <c r="J247" s="13">
        <v>78081</v>
      </c>
      <c r="K247" s="13">
        <v>18223</v>
      </c>
      <c r="L247" s="35">
        <v>1229885.2481291601</v>
      </c>
      <c r="M247" s="13">
        <v>2169333.7481291601</v>
      </c>
      <c r="N247" s="13">
        <v>824211</v>
      </c>
      <c r="O247" s="13">
        <v>0</v>
      </c>
      <c r="P247" s="13">
        <v>922413.93609687011</v>
      </c>
      <c r="Q247" s="35">
        <v>111380.44096356034</v>
      </c>
      <c r="R247" s="13">
        <v>204869</v>
      </c>
      <c r="S247" s="13">
        <v>0</v>
      </c>
      <c r="T247" s="13">
        <v>153651.75</v>
      </c>
      <c r="U247" s="35">
        <v>35175.300860061667</v>
      </c>
      <c r="V247" s="13">
        <v>99584</v>
      </c>
      <c r="W247" s="13">
        <v>1415</v>
      </c>
      <c r="X247" s="13">
        <v>74688</v>
      </c>
      <c r="Y247" s="35">
        <v>1805.5770296110968</v>
      </c>
      <c r="Z247" s="13">
        <v>177612</v>
      </c>
      <c r="AA247" s="13">
        <v>20162</v>
      </c>
      <c r="AB247" s="13">
        <v>121651.8</v>
      </c>
    </row>
    <row r="248" spans="1:28">
      <c r="A248" s="2">
        <v>678</v>
      </c>
      <c r="B248" s="1" t="s">
        <v>219</v>
      </c>
      <c r="C248" s="13">
        <v>911709.63955503725</v>
      </c>
      <c r="D248" s="13">
        <v>859254.29993331421</v>
      </c>
      <c r="E248" s="13">
        <v>52455.339621722989</v>
      </c>
      <c r="F248" s="13">
        <v>720879</v>
      </c>
      <c r="G248" s="13">
        <v>679196</v>
      </c>
      <c r="H248" s="13">
        <v>41683</v>
      </c>
      <c r="I248" s="13">
        <v>63189</v>
      </c>
      <c r="J248" s="13">
        <v>63189</v>
      </c>
      <c r="K248" s="13">
        <v>0</v>
      </c>
      <c r="L248" s="35">
        <v>231049.72927365694</v>
      </c>
      <c r="M248" s="13">
        <v>388915.72927365697</v>
      </c>
      <c r="N248" s="13">
        <v>210569</v>
      </c>
      <c r="O248" s="13">
        <v>6561</v>
      </c>
      <c r="P248" s="13">
        <v>173287.29695524269</v>
      </c>
      <c r="Q248" s="35">
        <v>25614.171279639744</v>
      </c>
      <c r="R248" s="13">
        <v>46825</v>
      </c>
      <c r="S248" s="13">
        <v>0</v>
      </c>
      <c r="T248" s="13">
        <v>35118.75</v>
      </c>
      <c r="U248" s="35">
        <v>13830.186802681668</v>
      </c>
      <c r="V248" s="13">
        <v>51083</v>
      </c>
      <c r="W248" s="13">
        <v>0</v>
      </c>
      <c r="X248" s="13">
        <v>38312.25</v>
      </c>
      <c r="Y248" s="35">
        <v>934.47401774569255</v>
      </c>
      <c r="Z248" s="13">
        <v>162034</v>
      </c>
      <c r="AA248" s="13">
        <v>149752</v>
      </c>
      <c r="AB248" s="13">
        <v>9603.9</v>
      </c>
    </row>
    <row r="249" spans="1:28">
      <c r="A249" s="2">
        <v>683</v>
      </c>
      <c r="B249" s="1" t="s">
        <v>480</v>
      </c>
      <c r="C249" s="13">
        <v>1090178.9913499982</v>
      </c>
      <c r="D249" s="13">
        <v>1081345.479055793</v>
      </c>
      <c r="E249" s="13">
        <v>8833.5122942052167</v>
      </c>
      <c r="F249" s="13">
        <v>1345809</v>
      </c>
      <c r="G249" s="13">
        <v>1332061</v>
      </c>
      <c r="H249" s="13">
        <v>13748</v>
      </c>
      <c r="I249" s="13">
        <v>79005</v>
      </c>
      <c r="J249" s="13">
        <v>66443</v>
      </c>
      <c r="K249" s="13">
        <v>12562</v>
      </c>
      <c r="L249" s="35">
        <v>470763.52061790734</v>
      </c>
      <c r="M249" s="13">
        <v>816854.5206179074</v>
      </c>
      <c r="N249" s="13">
        <v>501966</v>
      </c>
      <c r="O249" s="13">
        <v>49503</v>
      </c>
      <c r="P249" s="13">
        <v>353072.64046343049</v>
      </c>
      <c r="Q249" s="35">
        <v>33886.75628533712</v>
      </c>
      <c r="R249" s="13">
        <v>36009</v>
      </c>
      <c r="S249" s="13">
        <v>0</v>
      </c>
      <c r="T249" s="13">
        <v>27006.75</v>
      </c>
      <c r="U249" s="35">
        <v>13891.753327219827</v>
      </c>
      <c r="V249" s="13">
        <v>46841</v>
      </c>
      <c r="W249" s="13">
        <v>0</v>
      </c>
      <c r="X249" s="13">
        <v>35130.75</v>
      </c>
      <c r="Y249" s="35">
        <v>33112.641831191118</v>
      </c>
      <c r="Z249" s="13">
        <v>34855</v>
      </c>
      <c r="AA249" s="13">
        <v>84964</v>
      </c>
      <c r="AB249" s="13">
        <v>-37206</v>
      </c>
    </row>
    <row r="250" spans="1:28">
      <c r="A250" s="2">
        <v>693</v>
      </c>
      <c r="B250" s="1" t="s">
        <v>455</v>
      </c>
      <c r="C250" s="13">
        <v>305620.55378505163</v>
      </c>
      <c r="D250" s="13">
        <v>295112.93490717438</v>
      </c>
      <c r="E250" s="13">
        <v>10507.618877877227</v>
      </c>
      <c r="F250" s="13">
        <v>246502</v>
      </c>
      <c r="G250" s="13">
        <v>246502</v>
      </c>
      <c r="H250" s="13">
        <v>0</v>
      </c>
      <c r="I250" s="13">
        <v>17615</v>
      </c>
      <c r="J250" s="13">
        <v>17615</v>
      </c>
      <c r="K250" s="13">
        <v>0</v>
      </c>
      <c r="L250" s="35">
        <v>120713.22572145455</v>
      </c>
      <c r="M250" s="13">
        <v>208179.72572145454</v>
      </c>
      <c r="N250" s="13">
        <v>77034</v>
      </c>
      <c r="O250" s="13">
        <v>0</v>
      </c>
      <c r="P250" s="13">
        <v>90534.919291090919</v>
      </c>
      <c r="Q250" s="35">
        <v>37004.537672106882</v>
      </c>
      <c r="R250" s="13">
        <v>45298</v>
      </c>
      <c r="S250" s="13">
        <v>0</v>
      </c>
      <c r="T250" s="13">
        <v>33973.5</v>
      </c>
      <c r="U250" s="35">
        <v>5019.1376194918839</v>
      </c>
      <c r="V250" s="13">
        <v>31066</v>
      </c>
      <c r="W250" s="13">
        <v>0</v>
      </c>
      <c r="X250" s="13">
        <v>23299.5</v>
      </c>
      <c r="Y250" s="35">
        <v>726.4820329285709</v>
      </c>
      <c r="Z250" s="13">
        <v>0</v>
      </c>
      <c r="AA250" s="13">
        <v>0</v>
      </c>
      <c r="AB250" s="13">
        <v>0</v>
      </c>
    </row>
    <row r="251" spans="1:28">
      <c r="A251" s="2">
        <v>703</v>
      </c>
      <c r="B251" s="1" t="s">
        <v>222</v>
      </c>
      <c r="C251" s="13">
        <v>2580889.584990642</v>
      </c>
      <c r="D251" s="13">
        <v>2525334.2965045646</v>
      </c>
      <c r="E251" s="13">
        <v>55555.288486077574</v>
      </c>
      <c r="F251" s="13">
        <v>2686440</v>
      </c>
      <c r="G251" s="13">
        <v>2640460</v>
      </c>
      <c r="H251" s="13">
        <v>45980</v>
      </c>
      <c r="I251" s="13">
        <v>48050</v>
      </c>
      <c r="J251" s="13">
        <v>48050</v>
      </c>
      <c r="K251" s="13">
        <v>0</v>
      </c>
      <c r="L251" s="35">
        <v>536438.91706787993</v>
      </c>
      <c r="M251" s="13">
        <v>747574.91706787993</v>
      </c>
      <c r="N251" s="13">
        <v>607919</v>
      </c>
      <c r="O251" s="13">
        <v>7337</v>
      </c>
      <c r="P251" s="13">
        <v>146992.91706787993</v>
      </c>
      <c r="Q251" s="35">
        <v>56391.855780306367</v>
      </c>
      <c r="R251" s="13">
        <v>94882</v>
      </c>
      <c r="S251" s="13">
        <v>0</v>
      </c>
      <c r="T251" s="13">
        <v>71161.5</v>
      </c>
      <c r="U251" s="35">
        <v>26478.882682083411</v>
      </c>
      <c r="V251" s="13">
        <v>47876</v>
      </c>
      <c r="W251" s="13">
        <v>0</v>
      </c>
      <c r="X251" s="13">
        <v>35907</v>
      </c>
      <c r="Y251" s="35">
        <v>10225.974604055542</v>
      </c>
      <c r="Z251" s="13">
        <v>45063</v>
      </c>
      <c r="AA251" s="13">
        <v>35354</v>
      </c>
      <c r="AB251" s="13">
        <v>9294</v>
      </c>
    </row>
    <row r="252" spans="1:28">
      <c r="A252" s="2">
        <v>715</v>
      </c>
      <c r="B252" s="1" t="s">
        <v>224</v>
      </c>
      <c r="C252" s="13">
        <v>11797833.224462874</v>
      </c>
      <c r="D252" s="13">
        <v>11505437.145847887</v>
      </c>
      <c r="E252" s="13">
        <v>292396.0786149865</v>
      </c>
      <c r="F252" s="13">
        <v>13067441</v>
      </c>
      <c r="G252" s="13">
        <v>12775347</v>
      </c>
      <c r="H252" s="13">
        <v>292094</v>
      </c>
      <c r="I252" s="13">
        <v>371315</v>
      </c>
      <c r="J252" s="13">
        <v>350345</v>
      </c>
      <c r="K252" s="13">
        <v>20970</v>
      </c>
      <c r="L252" s="35">
        <v>3931762.1891435101</v>
      </c>
      <c r="M252" s="13">
        <v>5650016.1891435105</v>
      </c>
      <c r="N252" s="13">
        <v>3347929</v>
      </c>
      <c r="O252" s="13">
        <v>20908</v>
      </c>
      <c r="P252" s="13">
        <v>2322995.1891435105</v>
      </c>
      <c r="Q252" s="35">
        <v>190205.92626866844</v>
      </c>
      <c r="R252" s="13">
        <v>483708</v>
      </c>
      <c r="S252" s="13">
        <v>7415</v>
      </c>
      <c r="T252" s="13">
        <v>357219.75</v>
      </c>
      <c r="U252" s="35">
        <v>99733.665316849656</v>
      </c>
      <c r="V252" s="13">
        <v>213100</v>
      </c>
      <c r="W252" s="13">
        <v>4682</v>
      </c>
      <c r="X252" s="13">
        <v>159825</v>
      </c>
      <c r="Y252" s="35">
        <v>14857.620378660307</v>
      </c>
      <c r="Z252" s="13">
        <v>94643</v>
      </c>
      <c r="AA252" s="13">
        <v>27259</v>
      </c>
      <c r="AB252" s="13">
        <v>51284.35</v>
      </c>
    </row>
    <row r="253" spans="1:28">
      <c r="A253" s="2">
        <v>716</v>
      </c>
      <c r="B253" s="1" t="s">
        <v>225</v>
      </c>
      <c r="C253" s="13">
        <v>2996245.0322158011</v>
      </c>
      <c r="D253" s="13">
        <v>2929085.0650264742</v>
      </c>
      <c r="E253" s="13">
        <v>67159.967189327042</v>
      </c>
      <c r="F253" s="13">
        <v>2885906</v>
      </c>
      <c r="G253" s="13">
        <v>2822980</v>
      </c>
      <c r="H253" s="13">
        <v>62926</v>
      </c>
      <c r="I253" s="13">
        <v>105177</v>
      </c>
      <c r="J253" s="13">
        <v>105177</v>
      </c>
      <c r="K253" s="13">
        <v>0</v>
      </c>
      <c r="L253" s="35">
        <v>823690.08790309948</v>
      </c>
      <c r="M253" s="13">
        <v>1383492.3379030996</v>
      </c>
      <c r="N253" s="13">
        <v>357811</v>
      </c>
      <c r="O253" s="13">
        <v>0</v>
      </c>
      <c r="P253" s="13">
        <v>617767.56592732458</v>
      </c>
      <c r="Q253" s="35">
        <v>180513.93228555826</v>
      </c>
      <c r="R253" s="13">
        <v>131495</v>
      </c>
      <c r="S253" s="13">
        <v>4121</v>
      </c>
      <c r="T253" s="13">
        <v>95530.5</v>
      </c>
      <c r="U253" s="35">
        <v>38444.483313037956</v>
      </c>
      <c r="V253" s="13">
        <v>113298</v>
      </c>
      <c r="W253" s="13">
        <v>500</v>
      </c>
      <c r="X253" s="13">
        <v>84973.5</v>
      </c>
      <c r="Y253" s="35">
        <v>39120.173457604273</v>
      </c>
      <c r="Z253" s="13">
        <v>89250</v>
      </c>
      <c r="AA253" s="13">
        <v>70617</v>
      </c>
      <c r="AB253" s="13">
        <v>16019.550000000001</v>
      </c>
    </row>
    <row r="254" spans="1:28">
      <c r="A254" s="2">
        <v>733</v>
      </c>
      <c r="B254" s="1" t="s">
        <v>228</v>
      </c>
      <c r="C254" s="13">
        <v>836506.24602002872</v>
      </c>
      <c r="D254" s="13">
        <v>807750.08256475674</v>
      </c>
      <c r="E254" s="13">
        <v>28756.163455271926</v>
      </c>
      <c r="F254" s="13">
        <v>860983</v>
      </c>
      <c r="G254" s="13">
        <v>841323</v>
      </c>
      <c r="H254" s="13">
        <v>19660</v>
      </c>
      <c r="I254" s="13">
        <v>46399</v>
      </c>
      <c r="J254" s="13">
        <v>46399</v>
      </c>
      <c r="K254" s="13">
        <v>0</v>
      </c>
      <c r="L254" s="35">
        <v>168983.76226456591</v>
      </c>
      <c r="M254" s="13">
        <v>282818.76226456591</v>
      </c>
      <c r="N254" s="13">
        <v>59277</v>
      </c>
      <c r="O254" s="13">
        <v>0</v>
      </c>
      <c r="P254" s="13">
        <v>126737.82169842444</v>
      </c>
      <c r="Q254" s="35">
        <v>28339.252077639641</v>
      </c>
      <c r="R254" s="13">
        <v>57087</v>
      </c>
      <c r="S254" s="13">
        <v>0</v>
      </c>
      <c r="T254" s="13">
        <v>42815.25</v>
      </c>
      <c r="U254" s="35">
        <v>1046.0445692959722</v>
      </c>
      <c r="V254" s="13">
        <v>0</v>
      </c>
      <c r="W254" s="13">
        <v>0</v>
      </c>
      <c r="X254" s="13">
        <v>0</v>
      </c>
      <c r="Y254" s="35">
        <v>0</v>
      </c>
      <c r="Z254" s="13">
        <v>18044</v>
      </c>
      <c r="AA254" s="13">
        <v>0</v>
      </c>
      <c r="AB254" s="13">
        <v>13865.7</v>
      </c>
    </row>
    <row r="255" spans="1:28">
      <c r="A255" s="2">
        <v>736</v>
      </c>
      <c r="B255" s="1" t="s">
        <v>229</v>
      </c>
      <c r="C255" s="13">
        <v>3005832.4235782828</v>
      </c>
      <c r="D255" s="13">
        <v>2890391.7593035372</v>
      </c>
      <c r="E255" s="13">
        <v>115440.66427474568</v>
      </c>
      <c r="F255" s="13">
        <v>2849816</v>
      </c>
      <c r="G255" s="13">
        <v>2770454</v>
      </c>
      <c r="H255" s="13">
        <v>79362</v>
      </c>
      <c r="I255" s="13">
        <v>77035</v>
      </c>
      <c r="J255" s="13">
        <v>75607</v>
      </c>
      <c r="K255" s="13">
        <v>1428</v>
      </c>
      <c r="L255" s="35">
        <v>473237.25285306573</v>
      </c>
      <c r="M255" s="13">
        <v>761329.50285306573</v>
      </c>
      <c r="N255" s="13">
        <v>152966</v>
      </c>
      <c r="O255" s="13">
        <v>0</v>
      </c>
      <c r="P255" s="13">
        <v>354927.9396397993</v>
      </c>
      <c r="Q255" s="35">
        <v>41578.103433292265</v>
      </c>
      <c r="R255" s="13">
        <v>127216</v>
      </c>
      <c r="S255" s="13">
        <v>8341</v>
      </c>
      <c r="T255" s="13">
        <v>89156.25</v>
      </c>
      <c r="U255" s="35">
        <v>18975.389210513593</v>
      </c>
      <c r="V255" s="13">
        <v>24756</v>
      </c>
      <c r="W255" s="13">
        <v>0</v>
      </c>
      <c r="X255" s="13">
        <v>18567</v>
      </c>
      <c r="Y255" s="35">
        <v>8763.0777786560357</v>
      </c>
      <c r="Z255" s="13">
        <v>174791</v>
      </c>
      <c r="AA255" s="13">
        <v>54757</v>
      </c>
      <c r="AB255" s="13">
        <v>90771.9</v>
      </c>
    </row>
    <row r="256" spans="1:28">
      <c r="A256" s="2">
        <v>737</v>
      </c>
      <c r="B256" s="1" t="s">
        <v>230</v>
      </c>
      <c r="C256" s="13">
        <v>3606051.7618245734</v>
      </c>
      <c r="D256" s="13">
        <v>3586987.9709549295</v>
      </c>
      <c r="E256" s="13">
        <v>19063.790869643795</v>
      </c>
      <c r="F256" s="13">
        <v>3586515</v>
      </c>
      <c r="G256" s="13">
        <v>3553722</v>
      </c>
      <c r="H256" s="13">
        <v>32793</v>
      </c>
      <c r="I256" s="13">
        <v>179623</v>
      </c>
      <c r="J256" s="13">
        <v>179319</v>
      </c>
      <c r="K256" s="13">
        <v>304</v>
      </c>
      <c r="L256" s="35">
        <v>1913423.1084845213</v>
      </c>
      <c r="M256" s="13">
        <v>3502389.6084845215</v>
      </c>
      <c r="N256" s="13">
        <v>798171</v>
      </c>
      <c r="O256" s="13">
        <v>2975</v>
      </c>
      <c r="P256" s="13">
        <v>1435067.3313633909</v>
      </c>
      <c r="Q256" s="35">
        <v>125271.48781758743</v>
      </c>
      <c r="R256" s="13">
        <v>334152</v>
      </c>
      <c r="S256" s="13">
        <v>18280</v>
      </c>
      <c r="T256" s="13">
        <v>236904</v>
      </c>
      <c r="U256" s="35">
        <v>44681.758596606283</v>
      </c>
      <c r="V256" s="13">
        <v>76743</v>
      </c>
      <c r="W256" s="13">
        <v>105</v>
      </c>
      <c r="X256" s="13">
        <v>57557.25</v>
      </c>
      <c r="Y256" s="35">
        <v>7419.5727229557542</v>
      </c>
      <c r="Z256" s="13">
        <v>382612</v>
      </c>
      <c r="AA256" s="13">
        <v>57761</v>
      </c>
      <c r="AB256" s="13">
        <v>249148.95</v>
      </c>
    </row>
    <row r="257" spans="1:28">
      <c r="A257" s="2">
        <v>738</v>
      </c>
      <c r="B257" s="1" t="s">
        <v>231</v>
      </c>
      <c r="C257" s="13">
        <v>581425.74683138006</v>
      </c>
      <c r="D257" s="13">
        <v>574514.60542383627</v>
      </c>
      <c r="E257" s="13">
        <v>6911.1414075437697</v>
      </c>
      <c r="F257" s="13">
        <v>631585</v>
      </c>
      <c r="G257" s="13">
        <v>614934</v>
      </c>
      <c r="H257" s="13">
        <v>16651</v>
      </c>
      <c r="I257" s="13">
        <v>28145</v>
      </c>
      <c r="J257" s="13">
        <v>28145</v>
      </c>
      <c r="K257" s="13">
        <v>0</v>
      </c>
      <c r="L257" s="35">
        <v>146831.1735034959</v>
      </c>
      <c r="M257" s="13">
        <v>188797.1735034959</v>
      </c>
      <c r="N257" s="13">
        <v>85034</v>
      </c>
      <c r="O257" s="13">
        <v>0</v>
      </c>
      <c r="P257" s="13">
        <v>103763.1735034959</v>
      </c>
      <c r="Q257" s="35">
        <v>16565.150863269533</v>
      </c>
      <c r="R257" s="13">
        <v>43075</v>
      </c>
      <c r="S257" s="13">
        <v>0</v>
      </c>
      <c r="T257" s="13">
        <v>32306.25</v>
      </c>
      <c r="U257" s="35">
        <v>22621.006984951771</v>
      </c>
      <c r="V257" s="13">
        <v>45111</v>
      </c>
      <c r="W257" s="13">
        <v>0</v>
      </c>
      <c r="X257" s="13">
        <v>33833.25</v>
      </c>
      <c r="Y257" s="35">
        <v>2406.3103267333277</v>
      </c>
      <c r="Z257" s="13">
        <v>16289</v>
      </c>
      <c r="AA257" s="13">
        <v>17227</v>
      </c>
      <c r="AB257" s="13">
        <v>1013.3999999999996</v>
      </c>
    </row>
    <row r="258" spans="1:28">
      <c r="A258" s="2">
        <v>743</v>
      </c>
      <c r="B258" s="1" t="s">
        <v>232</v>
      </c>
      <c r="C258" s="13">
        <v>1661022.4636974852</v>
      </c>
      <c r="D258" s="13">
        <v>1613394.8582920027</v>
      </c>
      <c r="E258" s="13">
        <v>47627.605405482464</v>
      </c>
      <c r="F258" s="13">
        <v>1608481</v>
      </c>
      <c r="G258" s="13">
        <v>1574169</v>
      </c>
      <c r="H258" s="13">
        <v>34312</v>
      </c>
      <c r="I258" s="13">
        <v>30522</v>
      </c>
      <c r="J258" s="13">
        <v>30522</v>
      </c>
      <c r="K258" s="13">
        <v>0</v>
      </c>
      <c r="L258" s="35">
        <v>353271.54528181092</v>
      </c>
      <c r="M258" s="13">
        <v>619892.04528181092</v>
      </c>
      <c r="N258" s="13">
        <v>245158</v>
      </c>
      <c r="O258" s="13">
        <v>0</v>
      </c>
      <c r="P258" s="13">
        <v>264953.65896135819</v>
      </c>
      <c r="Q258" s="35">
        <v>40226.065789764965</v>
      </c>
      <c r="R258" s="13">
        <v>56571</v>
      </c>
      <c r="S258" s="13">
        <v>0</v>
      </c>
      <c r="T258" s="13">
        <v>42428.25</v>
      </c>
      <c r="U258" s="35">
        <v>32309.232555847142</v>
      </c>
      <c r="V258" s="13">
        <v>106203</v>
      </c>
      <c r="W258" s="13">
        <v>0</v>
      </c>
      <c r="X258" s="13">
        <v>79652.25</v>
      </c>
      <c r="Y258" s="35">
        <v>17724.214782586827</v>
      </c>
      <c r="Z258" s="13">
        <v>17148</v>
      </c>
      <c r="AA258" s="13">
        <v>166107</v>
      </c>
      <c r="AB258" s="13">
        <v>-109845.9</v>
      </c>
    </row>
    <row r="259" spans="1:28">
      <c r="A259" s="2">
        <v>744</v>
      </c>
      <c r="B259" s="1" t="s">
        <v>233</v>
      </c>
      <c r="C259" s="13">
        <v>637121.23414228566</v>
      </c>
      <c r="D259" s="13">
        <v>605739.28427521558</v>
      </c>
      <c r="E259" s="13">
        <v>31381.949867070107</v>
      </c>
      <c r="F259" s="13">
        <v>754283</v>
      </c>
      <c r="G259" s="13">
        <v>725747</v>
      </c>
      <c r="H259" s="13">
        <v>28536</v>
      </c>
      <c r="I259" s="13">
        <v>31216</v>
      </c>
      <c r="J259" s="13">
        <v>31216</v>
      </c>
      <c r="K259" s="13">
        <v>0</v>
      </c>
      <c r="L259" s="35">
        <v>176153.45086095456</v>
      </c>
      <c r="M259" s="13">
        <v>304092.95086095459</v>
      </c>
      <c r="N259" s="13">
        <v>70644</v>
      </c>
      <c r="O259" s="13">
        <v>0</v>
      </c>
      <c r="P259" s="13">
        <v>132115.08814571591</v>
      </c>
      <c r="Q259" s="35">
        <v>34444.170819690167</v>
      </c>
      <c r="R259" s="13">
        <v>42958</v>
      </c>
      <c r="S259" s="13">
        <v>0</v>
      </c>
      <c r="T259" s="13">
        <v>32218.5</v>
      </c>
      <c r="U259" s="35">
        <v>26313.532587609498</v>
      </c>
      <c r="V259" s="13">
        <v>36140</v>
      </c>
      <c r="W259" s="13">
        <v>0</v>
      </c>
      <c r="X259" s="13">
        <v>27105</v>
      </c>
      <c r="Y259" s="35">
        <v>7142.8460421054679</v>
      </c>
      <c r="Z259" s="13">
        <v>40959</v>
      </c>
      <c r="AA259" s="13">
        <v>31786</v>
      </c>
      <c r="AB259" s="13">
        <v>7023.6</v>
      </c>
    </row>
    <row r="260" spans="1:28">
      <c r="A260" s="2">
        <v>748</v>
      </c>
      <c r="B260" s="1" t="s">
        <v>234</v>
      </c>
      <c r="C260" s="13">
        <v>16160922.180073604</v>
      </c>
      <c r="D260" s="13">
        <v>15450758.786449308</v>
      </c>
      <c r="E260" s="13">
        <v>710163.39362429618</v>
      </c>
      <c r="F260" s="13">
        <v>14719544</v>
      </c>
      <c r="G260" s="13">
        <v>13953914</v>
      </c>
      <c r="H260" s="13">
        <v>765630</v>
      </c>
      <c r="I260" s="13">
        <v>651479</v>
      </c>
      <c r="J260" s="13">
        <v>646211</v>
      </c>
      <c r="K260" s="13">
        <v>5268</v>
      </c>
      <c r="L260" s="35">
        <v>5123846.9852746334</v>
      </c>
      <c r="M260" s="13">
        <v>6360123.9852746334</v>
      </c>
      <c r="N260" s="13">
        <v>3172452</v>
      </c>
      <c r="O260" s="13">
        <v>0</v>
      </c>
      <c r="P260" s="13">
        <v>3187671.9852746334</v>
      </c>
      <c r="Q260" s="35">
        <v>262307.59875314287</v>
      </c>
      <c r="R260" s="13">
        <v>512180</v>
      </c>
      <c r="S260" s="13">
        <v>8207</v>
      </c>
      <c r="T260" s="13">
        <v>377979.75</v>
      </c>
      <c r="U260" s="35">
        <v>51642.293956534806</v>
      </c>
      <c r="V260" s="13">
        <v>137197</v>
      </c>
      <c r="W260" s="13">
        <v>0</v>
      </c>
      <c r="X260" s="13">
        <v>102897.75</v>
      </c>
      <c r="Y260" s="35">
        <v>17000.116611948422</v>
      </c>
      <c r="Z260" s="13">
        <v>332677</v>
      </c>
      <c r="AA260" s="13">
        <v>105689</v>
      </c>
      <c r="AB260" s="13">
        <v>177470.55</v>
      </c>
    </row>
    <row r="261" spans="1:28">
      <c r="A261" s="2">
        <v>753</v>
      </c>
      <c r="B261" s="1" t="s">
        <v>235</v>
      </c>
      <c r="C261" s="13">
        <v>4213962.765069183</v>
      </c>
      <c r="D261" s="13">
        <v>4153489.1594455037</v>
      </c>
      <c r="E261" s="13">
        <v>60473.605623679112</v>
      </c>
      <c r="F261" s="13">
        <v>3998305</v>
      </c>
      <c r="G261" s="13">
        <v>3924112</v>
      </c>
      <c r="H261" s="13">
        <v>74193</v>
      </c>
      <c r="I261" s="13">
        <v>98536</v>
      </c>
      <c r="J261" s="13">
        <v>97294</v>
      </c>
      <c r="K261" s="13">
        <v>1242</v>
      </c>
      <c r="L261" s="35">
        <v>908988.19419808593</v>
      </c>
      <c r="M261" s="13">
        <v>1146661.1941980859</v>
      </c>
      <c r="N261" s="13">
        <v>909799</v>
      </c>
      <c r="O261" s="13">
        <v>0</v>
      </c>
      <c r="P261" s="13">
        <v>236862.19419808593</v>
      </c>
      <c r="Q261" s="35">
        <v>121987.45549662874</v>
      </c>
      <c r="R261" s="13">
        <v>129581</v>
      </c>
      <c r="S261" s="13">
        <v>562</v>
      </c>
      <c r="T261" s="13">
        <v>96764.25</v>
      </c>
      <c r="U261" s="35">
        <v>7857.6475746274227</v>
      </c>
      <c r="V261" s="13">
        <v>27691</v>
      </c>
      <c r="W261" s="13">
        <v>0</v>
      </c>
      <c r="X261" s="13">
        <v>20768.25</v>
      </c>
      <c r="Y261" s="35">
        <v>11931.4294174796</v>
      </c>
      <c r="Z261" s="13">
        <v>98299</v>
      </c>
      <c r="AA261" s="13">
        <v>24119</v>
      </c>
      <c r="AB261" s="13">
        <v>59111.55</v>
      </c>
    </row>
    <row r="262" spans="1:28">
      <c r="A262" s="2">
        <v>755</v>
      </c>
      <c r="B262" s="1" t="s">
        <v>236</v>
      </c>
      <c r="C262" s="13">
        <v>627507.61285926809</v>
      </c>
      <c r="D262" s="13">
        <v>622309.71880388563</v>
      </c>
      <c r="E262" s="13">
        <v>5197.8940553824341</v>
      </c>
      <c r="F262" s="13">
        <v>555036</v>
      </c>
      <c r="G262" s="13">
        <v>554004</v>
      </c>
      <c r="H262" s="13">
        <v>1032</v>
      </c>
      <c r="I262" s="13">
        <v>436</v>
      </c>
      <c r="J262" s="13">
        <v>436</v>
      </c>
      <c r="K262" s="13">
        <v>0</v>
      </c>
      <c r="L262" s="35">
        <v>118894.48275008144</v>
      </c>
      <c r="M262" s="13">
        <v>207570.73275008146</v>
      </c>
      <c r="N262" s="13">
        <v>97089</v>
      </c>
      <c r="O262" s="13">
        <v>0</v>
      </c>
      <c r="P262" s="13">
        <v>89170.862062561078</v>
      </c>
      <c r="Q262" s="35">
        <v>23403.981664567073</v>
      </c>
      <c r="R262" s="13">
        <v>22470</v>
      </c>
      <c r="S262" s="13">
        <v>0</v>
      </c>
      <c r="T262" s="13">
        <v>16852.5</v>
      </c>
      <c r="U262" s="35">
        <v>5093.8969707167926</v>
      </c>
      <c r="V262" s="13">
        <v>18748</v>
      </c>
      <c r="W262" s="13">
        <v>0</v>
      </c>
      <c r="X262" s="13">
        <v>14061</v>
      </c>
      <c r="Y262" s="35">
        <v>0</v>
      </c>
      <c r="Z262" s="13">
        <v>41547</v>
      </c>
      <c r="AA262" s="13">
        <v>22850</v>
      </c>
      <c r="AB262" s="13">
        <v>14497.2</v>
      </c>
    </row>
    <row r="263" spans="1:28">
      <c r="A263" s="2">
        <v>756</v>
      </c>
      <c r="B263" s="1" t="s">
        <v>237</v>
      </c>
      <c r="C263" s="13">
        <v>3003852.2512471802</v>
      </c>
      <c r="D263" s="13">
        <v>2889381.1597232986</v>
      </c>
      <c r="E263" s="13">
        <v>114471.09152388152</v>
      </c>
      <c r="F263" s="13">
        <v>2674522</v>
      </c>
      <c r="G263" s="13">
        <v>2571982</v>
      </c>
      <c r="H263" s="13">
        <v>102540</v>
      </c>
      <c r="I263" s="13">
        <v>58216</v>
      </c>
      <c r="J263" s="13">
        <v>44727</v>
      </c>
      <c r="K263" s="13">
        <v>13489</v>
      </c>
      <c r="L263" s="35">
        <v>1043659.8208891824</v>
      </c>
      <c r="M263" s="13">
        <v>1875289.0708891824</v>
      </c>
      <c r="N263" s="13">
        <v>711300</v>
      </c>
      <c r="O263" s="13">
        <v>0</v>
      </c>
      <c r="P263" s="13">
        <v>782744.86566688679</v>
      </c>
      <c r="Q263" s="35">
        <v>110174.67340234718</v>
      </c>
      <c r="R263" s="13">
        <v>260205</v>
      </c>
      <c r="S263" s="13">
        <v>1049</v>
      </c>
      <c r="T263" s="13">
        <v>194367</v>
      </c>
      <c r="U263" s="35">
        <v>12916.656848105926</v>
      </c>
      <c r="V263" s="13">
        <v>23430</v>
      </c>
      <c r="W263" s="13">
        <v>0</v>
      </c>
      <c r="X263" s="13">
        <v>17572.5</v>
      </c>
      <c r="Y263" s="35">
        <v>8885.6480314088185</v>
      </c>
      <c r="Z263" s="13">
        <v>354425</v>
      </c>
      <c r="AA263" s="13">
        <v>135653</v>
      </c>
      <c r="AB263" s="13">
        <v>169343.4</v>
      </c>
    </row>
    <row r="264" spans="1:28">
      <c r="A264" s="2">
        <v>757</v>
      </c>
      <c r="B264" s="1" t="s">
        <v>238</v>
      </c>
      <c r="C264" s="13">
        <v>4194897.5814890033</v>
      </c>
      <c r="D264" s="13">
        <v>4029153.2015517764</v>
      </c>
      <c r="E264" s="13">
        <v>165744.37993722688</v>
      </c>
      <c r="F264" s="13">
        <v>4282812</v>
      </c>
      <c r="G264" s="13">
        <v>4084114</v>
      </c>
      <c r="H264" s="13">
        <v>198698</v>
      </c>
      <c r="I264" s="13">
        <v>123680</v>
      </c>
      <c r="J264" s="13">
        <v>123680</v>
      </c>
      <c r="K264" s="13">
        <v>0</v>
      </c>
      <c r="L264" s="35">
        <v>1155673.9254236314</v>
      </c>
      <c r="M264" s="13">
        <v>2047021.9254236314</v>
      </c>
      <c r="N264" s="13">
        <v>897513</v>
      </c>
      <c r="O264" s="13">
        <v>50790</v>
      </c>
      <c r="P264" s="13">
        <v>866755.44406772358</v>
      </c>
      <c r="Q264" s="35">
        <v>110522.54515678258</v>
      </c>
      <c r="R264" s="13">
        <v>133473</v>
      </c>
      <c r="S264" s="13">
        <v>2070</v>
      </c>
      <c r="T264" s="13">
        <v>98552.25</v>
      </c>
      <c r="U264" s="35">
        <v>10825.447231293098</v>
      </c>
      <c r="V264" s="13">
        <v>42877</v>
      </c>
      <c r="W264" s="13">
        <v>0</v>
      </c>
      <c r="X264" s="13">
        <v>32157.75</v>
      </c>
      <c r="Y264" s="35">
        <v>14185.569868023897</v>
      </c>
      <c r="Z264" s="13">
        <v>72359</v>
      </c>
      <c r="AA264" s="13">
        <v>45841</v>
      </c>
      <c r="AB264" s="13">
        <v>23867.850000000002</v>
      </c>
    </row>
    <row r="265" spans="1:28">
      <c r="A265" s="2">
        <v>758</v>
      </c>
      <c r="B265" s="1" t="s">
        <v>239</v>
      </c>
      <c r="C265" s="13">
        <v>48023076.860199094</v>
      </c>
      <c r="D265" s="13">
        <v>46515523.19291053</v>
      </c>
      <c r="E265" s="13">
        <v>1507553.6672885611</v>
      </c>
      <c r="F265" s="13">
        <v>51354596</v>
      </c>
      <c r="G265" s="13">
        <v>49855021</v>
      </c>
      <c r="H265" s="13">
        <v>1499575</v>
      </c>
      <c r="I265" s="13">
        <v>2204125</v>
      </c>
      <c r="J265" s="13">
        <v>2165729</v>
      </c>
      <c r="K265" s="13">
        <v>38396</v>
      </c>
      <c r="L265" s="35">
        <v>19708701.727161288</v>
      </c>
      <c r="M265" s="13">
        <v>26316855.727161288</v>
      </c>
      <c r="N265" s="13">
        <v>17630772</v>
      </c>
      <c r="O265" s="13">
        <v>280589</v>
      </c>
      <c r="P265" s="13">
        <v>8966672.7271612883</v>
      </c>
      <c r="Q265" s="35">
        <v>480278.71185520221</v>
      </c>
      <c r="R265" s="13">
        <v>894033</v>
      </c>
      <c r="S265" s="13">
        <v>50895</v>
      </c>
      <c r="T265" s="13">
        <v>632353.5</v>
      </c>
      <c r="U265" s="35">
        <v>123375.79708735576</v>
      </c>
      <c r="V265" s="13">
        <v>274884</v>
      </c>
      <c r="W265" s="13">
        <v>180</v>
      </c>
      <c r="X265" s="13">
        <v>206163</v>
      </c>
      <c r="Y265" s="35">
        <v>99856.216886493945</v>
      </c>
      <c r="Z265" s="13">
        <v>912349</v>
      </c>
      <c r="AA265" s="13">
        <v>320969</v>
      </c>
      <c r="AB265" s="13">
        <v>477808.2</v>
      </c>
    </row>
    <row r="266" spans="1:28">
      <c r="A266" s="2">
        <v>762</v>
      </c>
      <c r="B266" s="1" t="s">
        <v>240</v>
      </c>
      <c r="C266" s="13">
        <v>3237826.1867600367</v>
      </c>
      <c r="D266" s="13">
        <v>3082515.6173943928</v>
      </c>
      <c r="E266" s="13">
        <v>155310.56936564381</v>
      </c>
      <c r="F266" s="13">
        <v>4012484</v>
      </c>
      <c r="G266" s="13">
        <v>3871611</v>
      </c>
      <c r="H266" s="13">
        <v>140873</v>
      </c>
      <c r="I266" s="13">
        <v>83777</v>
      </c>
      <c r="J266" s="13">
        <v>82636</v>
      </c>
      <c r="K266" s="13">
        <v>1141</v>
      </c>
      <c r="L266" s="35">
        <v>1279966.559758777</v>
      </c>
      <c r="M266" s="13">
        <v>1938889.559758777</v>
      </c>
      <c r="N266" s="13">
        <v>1096599</v>
      </c>
      <c r="O266" s="13">
        <v>0</v>
      </c>
      <c r="P266" s="13">
        <v>842290.55975877703</v>
      </c>
      <c r="Q266" s="35">
        <v>132715.63596478399</v>
      </c>
      <c r="R266" s="13">
        <v>206342</v>
      </c>
      <c r="S266" s="13">
        <v>0</v>
      </c>
      <c r="T266" s="13">
        <v>154756.5</v>
      </c>
      <c r="U266" s="35">
        <v>30334.412987804077</v>
      </c>
      <c r="V266" s="13">
        <v>97885</v>
      </c>
      <c r="W266" s="13">
        <v>0</v>
      </c>
      <c r="X266" s="13">
        <v>73413.75</v>
      </c>
      <c r="Y266" s="35">
        <v>189288.0026332759</v>
      </c>
      <c r="Z266" s="13">
        <v>761386</v>
      </c>
      <c r="AA266" s="13">
        <v>466045</v>
      </c>
      <c r="AB266" s="13">
        <v>230134.8</v>
      </c>
    </row>
    <row r="267" spans="1:28">
      <c r="A267" s="2">
        <v>765</v>
      </c>
      <c r="B267" s="1" t="s">
        <v>241</v>
      </c>
      <c r="C267" s="13">
        <v>4003961.1102465005</v>
      </c>
      <c r="D267" s="13">
        <v>3968187.5661549279</v>
      </c>
      <c r="E267" s="13">
        <v>35773.544091572439</v>
      </c>
      <c r="F267" s="13">
        <v>4187424</v>
      </c>
      <c r="G267" s="13">
        <v>4166780</v>
      </c>
      <c r="H267" s="13">
        <v>20644</v>
      </c>
      <c r="I267" s="13">
        <v>53938</v>
      </c>
      <c r="J267" s="13">
        <v>53938</v>
      </c>
      <c r="K267" s="13">
        <v>0</v>
      </c>
      <c r="L267" s="35">
        <v>1787331.2724864685</v>
      </c>
      <c r="M267" s="13">
        <v>2725659.2724864688</v>
      </c>
      <c r="N267" s="13">
        <v>1525515</v>
      </c>
      <c r="O267" s="13">
        <v>16461</v>
      </c>
      <c r="P267" s="13">
        <v>1216605.2724864688</v>
      </c>
      <c r="Q267" s="35">
        <v>100748.06611849701</v>
      </c>
      <c r="R267" s="13">
        <v>146531</v>
      </c>
      <c r="S267" s="13">
        <v>3060</v>
      </c>
      <c r="T267" s="13">
        <v>107603.25</v>
      </c>
      <c r="U267" s="35">
        <v>13098.13150853031</v>
      </c>
      <c r="V267" s="13">
        <v>0</v>
      </c>
      <c r="W267" s="13">
        <v>0</v>
      </c>
      <c r="X267" s="13">
        <v>0</v>
      </c>
      <c r="Y267" s="35">
        <v>9762.3133886179476</v>
      </c>
      <c r="Z267" s="13">
        <v>62755</v>
      </c>
      <c r="AA267" s="13">
        <v>20966</v>
      </c>
      <c r="AB267" s="13">
        <v>36252</v>
      </c>
    </row>
    <row r="268" spans="1:28">
      <c r="A268" s="2">
        <v>766</v>
      </c>
      <c r="B268" s="1" t="s">
        <v>242</v>
      </c>
      <c r="C268" s="13">
        <v>3109667.5798800169</v>
      </c>
      <c r="D268" s="13">
        <v>3047638.408285805</v>
      </c>
      <c r="E268" s="13">
        <v>62029.171594212021</v>
      </c>
      <c r="F268" s="13">
        <v>2754621</v>
      </c>
      <c r="G268" s="13">
        <v>2674300</v>
      </c>
      <c r="H268" s="13">
        <v>80321</v>
      </c>
      <c r="I268" s="13">
        <v>183162</v>
      </c>
      <c r="J268" s="13">
        <v>170038</v>
      </c>
      <c r="K268" s="13">
        <v>13124</v>
      </c>
      <c r="L268" s="35">
        <v>784622.59469637868</v>
      </c>
      <c r="M268" s="13">
        <v>1148497.5946963788</v>
      </c>
      <c r="N268" s="13">
        <v>414481</v>
      </c>
      <c r="O268" s="13">
        <v>0</v>
      </c>
      <c r="P268" s="13">
        <v>588466.94602228398</v>
      </c>
      <c r="Q268" s="35">
        <v>81601.286727097846</v>
      </c>
      <c r="R268" s="13">
        <v>111006</v>
      </c>
      <c r="S268" s="13">
        <v>6727</v>
      </c>
      <c r="T268" s="13">
        <v>78209.25</v>
      </c>
      <c r="U268" s="35">
        <v>18389.920879548332</v>
      </c>
      <c r="V268" s="13">
        <v>44557</v>
      </c>
      <c r="W268" s="13">
        <v>8496</v>
      </c>
      <c r="X268" s="13">
        <v>33417.75</v>
      </c>
      <c r="Y268" s="35">
        <v>24238.515800851441</v>
      </c>
      <c r="Z268" s="13">
        <v>421165</v>
      </c>
      <c r="AA268" s="13">
        <v>40588</v>
      </c>
      <c r="AB268" s="13">
        <v>286944.3</v>
      </c>
    </row>
    <row r="269" spans="1:28">
      <c r="A269" s="2">
        <v>770</v>
      </c>
      <c r="B269" s="1" t="s">
        <v>243</v>
      </c>
      <c r="C269" s="13">
        <v>1468553.4179561234</v>
      </c>
      <c r="D269" s="13">
        <v>1456844.7366394594</v>
      </c>
      <c r="E269" s="13">
        <v>11708.68131666396</v>
      </c>
      <c r="F269" s="13">
        <v>1115473</v>
      </c>
      <c r="G269" s="13">
        <v>1105205</v>
      </c>
      <c r="H269" s="13">
        <v>10268</v>
      </c>
      <c r="I269" s="13">
        <v>112181</v>
      </c>
      <c r="J269" s="13">
        <v>112181</v>
      </c>
      <c r="K269" s="13">
        <v>0</v>
      </c>
      <c r="L269" s="35">
        <v>380846.58737284999</v>
      </c>
      <c r="M269" s="13">
        <v>658687.08737284993</v>
      </c>
      <c r="N269" s="13">
        <v>203542</v>
      </c>
      <c r="O269" s="13">
        <v>0</v>
      </c>
      <c r="P269" s="13">
        <v>285634.9405296375</v>
      </c>
      <c r="Q269" s="35">
        <v>70641.789473776778</v>
      </c>
      <c r="R269" s="13">
        <v>155034</v>
      </c>
      <c r="S269" s="13">
        <v>0</v>
      </c>
      <c r="T269" s="13">
        <v>116275.5</v>
      </c>
      <c r="U269" s="35">
        <v>27820.739743088921</v>
      </c>
      <c r="V269" s="13">
        <v>41240</v>
      </c>
      <c r="W269" s="13">
        <v>0</v>
      </c>
      <c r="X269" s="13">
        <v>30930</v>
      </c>
      <c r="Y269" s="35">
        <v>68114.891837721734</v>
      </c>
      <c r="Z269" s="13">
        <v>59407</v>
      </c>
      <c r="AA269" s="13">
        <v>120225</v>
      </c>
      <c r="AB269" s="13">
        <v>-42771.6</v>
      </c>
    </row>
    <row r="270" spans="1:28">
      <c r="A270" s="2">
        <v>772</v>
      </c>
      <c r="B270" s="1" t="s">
        <v>244</v>
      </c>
      <c r="C270" s="13">
        <v>75264497.794806778</v>
      </c>
      <c r="D270" s="13">
        <v>72673837.426958591</v>
      </c>
      <c r="E270" s="13">
        <v>2590660.3678481914</v>
      </c>
      <c r="F270" s="13">
        <v>72797484</v>
      </c>
      <c r="G270" s="13">
        <v>70280154</v>
      </c>
      <c r="H270" s="13">
        <v>2517330</v>
      </c>
      <c r="I270" s="13">
        <v>2374363</v>
      </c>
      <c r="J270" s="13">
        <v>2349019</v>
      </c>
      <c r="K270" s="13">
        <v>25344</v>
      </c>
      <c r="L270" s="35">
        <v>26111299.403449226</v>
      </c>
      <c r="M270" s="13">
        <v>40051191.403449222</v>
      </c>
      <c r="N270" s="13">
        <v>14794210</v>
      </c>
      <c r="O270" s="13">
        <v>15466</v>
      </c>
      <c r="P270" s="13">
        <v>19583474.552586921</v>
      </c>
      <c r="Q270" s="35">
        <v>980817.23901713628</v>
      </c>
      <c r="R270" s="13">
        <v>1579936</v>
      </c>
      <c r="S270" s="13">
        <v>19993</v>
      </c>
      <c r="T270" s="13">
        <v>1169957.25</v>
      </c>
      <c r="U270" s="35">
        <v>76144.891200943297</v>
      </c>
      <c r="V270" s="13">
        <v>224476</v>
      </c>
      <c r="W270" s="13">
        <v>95</v>
      </c>
      <c r="X270" s="13">
        <v>168357</v>
      </c>
      <c r="Y270" s="35">
        <v>61346.113519981729</v>
      </c>
      <c r="Z270" s="13">
        <v>1194665</v>
      </c>
      <c r="AA270" s="13">
        <v>359111</v>
      </c>
      <c r="AB270" s="13">
        <v>632453.4</v>
      </c>
    </row>
    <row r="271" spans="1:28">
      <c r="A271" s="2">
        <v>777</v>
      </c>
      <c r="B271" s="1" t="s">
        <v>245</v>
      </c>
      <c r="C271" s="13">
        <v>6343185.5512019768</v>
      </c>
      <c r="D271" s="13">
        <v>6127017.7966814581</v>
      </c>
      <c r="E271" s="13">
        <v>216167.7545205183</v>
      </c>
      <c r="F271" s="13">
        <v>6052313</v>
      </c>
      <c r="G271" s="13">
        <v>5869228</v>
      </c>
      <c r="H271" s="13">
        <v>183085</v>
      </c>
      <c r="I271" s="13">
        <v>216355</v>
      </c>
      <c r="J271" s="13">
        <v>216355</v>
      </c>
      <c r="K271" s="13">
        <v>0</v>
      </c>
      <c r="L271" s="35">
        <v>1797396.1756335227</v>
      </c>
      <c r="M271" s="13">
        <v>2331641.1756335227</v>
      </c>
      <c r="N271" s="13">
        <v>1498194</v>
      </c>
      <c r="O271" s="13">
        <v>0</v>
      </c>
      <c r="P271" s="13">
        <v>833447.17563352268</v>
      </c>
      <c r="Q271" s="35">
        <v>113257.87254548751</v>
      </c>
      <c r="R271" s="13">
        <v>160975</v>
      </c>
      <c r="S271" s="13">
        <v>4103</v>
      </c>
      <c r="T271" s="13">
        <v>117654</v>
      </c>
      <c r="U271" s="35">
        <v>21657.051115040009</v>
      </c>
      <c r="V271" s="13">
        <v>49689</v>
      </c>
      <c r="W271" s="13">
        <v>0</v>
      </c>
      <c r="X271" s="13">
        <v>37266.75</v>
      </c>
      <c r="Y271" s="35">
        <v>42413.479211470789</v>
      </c>
      <c r="Z271" s="13">
        <v>354631</v>
      </c>
      <c r="AA271" s="13">
        <v>218169</v>
      </c>
      <c r="AB271" s="13">
        <v>104247.9</v>
      </c>
    </row>
    <row r="272" spans="1:28">
      <c r="A272" s="2">
        <v>779</v>
      </c>
      <c r="B272" s="1" t="s">
        <v>246</v>
      </c>
      <c r="C272" s="13">
        <v>2308064.1628205208</v>
      </c>
      <c r="D272" s="13">
        <v>2249854.0119231958</v>
      </c>
      <c r="E272" s="13">
        <v>58210.150897324966</v>
      </c>
      <c r="F272" s="13">
        <v>2587801</v>
      </c>
      <c r="G272" s="13">
        <v>2525427</v>
      </c>
      <c r="H272" s="13">
        <v>62374</v>
      </c>
      <c r="I272" s="13">
        <v>100588</v>
      </c>
      <c r="J272" s="13">
        <v>97489</v>
      </c>
      <c r="K272" s="13">
        <v>3099</v>
      </c>
      <c r="L272" s="35">
        <v>716234.65610181447</v>
      </c>
      <c r="M272" s="13">
        <v>1262227.1561018145</v>
      </c>
      <c r="N272" s="13">
        <v>533627</v>
      </c>
      <c r="O272" s="13">
        <v>0</v>
      </c>
      <c r="P272" s="13">
        <v>537175.99207636085</v>
      </c>
      <c r="Q272" s="35">
        <v>65579.973665497222</v>
      </c>
      <c r="R272" s="13">
        <v>84536</v>
      </c>
      <c r="S272" s="13">
        <v>1013</v>
      </c>
      <c r="T272" s="13">
        <v>62642.25</v>
      </c>
      <c r="U272" s="35">
        <v>19429.222448537741</v>
      </c>
      <c r="V272" s="13">
        <v>11659</v>
      </c>
      <c r="W272" s="13">
        <v>0</v>
      </c>
      <c r="X272" s="13">
        <v>8744.25</v>
      </c>
      <c r="Y272" s="35">
        <v>20749.93199438203</v>
      </c>
      <c r="Z272" s="13">
        <v>83286</v>
      </c>
      <c r="AA272" s="13">
        <v>34867</v>
      </c>
      <c r="AB272" s="13">
        <v>35105</v>
      </c>
    </row>
    <row r="273" spans="1:28">
      <c r="A273" s="2">
        <v>784</v>
      </c>
      <c r="B273" s="1" t="s">
        <v>247</v>
      </c>
      <c r="C273" s="13">
        <v>2980323.7236895459</v>
      </c>
      <c r="D273" s="13">
        <v>2940508.6156745329</v>
      </c>
      <c r="E273" s="13">
        <v>39815.10801501308</v>
      </c>
      <c r="F273" s="13">
        <v>2904256</v>
      </c>
      <c r="G273" s="13">
        <v>2857314</v>
      </c>
      <c r="H273" s="13">
        <v>46942</v>
      </c>
      <c r="I273" s="13">
        <v>76211</v>
      </c>
      <c r="J273" s="13">
        <v>75744</v>
      </c>
      <c r="K273" s="13">
        <v>467</v>
      </c>
      <c r="L273" s="35">
        <v>500232.91440032073</v>
      </c>
      <c r="M273" s="13">
        <v>772256.91440032073</v>
      </c>
      <c r="N273" s="13">
        <v>485805</v>
      </c>
      <c r="O273" s="13">
        <v>0</v>
      </c>
      <c r="P273" s="13">
        <v>286451.91440032073</v>
      </c>
      <c r="Q273" s="35">
        <v>103779.51997857698</v>
      </c>
      <c r="R273" s="13">
        <v>172522</v>
      </c>
      <c r="S273" s="13">
        <v>3004</v>
      </c>
      <c r="T273" s="13">
        <v>127138.5</v>
      </c>
      <c r="U273" s="35">
        <v>1397.8532809425994</v>
      </c>
      <c r="V273" s="13">
        <v>17419</v>
      </c>
      <c r="W273" s="13">
        <v>0</v>
      </c>
      <c r="X273" s="13">
        <v>13064.25</v>
      </c>
      <c r="Y273" s="35">
        <v>50308.433806124129</v>
      </c>
      <c r="Z273" s="13">
        <v>136928</v>
      </c>
      <c r="AA273" s="13">
        <v>76879</v>
      </c>
      <c r="AB273" s="13">
        <v>48761.7</v>
      </c>
    </row>
    <row r="274" spans="1:28">
      <c r="A274" s="2">
        <v>785</v>
      </c>
      <c r="B274" s="1" t="s">
        <v>248</v>
      </c>
      <c r="C274" s="13">
        <v>2645826.8738414994</v>
      </c>
      <c r="D274" s="13">
        <v>2557548.7845906746</v>
      </c>
      <c r="E274" s="13">
        <v>88278.089250824865</v>
      </c>
      <c r="F274" s="13">
        <v>2483278</v>
      </c>
      <c r="G274" s="13">
        <v>2381791</v>
      </c>
      <c r="H274" s="13">
        <v>101487</v>
      </c>
      <c r="I274" s="13">
        <v>100544</v>
      </c>
      <c r="J274" s="13">
        <v>99083</v>
      </c>
      <c r="K274" s="13">
        <v>1461</v>
      </c>
      <c r="L274" s="35">
        <v>680734.99560393754</v>
      </c>
      <c r="M274" s="13">
        <v>1073582.9956039377</v>
      </c>
      <c r="N274" s="13">
        <v>319188</v>
      </c>
      <c r="O274" s="13">
        <v>12741</v>
      </c>
      <c r="P274" s="13">
        <v>510551.24670295313</v>
      </c>
      <c r="Q274" s="35">
        <v>89175.054246712898</v>
      </c>
      <c r="R274" s="13">
        <v>124374</v>
      </c>
      <c r="S274" s="13">
        <v>1470</v>
      </c>
      <c r="T274" s="13">
        <v>92178</v>
      </c>
      <c r="U274" s="35">
        <v>901.80299752085489</v>
      </c>
      <c r="V274" s="13">
        <v>13770</v>
      </c>
      <c r="W274" s="13">
        <v>0</v>
      </c>
      <c r="X274" s="13">
        <v>10327.5</v>
      </c>
      <c r="Y274" s="35">
        <v>75212.444496314027</v>
      </c>
      <c r="Z274" s="13">
        <v>25310</v>
      </c>
      <c r="AA274" s="13">
        <v>47145</v>
      </c>
      <c r="AB274" s="13">
        <v>-15206.25</v>
      </c>
    </row>
    <row r="275" spans="1:28">
      <c r="A275" s="2">
        <v>786</v>
      </c>
      <c r="B275" s="1" t="s">
        <v>249</v>
      </c>
      <c r="C275" s="13">
        <v>1452069.5126663223</v>
      </c>
      <c r="D275" s="13">
        <v>1412423.2691096489</v>
      </c>
      <c r="E275" s="13">
        <v>39646.24355667342</v>
      </c>
      <c r="F275" s="13">
        <v>1264251</v>
      </c>
      <c r="G275" s="13">
        <v>1219801</v>
      </c>
      <c r="H275" s="13">
        <v>44450</v>
      </c>
      <c r="I275" s="13">
        <v>21072</v>
      </c>
      <c r="J275" s="13">
        <v>21072</v>
      </c>
      <c r="K275" s="13">
        <v>0</v>
      </c>
      <c r="L275" s="35">
        <v>550944.14110998961</v>
      </c>
      <c r="M275" s="13">
        <v>895729.14110998961</v>
      </c>
      <c r="N275" s="13">
        <v>362177</v>
      </c>
      <c r="O275" s="13">
        <v>0</v>
      </c>
      <c r="P275" s="13">
        <v>413208.10583249223</v>
      </c>
      <c r="Q275" s="35">
        <v>26305.303822693299</v>
      </c>
      <c r="R275" s="13">
        <v>78382</v>
      </c>
      <c r="S275" s="13">
        <v>0</v>
      </c>
      <c r="T275" s="13">
        <v>58786.5</v>
      </c>
      <c r="U275" s="35">
        <v>13675.09779563078</v>
      </c>
      <c r="V275" s="13">
        <v>39780</v>
      </c>
      <c r="W275" s="13">
        <v>0</v>
      </c>
      <c r="X275" s="13">
        <v>29835</v>
      </c>
      <c r="Y275" s="35">
        <v>7476.586762728929</v>
      </c>
      <c r="Z275" s="13">
        <v>34465</v>
      </c>
      <c r="AA275" s="13">
        <v>15779</v>
      </c>
      <c r="AB275" s="13">
        <v>15688.800000000001</v>
      </c>
    </row>
    <row r="276" spans="1:28">
      <c r="A276" s="2">
        <v>788</v>
      </c>
      <c r="B276" s="1" t="s">
        <v>250</v>
      </c>
      <c r="C276" s="13">
        <v>670432.12821304589</v>
      </c>
      <c r="D276" s="13">
        <v>657890.30768139486</v>
      </c>
      <c r="E276" s="13">
        <v>12541.820531651032</v>
      </c>
      <c r="F276" s="13">
        <v>614403</v>
      </c>
      <c r="G276" s="13">
        <v>602931</v>
      </c>
      <c r="H276" s="13">
        <v>11472</v>
      </c>
      <c r="I276" s="13">
        <v>12597</v>
      </c>
      <c r="J276" s="13">
        <v>12597</v>
      </c>
      <c r="K276" s="13">
        <v>0</v>
      </c>
      <c r="L276" s="35">
        <v>225928.66828149161</v>
      </c>
      <c r="M276" s="13">
        <v>405053.41828149161</v>
      </c>
      <c r="N276" s="13">
        <v>64620</v>
      </c>
      <c r="O276" s="13">
        <v>0</v>
      </c>
      <c r="P276" s="13">
        <v>169446.50121111871</v>
      </c>
      <c r="Q276" s="35">
        <v>34679.842405905612</v>
      </c>
      <c r="R276" s="13">
        <v>60078</v>
      </c>
      <c r="S276" s="13">
        <v>0</v>
      </c>
      <c r="T276" s="13">
        <v>45058.5</v>
      </c>
      <c r="U276" s="35">
        <v>10386.272689587557</v>
      </c>
      <c r="V276" s="13">
        <v>17487</v>
      </c>
      <c r="W276" s="13">
        <v>0</v>
      </c>
      <c r="X276" s="13">
        <v>13115.25</v>
      </c>
      <c r="Y276" s="35">
        <v>26628.337746744444</v>
      </c>
      <c r="Z276" s="13">
        <v>131075</v>
      </c>
      <c r="AA276" s="13">
        <v>197076</v>
      </c>
      <c r="AB276" s="13">
        <v>-47904.75</v>
      </c>
    </row>
    <row r="277" spans="1:28">
      <c r="A277" s="2">
        <v>794</v>
      </c>
      <c r="B277" s="1" t="s">
        <v>251</v>
      </c>
      <c r="C277" s="13">
        <v>27450363.396117695</v>
      </c>
      <c r="D277" s="13">
        <v>26712890.929164562</v>
      </c>
      <c r="E277" s="13">
        <v>737472.46695313416</v>
      </c>
      <c r="F277" s="13">
        <v>28892329</v>
      </c>
      <c r="G277" s="13">
        <v>28208556</v>
      </c>
      <c r="H277" s="13">
        <v>683773</v>
      </c>
      <c r="I277" s="13">
        <v>952307</v>
      </c>
      <c r="J277" s="13">
        <v>952307</v>
      </c>
      <c r="K277" s="13">
        <v>0</v>
      </c>
      <c r="L277" s="35">
        <v>9910009.0184074733</v>
      </c>
      <c r="M277" s="13">
        <v>13738532.018407473</v>
      </c>
      <c r="N277" s="13">
        <v>9619234</v>
      </c>
      <c r="O277" s="13">
        <v>0</v>
      </c>
      <c r="P277" s="13">
        <v>4119298.0184074733</v>
      </c>
      <c r="Q277" s="35">
        <v>342207.95142320747</v>
      </c>
      <c r="R277" s="13">
        <v>583195</v>
      </c>
      <c r="S277" s="13">
        <v>17050</v>
      </c>
      <c r="T277" s="13">
        <v>424608.75</v>
      </c>
      <c r="U277" s="35">
        <v>61191.261912403395</v>
      </c>
      <c r="V277" s="13">
        <v>127184</v>
      </c>
      <c r="W277" s="13">
        <v>489</v>
      </c>
      <c r="X277" s="13">
        <v>95388</v>
      </c>
      <c r="Y277" s="35">
        <v>81725.156273051864</v>
      </c>
      <c r="Z277" s="13">
        <v>775387</v>
      </c>
      <c r="AA277" s="13">
        <v>256902</v>
      </c>
      <c r="AB277" s="13">
        <v>404378.1</v>
      </c>
    </row>
    <row r="278" spans="1:28">
      <c r="A278" s="2">
        <v>796</v>
      </c>
      <c r="B278" s="1" t="s">
        <v>252</v>
      </c>
      <c r="C278" s="13">
        <v>39876126.680877514</v>
      </c>
      <c r="D278" s="13">
        <v>38840977.486486346</v>
      </c>
      <c r="E278" s="13">
        <v>1035149.1943911663</v>
      </c>
      <c r="F278" s="13">
        <v>40656871</v>
      </c>
      <c r="G278" s="13">
        <v>39662831</v>
      </c>
      <c r="H278" s="13">
        <v>994040</v>
      </c>
      <c r="I278" s="13">
        <v>1103151</v>
      </c>
      <c r="J278" s="13">
        <v>1073648</v>
      </c>
      <c r="K278" s="13">
        <v>29503</v>
      </c>
      <c r="L278" s="35">
        <v>18670296.92528842</v>
      </c>
      <c r="M278" s="13">
        <v>24431018.92528842</v>
      </c>
      <c r="N278" s="13">
        <v>16019196</v>
      </c>
      <c r="O278" s="13">
        <v>0</v>
      </c>
      <c r="P278" s="13">
        <v>8411822.9252884202</v>
      </c>
      <c r="Q278" s="35">
        <v>414431.55833707162</v>
      </c>
      <c r="R278" s="13">
        <v>867994</v>
      </c>
      <c r="S278" s="13">
        <v>20532</v>
      </c>
      <c r="T278" s="13">
        <v>635596.5</v>
      </c>
      <c r="U278" s="35">
        <v>77833.573016847105</v>
      </c>
      <c r="V278" s="13">
        <v>141798</v>
      </c>
      <c r="W278" s="13">
        <v>763</v>
      </c>
      <c r="X278" s="13">
        <v>106348.5</v>
      </c>
      <c r="Y278" s="35">
        <v>90101.055084746506</v>
      </c>
      <c r="Z278" s="13">
        <v>1131633</v>
      </c>
      <c r="AA278" s="13">
        <v>193164</v>
      </c>
      <c r="AB278" s="13">
        <v>713832.15</v>
      </c>
    </row>
    <row r="279" spans="1:28">
      <c r="A279" s="2">
        <v>797</v>
      </c>
      <c r="B279" s="1" t="s">
        <v>253</v>
      </c>
      <c r="C279" s="13">
        <v>5370144.6627213825</v>
      </c>
      <c r="D279" s="13">
        <v>5172855.0599971013</v>
      </c>
      <c r="E279" s="13">
        <v>197289.60272428102</v>
      </c>
      <c r="F279" s="13">
        <v>5807862</v>
      </c>
      <c r="G279" s="13">
        <v>5622666</v>
      </c>
      <c r="H279" s="13">
        <v>185196</v>
      </c>
      <c r="I279" s="13">
        <v>213994</v>
      </c>
      <c r="J279" s="13">
        <v>187199</v>
      </c>
      <c r="K279" s="13">
        <v>26795</v>
      </c>
      <c r="L279" s="35">
        <v>1291442.1330578288</v>
      </c>
      <c r="M279" s="13">
        <v>1759034.1330578288</v>
      </c>
      <c r="N279" s="13">
        <v>802269</v>
      </c>
      <c r="O279" s="13">
        <v>0</v>
      </c>
      <c r="P279" s="13">
        <v>956765.13305782876</v>
      </c>
      <c r="Q279" s="35">
        <v>125547.37727232008</v>
      </c>
      <c r="R279" s="13">
        <v>176721</v>
      </c>
      <c r="S279" s="13">
        <v>1636</v>
      </c>
      <c r="T279" s="13">
        <v>131313.75</v>
      </c>
      <c r="U279" s="35">
        <v>16831.701460880144</v>
      </c>
      <c r="V279" s="13">
        <v>65500</v>
      </c>
      <c r="W279" s="13">
        <v>815</v>
      </c>
      <c r="X279" s="13">
        <v>49125</v>
      </c>
      <c r="Y279" s="35">
        <v>49215.035635700595</v>
      </c>
      <c r="Z279" s="13">
        <v>325953</v>
      </c>
      <c r="AA279" s="13">
        <v>460075</v>
      </c>
      <c r="AB279" s="13">
        <v>-96768.45</v>
      </c>
    </row>
    <row r="280" spans="1:28">
      <c r="A280" s="2">
        <v>798</v>
      </c>
      <c r="B280" s="1" t="s">
        <v>254</v>
      </c>
      <c r="C280" s="13">
        <v>805982.9252554432</v>
      </c>
      <c r="D280" s="13">
        <v>753509.69271098229</v>
      </c>
      <c r="E280" s="13">
        <v>52473.232544460967</v>
      </c>
      <c r="F280" s="13">
        <v>761778</v>
      </c>
      <c r="G280" s="13">
        <v>730676</v>
      </c>
      <c r="H280" s="13">
        <v>31102</v>
      </c>
      <c r="I280" s="13">
        <v>13858</v>
      </c>
      <c r="J280" s="13">
        <v>12477</v>
      </c>
      <c r="K280" s="13">
        <v>1381</v>
      </c>
      <c r="L280" s="35">
        <v>256521.07880753846</v>
      </c>
      <c r="M280" s="13">
        <v>449591.32880753849</v>
      </c>
      <c r="N280" s="13">
        <v>101661</v>
      </c>
      <c r="O280" s="13">
        <v>0</v>
      </c>
      <c r="P280" s="13">
        <v>192390.80910565384</v>
      </c>
      <c r="Q280" s="35">
        <v>52872.151873132221</v>
      </c>
      <c r="R280" s="13">
        <v>120124</v>
      </c>
      <c r="S280" s="13">
        <v>415</v>
      </c>
      <c r="T280" s="13">
        <v>89781.75</v>
      </c>
      <c r="U280" s="35">
        <v>5910.3863556633405</v>
      </c>
      <c r="V280" s="13">
        <v>7474</v>
      </c>
      <c r="W280" s="13">
        <v>0</v>
      </c>
      <c r="X280" s="13">
        <v>5605.5</v>
      </c>
      <c r="Y280" s="35">
        <v>7721.5286130436489</v>
      </c>
      <c r="Z280" s="13">
        <v>17614</v>
      </c>
      <c r="AA280" s="13">
        <v>30447</v>
      </c>
      <c r="AB280" s="13">
        <v>-8832.75</v>
      </c>
    </row>
    <row r="281" spans="1:28">
      <c r="A281" s="2">
        <v>808</v>
      </c>
      <c r="B281" s="1" t="s">
        <v>482</v>
      </c>
      <c r="C281" s="13">
        <v>420270.48085284897</v>
      </c>
      <c r="D281" s="13">
        <v>420270.48085284897</v>
      </c>
      <c r="E281" s="13">
        <v>0</v>
      </c>
      <c r="F281" s="13">
        <v>356880</v>
      </c>
      <c r="G281" s="13">
        <v>353345</v>
      </c>
      <c r="H281" s="13">
        <v>3535</v>
      </c>
      <c r="I281" s="13">
        <v>40902</v>
      </c>
      <c r="J281" s="13">
        <v>27986</v>
      </c>
      <c r="K281" s="13">
        <v>12916</v>
      </c>
      <c r="L281" s="35">
        <v>127591.4509494338</v>
      </c>
      <c r="M281" s="13">
        <v>200151.45094943378</v>
      </c>
      <c r="N281" s="13">
        <v>45499</v>
      </c>
      <c r="O281" s="13">
        <v>0</v>
      </c>
      <c r="P281" s="13">
        <v>95693.588212075352</v>
      </c>
      <c r="Q281" s="35">
        <v>16039.756924869665</v>
      </c>
      <c r="R281" s="13">
        <v>72160</v>
      </c>
      <c r="S281" s="13">
        <v>6851</v>
      </c>
      <c r="T281" s="13">
        <v>48981.75</v>
      </c>
      <c r="U281" s="35">
        <v>6572.9594292644888</v>
      </c>
      <c r="V281" s="13">
        <v>223</v>
      </c>
      <c r="W281" s="13">
        <v>0</v>
      </c>
      <c r="X281" s="13">
        <v>167.25</v>
      </c>
      <c r="Y281" s="35">
        <v>45558.389537774376</v>
      </c>
      <c r="Z281" s="13">
        <v>5754</v>
      </c>
      <c r="AA281" s="13">
        <v>38523</v>
      </c>
      <c r="AB281" s="13">
        <v>-24244.05</v>
      </c>
    </row>
    <row r="282" spans="1:28">
      <c r="A282" s="2">
        <v>809</v>
      </c>
      <c r="B282" s="1" t="s">
        <v>255</v>
      </c>
      <c r="C282" s="13">
        <v>1914611.1655344905</v>
      </c>
      <c r="D282" s="13">
        <v>1856444.6286363394</v>
      </c>
      <c r="E282" s="13">
        <v>58166.536898151149</v>
      </c>
      <c r="F282" s="13">
        <v>1958492</v>
      </c>
      <c r="G282" s="13">
        <v>1866291</v>
      </c>
      <c r="H282" s="13">
        <v>92201</v>
      </c>
      <c r="I282" s="13">
        <v>75751</v>
      </c>
      <c r="J282" s="13">
        <v>65466</v>
      </c>
      <c r="K282" s="13">
        <v>10285</v>
      </c>
      <c r="L282" s="35">
        <v>581694.25808296597</v>
      </c>
      <c r="M282" s="13">
        <v>669703.25808296597</v>
      </c>
      <c r="N282" s="13">
        <v>467601</v>
      </c>
      <c r="O282" s="13">
        <v>0</v>
      </c>
      <c r="P282" s="13">
        <v>202102.25808296597</v>
      </c>
      <c r="Q282" s="35">
        <v>55861.850876089244</v>
      </c>
      <c r="R282" s="13">
        <v>70342</v>
      </c>
      <c r="S282" s="13">
        <v>708</v>
      </c>
      <c r="T282" s="13">
        <v>52225.5</v>
      </c>
      <c r="U282" s="35">
        <v>5020.8966630501172</v>
      </c>
      <c r="V282" s="13">
        <v>20491</v>
      </c>
      <c r="W282" s="13">
        <v>0</v>
      </c>
      <c r="X282" s="13">
        <v>15368.25</v>
      </c>
      <c r="Y282" s="35">
        <v>174.22060237308085</v>
      </c>
      <c r="Z282" s="13">
        <v>13998</v>
      </c>
      <c r="AA282" s="13">
        <v>9450</v>
      </c>
      <c r="AB282" s="13">
        <v>4792.6499999999996</v>
      </c>
    </row>
    <row r="283" spans="1:28">
      <c r="A283" s="2">
        <v>815</v>
      </c>
      <c r="B283" s="1" t="s">
        <v>256</v>
      </c>
      <c r="C283" s="13">
        <v>800161.65871655778</v>
      </c>
      <c r="D283" s="13">
        <v>796169.30033064657</v>
      </c>
      <c r="E283" s="13">
        <v>3992.3583859112068</v>
      </c>
      <c r="F283" s="13">
        <v>722305</v>
      </c>
      <c r="G283" s="13">
        <v>720869</v>
      </c>
      <c r="H283" s="13">
        <v>1436</v>
      </c>
      <c r="I283" s="13">
        <v>5200</v>
      </c>
      <c r="J283" s="13">
        <v>5200</v>
      </c>
      <c r="K283" s="13">
        <v>0</v>
      </c>
      <c r="L283" s="35">
        <v>262429.74501009245</v>
      </c>
      <c r="M283" s="13">
        <v>442826.74501009245</v>
      </c>
      <c r="N283" s="13">
        <v>208548</v>
      </c>
      <c r="O283" s="13">
        <v>10007</v>
      </c>
      <c r="P283" s="13">
        <v>196822.30875756935</v>
      </c>
      <c r="Q283" s="35">
        <v>35962.203232638785</v>
      </c>
      <c r="R283" s="13">
        <v>74391</v>
      </c>
      <c r="S283" s="13">
        <v>8693</v>
      </c>
      <c r="T283" s="13">
        <v>49273.5</v>
      </c>
      <c r="U283" s="35">
        <v>4817.433958147818</v>
      </c>
      <c r="V283" s="13">
        <v>4204</v>
      </c>
      <c r="W283" s="13">
        <v>0</v>
      </c>
      <c r="X283" s="13">
        <v>3153</v>
      </c>
      <c r="Y283" s="35">
        <v>10418.074173604879</v>
      </c>
      <c r="Z283" s="13">
        <v>0</v>
      </c>
      <c r="AA283" s="13">
        <v>22877</v>
      </c>
      <c r="AB283" s="13">
        <v>-17157.75</v>
      </c>
    </row>
    <row r="284" spans="1:28">
      <c r="A284" s="2">
        <v>820</v>
      </c>
      <c r="B284" s="1" t="s">
        <v>526</v>
      </c>
      <c r="C284" s="13">
        <v>3166676.8750083344</v>
      </c>
      <c r="D284" s="13">
        <v>3113484.5706313411</v>
      </c>
      <c r="E284" s="13">
        <v>53192.30437699343</v>
      </c>
      <c r="F284" s="13">
        <v>3066551</v>
      </c>
      <c r="G284" s="13">
        <v>3010661</v>
      </c>
      <c r="H284" s="13">
        <v>55890</v>
      </c>
      <c r="I284" s="13">
        <v>54520</v>
      </c>
      <c r="J284" s="13">
        <v>51281</v>
      </c>
      <c r="K284" s="13">
        <v>3239</v>
      </c>
      <c r="L284" s="35">
        <v>615420.69006595388</v>
      </c>
      <c r="M284" s="13">
        <v>916276.69006595388</v>
      </c>
      <c r="N284" s="13">
        <v>540904</v>
      </c>
      <c r="O284" s="13">
        <v>1500</v>
      </c>
      <c r="P284" s="13">
        <v>376872.69006595388</v>
      </c>
      <c r="Q284" s="35">
        <v>100292.6051616589</v>
      </c>
      <c r="R284" s="13">
        <v>127209</v>
      </c>
      <c r="S284" s="13">
        <v>4756</v>
      </c>
      <c r="T284" s="13">
        <v>91839.75</v>
      </c>
      <c r="U284" s="35">
        <v>7848.2660089835126</v>
      </c>
      <c r="V284" s="13">
        <v>23969</v>
      </c>
      <c r="W284" s="13">
        <v>1781</v>
      </c>
      <c r="X284" s="13">
        <v>17976.75</v>
      </c>
      <c r="Y284" s="35">
        <v>6987.1003724811853</v>
      </c>
      <c r="Z284" s="13">
        <v>135230</v>
      </c>
      <c r="AA284" s="13">
        <v>35660</v>
      </c>
      <c r="AB284" s="13">
        <v>77244.899999999994</v>
      </c>
    </row>
    <row r="285" spans="1:28">
      <c r="A285" s="2">
        <v>823</v>
      </c>
      <c r="B285" s="1" t="s">
        <v>258</v>
      </c>
      <c r="C285" s="13">
        <v>1063432.117410799</v>
      </c>
      <c r="D285" s="13">
        <v>1026753.8624132875</v>
      </c>
      <c r="E285" s="13">
        <v>36678.254997511416</v>
      </c>
      <c r="F285" s="13">
        <v>903361</v>
      </c>
      <c r="G285" s="13">
        <v>867600</v>
      </c>
      <c r="H285" s="13">
        <v>35761</v>
      </c>
      <c r="I285" s="13">
        <v>12745</v>
      </c>
      <c r="J285" s="13">
        <v>12745</v>
      </c>
      <c r="K285" s="13">
        <v>0</v>
      </c>
      <c r="L285" s="35">
        <v>419497.82645196788</v>
      </c>
      <c r="M285" s="13">
        <v>419497.82645196788</v>
      </c>
      <c r="N285" s="13">
        <v>291032</v>
      </c>
      <c r="O285" s="13">
        <v>0</v>
      </c>
      <c r="P285" s="13">
        <v>128465.82645196788</v>
      </c>
      <c r="Q285" s="35">
        <v>48091.604979705444</v>
      </c>
      <c r="R285" s="13">
        <v>75660</v>
      </c>
      <c r="S285" s="13">
        <v>0</v>
      </c>
      <c r="T285" s="13">
        <v>56745</v>
      </c>
      <c r="U285" s="35">
        <v>27871.165658424939</v>
      </c>
      <c r="V285" s="13">
        <v>38823</v>
      </c>
      <c r="W285" s="13">
        <v>0</v>
      </c>
      <c r="X285" s="13">
        <v>29117.25</v>
      </c>
      <c r="Y285" s="35">
        <v>43852.537413968617</v>
      </c>
      <c r="Z285" s="13">
        <v>825</v>
      </c>
      <c r="AA285" s="13">
        <v>78363</v>
      </c>
      <c r="AB285" s="13">
        <v>-58029.75</v>
      </c>
    </row>
    <row r="286" spans="1:28">
      <c r="A286" s="2">
        <v>824</v>
      </c>
      <c r="B286" s="1" t="s">
        <v>259</v>
      </c>
      <c r="C286" s="13">
        <v>2634259.6196601298</v>
      </c>
      <c r="D286" s="13">
        <v>2555585.5566889141</v>
      </c>
      <c r="E286" s="13">
        <v>78674.062971215491</v>
      </c>
      <c r="F286" s="13">
        <v>2167662</v>
      </c>
      <c r="G286" s="13">
        <v>2090913</v>
      </c>
      <c r="H286" s="13">
        <v>76749</v>
      </c>
      <c r="I286" s="13">
        <v>55721</v>
      </c>
      <c r="J286" s="13">
        <v>53098</v>
      </c>
      <c r="K286" s="13">
        <v>2623</v>
      </c>
      <c r="L286" s="35">
        <v>866760.76235678047</v>
      </c>
      <c r="M286" s="13">
        <v>1545829.5123567805</v>
      </c>
      <c r="N286" s="13">
        <v>714551</v>
      </c>
      <c r="O286" s="13">
        <v>30402</v>
      </c>
      <c r="P286" s="13">
        <v>650070.57176758535</v>
      </c>
      <c r="Q286" s="35">
        <v>66684.812308265929</v>
      </c>
      <c r="R286" s="13">
        <v>110296</v>
      </c>
      <c r="S286" s="13">
        <v>3140</v>
      </c>
      <c r="T286" s="13">
        <v>80367</v>
      </c>
      <c r="U286" s="35">
        <v>1159.2097048756373</v>
      </c>
      <c r="V286" s="13">
        <v>45759</v>
      </c>
      <c r="W286" s="13">
        <v>0</v>
      </c>
      <c r="X286" s="13">
        <v>34319.25</v>
      </c>
      <c r="Y286" s="35">
        <v>13764.222208236777</v>
      </c>
      <c r="Z286" s="13">
        <v>36138</v>
      </c>
      <c r="AA286" s="13">
        <v>73322</v>
      </c>
      <c r="AB286" s="13">
        <v>-27675.3</v>
      </c>
    </row>
    <row r="287" spans="1:28">
      <c r="A287" s="2">
        <v>826</v>
      </c>
      <c r="B287" s="1" t="s">
        <v>260</v>
      </c>
      <c r="C287" s="13">
        <v>8532206.607287772</v>
      </c>
      <c r="D287" s="13">
        <v>8177109.2541682273</v>
      </c>
      <c r="E287" s="13">
        <v>355097.35311954381</v>
      </c>
      <c r="F287" s="13">
        <v>9075474</v>
      </c>
      <c r="G287" s="13">
        <v>8731465</v>
      </c>
      <c r="H287" s="13">
        <v>344009</v>
      </c>
      <c r="I287" s="13">
        <v>292259</v>
      </c>
      <c r="J287" s="13">
        <v>274229</v>
      </c>
      <c r="K287" s="13">
        <v>18030</v>
      </c>
      <c r="L287" s="35">
        <v>2515568.7655532365</v>
      </c>
      <c r="M287" s="13">
        <v>3568376.7655532365</v>
      </c>
      <c r="N287" s="13">
        <v>1949295</v>
      </c>
      <c r="O287" s="13">
        <v>0</v>
      </c>
      <c r="P287" s="13">
        <v>1619081.7655532365</v>
      </c>
      <c r="Q287" s="35">
        <v>168584.85138677474</v>
      </c>
      <c r="R287" s="13">
        <v>352672</v>
      </c>
      <c r="S287" s="13">
        <v>10786</v>
      </c>
      <c r="T287" s="13">
        <v>256414.5</v>
      </c>
      <c r="U287" s="35">
        <v>1620.3722910590914</v>
      </c>
      <c r="V287" s="13">
        <v>55676</v>
      </c>
      <c r="W287" s="13">
        <v>45</v>
      </c>
      <c r="X287" s="13">
        <v>41757</v>
      </c>
      <c r="Y287" s="35">
        <v>61058.460803634844</v>
      </c>
      <c r="Z287" s="13">
        <v>312853</v>
      </c>
      <c r="AA287" s="13">
        <v>137789</v>
      </c>
      <c r="AB287" s="13">
        <v>141240</v>
      </c>
    </row>
    <row r="288" spans="1:28">
      <c r="A288" s="2">
        <v>828</v>
      </c>
      <c r="B288" s="1" t="s">
        <v>261</v>
      </c>
      <c r="C288" s="13">
        <v>15342528.712241618</v>
      </c>
      <c r="D288" s="13">
        <v>14862735.580561109</v>
      </c>
      <c r="E288" s="13">
        <v>479793.13168050832</v>
      </c>
      <c r="F288" s="13">
        <v>13986711</v>
      </c>
      <c r="G288" s="13">
        <v>13402530</v>
      </c>
      <c r="H288" s="13">
        <v>584181</v>
      </c>
      <c r="I288" s="13">
        <v>470713</v>
      </c>
      <c r="J288" s="13">
        <v>420126</v>
      </c>
      <c r="K288" s="13">
        <v>50587</v>
      </c>
      <c r="L288" s="35">
        <v>5786088.4461554615</v>
      </c>
      <c r="M288" s="13">
        <v>8365977.4461554615</v>
      </c>
      <c r="N288" s="13">
        <v>5796025</v>
      </c>
      <c r="O288" s="13">
        <v>0</v>
      </c>
      <c r="P288" s="13">
        <v>2569952.4461554615</v>
      </c>
      <c r="Q288" s="35">
        <v>415383.4666135679</v>
      </c>
      <c r="R288" s="13">
        <v>996659</v>
      </c>
      <c r="S288" s="13">
        <v>2604</v>
      </c>
      <c r="T288" s="13">
        <v>745541.25</v>
      </c>
      <c r="U288" s="35">
        <v>42245.776442379763</v>
      </c>
      <c r="V288" s="13">
        <v>108424</v>
      </c>
      <c r="W288" s="13">
        <v>0</v>
      </c>
      <c r="X288" s="13">
        <v>81318</v>
      </c>
      <c r="Y288" s="35">
        <v>37352.539569445013</v>
      </c>
      <c r="Z288" s="13">
        <v>183001</v>
      </c>
      <c r="AA288" s="13">
        <v>176965</v>
      </c>
      <c r="AB288" s="13">
        <v>12791.700000000004</v>
      </c>
    </row>
    <row r="289" spans="1:28">
      <c r="A289" s="2">
        <v>840</v>
      </c>
      <c r="B289" s="1" t="s">
        <v>262</v>
      </c>
      <c r="C289" s="13">
        <v>3697988.833784766</v>
      </c>
      <c r="D289" s="13">
        <v>3677971.126471654</v>
      </c>
      <c r="E289" s="13">
        <v>20017.707313112212</v>
      </c>
      <c r="F289" s="13">
        <v>3467825</v>
      </c>
      <c r="G289" s="13">
        <v>3421994</v>
      </c>
      <c r="H289" s="13">
        <v>45831</v>
      </c>
      <c r="I289" s="13">
        <v>109595</v>
      </c>
      <c r="J289" s="13">
        <v>109565</v>
      </c>
      <c r="K289" s="13">
        <v>30</v>
      </c>
      <c r="L289" s="35">
        <v>856529.37322386878</v>
      </c>
      <c r="M289" s="13">
        <v>1071619.3732238687</v>
      </c>
      <c r="N289" s="13">
        <v>656624</v>
      </c>
      <c r="O289" s="13">
        <v>0</v>
      </c>
      <c r="P289" s="13">
        <v>414995.37322386866</v>
      </c>
      <c r="Q289" s="35">
        <v>129883.9906234519</v>
      </c>
      <c r="R289" s="13">
        <v>223654</v>
      </c>
      <c r="S289" s="13">
        <v>9447</v>
      </c>
      <c r="T289" s="13">
        <v>160655.25</v>
      </c>
      <c r="U289" s="35">
        <v>29938.041839348876</v>
      </c>
      <c r="V289" s="13">
        <v>9464</v>
      </c>
      <c r="W289" s="13">
        <v>0</v>
      </c>
      <c r="X289" s="13">
        <v>7098</v>
      </c>
      <c r="Y289" s="35">
        <v>8381.0638466566797</v>
      </c>
      <c r="Z289" s="13">
        <v>129413</v>
      </c>
      <c r="AA289" s="13">
        <v>49840</v>
      </c>
      <c r="AB289" s="13">
        <v>64276.65</v>
      </c>
    </row>
    <row r="290" spans="1:28">
      <c r="A290" s="2">
        <v>846</v>
      </c>
      <c r="B290" s="1" t="s">
        <v>410</v>
      </c>
      <c r="C290" s="13">
        <v>1362821.4293951753</v>
      </c>
      <c r="D290" s="13">
        <v>1332972.6793452157</v>
      </c>
      <c r="E290" s="13">
        <v>29848.750049959672</v>
      </c>
      <c r="F290" s="13">
        <v>1290529</v>
      </c>
      <c r="G290" s="13">
        <v>1253320</v>
      </c>
      <c r="H290" s="13">
        <v>37209</v>
      </c>
      <c r="I290" s="13">
        <v>35680</v>
      </c>
      <c r="J290" s="13">
        <v>35680</v>
      </c>
      <c r="K290" s="13">
        <v>0</v>
      </c>
      <c r="L290" s="35">
        <v>293528.31525475235</v>
      </c>
      <c r="M290" s="13">
        <v>471502.31525475235</v>
      </c>
      <c r="N290" s="13">
        <v>234325</v>
      </c>
      <c r="O290" s="13">
        <v>0</v>
      </c>
      <c r="P290" s="13">
        <v>220146.23644106428</v>
      </c>
      <c r="Q290" s="35">
        <v>51225.268582067984</v>
      </c>
      <c r="R290" s="13">
        <v>45173</v>
      </c>
      <c r="S290" s="13">
        <v>4192</v>
      </c>
      <c r="T290" s="13">
        <v>30735.75</v>
      </c>
      <c r="U290" s="35">
        <v>12214.798468370904</v>
      </c>
      <c r="V290" s="13">
        <v>31436</v>
      </c>
      <c r="W290" s="13">
        <v>0</v>
      </c>
      <c r="X290" s="13">
        <v>23577</v>
      </c>
      <c r="Y290" s="35">
        <v>33806.941723202428</v>
      </c>
      <c r="Z290" s="13">
        <v>135471</v>
      </c>
      <c r="AA290" s="13">
        <v>103087</v>
      </c>
      <c r="AB290" s="13">
        <v>26330.85</v>
      </c>
    </row>
    <row r="291" spans="1:28">
      <c r="A291" s="2">
        <v>847</v>
      </c>
      <c r="B291" s="1" t="s">
        <v>264</v>
      </c>
      <c r="C291" s="13">
        <v>1770714.0180409604</v>
      </c>
      <c r="D291" s="13">
        <v>1742471.1578067343</v>
      </c>
      <c r="E291" s="13">
        <v>28242.860234226198</v>
      </c>
      <c r="F291" s="13">
        <v>1737317</v>
      </c>
      <c r="G291" s="13">
        <v>1704955</v>
      </c>
      <c r="H291" s="13">
        <v>32362</v>
      </c>
      <c r="I291" s="13">
        <v>13778</v>
      </c>
      <c r="J291" s="13">
        <v>13498</v>
      </c>
      <c r="K291" s="13">
        <v>280</v>
      </c>
      <c r="L291" s="35">
        <v>422282.02792970842</v>
      </c>
      <c r="M291" s="13">
        <v>740432.02792970836</v>
      </c>
      <c r="N291" s="13">
        <v>303060</v>
      </c>
      <c r="O291" s="13">
        <v>0</v>
      </c>
      <c r="P291" s="13">
        <v>316711.52094728133</v>
      </c>
      <c r="Q291" s="35">
        <v>82942.565450384878</v>
      </c>
      <c r="R291" s="13">
        <v>56751</v>
      </c>
      <c r="S291" s="13">
        <v>1944</v>
      </c>
      <c r="T291" s="13">
        <v>41105.25</v>
      </c>
      <c r="U291" s="35">
        <v>20761.697943899344</v>
      </c>
      <c r="V291" s="13">
        <v>31851</v>
      </c>
      <c r="W291" s="13">
        <v>4826</v>
      </c>
      <c r="X291" s="13">
        <v>23888.25</v>
      </c>
      <c r="Y291" s="35">
        <v>20266.802570241402</v>
      </c>
      <c r="Z291" s="13">
        <v>241576</v>
      </c>
      <c r="AA291" s="13">
        <v>114675</v>
      </c>
      <c r="AB291" s="13">
        <v>97850.7</v>
      </c>
    </row>
    <row r="292" spans="1:28">
      <c r="A292" s="2">
        <v>848</v>
      </c>
      <c r="B292" s="1" t="s">
        <v>265</v>
      </c>
      <c r="C292" s="13">
        <v>1973433.2491072696</v>
      </c>
      <c r="D292" s="13">
        <v>1940209.4465058588</v>
      </c>
      <c r="E292" s="13">
        <v>33223.802601410658</v>
      </c>
      <c r="F292" s="13">
        <v>1743855</v>
      </c>
      <c r="G292" s="13">
        <v>1707440</v>
      </c>
      <c r="H292" s="13">
        <v>36415</v>
      </c>
      <c r="I292" s="13">
        <v>38624</v>
      </c>
      <c r="J292" s="13">
        <v>38624</v>
      </c>
      <c r="K292" s="13">
        <v>0</v>
      </c>
      <c r="L292" s="35">
        <v>437714.92539587111</v>
      </c>
      <c r="M292" s="13">
        <v>743884.92539587105</v>
      </c>
      <c r="N292" s="13">
        <v>540422</v>
      </c>
      <c r="O292" s="13">
        <v>102707</v>
      </c>
      <c r="P292" s="13">
        <v>306169.92539587105</v>
      </c>
      <c r="Q292" s="35">
        <v>57401.401129518395</v>
      </c>
      <c r="R292" s="13">
        <v>46244</v>
      </c>
      <c r="S292" s="13">
        <v>386</v>
      </c>
      <c r="T292" s="13">
        <v>34393.5</v>
      </c>
      <c r="U292" s="35">
        <v>3733.5699523498333</v>
      </c>
      <c r="V292" s="13">
        <v>8023</v>
      </c>
      <c r="W292" s="13">
        <v>0</v>
      </c>
      <c r="X292" s="13">
        <v>6017.25</v>
      </c>
      <c r="Y292" s="35">
        <v>496.83663230909377</v>
      </c>
      <c r="Z292" s="13">
        <v>144068</v>
      </c>
      <c r="AA292" s="13">
        <v>25347</v>
      </c>
      <c r="AB292" s="13">
        <v>92791.2</v>
      </c>
    </row>
    <row r="293" spans="1:28">
      <c r="A293" s="2">
        <v>851</v>
      </c>
      <c r="B293" s="1" t="s">
        <v>266</v>
      </c>
      <c r="C293" s="13">
        <v>2739505.248966902</v>
      </c>
      <c r="D293" s="13">
        <v>2650468.9471150553</v>
      </c>
      <c r="E293" s="13">
        <v>89036.301851846656</v>
      </c>
      <c r="F293" s="13">
        <v>2655855</v>
      </c>
      <c r="G293" s="13">
        <v>2591705</v>
      </c>
      <c r="H293" s="13">
        <v>64150</v>
      </c>
      <c r="I293" s="13">
        <v>137414</v>
      </c>
      <c r="J293" s="13">
        <v>136528</v>
      </c>
      <c r="K293" s="13">
        <v>886</v>
      </c>
      <c r="L293" s="35">
        <v>806830.16346896219</v>
      </c>
      <c r="M293" s="13">
        <v>1410622.9134689621</v>
      </c>
      <c r="N293" s="13">
        <v>700627</v>
      </c>
      <c r="O293" s="13">
        <v>0</v>
      </c>
      <c r="P293" s="13">
        <v>605122.62260172167</v>
      </c>
      <c r="Q293" s="35">
        <v>119715.78633732595</v>
      </c>
      <c r="R293" s="13">
        <v>194304</v>
      </c>
      <c r="S293" s="13">
        <v>7827</v>
      </c>
      <c r="T293" s="13">
        <v>139857.75</v>
      </c>
      <c r="U293" s="35">
        <v>30539.927910190981</v>
      </c>
      <c r="V293" s="13">
        <v>49200</v>
      </c>
      <c r="W293" s="13">
        <v>0</v>
      </c>
      <c r="X293" s="13">
        <v>36900</v>
      </c>
      <c r="Y293" s="35">
        <v>19514.495362502683</v>
      </c>
      <c r="Z293" s="13">
        <v>32938</v>
      </c>
      <c r="AA293" s="13">
        <v>87867</v>
      </c>
      <c r="AB293" s="13">
        <v>-39608.1</v>
      </c>
    </row>
    <row r="294" spans="1:28">
      <c r="A294" s="2">
        <v>852</v>
      </c>
      <c r="B294" s="1" t="s">
        <v>267</v>
      </c>
      <c r="C294" s="13">
        <v>1149010.9728486324</v>
      </c>
      <c r="D294" s="13">
        <v>1149010.9728486324</v>
      </c>
      <c r="E294" s="13">
        <v>0</v>
      </c>
      <c r="F294" s="13">
        <v>1308532</v>
      </c>
      <c r="G294" s="13">
        <v>1301000</v>
      </c>
      <c r="H294" s="13">
        <v>7532</v>
      </c>
      <c r="I294" s="13">
        <v>25776</v>
      </c>
      <c r="J294" s="13">
        <v>25776</v>
      </c>
      <c r="K294" s="13">
        <v>0</v>
      </c>
      <c r="L294" s="35">
        <v>249892.33785226161</v>
      </c>
      <c r="M294" s="13">
        <v>370992.33785226161</v>
      </c>
      <c r="N294" s="13">
        <v>319733</v>
      </c>
      <c r="O294" s="13">
        <v>17368</v>
      </c>
      <c r="P294" s="13">
        <v>68627.337852261611</v>
      </c>
      <c r="Q294" s="35">
        <v>31207.272815974557</v>
      </c>
      <c r="R294" s="13">
        <v>79006</v>
      </c>
      <c r="S294" s="13">
        <v>0</v>
      </c>
      <c r="T294" s="13">
        <v>59254.5</v>
      </c>
      <c r="U294" s="35">
        <v>6829.1934409137821</v>
      </c>
      <c r="V294" s="13">
        <v>38792</v>
      </c>
      <c r="W294" s="13">
        <v>0</v>
      </c>
      <c r="X294" s="13">
        <v>29094</v>
      </c>
      <c r="Y294" s="35">
        <v>214.74626130592978</v>
      </c>
      <c r="Z294" s="13">
        <v>7015</v>
      </c>
      <c r="AA294" s="13">
        <v>1100</v>
      </c>
      <c r="AB294" s="13">
        <v>4436.25</v>
      </c>
    </row>
    <row r="295" spans="1:28">
      <c r="A295" s="2">
        <v>855</v>
      </c>
      <c r="B295" s="1" t="s">
        <v>268</v>
      </c>
      <c r="C295" s="13">
        <v>63269671.641118541</v>
      </c>
      <c r="D295" s="13">
        <v>61445326.013369434</v>
      </c>
      <c r="E295" s="13">
        <v>1824345.6277491087</v>
      </c>
      <c r="F295" s="13">
        <v>64084462</v>
      </c>
      <c r="G295" s="13">
        <v>61802954</v>
      </c>
      <c r="H295" s="13">
        <v>2281508</v>
      </c>
      <c r="I295" s="13">
        <v>2391217</v>
      </c>
      <c r="J295" s="13">
        <v>2274060</v>
      </c>
      <c r="K295" s="13">
        <v>117157</v>
      </c>
      <c r="L295" s="35">
        <v>28743752.970526073</v>
      </c>
      <c r="M295" s="13">
        <v>43167121.970526069</v>
      </c>
      <c r="N295" s="13">
        <v>25347777</v>
      </c>
      <c r="O295" s="13">
        <v>261157</v>
      </c>
      <c r="P295" s="13">
        <v>18080501.970526069</v>
      </c>
      <c r="Q295" s="35">
        <v>861199.05145627563</v>
      </c>
      <c r="R295" s="13">
        <v>1861204</v>
      </c>
      <c r="S295" s="13">
        <v>42548</v>
      </c>
      <c r="T295" s="13">
        <v>1363992</v>
      </c>
      <c r="U295" s="35">
        <v>137001.05531550327</v>
      </c>
      <c r="V295" s="13">
        <v>371776</v>
      </c>
      <c r="W295" s="13">
        <v>33</v>
      </c>
      <c r="X295" s="13">
        <v>278832</v>
      </c>
      <c r="Y295" s="35">
        <v>183646.98983397603</v>
      </c>
      <c r="Z295" s="13">
        <v>1215988</v>
      </c>
      <c r="AA295" s="13">
        <v>420250</v>
      </c>
      <c r="AB295" s="13">
        <v>602951.25</v>
      </c>
    </row>
    <row r="296" spans="1:28">
      <c r="A296" s="2">
        <v>856</v>
      </c>
      <c r="B296" s="1" t="s">
        <v>269</v>
      </c>
      <c r="C296" s="13">
        <v>7360241.8484834926</v>
      </c>
      <c r="D296" s="13">
        <v>7165106.1063337959</v>
      </c>
      <c r="E296" s="13">
        <v>195135.74214969701</v>
      </c>
      <c r="F296" s="13">
        <v>7886704</v>
      </c>
      <c r="G296" s="13">
        <v>7433625</v>
      </c>
      <c r="H296" s="13">
        <v>453079</v>
      </c>
      <c r="I296" s="13">
        <v>1376154</v>
      </c>
      <c r="J296" s="13">
        <v>1096144</v>
      </c>
      <c r="K296" s="13">
        <v>280010</v>
      </c>
      <c r="L296" s="35">
        <v>1929644.3067022024</v>
      </c>
      <c r="M296" s="13">
        <v>3309810.0567022022</v>
      </c>
      <c r="N296" s="13">
        <v>2259346</v>
      </c>
      <c r="O296" s="13">
        <v>0</v>
      </c>
      <c r="P296" s="13">
        <v>1050464.0567022022</v>
      </c>
      <c r="Q296" s="35">
        <v>113522.49075044463</v>
      </c>
      <c r="R296" s="13">
        <v>200755</v>
      </c>
      <c r="S296" s="13">
        <v>5451</v>
      </c>
      <c r="T296" s="13">
        <v>146478</v>
      </c>
      <c r="U296" s="35">
        <v>20336.595750659668</v>
      </c>
      <c r="V296" s="13">
        <v>66411</v>
      </c>
      <c r="W296" s="13">
        <v>0</v>
      </c>
      <c r="X296" s="13">
        <v>49808.25</v>
      </c>
      <c r="Y296" s="35">
        <v>63939.954346874911</v>
      </c>
      <c r="Z296" s="13">
        <v>387039</v>
      </c>
      <c r="AA296" s="13">
        <v>285617</v>
      </c>
      <c r="AB296" s="13">
        <v>80700.75</v>
      </c>
    </row>
    <row r="297" spans="1:28">
      <c r="A297" s="2">
        <v>858</v>
      </c>
      <c r="B297" s="1" t="s">
        <v>270</v>
      </c>
      <c r="C297" s="13">
        <v>5810045.3028112529</v>
      </c>
      <c r="D297" s="13">
        <v>5733012.9155012472</v>
      </c>
      <c r="E297" s="13">
        <v>77032.387310006074</v>
      </c>
      <c r="F297" s="13">
        <v>5366380</v>
      </c>
      <c r="G297" s="13">
        <v>5252710</v>
      </c>
      <c r="H297" s="13">
        <v>113670</v>
      </c>
      <c r="I297" s="13">
        <v>135516</v>
      </c>
      <c r="J297" s="13">
        <v>123814</v>
      </c>
      <c r="K297" s="13">
        <v>11702</v>
      </c>
      <c r="L297" s="35">
        <v>1301016.0081784131</v>
      </c>
      <c r="M297" s="13">
        <v>1941818.0081784131</v>
      </c>
      <c r="N297" s="13">
        <v>1121415</v>
      </c>
      <c r="O297" s="13">
        <v>0</v>
      </c>
      <c r="P297" s="13">
        <v>820403.00817841315</v>
      </c>
      <c r="Q297" s="35">
        <v>186178.50379206057</v>
      </c>
      <c r="R297" s="13">
        <v>353995</v>
      </c>
      <c r="S297" s="13">
        <v>190</v>
      </c>
      <c r="T297" s="13">
        <v>265353.75</v>
      </c>
      <c r="U297" s="35">
        <v>20555.596673659693</v>
      </c>
      <c r="V297" s="13">
        <v>1631</v>
      </c>
      <c r="W297" s="13">
        <v>1255</v>
      </c>
      <c r="X297" s="13">
        <v>1223.25</v>
      </c>
      <c r="Y297" s="35">
        <v>19598.725163421936</v>
      </c>
      <c r="Z297" s="13">
        <v>138045</v>
      </c>
      <c r="AA297" s="13">
        <v>91902</v>
      </c>
      <c r="AB297" s="13">
        <v>36732.449999999997</v>
      </c>
    </row>
    <row r="298" spans="1:28">
      <c r="A298" s="2">
        <v>861</v>
      </c>
      <c r="B298" s="1" t="s">
        <v>271</v>
      </c>
      <c r="C298" s="13">
        <v>5575837.9268572601</v>
      </c>
      <c r="D298" s="13">
        <v>5471122.9514562609</v>
      </c>
      <c r="E298" s="13">
        <v>104714.97540099935</v>
      </c>
      <c r="F298" s="13">
        <v>4934410</v>
      </c>
      <c r="G298" s="13">
        <v>4778472</v>
      </c>
      <c r="H298" s="13">
        <v>155938</v>
      </c>
      <c r="I298" s="13">
        <v>139956</v>
      </c>
      <c r="J298" s="13">
        <v>94696</v>
      </c>
      <c r="K298" s="13">
        <v>45260</v>
      </c>
      <c r="L298" s="35">
        <v>1789737.0510458427</v>
      </c>
      <c r="M298" s="13">
        <v>2822606.0510458425</v>
      </c>
      <c r="N298" s="13">
        <v>1272998</v>
      </c>
      <c r="O298" s="13">
        <v>0</v>
      </c>
      <c r="P298" s="13">
        <v>1342302.7882843821</v>
      </c>
      <c r="Q298" s="35">
        <v>167991.31762018648</v>
      </c>
      <c r="R298" s="13">
        <v>165621</v>
      </c>
      <c r="S298" s="13">
        <v>2122</v>
      </c>
      <c r="T298" s="13">
        <v>122624.25</v>
      </c>
      <c r="U298" s="35">
        <v>28595.59843049062</v>
      </c>
      <c r="V298" s="13">
        <v>75435</v>
      </c>
      <c r="W298" s="13">
        <v>0</v>
      </c>
      <c r="X298" s="13">
        <v>56576.25</v>
      </c>
      <c r="Y298" s="35">
        <v>85405.640993879759</v>
      </c>
      <c r="Z298" s="13">
        <v>271726</v>
      </c>
      <c r="AA298" s="13">
        <v>139367</v>
      </c>
      <c r="AB298" s="13">
        <v>101919.45</v>
      </c>
    </row>
    <row r="299" spans="1:28">
      <c r="A299" s="2">
        <v>865</v>
      </c>
      <c r="B299" s="1" t="s">
        <v>272</v>
      </c>
      <c r="C299" s="13">
        <v>2730805.192019362</v>
      </c>
      <c r="D299" s="13">
        <v>2709566.2927293829</v>
      </c>
      <c r="E299" s="13">
        <v>21238.89928997917</v>
      </c>
      <c r="F299" s="13">
        <v>2596494</v>
      </c>
      <c r="G299" s="13">
        <v>2552616</v>
      </c>
      <c r="H299" s="13">
        <v>43878</v>
      </c>
      <c r="I299" s="13">
        <v>52936</v>
      </c>
      <c r="J299" s="13">
        <v>52936</v>
      </c>
      <c r="K299" s="13">
        <v>0</v>
      </c>
      <c r="L299" s="35">
        <v>875260.28351166809</v>
      </c>
      <c r="M299" s="13">
        <v>1385614.283511668</v>
      </c>
      <c r="N299" s="13">
        <v>927686</v>
      </c>
      <c r="O299" s="13">
        <v>39833</v>
      </c>
      <c r="P299" s="13">
        <v>497761.28351166798</v>
      </c>
      <c r="Q299" s="35">
        <v>59217.097002447823</v>
      </c>
      <c r="R299" s="13">
        <v>105803</v>
      </c>
      <c r="S299" s="13">
        <v>2039</v>
      </c>
      <c r="T299" s="13">
        <v>77823</v>
      </c>
      <c r="U299" s="35">
        <v>22289.720448151194</v>
      </c>
      <c r="V299" s="13">
        <v>0</v>
      </c>
      <c r="W299" s="13">
        <v>0</v>
      </c>
      <c r="X299" s="13">
        <v>0</v>
      </c>
      <c r="Y299" s="35">
        <v>5353.7573933346966</v>
      </c>
      <c r="Z299" s="13">
        <v>99229</v>
      </c>
      <c r="AA299" s="13">
        <v>33604</v>
      </c>
      <c r="AB299" s="13">
        <v>51239.25</v>
      </c>
    </row>
    <row r="300" spans="1:28">
      <c r="A300" s="2">
        <v>866</v>
      </c>
      <c r="B300" s="1" t="s">
        <v>273</v>
      </c>
      <c r="C300" s="13">
        <v>2430450.2865588022</v>
      </c>
      <c r="D300" s="13">
        <v>2290233.5158303133</v>
      </c>
      <c r="E300" s="13">
        <v>140216.77072848874</v>
      </c>
      <c r="F300" s="13">
        <v>2082522</v>
      </c>
      <c r="G300" s="13">
        <v>1977473</v>
      </c>
      <c r="H300" s="13">
        <v>105049</v>
      </c>
      <c r="I300" s="13">
        <v>61108</v>
      </c>
      <c r="J300" s="13">
        <v>61108</v>
      </c>
      <c r="K300" s="13">
        <v>0</v>
      </c>
      <c r="L300" s="35">
        <v>380999.50349024916</v>
      </c>
      <c r="M300" s="13">
        <v>650266.75349024916</v>
      </c>
      <c r="N300" s="13">
        <v>255840</v>
      </c>
      <c r="O300" s="13">
        <v>0</v>
      </c>
      <c r="P300" s="13">
        <v>285749.62761768687</v>
      </c>
      <c r="Q300" s="35">
        <v>44658.228599221082</v>
      </c>
      <c r="R300" s="13">
        <v>67483</v>
      </c>
      <c r="S300" s="13">
        <v>0</v>
      </c>
      <c r="T300" s="13">
        <v>50612.25</v>
      </c>
      <c r="U300" s="35">
        <v>14003.745767094004</v>
      </c>
      <c r="V300" s="13">
        <v>17487</v>
      </c>
      <c r="W300" s="13">
        <v>0</v>
      </c>
      <c r="X300" s="13">
        <v>13115.25</v>
      </c>
      <c r="Y300" s="35">
        <v>17042.231512408049</v>
      </c>
      <c r="Z300" s="13">
        <v>78438</v>
      </c>
      <c r="AA300" s="13">
        <v>19044</v>
      </c>
      <c r="AB300" s="13">
        <v>44872.65</v>
      </c>
    </row>
    <row r="301" spans="1:28">
      <c r="A301" s="2">
        <v>867</v>
      </c>
      <c r="B301" s="1" t="s">
        <v>274</v>
      </c>
      <c r="C301" s="13">
        <v>7208117.4789982056</v>
      </c>
      <c r="D301" s="13">
        <v>6965573.319746566</v>
      </c>
      <c r="E301" s="13">
        <v>242544.15925163924</v>
      </c>
      <c r="F301" s="13">
        <v>7033236</v>
      </c>
      <c r="G301" s="13">
        <v>6758288</v>
      </c>
      <c r="H301" s="13">
        <v>274948</v>
      </c>
      <c r="I301" s="13">
        <v>277953</v>
      </c>
      <c r="J301" s="13">
        <v>265685</v>
      </c>
      <c r="K301" s="13">
        <v>12268</v>
      </c>
      <c r="L301" s="35">
        <v>2579078.0111091663</v>
      </c>
      <c r="M301" s="13">
        <v>3245250.0111091663</v>
      </c>
      <c r="N301" s="13">
        <v>1480313</v>
      </c>
      <c r="O301" s="13">
        <v>0</v>
      </c>
      <c r="P301" s="13">
        <v>1764937.0111091663</v>
      </c>
      <c r="Q301" s="35">
        <v>171753.35339753435</v>
      </c>
      <c r="R301" s="13">
        <v>347358</v>
      </c>
      <c r="S301" s="13">
        <v>4356</v>
      </c>
      <c r="T301" s="13">
        <v>257251.5</v>
      </c>
      <c r="U301" s="35">
        <v>37912.665810598803</v>
      </c>
      <c r="V301" s="13">
        <v>84480</v>
      </c>
      <c r="W301" s="13">
        <v>896</v>
      </c>
      <c r="X301" s="13">
        <v>63360</v>
      </c>
      <c r="Y301" s="35">
        <v>5252.8405563842689</v>
      </c>
      <c r="Z301" s="13">
        <v>247406</v>
      </c>
      <c r="AA301" s="13">
        <v>142822</v>
      </c>
      <c r="AB301" s="13">
        <v>81245.55</v>
      </c>
    </row>
    <row r="302" spans="1:28">
      <c r="A302" s="2">
        <v>870</v>
      </c>
      <c r="B302" s="1" t="s">
        <v>275</v>
      </c>
      <c r="C302" s="13">
        <v>2049156.8649856639</v>
      </c>
      <c r="D302" s="13">
        <v>2049031.6145264981</v>
      </c>
      <c r="E302" s="13">
        <v>125.25045916584179</v>
      </c>
      <c r="F302" s="13">
        <v>1710928</v>
      </c>
      <c r="G302" s="13">
        <v>1702210</v>
      </c>
      <c r="H302" s="13">
        <v>8718</v>
      </c>
      <c r="I302" s="13">
        <v>136532</v>
      </c>
      <c r="J302" s="13">
        <v>136532</v>
      </c>
      <c r="K302" s="13">
        <v>0</v>
      </c>
      <c r="L302" s="35">
        <v>400097.8410220645</v>
      </c>
      <c r="M302" s="13">
        <v>154877.8410220645</v>
      </c>
      <c r="N302" s="13">
        <v>733881</v>
      </c>
      <c r="O302" s="13">
        <v>46860</v>
      </c>
      <c r="P302" s="13">
        <v>-300073.38076654839</v>
      </c>
      <c r="Q302" s="35">
        <v>36832.651113030181</v>
      </c>
      <c r="R302" s="13">
        <v>57604</v>
      </c>
      <c r="S302" s="13">
        <v>507</v>
      </c>
      <c r="T302" s="13">
        <v>42822.75</v>
      </c>
      <c r="U302" s="35">
        <v>44011.856174845831</v>
      </c>
      <c r="V302" s="13">
        <v>62757</v>
      </c>
      <c r="W302" s="13">
        <v>0</v>
      </c>
      <c r="X302" s="13">
        <v>47067.75</v>
      </c>
      <c r="Y302" s="35">
        <v>626.35981674153243</v>
      </c>
      <c r="Z302" s="13">
        <v>3720</v>
      </c>
      <c r="AA302" s="13">
        <v>75175</v>
      </c>
      <c r="AB302" s="13">
        <v>-53033.25</v>
      </c>
    </row>
    <row r="303" spans="1:28">
      <c r="A303" s="2">
        <v>873</v>
      </c>
      <c r="B303" s="1" t="s">
        <v>276</v>
      </c>
      <c r="C303" s="13">
        <v>2674745.271034806</v>
      </c>
      <c r="D303" s="13">
        <v>2613718.1031139209</v>
      </c>
      <c r="E303" s="13">
        <v>61027.167920885287</v>
      </c>
      <c r="F303" s="13">
        <v>2386175</v>
      </c>
      <c r="G303" s="13">
        <v>2332515</v>
      </c>
      <c r="H303" s="13">
        <v>53660</v>
      </c>
      <c r="I303" s="13">
        <v>80151</v>
      </c>
      <c r="J303" s="13">
        <v>80151</v>
      </c>
      <c r="K303" s="13">
        <v>0</v>
      </c>
      <c r="L303" s="35">
        <v>630030.97751143517</v>
      </c>
      <c r="M303" s="13">
        <v>989026.97751143517</v>
      </c>
      <c r="N303" s="13">
        <v>537708</v>
      </c>
      <c r="O303" s="13">
        <v>160</v>
      </c>
      <c r="P303" s="13">
        <v>451478.97751143517</v>
      </c>
      <c r="Q303" s="35">
        <v>175709.56206874232</v>
      </c>
      <c r="R303" s="13">
        <v>241920</v>
      </c>
      <c r="S303" s="13">
        <v>5528</v>
      </c>
      <c r="T303" s="13">
        <v>177294</v>
      </c>
      <c r="U303" s="35">
        <v>20977.767127635649</v>
      </c>
      <c r="V303" s="13">
        <v>33566</v>
      </c>
      <c r="W303" s="13">
        <v>0</v>
      </c>
      <c r="X303" s="13">
        <v>25174.5</v>
      </c>
      <c r="Y303" s="35">
        <v>9853.2974660260097</v>
      </c>
      <c r="Z303" s="13">
        <v>80294</v>
      </c>
      <c r="AA303" s="13">
        <v>28763</v>
      </c>
      <c r="AB303" s="13">
        <v>40387.800000000003</v>
      </c>
    </row>
    <row r="304" spans="1:28">
      <c r="A304" s="2">
        <v>874</v>
      </c>
      <c r="B304" s="1" t="s">
        <v>277</v>
      </c>
      <c r="C304" s="13">
        <v>933134.35387308418</v>
      </c>
      <c r="D304" s="13">
        <v>894095.35138183087</v>
      </c>
      <c r="E304" s="13">
        <v>39039.002491253312</v>
      </c>
      <c r="F304" s="13">
        <v>919589</v>
      </c>
      <c r="G304" s="13">
        <v>874521</v>
      </c>
      <c r="H304" s="13">
        <v>45068</v>
      </c>
      <c r="I304" s="13">
        <v>14063</v>
      </c>
      <c r="J304" s="13">
        <v>14063</v>
      </c>
      <c r="K304" s="13">
        <v>0</v>
      </c>
      <c r="L304" s="35">
        <v>217320.05127169285</v>
      </c>
      <c r="M304" s="13">
        <v>151952.05127169285</v>
      </c>
      <c r="N304" s="13">
        <v>339685</v>
      </c>
      <c r="O304" s="13">
        <v>18651</v>
      </c>
      <c r="P304" s="13">
        <v>-162990.03845376964</v>
      </c>
      <c r="Q304" s="35">
        <v>21725.846271852526</v>
      </c>
      <c r="R304" s="13">
        <v>32172</v>
      </c>
      <c r="S304" s="13">
        <v>0</v>
      </c>
      <c r="T304" s="13">
        <v>24129</v>
      </c>
      <c r="U304" s="35">
        <v>10903.724669634472</v>
      </c>
      <c r="V304" s="13">
        <v>49707</v>
      </c>
      <c r="W304" s="13">
        <v>0</v>
      </c>
      <c r="X304" s="13">
        <v>37280.25</v>
      </c>
      <c r="Y304" s="35">
        <v>0</v>
      </c>
      <c r="Z304" s="13">
        <v>17112</v>
      </c>
      <c r="AA304" s="13">
        <v>0</v>
      </c>
      <c r="AB304" s="13">
        <v>12986.25</v>
      </c>
    </row>
    <row r="305" spans="1:28">
      <c r="A305" s="2">
        <v>879</v>
      </c>
      <c r="B305" s="1" t="s">
        <v>278</v>
      </c>
      <c r="C305" s="13">
        <v>1169981.7905078358</v>
      </c>
      <c r="D305" s="13">
        <v>1117651.7013452786</v>
      </c>
      <c r="E305" s="13">
        <v>52330.089162557146</v>
      </c>
      <c r="F305" s="13">
        <v>1215255</v>
      </c>
      <c r="G305" s="13">
        <v>1181113</v>
      </c>
      <c r="H305" s="13">
        <v>34142</v>
      </c>
      <c r="I305" s="13">
        <v>73019</v>
      </c>
      <c r="J305" s="13">
        <v>71926</v>
      </c>
      <c r="K305" s="13">
        <v>1093</v>
      </c>
      <c r="L305" s="35">
        <v>419611.70062840637</v>
      </c>
      <c r="M305" s="13">
        <v>654836.70062840637</v>
      </c>
      <c r="N305" s="13">
        <v>200452</v>
      </c>
      <c r="O305" s="13">
        <v>7127</v>
      </c>
      <c r="P305" s="13">
        <v>314708.77547130478</v>
      </c>
      <c r="Q305" s="35">
        <v>79149.533736154335</v>
      </c>
      <c r="R305" s="13">
        <v>177274</v>
      </c>
      <c r="S305" s="13">
        <v>3962</v>
      </c>
      <c r="T305" s="13">
        <v>129984</v>
      </c>
      <c r="U305" s="35">
        <v>20110.851827353083</v>
      </c>
      <c r="V305" s="13">
        <v>50427</v>
      </c>
      <c r="W305" s="13">
        <v>0</v>
      </c>
      <c r="X305" s="13">
        <v>37820.25</v>
      </c>
      <c r="Y305" s="35">
        <v>72463.652620559951</v>
      </c>
      <c r="Z305" s="13">
        <v>501790</v>
      </c>
      <c r="AA305" s="13">
        <v>126556</v>
      </c>
      <c r="AB305" s="13">
        <v>283977.90000000002</v>
      </c>
    </row>
    <row r="306" spans="1:28">
      <c r="A306" s="2">
        <v>880</v>
      </c>
      <c r="B306" s="1" t="s">
        <v>279</v>
      </c>
      <c r="C306" s="13">
        <v>1482190.369674417</v>
      </c>
      <c r="D306" s="13">
        <v>1442354.0138136526</v>
      </c>
      <c r="E306" s="13">
        <v>39836.35586076443</v>
      </c>
      <c r="F306" s="13">
        <v>1318566</v>
      </c>
      <c r="G306" s="13">
        <v>1280279</v>
      </c>
      <c r="H306" s="13">
        <v>38287</v>
      </c>
      <c r="I306" s="13">
        <v>136394</v>
      </c>
      <c r="J306" s="13">
        <v>134402</v>
      </c>
      <c r="K306" s="13">
        <v>1992</v>
      </c>
      <c r="L306" s="35">
        <v>344323.60062094295</v>
      </c>
      <c r="M306" s="13">
        <v>575097.85062094289</v>
      </c>
      <c r="N306" s="13">
        <v>252034</v>
      </c>
      <c r="O306" s="13">
        <v>0</v>
      </c>
      <c r="P306" s="13">
        <v>258242.70046570722</v>
      </c>
      <c r="Q306" s="35">
        <v>51275.989206057828</v>
      </c>
      <c r="R306" s="13">
        <v>50792</v>
      </c>
      <c r="S306" s="13">
        <v>734</v>
      </c>
      <c r="T306" s="13">
        <v>37543.5</v>
      </c>
      <c r="U306" s="35">
        <v>15466.976833617602</v>
      </c>
      <c r="V306" s="13">
        <v>67951</v>
      </c>
      <c r="W306" s="13">
        <v>0</v>
      </c>
      <c r="X306" s="13">
        <v>50963.25</v>
      </c>
      <c r="Y306" s="35">
        <v>4304.0633648975709</v>
      </c>
      <c r="Z306" s="13">
        <v>10616</v>
      </c>
      <c r="AA306" s="13">
        <v>8320</v>
      </c>
      <c r="AB306" s="13">
        <v>2114.4</v>
      </c>
    </row>
    <row r="307" spans="1:28">
      <c r="A307" s="2">
        <v>881</v>
      </c>
      <c r="B307" s="1" t="s">
        <v>280</v>
      </c>
      <c r="C307" s="13">
        <v>1471772.1524082306</v>
      </c>
      <c r="D307" s="13">
        <v>1432301.4831559237</v>
      </c>
      <c r="E307" s="13">
        <v>39470.669252307016</v>
      </c>
      <c r="F307" s="13">
        <v>1661060</v>
      </c>
      <c r="G307" s="13">
        <v>1610456</v>
      </c>
      <c r="H307" s="13">
        <v>50604</v>
      </c>
      <c r="I307" s="13">
        <v>17713</v>
      </c>
      <c r="J307" s="13">
        <v>17713</v>
      </c>
      <c r="K307" s="13">
        <v>0</v>
      </c>
      <c r="L307" s="35">
        <v>348602.22519174678</v>
      </c>
      <c r="M307" s="13">
        <v>582001.22519174684</v>
      </c>
      <c r="N307" s="13">
        <v>272724</v>
      </c>
      <c r="O307" s="13">
        <v>12741</v>
      </c>
      <c r="P307" s="13">
        <v>261451.66889381007</v>
      </c>
      <c r="Q307" s="35">
        <v>44715.35334240157</v>
      </c>
      <c r="R307" s="13">
        <v>69237</v>
      </c>
      <c r="S307" s="13">
        <v>0</v>
      </c>
      <c r="T307" s="13">
        <v>51927.75</v>
      </c>
      <c r="U307" s="35">
        <v>0</v>
      </c>
      <c r="V307" s="13">
        <v>13846</v>
      </c>
      <c r="W307" s="13">
        <v>0</v>
      </c>
      <c r="X307" s="13">
        <v>10384.5</v>
      </c>
      <c r="Y307" s="35">
        <v>5810.862987474331</v>
      </c>
      <c r="Z307" s="13">
        <v>15963</v>
      </c>
      <c r="AA307" s="13">
        <v>12115</v>
      </c>
      <c r="AB307" s="13">
        <v>4081.05</v>
      </c>
    </row>
    <row r="308" spans="1:28">
      <c r="A308" s="2">
        <v>882</v>
      </c>
      <c r="B308" s="1" t="s">
        <v>281</v>
      </c>
      <c r="C308" s="13">
        <v>11292999.791833509</v>
      </c>
      <c r="D308" s="13">
        <v>11128033.754035383</v>
      </c>
      <c r="E308" s="13">
        <v>164966.03779812486</v>
      </c>
      <c r="F308" s="13">
        <v>12738466</v>
      </c>
      <c r="G308" s="13">
        <v>12546495</v>
      </c>
      <c r="H308" s="13">
        <v>191971</v>
      </c>
      <c r="I308" s="13">
        <v>233919</v>
      </c>
      <c r="J308" s="13">
        <v>233206</v>
      </c>
      <c r="K308" s="13">
        <v>713</v>
      </c>
      <c r="L308" s="35">
        <v>3830029.8500260054</v>
      </c>
      <c r="M308" s="13">
        <v>5631732.8500260059</v>
      </c>
      <c r="N308" s="13">
        <v>4590255</v>
      </c>
      <c r="O308" s="13">
        <v>0</v>
      </c>
      <c r="P308" s="13">
        <v>1041477.8500260059</v>
      </c>
      <c r="Q308" s="35">
        <v>133884.51579945907</v>
      </c>
      <c r="R308" s="13">
        <v>356980</v>
      </c>
      <c r="S308" s="13">
        <v>2739</v>
      </c>
      <c r="T308" s="13">
        <v>265680.75</v>
      </c>
      <c r="U308" s="35">
        <v>10063.488196651777</v>
      </c>
      <c r="V308" s="13">
        <v>53524</v>
      </c>
      <c r="W308" s="13">
        <v>4538</v>
      </c>
      <c r="X308" s="13">
        <v>40143</v>
      </c>
      <c r="Y308" s="35">
        <v>2241.0292079483752</v>
      </c>
      <c r="Z308" s="13">
        <v>75748</v>
      </c>
      <c r="AA308" s="13">
        <v>22296</v>
      </c>
      <c r="AB308" s="13">
        <v>45067.5</v>
      </c>
    </row>
    <row r="309" spans="1:28">
      <c r="A309" s="2">
        <v>885</v>
      </c>
      <c r="B309" s="1" t="s">
        <v>500</v>
      </c>
      <c r="C309" s="13">
        <v>642858.0924412827</v>
      </c>
      <c r="D309" s="13">
        <v>642548.3212163815</v>
      </c>
      <c r="E309" s="13">
        <v>309.77122490123372</v>
      </c>
      <c r="F309" s="13">
        <v>646337</v>
      </c>
      <c r="G309" s="13">
        <v>644351</v>
      </c>
      <c r="H309" s="13">
        <v>1986</v>
      </c>
      <c r="I309" s="13">
        <v>16500</v>
      </c>
      <c r="J309" s="13">
        <v>15715</v>
      </c>
      <c r="K309" s="13">
        <v>785</v>
      </c>
      <c r="L309" s="35">
        <v>192627.80621398587</v>
      </c>
      <c r="M309" s="13">
        <v>315286.8062139859</v>
      </c>
      <c r="N309" s="13">
        <v>182472</v>
      </c>
      <c r="O309" s="13">
        <v>0</v>
      </c>
      <c r="P309" s="13">
        <v>132814.8062139859</v>
      </c>
      <c r="Q309" s="35">
        <v>8934.5147652416217</v>
      </c>
      <c r="R309" s="13">
        <v>18528</v>
      </c>
      <c r="S309" s="13">
        <v>0</v>
      </c>
      <c r="T309" s="13">
        <v>13896</v>
      </c>
      <c r="U309" s="35">
        <v>16221.313346173245</v>
      </c>
      <c r="V309" s="13">
        <v>18021</v>
      </c>
      <c r="W309" s="13">
        <v>0</v>
      </c>
      <c r="X309" s="13">
        <v>13515.75</v>
      </c>
      <c r="Y309" s="35">
        <v>95036.643301347634</v>
      </c>
      <c r="Z309" s="13">
        <v>2338</v>
      </c>
      <c r="AA309" s="13">
        <v>9621</v>
      </c>
      <c r="AB309" s="13">
        <v>-5462.25</v>
      </c>
    </row>
    <row r="310" spans="1:28">
      <c r="A310" s="2">
        <v>888</v>
      </c>
      <c r="B310" s="1" t="s">
        <v>282</v>
      </c>
      <c r="C310" s="13">
        <v>2632386.7577248351</v>
      </c>
      <c r="D310" s="13">
        <v>2601262.0186221232</v>
      </c>
      <c r="E310" s="13">
        <v>31124.739102711683</v>
      </c>
      <c r="F310" s="13">
        <v>2734165</v>
      </c>
      <c r="G310" s="13">
        <v>2705467</v>
      </c>
      <c r="H310" s="13">
        <v>28698</v>
      </c>
      <c r="I310" s="13">
        <v>60185</v>
      </c>
      <c r="J310" s="13">
        <v>59635</v>
      </c>
      <c r="K310" s="13">
        <v>550</v>
      </c>
      <c r="L310" s="35">
        <v>701436.37891269021</v>
      </c>
      <c r="M310" s="13">
        <v>1176897.3789126901</v>
      </c>
      <c r="N310" s="13">
        <v>681198</v>
      </c>
      <c r="O310" s="13">
        <v>0</v>
      </c>
      <c r="P310" s="13">
        <v>495699.3789126901</v>
      </c>
      <c r="Q310" s="35">
        <v>62005.962827586467</v>
      </c>
      <c r="R310" s="13">
        <v>90301</v>
      </c>
      <c r="S310" s="13">
        <v>0</v>
      </c>
      <c r="T310" s="13">
        <v>67725.75</v>
      </c>
      <c r="U310" s="35">
        <v>7733.6350037719867</v>
      </c>
      <c r="V310" s="13">
        <v>13778</v>
      </c>
      <c r="W310" s="13">
        <v>0</v>
      </c>
      <c r="X310" s="13">
        <v>10333.5</v>
      </c>
      <c r="Y310" s="35">
        <v>12546.068577961141</v>
      </c>
      <c r="Z310" s="13">
        <v>29966</v>
      </c>
      <c r="AA310" s="13">
        <v>25967</v>
      </c>
      <c r="AB310" s="13">
        <v>4532.8500000000004</v>
      </c>
    </row>
    <row r="311" spans="1:28">
      <c r="A311" s="2">
        <v>889</v>
      </c>
      <c r="B311" s="1" t="s">
        <v>283</v>
      </c>
      <c r="C311" s="13">
        <v>2035775.4425904108</v>
      </c>
      <c r="D311" s="13">
        <v>1964804.2828578947</v>
      </c>
      <c r="E311" s="13">
        <v>70971.159732516229</v>
      </c>
      <c r="F311" s="13">
        <v>2000075</v>
      </c>
      <c r="G311" s="13">
        <v>1950425</v>
      </c>
      <c r="H311" s="13">
        <v>49650</v>
      </c>
      <c r="I311" s="13">
        <v>39836</v>
      </c>
      <c r="J311" s="13">
        <v>39836</v>
      </c>
      <c r="K311" s="13">
        <v>0</v>
      </c>
      <c r="L311" s="35">
        <v>360482.76119018794</v>
      </c>
      <c r="M311" s="13">
        <v>510357.76119018794</v>
      </c>
      <c r="N311" s="13">
        <v>431284</v>
      </c>
      <c r="O311" s="13">
        <v>0</v>
      </c>
      <c r="P311" s="13">
        <v>79073.761190187943</v>
      </c>
      <c r="Q311" s="35">
        <v>38529.998863316636</v>
      </c>
      <c r="R311" s="13">
        <v>97230</v>
      </c>
      <c r="S311" s="13">
        <v>41265</v>
      </c>
      <c r="T311" s="13">
        <v>41973.75</v>
      </c>
      <c r="U311" s="35">
        <v>24846.783433969431</v>
      </c>
      <c r="V311" s="13">
        <v>82398</v>
      </c>
      <c r="W311" s="13">
        <v>11056</v>
      </c>
      <c r="X311" s="13">
        <v>61798.5</v>
      </c>
      <c r="Y311" s="35">
        <v>5388.7207069238211</v>
      </c>
      <c r="Z311" s="13">
        <v>33115</v>
      </c>
      <c r="AA311" s="13">
        <v>21983</v>
      </c>
      <c r="AB311" s="13">
        <v>8545.7999999999993</v>
      </c>
    </row>
    <row r="312" spans="1:28">
      <c r="A312" s="2">
        <v>893</v>
      </c>
      <c r="B312" s="1" t="s">
        <v>284</v>
      </c>
      <c r="C312" s="13">
        <v>1357052.8122348033</v>
      </c>
      <c r="D312" s="13">
        <v>1312295.9026210951</v>
      </c>
      <c r="E312" s="13">
        <v>44756.909613708216</v>
      </c>
      <c r="F312" s="13">
        <v>1302278</v>
      </c>
      <c r="G312" s="13">
        <v>1276145</v>
      </c>
      <c r="H312" s="13">
        <v>26133</v>
      </c>
      <c r="I312" s="13">
        <v>33911</v>
      </c>
      <c r="J312" s="13">
        <v>29327</v>
      </c>
      <c r="K312" s="13">
        <v>4584</v>
      </c>
      <c r="L312" s="35">
        <v>249847.34106098977</v>
      </c>
      <c r="M312" s="13">
        <v>407847.34106098977</v>
      </c>
      <c r="N312" s="13">
        <v>203677</v>
      </c>
      <c r="O312" s="13">
        <v>0</v>
      </c>
      <c r="P312" s="13">
        <v>187385.50579574233</v>
      </c>
      <c r="Q312" s="35">
        <v>67647.735669770118</v>
      </c>
      <c r="R312" s="13">
        <v>134798</v>
      </c>
      <c r="S312" s="13">
        <v>0</v>
      </c>
      <c r="T312" s="13">
        <v>101098.5</v>
      </c>
      <c r="U312" s="35">
        <v>28141.472018540098</v>
      </c>
      <c r="V312" s="13">
        <v>32293</v>
      </c>
      <c r="W312" s="13">
        <v>0</v>
      </c>
      <c r="X312" s="13">
        <v>24219.75</v>
      </c>
      <c r="Y312" s="35">
        <v>55923.224120232175</v>
      </c>
      <c r="Z312" s="13">
        <v>388600</v>
      </c>
      <c r="AA312" s="13">
        <v>354333</v>
      </c>
      <c r="AB312" s="13">
        <v>28638.45</v>
      </c>
    </row>
    <row r="313" spans="1:28">
      <c r="A313" s="2">
        <v>899</v>
      </c>
      <c r="B313" s="1" t="s">
        <v>285</v>
      </c>
      <c r="C313" s="13">
        <v>10845878.111580394</v>
      </c>
      <c r="D313" s="13">
        <v>10656682.819779705</v>
      </c>
      <c r="E313" s="13">
        <v>189195.29180068852</v>
      </c>
      <c r="F313" s="13">
        <v>10967883</v>
      </c>
      <c r="G313" s="13">
        <v>10702815</v>
      </c>
      <c r="H313" s="13">
        <v>265068</v>
      </c>
      <c r="I313" s="13">
        <v>146754</v>
      </c>
      <c r="J313" s="13">
        <v>146602</v>
      </c>
      <c r="K313" s="13">
        <v>152</v>
      </c>
      <c r="L313" s="35">
        <v>3552819.3139594141</v>
      </c>
      <c r="M313" s="13">
        <v>5791574.3139594141</v>
      </c>
      <c r="N313" s="13">
        <v>3621108</v>
      </c>
      <c r="O313" s="13">
        <v>42943</v>
      </c>
      <c r="P313" s="13">
        <v>2213409.3139594141</v>
      </c>
      <c r="Q313" s="35">
        <v>83973.116310542202</v>
      </c>
      <c r="R313" s="13">
        <v>213322</v>
      </c>
      <c r="S313" s="13">
        <v>372</v>
      </c>
      <c r="T313" s="13">
        <v>159712.5</v>
      </c>
      <c r="U313" s="35">
        <v>9950.3230610721112</v>
      </c>
      <c r="V313" s="13">
        <v>16694</v>
      </c>
      <c r="W313" s="13">
        <v>0</v>
      </c>
      <c r="X313" s="13">
        <v>12520.5</v>
      </c>
      <c r="Y313" s="35">
        <v>32600.310093995933</v>
      </c>
      <c r="Z313" s="13">
        <v>81047</v>
      </c>
      <c r="AA313" s="13">
        <v>29135</v>
      </c>
      <c r="AB313" s="13">
        <v>43558.350000000006</v>
      </c>
    </row>
    <row r="314" spans="1:28">
      <c r="A314" s="2">
        <v>905</v>
      </c>
      <c r="B314" s="1" t="s">
        <v>483</v>
      </c>
      <c r="C314" s="13">
        <v>1255402.8688442805</v>
      </c>
      <c r="D314" s="13">
        <v>1249024.0418881916</v>
      </c>
      <c r="E314" s="13">
        <v>6378.8269560889421</v>
      </c>
      <c r="F314" s="13">
        <v>1284532</v>
      </c>
      <c r="G314" s="13">
        <v>1278702</v>
      </c>
      <c r="H314" s="13">
        <v>5830</v>
      </c>
      <c r="I314" s="13">
        <v>37201</v>
      </c>
      <c r="J314" s="13">
        <v>37201</v>
      </c>
      <c r="K314" s="13">
        <v>0</v>
      </c>
      <c r="L314" s="35">
        <v>337483.12258189498</v>
      </c>
      <c r="M314" s="13">
        <v>571171.12258189498</v>
      </c>
      <c r="N314" s="13">
        <v>345997</v>
      </c>
      <c r="O314" s="13">
        <v>0</v>
      </c>
      <c r="P314" s="13">
        <v>225174.12258189498</v>
      </c>
      <c r="Q314" s="35">
        <v>64462.839113882481</v>
      </c>
      <c r="R314" s="13">
        <v>49419</v>
      </c>
      <c r="S314" s="13">
        <v>8295</v>
      </c>
      <c r="T314" s="13">
        <v>30843</v>
      </c>
      <c r="U314" s="35">
        <v>8065.8010623516775</v>
      </c>
      <c r="V314" s="13">
        <v>17487</v>
      </c>
      <c r="W314" s="13">
        <v>0</v>
      </c>
      <c r="X314" s="13">
        <v>13115.25</v>
      </c>
      <c r="Y314" s="35">
        <v>1345.4916076087534</v>
      </c>
      <c r="Z314" s="13">
        <v>22115</v>
      </c>
      <c r="AA314" s="13">
        <v>7290</v>
      </c>
      <c r="AB314" s="13">
        <v>12642.15</v>
      </c>
    </row>
    <row r="315" spans="1:28">
      <c r="A315" s="2">
        <v>907</v>
      </c>
      <c r="B315" s="1" t="s">
        <v>286</v>
      </c>
      <c r="C315" s="13">
        <v>2270846.2950413874</v>
      </c>
      <c r="D315" s="13">
        <v>2204560.8444508789</v>
      </c>
      <c r="E315" s="13">
        <v>66285.450590508393</v>
      </c>
      <c r="F315" s="13">
        <v>1824466</v>
      </c>
      <c r="G315" s="13">
        <v>1786873</v>
      </c>
      <c r="H315" s="13">
        <v>37593</v>
      </c>
      <c r="I315" s="13">
        <v>104229</v>
      </c>
      <c r="J315" s="13">
        <v>104229</v>
      </c>
      <c r="K315" s="13">
        <v>0</v>
      </c>
      <c r="L315" s="35">
        <v>681228.68435309292</v>
      </c>
      <c r="M315" s="13">
        <v>968909.68435309292</v>
      </c>
      <c r="N315" s="13">
        <v>679514</v>
      </c>
      <c r="O315" s="13">
        <v>0</v>
      </c>
      <c r="P315" s="13">
        <v>289395.68435309292</v>
      </c>
      <c r="Q315" s="35">
        <v>147423.8484275364</v>
      </c>
      <c r="R315" s="13">
        <v>485559</v>
      </c>
      <c r="S315" s="13">
        <v>219</v>
      </c>
      <c r="T315" s="13">
        <v>364005</v>
      </c>
      <c r="U315" s="35">
        <v>9312.9629451389719</v>
      </c>
      <c r="V315" s="13">
        <v>13579</v>
      </c>
      <c r="W315" s="13">
        <v>0</v>
      </c>
      <c r="X315" s="13">
        <v>10184.25</v>
      </c>
      <c r="Y315" s="35">
        <v>36482.231178342998</v>
      </c>
      <c r="Z315" s="13">
        <v>64247</v>
      </c>
      <c r="AA315" s="13">
        <v>95691</v>
      </c>
      <c r="AB315" s="13">
        <v>-22599.3</v>
      </c>
    </row>
    <row r="316" spans="1:28">
      <c r="A316" s="2">
        <v>914</v>
      </c>
      <c r="B316" s="1" t="s">
        <v>527</v>
      </c>
      <c r="C316" s="13">
        <v>1056020.6824129592</v>
      </c>
      <c r="D316" s="13">
        <v>1056020.6824129592</v>
      </c>
      <c r="E316" s="13">
        <v>0</v>
      </c>
      <c r="F316" s="13">
        <v>1005161</v>
      </c>
      <c r="G316" s="13">
        <v>1000861</v>
      </c>
      <c r="H316" s="13">
        <v>4300</v>
      </c>
      <c r="I316" s="13">
        <v>14725</v>
      </c>
      <c r="J316" s="13">
        <v>14725</v>
      </c>
      <c r="K316" s="13">
        <v>0</v>
      </c>
      <c r="L316" s="35">
        <v>442002.98752022488</v>
      </c>
      <c r="M316" s="13">
        <v>798138.23752022488</v>
      </c>
      <c r="N316" s="13">
        <v>497813</v>
      </c>
      <c r="O316" s="13">
        <v>0</v>
      </c>
      <c r="P316" s="13">
        <v>300325.23752022488</v>
      </c>
      <c r="Q316" s="35">
        <v>33640.069614113774</v>
      </c>
      <c r="R316" s="13">
        <v>56912</v>
      </c>
      <c r="S316" s="13">
        <v>489</v>
      </c>
      <c r="T316" s="13">
        <v>42317.25</v>
      </c>
      <c r="U316" s="35">
        <v>20365.03362151777</v>
      </c>
      <c r="V316" s="13">
        <v>25900</v>
      </c>
      <c r="W316" s="13">
        <v>0</v>
      </c>
      <c r="X316" s="13">
        <v>19425</v>
      </c>
      <c r="Y316" s="35">
        <v>0</v>
      </c>
      <c r="Z316" s="13">
        <v>126375</v>
      </c>
      <c r="AA316" s="13">
        <v>20092</v>
      </c>
      <c r="AB316" s="13">
        <v>81447.149999999994</v>
      </c>
    </row>
    <row r="317" spans="1:28">
      <c r="A317" s="2">
        <v>917</v>
      </c>
      <c r="B317" s="1" t="s">
        <v>287</v>
      </c>
      <c r="C317" s="13">
        <v>43592181.338063374</v>
      </c>
      <c r="D317" s="13">
        <v>42780578.492206797</v>
      </c>
      <c r="E317" s="13">
        <v>811602.84585657448</v>
      </c>
      <c r="F317" s="13">
        <v>50552530</v>
      </c>
      <c r="G317" s="13">
        <v>49670870</v>
      </c>
      <c r="H317" s="13">
        <v>881660</v>
      </c>
      <c r="I317" s="13">
        <v>870276</v>
      </c>
      <c r="J317" s="13">
        <v>838828</v>
      </c>
      <c r="K317" s="13">
        <v>31448</v>
      </c>
      <c r="L317" s="35">
        <v>16873666.529493615</v>
      </c>
      <c r="M317" s="13">
        <v>24235683.529493615</v>
      </c>
      <c r="N317" s="13">
        <v>15450580</v>
      </c>
      <c r="O317" s="13">
        <v>0</v>
      </c>
      <c r="P317" s="13">
        <v>8785103.529493615</v>
      </c>
      <c r="Q317" s="35">
        <v>304481.79760069959</v>
      </c>
      <c r="R317" s="13">
        <v>670673</v>
      </c>
      <c r="S317" s="13">
        <v>6143</v>
      </c>
      <c r="T317" s="13">
        <v>498397.5</v>
      </c>
      <c r="U317" s="35">
        <v>45902.827999946458</v>
      </c>
      <c r="V317" s="13">
        <v>134059</v>
      </c>
      <c r="W317" s="13">
        <v>0</v>
      </c>
      <c r="X317" s="13">
        <v>100544.25</v>
      </c>
      <c r="Y317" s="35">
        <v>147996.32928451983</v>
      </c>
      <c r="Z317" s="13">
        <v>1269063</v>
      </c>
      <c r="AA317" s="13">
        <v>212997</v>
      </c>
      <c r="AB317" s="13">
        <v>809077.2</v>
      </c>
    </row>
    <row r="318" spans="1:28">
      <c r="A318" s="2">
        <v>918</v>
      </c>
      <c r="B318" s="1" t="s">
        <v>501</v>
      </c>
      <c r="C318" s="13">
        <v>1266752.9883210168</v>
      </c>
      <c r="D318" s="13">
        <v>1141172.6283921935</v>
      </c>
      <c r="E318" s="13">
        <v>125580.35992882324</v>
      </c>
      <c r="F318" s="13">
        <v>1319173</v>
      </c>
      <c r="G318" s="13">
        <v>1191439</v>
      </c>
      <c r="H318" s="13">
        <v>127734</v>
      </c>
      <c r="I318" s="13">
        <v>40089</v>
      </c>
      <c r="J318" s="13">
        <v>39698</v>
      </c>
      <c r="K318" s="13">
        <v>391</v>
      </c>
      <c r="L318" s="35">
        <v>545431.73901926854</v>
      </c>
      <c r="M318" s="13">
        <v>998475.23901926854</v>
      </c>
      <c r="N318" s="13">
        <v>312071</v>
      </c>
      <c r="O318" s="13">
        <v>0</v>
      </c>
      <c r="P318" s="13">
        <v>409073.80426445138</v>
      </c>
      <c r="Q318" s="35">
        <v>70774.482823406783</v>
      </c>
      <c r="R318" s="13">
        <v>95422</v>
      </c>
      <c r="S318" s="13">
        <v>0</v>
      </c>
      <c r="T318" s="13">
        <v>71566.5</v>
      </c>
      <c r="U318" s="35">
        <v>38738.243587262885</v>
      </c>
      <c r="V318" s="13">
        <v>58942</v>
      </c>
      <c r="W318" s="13">
        <v>0</v>
      </c>
      <c r="X318" s="13">
        <v>44206.5</v>
      </c>
      <c r="Y318" s="35">
        <v>77218.464613490039</v>
      </c>
      <c r="Z318" s="13">
        <v>261016</v>
      </c>
      <c r="AA318" s="13">
        <v>153590</v>
      </c>
      <c r="AB318" s="13">
        <v>84476.55</v>
      </c>
    </row>
    <row r="319" spans="1:28">
      <c r="A319" s="2">
        <v>920</v>
      </c>
      <c r="B319" s="1" t="s">
        <v>528</v>
      </c>
      <c r="C319" s="13">
        <v>968515.86046877317</v>
      </c>
      <c r="D319" s="13">
        <v>937707.60243698943</v>
      </c>
      <c r="E319" s="13">
        <v>30808.258031783709</v>
      </c>
      <c r="F319" s="13">
        <v>1058724</v>
      </c>
      <c r="G319" s="13">
        <v>1040085</v>
      </c>
      <c r="H319" s="13">
        <v>18639</v>
      </c>
      <c r="I319" s="13">
        <v>32560</v>
      </c>
      <c r="J319" s="13">
        <v>32560</v>
      </c>
      <c r="K319" s="13">
        <v>0</v>
      </c>
      <c r="L319" s="35">
        <v>374030.73673699371</v>
      </c>
      <c r="M319" s="13">
        <v>587562.73673699377</v>
      </c>
      <c r="N319" s="13">
        <v>298705</v>
      </c>
      <c r="O319" s="13">
        <v>0</v>
      </c>
      <c r="P319" s="13">
        <v>280523.05255274527</v>
      </c>
      <c r="Q319" s="35">
        <v>58818.760788790198</v>
      </c>
      <c r="R319" s="13">
        <v>94519</v>
      </c>
      <c r="S319" s="13">
        <v>0</v>
      </c>
      <c r="T319" s="13">
        <v>70889.25</v>
      </c>
      <c r="U319" s="35">
        <v>10204.798029163172</v>
      </c>
      <c r="V319" s="13">
        <v>19217</v>
      </c>
      <c r="W319" s="13">
        <v>0</v>
      </c>
      <c r="X319" s="13">
        <v>14412.75</v>
      </c>
      <c r="Y319" s="35">
        <v>18216.681000697281</v>
      </c>
      <c r="Z319" s="13">
        <v>42933</v>
      </c>
      <c r="AA319" s="13">
        <v>173456</v>
      </c>
      <c r="AB319" s="13">
        <v>-96414.9</v>
      </c>
    </row>
    <row r="320" spans="1:28">
      <c r="A320" s="2">
        <v>925</v>
      </c>
      <c r="B320" s="1" t="s">
        <v>529</v>
      </c>
      <c r="C320" s="13">
        <v>545408.27877630282</v>
      </c>
      <c r="D320" s="13">
        <v>525169.14654430817</v>
      </c>
      <c r="E320" s="13">
        <v>20239.132231994685</v>
      </c>
      <c r="F320" s="13">
        <v>524745</v>
      </c>
      <c r="G320" s="13">
        <v>524745</v>
      </c>
      <c r="H320" s="13">
        <v>0</v>
      </c>
      <c r="I320" s="13">
        <v>5528</v>
      </c>
      <c r="J320" s="13">
        <v>5528</v>
      </c>
      <c r="K320" s="13">
        <v>0</v>
      </c>
      <c r="L320" s="35">
        <v>143853.55353236879</v>
      </c>
      <c r="M320" s="13">
        <v>252919.30353236879</v>
      </c>
      <c r="N320" s="13">
        <v>84061</v>
      </c>
      <c r="O320" s="13">
        <v>0</v>
      </c>
      <c r="P320" s="13">
        <v>107890.1651492766</v>
      </c>
      <c r="Q320" s="35">
        <v>37383.917692960218</v>
      </c>
      <c r="R320" s="13">
        <v>69761</v>
      </c>
      <c r="S320" s="13">
        <v>2222</v>
      </c>
      <c r="T320" s="13">
        <v>50654.25</v>
      </c>
      <c r="U320" s="35">
        <v>7559.7828654332789</v>
      </c>
      <c r="V320" s="13">
        <v>988</v>
      </c>
      <c r="W320" s="13">
        <v>1503</v>
      </c>
      <c r="X320" s="13">
        <v>741</v>
      </c>
      <c r="Y320" s="35">
        <v>3819.3446992301624</v>
      </c>
      <c r="Z320" s="13">
        <v>135266</v>
      </c>
      <c r="AA320" s="13">
        <v>18055</v>
      </c>
      <c r="AB320" s="13">
        <v>90478.35</v>
      </c>
    </row>
    <row r="321" spans="1:28">
      <c r="A321" s="2">
        <v>928</v>
      </c>
      <c r="B321" s="1" t="s">
        <v>288</v>
      </c>
      <c r="C321" s="13">
        <v>17906166.595512085</v>
      </c>
      <c r="D321" s="13">
        <v>17707236.435434267</v>
      </c>
      <c r="E321" s="13">
        <v>198930.16007781934</v>
      </c>
      <c r="F321" s="13">
        <v>20322432</v>
      </c>
      <c r="G321" s="13">
        <v>20047301</v>
      </c>
      <c r="H321" s="13">
        <v>275131</v>
      </c>
      <c r="I321" s="13">
        <v>756604</v>
      </c>
      <c r="J321" s="13">
        <v>739368</v>
      </c>
      <c r="K321" s="13">
        <v>17236</v>
      </c>
      <c r="L321" s="35">
        <v>6109210.1475995956</v>
      </c>
      <c r="M321" s="13">
        <v>9771715.1475995965</v>
      </c>
      <c r="N321" s="13">
        <v>5940133</v>
      </c>
      <c r="O321" s="13">
        <v>126314</v>
      </c>
      <c r="P321" s="13">
        <v>3957896.1475995965</v>
      </c>
      <c r="Q321" s="35">
        <v>177821.38441304679</v>
      </c>
      <c r="R321" s="13">
        <v>561433</v>
      </c>
      <c r="S321" s="13">
        <v>4593</v>
      </c>
      <c r="T321" s="13">
        <v>417630</v>
      </c>
      <c r="U321" s="35">
        <v>28200.986325593651</v>
      </c>
      <c r="V321" s="13">
        <v>75105</v>
      </c>
      <c r="W321" s="13">
        <v>0</v>
      </c>
      <c r="X321" s="13">
        <v>56328.75</v>
      </c>
      <c r="Y321" s="35">
        <v>20599.550014910626</v>
      </c>
      <c r="Z321" s="13">
        <v>739870</v>
      </c>
      <c r="AA321" s="13">
        <v>196086</v>
      </c>
      <c r="AB321" s="13">
        <v>424679.25</v>
      </c>
    </row>
    <row r="322" spans="1:28">
      <c r="A322" s="2">
        <v>929</v>
      </c>
      <c r="B322" s="1" t="s">
        <v>502</v>
      </c>
      <c r="C322" s="13">
        <v>261522.02352757269</v>
      </c>
      <c r="D322" s="13">
        <v>261522.02352757269</v>
      </c>
      <c r="E322" s="13">
        <v>0</v>
      </c>
      <c r="F322" s="13">
        <v>241969</v>
      </c>
      <c r="G322" s="13">
        <v>241969</v>
      </c>
      <c r="H322" s="13">
        <v>0</v>
      </c>
      <c r="I322" s="13">
        <v>9621</v>
      </c>
      <c r="J322" s="13">
        <v>5292</v>
      </c>
      <c r="K322" s="13">
        <v>4329</v>
      </c>
      <c r="L322" s="35">
        <v>64737.865113116888</v>
      </c>
      <c r="M322" s="13">
        <v>116019.86511311689</v>
      </c>
      <c r="N322" s="13">
        <v>29417</v>
      </c>
      <c r="O322" s="13">
        <v>0</v>
      </c>
      <c r="P322" s="13">
        <v>48553.398834837666</v>
      </c>
      <c r="Q322" s="35">
        <v>9650.4952907548486</v>
      </c>
      <c r="R322" s="13">
        <v>10304</v>
      </c>
      <c r="S322" s="13">
        <v>0</v>
      </c>
      <c r="T322" s="13">
        <v>7728</v>
      </c>
      <c r="U322" s="35">
        <v>1556.4603751099542</v>
      </c>
      <c r="V322" s="13">
        <v>9794</v>
      </c>
      <c r="W322" s="13">
        <v>0</v>
      </c>
      <c r="X322" s="13">
        <v>7345.5</v>
      </c>
      <c r="Y322" s="35">
        <v>8628.588214452413</v>
      </c>
      <c r="Z322" s="13">
        <v>0</v>
      </c>
      <c r="AA322" s="13">
        <v>0</v>
      </c>
      <c r="AB322" s="13">
        <v>0</v>
      </c>
    </row>
    <row r="323" spans="1:28">
      <c r="A323" s="2">
        <v>933</v>
      </c>
      <c r="B323" s="1" t="s">
        <v>530</v>
      </c>
      <c r="C323" s="13">
        <v>1683259.4802480212</v>
      </c>
      <c r="D323" s="13">
        <v>1621175.511577924</v>
      </c>
      <c r="E323" s="13">
        <v>62083.968670097078</v>
      </c>
      <c r="F323" s="13">
        <v>1635424</v>
      </c>
      <c r="G323" s="13">
        <v>1570878</v>
      </c>
      <c r="H323" s="13">
        <v>64546</v>
      </c>
      <c r="I323" s="13">
        <v>31693</v>
      </c>
      <c r="J323" s="13">
        <v>31693</v>
      </c>
      <c r="K323" s="13">
        <v>0</v>
      </c>
      <c r="L323" s="35">
        <v>434241.79065534519</v>
      </c>
      <c r="M323" s="13">
        <v>469492.79065534519</v>
      </c>
      <c r="N323" s="13">
        <v>457837</v>
      </c>
      <c r="O323" s="13">
        <v>103642</v>
      </c>
      <c r="P323" s="13">
        <v>115297.79065534519</v>
      </c>
      <c r="Q323" s="35">
        <v>69259.524387669662</v>
      </c>
      <c r="R323" s="13">
        <v>179280</v>
      </c>
      <c r="S323" s="13">
        <v>0</v>
      </c>
      <c r="T323" s="13">
        <v>134460</v>
      </c>
      <c r="U323" s="35">
        <v>24175.121968650747</v>
      </c>
      <c r="V323" s="13">
        <v>57859</v>
      </c>
      <c r="W323" s="13">
        <v>0</v>
      </c>
      <c r="X323" s="13">
        <v>43394.25</v>
      </c>
      <c r="Y323" s="35">
        <v>1020.8890257642674</v>
      </c>
      <c r="Z323" s="13">
        <v>11770</v>
      </c>
      <c r="AA323" s="13">
        <v>30209</v>
      </c>
      <c r="AB323" s="13">
        <v>-14885.95</v>
      </c>
    </row>
    <row r="324" spans="1:28">
      <c r="A324" s="2">
        <v>934</v>
      </c>
      <c r="B324" s="1" t="s">
        <v>503</v>
      </c>
      <c r="C324" s="13">
        <v>813350.63247926917</v>
      </c>
      <c r="D324" s="13">
        <v>813350.63247926917</v>
      </c>
      <c r="E324" s="13">
        <v>0</v>
      </c>
      <c r="F324" s="13">
        <v>790908</v>
      </c>
      <c r="G324" s="13">
        <v>790908</v>
      </c>
      <c r="H324" s="13">
        <v>0</v>
      </c>
      <c r="I324" s="13">
        <v>32884</v>
      </c>
      <c r="J324" s="13">
        <v>32466</v>
      </c>
      <c r="K324" s="13">
        <v>418</v>
      </c>
      <c r="L324" s="35">
        <v>188239.33958753408</v>
      </c>
      <c r="M324" s="13">
        <v>331461.58958753408</v>
      </c>
      <c r="N324" s="13">
        <v>136497</v>
      </c>
      <c r="O324" s="13">
        <v>0</v>
      </c>
      <c r="P324" s="13">
        <v>141179.50469065056</v>
      </c>
      <c r="Q324" s="35">
        <v>59899.263778634493</v>
      </c>
      <c r="R324" s="13">
        <v>70406</v>
      </c>
      <c r="S324" s="13">
        <v>0</v>
      </c>
      <c r="T324" s="13">
        <v>52804.5</v>
      </c>
      <c r="U324" s="35">
        <v>46884.667479366915</v>
      </c>
      <c r="V324" s="13">
        <v>50873</v>
      </c>
      <c r="W324" s="13">
        <v>16722</v>
      </c>
      <c r="X324" s="13">
        <v>38154.75</v>
      </c>
      <c r="Y324" s="35">
        <v>800.38176392376602</v>
      </c>
      <c r="Z324" s="13">
        <v>0</v>
      </c>
      <c r="AA324" s="13">
        <v>117395</v>
      </c>
      <c r="AB324" s="13">
        <v>-88046.25</v>
      </c>
    </row>
    <row r="325" spans="1:28">
      <c r="A325" s="2">
        <v>935</v>
      </c>
      <c r="B325" s="1" t="s">
        <v>289</v>
      </c>
      <c r="C325" s="13">
        <v>45122608.873812139</v>
      </c>
      <c r="D325" s="13">
        <v>44240155.645451531</v>
      </c>
      <c r="E325" s="13">
        <v>882453.22836060938</v>
      </c>
      <c r="F325" s="13">
        <v>46908444</v>
      </c>
      <c r="G325" s="13">
        <v>45937787</v>
      </c>
      <c r="H325" s="13">
        <v>970657</v>
      </c>
      <c r="I325" s="13">
        <v>1473853</v>
      </c>
      <c r="J325" s="13">
        <v>1435920</v>
      </c>
      <c r="K325" s="13">
        <v>37933</v>
      </c>
      <c r="L325" s="35">
        <v>19371835.413105849</v>
      </c>
      <c r="M325" s="13">
        <v>22428268.413105849</v>
      </c>
      <c r="N325" s="13">
        <v>22965484</v>
      </c>
      <c r="O325" s="13">
        <v>102970</v>
      </c>
      <c r="P325" s="13">
        <v>-434245.58689415082</v>
      </c>
      <c r="Q325" s="35">
        <v>360066.99052775331</v>
      </c>
      <c r="R325" s="13">
        <v>714643</v>
      </c>
      <c r="S325" s="13">
        <v>19050</v>
      </c>
      <c r="T325" s="13">
        <v>521694.75</v>
      </c>
      <c r="U325" s="35">
        <v>63950.32173349207</v>
      </c>
      <c r="V325" s="13">
        <v>91818</v>
      </c>
      <c r="W325" s="13">
        <v>135</v>
      </c>
      <c r="X325" s="13">
        <v>68863.5</v>
      </c>
      <c r="Y325" s="35">
        <v>79159.325828068148</v>
      </c>
      <c r="Z325" s="13">
        <v>585578</v>
      </c>
      <c r="AA325" s="13">
        <v>185302</v>
      </c>
      <c r="AB325" s="13">
        <v>313982.7</v>
      </c>
    </row>
    <row r="326" spans="1:28">
      <c r="A326" s="2">
        <v>936</v>
      </c>
      <c r="B326" s="1" t="s">
        <v>484</v>
      </c>
      <c r="C326" s="13">
        <v>1147244.0156366264</v>
      </c>
      <c r="D326" s="13">
        <v>1115709.9759262835</v>
      </c>
      <c r="E326" s="13">
        <v>31534.039710342917</v>
      </c>
      <c r="F326" s="13">
        <v>1167147</v>
      </c>
      <c r="G326" s="13">
        <v>1130942</v>
      </c>
      <c r="H326" s="13">
        <v>36205</v>
      </c>
      <c r="I326" s="13">
        <v>32366</v>
      </c>
      <c r="J326" s="13">
        <v>11072</v>
      </c>
      <c r="K326" s="13">
        <v>21294</v>
      </c>
      <c r="L326" s="35">
        <v>362779.92187952716</v>
      </c>
      <c r="M326" s="13">
        <v>560752.92187952716</v>
      </c>
      <c r="N326" s="13">
        <v>317498</v>
      </c>
      <c r="O326" s="13">
        <v>0</v>
      </c>
      <c r="P326" s="13">
        <v>243254.92187952716</v>
      </c>
      <c r="Q326" s="35">
        <v>54652.753172896955</v>
      </c>
      <c r="R326" s="13">
        <v>46027</v>
      </c>
      <c r="S326" s="13">
        <v>3250</v>
      </c>
      <c r="T326" s="13">
        <v>32082.75</v>
      </c>
      <c r="U326" s="35">
        <v>5003.0130535414137</v>
      </c>
      <c r="V326" s="13">
        <v>44901</v>
      </c>
      <c r="W326" s="13">
        <v>0</v>
      </c>
      <c r="X326" s="13">
        <v>33675.75</v>
      </c>
      <c r="Y326" s="35">
        <v>1018.7038186649471</v>
      </c>
      <c r="Z326" s="13">
        <v>12854</v>
      </c>
      <c r="AA326" s="13">
        <v>2612</v>
      </c>
      <c r="AB326" s="13">
        <v>8473.5</v>
      </c>
    </row>
    <row r="327" spans="1:28">
      <c r="A327" s="2">
        <v>938</v>
      </c>
      <c r="B327" s="1" t="s">
        <v>290</v>
      </c>
      <c r="C327" s="13">
        <v>2438832.2560979789</v>
      </c>
      <c r="D327" s="13">
        <v>2386652.0201633521</v>
      </c>
      <c r="E327" s="13">
        <v>52180.235934626588</v>
      </c>
      <c r="F327" s="13">
        <v>2775901</v>
      </c>
      <c r="G327" s="13">
        <v>2706716</v>
      </c>
      <c r="H327" s="13">
        <v>69185</v>
      </c>
      <c r="I327" s="13">
        <v>62363</v>
      </c>
      <c r="J327" s="13">
        <v>62286</v>
      </c>
      <c r="K327" s="13">
        <v>77</v>
      </c>
      <c r="L327" s="35">
        <v>700437.42033444624</v>
      </c>
      <c r="M327" s="13">
        <v>1201225.9203344462</v>
      </c>
      <c r="N327" s="13">
        <v>643765</v>
      </c>
      <c r="O327" s="13">
        <v>0</v>
      </c>
      <c r="P327" s="13">
        <v>525328.06525083468</v>
      </c>
      <c r="Q327" s="35">
        <v>44577.792862186681</v>
      </c>
      <c r="R327" s="13">
        <v>174061</v>
      </c>
      <c r="S327" s="13">
        <v>5779</v>
      </c>
      <c r="T327" s="13">
        <v>126211.5</v>
      </c>
      <c r="U327" s="35">
        <v>5935.8924872577209</v>
      </c>
      <c r="V327" s="13">
        <v>34586</v>
      </c>
      <c r="W327" s="13">
        <v>0</v>
      </c>
      <c r="X327" s="13">
        <v>25939.5</v>
      </c>
      <c r="Y327" s="35">
        <v>5437.9871942539512</v>
      </c>
      <c r="Z327" s="13">
        <v>44856</v>
      </c>
      <c r="AA327" s="13">
        <v>21256</v>
      </c>
      <c r="AB327" s="13">
        <v>20793.900000000001</v>
      </c>
    </row>
    <row r="328" spans="1:28">
      <c r="A328" s="2">
        <v>941</v>
      </c>
      <c r="B328" s="1" t="s">
        <v>504</v>
      </c>
      <c r="C328" s="13">
        <v>223126.49947923707</v>
      </c>
      <c r="D328" s="13">
        <v>223126.49947923707</v>
      </c>
      <c r="E328" s="13">
        <v>0</v>
      </c>
      <c r="F328" s="13">
        <v>268639</v>
      </c>
      <c r="G328" s="13">
        <v>268639</v>
      </c>
      <c r="H328" s="13">
        <v>0</v>
      </c>
      <c r="I328" s="13">
        <v>23020</v>
      </c>
      <c r="J328" s="13">
        <v>23020</v>
      </c>
      <c r="K328" s="13">
        <v>0</v>
      </c>
      <c r="L328" s="35">
        <v>87889.026098853719</v>
      </c>
      <c r="M328" s="13">
        <v>156865.77609885373</v>
      </c>
      <c r="N328" s="13">
        <v>23128</v>
      </c>
      <c r="O328" s="13">
        <v>0</v>
      </c>
      <c r="P328" s="13">
        <v>65916.769574140286</v>
      </c>
      <c r="Q328" s="35">
        <v>29836.535144410595</v>
      </c>
      <c r="R328" s="13">
        <v>49818</v>
      </c>
      <c r="S328" s="13">
        <v>0</v>
      </c>
      <c r="T328" s="13">
        <v>37363.5</v>
      </c>
      <c r="U328" s="35">
        <v>9061.1265423852601</v>
      </c>
      <c r="V328" s="13">
        <v>31668</v>
      </c>
      <c r="W328" s="13">
        <v>0</v>
      </c>
      <c r="X328" s="13">
        <v>23751</v>
      </c>
      <c r="Y328" s="35">
        <v>1200.4733182902253</v>
      </c>
      <c r="Z328" s="13">
        <v>301807</v>
      </c>
      <c r="AA328" s="13">
        <v>76939</v>
      </c>
      <c r="AB328" s="13">
        <v>170231.4</v>
      </c>
    </row>
    <row r="329" spans="1:28">
      <c r="A329" s="2">
        <v>944</v>
      </c>
      <c r="B329" s="1" t="s">
        <v>291</v>
      </c>
      <c r="C329" s="13">
        <v>822075.66884924483</v>
      </c>
      <c r="D329" s="13">
        <v>809940.91230988281</v>
      </c>
      <c r="E329" s="13">
        <v>12134.756539362046</v>
      </c>
      <c r="F329" s="13">
        <v>816416</v>
      </c>
      <c r="G329" s="13">
        <v>805126</v>
      </c>
      <c r="H329" s="13">
        <v>11290</v>
      </c>
      <c r="I329" s="13">
        <v>28969</v>
      </c>
      <c r="J329" s="13">
        <v>28969</v>
      </c>
      <c r="K329" s="13">
        <v>0</v>
      </c>
      <c r="L329" s="35">
        <v>201004.95089500013</v>
      </c>
      <c r="M329" s="13">
        <v>219508.95089500013</v>
      </c>
      <c r="N329" s="13">
        <v>219255</v>
      </c>
      <c r="O329" s="13">
        <v>14450</v>
      </c>
      <c r="P329" s="13">
        <v>14703.950895000133</v>
      </c>
      <c r="Q329" s="35">
        <v>11341.695086618292</v>
      </c>
      <c r="R329" s="13">
        <v>34035</v>
      </c>
      <c r="S329" s="13">
        <v>0</v>
      </c>
      <c r="T329" s="13">
        <v>25526.25</v>
      </c>
      <c r="U329" s="35">
        <v>5192.4034099778482</v>
      </c>
      <c r="V329" s="13">
        <v>0</v>
      </c>
      <c r="W329" s="13">
        <v>0</v>
      </c>
      <c r="X329" s="13">
        <v>0</v>
      </c>
      <c r="Y329" s="35">
        <v>5393.8857418858506</v>
      </c>
      <c r="Z329" s="13">
        <v>113451</v>
      </c>
      <c r="AA329" s="13">
        <v>8659</v>
      </c>
      <c r="AB329" s="13">
        <v>79755</v>
      </c>
    </row>
    <row r="330" spans="1:28">
      <c r="A330" s="2">
        <v>946</v>
      </c>
      <c r="B330" s="1" t="s">
        <v>292</v>
      </c>
      <c r="C330" s="13">
        <v>955585.90982313314</v>
      </c>
      <c r="D330" s="13">
        <v>942301.53299785603</v>
      </c>
      <c r="E330" s="13">
        <v>13284.376825277093</v>
      </c>
      <c r="F330" s="13">
        <v>951482</v>
      </c>
      <c r="G330" s="13">
        <v>937262</v>
      </c>
      <c r="H330" s="13">
        <v>14220</v>
      </c>
      <c r="I330" s="13">
        <v>48897</v>
      </c>
      <c r="J330" s="13">
        <v>48897</v>
      </c>
      <c r="K330" s="13">
        <v>0</v>
      </c>
      <c r="L330" s="35">
        <v>297975.82338166144</v>
      </c>
      <c r="M330" s="13">
        <v>339883.82338166144</v>
      </c>
      <c r="N330" s="13">
        <v>210624</v>
      </c>
      <c r="O330" s="13">
        <v>0</v>
      </c>
      <c r="P330" s="13">
        <v>129259.82338166144</v>
      </c>
      <c r="Q330" s="35">
        <v>43166.581157337889</v>
      </c>
      <c r="R330" s="13">
        <v>118783</v>
      </c>
      <c r="S330" s="13">
        <v>783</v>
      </c>
      <c r="T330" s="13">
        <v>88500</v>
      </c>
      <c r="U330" s="35">
        <v>35751.094451456651</v>
      </c>
      <c r="V330" s="13">
        <v>30002</v>
      </c>
      <c r="W330" s="13">
        <v>3475</v>
      </c>
      <c r="X330" s="13">
        <v>22501.5</v>
      </c>
      <c r="Y330" s="35">
        <v>98175.792627116651</v>
      </c>
      <c r="Z330" s="13">
        <v>91046</v>
      </c>
      <c r="AA330" s="13">
        <v>79172</v>
      </c>
      <c r="AB330" s="13">
        <v>10206.6</v>
      </c>
    </row>
    <row r="331" spans="1:28">
      <c r="A331" s="2">
        <v>957</v>
      </c>
      <c r="B331" s="1" t="s">
        <v>294</v>
      </c>
      <c r="C331" s="13">
        <v>16904758.2220621</v>
      </c>
      <c r="D331" s="13">
        <v>16201320.33077194</v>
      </c>
      <c r="E331" s="13">
        <v>703437.89129015896</v>
      </c>
      <c r="F331" s="13">
        <v>18108960</v>
      </c>
      <c r="G331" s="13">
        <v>17325746</v>
      </c>
      <c r="H331" s="13">
        <v>783214</v>
      </c>
      <c r="I331" s="13">
        <v>516279</v>
      </c>
      <c r="J331" s="13">
        <v>445489</v>
      </c>
      <c r="K331" s="13">
        <v>70790</v>
      </c>
      <c r="L331" s="35">
        <v>6683505.0191321736</v>
      </c>
      <c r="M331" s="13">
        <v>9137767.0191321746</v>
      </c>
      <c r="N331" s="13">
        <v>6124524</v>
      </c>
      <c r="O331" s="13">
        <v>164663</v>
      </c>
      <c r="P331" s="13">
        <v>3177906.0191321746</v>
      </c>
      <c r="Q331" s="35">
        <v>257171.23899748427</v>
      </c>
      <c r="R331" s="13">
        <v>752972</v>
      </c>
      <c r="S331" s="13">
        <v>12977</v>
      </c>
      <c r="T331" s="13">
        <v>554996.25</v>
      </c>
      <c r="U331" s="35">
        <v>30044.757148548353</v>
      </c>
      <c r="V331" s="13">
        <v>173495</v>
      </c>
      <c r="W331" s="13">
        <v>27230</v>
      </c>
      <c r="X331" s="13">
        <v>130121.25</v>
      </c>
      <c r="Y331" s="35">
        <v>70841.03702171921</v>
      </c>
      <c r="Z331" s="13">
        <v>247754</v>
      </c>
      <c r="AA331" s="13">
        <v>68156</v>
      </c>
      <c r="AB331" s="13">
        <v>140335.04999999999</v>
      </c>
    </row>
    <row r="332" spans="1:28">
      <c r="A332" s="2">
        <v>962</v>
      </c>
      <c r="B332" s="1" t="s">
        <v>295</v>
      </c>
      <c r="C332" s="13">
        <v>1853652.2101923267</v>
      </c>
      <c r="D332" s="13">
        <v>1818662.5997782119</v>
      </c>
      <c r="E332" s="13">
        <v>34989.610414114803</v>
      </c>
      <c r="F332" s="13">
        <v>2326043</v>
      </c>
      <c r="G332" s="13">
        <v>2284708</v>
      </c>
      <c r="H332" s="13">
        <v>41335</v>
      </c>
      <c r="I332" s="13">
        <v>23831</v>
      </c>
      <c r="J332" s="13">
        <v>23831</v>
      </c>
      <c r="K332" s="13">
        <v>0</v>
      </c>
      <c r="L332" s="35">
        <v>414157.56504033896</v>
      </c>
      <c r="M332" s="13">
        <v>602401.56504033902</v>
      </c>
      <c r="N332" s="13">
        <v>265577</v>
      </c>
      <c r="O332" s="13">
        <v>0</v>
      </c>
      <c r="P332" s="13">
        <v>310618.1737802542</v>
      </c>
      <c r="Q332" s="35">
        <v>53842.247848129926</v>
      </c>
      <c r="R332" s="13">
        <v>93826</v>
      </c>
      <c r="S332" s="13">
        <v>19</v>
      </c>
      <c r="T332" s="13">
        <v>70355.25</v>
      </c>
      <c r="U332" s="35">
        <v>3928.2374394609669</v>
      </c>
      <c r="V332" s="13">
        <v>0</v>
      </c>
      <c r="W332" s="13">
        <v>0</v>
      </c>
      <c r="X332" s="13">
        <v>0</v>
      </c>
      <c r="Y332" s="35">
        <v>20612.661257506548</v>
      </c>
      <c r="Z332" s="13">
        <v>66009</v>
      </c>
      <c r="AA332" s="13">
        <v>7034</v>
      </c>
      <c r="AB332" s="13">
        <v>45562.35</v>
      </c>
    </row>
    <row r="333" spans="1:28">
      <c r="A333" s="2">
        <v>964</v>
      </c>
      <c r="B333" s="1" t="s">
        <v>505</v>
      </c>
      <c r="C333" s="13">
        <v>400247.66979001061</v>
      </c>
      <c r="D333" s="13">
        <v>394992.74204340088</v>
      </c>
      <c r="E333" s="13">
        <v>5254.9277466097374</v>
      </c>
      <c r="F333" s="13">
        <v>380479</v>
      </c>
      <c r="G333" s="13">
        <v>375340</v>
      </c>
      <c r="H333" s="13">
        <v>5139</v>
      </c>
      <c r="I333" s="13">
        <v>8083</v>
      </c>
      <c r="J333" s="13">
        <v>8083</v>
      </c>
      <c r="K333" s="13">
        <v>0</v>
      </c>
      <c r="L333" s="35">
        <v>102397.59941406491</v>
      </c>
      <c r="M333" s="13">
        <v>153421.5994140649</v>
      </c>
      <c r="N333" s="13">
        <v>113235</v>
      </c>
      <c r="O333" s="13">
        <v>0</v>
      </c>
      <c r="P333" s="13">
        <v>40186.599414064898</v>
      </c>
      <c r="Q333" s="35">
        <v>10687.450270102807</v>
      </c>
      <c r="R333" s="13">
        <v>0</v>
      </c>
      <c r="S333" s="13">
        <v>0</v>
      </c>
      <c r="T333" s="13">
        <v>0</v>
      </c>
      <c r="U333" s="35">
        <v>24487.938548089871</v>
      </c>
      <c r="V333" s="13">
        <v>70131</v>
      </c>
      <c r="W333" s="13">
        <v>0</v>
      </c>
      <c r="X333" s="13">
        <v>52598.25</v>
      </c>
      <c r="Y333" s="35">
        <v>30865.454312326474</v>
      </c>
      <c r="Z333" s="13">
        <v>28237</v>
      </c>
      <c r="AA333" s="13">
        <v>51028</v>
      </c>
      <c r="AB333" s="13">
        <v>-16069.2</v>
      </c>
    </row>
    <row r="334" spans="1:28">
      <c r="A334" s="2">
        <v>971</v>
      </c>
      <c r="B334" s="1" t="s">
        <v>297</v>
      </c>
      <c r="C334" s="13">
        <v>3715251.9793949388</v>
      </c>
      <c r="D334" s="13">
        <v>3684202.1669061924</v>
      </c>
      <c r="E334" s="13">
        <v>31049.812488746404</v>
      </c>
      <c r="F334" s="13">
        <v>3430539</v>
      </c>
      <c r="G334" s="13">
        <v>3419674</v>
      </c>
      <c r="H334" s="13">
        <v>10865</v>
      </c>
      <c r="I334" s="13">
        <v>109559</v>
      </c>
      <c r="J334" s="13">
        <v>109461</v>
      </c>
      <c r="K334" s="13">
        <v>98</v>
      </c>
      <c r="L334" s="35">
        <v>849178.96041321626</v>
      </c>
      <c r="M334" s="13">
        <v>1318390.9604132161</v>
      </c>
      <c r="N334" s="13">
        <v>955446</v>
      </c>
      <c r="O334" s="13">
        <v>19703</v>
      </c>
      <c r="P334" s="13">
        <v>382647.96041321615</v>
      </c>
      <c r="Q334" s="35">
        <v>110962.63622756317</v>
      </c>
      <c r="R334" s="13">
        <v>204511</v>
      </c>
      <c r="S334" s="13">
        <v>700</v>
      </c>
      <c r="T334" s="13">
        <v>152858.25</v>
      </c>
      <c r="U334" s="35">
        <v>8912.7805356409335</v>
      </c>
      <c r="V334" s="13">
        <v>5867</v>
      </c>
      <c r="W334" s="13">
        <v>443</v>
      </c>
      <c r="X334" s="13">
        <v>4400.25</v>
      </c>
      <c r="Y334" s="35">
        <v>5770.9332941140237</v>
      </c>
      <c r="Z334" s="13">
        <v>33956</v>
      </c>
      <c r="AA334" s="13">
        <v>39809</v>
      </c>
      <c r="AB334" s="13">
        <v>-3291.3</v>
      </c>
    </row>
    <row r="335" spans="1:28">
      <c r="A335" s="2">
        <v>975</v>
      </c>
      <c r="B335" s="1" t="s">
        <v>531</v>
      </c>
      <c r="C335" s="13">
        <v>1494436.5252843369</v>
      </c>
      <c r="D335" s="13">
        <v>1454877.5097260112</v>
      </c>
      <c r="E335" s="13">
        <v>39559.01555832578</v>
      </c>
      <c r="F335" s="13">
        <v>1182760</v>
      </c>
      <c r="G335" s="13">
        <v>1139874</v>
      </c>
      <c r="H335" s="13">
        <v>42886</v>
      </c>
      <c r="I335" s="13">
        <v>81745</v>
      </c>
      <c r="J335" s="13">
        <v>81723</v>
      </c>
      <c r="K335" s="13">
        <v>22</v>
      </c>
      <c r="L335" s="35">
        <v>390187.23466818006</v>
      </c>
      <c r="M335" s="13">
        <v>520734.23466818006</v>
      </c>
      <c r="N335" s="13">
        <v>409205</v>
      </c>
      <c r="O335" s="13">
        <v>0</v>
      </c>
      <c r="P335" s="13">
        <v>111529.23466818006</v>
      </c>
      <c r="Q335" s="35">
        <v>45830.950905410551</v>
      </c>
      <c r="R335" s="13">
        <v>91034</v>
      </c>
      <c r="S335" s="13">
        <v>2689</v>
      </c>
      <c r="T335" s="13">
        <v>66258.75</v>
      </c>
      <c r="U335" s="35">
        <v>0</v>
      </c>
      <c r="V335" s="13">
        <v>0</v>
      </c>
      <c r="W335" s="13">
        <v>0</v>
      </c>
      <c r="X335" s="13">
        <v>0</v>
      </c>
      <c r="Y335" s="35">
        <v>1276.756911575588</v>
      </c>
      <c r="Z335" s="13">
        <v>33501</v>
      </c>
      <c r="AA335" s="13">
        <v>188</v>
      </c>
      <c r="AB335" s="13">
        <v>26259.9</v>
      </c>
    </row>
    <row r="336" spans="1:28">
      <c r="A336" s="2">
        <v>977</v>
      </c>
      <c r="B336" s="1" t="s">
        <v>532</v>
      </c>
      <c r="C336" s="13">
        <v>295580.42490935448</v>
      </c>
      <c r="D336" s="13">
        <v>294440.86939247954</v>
      </c>
      <c r="E336" s="13">
        <v>1139.5555168749356</v>
      </c>
      <c r="F336" s="13">
        <v>278746</v>
      </c>
      <c r="G336" s="13">
        <v>274994</v>
      </c>
      <c r="H336" s="13">
        <v>3752</v>
      </c>
      <c r="I336" s="13">
        <v>5438</v>
      </c>
      <c r="J336" s="13">
        <v>5438</v>
      </c>
      <c r="K336" s="13">
        <v>0</v>
      </c>
      <c r="L336" s="35">
        <v>115212.10412352631</v>
      </c>
      <c r="M336" s="13">
        <v>155446.10412352631</v>
      </c>
      <c r="N336" s="13">
        <v>108884</v>
      </c>
      <c r="O336" s="13">
        <v>18262</v>
      </c>
      <c r="P336" s="13">
        <v>64824.104123526311</v>
      </c>
      <c r="Q336" s="35">
        <v>25698.961817723779</v>
      </c>
      <c r="R336" s="13">
        <v>56246</v>
      </c>
      <c r="S336" s="13">
        <v>699</v>
      </c>
      <c r="T336" s="13">
        <v>41660.25</v>
      </c>
      <c r="U336" s="35">
        <v>1078.0005272705407</v>
      </c>
      <c r="V336" s="13">
        <v>13178</v>
      </c>
      <c r="W336" s="13">
        <v>0</v>
      </c>
      <c r="X336" s="13">
        <v>9883.5</v>
      </c>
      <c r="Y336" s="35">
        <v>0</v>
      </c>
      <c r="Z336" s="13">
        <v>0</v>
      </c>
      <c r="AA336" s="13">
        <v>8241</v>
      </c>
      <c r="AB336" s="13">
        <v>-6180.75</v>
      </c>
    </row>
    <row r="337" spans="1:28">
      <c r="A337" s="2">
        <v>981</v>
      </c>
      <c r="B337" s="1" t="s">
        <v>298</v>
      </c>
      <c r="C337" s="13">
        <v>3478771.1039653616</v>
      </c>
      <c r="D337" s="13">
        <v>3367525.2117650006</v>
      </c>
      <c r="E337" s="13">
        <v>111245.89220036109</v>
      </c>
      <c r="F337" s="13">
        <v>3819584</v>
      </c>
      <c r="G337" s="13">
        <v>3700148</v>
      </c>
      <c r="H337" s="13">
        <v>119436</v>
      </c>
      <c r="I337" s="13">
        <v>37803</v>
      </c>
      <c r="J337" s="13">
        <v>35657</v>
      </c>
      <c r="K337" s="13">
        <v>2146</v>
      </c>
      <c r="L337" s="35">
        <v>744467.15092415677</v>
      </c>
      <c r="M337" s="13">
        <v>1161532.1509241569</v>
      </c>
      <c r="N337" s="13">
        <v>876798</v>
      </c>
      <c r="O337" s="13">
        <v>129</v>
      </c>
      <c r="P337" s="13">
        <v>284863.15092415689</v>
      </c>
      <c r="Q337" s="35">
        <v>45839.916672277439</v>
      </c>
      <c r="R337" s="13">
        <v>133420</v>
      </c>
      <c r="S337" s="13">
        <v>0</v>
      </c>
      <c r="T337" s="13">
        <v>100065</v>
      </c>
      <c r="U337" s="35">
        <v>3353.6165437714758</v>
      </c>
      <c r="V337" s="13">
        <v>15981</v>
      </c>
      <c r="W337" s="13">
        <v>0</v>
      </c>
      <c r="X337" s="13">
        <v>11985.75</v>
      </c>
      <c r="Y337" s="35">
        <v>0</v>
      </c>
      <c r="Z337" s="13">
        <v>47616</v>
      </c>
      <c r="AA337" s="13">
        <v>15258</v>
      </c>
      <c r="AB337" s="13">
        <v>26770.5</v>
      </c>
    </row>
    <row r="338" spans="1:28">
      <c r="A338" s="2">
        <v>983</v>
      </c>
      <c r="B338" s="1" t="s">
        <v>299</v>
      </c>
      <c r="C338" s="13">
        <v>26881292.731602129</v>
      </c>
      <c r="D338" s="13">
        <v>26243019.746616013</v>
      </c>
      <c r="E338" s="13">
        <v>638272.98498611641</v>
      </c>
      <c r="F338" s="13">
        <v>29055548</v>
      </c>
      <c r="G338" s="13">
        <v>28331164</v>
      </c>
      <c r="H338" s="13">
        <v>724384</v>
      </c>
      <c r="I338" s="13">
        <v>759442</v>
      </c>
      <c r="J338" s="13">
        <v>734254</v>
      </c>
      <c r="K338" s="13">
        <v>25188</v>
      </c>
      <c r="L338" s="35">
        <v>9723857.9796033576</v>
      </c>
      <c r="M338" s="13">
        <v>13668202.979603358</v>
      </c>
      <c r="N338" s="13">
        <v>9604491</v>
      </c>
      <c r="O338" s="13">
        <v>0</v>
      </c>
      <c r="P338" s="13">
        <v>4063711.9796033576</v>
      </c>
      <c r="Q338" s="35">
        <v>365352.69434293755</v>
      </c>
      <c r="R338" s="13">
        <v>535940</v>
      </c>
      <c r="S338" s="13">
        <v>22176</v>
      </c>
      <c r="T338" s="13">
        <v>385323</v>
      </c>
      <c r="U338" s="35">
        <v>98615.793135592496</v>
      </c>
      <c r="V338" s="13">
        <v>281165</v>
      </c>
      <c r="W338" s="13">
        <v>18403</v>
      </c>
      <c r="X338" s="13">
        <v>210873.75</v>
      </c>
      <c r="Y338" s="35">
        <v>43169.362212644759</v>
      </c>
      <c r="Z338" s="13">
        <v>647007</v>
      </c>
      <c r="AA338" s="13">
        <v>227009</v>
      </c>
      <c r="AB338" s="13">
        <v>322953.75</v>
      </c>
    </row>
    <row r="339" spans="1:28">
      <c r="A339" s="2">
        <v>984</v>
      </c>
      <c r="B339" s="1" t="s">
        <v>300</v>
      </c>
      <c r="C339" s="13">
        <v>6704382.6823359933</v>
      </c>
      <c r="D339" s="13">
        <v>6544841.5550504886</v>
      </c>
      <c r="E339" s="13">
        <v>159541.12728550434</v>
      </c>
      <c r="F339" s="13">
        <v>6486652</v>
      </c>
      <c r="G339" s="13">
        <v>6324263</v>
      </c>
      <c r="H339" s="13">
        <v>162389</v>
      </c>
      <c r="I339" s="13">
        <v>244563</v>
      </c>
      <c r="J339" s="13">
        <v>232441</v>
      </c>
      <c r="K339" s="13">
        <v>12122</v>
      </c>
      <c r="L339" s="35">
        <v>1695306.1520521874</v>
      </c>
      <c r="M339" s="13">
        <v>1876252.1520521874</v>
      </c>
      <c r="N339" s="13">
        <v>1727993</v>
      </c>
      <c r="O339" s="13">
        <v>37862</v>
      </c>
      <c r="P339" s="13">
        <v>186121.15205218736</v>
      </c>
      <c r="Q339" s="35">
        <v>187588.69083783886</v>
      </c>
      <c r="R339" s="13">
        <v>226468</v>
      </c>
      <c r="S339" s="13">
        <v>0</v>
      </c>
      <c r="T339" s="13">
        <v>169851</v>
      </c>
      <c r="U339" s="35">
        <v>26246.102584543893</v>
      </c>
      <c r="V339" s="13">
        <v>53099</v>
      </c>
      <c r="W339" s="13">
        <v>17337</v>
      </c>
      <c r="X339" s="13">
        <v>39824.25</v>
      </c>
      <c r="Y339" s="35">
        <v>47440.250160670832</v>
      </c>
      <c r="Z339" s="13">
        <v>161268</v>
      </c>
      <c r="AA339" s="13">
        <v>132567</v>
      </c>
      <c r="AB339" s="13">
        <v>23386.35</v>
      </c>
    </row>
    <row r="340" spans="1:28">
      <c r="A340" s="2">
        <v>988</v>
      </c>
      <c r="B340" s="1" t="s">
        <v>302</v>
      </c>
      <c r="C340" s="13">
        <v>9578037.4360374175</v>
      </c>
      <c r="D340" s="13">
        <v>9381385.2686856762</v>
      </c>
      <c r="E340" s="13">
        <v>196652.16735174059</v>
      </c>
      <c r="F340" s="13">
        <v>9827345</v>
      </c>
      <c r="G340" s="13">
        <v>9572013</v>
      </c>
      <c r="H340" s="13">
        <v>255332</v>
      </c>
      <c r="I340" s="13">
        <v>251121</v>
      </c>
      <c r="J340" s="13">
        <v>234981</v>
      </c>
      <c r="K340" s="13">
        <v>16140</v>
      </c>
      <c r="L340" s="35">
        <v>3648566.0876998869</v>
      </c>
      <c r="M340" s="13">
        <v>4572170.0876998864</v>
      </c>
      <c r="N340" s="13">
        <v>2704573</v>
      </c>
      <c r="O340" s="13">
        <v>7277</v>
      </c>
      <c r="P340" s="13">
        <v>1874874.0876998864</v>
      </c>
      <c r="Q340" s="35">
        <v>288194.84167507134</v>
      </c>
      <c r="R340" s="13">
        <v>750109</v>
      </c>
      <c r="S340" s="13">
        <v>3655</v>
      </c>
      <c r="T340" s="13">
        <v>559840.5</v>
      </c>
      <c r="U340" s="35">
        <v>57019.396940127139</v>
      </c>
      <c r="V340" s="13">
        <v>209066</v>
      </c>
      <c r="W340" s="13">
        <v>817</v>
      </c>
      <c r="X340" s="13">
        <v>156799.5</v>
      </c>
      <c r="Y340" s="35">
        <v>55607.362366784968</v>
      </c>
      <c r="Z340" s="13">
        <v>558840</v>
      </c>
      <c r="AA340" s="13">
        <v>241479</v>
      </c>
      <c r="AB340" s="13">
        <v>246903.15</v>
      </c>
    </row>
    <row r="341" spans="1:28">
      <c r="A341" s="2">
        <v>993</v>
      </c>
      <c r="B341" s="1" t="s">
        <v>506</v>
      </c>
      <c r="C341" s="13">
        <v>404877.37192921038</v>
      </c>
      <c r="D341" s="13">
        <v>401056.11461698107</v>
      </c>
      <c r="E341" s="13">
        <v>3821.2573122292979</v>
      </c>
      <c r="F341" s="13">
        <v>355918</v>
      </c>
      <c r="G341" s="13">
        <v>340840</v>
      </c>
      <c r="H341" s="13">
        <v>15078</v>
      </c>
      <c r="I341" s="13">
        <v>5307</v>
      </c>
      <c r="J341" s="13">
        <v>5307</v>
      </c>
      <c r="K341" s="13">
        <v>0</v>
      </c>
      <c r="L341" s="35">
        <v>137071.76820851339</v>
      </c>
      <c r="M341" s="13">
        <v>249733.76820851339</v>
      </c>
      <c r="N341" s="13">
        <v>115237</v>
      </c>
      <c r="O341" s="13">
        <v>0</v>
      </c>
      <c r="P341" s="13">
        <v>102803.82615638504</v>
      </c>
      <c r="Q341" s="35">
        <v>11575.061189925109</v>
      </c>
      <c r="R341" s="13">
        <v>1052</v>
      </c>
      <c r="S341" s="13">
        <v>381</v>
      </c>
      <c r="T341" s="13">
        <v>503.25</v>
      </c>
      <c r="U341" s="35">
        <v>2081.5348772425455</v>
      </c>
      <c r="V341" s="13">
        <v>3793</v>
      </c>
      <c r="W341" s="13">
        <v>0</v>
      </c>
      <c r="X341" s="13">
        <v>2844.75</v>
      </c>
      <c r="Y341" s="35">
        <v>29152.45060165022</v>
      </c>
      <c r="Z341" s="13">
        <v>42631</v>
      </c>
      <c r="AA341" s="13">
        <v>21991</v>
      </c>
      <c r="AB341" s="13">
        <v>16455.3</v>
      </c>
    </row>
    <row r="342" spans="1:28">
      <c r="A342" s="2">
        <v>994</v>
      </c>
      <c r="B342" s="1" t="s">
        <v>303</v>
      </c>
      <c r="C342" s="13">
        <v>3476017.1091746916</v>
      </c>
      <c r="D342" s="13">
        <v>3395711.4353113067</v>
      </c>
      <c r="E342" s="13">
        <v>80305.673863384814</v>
      </c>
      <c r="F342" s="13">
        <v>3356886</v>
      </c>
      <c r="G342" s="13">
        <v>3210987</v>
      </c>
      <c r="H342" s="13">
        <v>145899</v>
      </c>
      <c r="I342" s="13">
        <v>199412</v>
      </c>
      <c r="J342" s="13">
        <v>162063</v>
      </c>
      <c r="K342" s="13">
        <v>37349</v>
      </c>
      <c r="L342" s="35">
        <v>1122002.4092545169</v>
      </c>
      <c r="M342" s="13">
        <v>1547651.4092545169</v>
      </c>
      <c r="N342" s="13">
        <v>1271596</v>
      </c>
      <c r="O342" s="13">
        <v>0</v>
      </c>
      <c r="P342" s="13">
        <v>276055.40925451694</v>
      </c>
      <c r="Q342" s="35">
        <v>59273.709416093057</v>
      </c>
      <c r="R342" s="13">
        <v>56625</v>
      </c>
      <c r="S342" s="13">
        <v>3806</v>
      </c>
      <c r="T342" s="13">
        <v>39614.25</v>
      </c>
      <c r="U342" s="35">
        <v>27732.20121732452</v>
      </c>
      <c r="V342" s="13">
        <v>60942</v>
      </c>
      <c r="W342" s="13">
        <v>12316</v>
      </c>
      <c r="X342" s="13">
        <v>45706.5</v>
      </c>
      <c r="Y342" s="35">
        <v>6902.2746059893889</v>
      </c>
      <c r="Z342" s="13">
        <v>453741</v>
      </c>
      <c r="AA342" s="13">
        <v>65266</v>
      </c>
      <c r="AB342" s="13">
        <v>294899.84999999998</v>
      </c>
    </row>
    <row r="343" spans="1:28">
      <c r="A343" s="2">
        <v>995</v>
      </c>
      <c r="B343" s="1" t="s">
        <v>304</v>
      </c>
      <c r="C343" s="13">
        <v>21841778.222471885</v>
      </c>
      <c r="D343" s="13">
        <v>20805597.948407944</v>
      </c>
      <c r="E343" s="13">
        <v>1036180.2740639423</v>
      </c>
      <c r="F343" s="13">
        <v>24336155</v>
      </c>
      <c r="G343" s="13">
        <v>23374103</v>
      </c>
      <c r="H343" s="13">
        <v>962052</v>
      </c>
      <c r="I343" s="13">
        <v>751060</v>
      </c>
      <c r="J343" s="13">
        <v>718971</v>
      </c>
      <c r="K343" s="13">
        <v>32089</v>
      </c>
      <c r="L343" s="35">
        <v>8908436.0319278073</v>
      </c>
      <c r="M343" s="13">
        <v>13719673.031927807</v>
      </c>
      <c r="N343" s="13">
        <v>7403721</v>
      </c>
      <c r="O343" s="13">
        <v>261588</v>
      </c>
      <c r="P343" s="13">
        <v>6577540.0319278073</v>
      </c>
      <c r="Q343" s="35">
        <v>146477.8319406955</v>
      </c>
      <c r="R343" s="13">
        <v>245175</v>
      </c>
      <c r="S343" s="13">
        <v>7725</v>
      </c>
      <c r="T343" s="13">
        <v>178087.5</v>
      </c>
      <c r="U343" s="35">
        <v>39324.298266080892</v>
      </c>
      <c r="V343" s="13">
        <v>156740</v>
      </c>
      <c r="W343" s="13">
        <v>1289</v>
      </c>
      <c r="X343" s="13">
        <v>117555</v>
      </c>
      <c r="Y343" s="35">
        <v>174838.81732699764</v>
      </c>
      <c r="Z343" s="13">
        <v>1227474</v>
      </c>
      <c r="AA343" s="13">
        <v>163510</v>
      </c>
      <c r="AB343" s="13">
        <v>833347.2</v>
      </c>
    </row>
    <row r="344" spans="1:28">
      <c r="A344" s="2">
        <v>1507</v>
      </c>
      <c r="B344" s="1" t="s">
        <v>305</v>
      </c>
      <c r="C344" s="13">
        <v>2505388.8203907544</v>
      </c>
      <c r="D344" s="13">
        <v>2463942.1014835718</v>
      </c>
      <c r="E344" s="13">
        <v>41446.718907182396</v>
      </c>
      <c r="F344" s="13">
        <v>2207594</v>
      </c>
      <c r="G344" s="13">
        <v>2174125</v>
      </c>
      <c r="H344" s="13">
        <v>33469</v>
      </c>
      <c r="I344" s="13">
        <v>59245</v>
      </c>
      <c r="J344" s="13">
        <v>59245</v>
      </c>
      <c r="K344" s="13">
        <v>0</v>
      </c>
      <c r="L344" s="35">
        <v>708750.35364485846</v>
      </c>
      <c r="M344" s="13">
        <v>943943.35364485846</v>
      </c>
      <c r="N344" s="13">
        <v>665077</v>
      </c>
      <c r="O344" s="13">
        <v>3783</v>
      </c>
      <c r="P344" s="13">
        <v>282649.35364485846</v>
      </c>
      <c r="Q344" s="35">
        <v>92178.329982354073</v>
      </c>
      <c r="R344" s="13">
        <v>125249</v>
      </c>
      <c r="S344" s="13">
        <v>50</v>
      </c>
      <c r="T344" s="13">
        <v>93899.25</v>
      </c>
      <c r="U344" s="35">
        <v>61150.510736637661</v>
      </c>
      <c r="V344" s="13">
        <v>87615</v>
      </c>
      <c r="W344" s="13">
        <v>81</v>
      </c>
      <c r="X344" s="13">
        <v>65711.25</v>
      </c>
      <c r="Y344" s="35">
        <v>127306.19250258282</v>
      </c>
      <c r="Z344" s="13">
        <v>477547</v>
      </c>
      <c r="AA344" s="13">
        <v>381487</v>
      </c>
      <c r="AB344" s="13">
        <v>79019.700000000012</v>
      </c>
    </row>
    <row r="345" spans="1:28">
      <c r="A345" s="2">
        <v>1581</v>
      </c>
      <c r="B345" s="1" t="s">
        <v>308</v>
      </c>
      <c r="C345" s="13">
        <v>5105530.3061282495</v>
      </c>
      <c r="D345" s="13">
        <v>4969586.5890111243</v>
      </c>
      <c r="E345" s="13">
        <v>135943.71711712552</v>
      </c>
      <c r="F345" s="13">
        <v>5197688</v>
      </c>
      <c r="G345" s="13">
        <v>5052670</v>
      </c>
      <c r="H345" s="13">
        <v>145018</v>
      </c>
      <c r="I345" s="13">
        <v>131952</v>
      </c>
      <c r="J345" s="13">
        <v>128246</v>
      </c>
      <c r="K345" s="13">
        <v>3706</v>
      </c>
      <c r="L345" s="35">
        <v>1328253.4882781554</v>
      </c>
      <c r="M345" s="13">
        <v>2131491.4882781552</v>
      </c>
      <c r="N345" s="13">
        <v>1609499</v>
      </c>
      <c r="O345" s="13">
        <v>24902</v>
      </c>
      <c r="P345" s="13">
        <v>546894.48827815522</v>
      </c>
      <c r="Q345" s="35">
        <v>146049.52444922569</v>
      </c>
      <c r="R345" s="13">
        <v>282516</v>
      </c>
      <c r="S345" s="13">
        <v>3477</v>
      </c>
      <c r="T345" s="13">
        <v>209279.25</v>
      </c>
      <c r="U345" s="35">
        <v>36772.80558486373</v>
      </c>
      <c r="V345" s="13">
        <v>35037</v>
      </c>
      <c r="W345" s="13">
        <v>0</v>
      </c>
      <c r="X345" s="13">
        <v>26277.75</v>
      </c>
      <c r="Y345" s="35">
        <v>7152.3814912661383</v>
      </c>
      <c r="Z345" s="13">
        <v>218762</v>
      </c>
      <c r="AA345" s="13">
        <v>9698</v>
      </c>
      <c r="AB345" s="13">
        <v>162654.6</v>
      </c>
    </row>
    <row r="346" spans="1:28">
      <c r="A346" s="2">
        <v>1651</v>
      </c>
      <c r="B346" s="1" t="s">
        <v>314</v>
      </c>
      <c r="C346" s="13">
        <v>4223749.8514969917</v>
      </c>
      <c r="D346" s="13">
        <v>4202968.3400445022</v>
      </c>
      <c r="E346" s="13">
        <v>20781.511452489623</v>
      </c>
      <c r="F346" s="13">
        <v>4368828</v>
      </c>
      <c r="G346" s="13">
        <v>4351616</v>
      </c>
      <c r="H346" s="13">
        <v>17212</v>
      </c>
      <c r="I346" s="13">
        <v>11056</v>
      </c>
      <c r="J346" s="13">
        <v>11056</v>
      </c>
      <c r="K346" s="13">
        <v>0</v>
      </c>
      <c r="L346" s="35">
        <v>1536674.1726472818</v>
      </c>
      <c r="M346" s="13">
        <v>2346307.1726472815</v>
      </c>
      <c r="N346" s="13">
        <v>930919</v>
      </c>
      <c r="O346" s="13">
        <v>0</v>
      </c>
      <c r="P346" s="13">
        <v>1152505.6294854614</v>
      </c>
      <c r="Q346" s="35">
        <v>98435.922925909385</v>
      </c>
      <c r="R346" s="13">
        <v>163529</v>
      </c>
      <c r="S346" s="13">
        <v>100</v>
      </c>
      <c r="T346" s="13">
        <v>122571.75</v>
      </c>
      <c r="U346" s="35">
        <v>9808.7200546343447</v>
      </c>
      <c r="V346" s="13">
        <v>0</v>
      </c>
      <c r="W346" s="13">
        <v>0</v>
      </c>
      <c r="X346" s="13">
        <v>0</v>
      </c>
      <c r="Y346" s="35">
        <v>21486.346786852966</v>
      </c>
      <c r="Z346" s="13">
        <v>119346</v>
      </c>
      <c r="AA346" s="13">
        <v>42669</v>
      </c>
      <c r="AB346" s="13">
        <v>63422.85</v>
      </c>
    </row>
    <row r="347" spans="1:28">
      <c r="A347" s="2">
        <v>1652</v>
      </c>
      <c r="B347" s="1" t="s">
        <v>315</v>
      </c>
      <c r="C347" s="13">
        <v>3487429.3775699544</v>
      </c>
      <c r="D347" s="13">
        <v>3445521.9159022691</v>
      </c>
      <c r="E347" s="13">
        <v>41907.461667685311</v>
      </c>
      <c r="F347" s="13">
        <v>3268191</v>
      </c>
      <c r="G347" s="13">
        <v>3237091</v>
      </c>
      <c r="H347" s="13">
        <v>31100</v>
      </c>
      <c r="I347" s="13">
        <v>93753</v>
      </c>
      <c r="J347" s="13">
        <v>91356</v>
      </c>
      <c r="K347" s="13">
        <v>2397</v>
      </c>
      <c r="L347" s="35">
        <v>895132.87098496547</v>
      </c>
      <c r="M347" s="13">
        <v>1533086.8709849655</v>
      </c>
      <c r="N347" s="13">
        <v>1046647</v>
      </c>
      <c r="O347" s="13">
        <v>1630</v>
      </c>
      <c r="P347" s="13">
        <v>488069.87098496547</v>
      </c>
      <c r="Q347" s="35">
        <v>56174.115727824705</v>
      </c>
      <c r="R347" s="13">
        <v>88231</v>
      </c>
      <c r="S347" s="13">
        <v>10793</v>
      </c>
      <c r="T347" s="13">
        <v>58078.5</v>
      </c>
      <c r="U347" s="35">
        <v>14679.511667381901</v>
      </c>
      <c r="V347" s="13">
        <v>46023</v>
      </c>
      <c r="W347" s="13">
        <v>1293</v>
      </c>
      <c r="X347" s="13">
        <v>34517.25</v>
      </c>
      <c r="Y347" s="35">
        <v>65200.421532801018</v>
      </c>
      <c r="Z347" s="13">
        <v>229791</v>
      </c>
      <c r="AA347" s="13">
        <v>121738</v>
      </c>
      <c r="AB347" s="13">
        <v>82446.899999999994</v>
      </c>
    </row>
    <row r="348" spans="1:28">
      <c r="A348" s="2">
        <v>1655</v>
      </c>
      <c r="B348" s="1" t="s">
        <v>316</v>
      </c>
      <c r="C348" s="13">
        <v>3809224.8240580545</v>
      </c>
      <c r="D348" s="13">
        <v>3696728.6638813773</v>
      </c>
      <c r="E348" s="13">
        <v>112496.16017667727</v>
      </c>
      <c r="F348" s="13">
        <v>3562370</v>
      </c>
      <c r="G348" s="13">
        <v>3432487</v>
      </c>
      <c r="H348" s="13">
        <v>129883</v>
      </c>
      <c r="I348" s="13">
        <v>121387</v>
      </c>
      <c r="J348" s="13">
        <v>119164</v>
      </c>
      <c r="K348" s="13">
        <v>2223</v>
      </c>
      <c r="L348" s="35">
        <v>1010509.804227571</v>
      </c>
      <c r="M348" s="13">
        <v>1716443.804227571</v>
      </c>
      <c r="N348" s="13">
        <v>490561</v>
      </c>
      <c r="O348" s="13">
        <v>0</v>
      </c>
      <c r="P348" s="13">
        <v>757882.35317067825</v>
      </c>
      <c r="Q348" s="35">
        <v>164472.89453685048</v>
      </c>
      <c r="R348" s="13">
        <v>256515</v>
      </c>
      <c r="S348" s="13">
        <v>1346</v>
      </c>
      <c r="T348" s="13">
        <v>191376.75</v>
      </c>
      <c r="U348" s="35">
        <v>55397.265605509812</v>
      </c>
      <c r="V348" s="13">
        <v>72563</v>
      </c>
      <c r="W348" s="13">
        <v>927</v>
      </c>
      <c r="X348" s="13">
        <v>54422.25</v>
      </c>
      <c r="Y348" s="35">
        <v>14205.038076726933</v>
      </c>
      <c r="Z348" s="13">
        <v>313746</v>
      </c>
      <c r="AA348" s="13">
        <v>155523</v>
      </c>
      <c r="AB348" s="13">
        <v>126082.20000000001</v>
      </c>
    </row>
    <row r="349" spans="1:28">
      <c r="A349" s="2">
        <v>1658</v>
      </c>
      <c r="B349" s="1" t="s">
        <v>317</v>
      </c>
      <c r="C349" s="13">
        <v>927147.43305344181</v>
      </c>
      <c r="D349" s="13">
        <v>907414.89419646608</v>
      </c>
      <c r="E349" s="13">
        <v>19732.538856975698</v>
      </c>
      <c r="F349" s="13">
        <v>824542</v>
      </c>
      <c r="G349" s="13">
        <v>793755</v>
      </c>
      <c r="H349" s="13">
        <v>30787</v>
      </c>
      <c r="I349" s="13">
        <v>7175</v>
      </c>
      <c r="J349" s="13">
        <v>6781</v>
      </c>
      <c r="K349" s="13">
        <v>394</v>
      </c>
      <c r="L349" s="35">
        <v>386570.05429370492</v>
      </c>
      <c r="M349" s="13">
        <v>572523.05429370492</v>
      </c>
      <c r="N349" s="13">
        <v>375504</v>
      </c>
      <c r="O349" s="13">
        <v>0</v>
      </c>
      <c r="P349" s="13">
        <v>197019.05429370492</v>
      </c>
      <c r="Q349" s="35">
        <v>39937.368096651044</v>
      </c>
      <c r="R349" s="13">
        <v>116446</v>
      </c>
      <c r="S349" s="13">
        <v>885</v>
      </c>
      <c r="T349" s="13">
        <v>86670.75</v>
      </c>
      <c r="U349" s="35">
        <v>19111.128738423919</v>
      </c>
      <c r="V349" s="13">
        <v>35613</v>
      </c>
      <c r="W349" s="13">
        <v>817</v>
      </c>
      <c r="X349" s="13">
        <v>26709.75</v>
      </c>
      <c r="Y349" s="35">
        <v>46802.566998051007</v>
      </c>
      <c r="Z349" s="13">
        <v>5740</v>
      </c>
      <c r="AA349" s="13">
        <v>38319</v>
      </c>
      <c r="AB349" s="13">
        <v>-24434.25</v>
      </c>
    </row>
    <row r="350" spans="1:28">
      <c r="A350" s="2">
        <v>1659</v>
      </c>
      <c r="B350" s="1" t="s">
        <v>318</v>
      </c>
      <c r="C350" s="13">
        <v>2083678.3704172629</v>
      </c>
      <c r="D350" s="13">
        <v>2059891.9662524641</v>
      </c>
      <c r="E350" s="13">
        <v>23786.404164798703</v>
      </c>
      <c r="F350" s="13">
        <v>2209735</v>
      </c>
      <c r="G350" s="13">
        <v>2166813</v>
      </c>
      <c r="H350" s="13">
        <v>42922</v>
      </c>
      <c r="I350" s="13">
        <v>167376</v>
      </c>
      <c r="J350" s="13">
        <v>167376</v>
      </c>
      <c r="K350" s="13">
        <v>0</v>
      </c>
      <c r="L350" s="35">
        <v>560181.05334076285</v>
      </c>
      <c r="M350" s="13">
        <v>942479.05334076285</v>
      </c>
      <c r="N350" s="13">
        <v>397522</v>
      </c>
      <c r="O350" s="13">
        <v>0</v>
      </c>
      <c r="P350" s="13">
        <v>420135.79000557214</v>
      </c>
      <c r="Q350" s="35">
        <v>83859.635318484114</v>
      </c>
      <c r="R350" s="13">
        <v>147787</v>
      </c>
      <c r="S350" s="13">
        <v>1793</v>
      </c>
      <c r="T350" s="13">
        <v>109495.5</v>
      </c>
      <c r="U350" s="35">
        <v>11280.746338949108</v>
      </c>
      <c r="V350" s="13">
        <v>20163</v>
      </c>
      <c r="W350" s="13">
        <v>0</v>
      </c>
      <c r="X350" s="13">
        <v>15122.25</v>
      </c>
      <c r="Y350" s="35">
        <v>18636.836729339317</v>
      </c>
      <c r="Z350" s="13">
        <v>25820</v>
      </c>
      <c r="AA350" s="13">
        <v>12317</v>
      </c>
      <c r="AB350" s="13">
        <v>11345.400000000001</v>
      </c>
    </row>
    <row r="351" spans="1:28">
      <c r="A351" s="2">
        <v>1663</v>
      </c>
      <c r="B351" s="1" t="s">
        <v>319</v>
      </c>
      <c r="C351" s="13">
        <v>2629409.0436905692</v>
      </c>
      <c r="D351" s="13">
        <v>2612065.2100191135</v>
      </c>
      <c r="E351" s="13">
        <v>17343.833671455715</v>
      </c>
      <c r="F351" s="13">
        <v>2696017</v>
      </c>
      <c r="G351" s="13">
        <v>2679229</v>
      </c>
      <c r="H351" s="13">
        <v>16788</v>
      </c>
      <c r="I351" s="13">
        <v>112126</v>
      </c>
      <c r="J351" s="13">
        <v>112126</v>
      </c>
      <c r="K351" s="13">
        <v>0</v>
      </c>
      <c r="L351" s="35">
        <v>956085.55668207072</v>
      </c>
      <c r="M351" s="13">
        <v>1589250.5566820707</v>
      </c>
      <c r="N351" s="13">
        <v>944890</v>
      </c>
      <c r="O351" s="13">
        <v>0</v>
      </c>
      <c r="P351" s="13">
        <v>644360.55668207072</v>
      </c>
      <c r="Q351" s="35">
        <v>54934.790582052614</v>
      </c>
      <c r="R351" s="13">
        <v>144480</v>
      </c>
      <c r="S351" s="13">
        <v>2250</v>
      </c>
      <c r="T351" s="13">
        <v>106672.5</v>
      </c>
      <c r="U351" s="35">
        <v>12913.725108842204</v>
      </c>
      <c r="V351" s="13">
        <v>13579</v>
      </c>
      <c r="W351" s="13">
        <v>0</v>
      </c>
      <c r="X351" s="13">
        <v>10184.25</v>
      </c>
      <c r="Y351" s="35">
        <v>2231.2951035968576</v>
      </c>
      <c r="Z351" s="13">
        <v>403503</v>
      </c>
      <c r="AA351" s="13">
        <v>43673</v>
      </c>
      <c r="AB351" s="13">
        <v>272329.8</v>
      </c>
    </row>
    <row r="352" spans="1:28">
      <c r="A352" s="2">
        <v>1666</v>
      </c>
      <c r="B352" s="1" t="s">
        <v>508</v>
      </c>
      <c r="C352" s="13">
        <v>638367.37237394124</v>
      </c>
      <c r="D352" s="13">
        <v>612816.27870410949</v>
      </c>
      <c r="E352" s="13">
        <v>25551.093669831724</v>
      </c>
      <c r="F352" s="13">
        <v>668246</v>
      </c>
      <c r="G352" s="13">
        <v>652690</v>
      </c>
      <c r="H352" s="13">
        <v>15556</v>
      </c>
      <c r="I352" s="13">
        <v>8282</v>
      </c>
      <c r="J352" s="13">
        <v>8282</v>
      </c>
      <c r="K352" s="13">
        <v>0</v>
      </c>
      <c r="L352" s="35">
        <v>184469.86485911379</v>
      </c>
      <c r="M352" s="13">
        <v>322740.61485911382</v>
      </c>
      <c r="N352" s="13">
        <v>129635</v>
      </c>
      <c r="O352" s="13">
        <v>0</v>
      </c>
      <c r="P352" s="13">
        <v>138352.39864433534</v>
      </c>
      <c r="Q352" s="35">
        <v>31109.930204276872</v>
      </c>
      <c r="R352" s="13">
        <v>34180</v>
      </c>
      <c r="S352" s="13">
        <v>0</v>
      </c>
      <c r="T352" s="13">
        <v>25635</v>
      </c>
      <c r="U352" s="35">
        <v>6309.6892433822622</v>
      </c>
      <c r="V352" s="13">
        <v>1685</v>
      </c>
      <c r="W352" s="13">
        <v>0</v>
      </c>
      <c r="X352" s="13">
        <v>1263.75</v>
      </c>
      <c r="Y352" s="35">
        <v>0</v>
      </c>
      <c r="Z352" s="13">
        <v>197526</v>
      </c>
      <c r="AA352" s="13">
        <v>129906</v>
      </c>
      <c r="AB352" s="13">
        <v>51741.15</v>
      </c>
    </row>
    <row r="353" spans="1:28">
      <c r="A353" s="2">
        <v>1667</v>
      </c>
      <c r="B353" s="1" t="s">
        <v>320</v>
      </c>
      <c r="C353" s="13">
        <v>721996.76551280566</v>
      </c>
      <c r="D353" s="13">
        <v>688898.2133705609</v>
      </c>
      <c r="E353" s="13">
        <v>33098.552142244815</v>
      </c>
      <c r="F353" s="13">
        <v>512009</v>
      </c>
      <c r="G353" s="13">
        <v>481936</v>
      </c>
      <c r="H353" s="13">
        <v>30073</v>
      </c>
      <c r="I353" s="13">
        <v>21595</v>
      </c>
      <c r="J353" s="13">
        <v>20922</v>
      </c>
      <c r="K353" s="13">
        <v>673</v>
      </c>
      <c r="L353" s="35">
        <v>170998.98176291061</v>
      </c>
      <c r="M353" s="13">
        <v>296603.73176291061</v>
      </c>
      <c r="N353" s="13">
        <v>38588</v>
      </c>
      <c r="O353" s="13">
        <v>78</v>
      </c>
      <c r="P353" s="13">
        <v>128249.23632218296</v>
      </c>
      <c r="Q353" s="35">
        <v>57045.332102518973</v>
      </c>
      <c r="R353" s="13">
        <v>60238</v>
      </c>
      <c r="S353" s="13">
        <v>10697</v>
      </c>
      <c r="T353" s="13">
        <v>37155.75</v>
      </c>
      <c r="U353" s="35">
        <v>0</v>
      </c>
      <c r="V353" s="13">
        <v>0</v>
      </c>
      <c r="W353" s="13">
        <v>0</v>
      </c>
      <c r="X353" s="13">
        <v>0</v>
      </c>
      <c r="Y353" s="35">
        <v>128345.95377147758</v>
      </c>
      <c r="Z353" s="13">
        <v>221654</v>
      </c>
      <c r="AA353" s="13">
        <v>224407</v>
      </c>
      <c r="AB353" s="13">
        <v>-1490.4</v>
      </c>
    </row>
    <row r="354" spans="1:28">
      <c r="A354" s="2">
        <v>1669</v>
      </c>
      <c r="B354" s="1" t="s">
        <v>321</v>
      </c>
      <c r="C354" s="13">
        <v>1586992.5350599147</v>
      </c>
      <c r="D354" s="13">
        <v>1548583.139787504</v>
      </c>
      <c r="E354" s="13">
        <v>38409.395272410729</v>
      </c>
      <c r="F354" s="13">
        <v>1434094</v>
      </c>
      <c r="G354" s="13">
        <v>1394236</v>
      </c>
      <c r="H354" s="13">
        <v>39858</v>
      </c>
      <c r="I354" s="13">
        <v>29115</v>
      </c>
      <c r="J354" s="13">
        <v>29115</v>
      </c>
      <c r="K354" s="13">
        <v>0</v>
      </c>
      <c r="L354" s="35">
        <v>340535.86736557417</v>
      </c>
      <c r="M354" s="13">
        <v>311232.86736557417</v>
      </c>
      <c r="N354" s="13">
        <v>238618</v>
      </c>
      <c r="O354" s="13">
        <v>0</v>
      </c>
      <c r="P354" s="13">
        <v>72614.867365574173</v>
      </c>
      <c r="Q354" s="35">
        <v>24554.929965508371</v>
      </c>
      <c r="R354" s="13">
        <v>146080</v>
      </c>
      <c r="S354" s="13">
        <v>306</v>
      </c>
      <c r="T354" s="13">
        <v>109330.5</v>
      </c>
      <c r="U354" s="35">
        <v>8583.8393902513362</v>
      </c>
      <c r="V354" s="13">
        <v>350</v>
      </c>
      <c r="W354" s="13">
        <v>0</v>
      </c>
      <c r="X354" s="13">
        <v>262.5</v>
      </c>
      <c r="Y354" s="35">
        <v>802.76562621393361</v>
      </c>
      <c r="Z354" s="13">
        <v>20584</v>
      </c>
      <c r="AA354" s="13">
        <v>33618</v>
      </c>
      <c r="AB354" s="13">
        <v>-8911.2000000000007</v>
      </c>
    </row>
    <row r="355" spans="1:28">
      <c r="A355" s="2">
        <v>1670</v>
      </c>
      <c r="B355" s="1" t="s">
        <v>533</v>
      </c>
      <c r="C355" s="13">
        <v>378463.27072166576</v>
      </c>
      <c r="D355" s="13">
        <v>361853.04688246711</v>
      </c>
      <c r="E355" s="13">
        <v>16610.223839198643</v>
      </c>
      <c r="F355" s="13">
        <v>384385</v>
      </c>
      <c r="G355" s="13">
        <v>371631</v>
      </c>
      <c r="H355" s="13">
        <v>12754</v>
      </c>
      <c r="I355" s="13">
        <v>8645</v>
      </c>
      <c r="J355" s="13">
        <v>8645</v>
      </c>
      <c r="K355" s="13">
        <v>0</v>
      </c>
      <c r="L355" s="35">
        <v>223264.93966263768</v>
      </c>
      <c r="M355" s="13">
        <v>406358.68966263765</v>
      </c>
      <c r="N355" s="13">
        <v>218938</v>
      </c>
      <c r="O355" s="13">
        <v>0</v>
      </c>
      <c r="P355" s="13">
        <v>167448.70474697827</v>
      </c>
      <c r="Q355" s="35">
        <v>29120.554618897368</v>
      </c>
      <c r="R355" s="13">
        <v>37123</v>
      </c>
      <c r="S355" s="13">
        <v>0</v>
      </c>
      <c r="T355" s="13">
        <v>27842.25</v>
      </c>
      <c r="U355" s="35">
        <v>7221.4601543997715</v>
      </c>
      <c r="V355" s="13">
        <v>39864</v>
      </c>
      <c r="W355" s="13">
        <v>0</v>
      </c>
      <c r="X355" s="13">
        <v>29898</v>
      </c>
      <c r="Y355" s="35">
        <v>0</v>
      </c>
      <c r="Z355" s="13">
        <v>39483</v>
      </c>
      <c r="AA355" s="13">
        <v>9735</v>
      </c>
      <c r="AB355" s="13">
        <v>23829.300000000003</v>
      </c>
    </row>
    <row r="356" spans="1:28">
      <c r="A356" s="2">
        <v>1671</v>
      </c>
      <c r="B356" s="1" t="s">
        <v>438</v>
      </c>
      <c r="C356" s="13">
        <v>505192.86048243602</v>
      </c>
      <c r="D356" s="13">
        <v>505192.86048243602</v>
      </c>
      <c r="E356" s="13">
        <v>0</v>
      </c>
      <c r="F356" s="13">
        <v>513109</v>
      </c>
      <c r="G356" s="13">
        <v>501646</v>
      </c>
      <c r="H356" s="13">
        <v>11463</v>
      </c>
      <c r="I356" s="13">
        <v>9794</v>
      </c>
      <c r="J356" s="13">
        <v>9794</v>
      </c>
      <c r="K356" s="13">
        <v>0</v>
      </c>
      <c r="L356" s="35">
        <v>150560.6931042326</v>
      </c>
      <c r="M356" s="13">
        <v>265986.4431042326</v>
      </c>
      <c r="N356" s="13">
        <v>137564</v>
      </c>
      <c r="O356" s="13">
        <v>612</v>
      </c>
      <c r="P356" s="13">
        <v>112920.51982817445</v>
      </c>
      <c r="Q356" s="35">
        <v>22925.465878642666</v>
      </c>
      <c r="R356" s="13">
        <v>99724</v>
      </c>
      <c r="S356" s="13">
        <v>0</v>
      </c>
      <c r="T356" s="13">
        <v>74793</v>
      </c>
      <c r="U356" s="35">
        <v>6734.7914366219375</v>
      </c>
      <c r="V356" s="13">
        <v>15980</v>
      </c>
      <c r="W356" s="13">
        <v>0</v>
      </c>
      <c r="X356" s="13">
        <v>11985</v>
      </c>
      <c r="Y356" s="35">
        <v>15557.879926397036</v>
      </c>
      <c r="Z356" s="13">
        <v>14662</v>
      </c>
      <c r="AA356" s="13">
        <v>93230</v>
      </c>
      <c r="AB356" s="13">
        <v>-58530</v>
      </c>
    </row>
    <row r="357" spans="1:28">
      <c r="A357" s="2">
        <v>1672</v>
      </c>
      <c r="B357" s="1" t="s">
        <v>446</v>
      </c>
      <c r="C357" s="13">
        <v>870368.70340017183</v>
      </c>
      <c r="D357" s="13">
        <v>829160.18402693875</v>
      </c>
      <c r="E357" s="13">
        <v>41208.519373233074</v>
      </c>
      <c r="F357" s="13">
        <v>935297</v>
      </c>
      <c r="G357" s="13">
        <v>892054</v>
      </c>
      <c r="H357" s="13">
        <v>43243</v>
      </c>
      <c r="I357" s="13">
        <v>25387</v>
      </c>
      <c r="J357" s="13">
        <v>24951</v>
      </c>
      <c r="K357" s="13">
        <v>436</v>
      </c>
      <c r="L357" s="35">
        <v>254529.52700826907</v>
      </c>
      <c r="M357" s="13">
        <v>439644.5270082691</v>
      </c>
      <c r="N357" s="13">
        <v>190712</v>
      </c>
      <c r="O357" s="13">
        <v>0</v>
      </c>
      <c r="P357" s="13">
        <v>190897.14525620179</v>
      </c>
      <c r="Q357" s="35">
        <v>45380.613243924949</v>
      </c>
      <c r="R357" s="13">
        <v>73207</v>
      </c>
      <c r="S357" s="13">
        <v>0</v>
      </c>
      <c r="T357" s="13">
        <v>54905.25</v>
      </c>
      <c r="U357" s="35">
        <v>4695.4736047769866</v>
      </c>
      <c r="V357" s="13">
        <v>18694</v>
      </c>
      <c r="W357" s="13">
        <v>0</v>
      </c>
      <c r="X357" s="13">
        <v>14020.5</v>
      </c>
      <c r="Y357" s="35">
        <v>31811.648986332159</v>
      </c>
      <c r="Z357" s="13">
        <v>11117</v>
      </c>
      <c r="AA357" s="13">
        <v>30886</v>
      </c>
      <c r="AB357" s="13">
        <v>-14041.8</v>
      </c>
    </row>
    <row r="358" spans="1:28">
      <c r="A358" s="2">
        <v>1674</v>
      </c>
      <c r="B358" s="1" t="s">
        <v>322</v>
      </c>
      <c r="C358" s="13">
        <v>17499801.449092776</v>
      </c>
      <c r="D358" s="13">
        <v>17021586.249536224</v>
      </c>
      <c r="E358" s="13">
        <v>478215.19955655292</v>
      </c>
      <c r="F358" s="13">
        <v>16547755</v>
      </c>
      <c r="G358" s="13">
        <v>15996455</v>
      </c>
      <c r="H358" s="13">
        <v>551300</v>
      </c>
      <c r="I358" s="13">
        <v>521612</v>
      </c>
      <c r="J358" s="13">
        <v>506717</v>
      </c>
      <c r="K358" s="13">
        <v>14895</v>
      </c>
      <c r="L358" s="35">
        <v>4700307.0462100394</v>
      </c>
      <c r="M358" s="13">
        <v>4776355.0462100394</v>
      </c>
      <c r="N358" s="13">
        <v>3660675</v>
      </c>
      <c r="O358" s="13">
        <v>47979</v>
      </c>
      <c r="P358" s="13">
        <v>1163659.0462100394</v>
      </c>
      <c r="Q358" s="35">
        <v>429483.54391797743</v>
      </c>
      <c r="R358" s="13">
        <v>636777</v>
      </c>
      <c r="S358" s="13">
        <v>12313</v>
      </c>
      <c r="T358" s="13">
        <v>468348</v>
      </c>
      <c r="U358" s="35">
        <v>41862.89129453768</v>
      </c>
      <c r="V358" s="13">
        <v>150778</v>
      </c>
      <c r="W358" s="13">
        <v>0</v>
      </c>
      <c r="X358" s="13">
        <v>113083.5</v>
      </c>
      <c r="Y358" s="35">
        <v>76754.008777289055</v>
      </c>
      <c r="Z358" s="13">
        <v>442091</v>
      </c>
      <c r="AA358" s="13">
        <v>66060</v>
      </c>
      <c r="AB358" s="13">
        <v>295122.45</v>
      </c>
    </row>
    <row r="359" spans="1:28">
      <c r="A359" s="2">
        <v>1676</v>
      </c>
      <c r="B359" s="1" t="s">
        <v>323</v>
      </c>
      <c r="C359" s="13">
        <v>3635339.4308153586</v>
      </c>
      <c r="D359" s="13">
        <v>3535801.1016239906</v>
      </c>
      <c r="E359" s="13">
        <v>99538.329191368262</v>
      </c>
      <c r="F359" s="13">
        <v>3705461</v>
      </c>
      <c r="G359" s="13">
        <v>3609537</v>
      </c>
      <c r="H359" s="13">
        <v>95924</v>
      </c>
      <c r="I359" s="13">
        <v>367450</v>
      </c>
      <c r="J359" s="13">
        <v>366305</v>
      </c>
      <c r="K359" s="13">
        <v>1145</v>
      </c>
      <c r="L359" s="35">
        <v>1256883.2758226458</v>
      </c>
      <c r="M359" s="13">
        <v>2181366.275822646</v>
      </c>
      <c r="N359" s="13">
        <v>1288974</v>
      </c>
      <c r="O359" s="13">
        <v>39499</v>
      </c>
      <c r="P359" s="13">
        <v>931891.27582264598</v>
      </c>
      <c r="Q359" s="35">
        <v>116739.92023182071</v>
      </c>
      <c r="R359" s="13">
        <v>223662</v>
      </c>
      <c r="S359" s="13">
        <v>1309</v>
      </c>
      <c r="T359" s="13">
        <v>166764.75</v>
      </c>
      <c r="U359" s="35">
        <v>30719.643527057131</v>
      </c>
      <c r="V359" s="13">
        <v>60817</v>
      </c>
      <c r="W359" s="13">
        <v>0</v>
      </c>
      <c r="X359" s="13">
        <v>45612.75</v>
      </c>
      <c r="Y359" s="35">
        <v>23153.659803634346</v>
      </c>
      <c r="Z359" s="13">
        <v>132400</v>
      </c>
      <c r="AA359" s="13">
        <v>178211</v>
      </c>
      <c r="AB359" s="13">
        <v>-31810.949999999997</v>
      </c>
    </row>
    <row r="360" spans="1:28">
      <c r="A360" s="2">
        <v>1679</v>
      </c>
      <c r="B360" s="1" t="s">
        <v>534</v>
      </c>
      <c r="C360" s="13">
        <v>1167322.4491437366</v>
      </c>
      <c r="D360" s="13">
        <v>1124801.0365646044</v>
      </c>
      <c r="E360" s="13">
        <v>42521.412579132164</v>
      </c>
      <c r="F360" s="13">
        <v>1058884</v>
      </c>
      <c r="G360" s="13">
        <v>1007730</v>
      </c>
      <c r="H360" s="13">
        <v>51154</v>
      </c>
      <c r="I360" s="13">
        <v>14442</v>
      </c>
      <c r="J360" s="13">
        <v>13632</v>
      </c>
      <c r="K360" s="13">
        <v>810</v>
      </c>
      <c r="L360" s="35">
        <v>282250.13368332956</v>
      </c>
      <c r="M360" s="13">
        <v>304579.13368332956</v>
      </c>
      <c r="N360" s="13">
        <v>310366</v>
      </c>
      <c r="O360" s="13">
        <v>0</v>
      </c>
      <c r="P360" s="13">
        <v>-5786.8663166704355</v>
      </c>
      <c r="Q360" s="35">
        <v>91420.338434950259</v>
      </c>
      <c r="R360" s="13">
        <v>267041</v>
      </c>
      <c r="S360" s="13">
        <v>4108</v>
      </c>
      <c r="T360" s="13">
        <v>197199.75</v>
      </c>
      <c r="U360" s="35">
        <v>0</v>
      </c>
      <c r="V360" s="13">
        <v>17487</v>
      </c>
      <c r="W360" s="13">
        <v>0</v>
      </c>
      <c r="X360" s="13">
        <v>13115.25</v>
      </c>
      <c r="Y360" s="35">
        <v>0</v>
      </c>
      <c r="Z360" s="13">
        <v>19600</v>
      </c>
      <c r="AA360" s="13">
        <v>2300</v>
      </c>
      <c r="AB360" s="13">
        <v>14412.9</v>
      </c>
    </row>
    <row r="361" spans="1:28">
      <c r="A361" s="2">
        <v>1681</v>
      </c>
      <c r="B361" s="1" t="s">
        <v>325</v>
      </c>
      <c r="C361" s="13">
        <v>3810856.3521915018</v>
      </c>
      <c r="D361" s="13">
        <v>3780403.7159991353</v>
      </c>
      <c r="E361" s="13">
        <v>30452.636192366408</v>
      </c>
      <c r="F361" s="13">
        <v>3643988</v>
      </c>
      <c r="G361" s="13">
        <v>3604949</v>
      </c>
      <c r="H361" s="13">
        <v>39039</v>
      </c>
      <c r="I361" s="13">
        <v>97528</v>
      </c>
      <c r="J361" s="13">
        <v>97528</v>
      </c>
      <c r="K361" s="13">
        <v>0</v>
      </c>
      <c r="L361" s="35">
        <v>1256756.3488694832</v>
      </c>
      <c r="M361" s="13">
        <v>1241454.3488694832</v>
      </c>
      <c r="N361" s="13">
        <v>1230245</v>
      </c>
      <c r="O361" s="13">
        <v>25700</v>
      </c>
      <c r="P361" s="13">
        <v>36909.348869483219</v>
      </c>
      <c r="Q361" s="35">
        <v>101066.22275988785</v>
      </c>
      <c r="R361" s="13">
        <v>374774</v>
      </c>
      <c r="S361" s="13">
        <v>3624</v>
      </c>
      <c r="T361" s="13">
        <v>278362.5</v>
      </c>
      <c r="U361" s="35">
        <v>11765.362839242336</v>
      </c>
      <c r="V361" s="13">
        <v>74602</v>
      </c>
      <c r="W361" s="13">
        <v>206</v>
      </c>
      <c r="X361" s="13">
        <v>55951.5</v>
      </c>
      <c r="Y361" s="35">
        <v>46982.747256149501</v>
      </c>
      <c r="Z361" s="13">
        <v>258825</v>
      </c>
      <c r="AA361" s="13">
        <v>89574</v>
      </c>
      <c r="AB361" s="13">
        <v>136716.75</v>
      </c>
    </row>
    <row r="362" spans="1:28">
      <c r="A362" s="2">
        <v>1684</v>
      </c>
      <c r="B362" s="1" t="s">
        <v>326</v>
      </c>
      <c r="C362" s="13">
        <v>4070429.2152853222</v>
      </c>
      <c r="D362" s="13">
        <v>3877014.5486414842</v>
      </c>
      <c r="E362" s="13">
        <v>193414.66664383782</v>
      </c>
      <c r="F362" s="13">
        <v>3966141</v>
      </c>
      <c r="G362" s="13">
        <v>3741384</v>
      </c>
      <c r="H362" s="13">
        <v>224757</v>
      </c>
      <c r="I362" s="13">
        <v>94971</v>
      </c>
      <c r="J362" s="13">
        <v>82345</v>
      </c>
      <c r="K362" s="13">
        <v>12626</v>
      </c>
      <c r="L362" s="35">
        <v>1275217.6553275085</v>
      </c>
      <c r="M362" s="13">
        <v>2263359.6553275082</v>
      </c>
      <c r="N362" s="13">
        <v>1520893</v>
      </c>
      <c r="O362" s="13">
        <v>59061</v>
      </c>
      <c r="P362" s="13">
        <v>801527.65532750823</v>
      </c>
      <c r="Q362" s="35">
        <v>143841.12798752639</v>
      </c>
      <c r="R362" s="13">
        <v>233874</v>
      </c>
      <c r="S362" s="13">
        <v>1274</v>
      </c>
      <c r="T362" s="13">
        <v>174450</v>
      </c>
      <c r="U362" s="35">
        <v>21908.301169940976</v>
      </c>
      <c r="V362" s="13">
        <v>91247</v>
      </c>
      <c r="W362" s="13">
        <v>720</v>
      </c>
      <c r="X362" s="13">
        <v>68435.25</v>
      </c>
      <c r="Y362" s="35">
        <v>26345.055444596197</v>
      </c>
      <c r="Z362" s="13">
        <v>42430</v>
      </c>
      <c r="AA362" s="13">
        <v>944</v>
      </c>
      <c r="AB362" s="13">
        <v>33868.5</v>
      </c>
    </row>
    <row r="363" spans="1:28">
      <c r="A363" s="2">
        <v>1685</v>
      </c>
      <c r="B363" s="1" t="s">
        <v>327</v>
      </c>
      <c r="C363" s="13">
        <v>880833.63149846112</v>
      </c>
      <c r="D363" s="13">
        <v>866389.56961822882</v>
      </c>
      <c r="E363" s="13">
        <v>14444.061880232255</v>
      </c>
      <c r="F363" s="13">
        <v>813696</v>
      </c>
      <c r="G363" s="13">
        <v>800078</v>
      </c>
      <c r="H363" s="13">
        <v>13618</v>
      </c>
      <c r="I363" s="13">
        <v>5151</v>
      </c>
      <c r="J363" s="13">
        <v>5151</v>
      </c>
      <c r="K363" s="13">
        <v>0</v>
      </c>
      <c r="L363" s="35">
        <v>269499.95108692197</v>
      </c>
      <c r="M363" s="13">
        <v>475907.45108692197</v>
      </c>
      <c r="N363" s="13">
        <v>78895</v>
      </c>
      <c r="O363" s="13">
        <v>0</v>
      </c>
      <c r="P363" s="13">
        <v>202124.96331519147</v>
      </c>
      <c r="Q363" s="35">
        <v>47513.441099174728</v>
      </c>
      <c r="R363" s="13">
        <v>88362</v>
      </c>
      <c r="S363" s="13">
        <v>6768</v>
      </c>
      <c r="T363" s="13">
        <v>61195.5</v>
      </c>
      <c r="U363" s="35">
        <v>10555.727219030683</v>
      </c>
      <c r="V363" s="13">
        <v>39214</v>
      </c>
      <c r="W363" s="13">
        <v>0</v>
      </c>
      <c r="X363" s="13">
        <v>29410.5</v>
      </c>
      <c r="Y363" s="35">
        <v>10917.29466820414</v>
      </c>
      <c r="Z363" s="13">
        <v>0</v>
      </c>
      <c r="AA363" s="13">
        <v>53559</v>
      </c>
      <c r="AB363" s="13">
        <v>-40169.25</v>
      </c>
    </row>
    <row r="364" spans="1:28">
      <c r="A364" s="2">
        <v>1690</v>
      </c>
      <c r="B364" s="1" t="s">
        <v>328</v>
      </c>
      <c r="C364" s="13">
        <v>1647401.5505351578</v>
      </c>
      <c r="D364" s="13">
        <v>1635737.6015253388</v>
      </c>
      <c r="E364" s="13">
        <v>11663.949009819016</v>
      </c>
      <c r="F364" s="13">
        <v>1565221</v>
      </c>
      <c r="G364" s="13">
        <v>1529002</v>
      </c>
      <c r="H364" s="13">
        <v>36219</v>
      </c>
      <c r="I364" s="13">
        <v>120153</v>
      </c>
      <c r="J364" s="13">
        <v>120153</v>
      </c>
      <c r="K364" s="13">
        <v>0</v>
      </c>
      <c r="L364" s="35">
        <v>471363.6932832126</v>
      </c>
      <c r="M364" s="13">
        <v>807090.6932832126</v>
      </c>
      <c r="N364" s="13">
        <v>453271</v>
      </c>
      <c r="O364" s="13">
        <v>15690</v>
      </c>
      <c r="P364" s="13">
        <v>353522.76996240945</v>
      </c>
      <c r="Q364" s="35">
        <v>65786.186303435737</v>
      </c>
      <c r="R364" s="13">
        <v>102751</v>
      </c>
      <c r="S364" s="13">
        <v>0</v>
      </c>
      <c r="T364" s="13">
        <v>77063.25</v>
      </c>
      <c r="U364" s="35">
        <v>20616.576850345111</v>
      </c>
      <c r="V364" s="13">
        <v>30771</v>
      </c>
      <c r="W364" s="13">
        <v>0</v>
      </c>
      <c r="X364" s="13">
        <v>23078.25</v>
      </c>
      <c r="Y364" s="35">
        <v>10863.657766675369</v>
      </c>
      <c r="Z364" s="13">
        <v>80446</v>
      </c>
      <c r="AA364" s="13">
        <v>77821</v>
      </c>
      <c r="AB364" s="13">
        <v>3822</v>
      </c>
    </row>
    <row r="365" spans="1:28">
      <c r="A365" s="2">
        <v>1695</v>
      </c>
      <c r="B365" s="1" t="s">
        <v>329</v>
      </c>
      <c r="C365" s="13">
        <v>653166.83814991743</v>
      </c>
      <c r="D365" s="13">
        <v>628160.36031592288</v>
      </c>
      <c r="E365" s="13">
        <v>25006.477833994537</v>
      </c>
      <c r="F365" s="13">
        <v>686168</v>
      </c>
      <c r="G365" s="13">
        <v>662516</v>
      </c>
      <c r="H365" s="13">
        <v>23652</v>
      </c>
      <c r="I365" s="13">
        <v>15108</v>
      </c>
      <c r="J365" s="13">
        <v>15108</v>
      </c>
      <c r="K365" s="13">
        <v>0</v>
      </c>
      <c r="L365" s="35">
        <v>162453.33004009785</v>
      </c>
      <c r="M365" s="13">
        <v>129917.33004009785</v>
      </c>
      <c r="N365" s="13">
        <v>141747</v>
      </c>
      <c r="O365" s="13">
        <v>31383</v>
      </c>
      <c r="P365" s="13">
        <v>19553.330040097848</v>
      </c>
      <c r="Q365" s="35">
        <v>27756.477231291665</v>
      </c>
      <c r="R365" s="13">
        <v>53133</v>
      </c>
      <c r="S365" s="13">
        <v>0</v>
      </c>
      <c r="T365" s="13">
        <v>39849.75</v>
      </c>
      <c r="U365" s="35">
        <v>14754.271018606809</v>
      </c>
      <c r="V365" s="13">
        <v>17487</v>
      </c>
      <c r="W365" s="13">
        <v>0</v>
      </c>
      <c r="X365" s="13">
        <v>13115.25</v>
      </c>
      <c r="Y365" s="35">
        <v>1611.8882185349808</v>
      </c>
      <c r="Z365" s="13">
        <v>0</v>
      </c>
      <c r="AA365" s="13">
        <v>3360</v>
      </c>
      <c r="AB365" s="13">
        <v>-2520</v>
      </c>
    </row>
    <row r="366" spans="1:28">
      <c r="A366" s="2">
        <v>1696</v>
      </c>
      <c r="B366" s="1" t="s">
        <v>330</v>
      </c>
      <c r="C366" s="13">
        <v>1707794.3714654513</v>
      </c>
      <c r="D366" s="13">
        <v>1663934.3446039842</v>
      </c>
      <c r="E366" s="13">
        <v>43860.026861467093</v>
      </c>
      <c r="F366" s="13">
        <v>1664816</v>
      </c>
      <c r="G366" s="13">
        <v>1611973</v>
      </c>
      <c r="H366" s="13">
        <v>52843</v>
      </c>
      <c r="I366" s="13">
        <v>22535</v>
      </c>
      <c r="J366" s="13">
        <v>21941</v>
      </c>
      <c r="K366" s="13">
        <v>594</v>
      </c>
      <c r="L366" s="35">
        <v>416211.5047716457</v>
      </c>
      <c r="M366" s="13">
        <v>735212.00477164565</v>
      </c>
      <c r="N366" s="13">
        <v>285501</v>
      </c>
      <c r="O366" s="13">
        <v>16088</v>
      </c>
      <c r="P366" s="13">
        <v>312158.62857873429</v>
      </c>
      <c r="Q366" s="35">
        <v>62357.933218303886</v>
      </c>
      <c r="R366" s="13">
        <v>65518</v>
      </c>
      <c r="S366" s="13">
        <v>1291</v>
      </c>
      <c r="T366" s="13">
        <v>48170.25</v>
      </c>
      <c r="U366" s="35">
        <v>16799.452328979201</v>
      </c>
      <c r="V366" s="13">
        <v>34092</v>
      </c>
      <c r="W366" s="13">
        <v>0</v>
      </c>
      <c r="X366" s="13">
        <v>25569</v>
      </c>
      <c r="Y366" s="35">
        <v>4327.7033326083993</v>
      </c>
      <c r="Z366" s="13">
        <v>57502</v>
      </c>
      <c r="AA366" s="13">
        <v>11335</v>
      </c>
      <c r="AB366" s="13">
        <v>35911.800000000003</v>
      </c>
    </row>
    <row r="367" spans="1:28">
      <c r="A367" s="2">
        <v>1700</v>
      </c>
      <c r="B367" s="1" t="s">
        <v>332</v>
      </c>
      <c r="C367" s="13">
        <v>3905432.4539748682</v>
      </c>
      <c r="D367" s="13">
        <v>3821653.3164849733</v>
      </c>
      <c r="E367" s="13">
        <v>83779.137489894667</v>
      </c>
      <c r="F367" s="13">
        <v>3825843</v>
      </c>
      <c r="G367" s="13">
        <v>3746238</v>
      </c>
      <c r="H367" s="13">
        <v>79605</v>
      </c>
      <c r="I367" s="13">
        <v>145578</v>
      </c>
      <c r="J367" s="13">
        <v>145578</v>
      </c>
      <c r="K367" s="13">
        <v>0</v>
      </c>
      <c r="L367" s="35">
        <v>1180981.3615217803</v>
      </c>
      <c r="M367" s="13">
        <v>2020031.8615217803</v>
      </c>
      <c r="N367" s="13">
        <v>1439603</v>
      </c>
      <c r="O367" s="13">
        <v>17223</v>
      </c>
      <c r="P367" s="13">
        <v>597651.86152178026</v>
      </c>
      <c r="Q367" s="35">
        <v>91828.665074545279</v>
      </c>
      <c r="R367" s="13">
        <v>161855</v>
      </c>
      <c r="S367" s="13">
        <v>7150</v>
      </c>
      <c r="T367" s="13">
        <v>116028.75</v>
      </c>
      <c r="U367" s="35">
        <v>46099.840878468567</v>
      </c>
      <c r="V367" s="13">
        <v>48696</v>
      </c>
      <c r="W367" s="13">
        <v>4642</v>
      </c>
      <c r="X367" s="13">
        <v>36522</v>
      </c>
      <c r="Y367" s="35">
        <v>7193.5031157715284</v>
      </c>
      <c r="Z367" s="13">
        <v>44770</v>
      </c>
      <c r="AA367" s="13">
        <v>42641</v>
      </c>
      <c r="AB367" s="13">
        <v>3037.9500000000007</v>
      </c>
    </row>
    <row r="368" spans="1:28">
      <c r="A368" s="2">
        <v>1701</v>
      </c>
      <c r="B368" s="1" t="s">
        <v>333</v>
      </c>
      <c r="C368" s="13">
        <v>1913407.8810758351</v>
      </c>
      <c r="D368" s="13">
        <v>1896040.5629432858</v>
      </c>
      <c r="E368" s="13">
        <v>17367.318132549313</v>
      </c>
      <c r="F368" s="13">
        <v>1763311</v>
      </c>
      <c r="G368" s="13">
        <v>1753754</v>
      </c>
      <c r="H368" s="13">
        <v>9557</v>
      </c>
      <c r="I368" s="13">
        <v>38325</v>
      </c>
      <c r="J368" s="13">
        <v>38325</v>
      </c>
      <c r="K368" s="13">
        <v>0</v>
      </c>
      <c r="L368" s="35">
        <v>753849.40754178131</v>
      </c>
      <c r="M368" s="13">
        <v>1208532.4075417812</v>
      </c>
      <c r="N368" s="13">
        <v>1200978</v>
      </c>
      <c r="O368" s="13">
        <v>0</v>
      </c>
      <c r="P368" s="13">
        <v>7554.4075417811982</v>
      </c>
      <c r="Q368" s="35">
        <v>50574.097742764003</v>
      </c>
      <c r="R368" s="13">
        <v>90140</v>
      </c>
      <c r="S368" s="13">
        <v>6270</v>
      </c>
      <c r="T368" s="13">
        <v>62902.5</v>
      </c>
      <c r="U368" s="35">
        <v>22733.292598752319</v>
      </c>
      <c r="V368" s="13">
        <v>34084</v>
      </c>
      <c r="W368" s="13">
        <v>0</v>
      </c>
      <c r="X368" s="13">
        <v>25563</v>
      </c>
      <c r="Y368" s="35">
        <v>11493.394721661307</v>
      </c>
      <c r="Z368" s="13">
        <v>45680</v>
      </c>
      <c r="AA368" s="13">
        <v>110816</v>
      </c>
      <c r="AB368" s="13">
        <v>-47252.1</v>
      </c>
    </row>
    <row r="369" spans="1:28">
      <c r="A369" s="2">
        <v>1702</v>
      </c>
      <c r="B369" s="1" t="s">
        <v>334</v>
      </c>
      <c r="C369" s="13">
        <v>656116.37440735672</v>
      </c>
      <c r="D369" s="13">
        <v>633477.35391313082</v>
      </c>
      <c r="E369" s="13">
        <v>22639.020494225901</v>
      </c>
      <c r="F369" s="13">
        <v>589682</v>
      </c>
      <c r="G369" s="13">
        <v>563910</v>
      </c>
      <c r="H369" s="13">
        <v>25772</v>
      </c>
      <c r="I369" s="13">
        <v>23208</v>
      </c>
      <c r="J369" s="13">
        <v>23208</v>
      </c>
      <c r="K369" s="13">
        <v>0</v>
      </c>
      <c r="L369" s="35">
        <v>412103.03509660106</v>
      </c>
      <c r="M369" s="13">
        <v>751253.78509660112</v>
      </c>
      <c r="N369" s="13">
        <v>220829</v>
      </c>
      <c r="O369" s="13">
        <v>0</v>
      </c>
      <c r="P369" s="13">
        <v>309077.27632245078</v>
      </c>
      <c r="Q369" s="35">
        <v>35340.491341611734</v>
      </c>
      <c r="R369" s="13">
        <v>46819</v>
      </c>
      <c r="S369" s="13">
        <v>0</v>
      </c>
      <c r="T369" s="13">
        <v>35114.25</v>
      </c>
      <c r="U369" s="35">
        <v>17440.916879881552</v>
      </c>
      <c r="V369" s="13">
        <v>89168</v>
      </c>
      <c r="W369" s="13">
        <v>6160</v>
      </c>
      <c r="X369" s="13">
        <v>66876</v>
      </c>
      <c r="Y369" s="35">
        <v>7676.6325399121588</v>
      </c>
      <c r="Z369" s="13">
        <v>736</v>
      </c>
      <c r="AA369" s="13">
        <v>25508</v>
      </c>
      <c r="AB369" s="13">
        <v>-18468.599999999999</v>
      </c>
    </row>
    <row r="370" spans="1:28">
      <c r="A370" s="2">
        <v>1705</v>
      </c>
      <c r="B370" s="1" t="s">
        <v>335</v>
      </c>
      <c r="C370" s="13">
        <v>5214822.240510039</v>
      </c>
      <c r="D370" s="13">
        <v>5124448.4426835282</v>
      </c>
      <c r="E370" s="13">
        <v>90373.797826510461</v>
      </c>
      <c r="F370" s="13">
        <v>5445266</v>
      </c>
      <c r="G370" s="13">
        <v>5329931</v>
      </c>
      <c r="H370" s="13">
        <v>115335</v>
      </c>
      <c r="I370" s="13">
        <v>110482</v>
      </c>
      <c r="J370" s="13">
        <v>110346</v>
      </c>
      <c r="K370" s="13">
        <v>136</v>
      </c>
      <c r="L370" s="35">
        <v>1425988.615666752</v>
      </c>
      <c r="M370" s="13">
        <v>2318471.6156667517</v>
      </c>
      <c r="N370" s="13">
        <v>1088995</v>
      </c>
      <c r="O370" s="13">
        <v>143</v>
      </c>
      <c r="P370" s="13">
        <v>1069491.461750064</v>
      </c>
      <c r="Q370" s="35">
        <v>145346.86449162898</v>
      </c>
      <c r="R370" s="13">
        <v>233085</v>
      </c>
      <c r="S370" s="13">
        <v>5564</v>
      </c>
      <c r="T370" s="13">
        <v>170640.75</v>
      </c>
      <c r="U370" s="35">
        <v>41437.202753445265</v>
      </c>
      <c r="V370" s="13">
        <v>141437</v>
      </c>
      <c r="W370" s="13">
        <v>0</v>
      </c>
      <c r="X370" s="13">
        <v>106077.75</v>
      </c>
      <c r="Y370" s="35">
        <v>76525.952618196359</v>
      </c>
      <c r="Z370" s="13">
        <v>313733</v>
      </c>
      <c r="AA370" s="13">
        <v>240646</v>
      </c>
      <c r="AB370" s="13">
        <v>59300.25</v>
      </c>
    </row>
    <row r="371" spans="1:28">
      <c r="A371" s="2">
        <v>1706</v>
      </c>
      <c r="B371" s="1" t="s">
        <v>336</v>
      </c>
      <c r="C371" s="13">
        <v>2423838.9318542629</v>
      </c>
      <c r="D371" s="13">
        <v>2372736.7445145994</v>
      </c>
      <c r="E371" s="13">
        <v>51102.187339663447</v>
      </c>
      <c r="F371" s="13">
        <v>2107815</v>
      </c>
      <c r="G371" s="13">
        <v>2055039</v>
      </c>
      <c r="H371" s="13">
        <v>52776</v>
      </c>
      <c r="I371" s="13">
        <v>69783</v>
      </c>
      <c r="J371" s="13">
        <v>69783</v>
      </c>
      <c r="K371" s="13">
        <v>0</v>
      </c>
      <c r="L371" s="35">
        <v>596275.36527201405</v>
      </c>
      <c r="M371" s="13">
        <v>1045259.1152720141</v>
      </c>
      <c r="N371" s="13">
        <v>250710</v>
      </c>
      <c r="O371" s="13">
        <v>0</v>
      </c>
      <c r="P371" s="13">
        <v>447206.52395401057</v>
      </c>
      <c r="Q371" s="35">
        <v>110943.93619952651</v>
      </c>
      <c r="R371" s="13">
        <v>182937</v>
      </c>
      <c r="S371" s="13">
        <v>7167</v>
      </c>
      <c r="T371" s="13">
        <v>131827.5</v>
      </c>
      <c r="U371" s="35">
        <v>8200.0747206301403</v>
      </c>
      <c r="V371" s="13">
        <v>24341</v>
      </c>
      <c r="W371" s="13">
        <v>1915</v>
      </c>
      <c r="X371" s="13">
        <v>18255.75</v>
      </c>
      <c r="Y371" s="35">
        <v>45961.262264812693</v>
      </c>
      <c r="Z371" s="13">
        <v>80406</v>
      </c>
      <c r="AA371" s="13">
        <v>34740</v>
      </c>
      <c r="AB371" s="13">
        <v>35852.85</v>
      </c>
    </row>
    <row r="372" spans="1:28">
      <c r="A372" s="2">
        <v>1708</v>
      </c>
      <c r="B372" s="1" t="s">
        <v>337</v>
      </c>
      <c r="C372" s="13">
        <v>7087777.1445567664</v>
      </c>
      <c r="D372" s="13">
        <v>6971587.2141423682</v>
      </c>
      <c r="E372" s="13">
        <v>116189.93041439848</v>
      </c>
      <c r="F372" s="13">
        <v>7589073</v>
      </c>
      <c r="G372" s="13">
        <v>7480851</v>
      </c>
      <c r="H372" s="13">
        <v>108222</v>
      </c>
      <c r="I372" s="13">
        <v>260305</v>
      </c>
      <c r="J372" s="13">
        <v>239349</v>
      </c>
      <c r="K372" s="13">
        <v>20956</v>
      </c>
      <c r="L372" s="35">
        <v>2847262.5122505012</v>
      </c>
      <c r="M372" s="13">
        <v>3457691.5122505012</v>
      </c>
      <c r="N372" s="13">
        <v>3477826</v>
      </c>
      <c r="O372" s="13">
        <v>7588</v>
      </c>
      <c r="P372" s="13">
        <v>-12546.487749498803</v>
      </c>
      <c r="Q372" s="35">
        <v>105082.37398672019</v>
      </c>
      <c r="R372" s="13">
        <v>233125</v>
      </c>
      <c r="S372" s="13">
        <v>5339</v>
      </c>
      <c r="T372" s="13">
        <v>170839.5</v>
      </c>
      <c r="U372" s="35">
        <v>38384.08948420528</v>
      </c>
      <c r="V372" s="13">
        <v>72669</v>
      </c>
      <c r="W372" s="13">
        <v>0</v>
      </c>
      <c r="X372" s="13">
        <v>54501.75</v>
      </c>
      <c r="Y372" s="35">
        <v>22630.600686133406</v>
      </c>
      <c r="Z372" s="13">
        <v>147985</v>
      </c>
      <c r="AA372" s="13">
        <v>111145</v>
      </c>
      <c r="AB372" s="13">
        <v>31200.9</v>
      </c>
    </row>
    <row r="373" spans="1:28">
      <c r="A373" s="2">
        <v>1709</v>
      </c>
      <c r="B373" s="1" t="s">
        <v>338</v>
      </c>
      <c r="C373" s="13">
        <v>3458362.83120185</v>
      </c>
      <c r="D373" s="13">
        <v>3391945.4203061489</v>
      </c>
      <c r="E373" s="13">
        <v>66417.410895700974</v>
      </c>
      <c r="F373" s="13">
        <v>3109596</v>
      </c>
      <c r="G373" s="13">
        <v>3021540</v>
      </c>
      <c r="H373" s="13">
        <v>88056</v>
      </c>
      <c r="I373" s="13">
        <v>107182</v>
      </c>
      <c r="J373" s="13">
        <v>107098</v>
      </c>
      <c r="K373" s="13">
        <v>84</v>
      </c>
      <c r="L373" s="35">
        <v>825994.0597358736</v>
      </c>
      <c r="M373" s="13">
        <v>1013765.0597358736</v>
      </c>
      <c r="N373" s="13">
        <v>884293</v>
      </c>
      <c r="O373" s="13">
        <v>25771</v>
      </c>
      <c r="P373" s="13">
        <v>155243.0597358736</v>
      </c>
      <c r="Q373" s="35">
        <v>161066.41545696679</v>
      </c>
      <c r="R373" s="13">
        <v>238369</v>
      </c>
      <c r="S373" s="13">
        <v>936</v>
      </c>
      <c r="T373" s="13">
        <v>178074.75</v>
      </c>
      <c r="U373" s="35">
        <v>13600.33844440587</v>
      </c>
      <c r="V373" s="13">
        <v>51262</v>
      </c>
      <c r="W373" s="13">
        <v>141</v>
      </c>
      <c r="X373" s="13">
        <v>38446.5</v>
      </c>
      <c r="Y373" s="35">
        <v>35529.679538230201</v>
      </c>
      <c r="Z373" s="13">
        <v>35606</v>
      </c>
      <c r="AA373" s="13">
        <v>29246</v>
      </c>
      <c r="AB373" s="13">
        <v>6039.3</v>
      </c>
    </row>
    <row r="374" spans="1:28">
      <c r="A374" s="2">
        <v>1711</v>
      </c>
      <c r="B374" s="1" t="s">
        <v>339</v>
      </c>
      <c r="C374" s="13">
        <v>4545804.7529676342</v>
      </c>
      <c r="D374" s="13">
        <v>4434177.5178514197</v>
      </c>
      <c r="E374" s="13">
        <v>111627.23511621424</v>
      </c>
      <c r="F374" s="13">
        <v>4943350</v>
      </c>
      <c r="G374" s="13">
        <v>4817788</v>
      </c>
      <c r="H374" s="13">
        <v>125562</v>
      </c>
      <c r="I374" s="13">
        <v>94278</v>
      </c>
      <c r="J374" s="13">
        <v>86784</v>
      </c>
      <c r="K374" s="13">
        <v>7494</v>
      </c>
      <c r="L374" s="35">
        <v>1545331.5228818918</v>
      </c>
      <c r="M374" s="13">
        <v>1630196.5228818918</v>
      </c>
      <c r="N374" s="13">
        <v>1246806</v>
      </c>
      <c r="O374" s="13">
        <v>0</v>
      </c>
      <c r="P374" s="13">
        <v>383390.52288189181</v>
      </c>
      <c r="Q374" s="35">
        <v>192763.47530864127</v>
      </c>
      <c r="R374" s="13">
        <v>405609</v>
      </c>
      <c r="S374" s="13">
        <v>3512</v>
      </c>
      <c r="T374" s="13">
        <v>301572.75</v>
      </c>
      <c r="U374" s="35">
        <v>36087.364945005553</v>
      </c>
      <c r="V374" s="13">
        <v>91902</v>
      </c>
      <c r="W374" s="13">
        <v>5860</v>
      </c>
      <c r="X374" s="13">
        <v>68926.5</v>
      </c>
      <c r="Y374" s="35">
        <v>16829.670458201443</v>
      </c>
      <c r="Z374" s="13">
        <v>216674</v>
      </c>
      <c r="AA374" s="13">
        <v>62275</v>
      </c>
      <c r="AB374" s="13">
        <v>123510</v>
      </c>
    </row>
    <row r="375" spans="1:28">
      <c r="A375" s="2">
        <v>1714</v>
      </c>
      <c r="B375" s="1" t="s">
        <v>340</v>
      </c>
      <c r="C375" s="13">
        <v>3151572.5888343393</v>
      </c>
      <c r="D375" s="13">
        <v>3062810.2723619179</v>
      </c>
      <c r="E375" s="13">
        <v>88762.316472421371</v>
      </c>
      <c r="F375" s="13">
        <v>3060036</v>
      </c>
      <c r="G375" s="13">
        <v>2973361</v>
      </c>
      <c r="H375" s="13">
        <v>86675</v>
      </c>
      <c r="I375" s="13">
        <v>133644</v>
      </c>
      <c r="J375" s="13">
        <v>121032</v>
      </c>
      <c r="K375" s="13">
        <v>12612</v>
      </c>
      <c r="L375" s="35">
        <v>810617.69108470797</v>
      </c>
      <c r="M375" s="13">
        <v>1377094.9410847081</v>
      </c>
      <c r="N375" s="13">
        <v>672309</v>
      </c>
      <c r="O375" s="13">
        <v>2779</v>
      </c>
      <c r="P375" s="13">
        <v>607963.26831353095</v>
      </c>
      <c r="Q375" s="35">
        <v>84196.491987911621</v>
      </c>
      <c r="R375" s="13">
        <v>153698</v>
      </c>
      <c r="S375" s="13">
        <v>886</v>
      </c>
      <c r="T375" s="13">
        <v>114609</v>
      </c>
      <c r="U375" s="35">
        <v>45695.847207927691</v>
      </c>
      <c r="V375" s="13">
        <v>130479</v>
      </c>
      <c r="W375" s="13">
        <v>1750</v>
      </c>
      <c r="X375" s="13">
        <v>97859.25</v>
      </c>
      <c r="Y375" s="35">
        <v>9708.6764870891766</v>
      </c>
      <c r="Z375" s="13">
        <v>143098</v>
      </c>
      <c r="AA375" s="13">
        <v>52188</v>
      </c>
      <c r="AB375" s="13">
        <v>70145.399999999994</v>
      </c>
    </row>
    <row r="376" spans="1:28">
      <c r="A376" s="2">
        <v>1719</v>
      </c>
      <c r="B376" s="1" t="s">
        <v>341</v>
      </c>
      <c r="C376" s="13">
        <v>1406376.2760924404</v>
      </c>
      <c r="D376" s="13">
        <v>1367451.3409836416</v>
      </c>
      <c r="E376" s="13">
        <v>38924.935108798702</v>
      </c>
      <c r="F376" s="13">
        <v>1310648</v>
      </c>
      <c r="G376" s="13">
        <v>1259058</v>
      </c>
      <c r="H376" s="13">
        <v>51590</v>
      </c>
      <c r="I376" s="13">
        <v>36042</v>
      </c>
      <c r="J376" s="13">
        <v>36042</v>
      </c>
      <c r="K376" s="13">
        <v>0</v>
      </c>
      <c r="L376" s="35">
        <v>406528.81148817926</v>
      </c>
      <c r="M376" s="13">
        <v>697449.81148817926</v>
      </c>
      <c r="N376" s="13">
        <v>282003</v>
      </c>
      <c r="O376" s="13">
        <v>22180</v>
      </c>
      <c r="P376" s="13">
        <v>304896.60861613444</v>
      </c>
      <c r="Q376" s="35">
        <v>85209.367479102788</v>
      </c>
      <c r="R376" s="13">
        <v>184971</v>
      </c>
      <c r="S376" s="13">
        <v>13084</v>
      </c>
      <c r="T376" s="13">
        <v>128915.25</v>
      </c>
      <c r="U376" s="35">
        <v>34625.306574187438</v>
      </c>
      <c r="V376" s="13">
        <v>93900</v>
      </c>
      <c r="W376" s="13">
        <v>11587</v>
      </c>
      <c r="X376" s="13">
        <v>70425</v>
      </c>
      <c r="Y376" s="35">
        <v>8329.0161866546878</v>
      </c>
      <c r="Z376" s="13">
        <v>30933</v>
      </c>
      <c r="AA376" s="13">
        <v>128121</v>
      </c>
      <c r="AB376" s="13">
        <v>-71766.600000000006</v>
      </c>
    </row>
    <row r="377" spans="1:28">
      <c r="A377" s="2">
        <v>1721</v>
      </c>
      <c r="B377" s="1" t="s">
        <v>342</v>
      </c>
      <c r="C377" s="13">
        <v>2412469.3934759246</v>
      </c>
      <c r="D377" s="13">
        <v>2386248.43351109</v>
      </c>
      <c r="E377" s="13">
        <v>26220.959964834754</v>
      </c>
      <c r="F377" s="13">
        <v>2434693</v>
      </c>
      <c r="G377" s="13">
        <v>2394792</v>
      </c>
      <c r="H377" s="13">
        <v>39901</v>
      </c>
      <c r="I377" s="13">
        <v>48721</v>
      </c>
      <c r="J377" s="13">
        <v>47875</v>
      </c>
      <c r="K377" s="13">
        <v>846</v>
      </c>
      <c r="L377" s="35">
        <v>700403.91034123302</v>
      </c>
      <c r="M377" s="13">
        <v>1248006.660341233</v>
      </c>
      <c r="N377" s="13">
        <v>430233</v>
      </c>
      <c r="O377" s="13">
        <v>0</v>
      </c>
      <c r="P377" s="13">
        <v>525302.93275592476</v>
      </c>
      <c r="Q377" s="35">
        <v>140034.00721107644</v>
      </c>
      <c r="R377" s="13">
        <v>278165</v>
      </c>
      <c r="S377" s="13">
        <v>1598</v>
      </c>
      <c r="T377" s="13">
        <v>207425.25</v>
      </c>
      <c r="U377" s="35">
        <v>20971.903649108204</v>
      </c>
      <c r="V377" s="13">
        <v>31666</v>
      </c>
      <c r="W377" s="13">
        <v>0</v>
      </c>
      <c r="X377" s="13">
        <v>23749.5</v>
      </c>
      <c r="Y377" s="35">
        <v>166670.51318973841</v>
      </c>
      <c r="Z377" s="13">
        <v>135990</v>
      </c>
      <c r="AA377" s="13">
        <v>269680</v>
      </c>
      <c r="AB377" s="13">
        <v>-98894.1</v>
      </c>
    </row>
    <row r="378" spans="1:28">
      <c r="A378" s="2">
        <v>1723</v>
      </c>
      <c r="B378" s="1" t="s">
        <v>344</v>
      </c>
      <c r="C378" s="13">
        <v>403924.23986587138</v>
      </c>
      <c r="D378" s="13">
        <v>394325.80512461765</v>
      </c>
      <c r="E378" s="13">
        <v>9598.43474125375</v>
      </c>
      <c r="F378" s="13">
        <v>373502</v>
      </c>
      <c r="G378" s="13">
        <v>362799</v>
      </c>
      <c r="H378" s="13">
        <v>10703</v>
      </c>
      <c r="I378" s="13">
        <v>18826</v>
      </c>
      <c r="J378" s="13">
        <v>18826</v>
      </c>
      <c r="K378" s="13">
        <v>0</v>
      </c>
      <c r="L378" s="35">
        <v>117620.01878485263</v>
      </c>
      <c r="M378" s="13">
        <v>179571.01878485264</v>
      </c>
      <c r="N378" s="13">
        <v>106617</v>
      </c>
      <c r="O378" s="13">
        <v>0</v>
      </c>
      <c r="P378" s="13">
        <v>72954.01878485264</v>
      </c>
      <c r="Q378" s="35">
        <v>26181.06391039494</v>
      </c>
      <c r="R378" s="13">
        <v>16135</v>
      </c>
      <c r="S378" s="13">
        <v>385</v>
      </c>
      <c r="T378" s="13">
        <v>11812.5</v>
      </c>
      <c r="U378" s="35">
        <v>6825.0890059445719</v>
      </c>
      <c r="V378" s="13">
        <v>18010</v>
      </c>
      <c r="W378" s="13">
        <v>0</v>
      </c>
      <c r="X378" s="13">
        <v>13507.5</v>
      </c>
      <c r="Y378" s="35">
        <v>35776.210630071699</v>
      </c>
      <c r="Z378" s="13">
        <v>168608</v>
      </c>
      <c r="AA378" s="13">
        <v>69387</v>
      </c>
      <c r="AB378" s="13">
        <v>74877.75</v>
      </c>
    </row>
    <row r="379" spans="1:28">
      <c r="A379" s="2">
        <v>1724</v>
      </c>
      <c r="B379" s="1" t="s">
        <v>345</v>
      </c>
      <c r="C379" s="13">
        <v>1639011.6728605381</v>
      </c>
      <c r="D379" s="13">
        <v>1614650.458552782</v>
      </c>
      <c r="E379" s="13">
        <v>24361.214307756229</v>
      </c>
      <c r="F379" s="13">
        <v>1298797</v>
      </c>
      <c r="G379" s="13">
        <v>1276502</v>
      </c>
      <c r="H379" s="13">
        <v>22295</v>
      </c>
      <c r="I379" s="13">
        <v>27392</v>
      </c>
      <c r="J379" s="13">
        <v>20446</v>
      </c>
      <c r="K379" s="13">
        <v>6946</v>
      </c>
      <c r="L379" s="35">
        <v>340529.73306520743</v>
      </c>
      <c r="M379" s="13">
        <v>585270.48306520749</v>
      </c>
      <c r="N379" s="13">
        <v>203574</v>
      </c>
      <c r="O379" s="13">
        <v>2750</v>
      </c>
      <c r="P379" s="13">
        <v>255397.29979890556</v>
      </c>
      <c r="Q379" s="35">
        <v>105381.0621057715</v>
      </c>
      <c r="R379" s="13">
        <v>174592</v>
      </c>
      <c r="S379" s="13">
        <v>3690</v>
      </c>
      <c r="T379" s="13">
        <v>128176.5</v>
      </c>
      <c r="U379" s="35">
        <v>0</v>
      </c>
      <c r="V379" s="13">
        <v>0</v>
      </c>
      <c r="W379" s="13">
        <v>0</v>
      </c>
      <c r="X379" s="13">
        <v>0</v>
      </c>
      <c r="Y379" s="35">
        <v>35582.521818995578</v>
      </c>
      <c r="Z379" s="13">
        <v>47445</v>
      </c>
      <c r="AA379" s="13">
        <v>136264</v>
      </c>
      <c r="AB379" s="13">
        <v>-65586.600000000006</v>
      </c>
    </row>
    <row r="380" spans="1:28">
      <c r="A380" s="2">
        <v>1728</v>
      </c>
      <c r="B380" s="1" t="s">
        <v>346</v>
      </c>
      <c r="C380" s="13">
        <v>1059366.7279242559</v>
      </c>
      <c r="D380" s="13">
        <v>1032593.3239698861</v>
      </c>
      <c r="E380" s="13">
        <v>26773.403954369805</v>
      </c>
      <c r="F380" s="13">
        <v>855144</v>
      </c>
      <c r="G380" s="13">
        <v>833330</v>
      </c>
      <c r="H380" s="13">
        <v>21814</v>
      </c>
      <c r="I380" s="13">
        <v>18781</v>
      </c>
      <c r="J380" s="13">
        <v>18781</v>
      </c>
      <c r="K380" s="13">
        <v>0</v>
      </c>
      <c r="L380" s="35">
        <v>359448.73856687703</v>
      </c>
      <c r="M380" s="13">
        <v>632900.98856687709</v>
      </c>
      <c r="N380" s="13">
        <v>175263</v>
      </c>
      <c r="O380" s="13">
        <v>0</v>
      </c>
      <c r="P380" s="13">
        <v>269586.55392515776</v>
      </c>
      <c r="Q380" s="35">
        <v>63877.758784625876</v>
      </c>
      <c r="R380" s="13">
        <v>123409</v>
      </c>
      <c r="S380" s="13">
        <v>0</v>
      </c>
      <c r="T380" s="13">
        <v>92556.75</v>
      </c>
      <c r="U380" s="35">
        <v>11720.800402433764</v>
      </c>
      <c r="V380" s="13">
        <v>29319</v>
      </c>
      <c r="W380" s="13">
        <v>0</v>
      </c>
      <c r="X380" s="13">
        <v>21989.25</v>
      </c>
      <c r="Y380" s="35">
        <v>50095.475441535826</v>
      </c>
      <c r="Z380" s="13">
        <v>68512</v>
      </c>
      <c r="AA380" s="13">
        <v>77392</v>
      </c>
      <c r="AB380" s="13">
        <v>-4843.9499999999989</v>
      </c>
    </row>
    <row r="381" spans="1:28">
      <c r="A381" s="2">
        <v>1729</v>
      </c>
      <c r="B381" s="1" t="s">
        <v>347</v>
      </c>
      <c r="C381" s="13">
        <v>1483048.9681510762</v>
      </c>
      <c r="D381" s="13">
        <v>1472419.4537370466</v>
      </c>
      <c r="E381" s="13">
        <v>10629.514414029698</v>
      </c>
      <c r="F381" s="13">
        <v>1492168</v>
      </c>
      <c r="G381" s="13">
        <v>1476028</v>
      </c>
      <c r="H381" s="13">
        <v>16140</v>
      </c>
      <c r="I381" s="13">
        <v>26072</v>
      </c>
      <c r="J381" s="13">
        <v>19395</v>
      </c>
      <c r="K381" s="13">
        <v>6677</v>
      </c>
      <c r="L381" s="35">
        <v>407669.60015595</v>
      </c>
      <c r="M381" s="13">
        <v>552599.60015595006</v>
      </c>
      <c r="N381" s="13">
        <v>471447</v>
      </c>
      <c r="O381" s="13">
        <v>0</v>
      </c>
      <c r="P381" s="13">
        <v>81152.600155950058</v>
      </c>
      <c r="Q381" s="35">
        <v>64844.524617644456</v>
      </c>
      <c r="R381" s="13">
        <v>183459</v>
      </c>
      <c r="S381" s="13">
        <v>1392</v>
      </c>
      <c r="T381" s="13">
        <v>136550.25</v>
      </c>
      <c r="U381" s="35">
        <v>9875.2705359208303</v>
      </c>
      <c r="V381" s="13">
        <v>17487</v>
      </c>
      <c r="W381" s="13">
        <v>0</v>
      </c>
      <c r="X381" s="13">
        <v>13115.25</v>
      </c>
      <c r="Y381" s="35">
        <v>9038.8111835520849</v>
      </c>
      <c r="Z381" s="13">
        <v>77722</v>
      </c>
      <c r="AA381" s="13">
        <v>9937</v>
      </c>
      <c r="AB381" s="13">
        <v>53239.199999999997</v>
      </c>
    </row>
    <row r="382" spans="1:28">
      <c r="A382" s="2">
        <v>1731</v>
      </c>
      <c r="B382" s="1" t="s">
        <v>349</v>
      </c>
      <c r="C382" s="13">
        <v>3445352.6799000953</v>
      </c>
      <c r="D382" s="13">
        <v>3445352.6799000953</v>
      </c>
      <c r="E382" s="13">
        <v>0</v>
      </c>
      <c r="F382" s="13">
        <v>3496538</v>
      </c>
      <c r="G382" s="13">
        <v>3441663</v>
      </c>
      <c r="H382" s="13">
        <v>54875</v>
      </c>
      <c r="I382" s="13">
        <v>76192</v>
      </c>
      <c r="J382" s="13">
        <v>76192</v>
      </c>
      <c r="K382" s="13">
        <v>0</v>
      </c>
      <c r="L382" s="35">
        <v>1070637.0004627514</v>
      </c>
      <c r="M382" s="13">
        <v>1711018.0004627514</v>
      </c>
      <c r="N382" s="13">
        <v>1817035</v>
      </c>
      <c r="O382" s="13">
        <v>0</v>
      </c>
      <c r="P382" s="13">
        <v>-106016.99953724863</v>
      </c>
      <c r="Q382" s="35">
        <v>88189.076056122416</v>
      </c>
      <c r="R382" s="13">
        <v>149815</v>
      </c>
      <c r="S382" s="13">
        <v>0</v>
      </c>
      <c r="T382" s="13">
        <v>112361.25</v>
      </c>
      <c r="U382" s="35">
        <v>41598.741586876342</v>
      </c>
      <c r="V382" s="13">
        <v>78180</v>
      </c>
      <c r="W382" s="13">
        <v>414</v>
      </c>
      <c r="X382" s="13">
        <v>58635</v>
      </c>
      <c r="Y382" s="35">
        <v>52923.92804881966</v>
      </c>
      <c r="Z382" s="13">
        <v>208421</v>
      </c>
      <c r="AA382" s="13">
        <v>128405</v>
      </c>
      <c r="AB382" s="13">
        <v>63849.600000000006</v>
      </c>
    </row>
    <row r="383" spans="1:28">
      <c r="A383" s="2">
        <v>1734</v>
      </c>
      <c r="B383" s="1" t="s">
        <v>350</v>
      </c>
      <c r="C383" s="13">
        <v>5391568.0871201335</v>
      </c>
      <c r="D383" s="13">
        <v>5304936.1467612023</v>
      </c>
      <c r="E383" s="13">
        <v>86631.940358930937</v>
      </c>
      <c r="F383" s="13">
        <v>5413951</v>
      </c>
      <c r="G383" s="13">
        <v>5318387</v>
      </c>
      <c r="H383" s="13">
        <v>95564</v>
      </c>
      <c r="I383" s="13">
        <v>161821</v>
      </c>
      <c r="J383" s="13">
        <v>161821</v>
      </c>
      <c r="K383" s="13">
        <v>0</v>
      </c>
      <c r="L383" s="35">
        <v>1423854.3516510695</v>
      </c>
      <c r="M383" s="13">
        <v>2290175.3516510697</v>
      </c>
      <c r="N383" s="13">
        <v>1281650</v>
      </c>
      <c r="O383" s="13">
        <v>0</v>
      </c>
      <c r="P383" s="13">
        <v>1008525.3516510697</v>
      </c>
      <c r="Q383" s="35">
        <v>128297.30605277965</v>
      </c>
      <c r="R383" s="13">
        <v>127526</v>
      </c>
      <c r="S383" s="13">
        <v>1127</v>
      </c>
      <c r="T383" s="13">
        <v>94799.25</v>
      </c>
      <c r="U383" s="35">
        <v>27673.566432050084</v>
      </c>
      <c r="V383" s="13">
        <v>50589</v>
      </c>
      <c r="W383" s="13">
        <v>17027</v>
      </c>
      <c r="X383" s="13">
        <v>37941.75</v>
      </c>
      <c r="Y383" s="35">
        <v>43989.212185271565</v>
      </c>
      <c r="Z383" s="13">
        <v>166203</v>
      </c>
      <c r="AA383" s="13">
        <v>16521</v>
      </c>
      <c r="AB383" s="13">
        <v>119428.65</v>
      </c>
    </row>
    <row r="384" spans="1:28">
      <c r="A384" s="2">
        <v>1735</v>
      </c>
      <c r="B384" s="1" t="s">
        <v>351</v>
      </c>
      <c r="C384" s="13">
        <v>3125529.2601050208</v>
      </c>
      <c r="D384" s="13">
        <v>2998095.864365146</v>
      </c>
      <c r="E384" s="13">
        <v>127433.39573987502</v>
      </c>
      <c r="F384" s="13">
        <v>3016146</v>
      </c>
      <c r="G384" s="13">
        <v>2898541</v>
      </c>
      <c r="H384" s="13">
        <v>117605</v>
      </c>
      <c r="I384" s="13">
        <v>75407</v>
      </c>
      <c r="J384" s="13">
        <v>75407</v>
      </c>
      <c r="K384" s="13">
        <v>0</v>
      </c>
      <c r="L384" s="35">
        <v>1098711.6112605825</v>
      </c>
      <c r="M384" s="13">
        <v>1416141.6112605825</v>
      </c>
      <c r="N384" s="13">
        <v>1165525</v>
      </c>
      <c r="O384" s="13">
        <v>0</v>
      </c>
      <c r="P384" s="13">
        <v>250616.61126058246</v>
      </c>
      <c r="Q384" s="35">
        <v>170459.20899149039</v>
      </c>
      <c r="R384" s="13">
        <v>309548</v>
      </c>
      <c r="S384" s="13">
        <v>7323</v>
      </c>
      <c r="T384" s="13">
        <v>226668.75</v>
      </c>
      <c r="U384" s="35">
        <v>59788.717848638837</v>
      </c>
      <c r="V384" s="13">
        <v>169446</v>
      </c>
      <c r="W384" s="13">
        <v>400</v>
      </c>
      <c r="X384" s="13">
        <v>127084.5</v>
      </c>
      <c r="Y384" s="35">
        <v>71090.746596614263</v>
      </c>
      <c r="Z384" s="13">
        <v>138007</v>
      </c>
      <c r="AA384" s="13">
        <v>117947</v>
      </c>
      <c r="AB384" s="13">
        <v>18421.5</v>
      </c>
    </row>
    <row r="385" spans="1:28">
      <c r="A385" s="2">
        <v>1740</v>
      </c>
      <c r="B385" s="1" t="s">
        <v>352</v>
      </c>
      <c r="C385" s="13">
        <v>1808672.7890277815</v>
      </c>
      <c r="D385" s="13">
        <v>1756716.2146273796</v>
      </c>
      <c r="E385" s="13">
        <v>51956.574400401871</v>
      </c>
      <c r="F385" s="13">
        <v>1891743</v>
      </c>
      <c r="G385" s="13">
        <v>1850780</v>
      </c>
      <c r="H385" s="13">
        <v>40963</v>
      </c>
      <c r="I385" s="13">
        <v>176544</v>
      </c>
      <c r="J385" s="13">
        <v>175847</v>
      </c>
      <c r="K385" s="13">
        <v>697</v>
      </c>
      <c r="L385" s="35">
        <v>518131.80323916773</v>
      </c>
      <c r="M385" s="13">
        <v>903123.30323916767</v>
      </c>
      <c r="N385" s="13">
        <v>555160</v>
      </c>
      <c r="O385" s="13">
        <v>1103</v>
      </c>
      <c r="P385" s="13">
        <v>349066.30323916767</v>
      </c>
      <c r="Q385" s="35">
        <v>50509.031891787134</v>
      </c>
      <c r="R385" s="13">
        <v>117042</v>
      </c>
      <c r="S385" s="13">
        <v>1729</v>
      </c>
      <c r="T385" s="13">
        <v>86484.75</v>
      </c>
      <c r="U385" s="35">
        <v>14866.263458480986</v>
      </c>
      <c r="V385" s="13">
        <v>27475</v>
      </c>
      <c r="W385" s="13">
        <v>0</v>
      </c>
      <c r="X385" s="13">
        <v>20606.25</v>
      </c>
      <c r="Y385" s="35">
        <v>7339.7133362351406</v>
      </c>
      <c r="Z385" s="13">
        <v>240286</v>
      </c>
      <c r="AA385" s="13">
        <v>43204</v>
      </c>
      <c r="AB385" s="13">
        <v>150952.95000000001</v>
      </c>
    </row>
    <row r="386" spans="1:28">
      <c r="A386" s="2">
        <v>1742</v>
      </c>
      <c r="B386" s="1" t="s">
        <v>353</v>
      </c>
      <c r="C386" s="13">
        <v>2925926.8355598906</v>
      </c>
      <c r="D386" s="13">
        <v>2684617.2879771716</v>
      </c>
      <c r="E386" s="13">
        <v>241309.54758271881</v>
      </c>
      <c r="F386" s="13">
        <v>2797170</v>
      </c>
      <c r="G386" s="13">
        <v>2547869</v>
      </c>
      <c r="H386" s="13">
        <v>249301</v>
      </c>
      <c r="I386" s="13">
        <v>165998</v>
      </c>
      <c r="J386" s="13">
        <v>165998</v>
      </c>
      <c r="K386" s="13">
        <v>0</v>
      </c>
      <c r="L386" s="35">
        <v>1039440.6587559208</v>
      </c>
      <c r="M386" s="13">
        <v>1575655.6587559208</v>
      </c>
      <c r="N386" s="13">
        <v>1251297</v>
      </c>
      <c r="O386" s="13">
        <v>162716</v>
      </c>
      <c r="P386" s="13">
        <v>487074.65875592083</v>
      </c>
      <c r="Q386" s="35">
        <v>90502.756237315785</v>
      </c>
      <c r="R386" s="13">
        <v>216970</v>
      </c>
      <c r="S386" s="13">
        <v>936</v>
      </c>
      <c r="T386" s="13">
        <v>162025.5</v>
      </c>
      <c r="U386" s="35">
        <v>7102.1383663662909</v>
      </c>
      <c r="V386" s="13">
        <v>16826</v>
      </c>
      <c r="W386" s="13">
        <v>0</v>
      </c>
      <c r="X386" s="13">
        <v>12619.5</v>
      </c>
      <c r="Y386" s="35">
        <v>25853.979812821675</v>
      </c>
      <c r="Z386" s="13">
        <v>367597</v>
      </c>
      <c r="AA386" s="13">
        <v>169362</v>
      </c>
      <c r="AB386" s="13">
        <v>153633.15</v>
      </c>
    </row>
    <row r="387" spans="1:28">
      <c r="A387" s="2">
        <v>1771</v>
      </c>
      <c r="B387" s="1" t="s">
        <v>354</v>
      </c>
      <c r="C387" s="13">
        <v>6999305.1286755241</v>
      </c>
      <c r="D387" s="13">
        <v>6806825.3672447456</v>
      </c>
      <c r="E387" s="13">
        <v>192479.76143077848</v>
      </c>
      <c r="F387" s="13">
        <v>7099612</v>
      </c>
      <c r="G387" s="13">
        <v>6928852</v>
      </c>
      <c r="H387" s="13">
        <v>170760</v>
      </c>
      <c r="I387" s="13">
        <v>162280</v>
      </c>
      <c r="J387" s="13">
        <v>161005</v>
      </c>
      <c r="K387" s="13">
        <v>1275</v>
      </c>
      <c r="L387" s="35">
        <v>1780617.1509336254</v>
      </c>
      <c r="M387" s="13">
        <v>3042137.4009336252</v>
      </c>
      <c r="N387" s="13">
        <v>1379516</v>
      </c>
      <c r="O387" s="13">
        <v>0</v>
      </c>
      <c r="P387" s="13">
        <v>1335462.8632002191</v>
      </c>
      <c r="Q387" s="35">
        <v>166418.46594696603</v>
      </c>
      <c r="R387" s="13">
        <v>302351</v>
      </c>
      <c r="S387" s="13">
        <v>2547</v>
      </c>
      <c r="T387" s="13">
        <v>224853</v>
      </c>
      <c r="U387" s="35">
        <v>21268.009314744115</v>
      </c>
      <c r="V387" s="13">
        <v>31066</v>
      </c>
      <c r="W387" s="13">
        <v>0</v>
      </c>
      <c r="X387" s="13">
        <v>23299.5</v>
      </c>
      <c r="Y387" s="35">
        <v>29206.286158369836</v>
      </c>
      <c r="Z387" s="13">
        <v>155960</v>
      </c>
      <c r="AA387" s="13">
        <v>72521</v>
      </c>
      <c r="AB387" s="13">
        <v>63577.5</v>
      </c>
    </row>
    <row r="388" spans="1:28">
      <c r="A388" s="2">
        <v>1773</v>
      </c>
      <c r="B388" s="1" t="s">
        <v>355</v>
      </c>
      <c r="C388" s="13">
        <v>1587107.3281042734</v>
      </c>
      <c r="D388" s="13">
        <v>1563257.1804022207</v>
      </c>
      <c r="E388" s="13">
        <v>23850.147702052749</v>
      </c>
      <c r="F388" s="13">
        <v>1542703</v>
      </c>
      <c r="G388" s="13">
        <v>1525381</v>
      </c>
      <c r="H388" s="13">
        <v>17322</v>
      </c>
      <c r="I388" s="13">
        <v>72161</v>
      </c>
      <c r="J388" s="13">
        <v>72161</v>
      </c>
      <c r="K388" s="13">
        <v>0</v>
      </c>
      <c r="L388" s="35">
        <v>578915.09539885039</v>
      </c>
      <c r="M388" s="13">
        <v>994887.59539885039</v>
      </c>
      <c r="N388" s="13">
        <v>295545</v>
      </c>
      <c r="O388" s="13">
        <v>14944</v>
      </c>
      <c r="P388" s="13">
        <v>434186.32154913782</v>
      </c>
      <c r="Q388" s="35">
        <v>90815.789583354126</v>
      </c>
      <c r="R388" s="13">
        <v>160303</v>
      </c>
      <c r="S388" s="13">
        <v>267</v>
      </c>
      <c r="T388" s="13">
        <v>120027</v>
      </c>
      <c r="U388" s="35">
        <v>36397.249785180953</v>
      </c>
      <c r="V388" s="13">
        <v>73625</v>
      </c>
      <c r="W388" s="13">
        <v>1902</v>
      </c>
      <c r="X388" s="13">
        <v>55218.75</v>
      </c>
      <c r="Y388" s="35">
        <v>29930.185673817392</v>
      </c>
      <c r="Z388" s="13">
        <v>144821</v>
      </c>
      <c r="AA388" s="13">
        <v>66956</v>
      </c>
      <c r="AB388" s="13">
        <v>58867.05</v>
      </c>
    </row>
    <row r="389" spans="1:28">
      <c r="A389" s="2">
        <v>1774</v>
      </c>
      <c r="B389" s="1" t="s">
        <v>356</v>
      </c>
      <c r="C389" s="13">
        <v>1014729.0715092093</v>
      </c>
      <c r="D389" s="13">
        <v>999038.09657567425</v>
      </c>
      <c r="E389" s="13">
        <v>15690.974933535053</v>
      </c>
      <c r="F389" s="13">
        <v>986870</v>
      </c>
      <c r="G389" s="13">
        <v>942746</v>
      </c>
      <c r="H389" s="13">
        <v>44124</v>
      </c>
      <c r="I389" s="13">
        <v>31057</v>
      </c>
      <c r="J389" s="13">
        <v>31057</v>
      </c>
      <c r="K389" s="13">
        <v>0</v>
      </c>
      <c r="L389" s="35">
        <v>482123.04599944031</v>
      </c>
      <c r="M389" s="13">
        <v>826694.04599944036</v>
      </c>
      <c r="N389" s="13">
        <v>459941</v>
      </c>
      <c r="O389" s="13">
        <v>29868</v>
      </c>
      <c r="P389" s="13">
        <v>361592.28449958022</v>
      </c>
      <c r="Q389" s="35">
        <v>60396.223427827928</v>
      </c>
      <c r="R389" s="13">
        <v>87827</v>
      </c>
      <c r="S389" s="13">
        <v>6964</v>
      </c>
      <c r="T389" s="13">
        <v>60647.25</v>
      </c>
      <c r="U389" s="35">
        <v>5230.2228464798609</v>
      </c>
      <c r="V389" s="13">
        <v>0</v>
      </c>
      <c r="W389" s="13">
        <v>0</v>
      </c>
      <c r="X389" s="13">
        <v>0</v>
      </c>
      <c r="Y389" s="35">
        <v>5196.2238269927893</v>
      </c>
      <c r="Z389" s="13">
        <v>127723</v>
      </c>
      <c r="AA389" s="13">
        <v>31681</v>
      </c>
      <c r="AB389" s="13">
        <v>73648.5</v>
      </c>
    </row>
    <row r="390" spans="1:28">
      <c r="A390" s="2">
        <v>1783</v>
      </c>
      <c r="B390" s="1" t="s">
        <v>357</v>
      </c>
      <c r="C390" s="13">
        <v>7881129.990777282</v>
      </c>
      <c r="D390" s="13">
        <v>7639314.9681272153</v>
      </c>
      <c r="E390" s="13">
        <v>241815.02265006668</v>
      </c>
      <c r="F390" s="13">
        <v>8393407</v>
      </c>
      <c r="G390" s="13">
        <v>8136223</v>
      </c>
      <c r="H390" s="13">
        <v>257184</v>
      </c>
      <c r="I390" s="13">
        <v>201251</v>
      </c>
      <c r="J390" s="13">
        <v>191042</v>
      </c>
      <c r="K390" s="13">
        <v>10209</v>
      </c>
      <c r="L390" s="35">
        <v>2393533.4476012946</v>
      </c>
      <c r="M390" s="13">
        <v>4273478.1976012941</v>
      </c>
      <c r="N390" s="13">
        <v>1338173</v>
      </c>
      <c r="O390" s="13">
        <v>19297</v>
      </c>
      <c r="P390" s="13">
        <v>1795150.0857009711</v>
      </c>
      <c r="Q390" s="35">
        <v>179370.41276287811</v>
      </c>
      <c r="R390" s="13">
        <v>291746</v>
      </c>
      <c r="S390" s="13">
        <v>16130</v>
      </c>
      <c r="T390" s="13">
        <v>206712</v>
      </c>
      <c r="U390" s="35">
        <v>108715.63489911443</v>
      </c>
      <c r="V390" s="13">
        <v>200748</v>
      </c>
      <c r="W390" s="13">
        <v>0</v>
      </c>
      <c r="X390" s="13">
        <v>150561</v>
      </c>
      <c r="Y390" s="35">
        <v>339316.17720978189</v>
      </c>
      <c r="Z390" s="13">
        <v>1513736</v>
      </c>
      <c r="AA390" s="13">
        <v>1373812</v>
      </c>
      <c r="AB390" s="13">
        <v>133165.5</v>
      </c>
    </row>
    <row r="391" spans="1:28">
      <c r="A391" s="2">
        <v>1842</v>
      </c>
      <c r="B391" s="1" t="s">
        <v>358</v>
      </c>
      <c r="C391" s="13">
        <v>764300.96569748328</v>
      </c>
      <c r="D391" s="13">
        <v>735457.5742438637</v>
      </c>
      <c r="E391" s="13">
        <v>28843.391453619566</v>
      </c>
      <c r="F391" s="13">
        <v>904550</v>
      </c>
      <c r="G391" s="13">
        <v>876439</v>
      </c>
      <c r="H391" s="13">
        <v>28111</v>
      </c>
      <c r="I391" s="13">
        <v>39234</v>
      </c>
      <c r="J391" s="13">
        <v>39234</v>
      </c>
      <c r="K391" s="13">
        <v>0</v>
      </c>
      <c r="L391" s="35">
        <v>211714.96529064243</v>
      </c>
      <c r="M391" s="13">
        <v>362164.21529064246</v>
      </c>
      <c r="N391" s="13">
        <v>157907</v>
      </c>
      <c r="O391" s="13">
        <v>973</v>
      </c>
      <c r="P391" s="13">
        <v>158786.22396798182</v>
      </c>
      <c r="Q391" s="35">
        <v>21359.274489380459</v>
      </c>
      <c r="R391" s="13">
        <v>32259</v>
      </c>
      <c r="S391" s="13">
        <v>121</v>
      </c>
      <c r="T391" s="13">
        <v>24103.5</v>
      </c>
      <c r="U391" s="35">
        <v>10159.356070575483</v>
      </c>
      <c r="V391" s="13">
        <v>34154</v>
      </c>
      <c r="W391" s="13">
        <v>0</v>
      </c>
      <c r="X391" s="13">
        <v>25615.5</v>
      </c>
      <c r="Y391" s="35">
        <v>73986.344658404487</v>
      </c>
      <c r="Z391" s="13">
        <v>47763</v>
      </c>
      <c r="AA391" s="13">
        <v>67262</v>
      </c>
      <c r="AB391" s="13">
        <v>-12230.699999999999</v>
      </c>
    </row>
    <row r="392" spans="1:28">
      <c r="A392" s="2">
        <v>1859</v>
      </c>
      <c r="B392" s="1" t="s">
        <v>359</v>
      </c>
      <c r="C392" s="13">
        <v>3891277.5908435644</v>
      </c>
      <c r="D392" s="13">
        <v>3841295.9477903666</v>
      </c>
      <c r="E392" s="13">
        <v>49981.643053197615</v>
      </c>
      <c r="F392" s="13">
        <v>4300861</v>
      </c>
      <c r="G392" s="13">
        <v>4220235</v>
      </c>
      <c r="H392" s="13">
        <v>80626</v>
      </c>
      <c r="I392" s="13">
        <v>161444</v>
      </c>
      <c r="J392" s="13">
        <v>161444</v>
      </c>
      <c r="K392" s="13">
        <v>0</v>
      </c>
      <c r="L392" s="35">
        <v>1084678.6097042467</v>
      </c>
      <c r="M392" s="13">
        <v>1206600.6097042467</v>
      </c>
      <c r="N392" s="13">
        <v>648863</v>
      </c>
      <c r="O392" s="13">
        <v>7793</v>
      </c>
      <c r="P392" s="13">
        <v>565530.60970424674</v>
      </c>
      <c r="Q392" s="35">
        <v>245207.31969030367</v>
      </c>
      <c r="R392" s="13">
        <v>459460</v>
      </c>
      <c r="S392" s="13">
        <v>4994</v>
      </c>
      <c r="T392" s="13">
        <v>340849.5</v>
      </c>
      <c r="U392" s="35">
        <v>73672.848653772991</v>
      </c>
      <c r="V392" s="13">
        <v>160194</v>
      </c>
      <c r="W392" s="13">
        <v>2567</v>
      </c>
      <c r="X392" s="13">
        <v>120053.25</v>
      </c>
      <c r="Y392" s="35">
        <v>68480.020078499074</v>
      </c>
      <c r="Z392" s="13">
        <v>154870</v>
      </c>
      <c r="AA392" s="13">
        <v>244993</v>
      </c>
      <c r="AB392" s="13">
        <v>-65039.85</v>
      </c>
    </row>
    <row r="393" spans="1:28">
      <c r="A393" s="2">
        <v>1876</v>
      </c>
      <c r="B393" s="1" t="s">
        <v>360</v>
      </c>
      <c r="C393" s="13">
        <v>1791024.9362546643</v>
      </c>
      <c r="D393" s="13">
        <v>1735593.7799200814</v>
      </c>
      <c r="E393" s="13">
        <v>55431.156334582854</v>
      </c>
      <c r="F393" s="13">
        <v>1972693</v>
      </c>
      <c r="G393" s="13">
        <v>1916879</v>
      </c>
      <c r="H393" s="13">
        <v>55814</v>
      </c>
      <c r="I393" s="13">
        <v>115779</v>
      </c>
      <c r="J393" s="13">
        <v>115779</v>
      </c>
      <c r="K393" s="13">
        <v>0</v>
      </c>
      <c r="L393" s="35">
        <v>899334.44048402226</v>
      </c>
      <c r="M393" s="13">
        <v>1551114.4404840223</v>
      </c>
      <c r="N393" s="13">
        <v>961062</v>
      </c>
      <c r="O393" s="13">
        <v>48873</v>
      </c>
      <c r="P393" s="13">
        <v>638925.44048402226</v>
      </c>
      <c r="Q393" s="35">
        <v>135696.11303610649</v>
      </c>
      <c r="R393" s="13">
        <v>227717</v>
      </c>
      <c r="S393" s="13">
        <v>1139</v>
      </c>
      <c r="T393" s="13">
        <v>169933.5</v>
      </c>
      <c r="U393" s="35">
        <v>57202.923818036128</v>
      </c>
      <c r="V393" s="13">
        <v>222001</v>
      </c>
      <c r="W393" s="13">
        <v>0</v>
      </c>
      <c r="X393" s="13">
        <v>166500.75</v>
      </c>
      <c r="Y393" s="35">
        <v>32178.763779017965</v>
      </c>
      <c r="Z393" s="13">
        <v>97072</v>
      </c>
      <c r="AA393" s="13">
        <v>139093</v>
      </c>
      <c r="AB393" s="13">
        <v>-27711.599999999999</v>
      </c>
    </row>
    <row r="394" spans="1:28">
      <c r="A394" s="2">
        <v>1883</v>
      </c>
      <c r="B394" s="1" t="s">
        <v>361</v>
      </c>
      <c r="C394" s="13">
        <v>29393929.568345614</v>
      </c>
      <c r="D394" s="13">
        <v>28936301.294706777</v>
      </c>
      <c r="E394" s="13">
        <v>457628.27363883879</v>
      </c>
      <c r="F394" s="13">
        <v>34845053</v>
      </c>
      <c r="G394" s="13">
        <v>34269956</v>
      </c>
      <c r="H394" s="13">
        <v>575097</v>
      </c>
      <c r="I394" s="13">
        <v>998921</v>
      </c>
      <c r="J394" s="13">
        <v>965029</v>
      </c>
      <c r="K394" s="13">
        <v>33892</v>
      </c>
      <c r="L394" s="35">
        <v>12174394.604873039</v>
      </c>
      <c r="M394" s="13">
        <v>19157978.604873039</v>
      </c>
      <c r="N394" s="13">
        <v>15761307</v>
      </c>
      <c r="O394" s="13">
        <v>529999</v>
      </c>
      <c r="P394" s="13">
        <v>3926670.6048730388</v>
      </c>
      <c r="Q394" s="35">
        <v>478196.86078870989</v>
      </c>
      <c r="R394" s="13">
        <v>706767</v>
      </c>
      <c r="S394" s="13">
        <v>18081</v>
      </c>
      <c r="T394" s="13">
        <v>516514.5</v>
      </c>
      <c r="U394" s="35">
        <v>60692.279889717924</v>
      </c>
      <c r="V394" s="13">
        <v>151098</v>
      </c>
      <c r="W394" s="13">
        <v>0</v>
      </c>
      <c r="X394" s="13">
        <v>113323.5</v>
      </c>
      <c r="Y394" s="35">
        <v>90713.111727747033</v>
      </c>
      <c r="Z394" s="13">
        <v>873432</v>
      </c>
      <c r="AA394" s="13">
        <v>159302</v>
      </c>
      <c r="AB394" s="13">
        <v>548042.25</v>
      </c>
    </row>
    <row r="395" spans="1:28">
      <c r="A395" s="2">
        <v>1896</v>
      </c>
      <c r="B395" s="1" t="s">
        <v>367</v>
      </c>
      <c r="C395" s="13">
        <v>1579777.1419701623</v>
      </c>
      <c r="D395" s="13">
        <v>1577373.8987849178</v>
      </c>
      <c r="E395" s="13">
        <v>2403.2431852445893</v>
      </c>
      <c r="F395" s="13">
        <v>1550859</v>
      </c>
      <c r="G395" s="13">
        <v>1536714</v>
      </c>
      <c r="H395" s="13">
        <v>14145</v>
      </c>
      <c r="I395" s="13">
        <v>105514</v>
      </c>
      <c r="J395" s="13">
        <v>105514</v>
      </c>
      <c r="K395" s="13">
        <v>0</v>
      </c>
      <c r="L395" s="35">
        <v>570366.41023621219</v>
      </c>
      <c r="M395" s="13">
        <v>920701.41023621219</v>
      </c>
      <c r="N395" s="13">
        <v>859505</v>
      </c>
      <c r="O395" s="13">
        <v>0</v>
      </c>
      <c r="P395" s="13">
        <v>61196.410236212192</v>
      </c>
      <c r="Q395" s="35">
        <v>23075.834597238827</v>
      </c>
      <c r="R395" s="13">
        <v>34635</v>
      </c>
      <c r="S395" s="13">
        <v>5913</v>
      </c>
      <c r="T395" s="13">
        <v>21541.5</v>
      </c>
      <c r="U395" s="35">
        <v>30692.964699757264</v>
      </c>
      <c r="V395" s="13">
        <v>74802</v>
      </c>
      <c r="W395" s="13">
        <v>0</v>
      </c>
      <c r="X395" s="13">
        <v>56101.5</v>
      </c>
      <c r="Y395" s="35">
        <v>5723.653358692367</v>
      </c>
      <c r="Z395" s="13">
        <v>4139</v>
      </c>
      <c r="AA395" s="13">
        <v>14011</v>
      </c>
      <c r="AB395" s="13">
        <v>-7122.6</v>
      </c>
    </row>
    <row r="396" spans="1:28">
      <c r="A396" s="2">
        <v>1916</v>
      </c>
      <c r="B396" s="1" t="s">
        <v>373</v>
      </c>
      <c r="C396" s="13">
        <v>18730714.765152428</v>
      </c>
      <c r="D396" s="13">
        <v>18026213.363267031</v>
      </c>
      <c r="E396" s="13">
        <v>704501.4018853975</v>
      </c>
      <c r="F396" s="13">
        <v>19401146</v>
      </c>
      <c r="G396" s="13">
        <v>18498485</v>
      </c>
      <c r="H396" s="13">
        <v>902661</v>
      </c>
      <c r="I396" s="13">
        <v>644093</v>
      </c>
      <c r="J396" s="13">
        <v>606156</v>
      </c>
      <c r="K396" s="13">
        <v>37937</v>
      </c>
      <c r="L396" s="35">
        <v>3607979.8371334649</v>
      </c>
      <c r="M396" s="13">
        <v>5838365.0871334653</v>
      </c>
      <c r="N396" s="13">
        <v>2827236</v>
      </c>
      <c r="O396" s="13">
        <v>15476</v>
      </c>
      <c r="P396" s="13">
        <v>2705984.8778500985</v>
      </c>
      <c r="Q396" s="35">
        <v>169964.29866043795</v>
      </c>
      <c r="R396" s="13">
        <v>359628</v>
      </c>
      <c r="S396" s="13">
        <v>4147</v>
      </c>
      <c r="T396" s="13">
        <v>266610.75</v>
      </c>
      <c r="U396" s="35">
        <v>34295.48590701873</v>
      </c>
      <c r="V396" s="13">
        <v>108864</v>
      </c>
      <c r="W396" s="13">
        <v>0</v>
      </c>
      <c r="X396" s="13">
        <v>81648</v>
      </c>
      <c r="Y396" s="35">
        <v>36322.909715283458</v>
      </c>
      <c r="Z396" s="13">
        <v>770012</v>
      </c>
      <c r="AA396" s="13">
        <v>164430</v>
      </c>
      <c r="AB396" s="13">
        <v>469255.8</v>
      </c>
    </row>
    <row r="397" spans="1:28">
      <c r="A397" s="2">
        <v>1926</v>
      </c>
      <c r="B397" s="1" t="s">
        <v>375</v>
      </c>
      <c r="C397" s="13">
        <v>2914671.3261905066</v>
      </c>
      <c r="D397" s="13">
        <v>2861814.5141148502</v>
      </c>
      <c r="E397" s="13">
        <v>52856.812075656359</v>
      </c>
      <c r="F397" s="13">
        <v>2908658</v>
      </c>
      <c r="G397" s="13">
        <v>2821780</v>
      </c>
      <c r="H397" s="13">
        <v>86878</v>
      </c>
      <c r="I397" s="13">
        <v>70897</v>
      </c>
      <c r="J397" s="13">
        <v>70225</v>
      </c>
      <c r="K397" s="13">
        <v>672</v>
      </c>
      <c r="L397" s="35">
        <v>964057.89140944707</v>
      </c>
      <c r="M397" s="13">
        <v>1721248.141409447</v>
      </c>
      <c r="N397" s="13">
        <v>772100</v>
      </c>
      <c r="O397" s="13">
        <v>32497</v>
      </c>
      <c r="P397" s="13">
        <v>723043.41855708533</v>
      </c>
      <c r="Q397" s="35">
        <v>95381.670401510739</v>
      </c>
      <c r="R397" s="13">
        <v>121077</v>
      </c>
      <c r="S397" s="13">
        <v>0</v>
      </c>
      <c r="T397" s="13">
        <v>90807.75</v>
      </c>
      <c r="U397" s="35">
        <v>15471.374442513184</v>
      </c>
      <c r="V397" s="13">
        <v>16697</v>
      </c>
      <c r="W397" s="13">
        <v>300</v>
      </c>
      <c r="X397" s="13">
        <v>12522.75</v>
      </c>
      <c r="Y397" s="35">
        <v>98369.084127811075</v>
      </c>
      <c r="Z397" s="13">
        <v>111225</v>
      </c>
      <c r="AA397" s="13">
        <v>281381</v>
      </c>
      <c r="AB397" s="13">
        <v>-125392.35</v>
      </c>
    </row>
    <row r="398" spans="1:28">
      <c r="A398" s="2">
        <v>1937</v>
      </c>
      <c r="B398" s="1" t="s">
        <v>535</v>
      </c>
      <c r="C398" s="13">
        <v>536184.90583082184</v>
      </c>
      <c r="D398" s="13">
        <v>523845.49898764415</v>
      </c>
      <c r="E398" s="13">
        <v>12339.406843177663</v>
      </c>
      <c r="F398" s="13">
        <v>479875</v>
      </c>
      <c r="G398" s="13">
        <v>464954</v>
      </c>
      <c r="H398" s="13">
        <v>14921</v>
      </c>
      <c r="I398" s="13">
        <v>34709</v>
      </c>
      <c r="J398" s="13">
        <v>34709</v>
      </c>
      <c r="K398" s="13">
        <v>0</v>
      </c>
      <c r="L398" s="35">
        <v>499749.46646299557</v>
      </c>
      <c r="M398" s="13">
        <v>782388.46646299562</v>
      </c>
      <c r="N398" s="13">
        <v>484740</v>
      </c>
      <c r="O398" s="13">
        <v>91163</v>
      </c>
      <c r="P398" s="13">
        <v>374812.09984724666</v>
      </c>
      <c r="Q398" s="35">
        <v>8519.2716769207127</v>
      </c>
      <c r="R398" s="13">
        <v>77982</v>
      </c>
      <c r="S398" s="13">
        <v>0</v>
      </c>
      <c r="T398" s="13">
        <v>58486.5</v>
      </c>
      <c r="U398" s="35">
        <v>0</v>
      </c>
      <c r="V398" s="13">
        <v>17487</v>
      </c>
      <c r="W398" s="13">
        <v>0</v>
      </c>
      <c r="X398" s="13">
        <v>13115.25</v>
      </c>
      <c r="Y398" s="35">
        <v>2188.1869271829937</v>
      </c>
      <c r="Z398" s="13">
        <v>0</v>
      </c>
      <c r="AA398" s="13">
        <v>625</v>
      </c>
      <c r="AB398" s="13">
        <v>-468.75</v>
      </c>
    </row>
    <row r="399" spans="1:28">
      <c r="A399" s="2">
        <v>1955</v>
      </c>
      <c r="B399" s="1" t="s">
        <v>386</v>
      </c>
      <c r="C399" s="13">
        <v>4817571.876840977</v>
      </c>
      <c r="D399" s="13">
        <v>4712283.2096046908</v>
      </c>
      <c r="E399" s="13">
        <v>105288.66723628575</v>
      </c>
      <c r="F399" s="13">
        <v>5037511</v>
      </c>
      <c r="G399" s="13">
        <v>4924438</v>
      </c>
      <c r="H399" s="13">
        <v>113073</v>
      </c>
      <c r="I399" s="13">
        <v>95079</v>
      </c>
      <c r="J399" s="13">
        <v>94922</v>
      </c>
      <c r="K399" s="13">
        <v>157</v>
      </c>
      <c r="L399" s="35">
        <v>1470333.3545004695</v>
      </c>
      <c r="M399" s="13">
        <v>2366845.3545004698</v>
      </c>
      <c r="N399" s="13">
        <v>1662096</v>
      </c>
      <c r="O399" s="13">
        <v>908</v>
      </c>
      <c r="P399" s="13">
        <v>705657.35450046975</v>
      </c>
      <c r="Q399" s="35">
        <v>98845.27422457491</v>
      </c>
      <c r="R399" s="13">
        <v>109926</v>
      </c>
      <c r="S399" s="13">
        <v>8865</v>
      </c>
      <c r="T399" s="13">
        <v>75795.75</v>
      </c>
      <c r="U399" s="35">
        <v>47826.635304800759</v>
      </c>
      <c r="V399" s="13">
        <v>116348</v>
      </c>
      <c r="W399" s="13">
        <v>2307</v>
      </c>
      <c r="X399" s="13">
        <v>87261</v>
      </c>
      <c r="Y399" s="35">
        <v>64932.832990729708</v>
      </c>
      <c r="Z399" s="13">
        <v>233537</v>
      </c>
      <c r="AA399" s="13">
        <v>61443</v>
      </c>
      <c r="AB399" s="13">
        <v>134764.35</v>
      </c>
    </row>
    <row r="400" spans="1:28">
      <c r="A400" s="2">
        <v>1987</v>
      </c>
      <c r="B400" s="1" t="s">
        <v>399</v>
      </c>
      <c r="C400" s="13">
        <v>2846097.4139202219</v>
      </c>
      <c r="D400" s="13">
        <v>2822527.9614436212</v>
      </c>
      <c r="E400" s="13">
        <v>23569.452476600727</v>
      </c>
      <c r="F400" s="13">
        <v>2988399</v>
      </c>
      <c r="G400" s="13">
        <v>2971224</v>
      </c>
      <c r="H400" s="13">
        <v>17175</v>
      </c>
      <c r="I400" s="13">
        <v>106933</v>
      </c>
      <c r="J400" s="13">
        <v>106933</v>
      </c>
      <c r="K400" s="13">
        <v>0</v>
      </c>
      <c r="L400" s="35">
        <v>1303320.1149474746</v>
      </c>
      <c r="M400" s="13">
        <v>1627948.1149474746</v>
      </c>
      <c r="N400" s="13">
        <v>1163818</v>
      </c>
      <c r="O400" s="13">
        <v>211822</v>
      </c>
      <c r="P400" s="13">
        <v>675952.11494747456</v>
      </c>
      <c r="Q400" s="35">
        <v>47749.881179693046</v>
      </c>
      <c r="R400" s="13">
        <v>115598</v>
      </c>
      <c r="S400" s="13">
        <v>2754</v>
      </c>
      <c r="T400" s="13">
        <v>84633</v>
      </c>
      <c r="U400" s="35">
        <v>10665.374267493882</v>
      </c>
      <c r="V400" s="13">
        <v>89306</v>
      </c>
      <c r="W400" s="13">
        <v>6383</v>
      </c>
      <c r="X400" s="13">
        <v>66979.5</v>
      </c>
      <c r="Y400" s="35">
        <v>24721.247914610376</v>
      </c>
      <c r="Z400" s="13">
        <v>61447</v>
      </c>
      <c r="AA400" s="13">
        <v>31007</v>
      </c>
      <c r="AB400" s="13">
        <v>23460.15</v>
      </c>
    </row>
    <row r="401" spans="1:28">
      <c r="A401" s="2">
        <v>30000</v>
      </c>
      <c r="B401" s="1" t="s">
        <v>536</v>
      </c>
      <c r="C401" s="13">
        <v>4948376.1348598823</v>
      </c>
      <c r="D401" s="13">
        <v>4907858.7296274034</v>
      </c>
      <c r="E401" s="13">
        <v>40517.40523247869</v>
      </c>
      <c r="F401" s="13">
        <v>5034557</v>
      </c>
      <c r="G401" s="13">
        <v>5000971</v>
      </c>
      <c r="H401" s="13">
        <v>33586</v>
      </c>
      <c r="I401" s="13">
        <v>208356</v>
      </c>
      <c r="J401" s="13">
        <v>203489</v>
      </c>
      <c r="K401" s="13">
        <v>4867</v>
      </c>
      <c r="L401" s="35">
        <v>1465627.5033389488</v>
      </c>
      <c r="M401" s="13">
        <v>2191114.5033389488</v>
      </c>
      <c r="N401" s="13">
        <v>1694172</v>
      </c>
      <c r="O401" s="13">
        <v>0</v>
      </c>
      <c r="P401" s="13">
        <v>496942.50333894882</v>
      </c>
      <c r="Q401" s="35">
        <v>151535.03678315779</v>
      </c>
      <c r="R401" s="13">
        <v>223994</v>
      </c>
      <c r="S401" s="13">
        <v>5909</v>
      </c>
      <c r="T401" s="13">
        <v>163563.75</v>
      </c>
      <c r="U401" s="35">
        <v>17931.103684775855</v>
      </c>
      <c r="V401" s="13">
        <v>61000</v>
      </c>
      <c r="W401" s="13">
        <v>0</v>
      </c>
      <c r="X401" s="13">
        <v>45750</v>
      </c>
      <c r="Y401" s="35">
        <v>9651.066481743459</v>
      </c>
      <c r="Z401" s="13">
        <v>251073</v>
      </c>
      <c r="AA401" s="13">
        <v>35972</v>
      </c>
      <c r="AB401" s="13">
        <v>171626.7</v>
      </c>
    </row>
    <row r="402" spans="1:28">
      <c r="A402" s="2">
        <v>30001</v>
      </c>
      <c r="B402" s="1" t="s">
        <v>537</v>
      </c>
      <c r="C402" s="13">
        <v>11368256.488430355</v>
      </c>
      <c r="D402" s="13">
        <v>11256649.382852221</v>
      </c>
      <c r="E402" s="13">
        <v>111607.10557813401</v>
      </c>
      <c r="F402" s="13">
        <v>13612183</v>
      </c>
      <c r="G402" s="13">
        <v>13567458</v>
      </c>
      <c r="H402" s="13">
        <v>44725</v>
      </c>
      <c r="I402" s="13">
        <v>259314</v>
      </c>
      <c r="J402" s="13">
        <v>259314</v>
      </c>
      <c r="K402" s="13">
        <v>0</v>
      </c>
      <c r="L402" s="35">
        <v>5874350.8401072696</v>
      </c>
      <c r="M402" s="13">
        <v>6573613.8401072696</v>
      </c>
      <c r="N402" s="13">
        <v>5905661</v>
      </c>
      <c r="O402" s="13">
        <v>128739</v>
      </c>
      <c r="P402" s="13">
        <v>796691.84010726959</v>
      </c>
      <c r="Q402" s="35">
        <v>153747.01955160385</v>
      </c>
      <c r="R402" s="13">
        <v>432675</v>
      </c>
      <c r="S402" s="13">
        <v>0</v>
      </c>
      <c r="T402" s="13">
        <v>324506.25</v>
      </c>
      <c r="U402" s="35">
        <v>30678.012829512281</v>
      </c>
      <c r="V402" s="13">
        <v>97919</v>
      </c>
      <c r="W402" s="13">
        <v>0</v>
      </c>
      <c r="X402" s="13">
        <v>73439.25</v>
      </c>
      <c r="Y402" s="35">
        <v>61131.764569057494</v>
      </c>
      <c r="Z402" s="13">
        <v>398046</v>
      </c>
      <c r="AA402" s="13">
        <v>89685</v>
      </c>
      <c r="AB402" s="13">
        <v>248574.45</v>
      </c>
    </row>
    <row r="403" spans="1:28">
      <c r="A403" s="2">
        <v>30002</v>
      </c>
      <c r="B403" s="1" t="s">
        <v>538</v>
      </c>
      <c r="C403" s="13">
        <v>15981417.107612725</v>
      </c>
      <c r="D403" s="13">
        <v>15799073.686913012</v>
      </c>
      <c r="E403" s="13">
        <v>182343.42069971428</v>
      </c>
      <c r="F403" s="13">
        <v>15748063</v>
      </c>
      <c r="G403" s="13">
        <v>15555582</v>
      </c>
      <c r="H403" s="13">
        <v>192481</v>
      </c>
      <c r="I403" s="13">
        <v>663317</v>
      </c>
      <c r="J403" s="13">
        <v>656832</v>
      </c>
      <c r="K403" s="13">
        <v>6485</v>
      </c>
      <c r="L403" s="35">
        <v>6473761.8677217728</v>
      </c>
      <c r="M403" s="13">
        <v>11383287.367721774</v>
      </c>
      <c r="N403" s="13">
        <v>4593698</v>
      </c>
      <c r="O403" s="13">
        <v>229424</v>
      </c>
      <c r="P403" s="13">
        <v>4855321.4007913293</v>
      </c>
      <c r="Q403" s="35">
        <v>350908.84392037464</v>
      </c>
      <c r="R403" s="13">
        <v>657640</v>
      </c>
      <c r="S403" s="13">
        <v>5274</v>
      </c>
      <c r="T403" s="13">
        <v>489274.5</v>
      </c>
      <c r="U403" s="35">
        <v>104738.4374139493</v>
      </c>
      <c r="V403" s="13">
        <v>187347</v>
      </c>
      <c r="W403" s="13">
        <v>9824</v>
      </c>
      <c r="X403" s="13">
        <v>140510.25</v>
      </c>
      <c r="Y403" s="35">
        <v>172977.41818875846</v>
      </c>
      <c r="Z403" s="13">
        <v>1346435</v>
      </c>
      <c r="AA403" s="13">
        <v>238671</v>
      </c>
      <c r="AB403" s="13">
        <v>852061.05</v>
      </c>
    </row>
    <row r="404" spans="1:28">
      <c r="A404" s="2">
        <v>30003</v>
      </c>
      <c r="B404" s="1" t="s">
        <v>539</v>
      </c>
      <c r="C404" s="13">
        <v>1936202.1822050384</v>
      </c>
      <c r="D404" s="13">
        <v>1867435.2068923067</v>
      </c>
      <c r="E404" s="13">
        <v>68766.975312731636</v>
      </c>
      <c r="F404" s="13">
        <v>2015932</v>
      </c>
      <c r="G404" s="13">
        <v>1957321</v>
      </c>
      <c r="H404" s="13">
        <v>58611</v>
      </c>
      <c r="I404" s="13">
        <v>121270</v>
      </c>
      <c r="J404" s="13">
        <v>121270</v>
      </c>
      <c r="K404" s="13">
        <v>0</v>
      </c>
      <c r="L404" s="35">
        <v>576732.0411569447</v>
      </c>
      <c r="M404" s="13">
        <v>1042630.5411569447</v>
      </c>
      <c r="N404" s="13">
        <v>388056</v>
      </c>
      <c r="O404" s="13">
        <v>0</v>
      </c>
      <c r="P404" s="13">
        <v>432549.0308677085</v>
      </c>
      <c r="Q404" s="35">
        <v>57709.823509739479</v>
      </c>
      <c r="R404" s="13">
        <v>46358</v>
      </c>
      <c r="S404" s="13">
        <v>1217</v>
      </c>
      <c r="T404" s="13">
        <v>33855.75</v>
      </c>
      <c r="U404" s="35">
        <v>19148.655000999555</v>
      </c>
      <c r="V404" s="13">
        <v>35981</v>
      </c>
      <c r="W404" s="13">
        <v>1169</v>
      </c>
      <c r="X404" s="13">
        <v>26985.75</v>
      </c>
      <c r="Y404" s="35">
        <v>10459.99041887366</v>
      </c>
      <c r="Z404" s="13">
        <v>50055</v>
      </c>
      <c r="AA404" s="13">
        <v>248674</v>
      </c>
      <c r="AB404" s="13">
        <v>-146991.9</v>
      </c>
    </row>
    <row r="405" spans="1:28">
      <c r="A405" s="2">
        <v>30004</v>
      </c>
      <c r="B405" s="1" t="s">
        <v>540</v>
      </c>
      <c r="C405" s="13">
        <v>5636288.8441498438</v>
      </c>
      <c r="D405" s="13">
        <v>5551951.6711320579</v>
      </c>
      <c r="E405" s="13">
        <v>84337.173017785346</v>
      </c>
      <c r="F405" s="13">
        <v>5804111</v>
      </c>
      <c r="G405" s="13">
        <v>5547595</v>
      </c>
      <c r="H405" s="13">
        <v>256516</v>
      </c>
      <c r="I405" s="13">
        <v>360449</v>
      </c>
      <c r="J405" s="13">
        <v>316845</v>
      </c>
      <c r="K405" s="13">
        <v>43604</v>
      </c>
      <c r="L405" s="35">
        <v>1286178.0172528296</v>
      </c>
      <c r="M405" s="13">
        <v>1751192.2672528296</v>
      </c>
      <c r="N405" s="13">
        <v>1536751</v>
      </c>
      <c r="O405" s="13">
        <v>0</v>
      </c>
      <c r="P405" s="13">
        <v>214441.26725282962</v>
      </c>
      <c r="Q405" s="35">
        <v>123520.34546610012</v>
      </c>
      <c r="R405" s="13">
        <v>234381</v>
      </c>
      <c r="S405" s="13">
        <v>10570</v>
      </c>
      <c r="T405" s="13">
        <v>167858.25</v>
      </c>
      <c r="U405" s="35">
        <v>12121.275985858176</v>
      </c>
      <c r="V405" s="13">
        <v>67107</v>
      </c>
      <c r="W405" s="13">
        <v>0</v>
      </c>
      <c r="X405" s="13">
        <v>50330.25</v>
      </c>
      <c r="Y405" s="35">
        <v>47302.383458222765</v>
      </c>
      <c r="Z405" s="13">
        <v>331891</v>
      </c>
      <c r="AA405" s="13">
        <v>247763</v>
      </c>
      <c r="AB405" s="13">
        <v>68715.149999999994</v>
      </c>
    </row>
    <row r="406" spans="1:28">
      <c r="A406" s="2">
        <v>30005</v>
      </c>
      <c r="B406" s="1" t="s">
        <v>541</v>
      </c>
      <c r="C406" s="13">
        <v>13523039.943604473</v>
      </c>
      <c r="D406" s="13">
        <v>13092328.217301907</v>
      </c>
      <c r="E406" s="13">
        <v>430711.72630256519</v>
      </c>
      <c r="F406" s="13">
        <v>12684101</v>
      </c>
      <c r="G406" s="13">
        <v>12252816</v>
      </c>
      <c r="H406" s="13">
        <v>431285</v>
      </c>
      <c r="I406" s="13">
        <v>513438</v>
      </c>
      <c r="J406" s="13">
        <v>513438</v>
      </c>
      <c r="K406" s="13">
        <v>0</v>
      </c>
      <c r="L406" s="35">
        <v>3964994.2284704186</v>
      </c>
      <c r="M406" s="13">
        <v>6562829.2284704186</v>
      </c>
      <c r="N406" s="13">
        <v>3223061</v>
      </c>
      <c r="O406" s="13">
        <v>488776</v>
      </c>
      <c r="P406" s="13">
        <v>2973745.671352814</v>
      </c>
      <c r="Q406" s="35">
        <v>306012.38208726188</v>
      </c>
      <c r="R406" s="13">
        <v>489656</v>
      </c>
      <c r="S406" s="13">
        <v>4358</v>
      </c>
      <c r="T406" s="13">
        <v>363973.5</v>
      </c>
      <c r="U406" s="35">
        <v>45873.803781235605</v>
      </c>
      <c r="V406" s="13">
        <v>98245</v>
      </c>
      <c r="W406" s="13">
        <v>1059</v>
      </c>
      <c r="X406" s="13">
        <v>73683.75</v>
      </c>
      <c r="Y406" s="35">
        <v>18439.969435209645</v>
      </c>
      <c r="Z406" s="13">
        <v>76167</v>
      </c>
      <c r="AA406" s="13">
        <v>72435</v>
      </c>
      <c r="AB406" s="13">
        <v>7801.9500000000007</v>
      </c>
    </row>
    <row r="407" spans="1:28">
      <c r="A407" s="2">
        <v>30006</v>
      </c>
      <c r="B407" s="1" t="s">
        <v>542</v>
      </c>
      <c r="C407" s="13">
        <v>7690501.7415398806</v>
      </c>
      <c r="D407" s="13">
        <v>7421392.1835607002</v>
      </c>
      <c r="E407" s="13">
        <v>269109.55797918007</v>
      </c>
      <c r="F407" s="13">
        <v>8047190</v>
      </c>
      <c r="G407" s="13">
        <v>7737766</v>
      </c>
      <c r="H407" s="13">
        <v>309424</v>
      </c>
      <c r="I407" s="13">
        <v>349990</v>
      </c>
      <c r="J407" s="13">
        <v>346510</v>
      </c>
      <c r="K407" s="13">
        <v>3480</v>
      </c>
      <c r="L407" s="35">
        <v>2936492.5380033553</v>
      </c>
      <c r="M407" s="13">
        <v>3663286.5380033553</v>
      </c>
      <c r="N407" s="13">
        <v>2573046</v>
      </c>
      <c r="O407" s="13">
        <v>69391</v>
      </c>
      <c r="P407" s="13">
        <v>1159631.5380033553</v>
      </c>
      <c r="Q407" s="35">
        <v>183314.83785477516</v>
      </c>
      <c r="R407" s="13">
        <v>340084</v>
      </c>
      <c r="S407" s="13">
        <v>2216</v>
      </c>
      <c r="T407" s="13">
        <v>253401</v>
      </c>
      <c r="U407" s="35">
        <v>75158.360938700847</v>
      </c>
      <c r="V407" s="13">
        <v>288222</v>
      </c>
      <c r="W407" s="13">
        <v>1048</v>
      </c>
      <c r="X407" s="13">
        <v>216166.5</v>
      </c>
      <c r="Y407" s="35">
        <v>73445.406573727305</v>
      </c>
      <c r="Z407" s="13">
        <v>177276</v>
      </c>
      <c r="AA407" s="13">
        <v>255671</v>
      </c>
      <c r="AB407" s="13">
        <v>-53557.2</v>
      </c>
    </row>
    <row r="408" spans="1:28">
      <c r="A408" s="2">
        <v>30007</v>
      </c>
      <c r="B408" s="1" t="s">
        <v>543</v>
      </c>
      <c r="C408" s="13">
        <v>6527374.4697864894</v>
      </c>
      <c r="D408" s="13">
        <v>6457133.5649632169</v>
      </c>
      <c r="E408" s="13">
        <v>70240.904823272518</v>
      </c>
      <c r="F408" s="13">
        <v>5530169</v>
      </c>
      <c r="G408" s="13">
        <v>5453026</v>
      </c>
      <c r="H408" s="13">
        <v>77143</v>
      </c>
      <c r="I408" s="13">
        <v>240885</v>
      </c>
      <c r="J408" s="13">
        <v>212874</v>
      </c>
      <c r="K408" s="13">
        <v>28011</v>
      </c>
      <c r="L408" s="35">
        <v>2238821.5311247874</v>
      </c>
      <c r="M408" s="13">
        <v>3421402.7811247874</v>
      </c>
      <c r="N408" s="13">
        <v>1999461</v>
      </c>
      <c r="O408" s="13">
        <v>133621</v>
      </c>
      <c r="P408" s="13">
        <v>1555562.7811247874</v>
      </c>
      <c r="Q408" s="35">
        <v>387550.39611675625</v>
      </c>
      <c r="R408" s="13">
        <v>479881</v>
      </c>
      <c r="S408" s="13">
        <v>1718</v>
      </c>
      <c r="T408" s="13">
        <v>358622.25</v>
      </c>
      <c r="U408" s="35">
        <v>68134.206836749581</v>
      </c>
      <c r="V408" s="13">
        <v>134923</v>
      </c>
      <c r="W408" s="13">
        <v>0</v>
      </c>
      <c r="X408" s="13">
        <v>101192.25</v>
      </c>
      <c r="Y408" s="35">
        <v>63698.389634804596</v>
      </c>
      <c r="Z408" s="13">
        <v>249719</v>
      </c>
      <c r="AA408" s="13">
        <v>80965</v>
      </c>
      <c r="AB408" s="13">
        <v>130394.1</v>
      </c>
    </row>
    <row r="409" spans="1:28">
      <c r="A409" s="2">
        <v>30008</v>
      </c>
      <c r="B409" s="1" t="s">
        <v>544</v>
      </c>
      <c r="C409" s="13">
        <v>8360959.0523898453</v>
      </c>
      <c r="D409" s="13">
        <v>8249312.8060432216</v>
      </c>
      <c r="E409" s="13">
        <v>111646.24634662335</v>
      </c>
      <c r="F409" s="13">
        <v>9277001</v>
      </c>
      <c r="G409" s="13">
        <v>9162197</v>
      </c>
      <c r="H409" s="13">
        <v>114804</v>
      </c>
      <c r="I409" s="13">
        <v>324453</v>
      </c>
      <c r="J409" s="13">
        <v>324453</v>
      </c>
      <c r="K409" s="13">
        <v>0</v>
      </c>
      <c r="L409" s="35">
        <v>3155828.4262176971</v>
      </c>
      <c r="M409" s="13">
        <v>4201118.4262176976</v>
      </c>
      <c r="N409" s="13">
        <v>2159866</v>
      </c>
      <c r="O409" s="13">
        <v>70429</v>
      </c>
      <c r="P409" s="13">
        <v>2111681.4262176976</v>
      </c>
      <c r="Q409" s="35">
        <v>162481.21346856235</v>
      </c>
      <c r="R409" s="13">
        <v>296571</v>
      </c>
      <c r="S409" s="13">
        <v>4414</v>
      </c>
      <c r="T409" s="13">
        <v>219117.75</v>
      </c>
      <c r="U409" s="35">
        <v>47583.007771985474</v>
      </c>
      <c r="V409" s="13">
        <v>164663</v>
      </c>
      <c r="W409" s="13">
        <v>26808</v>
      </c>
      <c r="X409" s="13">
        <v>123497.25</v>
      </c>
      <c r="Y409" s="35">
        <v>64571.081888196779</v>
      </c>
      <c r="Z409" s="13">
        <v>310761</v>
      </c>
      <c r="AA409" s="13">
        <v>182635</v>
      </c>
      <c r="AB409" s="13">
        <v>104170.5</v>
      </c>
    </row>
    <row r="410" spans="1:28">
      <c r="A410" s="2">
        <v>30009</v>
      </c>
      <c r="B410" s="1" t="s">
        <v>545</v>
      </c>
      <c r="C410" s="13">
        <v>8985348.0375024024</v>
      </c>
      <c r="D410" s="13">
        <v>8860879.2753986754</v>
      </c>
      <c r="E410" s="13">
        <v>124468.7621037264</v>
      </c>
      <c r="F410" s="13">
        <v>9367496</v>
      </c>
      <c r="G410" s="13">
        <v>9223618</v>
      </c>
      <c r="H410" s="13">
        <v>143878</v>
      </c>
      <c r="I410" s="13">
        <v>357241</v>
      </c>
      <c r="J410" s="13">
        <v>350272</v>
      </c>
      <c r="K410" s="13">
        <v>6969</v>
      </c>
      <c r="L410" s="35">
        <v>3493583.1528079771</v>
      </c>
      <c r="M410" s="13">
        <v>5022493.1528079771</v>
      </c>
      <c r="N410" s="13">
        <v>3204627</v>
      </c>
      <c r="O410" s="13">
        <v>57111</v>
      </c>
      <c r="P410" s="13">
        <v>1874977.1528079771</v>
      </c>
      <c r="Q410" s="35">
        <v>209120.36421583127</v>
      </c>
      <c r="R410" s="13">
        <v>415731</v>
      </c>
      <c r="S410" s="13">
        <v>5202</v>
      </c>
      <c r="T410" s="13">
        <v>307896.75</v>
      </c>
      <c r="U410" s="35">
        <v>57118.782901167309</v>
      </c>
      <c r="V410" s="13">
        <v>155892</v>
      </c>
      <c r="W410" s="13">
        <v>4309</v>
      </c>
      <c r="X410" s="13">
        <v>116919</v>
      </c>
      <c r="Y410" s="35">
        <v>88121.257452762336</v>
      </c>
      <c r="Z410" s="13">
        <v>593816</v>
      </c>
      <c r="AA410" s="13">
        <v>72370</v>
      </c>
      <c r="AB410" s="13">
        <v>399002.4</v>
      </c>
    </row>
    <row r="411" spans="1:28">
      <c r="A411" s="2">
        <v>30010</v>
      </c>
      <c r="B411" s="1" t="s">
        <v>546</v>
      </c>
      <c r="C411" s="13">
        <v>4794175.5065620849</v>
      </c>
      <c r="D411" s="13">
        <v>4692976.4904790977</v>
      </c>
      <c r="E411" s="13">
        <v>101199.0160829868</v>
      </c>
      <c r="F411" s="13">
        <v>4509657</v>
      </c>
      <c r="G411" s="13">
        <v>4438560</v>
      </c>
      <c r="H411" s="13">
        <v>71097</v>
      </c>
      <c r="I411" s="13">
        <v>193139</v>
      </c>
      <c r="J411" s="13">
        <v>192909</v>
      </c>
      <c r="K411" s="13">
        <v>230</v>
      </c>
      <c r="L411" s="35">
        <v>1387508.7650560061</v>
      </c>
      <c r="M411" s="13">
        <v>2387847.7650560061</v>
      </c>
      <c r="N411" s="13">
        <v>818288</v>
      </c>
      <c r="O411" s="13">
        <v>0</v>
      </c>
      <c r="P411" s="13">
        <v>1040631.5737920046</v>
      </c>
      <c r="Q411" s="35">
        <v>316715.97073772509</v>
      </c>
      <c r="R411" s="13">
        <v>448777</v>
      </c>
      <c r="S411" s="13">
        <v>553</v>
      </c>
      <c r="T411" s="13">
        <v>336168</v>
      </c>
      <c r="U411" s="35">
        <v>26560.385033614879</v>
      </c>
      <c r="V411" s="13">
        <v>43559</v>
      </c>
      <c r="W411" s="13">
        <v>0</v>
      </c>
      <c r="X411" s="13">
        <v>32669.25</v>
      </c>
      <c r="Y411" s="35">
        <v>51139.011159056681</v>
      </c>
      <c r="Z411" s="13">
        <v>110888</v>
      </c>
      <c r="AA411" s="13">
        <v>238448</v>
      </c>
      <c r="AB411" s="13">
        <v>-93421.35</v>
      </c>
    </row>
    <row r="412" spans="1:28">
      <c r="A412" s="2">
        <v>30011</v>
      </c>
      <c r="B412" s="1" t="s">
        <v>547</v>
      </c>
      <c r="C412" s="13">
        <v>30447265.093370315</v>
      </c>
      <c r="D412" s="13">
        <v>29724606.848136555</v>
      </c>
      <c r="E412" s="13">
        <v>722658.24523375998</v>
      </c>
      <c r="F412" s="13">
        <v>31034790</v>
      </c>
      <c r="G412" s="13">
        <v>30243732</v>
      </c>
      <c r="H412" s="13">
        <v>791058</v>
      </c>
      <c r="I412" s="13">
        <v>793751</v>
      </c>
      <c r="J412" s="13">
        <v>744996</v>
      </c>
      <c r="K412" s="13">
        <v>48755</v>
      </c>
      <c r="L412" s="35">
        <v>11536232.490387524</v>
      </c>
      <c r="M412" s="13">
        <v>16824619.490387522</v>
      </c>
      <c r="N412" s="13">
        <v>8739159</v>
      </c>
      <c r="O412" s="13">
        <v>0</v>
      </c>
      <c r="P412" s="13">
        <v>8085460.4903875217</v>
      </c>
      <c r="Q412" s="35">
        <v>386016.99381775007</v>
      </c>
      <c r="R412" s="13">
        <v>1177466</v>
      </c>
      <c r="S412" s="13">
        <v>17408</v>
      </c>
      <c r="T412" s="13">
        <v>870043.5</v>
      </c>
      <c r="U412" s="35">
        <v>81025.650727187502</v>
      </c>
      <c r="V412" s="13">
        <v>270613</v>
      </c>
      <c r="W412" s="13">
        <v>472</v>
      </c>
      <c r="X412" s="13">
        <v>202959.75</v>
      </c>
      <c r="Y412" s="35">
        <v>91824.984830919362</v>
      </c>
      <c r="Z412" s="13">
        <v>603043</v>
      </c>
      <c r="AA412" s="13">
        <v>142293</v>
      </c>
      <c r="AB412" s="13">
        <v>361495.65</v>
      </c>
    </row>
    <row r="413" spans="1:28">
      <c r="A413" s="2">
        <v>30012</v>
      </c>
      <c r="B413" s="1" t="s">
        <v>548</v>
      </c>
      <c r="C413" s="13">
        <v>9282838.5172394048</v>
      </c>
      <c r="D413" s="13">
        <v>8985658.3184073512</v>
      </c>
      <c r="E413" s="13">
        <v>297180.19883205323</v>
      </c>
      <c r="F413" s="13">
        <v>9313334</v>
      </c>
      <c r="G413" s="13">
        <v>9040549</v>
      </c>
      <c r="H413" s="13">
        <v>272785</v>
      </c>
      <c r="I413" s="13">
        <v>381908</v>
      </c>
      <c r="J413" s="13">
        <v>381908</v>
      </c>
      <c r="K413" s="13">
        <v>0</v>
      </c>
      <c r="L413" s="35">
        <v>2368011.3814617274</v>
      </c>
      <c r="M413" s="13">
        <v>3135336.3814617274</v>
      </c>
      <c r="N413" s="13">
        <v>1671017</v>
      </c>
      <c r="O413" s="13">
        <v>44283</v>
      </c>
      <c r="P413" s="13">
        <v>1508602.3814617274</v>
      </c>
      <c r="Q413" s="35">
        <v>98674.668489336342</v>
      </c>
      <c r="R413" s="13">
        <v>182112</v>
      </c>
      <c r="S413" s="13">
        <v>2763</v>
      </c>
      <c r="T413" s="13">
        <v>134511.75</v>
      </c>
      <c r="U413" s="35">
        <v>48451.975289752641</v>
      </c>
      <c r="V413" s="13">
        <v>112408</v>
      </c>
      <c r="W413" s="13">
        <v>0</v>
      </c>
      <c r="X413" s="13">
        <v>84306</v>
      </c>
      <c r="Y413" s="35">
        <v>6232.4093024522981</v>
      </c>
      <c r="Z413" s="13">
        <v>188639</v>
      </c>
      <c r="AA413" s="13">
        <v>35158</v>
      </c>
      <c r="AB413" s="13">
        <v>119343.3</v>
      </c>
    </row>
    <row r="414" spans="1:28">
      <c r="A414" s="2">
        <v>30013</v>
      </c>
      <c r="B414" s="1" t="s">
        <v>549</v>
      </c>
      <c r="C414" s="13">
        <v>16922012.342428129</v>
      </c>
      <c r="D414" s="13">
        <v>16643061.67694306</v>
      </c>
      <c r="E414" s="13">
        <v>278950.66548506764</v>
      </c>
      <c r="F414" s="13">
        <v>15255871</v>
      </c>
      <c r="G414" s="13">
        <v>14953652</v>
      </c>
      <c r="H414" s="13">
        <v>302219</v>
      </c>
      <c r="I414" s="13">
        <v>638041</v>
      </c>
      <c r="J414" s="13">
        <v>638041</v>
      </c>
      <c r="K414" s="13">
        <v>0</v>
      </c>
      <c r="L414" s="35">
        <v>7763615.4847714035</v>
      </c>
      <c r="M414" s="13">
        <v>10874796.484771404</v>
      </c>
      <c r="N414" s="13">
        <v>7675468</v>
      </c>
      <c r="O414" s="13">
        <v>0</v>
      </c>
      <c r="P414" s="13">
        <v>3199328.4847714044</v>
      </c>
      <c r="Q414" s="35">
        <v>244609.17495789818</v>
      </c>
      <c r="R414" s="13">
        <v>533014</v>
      </c>
      <c r="S414" s="13">
        <v>2937</v>
      </c>
      <c r="T414" s="13">
        <v>397557.75</v>
      </c>
      <c r="U414" s="35">
        <v>36733.520278729855</v>
      </c>
      <c r="V414" s="13">
        <v>119269</v>
      </c>
      <c r="W414" s="13">
        <v>41</v>
      </c>
      <c r="X414" s="13">
        <v>89451.75</v>
      </c>
      <c r="Y414" s="35">
        <v>35420.816493645878</v>
      </c>
      <c r="Z414" s="13">
        <v>271819</v>
      </c>
      <c r="AA414" s="13">
        <v>130479</v>
      </c>
      <c r="AB414" s="13">
        <v>110748.6</v>
      </c>
    </row>
    <row r="415" spans="1:28">
      <c r="A415" s="2">
        <v>30014</v>
      </c>
      <c r="B415" s="1" t="s">
        <v>550</v>
      </c>
      <c r="C415" s="13">
        <v>23311884.124569871</v>
      </c>
      <c r="D415" s="13">
        <v>22912544.283365335</v>
      </c>
      <c r="E415" s="13">
        <v>399339.84120453516</v>
      </c>
      <c r="F415" s="13">
        <v>24594872</v>
      </c>
      <c r="G415" s="13">
        <v>24183956</v>
      </c>
      <c r="H415" s="13">
        <v>410916</v>
      </c>
      <c r="I415" s="13">
        <v>543986</v>
      </c>
      <c r="J415" s="13">
        <v>538054</v>
      </c>
      <c r="K415" s="13">
        <v>5932</v>
      </c>
      <c r="L415" s="35">
        <v>9120996.5138744935</v>
      </c>
      <c r="M415" s="13">
        <v>13173601.513874494</v>
      </c>
      <c r="N415" s="13">
        <v>6037243</v>
      </c>
      <c r="O415" s="13">
        <v>0</v>
      </c>
      <c r="P415" s="13">
        <v>6840747.3854058702</v>
      </c>
      <c r="Q415" s="35">
        <v>297555.35844887415</v>
      </c>
      <c r="R415" s="13">
        <v>790424</v>
      </c>
      <c r="S415" s="13">
        <v>12696</v>
      </c>
      <c r="T415" s="13">
        <v>583296</v>
      </c>
      <c r="U415" s="35">
        <v>68812.024954522087</v>
      </c>
      <c r="V415" s="13">
        <v>193470</v>
      </c>
      <c r="W415" s="13">
        <v>0</v>
      </c>
      <c r="X415" s="13">
        <v>145102.5</v>
      </c>
      <c r="Y415" s="35">
        <v>68315.334925286661</v>
      </c>
      <c r="Z415" s="13">
        <v>1319570</v>
      </c>
      <c r="AA415" s="13">
        <v>298719</v>
      </c>
      <c r="AB415" s="13">
        <v>802180.05</v>
      </c>
    </row>
    <row r="416" spans="1:28">
      <c r="A416" s="2">
        <v>30015</v>
      </c>
      <c r="B416" s="1" t="s">
        <v>551</v>
      </c>
      <c r="C416" s="13">
        <v>7530630.6811413039</v>
      </c>
      <c r="D416" s="13">
        <v>7196171.6960923458</v>
      </c>
      <c r="E416" s="13">
        <v>334458.98504895798</v>
      </c>
      <c r="F416" s="13">
        <v>7924784</v>
      </c>
      <c r="G416" s="13">
        <v>7534357</v>
      </c>
      <c r="H416" s="13">
        <v>390427</v>
      </c>
      <c r="I416" s="13">
        <v>207340</v>
      </c>
      <c r="J416" s="13">
        <v>207340</v>
      </c>
      <c r="K416" s="13">
        <v>0</v>
      </c>
      <c r="L416" s="35">
        <v>2345119.1111521516</v>
      </c>
      <c r="M416" s="13">
        <v>3885594.3611521516</v>
      </c>
      <c r="N416" s="13">
        <v>2424403</v>
      </c>
      <c r="O416" s="13">
        <v>3958</v>
      </c>
      <c r="P416" s="13">
        <v>1465149.3611521516</v>
      </c>
      <c r="Q416" s="35">
        <v>250854.21582783983</v>
      </c>
      <c r="R416" s="13">
        <v>446814</v>
      </c>
      <c r="S416" s="13">
        <v>1183</v>
      </c>
      <c r="T416" s="13">
        <v>334223.25</v>
      </c>
      <c r="U416" s="35">
        <v>26974.932965505155</v>
      </c>
      <c r="V416" s="13">
        <v>72864</v>
      </c>
      <c r="W416" s="13">
        <v>0</v>
      </c>
      <c r="X416" s="13">
        <v>54648</v>
      </c>
      <c r="Y416" s="35">
        <v>97189.866914941507</v>
      </c>
      <c r="Z416" s="13">
        <v>278009</v>
      </c>
      <c r="AA416" s="13">
        <v>198168</v>
      </c>
      <c r="AB416" s="13">
        <v>65116.800000000003</v>
      </c>
    </row>
  </sheetData>
  <mergeCells count="5">
    <mergeCell ref="C1:K1"/>
    <mergeCell ref="L1:P1"/>
    <mergeCell ref="Q1:T1"/>
    <mergeCell ref="U1:X1"/>
    <mergeCell ref="Y1:AB1"/>
  </mergeCells>
  <pageMargins left="0.70000000000000007" right="0.70000000000000007" top="0.75" bottom="0.75" header="0.30000000000000004" footer="0.3000000000000000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434"/>
  <sheetViews>
    <sheetView topLeftCell="A262" workbookViewId="0">
      <selection activeCell="A4" sqref="A4:B4"/>
    </sheetView>
  </sheetViews>
  <sheetFormatPr defaultRowHeight="15"/>
  <cols>
    <col min="1" max="1" width="6" style="32" bestFit="1" customWidth="1"/>
    <col min="2" max="2" width="34.5703125" bestFit="1" customWidth="1"/>
    <col min="3" max="3" width="12.7109375" bestFit="1" customWidth="1"/>
    <col min="4" max="4" width="12.7109375" hidden="1" customWidth="1"/>
    <col min="5" max="5" width="11.140625" hidden="1" customWidth="1"/>
    <col min="6" max="6" width="12.7109375" bestFit="1" customWidth="1"/>
    <col min="7" max="7" width="12.7109375" hidden="1" customWidth="1"/>
    <col min="8" max="8" width="11.140625" hidden="1" customWidth="1"/>
    <col min="9" max="9" width="12.28515625" bestFit="1" customWidth="1"/>
    <col min="10" max="10" width="11.140625" hidden="1" customWidth="1"/>
    <col min="11" max="11" width="9.140625" hidden="1" customWidth="1"/>
    <col min="12" max="12" width="13.140625" style="37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7" bestFit="1" customWidth="1"/>
    <col min="18" max="18" width="11.140625" bestFit="1" customWidth="1"/>
    <col min="19" max="19" width="12.28515625" bestFit="1" customWidth="1"/>
    <col min="20" max="20" width="15.7109375" bestFit="1" customWidth="1"/>
    <col min="21" max="21" width="9.140625" style="37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10.140625" style="37" bestFit="1" customWidth="1"/>
    <col min="26" max="26" width="11.140625" bestFit="1" customWidth="1"/>
    <col min="27" max="27" width="12.28515625" bestFit="1" customWidth="1"/>
    <col min="28" max="28" width="15.7109375" bestFit="1" customWidth="1"/>
    <col min="29" max="29" width="9.140625" customWidth="1"/>
  </cols>
  <sheetData>
    <row r="1" spans="1:28" s="32" customFormat="1">
      <c r="A1" s="2"/>
      <c r="B1" s="2"/>
      <c r="C1" s="2" t="s">
        <v>509</v>
      </c>
      <c r="D1" s="2"/>
      <c r="E1" s="2"/>
      <c r="F1" s="2"/>
      <c r="G1" s="2"/>
      <c r="H1" s="2"/>
      <c r="I1" s="2"/>
      <c r="J1" s="2"/>
      <c r="K1" s="2"/>
      <c r="L1" s="23" t="s">
        <v>510</v>
      </c>
      <c r="M1" s="2"/>
      <c r="N1" s="2"/>
      <c r="O1" s="2"/>
      <c r="P1" s="2"/>
      <c r="Q1" s="23" t="s">
        <v>486</v>
      </c>
      <c r="R1" s="2"/>
      <c r="S1" s="2"/>
      <c r="T1" s="2"/>
      <c r="U1" s="23" t="s">
        <v>487</v>
      </c>
      <c r="V1" s="2"/>
      <c r="W1" s="2"/>
      <c r="X1" s="2"/>
      <c r="Y1" s="23" t="s">
        <v>1</v>
      </c>
      <c r="Z1" s="2"/>
      <c r="AA1" s="2"/>
      <c r="AB1" s="2"/>
    </row>
    <row r="2" spans="1:28" s="32" customFormat="1">
      <c r="A2" s="2"/>
      <c r="B2" s="2"/>
      <c r="C2" s="5" t="s">
        <v>2</v>
      </c>
      <c r="D2" s="5"/>
      <c r="E2" s="5"/>
      <c r="F2" s="5" t="s">
        <v>490</v>
      </c>
      <c r="G2" s="44"/>
      <c r="H2" s="5"/>
      <c r="I2" s="5" t="s">
        <v>493</v>
      </c>
      <c r="J2" s="5"/>
      <c r="K2" s="5"/>
      <c r="L2" s="25" t="s">
        <v>2</v>
      </c>
      <c r="M2" s="5" t="s">
        <v>422</v>
      </c>
      <c r="N2" s="5" t="s">
        <v>490</v>
      </c>
      <c r="O2" s="5" t="s">
        <v>493</v>
      </c>
      <c r="P2" s="5" t="s">
        <v>511</v>
      </c>
      <c r="Q2" s="25" t="s">
        <v>2</v>
      </c>
      <c r="R2" s="5" t="s">
        <v>490</v>
      </c>
      <c r="S2" s="5" t="s">
        <v>493</v>
      </c>
      <c r="T2" s="5" t="s">
        <v>466</v>
      </c>
      <c r="U2" s="25" t="s">
        <v>2</v>
      </c>
      <c r="V2" s="5" t="s">
        <v>490</v>
      </c>
      <c r="W2" s="5" t="s">
        <v>493</v>
      </c>
      <c r="X2" s="5" t="s">
        <v>466</v>
      </c>
      <c r="Y2" s="25" t="s">
        <v>2</v>
      </c>
      <c r="Z2" s="5" t="s">
        <v>490</v>
      </c>
      <c r="AA2" s="5" t="s">
        <v>493</v>
      </c>
      <c r="AB2" s="5" t="s">
        <v>466</v>
      </c>
    </row>
    <row r="3" spans="1:28" s="32" customFormat="1">
      <c r="A3" s="2"/>
      <c r="B3" s="2" t="s">
        <v>5</v>
      </c>
      <c r="C3" s="5" t="s">
        <v>387</v>
      </c>
      <c r="D3" s="5" t="s">
        <v>387</v>
      </c>
      <c r="E3" s="5" t="s">
        <v>387</v>
      </c>
      <c r="F3" s="5" t="s">
        <v>387</v>
      </c>
      <c r="G3" s="5" t="s">
        <v>387</v>
      </c>
      <c r="H3" s="5" t="s">
        <v>387</v>
      </c>
      <c r="I3" s="5" t="s">
        <v>387</v>
      </c>
      <c r="J3" s="5" t="s">
        <v>387</v>
      </c>
      <c r="K3" s="5" t="s">
        <v>387</v>
      </c>
      <c r="L3" s="25" t="s">
        <v>387</v>
      </c>
      <c r="M3" s="5" t="s">
        <v>387</v>
      </c>
      <c r="N3" s="5" t="s">
        <v>387</v>
      </c>
      <c r="O3" s="5" t="s">
        <v>387</v>
      </c>
      <c r="P3" s="5" t="s">
        <v>387</v>
      </c>
      <c r="Q3" s="25" t="s">
        <v>387</v>
      </c>
      <c r="R3" s="5" t="s">
        <v>387</v>
      </c>
      <c r="S3" s="5" t="s">
        <v>387</v>
      </c>
      <c r="T3" s="5" t="s">
        <v>387</v>
      </c>
      <c r="U3" s="25" t="s">
        <v>387</v>
      </c>
      <c r="V3" s="5" t="s">
        <v>387</v>
      </c>
      <c r="W3" s="5" t="s">
        <v>387</v>
      </c>
      <c r="X3" s="5" t="s">
        <v>387</v>
      </c>
      <c r="Y3" s="25" t="s">
        <v>387</v>
      </c>
      <c r="Z3" s="5" t="s">
        <v>387</v>
      </c>
      <c r="AA3" s="5" t="s">
        <v>387</v>
      </c>
      <c r="AB3" s="5" t="s">
        <v>387</v>
      </c>
    </row>
    <row r="4" spans="1:28" s="32" customFormat="1">
      <c r="A4" s="2">
        <v>0</v>
      </c>
      <c r="B4" s="2" t="s">
        <v>584</v>
      </c>
      <c r="C4" s="9">
        <v>4564570000.0000019</v>
      </c>
      <c r="D4" s="9">
        <v>4401480999.9999943</v>
      </c>
      <c r="E4" s="9">
        <v>163089000.00000003</v>
      </c>
      <c r="F4" s="9">
        <v>4493217042</v>
      </c>
      <c r="G4" s="9">
        <v>4355957785</v>
      </c>
      <c r="H4" s="9">
        <v>137259257</v>
      </c>
      <c r="I4" s="9">
        <v>162082373</v>
      </c>
      <c r="J4" s="9">
        <v>154247479</v>
      </c>
      <c r="K4" s="9">
        <v>7834894</v>
      </c>
      <c r="L4" s="26">
        <v>1610929000</v>
      </c>
      <c r="M4" s="9">
        <v>1969725250.5</v>
      </c>
      <c r="N4" s="9">
        <v>1413280079</v>
      </c>
      <c r="O4" s="9">
        <v>49810841</v>
      </c>
      <c r="P4" s="9">
        <v>585748388.75</v>
      </c>
      <c r="Q4" s="26">
        <v>50700000.000000097</v>
      </c>
      <c r="R4" s="9">
        <v>141435822</v>
      </c>
      <c r="S4" s="9">
        <v>2024021</v>
      </c>
      <c r="T4" s="9">
        <v>104558850.75</v>
      </c>
      <c r="U4" s="26">
        <v>8544000.0000000056</v>
      </c>
      <c r="V4" s="9">
        <v>30466987</v>
      </c>
      <c r="W4" s="9">
        <v>638076</v>
      </c>
      <c r="X4" s="9">
        <v>22371683.25</v>
      </c>
      <c r="Y4" s="26">
        <v>13800000.000000006</v>
      </c>
      <c r="Z4" s="9">
        <v>106355671</v>
      </c>
      <c r="AA4" s="9">
        <v>41336119</v>
      </c>
      <c r="AB4" s="9">
        <v>50987348</v>
      </c>
    </row>
    <row r="5" spans="1:28">
      <c r="A5" s="2">
        <v>3</v>
      </c>
      <c r="B5" s="1" t="s">
        <v>7</v>
      </c>
      <c r="C5" s="13">
        <v>3980551.2715289411</v>
      </c>
      <c r="D5" s="13">
        <v>3862646.9114473225</v>
      </c>
      <c r="E5" s="13">
        <v>117904.36008161848</v>
      </c>
      <c r="F5" s="13">
        <v>3819416</v>
      </c>
      <c r="G5" s="13">
        <v>3741225</v>
      </c>
      <c r="H5" s="13">
        <v>78191</v>
      </c>
      <c r="I5" s="13">
        <v>99395</v>
      </c>
      <c r="J5" s="13">
        <v>85786</v>
      </c>
      <c r="K5" s="13">
        <v>13609</v>
      </c>
      <c r="L5" s="35">
        <v>1929295</v>
      </c>
      <c r="M5" s="13">
        <v>2838830</v>
      </c>
      <c r="N5" s="13">
        <v>1604815</v>
      </c>
      <c r="O5" s="13">
        <v>0</v>
      </c>
      <c r="P5" s="13">
        <v>1234015</v>
      </c>
      <c r="Q5" s="35">
        <v>41333.926770509956</v>
      </c>
      <c r="R5" s="13">
        <v>126274</v>
      </c>
      <c r="S5" s="13">
        <v>260</v>
      </c>
      <c r="T5" s="13">
        <v>94510.5</v>
      </c>
      <c r="U5" s="35">
        <v>2649.5329462282875</v>
      </c>
      <c r="V5" s="13">
        <v>16976</v>
      </c>
      <c r="W5" s="13">
        <v>0</v>
      </c>
      <c r="X5" s="13">
        <v>12732</v>
      </c>
      <c r="Y5" s="35">
        <v>24043.986825396292</v>
      </c>
      <c r="Z5" s="13">
        <v>26395</v>
      </c>
      <c r="AA5" s="13">
        <v>5735</v>
      </c>
      <c r="AB5" s="13">
        <v>16906</v>
      </c>
    </row>
    <row r="6" spans="1:28">
      <c r="A6" s="2">
        <v>5</v>
      </c>
      <c r="B6" s="1" t="s">
        <v>8</v>
      </c>
      <c r="C6" s="13">
        <v>1185548.1916446113</v>
      </c>
      <c r="D6" s="13">
        <v>1175984.0436061425</v>
      </c>
      <c r="E6" s="13">
        <v>9564.1480384688566</v>
      </c>
      <c r="F6" s="13">
        <v>1218540</v>
      </c>
      <c r="G6" s="13">
        <v>1210703</v>
      </c>
      <c r="H6" s="13">
        <v>7837</v>
      </c>
      <c r="I6" s="13">
        <v>104184</v>
      </c>
      <c r="J6" s="13">
        <v>104184</v>
      </c>
      <c r="K6" s="13">
        <v>0</v>
      </c>
      <c r="L6" s="35">
        <v>585797</v>
      </c>
      <c r="M6" s="13">
        <v>867587</v>
      </c>
      <c r="N6" s="13">
        <v>493373</v>
      </c>
      <c r="O6" s="13">
        <v>0</v>
      </c>
      <c r="P6" s="13">
        <v>374214</v>
      </c>
      <c r="Q6" s="35">
        <v>47891.789184906876</v>
      </c>
      <c r="R6" s="13">
        <v>62394</v>
      </c>
      <c r="S6" s="13">
        <v>383</v>
      </c>
      <c r="T6" s="13">
        <v>46508.25</v>
      </c>
      <c r="U6" s="35">
        <v>7147.5008970743274</v>
      </c>
      <c r="V6" s="13">
        <v>34880</v>
      </c>
      <c r="W6" s="13">
        <v>0</v>
      </c>
      <c r="X6" s="13">
        <v>26160</v>
      </c>
      <c r="Y6" s="35">
        <v>553.24288916512819</v>
      </c>
      <c r="Z6" s="13">
        <v>53</v>
      </c>
      <c r="AA6" s="13">
        <v>1065</v>
      </c>
      <c r="AB6" s="13">
        <v>-758</v>
      </c>
    </row>
    <row r="7" spans="1:28">
      <c r="A7" s="2">
        <v>7</v>
      </c>
      <c r="B7" s="1" t="s">
        <v>389</v>
      </c>
      <c r="C7" s="13">
        <v>1698376.0608599386</v>
      </c>
      <c r="D7" s="13">
        <v>1696345.6066546838</v>
      </c>
      <c r="E7" s="13">
        <v>2030.4542052547638</v>
      </c>
      <c r="F7" s="13">
        <v>1883020</v>
      </c>
      <c r="G7" s="13">
        <v>1875782</v>
      </c>
      <c r="H7" s="13">
        <v>7238</v>
      </c>
      <c r="I7" s="13">
        <v>62053</v>
      </c>
      <c r="J7" s="13">
        <v>62053</v>
      </c>
      <c r="K7" s="13">
        <v>0</v>
      </c>
      <c r="L7" s="35">
        <v>1092267</v>
      </c>
      <c r="M7" s="13">
        <v>1221566</v>
      </c>
      <c r="N7" s="13">
        <v>1048063</v>
      </c>
      <c r="O7" s="13">
        <v>0</v>
      </c>
      <c r="P7" s="13">
        <v>173503</v>
      </c>
      <c r="Q7" s="35">
        <v>37722.420054184317</v>
      </c>
      <c r="R7" s="13">
        <v>150657</v>
      </c>
      <c r="S7" s="13">
        <v>0</v>
      </c>
      <c r="T7" s="13">
        <v>112992.75</v>
      </c>
      <c r="U7" s="35">
        <v>9831.1790014696217</v>
      </c>
      <c r="V7" s="13">
        <v>29751</v>
      </c>
      <c r="W7" s="13">
        <v>9657</v>
      </c>
      <c r="X7" s="13">
        <v>15070.5</v>
      </c>
      <c r="Y7" s="35">
        <v>3646.82546330578</v>
      </c>
      <c r="Z7" s="13">
        <v>23218</v>
      </c>
      <c r="AA7" s="13">
        <v>13909</v>
      </c>
      <c r="AB7" s="13">
        <v>9019</v>
      </c>
    </row>
    <row r="8" spans="1:28">
      <c r="A8" s="2">
        <v>9</v>
      </c>
      <c r="B8" s="1" t="s">
        <v>9</v>
      </c>
      <c r="C8" s="13">
        <v>564380.01533004898</v>
      </c>
      <c r="D8" s="13">
        <v>564380.01533004898</v>
      </c>
      <c r="E8" s="13">
        <v>0</v>
      </c>
      <c r="F8" s="13">
        <v>735232</v>
      </c>
      <c r="G8" s="13">
        <v>735232</v>
      </c>
      <c r="H8" s="13">
        <v>0</v>
      </c>
      <c r="I8" s="13">
        <v>22672</v>
      </c>
      <c r="J8" s="13">
        <v>22672</v>
      </c>
      <c r="K8" s="13">
        <v>0</v>
      </c>
      <c r="L8" s="35">
        <v>314899</v>
      </c>
      <c r="M8" s="13">
        <v>435632</v>
      </c>
      <c r="N8" s="13">
        <v>196763</v>
      </c>
      <c r="O8" s="13">
        <v>0</v>
      </c>
      <c r="P8" s="13">
        <v>236174.25</v>
      </c>
      <c r="Q8" s="35">
        <v>22604.373141178985</v>
      </c>
      <c r="R8" s="13">
        <v>82953</v>
      </c>
      <c r="S8" s="13">
        <v>9568</v>
      </c>
      <c r="T8" s="13">
        <v>55038.75</v>
      </c>
      <c r="U8" s="35">
        <v>3164.7746277996539</v>
      </c>
      <c r="V8" s="13">
        <v>0</v>
      </c>
      <c r="W8" s="13">
        <v>0</v>
      </c>
      <c r="X8" s="13">
        <v>0</v>
      </c>
      <c r="Y8" s="35">
        <v>13.409146498778702</v>
      </c>
      <c r="Z8" s="13">
        <v>127174</v>
      </c>
      <c r="AA8" s="13">
        <v>12509</v>
      </c>
      <c r="AB8" s="13">
        <v>86973</v>
      </c>
    </row>
    <row r="9" spans="1:28">
      <c r="A9" s="2">
        <v>10</v>
      </c>
      <c r="B9" s="1" t="s">
        <v>10</v>
      </c>
      <c r="C9" s="13">
        <v>10679910.054134224</v>
      </c>
      <c r="D9" s="13">
        <v>10432878.50503245</v>
      </c>
      <c r="E9" s="13">
        <v>247031.5491017731</v>
      </c>
      <c r="F9" s="13">
        <v>10614859</v>
      </c>
      <c r="G9" s="13">
        <v>10412648</v>
      </c>
      <c r="H9" s="13">
        <v>202211</v>
      </c>
      <c r="I9" s="13">
        <v>444133</v>
      </c>
      <c r="J9" s="13">
        <v>441050</v>
      </c>
      <c r="K9" s="13">
        <v>3083</v>
      </c>
      <c r="L9" s="35">
        <v>5095042</v>
      </c>
      <c r="M9" s="13">
        <v>5773576</v>
      </c>
      <c r="N9" s="13">
        <v>4261313</v>
      </c>
      <c r="O9" s="13">
        <v>0</v>
      </c>
      <c r="P9" s="13">
        <v>1512263</v>
      </c>
      <c r="Q9" s="35">
        <v>150370.15262278917</v>
      </c>
      <c r="R9" s="13">
        <v>506263</v>
      </c>
      <c r="S9" s="13">
        <v>7116</v>
      </c>
      <c r="T9" s="13">
        <v>374360.25</v>
      </c>
      <c r="U9" s="35">
        <v>10772.578522471511</v>
      </c>
      <c r="V9" s="13">
        <v>56446</v>
      </c>
      <c r="W9" s="13">
        <v>0</v>
      </c>
      <c r="X9" s="13">
        <v>42334.5</v>
      </c>
      <c r="Y9" s="35">
        <v>31096.504307210849</v>
      </c>
      <c r="Z9" s="13">
        <v>222636</v>
      </c>
      <c r="AA9" s="13">
        <v>69902</v>
      </c>
      <c r="AB9" s="13">
        <v>121642</v>
      </c>
    </row>
    <row r="10" spans="1:28">
      <c r="A10" s="2">
        <v>14</v>
      </c>
      <c r="B10" s="1" t="s">
        <v>11</v>
      </c>
      <c r="C10" s="13">
        <v>117888551.28341122</v>
      </c>
      <c r="D10" s="13">
        <v>116293234.72918227</v>
      </c>
      <c r="E10" s="13">
        <v>1595316.5542289447</v>
      </c>
      <c r="F10" s="13">
        <v>118301333</v>
      </c>
      <c r="G10" s="13">
        <v>116934514</v>
      </c>
      <c r="H10" s="13">
        <v>1366819</v>
      </c>
      <c r="I10" s="13">
        <v>4306769</v>
      </c>
      <c r="J10" s="13">
        <v>4305745</v>
      </c>
      <c r="K10" s="13">
        <v>1024</v>
      </c>
      <c r="L10" s="35">
        <v>50681033</v>
      </c>
      <c r="M10" s="13">
        <v>52416745</v>
      </c>
      <c r="N10" s="13">
        <v>48782344</v>
      </c>
      <c r="O10" s="13">
        <v>1398074</v>
      </c>
      <c r="P10" s="13">
        <v>5032475</v>
      </c>
      <c r="Q10" s="35">
        <v>352723.74630525475</v>
      </c>
      <c r="R10" s="13">
        <v>1370570</v>
      </c>
      <c r="S10" s="13">
        <v>31058</v>
      </c>
      <c r="T10" s="13">
        <v>1004634</v>
      </c>
      <c r="U10" s="35">
        <v>71836.159682125071</v>
      </c>
      <c r="V10" s="13">
        <v>332419</v>
      </c>
      <c r="W10" s="13">
        <v>0</v>
      </c>
      <c r="X10" s="13">
        <v>249314.25</v>
      </c>
      <c r="Y10" s="35">
        <v>262635.24239997589</v>
      </c>
      <c r="Z10" s="13">
        <v>2597915</v>
      </c>
      <c r="AA10" s="13">
        <v>356733</v>
      </c>
      <c r="AB10" s="13">
        <v>1737276</v>
      </c>
    </row>
    <row r="11" spans="1:28">
      <c r="A11" s="2">
        <v>15</v>
      </c>
      <c r="B11" s="1" t="s">
        <v>12</v>
      </c>
      <c r="C11" s="13">
        <v>1500617.7599166865</v>
      </c>
      <c r="D11" s="13">
        <v>1483066.081067099</v>
      </c>
      <c r="E11" s="13">
        <v>17551.678849587413</v>
      </c>
      <c r="F11" s="13">
        <v>1608227</v>
      </c>
      <c r="G11" s="13">
        <v>1608227</v>
      </c>
      <c r="H11" s="13">
        <v>0</v>
      </c>
      <c r="I11" s="13">
        <v>102788</v>
      </c>
      <c r="J11" s="13">
        <v>102788</v>
      </c>
      <c r="K11" s="13">
        <v>0</v>
      </c>
      <c r="L11" s="35">
        <v>806736</v>
      </c>
      <c r="M11" s="13">
        <v>1401151.5</v>
      </c>
      <c r="N11" s="13">
        <v>685430</v>
      </c>
      <c r="O11" s="13">
        <v>0</v>
      </c>
      <c r="P11" s="13">
        <v>605052</v>
      </c>
      <c r="Q11" s="35">
        <v>28227.360647647321</v>
      </c>
      <c r="R11" s="13">
        <v>71966</v>
      </c>
      <c r="S11" s="13">
        <v>0</v>
      </c>
      <c r="T11" s="13">
        <v>53974.5</v>
      </c>
      <c r="U11" s="35">
        <v>6754.1749404966959</v>
      </c>
      <c r="V11" s="13">
        <v>24714</v>
      </c>
      <c r="W11" s="13">
        <v>0</v>
      </c>
      <c r="X11" s="13">
        <v>18535.5</v>
      </c>
      <c r="Y11" s="35">
        <v>11924.892696672508</v>
      </c>
      <c r="Z11" s="13">
        <v>94569</v>
      </c>
      <c r="AA11" s="13">
        <v>60383</v>
      </c>
      <c r="AB11" s="13">
        <v>27034</v>
      </c>
    </row>
    <row r="12" spans="1:28">
      <c r="A12" s="2">
        <v>17</v>
      </c>
      <c r="B12" s="1" t="s">
        <v>13</v>
      </c>
      <c r="C12" s="13">
        <v>1763552.2228343806</v>
      </c>
      <c r="D12" s="13">
        <v>1701013.4872791455</v>
      </c>
      <c r="E12" s="13">
        <v>62538.735555235056</v>
      </c>
      <c r="F12" s="13">
        <v>1958852</v>
      </c>
      <c r="G12" s="13">
        <v>1907512</v>
      </c>
      <c r="H12" s="13">
        <v>51340</v>
      </c>
      <c r="I12" s="13">
        <v>99141</v>
      </c>
      <c r="J12" s="13">
        <v>94453</v>
      </c>
      <c r="K12" s="13">
        <v>4688</v>
      </c>
      <c r="L12" s="35">
        <v>853266</v>
      </c>
      <c r="M12" s="13">
        <v>1090356</v>
      </c>
      <c r="N12" s="13">
        <v>599681</v>
      </c>
      <c r="O12" s="13">
        <v>2066</v>
      </c>
      <c r="P12" s="13">
        <v>492741</v>
      </c>
      <c r="Q12" s="35">
        <v>28891.137860011997</v>
      </c>
      <c r="R12" s="13">
        <v>102472</v>
      </c>
      <c r="S12" s="13">
        <v>11216</v>
      </c>
      <c r="T12" s="13">
        <v>68442</v>
      </c>
      <c r="U12" s="35">
        <v>11964.156990812427</v>
      </c>
      <c r="V12" s="13">
        <v>29233</v>
      </c>
      <c r="W12" s="13">
        <v>0</v>
      </c>
      <c r="X12" s="13">
        <v>21924.75</v>
      </c>
      <c r="Y12" s="35">
        <v>4837.0028111628963</v>
      </c>
      <c r="Z12" s="13">
        <v>25773</v>
      </c>
      <c r="AA12" s="13">
        <v>0</v>
      </c>
      <c r="AB12" s="13">
        <v>20518</v>
      </c>
    </row>
    <row r="13" spans="1:28">
      <c r="A13" s="2">
        <v>18</v>
      </c>
      <c r="B13" s="1" t="s">
        <v>390</v>
      </c>
      <c r="C13" s="13">
        <v>12251278.812559208</v>
      </c>
      <c r="D13" s="13">
        <v>11976293.392396482</v>
      </c>
      <c r="E13" s="13">
        <v>274985.42016272689</v>
      </c>
      <c r="F13" s="13">
        <v>13890474</v>
      </c>
      <c r="G13" s="13">
        <v>13614958</v>
      </c>
      <c r="H13" s="13">
        <v>275516</v>
      </c>
      <c r="I13" s="13">
        <v>653015</v>
      </c>
      <c r="J13" s="13">
        <v>641035</v>
      </c>
      <c r="K13" s="13">
        <v>11980</v>
      </c>
      <c r="L13" s="35">
        <v>5123179</v>
      </c>
      <c r="M13" s="13">
        <v>5287482</v>
      </c>
      <c r="N13" s="13">
        <v>3102842</v>
      </c>
      <c r="O13" s="13">
        <v>0</v>
      </c>
      <c r="P13" s="13">
        <v>2184640</v>
      </c>
      <c r="Q13" s="35">
        <v>242900.32967818773</v>
      </c>
      <c r="R13" s="13">
        <v>365413</v>
      </c>
      <c r="S13" s="13">
        <v>3322</v>
      </c>
      <c r="T13" s="13">
        <v>271568.25</v>
      </c>
      <c r="U13" s="35">
        <v>14228.024753128757</v>
      </c>
      <c r="V13" s="13">
        <v>140860</v>
      </c>
      <c r="W13" s="13">
        <v>0</v>
      </c>
      <c r="X13" s="13">
        <v>105645</v>
      </c>
      <c r="Y13" s="35">
        <v>35092.429963846902</v>
      </c>
      <c r="Z13" s="13">
        <v>92011</v>
      </c>
      <c r="AA13" s="13">
        <v>51472</v>
      </c>
      <c r="AB13" s="13">
        <v>34952</v>
      </c>
    </row>
    <row r="14" spans="1:28">
      <c r="A14" s="2">
        <v>24</v>
      </c>
      <c r="B14" s="1" t="s">
        <v>15</v>
      </c>
      <c r="C14" s="13">
        <v>1822858.3645083779</v>
      </c>
      <c r="D14" s="13">
        <v>1819757.3523908607</v>
      </c>
      <c r="E14" s="13">
        <v>3101.0121175170734</v>
      </c>
      <c r="F14" s="13">
        <v>2187766</v>
      </c>
      <c r="G14" s="13">
        <v>2185565</v>
      </c>
      <c r="H14" s="13">
        <v>2201</v>
      </c>
      <c r="I14" s="13">
        <v>116853</v>
      </c>
      <c r="J14" s="13">
        <v>116853</v>
      </c>
      <c r="K14" s="13">
        <v>0</v>
      </c>
      <c r="L14" s="35">
        <v>744993</v>
      </c>
      <c r="M14" s="13">
        <v>940988</v>
      </c>
      <c r="N14" s="13">
        <v>576085</v>
      </c>
      <c r="O14" s="13">
        <v>0</v>
      </c>
      <c r="P14" s="13">
        <v>364903</v>
      </c>
      <c r="Q14" s="35">
        <v>33456.06586377693</v>
      </c>
      <c r="R14" s="13">
        <v>134755</v>
      </c>
      <c r="S14" s="13">
        <v>0</v>
      </c>
      <c r="T14" s="13">
        <v>101066.25</v>
      </c>
      <c r="U14" s="35">
        <v>7869.145682180867</v>
      </c>
      <c r="V14" s="13">
        <v>36307</v>
      </c>
      <c r="W14" s="13">
        <v>0</v>
      </c>
      <c r="X14" s="13">
        <v>27230.25</v>
      </c>
      <c r="Y14" s="35">
        <v>6763.0648711857475</v>
      </c>
      <c r="Z14" s="13">
        <v>38503</v>
      </c>
      <c r="AA14" s="13">
        <v>1034</v>
      </c>
      <c r="AB14" s="13">
        <v>30221</v>
      </c>
    </row>
    <row r="15" spans="1:28">
      <c r="A15" s="2">
        <v>34</v>
      </c>
      <c r="B15" s="1" t="s">
        <v>17</v>
      </c>
      <c r="C15" s="13">
        <v>54934136.662807427</v>
      </c>
      <c r="D15" s="13">
        <v>51960665.169971317</v>
      </c>
      <c r="E15" s="13">
        <v>2973471.4928361136</v>
      </c>
      <c r="F15" s="13">
        <v>58460723</v>
      </c>
      <c r="G15" s="13">
        <v>55989998</v>
      </c>
      <c r="H15" s="13">
        <v>2470725</v>
      </c>
      <c r="I15" s="13">
        <v>1476978</v>
      </c>
      <c r="J15" s="13">
        <v>1454013</v>
      </c>
      <c r="K15" s="13">
        <v>22965</v>
      </c>
      <c r="L15" s="35">
        <v>11278563</v>
      </c>
      <c r="M15" s="13">
        <v>14689445</v>
      </c>
      <c r="N15" s="13">
        <v>8371554</v>
      </c>
      <c r="O15" s="13">
        <v>524826</v>
      </c>
      <c r="P15" s="13">
        <v>6842717</v>
      </c>
      <c r="Q15" s="35">
        <v>169265.70779712338</v>
      </c>
      <c r="R15" s="13">
        <v>545622</v>
      </c>
      <c r="S15" s="13">
        <v>8522</v>
      </c>
      <c r="T15" s="13">
        <v>402825</v>
      </c>
      <c r="U15" s="35">
        <v>34004.19994995802</v>
      </c>
      <c r="V15" s="13">
        <v>280031</v>
      </c>
      <c r="W15" s="13">
        <v>517</v>
      </c>
      <c r="X15" s="13">
        <v>209635.5</v>
      </c>
      <c r="Y15" s="35">
        <v>79511.383701956423</v>
      </c>
      <c r="Z15" s="13">
        <v>1359252</v>
      </c>
      <c r="AA15" s="13">
        <v>263149</v>
      </c>
      <c r="AB15" s="13">
        <v>859214</v>
      </c>
    </row>
    <row r="16" spans="1:28">
      <c r="A16" s="2">
        <v>37</v>
      </c>
      <c r="B16" s="1" t="s">
        <v>18</v>
      </c>
      <c r="C16" s="13">
        <v>8626015.4638321754</v>
      </c>
      <c r="D16" s="13">
        <v>8509534.7841332983</v>
      </c>
      <c r="E16" s="13">
        <v>116480.67969887708</v>
      </c>
      <c r="F16" s="13">
        <v>10502320</v>
      </c>
      <c r="G16" s="13">
        <v>10435306</v>
      </c>
      <c r="H16" s="13">
        <v>67014</v>
      </c>
      <c r="I16" s="13">
        <v>453860</v>
      </c>
      <c r="J16" s="13">
        <v>445245</v>
      </c>
      <c r="K16" s="13">
        <v>8615</v>
      </c>
      <c r="L16" s="35">
        <v>4589379</v>
      </c>
      <c r="M16" s="13">
        <v>5621924</v>
      </c>
      <c r="N16" s="13">
        <v>3946811</v>
      </c>
      <c r="O16" s="13">
        <v>240722</v>
      </c>
      <c r="P16" s="13">
        <v>1915835</v>
      </c>
      <c r="Q16" s="35">
        <v>226955.02265194556</v>
      </c>
      <c r="R16" s="13">
        <v>355402</v>
      </c>
      <c r="S16" s="13">
        <v>3930</v>
      </c>
      <c r="T16" s="13">
        <v>263604</v>
      </c>
      <c r="U16" s="35">
        <v>26143.152798880867</v>
      </c>
      <c r="V16" s="13">
        <v>73603</v>
      </c>
      <c r="W16" s="13">
        <v>0</v>
      </c>
      <c r="X16" s="13">
        <v>55202.25</v>
      </c>
      <c r="Y16" s="35">
        <v>36934.800454342898</v>
      </c>
      <c r="Z16" s="13">
        <v>907549</v>
      </c>
      <c r="AA16" s="13">
        <v>146120</v>
      </c>
      <c r="AB16" s="13">
        <v>577342</v>
      </c>
    </row>
    <row r="17" spans="1:28">
      <c r="A17" s="2">
        <v>40</v>
      </c>
      <c r="B17" s="1" t="s">
        <v>391</v>
      </c>
      <c r="C17" s="13">
        <v>1212224.5813921441</v>
      </c>
      <c r="D17" s="13">
        <v>1171300.9198749671</v>
      </c>
      <c r="E17" s="13">
        <v>40923.661517177003</v>
      </c>
      <c r="F17" s="13">
        <v>2043933</v>
      </c>
      <c r="G17" s="13">
        <v>2024197</v>
      </c>
      <c r="H17" s="13">
        <v>19736</v>
      </c>
      <c r="I17" s="13">
        <v>52614</v>
      </c>
      <c r="J17" s="13">
        <v>52614</v>
      </c>
      <c r="K17" s="13">
        <v>0</v>
      </c>
      <c r="L17" s="35">
        <v>840028</v>
      </c>
      <c r="M17" s="13">
        <v>692047</v>
      </c>
      <c r="N17" s="13">
        <v>688680</v>
      </c>
      <c r="O17" s="13">
        <v>0</v>
      </c>
      <c r="P17" s="13">
        <v>3367</v>
      </c>
      <c r="Q17" s="35">
        <v>61337.227427224396</v>
      </c>
      <c r="R17" s="13">
        <v>117037</v>
      </c>
      <c r="S17" s="13">
        <v>0</v>
      </c>
      <c r="T17" s="13">
        <v>87777.75</v>
      </c>
      <c r="U17" s="35">
        <v>13413.794058377065</v>
      </c>
      <c r="V17" s="13">
        <v>81483</v>
      </c>
      <c r="W17" s="13">
        <v>0</v>
      </c>
      <c r="X17" s="13">
        <v>61112.25</v>
      </c>
      <c r="Y17" s="35">
        <v>8853.7357640901591</v>
      </c>
      <c r="Z17" s="13">
        <v>32108</v>
      </c>
      <c r="AA17" s="13">
        <v>12894</v>
      </c>
      <c r="AB17" s="13">
        <v>14412</v>
      </c>
    </row>
    <row r="18" spans="1:28">
      <c r="A18" s="2">
        <v>47</v>
      </c>
      <c r="B18" s="1" t="s">
        <v>19</v>
      </c>
      <c r="C18" s="13">
        <v>7163142.0651667891</v>
      </c>
      <c r="D18" s="13">
        <v>6949485.5630812123</v>
      </c>
      <c r="E18" s="13">
        <v>213656.50208557691</v>
      </c>
      <c r="F18" s="13">
        <v>8706119</v>
      </c>
      <c r="G18" s="13">
        <v>8555218</v>
      </c>
      <c r="H18" s="13">
        <v>150901</v>
      </c>
      <c r="I18" s="13">
        <v>215078</v>
      </c>
      <c r="J18" s="13">
        <v>212931</v>
      </c>
      <c r="K18" s="13">
        <v>2147</v>
      </c>
      <c r="L18" s="35">
        <v>3670553</v>
      </c>
      <c r="M18" s="13">
        <v>4279091</v>
      </c>
      <c r="N18" s="13">
        <v>3158238</v>
      </c>
      <c r="O18" s="13">
        <v>130776</v>
      </c>
      <c r="P18" s="13">
        <v>1251629</v>
      </c>
      <c r="Q18" s="35">
        <v>118280.79465159755</v>
      </c>
      <c r="R18" s="13">
        <v>354375</v>
      </c>
      <c r="S18" s="13">
        <v>550</v>
      </c>
      <c r="T18" s="13">
        <v>265368.75</v>
      </c>
      <c r="U18" s="35">
        <v>16648.828915481907</v>
      </c>
      <c r="V18" s="13">
        <v>51223</v>
      </c>
      <c r="W18" s="13">
        <v>659</v>
      </c>
      <c r="X18" s="13">
        <v>37923</v>
      </c>
      <c r="Y18" s="35">
        <v>51591.228769689027</v>
      </c>
      <c r="Z18" s="13">
        <v>273296</v>
      </c>
      <c r="AA18" s="13">
        <v>48296</v>
      </c>
      <c r="AB18" s="13">
        <v>173628</v>
      </c>
    </row>
    <row r="19" spans="1:28">
      <c r="A19" s="2">
        <v>48</v>
      </c>
      <c r="B19" s="1" t="s">
        <v>392</v>
      </c>
      <c r="C19" s="13">
        <v>2186952.2711289427</v>
      </c>
      <c r="D19" s="13">
        <v>2161767.4273276962</v>
      </c>
      <c r="E19" s="13">
        <v>25184.843801246319</v>
      </c>
      <c r="F19" s="13">
        <v>2157097</v>
      </c>
      <c r="G19" s="13">
        <v>2137415</v>
      </c>
      <c r="H19" s="13">
        <v>19682</v>
      </c>
      <c r="I19" s="13">
        <v>84861</v>
      </c>
      <c r="J19" s="13">
        <v>84262</v>
      </c>
      <c r="K19" s="13">
        <v>599</v>
      </c>
      <c r="L19" s="35">
        <v>1924195</v>
      </c>
      <c r="M19" s="13">
        <v>2379012</v>
      </c>
      <c r="N19" s="13">
        <v>1007444</v>
      </c>
      <c r="O19" s="13">
        <v>0</v>
      </c>
      <c r="P19" s="13">
        <v>1371568</v>
      </c>
      <c r="Q19" s="35">
        <v>82500.478190126989</v>
      </c>
      <c r="R19" s="13">
        <v>166763</v>
      </c>
      <c r="S19" s="13">
        <v>13276</v>
      </c>
      <c r="T19" s="13">
        <v>115115.25</v>
      </c>
      <c r="U19" s="35">
        <v>6877.8416992425846</v>
      </c>
      <c r="V19" s="13">
        <v>7510</v>
      </c>
      <c r="W19" s="13">
        <v>2423</v>
      </c>
      <c r="X19" s="13">
        <v>3815.25</v>
      </c>
      <c r="Y19" s="35">
        <v>9572.2810626798855</v>
      </c>
      <c r="Z19" s="13">
        <v>0</v>
      </c>
      <c r="AA19" s="13">
        <v>25708</v>
      </c>
      <c r="AB19" s="13">
        <v>-19281</v>
      </c>
    </row>
    <row r="20" spans="1:28">
      <c r="A20" s="2">
        <v>50</v>
      </c>
      <c r="B20" s="1" t="s">
        <v>20</v>
      </c>
      <c r="C20" s="13">
        <v>1753327.6758603195</v>
      </c>
      <c r="D20" s="13">
        <v>1741953.1534661551</v>
      </c>
      <c r="E20" s="13">
        <v>11374.522394164469</v>
      </c>
      <c r="F20" s="13">
        <v>2264030</v>
      </c>
      <c r="G20" s="13">
        <v>2233986</v>
      </c>
      <c r="H20" s="13">
        <v>30044</v>
      </c>
      <c r="I20" s="13">
        <v>84809</v>
      </c>
      <c r="J20" s="13">
        <v>84809</v>
      </c>
      <c r="K20" s="13">
        <v>0</v>
      </c>
      <c r="L20" s="35">
        <v>225003</v>
      </c>
      <c r="M20" s="13">
        <v>264060</v>
      </c>
      <c r="N20" s="13">
        <v>112843</v>
      </c>
      <c r="O20" s="13">
        <v>0</v>
      </c>
      <c r="P20" s="13">
        <v>151217</v>
      </c>
      <c r="Q20" s="35">
        <v>9270.6711112222674</v>
      </c>
      <c r="R20" s="13">
        <v>42644</v>
      </c>
      <c r="S20" s="13">
        <v>0</v>
      </c>
      <c r="T20" s="13">
        <v>31983</v>
      </c>
      <c r="U20" s="35">
        <v>7415.6279403729359</v>
      </c>
      <c r="V20" s="13">
        <v>32374</v>
      </c>
      <c r="W20" s="13">
        <v>0</v>
      </c>
      <c r="X20" s="13">
        <v>24280.5</v>
      </c>
      <c r="Y20" s="35">
        <v>3895.8194422572396</v>
      </c>
      <c r="Z20" s="13">
        <v>138890</v>
      </c>
      <c r="AA20" s="13">
        <v>29822</v>
      </c>
      <c r="AB20" s="13">
        <v>85024</v>
      </c>
    </row>
    <row r="21" spans="1:28">
      <c r="A21" s="2">
        <v>51</v>
      </c>
      <c r="B21" s="1" t="s">
        <v>441</v>
      </c>
      <c r="C21" s="13">
        <v>2900653.5111674843</v>
      </c>
      <c r="D21" s="13">
        <v>2852211.0764848599</v>
      </c>
      <c r="E21" s="13">
        <v>48442.434682624371</v>
      </c>
      <c r="F21" s="13">
        <v>3297430</v>
      </c>
      <c r="G21" s="13">
        <v>3235020</v>
      </c>
      <c r="H21" s="13">
        <v>62410</v>
      </c>
      <c r="I21" s="13">
        <v>87371</v>
      </c>
      <c r="J21" s="13">
        <v>87371</v>
      </c>
      <c r="K21" s="13">
        <v>0</v>
      </c>
      <c r="L21" s="35">
        <v>1275170</v>
      </c>
      <c r="M21" s="13">
        <v>1769343</v>
      </c>
      <c r="N21" s="13">
        <v>1176410</v>
      </c>
      <c r="O21" s="13">
        <v>29470</v>
      </c>
      <c r="P21" s="13">
        <v>622403</v>
      </c>
      <c r="Q21" s="35">
        <v>73300.100146926779</v>
      </c>
      <c r="R21" s="13">
        <v>210733</v>
      </c>
      <c r="S21" s="13">
        <v>0</v>
      </c>
      <c r="T21" s="13">
        <v>158049.75</v>
      </c>
      <c r="U21" s="35">
        <v>21452.133376859831</v>
      </c>
      <c r="V21" s="13">
        <v>82502</v>
      </c>
      <c r="W21" s="13">
        <v>0</v>
      </c>
      <c r="X21" s="13">
        <v>61876.5</v>
      </c>
      <c r="Y21" s="35">
        <v>15359.25254562695</v>
      </c>
      <c r="Z21" s="13">
        <v>265742</v>
      </c>
      <c r="AA21" s="13">
        <v>22354</v>
      </c>
      <c r="AB21" s="13">
        <v>184978</v>
      </c>
    </row>
    <row r="22" spans="1:28">
      <c r="A22" s="2">
        <v>53</v>
      </c>
      <c r="B22" s="1" t="s">
        <v>21</v>
      </c>
      <c r="C22" s="13">
        <v>2327088.5450635687</v>
      </c>
      <c r="D22" s="13">
        <v>2309295.6487517525</v>
      </c>
      <c r="E22" s="13">
        <v>17792.896311816086</v>
      </c>
      <c r="F22" s="13">
        <v>2601332</v>
      </c>
      <c r="G22" s="13">
        <v>2586511</v>
      </c>
      <c r="H22" s="13">
        <v>14821</v>
      </c>
      <c r="I22" s="13">
        <v>78974</v>
      </c>
      <c r="J22" s="13">
        <v>78974</v>
      </c>
      <c r="K22" s="13">
        <v>0</v>
      </c>
      <c r="L22" s="35">
        <v>1096769</v>
      </c>
      <c r="M22" s="13">
        <v>1362779</v>
      </c>
      <c r="N22" s="13">
        <v>755501</v>
      </c>
      <c r="O22" s="13">
        <v>0</v>
      </c>
      <c r="P22" s="13">
        <v>607278</v>
      </c>
      <c r="Q22" s="35">
        <v>74575.678915496494</v>
      </c>
      <c r="R22" s="13">
        <v>175659</v>
      </c>
      <c r="S22" s="13">
        <v>1215</v>
      </c>
      <c r="T22" s="13">
        <v>130833</v>
      </c>
      <c r="U22" s="35">
        <v>5676.6325452648198</v>
      </c>
      <c r="V22" s="13">
        <v>0</v>
      </c>
      <c r="W22" s="13">
        <v>0</v>
      </c>
      <c r="X22" s="13">
        <v>0</v>
      </c>
      <c r="Y22" s="35">
        <v>6441.938931758099</v>
      </c>
      <c r="Z22" s="13">
        <v>115445</v>
      </c>
      <c r="AA22" s="13">
        <v>76063</v>
      </c>
      <c r="AB22" s="13">
        <v>30590</v>
      </c>
    </row>
    <row r="23" spans="1:28">
      <c r="A23" s="2">
        <v>55</v>
      </c>
      <c r="B23" s="1" t="s">
        <v>442</v>
      </c>
      <c r="C23" s="13">
        <v>2400246.7838372397</v>
      </c>
      <c r="D23" s="13">
        <v>2347612.8849011469</v>
      </c>
      <c r="E23" s="13">
        <v>52633.898936092715</v>
      </c>
      <c r="F23" s="13">
        <v>2310215</v>
      </c>
      <c r="G23" s="13">
        <v>2264897</v>
      </c>
      <c r="H23" s="13">
        <v>45318</v>
      </c>
      <c r="I23" s="13">
        <v>99052</v>
      </c>
      <c r="J23" s="13">
        <v>99052</v>
      </c>
      <c r="K23" s="13">
        <v>0</v>
      </c>
      <c r="L23" s="35">
        <v>987191</v>
      </c>
      <c r="M23" s="13">
        <v>1275613</v>
      </c>
      <c r="N23" s="13">
        <v>1064894</v>
      </c>
      <c r="O23" s="13">
        <v>87034</v>
      </c>
      <c r="P23" s="13">
        <v>297753</v>
      </c>
      <c r="Q23" s="35">
        <v>89356.456482584894</v>
      </c>
      <c r="R23" s="13">
        <v>229503</v>
      </c>
      <c r="S23" s="13">
        <v>140</v>
      </c>
      <c r="T23" s="13">
        <v>172022.25</v>
      </c>
      <c r="U23" s="35">
        <v>11744.621134136098</v>
      </c>
      <c r="V23" s="13">
        <v>62764</v>
      </c>
      <c r="W23" s="13">
        <v>0</v>
      </c>
      <c r="X23" s="13">
        <v>47073</v>
      </c>
      <c r="Y23" s="35">
        <v>8231.5976049830297</v>
      </c>
      <c r="Z23" s="13">
        <v>237089</v>
      </c>
      <c r="AA23" s="13">
        <v>36024</v>
      </c>
      <c r="AB23" s="13">
        <v>155602</v>
      </c>
    </row>
    <row r="24" spans="1:28">
      <c r="A24" s="2">
        <v>56</v>
      </c>
      <c r="B24" s="1" t="s">
        <v>22</v>
      </c>
      <c r="C24" s="13">
        <v>2123064.7681585513</v>
      </c>
      <c r="D24" s="13">
        <v>2113366.3341101818</v>
      </c>
      <c r="E24" s="13">
        <v>9698.4340483693559</v>
      </c>
      <c r="F24" s="13">
        <v>1953990</v>
      </c>
      <c r="G24" s="13">
        <v>1930521</v>
      </c>
      <c r="H24" s="13">
        <v>23469</v>
      </c>
      <c r="I24" s="13">
        <v>46069</v>
      </c>
      <c r="J24" s="13">
        <v>44940</v>
      </c>
      <c r="K24" s="13">
        <v>1129</v>
      </c>
      <c r="L24" s="35">
        <v>979231</v>
      </c>
      <c r="M24" s="13">
        <v>1179937</v>
      </c>
      <c r="N24" s="13">
        <v>1005210</v>
      </c>
      <c r="O24" s="13">
        <v>23151</v>
      </c>
      <c r="P24" s="13">
        <v>197878</v>
      </c>
      <c r="Q24" s="35">
        <v>54629.162235555574</v>
      </c>
      <c r="R24" s="13">
        <v>117350</v>
      </c>
      <c r="S24" s="13">
        <v>0</v>
      </c>
      <c r="T24" s="13">
        <v>88012.5</v>
      </c>
      <c r="U24" s="35">
        <v>14928.876012428465</v>
      </c>
      <c r="V24" s="13">
        <v>68422</v>
      </c>
      <c r="W24" s="13">
        <v>4300</v>
      </c>
      <c r="X24" s="13">
        <v>48091.5</v>
      </c>
      <c r="Y24" s="35">
        <v>4739.6709029562444</v>
      </c>
      <c r="Z24" s="13">
        <v>159574</v>
      </c>
      <c r="AA24" s="13">
        <v>5411</v>
      </c>
      <c r="AB24" s="13">
        <v>117656</v>
      </c>
    </row>
    <row r="25" spans="1:28">
      <c r="A25" s="2">
        <v>58</v>
      </c>
      <c r="B25" s="1" t="s">
        <v>23</v>
      </c>
      <c r="C25" s="13">
        <v>5299094.1247961959</v>
      </c>
      <c r="D25" s="13">
        <v>5243011.0648280289</v>
      </c>
      <c r="E25" s="13">
        <v>56083.059968166635</v>
      </c>
      <c r="F25" s="13">
        <v>5770509</v>
      </c>
      <c r="G25" s="13">
        <v>5711045</v>
      </c>
      <c r="H25" s="13">
        <v>59464</v>
      </c>
      <c r="I25" s="13">
        <v>142678</v>
      </c>
      <c r="J25" s="13">
        <v>142678</v>
      </c>
      <c r="K25" s="13">
        <v>0</v>
      </c>
      <c r="L25" s="35">
        <v>1853439</v>
      </c>
      <c r="M25" s="13">
        <v>2501088</v>
      </c>
      <c r="N25" s="13">
        <v>1531585</v>
      </c>
      <c r="O25" s="13">
        <v>1254</v>
      </c>
      <c r="P25" s="13">
        <v>970757</v>
      </c>
      <c r="Q25" s="35">
        <v>131908.94907724275</v>
      </c>
      <c r="R25" s="13">
        <v>348254</v>
      </c>
      <c r="S25" s="13">
        <v>2194</v>
      </c>
      <c r="T25" s="13">
        <v>259545</v>
      </c>
      <c r="U25" s="35">
        <v>31054.583594454311</v>
      </c>
      <c r="V25" s="13">
        <v>151572</v>
      </c>
      <c r="W25" s="13">
        <v>0</v>
      </c>
      <c r="X25" s="13">
        <v>113679</v>
      </c>
      <c r="Y25" s="35">
        <v>74699.118454161959</v>
      </c>
      <c r="Z25" s="13">
        <v>583207</v>
      </c>
      <c r="AA25" s="13">
        <v>156016</v>
      </c>
      <c r="AB25" s="13">
        <v>329943</v>
      </c>
    </row>
    <row r="26" spans="1:28">
      <c r="A26" s="2">
        <v>59</v>
      </c>
      <c r="B26" s="1" t="s">
        <v>24</v>
      </c>
      <c r="C26" s="13">
        <v>6065438.7138972543</v>
      </c>
      <c r="D26" s="13">
        <v>6043765.2005771101</v>
      </c>
      <c r="E26" s="13">
        <v>21673.51332014439</v>
      </c>
      <c r="F26" s="13">
        <v>6587995</v>
      </c>
      <c r="G26" s="13">
        <v>6556834</v>
      </c>
      <c r="H26" s="13">
        <v>31161</v>
      </c>
      <c r="I26" s="13">
        <v>235030</v>
      </c>
      <c r="J26" s="13">
        <v>233690</v>
      </c>
      <c r="K26" s="13">
        <v>1340</v>
      </c>
      <c r="L26" s="35">
        <v>2558422</v>
      </c>
      <c r="M26" s="13">
        <v>3187844</v>
      </c>
      <c r="N26" s="13">
        <v>1669106</v>
      </c>
      <c r="O26" s="13">
        <v>175270</v>
      </c>
      <c r="P26" s="13">
        <v>1694008</v>
      </c>
      <c r="Q26" s="35">
        <v>123533.08353550003</v>
      </c>
      <c r="R26" s="13">
        <v>429931</v>
      </c>
      <c r="S26" s="13">
        <v>14727</v>
      </c>
      <c r="T26" s="13">
        <v>311403</v>
      </c>
      <c r="U26" s="35">
        <v>22053.832349943808</v>
      </c>
      <c r="V26" s="13">
        <v>122839</v>
      </c>
      <c r="W26" s="13">
        <v>0</v>
      </c>
      <c r="X26" s="13">
        <v>92129.25</v>
      </c>
      <c r="Y26" s="35">
        <v>17830.465768479458</v>
      </c>
      <c r="Z26" s="13">
        <v>370745</v>
      </c>
      <c r="AA26" s="13">
        <v>25708</v>
      </c>
      <c r="AB26" s="13">
        <v>264523</v>
      </c>
    </row>
    <row r="27" spans="1:28">
      <c r="A27" s="2">
        <v>60</v>
      </c>
      <c r="B27" s="1" t="s">
        <v>25</v>
      </c>
      <c r="C27" s="13">
        <v>181795.19750047181</v>
      </c>
      <c r="D27" s="13">
        <v>181795.19750047181</v>
      </c>
      <c r="E27" s="13">
        <v>0</v>
      </c>
      <c r="F27" s="13">
        <v>126981</v>
      </c>
      <c r="G27" s="13">
        <v>126981</v>
      </c>
      <c r="H27" s="13">
        <v>0</v>
      </c>
      <c r="I27" s="13">
        <v>1386</v>
      </c>
      <c r="J27" s="13">
        <v>1386</v>
      </c>
      <c r="K27" s="13">
        <v>0</v>
      </c>
      <c r="L27" s="35">
        <v>137899</v>
      </c>
      <c r="M27" s="13">
        <v>157551</v>
      </c>
      <c r="N27" s="13">
        <v>91267</v>
      </c>
      <c r="O27" s="13">
        <v>19743</v>
      </c>
      <c r="P27" s="13">
        <v>86027</v>
      </c>
      <c r="Q27" s="35">
        <v>5609.0204799232361</v>
      </c>
      <c r="R27" s="13">
        <v>23462</v>
      </c>
      <c r="S27" s="13">
        <v>0</v>
      </c>
      <c r="T27" s="13">
        <v>17596.5</v>
      </c>
      <c r="U27" s="35">
        <v>0</v>
      </c>
      <c r="V27" s="13">
        <v>0</v>
      </c>
      <c r="W27" s="13">
        <v>0</v>
      </c>
      <c r="X27" s="13">
        <v>0</v>
      </c>
      <c r="Y27" s="35">
        <v>0</v>
      </c>
      <c r="Z27" s="13">
        <v>0</v>
      </c>
      <c r="AA27" s="13">
        <v>0</v>
      </c>
      <c r="AB27" s="13">
        <v>1</v>
      </c>
    </row>
    <row r="28" spans="1:28">
      <c r="A28" s="2">
        <v>65</v>
      </c>
      <c r="B28" s="1" t="s">
        <v>512</v>
      </c>
      <c r="C28" s="13">
        <v>4335607.4755514152</v>
      </c>
      <c r="D28" s="13">
        <v>4282903.946832411</v>
      </c>
      <c r="E28" s="13">
        <v>52703.528719004084</v>
      </c>
      <c r="F28" s="13">
        <v>4647815</v>
      </c>
      <c r="G28" s="13">
        <v>4597866</v>
      </c>
      <c r="H28" s="13">
        <v>49949</v>
      </c>
      <c r="I28" s="13">
        <v>294897</v>
      </c>
      <c r="J28" s="13">
        <v>294897</v>
      </c>
      <c r="K28" s="13">
        <v>0</v>
      </c>
      <c r="L28" s="35">
        <v>1666826</v>
      </c>
      <c r="M28" s="13">
        <v>1767264</v>
      </c>
      <c r="N28" s="13">
        <v>1555194</v>
      </c>
      <c r="O28" s="13">
        <v>0</v>
      </c>
      <c r="P28" s="13">
        <v>212070</v>
      </c>
      <c r="Q28" s="35">
        <v>93713.481861711291</v>
      </c>
      <c r="R28" s="13">
        <v>225756</v>
      </c>
      <c r="S28" s="13">
        <v>1297</v>
      </c>
      <c r="T28" s="13">
        <v>168344.25</v>
      </c>
      <c r="U28" s="35">
        <v>16508.089577652514</v>
      </c>
      <c r="V28" s="13">
        <v>60217</v>
      </c>
      <c r="W28" s="13">
        <v>0</v>
      </c>
      <c r="X28" s="13">
        <v>45162.75</v>
      </c>
      <c r="Y28" s="35">
        <v>6474.3058370999788</v>
      </c>
      <c r="Z28" s="13">
        <v>155966</v>
      </c>
      <c r="AA28" s="13">
        <v>40731</v>
      </c>
      <c r="AB28" s="13">
        <v>89390</v>
      </c>
    </row>
    <row r="29" spans="1:28">
      <c r="A29" s="2">
        <v>74</v>
      </c>
      <c r="B29" s="1" t="s">
        <v>27</v>
      </c>
      <c r="C29" s="13">
        <v>9490998.1010907516</v>
      </c>
      <c r="D29" s="13">
        <v>9237619.0512432195</v>
      </c>
      <c r="E29" s="13">
        <v>253379.04984753276</v>
      </c>
      <c r="F29" s="13">
        <v>10515280</v>
      </c>
      <c r="G29" s="13">
        <v>10285710</v>
      </c>
      <c r="H29" s="13">
        <v>229570</v>
      </c>
      <c r="I29" s="13">
        <v>410652</v>
      </c>
      <c r="J29" s="13">
        <v>410652</v>
      </c>
      <c r="K29" s="13">
        <v>0</v>
      </c>
      <c r="L29" s="35">
        <v>4541283</v>
      </c>
      <c r="M29" s="13">
        <v>5129695</v>
      </c>
      <c r="N29" s="13">
        <v>3575757</v>
      </c>
      <c r="O29" s="13">
        <v>17860</v>
      </c>
      <c r="P29" s="13">
        <v>1571798</v>
      </c>
      <c r="Q29" s="35">
        <v>170045.11367186962</v>
      </c>
      <c r="R29" s="13">
        <v>548602</v>
      </c>
      <c r="S29" s="13">
        <v>1516</v>
      </c>
      <c r="T29" s="13">
        <v>410314.5</v>
      </c>
      <c r="U29" s="35">
        <v>21931.697745731053</v>
      </c>
      <c r="V29" s="13">
        <v>96488</v>
      </c>
      <c r="W29" s="13">
        <v>1300</v>
      </c>
      <c r="X29" s="13">
        <v>71391</v>
      </c>
      <c r="Y29" s="35">
        <v>37293.379527094716</v>
      </c>
      <c r="Z29" s="13">
        <v>248398</v>
      </c>
      <c r="AA29" s="13">
        <v>50873</v>
      </c>
      <c r="AB29" s="13">
        <v>155584</v>
      </c>
    </row>
    <row r="30" spans="1:28">
      <c r="A30" s="2">
        <v>79</v>
      </c>
      <c r="B30" s="1" t="s">
        <v>516</v>
      </c>
      <c r="C30" s="13">
        <v>2306574.3309231228</v>
      </c>
      <c r="D30" s="13">
        <v>2292877.1579132718</v>
      </c>
      <c r="E30" s="13">
        <v>13697.173009850874</v>
      </c>
      <c r="F30" s="13">
        <v>2555091</v>
      </c>
      <c r="G30" s="13">
        <v>2543956</v>
      </c>
      <c r="H30" s="13">
        <v>11135</v>
      </c>
      <c r="I30" s="13">
        <v>76205</v>
      </c>
      <c r="J30" s="13">
        <v>76205</v>
      </c>
      <c r="K30" s="13">
        <v>0</v>
      </c>
      <c r="L30" s="35">
        <v>1135415</v>
      </c>
      <c r="M30" s="13">
        <v>1363320</v>
      </c>
      <c r="N30" s="13">
        <v>886983</v>
      </c>
      <c r="O30" s="13">
        <v>92064</v>
      </c>
      <c r="P30" s="13">
        <v>568401</v>
      </c>
      <c r="Q30" s="35">
        <v>53448.834008670477</v>
      </c>
      <c r="R30" s="13">
        <v>180040</v>
      </c>
      <c r="S30" s="13">
        <v>2728</v>
      </c>
      <c r="T30" s="13">
        <v>132984</v>
      </c>
      <c r="U30" s="35">
        <v>33553.965396435378</v>
      </c>
      <c r="V30" s="13">
        <v>92171</v>
      </c>
      <c r="W30" s="13">
        <v>0</v>
      </c>
      <c r="X30" s="13">
        <v>69128.25</v>
      </c>
      <c r="Y30" s="35">
        <v>24397.479670165823</v>
      </c>
      <c r="Z30" s="13">
        <v>69392</v>
      </c>
      <c r="AA30" s="13">
        <v>32039</v>
      </c>
      <c r="AB30" s="13">
        <v>31210</v>
      </c>
    </row>
    <row r="31" spans="1:28">
      <c r="A31" s="2">
        <v>80</v>
      </c>
      <c r="B31" s="1" t="s">
        <v>29</v>
      </c>
      <c r="C31" s="13">
        <v>49550686.915389299</v>
      </c>
      <c r="D31" s="13">
        <v>48761933.16845911</v>
      </c>
      <c r="E31" s="13">
        <v>788753.74693019071</v>
      </c>
      <c r="F31" s="13">
        <v>52603172</v>
      </c>
      <c r="G31" s="13">
        <v>51912317</v>
      </c>
      <c r="H31" s="13">
        <v>690855</v>
      </c>
      <c r="I31" s="13">
        <v>1454769</v>
      </c>
      <c r="J31" s="13">
        <v>1454769</v>
      </c>
      <c r="K31" s="13">
        <v>0</v>
      </c>
      <c r="L31" s="35">
        <v>20620609</v>
      </c>
      <c r="M31" s="13">
        <v>26443598</v>
      </c>
      <c r="N31" s="13">
        <v>15952218</v>
      </c>
      <c r="O31" s="13">
        <v>924438</v>
      </c>
      <c r="P31" s="13">
        <v>11415818</v>
      </c>
      <c r="Q31" s="35">
        <v>342603.37625126418</v>
      </c>
      <c r="R31" s="13">
        <v>1085482</v>
      </c>
      <c r="S31" s="13">
        <v>14080</v>
      </c>
      <c r="T31" s="13">
        <v>803551.5</v>
      </c>
      <c r="U31" s="35">
        <v>63630.158881873547</v>
      </c>
      <c r="V31" s="13">
        <v>209144</v>
      </c>
      <c r="W31" s="13">
        <v>2586</v>
      </c>
      <c r="X31" s="13">
        <v>154918.5</v>
      </c>
      <c r="Y31" s="35">
        <v>142948.43744241138</v>
      </c>
      <c r="Z31" s="13">
        <v>2263726</v>
      </c>
      <c r="AA31" s="13">
        <v>595931</v>
      </c>
      <c r="AB31" s="13">
        <v>1280014</v>
      </c>
    </row>
    <row r="32" spans="1:28">
      <c r="A32" s="2">
        <v>85</v>
      </c>
      <c r="B32" s="1" t="s">
        <v>30</v>
      </c>
      <c r="C32" s="13">
        <v>4664858.7236977797</v>
      </c>
      <c r="D32" s="13">
        <v>4613177.260720796</v>
      </c>
      <c r="E32" s="13">
        <v>51681.462976983625</v>
      </c>
      <c r="F32" s="13">
        <v>4810311</v>
      </c>
      <c r="G32" s="13">
        <v>4747331</v>
      </c>
      <c r="H32" s="13">
        <v>62980</v>
      </c>
      <c r="I32" s="13">
        <v>136569</v>
      </c>
      <c r="J32" s="13">
        <v>136529</v>
      </c>
      <c r="K32" s="13">
        <v>40</v>
      </c>
      <c r="L32" s="35">
        <v>1921896</v>
      </c>
      <c r="M32" s="13">
        <v>2327629</v>
      </c>
      <c r="N32" s="13">
        <v>946169</v>
      </c>
      <c r="O32" s="13">
        <v>43996</v>
      </c>
      <c r="P32" s="13">
        <v>1425456</v>
      </c>
      <c r="Q32" s="35">
        <v>72963.517703954698</v>
      </c>
      <c r="R32" s="13">
        <v>203140</v>
      </c>
      <c r="S32" s="13">
        <v>0</v>
      </c>
      <c r="T32" s="13">
        <v>152355</v>
      </c>
      <c r="U32" s="35">
        <v>41372.112220584757</v>
      </c>
      <c r="V32" s="13">
        <v>155906</v>
      </c>
      <c r="W32" s="13">
        <v>0</v>
      </c>
      <c r="X32" s="13">
        <v>116929.5</v>
      </c>
      <c r="Y32" s="35">
        <v>46466.854077526448</v>
      </c>
      <c r="Z32" s="13">
        <v>373817</v>
      </c>
      <c r="AA32" s="13">
        <v>398076</v>
      </c>
      <c r="AB32" s="13">
        <v>-14158</v>
      </c>
    </row>
    <row r="33" spans="1:28">
      <c r="A33" s="2">
        <v>86</v>
      </c>
      <c r="B33" s="1" t="s">
        <v>31</v>
      </c>
      <c r="C33" s="13">
        <v>3660820.7787709786</v>
      </c>
      <c r="D33" s="13">
        <v>3621716.1953323609</v>
      </c>
      <c r="E33" s="13">
        <v>39104.583438617468</v>
      </c>
      <c r="F33" s="13">
        <v>4100750</v>
      </c>
      <c r="G33" s="13">
        <v>4080000</v>
      </c>
      <c r="H33" s="13">
        <v>20750</v>
      </c>
      <c r="I33" s="13">
        <v>121505</v>
      </c>
      <c r="J33" s="13">
        <v>116991</v>
      </c>
      <c r="K33" s="13">
        <v>4514</v>
      </c>
      <c r="L33" s="35">
        <v>2168821</v>
      </c>
      <c r="M33" s="13">
        <v>1254717</v>
      </c>
      <c r="N33" s="13">
        <v>2704258</v>
      </c>
      <c r="O33" s="13">
        <v>335853</v>
      </c>
      <c r="P33" s="13">
        <v>-1113688</v>
      </c>
      <c r="Q33" s="35">
        <v>97216.686880400332</v>
      </c>
      <c r="R33" s="13">
        <v>321407</v>
      </c>
      <c r="S33" s="13">
        <v>0</v>
      </c>
      <c r="T33" s="13">
        <v>241055.25</v>
      </c>
      <c r="U33" s="35">
        <v>30846.429457166985</v>
      </c>
      <c r="V33" s="13">
        <v>99827</v>
      </c>
      <c r="W33" s="13">
        <v>1370</v>
      </c>
      <c r="X33" s="13">
        <v>73842.75</v>
      </c>
      <c r="Y33" s="35">
        <v>18222.105323116204</v>
      </c>
      <c r="Z33" s="13">
        <v>524418</v>
      </c>
      <c r="AA33" s="13">
        <v>117229</v>
      </c>
      <c r="AB33" s="13">
        <v>309780</v>
      </c>
    </row>
    <row r="34" spans="1:28">
      <c r="A34" s="2">
        <v>88</v>
      </c>
      <c r="B34" s="1" t="s">
        <v>32</v>
      </c>
      <c r="C34" s="13">
        <v>69817.761791433149</v>
      </c>
      <c r="D34" s="13">
        <v>69817.761791433149</v>
      </c>
      <c r="E34" s="13">
        <v>0</v>
      </c>
      <c r="F34" s="13">
        <v>44362</v>
      </c>
      <c r="G34" s="13">
        <v>44362</v>
      </c>
      <c r="H34" s="13">
        <v>0</v>
      </c>
      <c r="I34" s="13">
        <v>2226</v>
      </c>
      <c r="J34" s="13">
        <v>2226</v>
      </c>
      <c r="K34" s="13">
        <v>0</v>
      </c>
      <c r="L34" s="35">
        <v>40886</v>
      </c>
      <c r="M34" s="13">
        <v>72819.5</v>
      </c>
      <c r="N34" s="13">
        <v>15671</v>
      </c>
      <c r="O34" s="13">
        <v>0</v>
      </c>
      <c r="P34" s="13">
        <v>30664.5</v>
      </c>
      <c r="Q34" s="35">
        <v>0</v>
      </c>
      <c r="R34" s="13">
        <v>10983</v>
      </c>
      <c r="S34" s="13">
        <v>0</v>
      </c>
      <c r="T34" s="13">
        <v>8237.25</v>
      </c>
      <c r="U34" s="35">
        <v>0</v>
      </c>
      <c r="V34" s="13">
        <v>0</v>
      </c>
      <c r="W34" s="13">
        <v>0</v>
      </c>
      <c r="X34" s="13">
        <v>0</v>
      </c>
      <c r="Y34" s="35">
        <v>0</v>
      </c>
      <c r="Z34" s="13">
        <v>0</v>
      </c>
      <c r="AA34" s="13">
        <v>0</v>
      </c>
      <c r="AB34" s="13">
        <v>0</v>
      </c>
    </row>
    <row r="35" spans="1:28">
      <c r="A35" s="2">
        <v>90</v>
      </c>
      <c r="B35" s="1" t="s">
        <v>33</v>
      </c>
      <c r="C35" s="13">
        <v>16753506.709334118</v>
      </c>
      <c r="D35" s="13">
        <v>16443712.61466061</v>
      </c>
      <c r="E35" s="13">
        <v>309794.09467350895</v>
      </c>
      <c r="F35" s="13">
        <v>17923656</v>
      </c>
      <c r="G35" s="13">
        <v>17643649</v>
      </c>
      <c r="H35" s="13">
        <v>280007</v>
      </c>
      <c r="I35" s="13">
        <v>501114</v>
      </c>
      <c r="J35" s="13">
        <v>470673</v>
      </c>
      <c r="K35" s="13">
        <v>30441</v>
      </c>
      <c r="L35" s="35">
        <v>9618292</v>
      </c>
      <c r="M35" s="13">
        <v>10252597</v>
      </c>
      <c r="N35" s="13">
        <v>8190103</v>
      </c>
      <c r="O35" s="13">
        <v>540317</v>
      </c>
      <c r="P35" s="13">
        <v>2602811</v>
      </c>
      <c r="Q35" s="35">
        <v>177284.84174284537</v>
      </c>
      <c r="R35" s="13">
        <v>623522</v>
      </c>
      <c r="S35" s="13">
        <v>2105</v>
      </c>
      <c r="T35" s="13">
        <v>466062.75</v>
      </c>
      <c r="U35" s="35">
        <v>42149.352327322187</v>
      </c>
      <c r="V35" s="13">
        <v>102595</v>
      </c>
      <c r="W35" s="13">
        <v>2230</v>
      </c>
      <c r="X35" s="13">
        <v>75273.75</v>
      </c>
      <c r="Y35" s="35">
        <v>41452.295671345237</v>
      </c>
      <c r="Z35" s="13">
        <v>476449</v>
      </c>
      <c r="AA35" s="13">
        <v>150833</v>
      </c>
      <c r="AB35" s="13">
        <v>252292</v>
      </c>
    </row>
    <row r="36" spans="1:28">
      <c r="A36" s="2">
        <v>91</v>
      </c>
      <c r="B36" s="1" t="s">
        <v>469</v>
      </c>
      <c r="C36" s="13">
        <v>10557895.520463414</v>
      </c>
      <c r="D36" s="13">
        <v>10323180.982603071</v>
      </c>
      <c r="E36" s="13">
        <v>234714.53786034399</v>
      </c>
      <c r="F36" s="13">
        <v>10833010</v>
      </c>
      <c r="G36" s="13">
        <v>10660738</v>
      </c>
      <c r="H36" s="13">
        <v>172272</v>
      </c>
      <c r="I36" s="13">
        <v>219641</v>
      </c>
      <c r="J36" s="13">
        <v>219641</v>
      </c>
      <c r="K36" s="13">
        <v>0</v>
      </c>
      <c r="L36" s="35">
        <v>5303451</v>
      </c>
      <c r="M36" s="13">
        <v>6634370</v>
      </c>
      <c r="N36" s="13">
        <v>3885495</v>
      </c>
      <c r="O36" s="13">
        <v>193935</v>
      </c>
      <c r="P36" s="13">
        <v>2942810</v>
      </c>
      <c r="Q36" s="35">
        <v>119779.3879095923</v>
      </c>
      <c r="R36" s="13">
        <v>330582</v>
      </c>
      <c r="S36" s="13">
        <v>221</v>
      </c>
      <c r="T36" s="13">
        <v>247770.75</v>
      </c>
      <c r="U36" s="35">
        <v>37550.262177289245</v>
      </c>
      <c r="V36" s="13">
        <v>132238</v>
      </c>
      <c r="W36" s="13">
        <v>0</v>
      </c>
      <c r="X36" s="13">
        <v>99178.5</v>
      </c>
      <c r="Y36" s="35">
        <v>28588.531527577208</v>
      </c>
      <c r="Z36" s="13">
        <v>279628</v>
      </c>
      <c r="AA36" s="13">
        <v>148450</v>
      </c>
      <c r="AB36" s="13">
        <v>105841</v>
      </c>
    </row>
    <row r="37" spans="1:28">
      <c r="A37" s="2">
        <v>98</v>
      </c>
      <c r="B37" s="1" t="s">
        <v>36</v>
      </c>
      <c r="C37" s="13">
        <v>4558142.5157112703</v>
      </c>
      <c r="D37" s="13">
        <v>4527009.2990270238</v>
      </c>
      <c r="E37" s="13">
        <v>31133.216684246192</v>
      </c>
      <c r="F37" s="13">
        <v>4773024</v>
      </c>
      <c r="G37" s="13">
        <v>4739374</v>
      </c>
      <c r="H37" s="13">
        <v>33650</v>
      </c>
      <c r="I37" s="13">
        <v>90814</v>
      </c>
      <c r="J37" s="13">
        <v>87107</v>
      </c>
      <c r="K37" s="13">
        <v>3707</v>
      </c>
      <c r="L37" s="35">
        <v>2425668</v>
      </c>
      <c r="M37" s="13">
        <v>3014665</v>
      </c>
      <c r="N37" s="13">
        <v>1854109</v>
      </c>
      <c r="O37" s="13">
        <v>9672</v>
      </c>
      <c r="P37" s="13">
        <v>1170228</v>
      </c>
      <c r="Q37" s="35">
        <v>122349.09182624244</v>
      </c>
      <c r="R37" s="13">
        <v>448128</v>
      </c>
      <c r="S37" s="13">
        <v>177</v>
      </c>
      <c r="T37" s="13">
        <v>335963.25</v>
      </c>
      <c r="U37" s="35">
        <v>22475.393725774928</v>
      </c>
      <c r="V37" s="13">
        <v>67587</v>
      </c>
      <c r="W37" s="13">
        <v>0</v>
      </c>
      <c r="X37" s="13">
        <v>50690.25</v>
      </c>
      <c r="Y37" s="35">
        <v>14077.985478450544</v>
      </c>
      <c r="Z37" s="13">
        <v>42324</v>
      </c>
      <c r="AA37" s="13">
        <v>11227</v>
      </c>
      <c r="AB37" s="13">
        <v>26118</v>
      </c>
    </row>
    <row r="38" spans="1:28">
      <c r="A38" s="2">
        <v>106</v>
      </c>
      <c r="B38" s="1" t="s">
        <v>37</v>
      </c>
      <c r="C38" s="13">
        <v>19771249.30177458</v>
      </c>
      <c r="D38" s="13">
        <v>19438016.081428532</v>
      </c>
      <c r="E38" s="13">
        <v>333233.22034604882</v>
      </c>
      <c r="F38" s="13">
        <v>18970411</v>
      </c>
      <c r="G38" s="13">
        <v>18655133</v>
      </c>
      <c r="H38" s="13">
        <v>315278</v>
      </c>
      <c r="I38" s="13">
        <v>464091</v>
      </c>
      <c r="J38" s="13">
        <v>461284</v>
      </c>
      <c r="K38" s="13">
        <v>2807</v>
      </c>
      <c r="L38" s="35">
        <v>6900948</v>
      </c>
      <c r="M38" s="13">
        <v>8869535</v>
      </c>
      <c r="N38" s="13">
        <v>5581893</v>
      </c>
      <c r="O38" s="13">
        <v>0</v>
      </c>
      <c r="P38" s="13">
        <v>3287642</v>
      </c>
      <c r="Q38" s="35">
        <v>112993.93165280473</v>
      </c>
      <c r="R38" s="13">
        <v>431250</v>
      </c>
      <c r="S38" s="13">
        <v>4358</v>
      </c>
      <c r="T38" s="13">
        <v>320169</v>
      </c>
      <c r="U38" s="35">
        <v>26606.520105544667</v>
      </c>
      <c r="V38" s="13">
        <v>55489</v>
      </c>
      <c r="W38" s="13">
        <v>0</v>
      </c>
      <c r="X38" s="13">
        <v>41616.75</v>
      </c>
      <c r="Y38" s="35">
        <v>34780.089327297763</v>
      </c>
      <c r="Z38" s="13">
        <v>686975</v>
      </c>
      <c r="AA38" s="13">
        <v>152859</v>
      </c>
      <c r="AB38" s="13">
        <v>417311</v>
      </c>
    </row>
    <row r="39" spans="1:28">
      <c r="A39" s="2">
        <v>109</v>
      </c>
      <c r="B39" s="1" t="s">
        <v>38</v>
      </c>
      <c r="C39" s="13">
        <v>6860115.9343828196</v>
      </c>
      <c r="D39" s="13">
        <v>6655587.1508035352</v>
      </c>
      <c r="E39" s="13">
        <v>204528.78357928467</v>
      </c>
      <c r="F39" s="13">
        <v>7901692</v>
      </c>
      <c r="G39" s="13">
        <v>7774477</v>
      </c>
      <c r="H39" s="13">
        <v>127215</v>
      </c>
      <c r="I39" s="13">
        <v>254090</v>
      </c>
      <c r="J39" s="13">
        <v>248967</v>
      </c>
      <c r="K39" s="13">
        <v>5123</v>
      </c>
      <c r="L39" s="35">
        <v>2452771</v>
      </c>
      <c r="M39" s="13">
        <v>2466550</v>
      </c>
      <c r="N39" s="13">
        <v>2465399</v>
      </c>
      <c r="O39" s="13">
        <v>43202</v>
      </c>
      <c r="P39" s="13">
        <v>44353</v>
      </c>
      <c r="Q39" s="35">
        <v>129895.63654591383</v>
      </c>
      <c r="R39" s="13">
        <v>384826</v>
      </c>
      <c r="S39" s="13">
        <v>8007</v>
      </c>
      <c r="T39" s="13">
        <v>282614.25</v>
      </c>
      <c r="U39" s="35">
        <v>27719.302055038646</v>
      </c>
      <c r="V39" s="13">
        <v>139658</v>
      </c>
      <c r="W39" s="13">
        <v>771</v>
      </c>
      <c r="X39" s="13">
        <v>104165.25</v>
      </c>
      <c r="Y39" s="35">
        <v>51059.717945539167</v>
      </c>
      <c r="Z39" s="13">
        <v>433336</v>
      </c>
      <c r="AA39" s="13">
        <v>220903</v>
      </c>
      <c r="AB39" s="13">
        <v>163576</v>
      </c>
    </row>
    <row r="40" spans="1:28">
      <c r="A40" s="2">
        <v>114</v>
      </c>
      <c r="B40" s="1" t="s">
        <v>39</v>
      </c>
      <c r="C40" s="13">
        <v>31489257.998582818</v>
      </c>
      <c r="D40" s="13">
        <v>30959939.849224467</v>
      </c>
      <c r="E40" s="13">
        <v>529318.14935834939</v>
      </c>
      <c r="F40" s="13">
        <v>33030620</v>
      </c>
      <c r="G40" s="13">
        <v>32543052</v>
      </c>
      <c r="H40" s="13">
        <v>487568</v>
      </c>
      <c r="I40" s="13">
        <v>1030648</v>
      </c>
      <c r="J40" s="13">
        <v>985146</v>
      </c>
      <c r="K40" s="13">
        <v>45502</v>
      </c>
      <c r="L40" s="35">
        <v>13277874</v>
      </c>
      <c r="M40" s="13">
        <v>14841435</v>
      </c>
      <c r="N40" s="13">
        <v>12665300</v>
      </c>
      <c r="O40" s="13">
        <v>0</v>
      </c>
      <c r="P40" s="13">
        <v>2176135</v>
      </c>
      <c r="Q40" s="35">
        <v>450114.44859834813</v>
      </c>
      <c r="R40" s="13">
        <v>2189700</v>
      </c>
      <c r="S40" s="13">
        <v>14419</v>
      </c>
      <c r="T40" s="13">
        <v>1631460.75</v>
      </c>
      <c r="U40" s="35">
        <v>87851.989896203246</v>
      </c>
      <c r="V40" s="13">
        <v>337044</v>
      </c>
      <c r="W40" s="13">
        <v>0</v>
      </c>
      <c r="X40" s="13">
        <v>252783</v>
      </c>
      <c r="Y40" s="35">
        <v>170964.53712979934</v>
      </c>
      <c r="Z40" s="13">
        <v>714173</v>
      </c>
      <c r="AA40" s="13">
        <v>271609</v>
      </c>
      <c r="AB40" s="13">
        <v>343964</v>
      </c>
    </row>
    <row r="41" spans="1:28">
      <c r="A41" s="2">
        <v>118</v>
      </c>
      <c r="B41" s="1" t="s">
        <v>40</v>
      </c>
      <c r="C41" s="13">
        <v>11530493.879192894</v>
      </c>
      <c r="D41" s="13">
        <v>11277303.824470406</v>
      </c>
      <c r="E41" s="13">
        <v>253190.05472248764</v>
      </c>
      <c r="F41" s="13">
        <v>13035282</v>
      </c>
      <c r="G41" s="13">
        <v>12792798</v>
      </c>
      <c r="H41" s="13">
        <v>242484</v>
      </c>
      <c r="I41" s="13">
        <v>365623</v>
      </c>
      <c r="J41" s="13">
        <v>364740</v>
      </c>
      <c r="K41" s="13">
        <v>883</v>
      </c>
      <c r="L41" s="35">
        <v>3630227</v>
      </c>
      <c r="M41" s="13">
        <v>3922783</v>
      </c>
      <c r="N41" s="13">
        <v>4156388</v>
      </c>
      <c r="O41" s="13">
        <v>489626</v>
      </c>
      <c r="P41" s="13">
        <v>256021</v>
      </c>
      <c r="Q41" s="35">
        <v>263242.27348670876</v>
      </c>
      <c r="R41" s="13">
        <v>985932</v>
      </c>
      <c r="S41" s="13">
        <v>1762</v>
      </c>
      <c r="T41" s="13">
        <v>738127.5</v>
      </c>
      <c r="U41" s="35">
        <v>14213.578724673485</v>
      </c>
      <c r="V41" s="13">
        <v>133654</v>
      </c>
      <c r="W41" s="13">
        <v>0</v>
      </c>
      <c r="X41" s="13">
        <v>100240.5</v>
      </c>
      <c r="Y41" s="35">
        <v>14659.665005880322</v>
      </c>
      <c r="Z41" s="13">
        <v>382420</v>
      </c>
      <c r="AA41" s="13">
        <v>97881</v>
      </c>
      <c r="AB41" s="13">
        <v>221468</v>
      </c>
    </row>
    <row r="42" spans="1:28">
      <c r="A42" s="2">
        <v>119</v>
      </c>
      <c r="B42" s="1" t="s">
        <v>41</v>
      </c>
      <c r="C42" s="13">
        <v>6310045.6621938366</v>
      </c>
      <c r="D42" s="13">
        <v>6175234.9421435418</v>
      </c>
      <c r="E42" s="13">
        <v>134810.72005029517</v>
      </c>
      <c r="F42" s="13">
        <v>6637261</v>
      </c>
      <c r="G42" s="13">
        <v>6513563</v>
      </c>
      <c r="H42" s="13">
        <v>123698</v>
      </c>
      <c r="I42" s="13">
        <v>184503</v>
      </c>
      <c r="J42" s="13">
        <v>184503</v>
      </c>
      <c r="K42" s="13">
        <v>0</v>
      </c>
      <c r="L42" s="35">
        <v>2112723</v>
      </c>
      <c r="M42" s="13">
        <v>2204330</v>
      </c>
      <c r="N42" s="13">
        <v>2000132</v>
      </c>
      <c r="O42" s="13">
        <v>68001</v>
      </c>
      <c r="P42" s="13">
        <v>272199</v>
      </c>
      <c r="Q42" s="35">
        <v>72596.940499057891</v>
      </c>
      <c r="R42" s="13">
        <v>210156</v>
      </c>
      <c r="S42" s="13">
        <v>1374</v>
      </c>
      <c r="T42" s="13">
        <v>156586.5</v>
      </c>
      <c r="U42" s="35">
        <v>11588.560250975355</v>
      </c>
      <c r="V42" s="13">
        <v>58065</v>
      </c>
      <c r="W42" s="13">
        <v>0</v>
      </c>
      <c r="X42" s="13">
        <v>43548.75</v>
      </c>
      <c r="Y42" s="35">
        <v>771.25711586078876</v>
      </c>
      <c r="Z42" s="13">
        <v>124998</v>
      </c>
      <c r="AA42" s="13">
        <v>61320</v>
      </c>
      <c r="AB42" s="13">
        <v>50334</v>
      </c>
    </row>
    <row r="43" spans="1:28">
      <c r="A43" s="2">
        <v>141</v>
      </c>
      <c r="B43" s="1" t="s">
        <v>42</v>
      </c>
      <c r="C43" s="13">
        <v>30680308.005263347</v>
      </c>
      <c r="D43" s="13">
        <v>29117856.708568569</v>
      </c>
      <c r="E43" s="13">
        <v>1562451.2966947784</v>
      </c>
      <c r="F43" s="13">
        <v>33252414</v>
      </c>
      <c r="G43" s="13">
        <v>31992920</v>
      </c>
      <c r="H43" s="13">
        <v>1259494</v>
      </c>
      <c r="I43" s="13">
        <v>941339</v>
      </c>
      <c r="J43" s="13">
        <v>907889</v>
      </c>
      <c r="K43" s="13">
        <v>33450</v>
      </c>
      <c r="L43" s="35">
        <v>13915658</v>
      </c>
      <c r="M43" s="13">
        <v>19302344</v>
      </c>
      <c r="N43" s="13">
        <v>11210895</v>
      </c>
      <c r="O43" s="13">
        <v>129078</v>
      </c>
      <c r="P43" s="13">
        <v>8220527</v>
      </c>
      <c r="Q43" s="35">
        <v>239268.90277646171</v>
      </c>
      <c r="R43" s="13">
        <v>724174</v>
      </c>
      <c r="S43" s="13">
        <v>4114</v>
      </c>
      <c r="T43" s="13">
        <v>540045</v>
      </c>
      <c r="U43" s="35">
        <v>32410.102597840661</v>
      </c>
      <c r="V43" s="13">
        <v>166805</v>
      </c>
      <c r="W43" s="13">
        <v>2114</v>
      </c>
      <c r="X43" s="13">
        <v>123518.25</v>
      </c>
      <c r="Y43" s="35">
        <v>77412.389890535531</v>
      </c>
      <c r="Z43" s="13">
        <v>769197</v>
      </c>
      <c r="AA43" s="13">
        <v>210312</v>
      </c>
      <c r="AB43" s="13">
        <v>425464</v>
      </c>
    </row>
    <row r="44" spans="1:28">
      <c r="A44" s="2">
        <v>147</v>
      </c>
      <c r="B44" s="1" t="s">
        <v>43</v>
      </c>
      <c r="C44" s="13">
        <v>2429785.0877340874</v>
      </c>
      <c r="D44" s="13">
        <v>2336665.2002019747</v>
      </c>
      <c r="E44" s="13">
        <v>93119.887532112538</v>
      </c>
      <c r="F44" s="13">
        <v>2724176</v>
      </c>
      <c r="G44" s="13">
        <v>2608666</v>
      </c>
      <c r="H44" s="13">
        <v>115510</v>
      </c>
      <c r="I44" s="13">
        <v>69723</v>
      </c>
      <c r="J44" s="13">
        <v>67181</v>
      </c>
      <c r="K44" s="13">
        <v>2542</v>
      </c>
      <c r="L44" s="35">
        <v>897265</v>
      </c>
      <c r="M44" s="13">
        <v>1155961</v>
      </c>
      <c r="N44" s="13">
        <v>474239</v>
      </c>
      <c r="O44" s="13">
        <v>46236</v>
      </c>
      <c r="P44" s="13">
        <v>672948.75</v>
      </c>
      <c r="Q44" s="35">
        <v>76650.354776564564</v>
      </c>
      <c r="R44" s="13">
        <v>231113</v>
      </c>
      <c r="S44" s="13">
        <v>463</v>
      </c>
      <c r="T44" s="13">
        <v>172987.5</v>
      </c>
      <c r="U44" s="35">
        <v>19186.952339229385</v>
      </c>
      <c r="V44" s="13">
        <v>26237</v>
      </c>
      <c r="W44" s="13">
        <v>0</v>
      </c>
      <c r="X44" s="13">
        <v>19677.75</v>
      </c>
      <c r="Y44" s="35">
        <v>34182.91992374009</v>
      </c>
      <c r="Z44" s="13">
        <v>13332</v>
      </c>
      <c r="AA44" s="13">
        <v>106506</v>
      </c>
      <c r="AB44" s="13">
        <v>-69222</v>
      </c>
    </row>
    <row r="45" spans="1:28">
      <c r="A45" s="2">
        <v>148</v>
      </c>
      <c r="B45" s="1" t="s">
        <v>44</v>
      </c>
      <c r="C45" s="13">
        <v>1302681.2006994435</v>
      </c>
      <c r="D45" s="13">
        <v>1233586.0750497147</v>
      </c>
      <c r="E45" s="13">
        <v>69095.125649728856</v>
      </c>
      <c r="F45" s="13">
        <v>1237959</v>
      </c>
      <c r="G45" s="13">
        <v>1177101</v>
      </c>
      <c r="H45" s="13">
        <v>60858</v>
      </c>
      <c r="I45" s="13">
        <v>185539</v>
      </c>
      <c r="J45" s="13">
        <v>185243</v>
      </c>
      <c r="K45" s="13">
        <v>296</v>
      </c>
      <c r="L45" s="35">
        <v>603683</v>
      </c>
      <c r="M45" s="13">
        <v>697183</v>
      </c>
      <c r="N45" s="13">
        <v>548265</v>
      </c>
      <c r="O45" s="13">
        <v>0</v>
      </c>
      <c r="P45" s="13">
        <v>148918</v>
      </c>
      <c r="Q45" s="35">
        <v>56585.232854814429</v>
      </c>
      <c r="R45" s="13">
        <v>124845</v>
      </c>
      <c r="S45" s="13">
        <v>763</v>
      </c>
      <c r="T45" s="13">
        <v>93061.5</v>
      </c>
      <c r="U45" s="35">
        <v>15054.950442583568</v>
      </c>
      <c r="V45" s="13">
        <v>71639</v>
      </c>
      <c r="W45" s="13">
        <v>0</v>
      </c>
      <c r="X45" s="13">
        <v>53729.25</v>
      </c>
      <c r="Y45" s="35">
        <v>6010.9967063490731</v>
      </c>
      <c r="Z45" s="13">
        <v>165746</v>
      </c>
      <c r="AA45" s="13">
        <v>60817</v>
      </c>
      <c r="AB45" s="13">
        <v>79871</v>
      </c>
    </row>
    <row r="46" spans="1:28">
      <c r="A46" s="2">
        <v>150</v>
      </c>
      <c r="B46" s="1" t="s">
        <v>45</v>
      </c>
      <c r="C46" s="13">
        <v>27470310.451454543</v>
      </c>
      <c r="D46" s="13">
        <v>26655056.355181672</v>
      </c>
      <c r="E46" s="13">
        <v>815254.09627286973</v>
      </c>
      <c r="F46" s="13">
        <v>25926754</v>
      </c>
      <c r="G46" s="13">
        <v>25199141</v>
      </c>
      <c r="H46" s="13">
        <v>727613</v>
      </c>
      <c r="I46" s="13">
        <v>923862</v>
      </c>
      <c r="J46" s="13">
        <v>923862</v>
      </c>
      <c r="K46" s="13">
        <v>0</v>
      </c>
      <c r="L46" s="35">
        <v>13947331</v>
      </c>
      <c r="M46" s="13">
        <v>17062205</v>
      </c>
      <c r="N46" s="13">
        <v>11243426</v>
      </c>
      <c r="O46" s="13">
        <v>0</v>
      </c>
      <c r="P46" s="13">
        <v>5818779</v>
      </c>
      <c r="Q46" s="35">
        <v>236490.38036457991</v>
      </c>
      <c r="R46" s="13">
        <v>865201</v>
      </c>
      <c r="S46" s="13">
        <v>13870</v>
      </c>
      <c r="T46" s="13">
        <v>638498.25</v>
      </c>
      <c r="U46" s="35">
        <v>57387.066917786848</v>
      </c>
      <c r="V46" s="13">
        <v>189753</v>
      </c>
      <c r="W46" s="13">
        <v>0</v>
      </c>
      <c r="X46" s="13">
        <v>142314.75</v>
      </c>
      <c r="Y46" s="35">
        <v>43274.55244209306</v>
      </c>
      <c r="Z46" s="13">
        <v>1135411</v>
      </c>
      <c r="AA46" s="13">
        <v>260834</v>
      </c>
      <c r="AB46" s="13">
        <v>672807</v>
      </c>
    </row>
    <row r="47" spans="1:28">
      <c r="A47" s="2">
        <v>153</v>
      </c>
      <c r="B47" s="1" t="s">
        <v>46</v>
      </c>
      <c r="C47" s="13">
        <v>67698945.938915625</v>
      </c>
      <c r="D47" s="13">
        <v>65204987.406432547</v>
      </c>
      <c r="E47" s="13">
        <v>2493958.5324830827</v>
      </c>
      <c r="F47" s="13">
        <v>71150994</v>
      </c>
      <c r="G47" s="13">
        <v>68776548</v>
      </c>
      <c r="H47" s="13">
        <v>2374446</v>
      </c>
      <c r="I47" s="13">
        <v>2585243</v>
      </c>
      <c r="J47" s="13">
        <v>2376798</v>
      </c>
      <c r="K47" s="13">
        <v>208445</v>
      </c>
      <c r="L47" s="35">
        <v>31362691</v>
      </c>
      <c r="M47" s="13">
        <v>28545853</v>
      </c>
      <c r="N47" s="13">
        <v>29763522</v>
      </c>
      <c r="O47" s="13">
        <v>1404263</v>
      </c>
      <c r="P47" s="13">
        <v>186594</v>
      </c>
      <c r="Q47" s="35">
        <v>418212.1571958015</v>
      </c>
      <c r="R47" s="13">
        <v>1521263</v>
      </c>
      <c r="S47" s="13">
        <v>15383</v>
      </c>
      <c r="T47" s="13">
        <v>1129410</v>
      </c>
      <c r="U47" s="35">
        <v>67961.121988607876</v>
      </c>
      <c r="V47" s="13">
        <v>318322</v>
      </c>
      <c r="W47" s="13">
        <v>738</v>
      </c>
      <c r="X47" s="13">
        <v>238188</v>
      </c>
      <c r="Y47" s="35">
        <v>213008.91597671996</v>
      </c>
      <c r="Z47" s="13">
        <v>1567608</v>
      </c>
      <c r="AA47" s="13">
        <v>381409</v>
      </c>
      <c r="AB47" s="13">
        <v>907242</v>
      </c>
    </row>
    <row r="48" spans="1:28">
      <c r="A48" s="2">
        <v>158</v>
      </c>
      <c r="B48" s="1" t="s">
        <v>47</v>
      </c>
      <c r="C48" s="13">
        <v>2560773.8640091266</v>
      </c>
      <c r="D48" s="13">
        <v>2476664.8164191335</v>
      </c>
      <c r="E48" s="13">
        <v>84109.047589992959</v>
      </c>
      <c r="F48" s="13">
        <v>2702932</v>
      </c>
      <c r="G48" s="13">
        <v>2620106</v>
      </c>
      <c r="H48" s="13">
        <v>82826</v>
      </c>
      <c r="I48" s="13">
        <v>61575</v>
      </c>
      <c r="J48" s="13">
        <v>56033</v>
      </c>
      <c r="K48" s="13">
        <v>5542</v>
      </c>
      <c r="L48" s="35">
        <v>915619</v>
      </c>
      <c r="M48" s="13">
        <v>1001545</v>
      </c>
      <c r="N48" s="13">
        <v>1059581</v>
      </c>
      <c r="O48" s="13">
        <v>21217</v>
      </c>
      <c r="P48" s="13">
        <v>-36819</v>
      </c>
      <c r="Q48" s="35">
        <v>84356.489947087335</v>
      </c>
      <c r="R48" s="13">
        <v>228140</v>
      </c>
      <c r="S48" s="13">
        <v>4956</v>
      </c>
      <c r="T48" s="13">
        <v>167388</v>
      </c>
      <c r="U48" s="35">
        <v>22500.564835962141</v>
      </c>
      <c r="V48" s="13">
        <v>53612</v>
      </c>
      <c r="W48" s="13">
        <v>234</v>
      </c>
      <c r="X48" s="13">
        <v>40033.5</v>
      </c>
      <c r="Y48" s="35">
        <v>30898.834992444372</v>
      </c>
      <c r="Z48" s="13">
        <v>155538</v>
      </c>
      <c r="AA48" s="13">
        <v>50555</v>
      </c>
      <c r="AB48" s="13">
        <v>82369</v>
      </c>
    </row>
    <row r="49" spans="1:28">
      <c r="A49" s="2">
        <v>160</v>
      </c>
      <c r="B49" s="1" t="s">
        <v>48</v>
      </c>
      <c r="C49" s="13">
        <v>6153374.7478077281</v>
      </c>
      <c r="D49" s="13">
        <v>6048857.9568798011</v>
      </c>
      <c r="E49" s="13">
        <v>104516.79092792708</v>
      </c>
      <c r="F49" s="13">
        <v>7088451</v>
      </c>
      <c r="G49" s="13">
        <v>6999337</v>
      </c>
      <c r="H49" s="13">
        <v>89114</v>
      </c>
      <c r="I49" s="13">
        <v>287655</v>
      </c>
      <c r="J49" s="13">
        <v>287655</v>
      </c>
      <c r="K49" s="13">
        <v>0</v>
      </c>
      <c r="L49" s="35">
        <v>2697840</v>
      </c>
      <c r="M49" s="13">
        <v>3082247</v>
      </c>
      <c r="N49" s="13">
        <v>2640206</v>
      </c>
      <c r="O49" s="13">
        <v>0</v>
      </c>
      <c r="P49" s="13">
        <v>442041</v>
      </c>
      <c r="Q49" s="35">
        <v>119502.56602282138</v>
      </c>
      <c r="R49" s="13">
        <v>395864</v>
      </c>
      <c r="S49" s="13">
        <v>559</v>
      </c>
      <c r="T49" s="13">
        <v>296478.75</v>
      </c>
      <c r="U49" s="35">
        <v>46748.66135657415</v>
      </c>
      <c r="V49" s="13">
        <v>93775</v>
      </c>
      <c r="W49" s="13">
        <v>0</v>
      </c>
      <c r="X49" s="13">
        <v>70331.25</v>
      </c>
      <c r="Y49" s="35">
        <v>123386.80462250338</v>
      </c>
      <c r="Z49" s="13">
        <v>453472</v>
      </c>
      <c r="AA49" s="13">
        <v>241293</v>
      </c>
      <c r="AB49" s="13">
        <v>166748</v>
      </c>
    </row>
    <row r="50" spans="1:28">
      <c r="A50" s="2">
        <v>163</v>
      </c>
      <c r="B50" s="1" t="s">
        <v>49</v>
      </c>
      <c r="C50" s="13">
        <v>2798173.6012979052</v>
      </c>
      <c r="D50" s="13">
        <v>2722436.2917140238</v>
      </c>
      <c r="E50" s="13">
        <v>75737.309583881302</v>
      </c>
      <c r="F50" s="13">
        <v>3323042</v>
      </c>
      <c r="G50" s="13">
        <v>3245832</v>
      </c>
      <c r="H50" s="13">
        <v>77210</v>
      </c>
      <c r="I50" s="13">
        <v>181701</v>
      </c>
      <c r="J50" s="13">
        <v>170153</v>
      </c>
      <c r="K50" s="13">
        <v>11548</v>
      </c>
      <c r="L50" s="35">
        <v>1585539</v>
      </c>
      <c r="M50" s="13">
        <v>2137560</v>
      </c>
      <c r="N50" s="13">
        <v>1445938</v>
      </c>
      <c r="O50" s="13">
        <v>0</v>
      </c>
      <c r="P50" s="13">
        <v>691622</v>
      </c>
      <c r="Q50" s="35">
        <v>186424.31439160302</v>
      </c>
      <c r="R50" s="13">
        <v>411129</v>
      </c>
      <c r="S50" s="13">
        <v>94</v>
      </c>
      <c r="T50" s="13">
        <v>308276.25</v>
      </c>
      <c r="U50" s="35">
        <v>52307.536882006607</v>
      </c>
      <c r="V50" s="13">
        <v>206151</v>
      </c>
      <c r="W50" s="13">
        <v>0</v>
      </c>
      <c r="X50" s="13">
        <v>154613.25</v>
      </c>
      <c r="Y50" s="35">
        <v>25328.490583106886</v>
      </c>
      <c r="Z50" s="13">
        <v>36806</v>
      </c>
      <c r="AA50" s="13">
        <v>39944</v>
      </c>
      <c r="AB50" s="13">
        <v>-158</v>
      </c>
    </row>
    <row r="51" spans="1:28">
      <c r="A51" s="2">
        <v>164</v>
      </c>
      <c r="B51" s="1" t="s">
        <v>517</v>
      </c>
      <c r="C51" s="13">
        <v>24602550.865040168</v>
      </c>
      <c r="D51" s="13">
        <v>23126464.12354612</v>
      </c>
      <c r="E51" s="13">
        <v>1476086.7414940491</v>
      </c>
      <c r="F51" s="13">
        <v>24113326</v>
      </c>
      <c r="G51" s="13">
        <v>22942873</v>
      </c>
      <c r="H51" s="13">
        <v>1170453</v>
      </c>
      <c r="I51" s="13">
        <v>1230014</v>
      </c>
      <c r="J51" s="13">
        <v>1092621</v>
      </c>
      <c r="K51" s="13">
        <v>137393</v>
      </c>
      <c r="L51" s="35">
        <v>12056928</v>
      </c>
      <c r="M51" s="13">
        <v>13196042</v>
      </c>
      <c r="N51" s="13">
        <v>12492394</v>
      </c>
      <c r="O51" s="13">
        <v>17093</v>
      </c>
      <c r="P51" s="13">
        <v>720741</v>
      </c>
      <c r="Q51" s="35">
        <v>280264.18639516504</v>
      </c>
      <c r="R51" s="13">
        <v>837698</v>
      </c>
      <c r="S51" s="13">
        <v>27950</v>
      </c>
      <c r="T51" s="13">
        <v>607311</v>
      </c>
      <c r="U51" s="35">
        <v>48173.783951608631</v>
      </c>
      <c r="V51" s="13">
        <v>137993</v>
      </c>
      <c r="W51" s="13">
        <v>112</v>
      </c>
      <c r="X51" s="13">
        <v>103410.75</v>
      </c>
      <c r="Y51" s="35">
        <v>165064.97505469873</v>
      </c>
      <c r="Z51" s="13">
        <v>1048811</v>
      </c>
      <c r="AA51" s="13">
        <v>447313</v>
      </c>
      <c r="AB51" s="13">
        <v>465565</v>
      </c>
    </row>
    <row r="52" spans="1:28">
      <c r="A52" s="2">
        <v>166</v>
      </c>
      <c r="B52" s="1" t="s">
        <v>51</v>
      </c>
      <c r="C52" s="13">
        <v>7341069.2992327474</v>
      </c>
      <c r="D52" s="13">
        <v>7185047.6065630764</v>
      </c>
      <c r="E52" s="13">
        <v>156021.69266967117</v>
      </c>
      <c r="F52" s="13">
        <v>8006766</v>
      </c>
      <c r="G52" s="13">
        <v>7868633</v>
      </c>
      <c r="H52" s="13">
        <v>138133</v>
      </c>
      <c r="I52" s="13">
        <v>280126</v>
      </c>
      <c r="J52" s="13">
        <v>280126</v>
      </c>
      <c r="K52" s="13">
        <v>0</v>
      </c>
      <c r="L52" s="35">
        <v>2344608</v>
      </c>
      <c r="M52" s="13">
        <v>2530261</v>
      </c>
      <c r="N52" s="13">
        <v>1990011</v>
      </c>
      <c r="O52" s="13">
        <v>69435</v>
      </c>
      <c r="P52" s="13">
        <v>609685</v>
      </c>
      <c r="Q52" s="35">
        <v>89106.423810662774</v>
      </c>
      <c r="R52" s="13">
        <v>270814</v>
      </c>
      <c r="S52" s="13">
        <v>0</v>
      </c>
      <c r="T52" s="13">
        <v>203110.5</v>
      </c>
      <c r="U52" s="35">
        <v>48022.757290485337</v>
      </c>
      <c r="V52" s="13">
        <v>102263</v>
      </c>
      <c r="W52" s="13">
        <v>0</v>
      </c>
      <c r="X52" s="13">
        <v>76697.25</v>
      </c>
      <c r="Y52" s="35">
        <v>14910.739714460904</v>
      </c>
      <c r="Z52" s="13">
        <v>479881</v>
      </c>
      <c r="AA52" s="13">
        <v>157745</v>
      </c>
      <c r="AB52" s="13">
        <v>245075</v>
      </c>
    </row>
    <row r="53" spans="1:28">
      <c r="A53" s="2">
        <v>168</v>
      </c>
      <c r="B53" s="1" t="s">
        <v>52</v>
      </c>
      <c r="C53" s="13">
        <v>2425136.2992820852</v>
      </c>
      <c r="D53" s="13">
        <v>2303203.3589034518</v>
      </c>
      <c r="E53" s="13">
        <v>121932.94037863344</v>
      </c>
      <c r="F53" s="13">
        <v>2550334</v>
      </c>
      <c r="G53" s="13">
        <v>2471172</v>
      </c>
      <c r="H53" s="13">
        <v>79162</v>
      </c>
      <c r="I53" s="13">
        <v>103955</v>
      </c>
      <c r="J53" s="13">
        <v>93312</v>
      </c>
      <c r="K53" s="13">
        <v>10643</v>
      </c>
      <c r="L53" s="35">
        <v>1049781</v>
      </c>
      <c r="M53" s="13">
        <v>1276903</v>
      </c>
      <c r="N53" s="13">
        <v>692942</v>
      </c>
      <c r="O53" s="13">
        <v>102739</v>
      </c>
      <c r="P53" s="13">
        <v>686700</v>
      </c>
      <c r="Q53" s="35">
        <v>69373.076011270838</v>
      </c>
      <c r="R53" s="13">
        <v>128769</v>
      </c>
      <c r="S53" s="13">
        <v>2712</v>
      </c>
      <c r="T53" s="13">
        <v>94542.75</v>
      </c>
      <c r="U53" s="35">
        <v>7119.0465986018216</v>
      </c>
      <c r="V53" s="13">
        <v>41094</v>
      </c>
      <c r="W53" s="13">
        <v>231</v>
      </c>
      <c r="X53" s="13">
        <v>30647.25</v>
      </c>
      <c r="Y53" s="35">
        <v>8289.6268424173995</v>
      </c>
      <c r="Z53" s="13">
        <v>58700</v>
      </c>
      <c r="AA53" s="13">
        <v>60985</v>
      </c>
      <c r="AB53" s="13">
        <v>2441</v>
      </c>
    </row>
    <row r="54" spans="1:28">
      <c r="A54" s="2">
        <v>171</v>
      </c>
      <c r="B54" s="1" t="s">
        <v>53</v>
      </c>
      <c r="C54" s="13">
        <v>7687680.5271787625</v>
      </c>
      <c r="D54" s="13">
        <v>7383092.5021668589</v>
      </c>
      <c r="E54" s="13">
        <v>304588.02501190355</v>
      </c>
      <c r="F54" s="13">
        <v>7311526</v>
      </c>
      <c r="G54" s="13">
        <v>7068260</v>
      </c>
      <c r="H54" s="13">
        <v>243266</v>
      </c>
      <c r="I54" s="13">
        <v>178713</v>
      </c>
      <c r="J54" s="13">
        <v>175674</v>
      </c>
      <c r="K54" s="13">
        <v>3039</v>
      </c>
      <c r="L54" s="35">
        <v>2205929</v>
      </c>
      <c r="M54" s="13">
        <v>2444664</v>
      </c>
      <c r="N54" s="13">
        <v>1012715</v>
      </c>
      <c r="O54" s="13">
        <v>3011</v>
      </c>
      <c r="P54" s="13">
        <v>1434960</v>
      </c>
      <c r="Q54" s="35">
        <v>73652.710325278487</v>
      </c>
      <c r="R54" s="13">
        <v>208143</v>
      </c>
      <c r="S54" s="13">
        <v>635</v>
      </c>
      <c r="T54" s="13">
        <v>155631</v>
      </c>
      <c r="U54" s="35">
        <v>19644.191027760644</v>
      </c>
      <c r="V54" s="13">
        <v>52657</v>
      </c>
      <c r="W54" s="13">
        <v>0</v>
      </c>
      <c r="X54" s="13">
        <v>39492.75</v>
      </c>
      <c r="Y54" s="35">
        <v>196719.34609469498</v>
      </c>
      <c r="Z54" s="13">
        <v>1272843</v>
      </c>
      <c r="AA54" s="13">
        <v>673920</v>
      </c>
      <c r="AB54" s="13">
        <v>464957</v>
      </c>
    </row>
    <row r="55" spans="1:28">
      <c r="A55" s="2">
        <v>173</v>
      </c>
      <c r="B55" s="1" t="s">
        <v>54</v>
      </c>
      <c r="C55" s="13">
        <v>5801712.7402850837</v>
      </c>
      <c r="D55" s="13">
        <v>5389485.7746150661</v>
      </c>
      <c r="E55" s="13">
        <v>412226.96567001723</v>
      </c>
      <c r="F55" s="13">
        <v>5933914</v>
      </c>
      <c r="G55" s="13">
        <v>5608795</v>
      </c>
      <c r="H55" s="13">
        <v>325119</v>
      </c>
      <c r="I55" s="13">
        <v>220365</v>
      </c>
      <c r="J55" s="13">
        <v>213257</v>
      </c>
      <c r="K55" s="13">
        <v>7108</v>
      </c>
      <c r="L55" s="35">
        <v>2291454</v>
      </c>
      <c r="M55" s="13">
        <v>2976788</v>
      </c>
      <c r="N55" s="13">
        <v>1589947</v>
      </c>
      <c r="O55" s="13">
        <v>89176</v>
      </c>
      <c r="P55" s="13">
        <v>1476017</v>
      </c>
      <c r="Q55" s="35">
        <v>104665.92034955257</v>
      </c>
      <c r="R55" s="13">
        <v>310509</v>
      </c>
      <c r="S55" s="13">
        <v>0</v>
      </c>
      <c r="T55" s="13">
        <v>232881.75</v>
      </c>
      <c r="U55" s="35">
        <v>19172.068552336073</v>
      </c>
      <c r="V55" s="13">
        <v>36142</v>
      </c>
      <c r="W55" s="13">
        <v>0</v>
      </c>
      <c r="X55" s="13">
        <v>27106.5</v>
      </c>
      <c r="Y55" s="35">
        <v>13016.119791055879</v>
      </c>
      <c r="Z55" s="13">
        <v>125644</v>
      </c>
      <c r="AA55" s="13">
        <v>80264</v>
      </c>
      <c r="AB55" s="13">
        <v>36774</v>
      </c>
    </row>
    <row r="56" spans="1:28">
      <c r="A56" s="2">
        <v>175</v>
      </c>
      <c r="B56" s="1" t="s">
        <v>55</v>
      </c>
      <c r="C56" s="13">
        <v>1396863.1038956107</v>
      </c>
      <c r="D56" s="13">
        <v>1352168.2436003946</v>
      </c>
      <c r="E56" s="13">
        <v>44694.860295216007</v>
      </c>
      <c r="F56" s="13">
        <v>1304764</v>
      </c>
      <c r="G56" s="13">
        <v>1271665</v>
      </c>
      <c r="H56" s="13">
        <v>33099</v>
      </c>
      <c r="I56" s="13">
        <v>58642</v>
      </c>
      <c r="J56" s="13">
        <v>58642</v>
      </c>
      <c r="K56" s="13">
        <v>0</v>
      </c>
      <c r="L56" s="35">
        <v>605869</v>
      </c>
      <c r="M56" s="13">
        <v>705377</v>
      </c>
      <c r="N56" s="13">
        <v>601453</v>
      </c>
      <c r="O56" s="13">
        <v>16301</v>
      </c>
      <c r="P56" s="13">
        <v>120225</v>
      </c>
      <c r="Q56" s="35">
        <v>23486.127554706534</v>
      </c>
      <c r="R56" s="13">
        <v>99853</v>
      </c>
      <c r="S56" s="13">
        <v>0</v>
      </c>
      <c r="T56" s="13">
        <v>74889.75</v>
      </c>
      <c r="U56" s="35">
        <v>11513.484678851746</v>
      </c>
      <c r="V56" s="13">
        <v>26927</v>
      </c>
      <c r="W56" s="13">
        <v>80</v>
      </c>
      <c r="X56" s="13">
        <v>20135.25</v>
      </c>
      <c r="Y56" s="35">
        <v>1689.78365102713</v>
      </c>
      <c r="Z56" s="13">
        <v>307271</v>
      </c>
      <c r="AA56" s="13">
        <v>102270</v>
      </c>
      <c r="AB56" s="13">
        <v>157246</v>
      </c>
    </row>
    <row r="57" spans="1:28">
      <c r="A57" s="2">
        <v>177</v>
      </c>
      <c r="B57" s="1" t="s">
        <v>56</v>
      </c>
      <c r="C57" s="13">
        <v>3112124.5607322785</v>
      </c>
      <c r="D57" s="13">
        <v>3021852.0339656486</v>
      </c>
      <c r="E57" s="13">
        <v>90272.52676662973</v>
      </c>
      <c r="F57" s="13">
        <v>3330667</v>
      </c>
      <c r="G57" s="13">
        <v>3239643</v>
      </c>
      <c r="H57" s="13">
        <v>91024</v>
      </c>
      <c r="I57" s="13">
        <v>193118</v>
      </c>
      <c r="J57" s="13">
        <v>192325</v>
      </c>
      <c r="K57" s="13">
        <v>793</v>
      </c>
      <c r="L57" s="35">
        <v>1122466</v>
      </c>
      <c r="M57" s="13">
        <v>1191930</v>
      </c>
      <c r="N57" s="13">
        <v>705659</v>
      </c>
      <c r="O57" s="13">
        <v>9550</v>
      </c>
      <c r="P57" s="13">
        <v>495821</v>
      </c>
      <c r="Q57" s="35">
        <v>113830.35047197278</v>
      </c>
      <c r="R57" s="13">
        <v>206319</v>
      </c>
      <c r="S57" s="13">
        <v>1200</v>
      </c>
      <c r="T57" s="13">
        <v>153839.25</v>
      </c>
      <c r="U57" s="35">
        <v>35144.998439486466</v>
      </c>
      <c r="V57" s="13">
        <v>132121</v>
      </c>
      <c r="W57" s="13">
        <v>0</v>
      </c>
      <c r="X57" s="13">
        <v>99090.75</v>
      </c>
      <c r="Y57" s="35">
        <v>12187.989398665786</v>
      </c>
      <c r="Z57" s="13">
        <v>62421</v>
      </c>
      <c r="AA57" s="13">
        <v>133542</v>
      </c>
      <c r="AB57" s="13">
        <v>-51055</v>
      </c>
    </row>
    <row r="58" spans="1:28">
      <c r="A58" s="2">
        <v>180</v>
      </c>
      <c r="B58" s="1" t="s">
        <v>57</v>
      </c>
      <c r="C58" s="13">
        <v>448286.03156187345</v>
      </c>
      <c r="D58" s="13">
        <v>434392.40309309406</v>
      </c>
      <c r="E58" s="13">
        <v>13893.628468779381</v>
      </c>
      <c r="F58" s="13">
        <v>609202</v>
      </c>
      <c r="G58" s="13">
        <v>596866</v>
      </c>
      <c r="H58" s="13">
        <v>12336</v>
      </c>
      <c r="I58" s="13">
        <v>21779</v>
      </c>
      <c r="J58" s="13">
        <v>21779</v>
      </c>
      <c r="K58" s="13">
        <v>0</v>
      </c>
      <c r="L58" s="35">
        <v>197512</v>
      </c>
      <c r="M58" s="13">
        <v>188832</v>
      </c>
      <c r="N58" s="13">
        <v>81815</v>
      </c>
      <c r="O58" s="13">
        <v>3860</v>
      </c>
      <c r="P58" s="13">
        <v>110877</v>
      </c>
      <c r="Q58" s="35">
        <v>19682.516981473698</v>
      </c>
      <c r="R58" s="13">
        <v>83256</v>
      </c>
      <c r="S58" s="13">
        <v>1801</v>
      </c>
      <c r="T58" s="13">
        <v>61091.25</v>
      </c>
      <c r="U58" s="35">
        <v>8464.0593994752489</v>
      </c>
      <c r="V58" s="13">
        <v>0</v>
      </c>
      <c r="W58" s="13">
        <v>0</v>
      </c>
      <c r="X58" s="13">
        <v>0</v>
      </c>
      <c r="Y58" s="35">
        <v>0</v>
      </c>
      <c r="Z58" s="13">
        <v>13670</v>
      </c>
      <c r="AA58" s="13">
        <v>9789</v>
      </c>
      <c r="AB58" s="13">
        <v>3178</v>
      </c>
    </row>
    <row r="59" spans="1:28">
      <c r="A59" s="2">
        <v>183</v>
      </c>
      <c r="B59" s="1" t="s">
        <v>58</v>
      </c>
      <c r="C59" s="13">
        <v>566950.29265755205</v>
      </c>
      <c r="D59" s="13">
        <v>554140.89937982114</v>
      </c>
      <c r="E59" s="13">
        <v>12809.393277730911</v>
      </c>
      <c r="F59" s="13">
        <v>867813</v>
      </c>
      <c r="G59" s="13">
        <v>856938</v>
      </c>
      <c r="H59" s="13">
        <v>10875</v>
      </c>
      <c r="I59" s="13">
        <v>47274</v>
      </c>
      <c r="J59" s="13">
        <v>47274</v>
      </c>
      <c r="K59" s="13">
        <v>0</v>
      </c>
      <c r="L59" s="35">
        <v>508798</v>
      </c>
      <c r="M59" s="13">
        <v>590441</v>
      </c>
      <c r="N59" s="13">
        <v>436475</v>
      </c>
      <c r="O59" s="13">
        <v>29037</v>
      </c>
      <c r="P59" s="13">
        <v>183003</v>
      </c>
      <c r="Q59" s="35">
        <v>35347.796573869011</v>
      </c>
      <c r="R59" s="13">
        <v>72039</v>
      </c>
      <c r="S59" s="13">
        <v>0</v>
      </c>
      <c r="T59" s="13">
        <v>54029.25</v>
      </c>
      <c r="U59" s="35">
        <v>27352.898242400384</v>
      </c>
      <c r="V59" s="13">
        <v>70582</v>
      </c>
      <c r="W59" s="13">
        <v>372</v>
      </c>
      <c r="X59" s="13">
        <v>52657.5</v>
      </c>
      <c r="Y59" s="35">
        <v>2585.4221602731418</v>
      </c>
      <c r="Z59" s="13">
        <v>154416</v>
      </c>
      <c r="AA59" s="13">
        <v>191090</v>
      </c>
      <c r="AB59" s="13">
        <v>-25831</v>
      </c>
    </row>
    <row r="60" spans="1:28">
      <c r="A60" s="2">
        <v>184</v>
      </c>
      <c r="B60" s="1" t="s">
        <v>59</v>
      </c>
      <c r="C60" s="13">
        <v>1198363.71635424</v>
      </c>
      <c r="D60" s="13">
        <v>1168982.434743603</v>
      </c>
      <c r="E60" s="13">
        <v>29381.281610636906</v>
      </c>
      <c r="F60" s="13">
        <v>1241287</v>
      </c>
      <c r="G60" s="13">
        <v>1223196</v>
      </c>
      <c r="H60" s="13">
        <v>18091</v>
      </c>
      <c r="I60" s="13">
        <v>45933</v>
      </c>
      <c r="J60" s="13">
        <v>44773</v>
      </c>
      <c r="K60" s="13">
        <v>1160</v>
      </c>
      <c r="L60" s="35">
        <v>329907</v>
      </c>
      <c r="M60" s="13">
        <v>500595</v>
      </c>
      <c r="N60" s="13">
        <v>190390</v>
      </c>
      <c r="O60" s="13">
        <v>0</v>
      </c>
      <c r="P60" s="13">
        <v>247430.25</v>
      </c>
      <c r="Q60" s="35">
        <v>14001.829627638721</v>
      </c>
      <c r="R60" s="13">
        <v>23108</v>
      </c>
      <c r="S60" s="13">
        <v>0</v>
      </c>
      <c r="T60" s="13">
        <v>17331</v>
      </c>
      <c r="U60" s="35">
        <v>8774.2112528255566</v>
      </c>
      <c r="V60" s="13">
        <v>44585</v>
      </c>
      <c r="W60" s="13">
        <v>0</v>
      </c>
      <c r="X60" s="13">
        <v>33438.75</v>
      </c>
      <c r="Y60" s="35">
        <v>16240.557139650129</v>
      </c>
      <c r="Z60" s="13">
        <v>28157</v>
      </c>
      <c r="AA60" s="13">
        <v>9142</v>
      </c>
      <c r="AB60" s="13">
        <v>16463</v>
      </c>
    </row>
    <row r="61" spans="1:28">
      <c r="A61" s="2">
        <v>189</v>
      </c>
      <c r="B61" s="1" t="s">
        <v>60</v>
      </c>
      <c r="C61" s="13">
        <v>1500153.2196767982</v>
      </c>
      <c r="D61" s="13">
        <v>1414762.2380478478</v>
      </c>
      <c r="E61" s="13">
        <v>85390.981628950496</v>
      </c>
      <c r="F61" s="13">
        <v>1888079</v>
      </c>
      <c r="G61" s="13">
        <v>1830524</v>
      </c>
      <c r="H61" s="13">
        <v>57555</v>
      </c>
      <c r="I61" s="13">
        <v>41120</v>
      </c>
      <c r="J61" s="13">
        <v>41120</v>
      </c>
      <c r="K61" s="13">
        <v>0</v>
      </c>
      <c r="L61" s="35">
        <v>421842</v>
      </c>
      <c r="M61" s="13">
        <v>732661.5</v>
      </c>
      <c r="N61" s="13">
        <v>315694</v>
      </c>
      <c r="O61" s="13">
        <v>29355</v>
      </c>
      <c r="P61" s="13">
        <v>316381.5</v>
      </c>
      <c r="Q61" s="35">
        <v>90078.162509964503</v>
      </c>
      <c r="R61" s="13">
        <v>258752</v>
      </c>
      <c r="S61" s="13">
        <v>0</v>
      </c>
      <c r="T61" s="13">
        <v>194064</v>
      </c>
      <c r="U61" s="35">
        <v>9946.0905914547384</v>
      </c>
      <c r="V61" s="13">
        <v>52288</v>
      </c>
      <c r="W61" s="13">
        <v>2918</v>
      </c>
      <c r="X61" s="13">
        <v>37027.5</v>
      </c>
      <c r="Y61" s="35">
        <v>7107.310028714739</v>
      </c>
      <c r="Z61" s="13">
        <v>212482</v>
      </c>
      <c r="AA61" s="13">
        <v>96549</v>
      </c>
      <c r="AB61" s="13">
        <v>88751</v>
      </c>
    </row>
    <row r="62" spans="1:28">
      <c r="A62" s="2">
        <v>193</v>
      </c>
      <c r="B62" s="1" t="s">
        <v>61</v>
      </c>
      <c r="C62" s="13">
        <v>32262891.335710876</v>
      </c>
      <c r="D62" s="13">
        <v>31416553.758312982</v>
      </c>
      <c r="E62" s="13">
        <v>846337.57739789353</v>
      </c>
      <c r="F62" s="13">
        <v>34810834</v>
      </c>
      <c r="G62" s="13">
        <v>33996620</v>
      </c>
      <c r="H62" s="13">
        <v>814214</v>
      </c>
      <c r="I62" s="13">
        <v>1389217</v>
      </c>
      <c r="J62" s="13">
        <v>1334865</v>
      </c>
      <c r="K62" s="13">
        <v>54352</v>
      </c>
      <c r="L62" s="35">
        <v>13293903</v>
      </c>
      <c r="M62" s="13">
        <v>16043566</v>
      </c>
      <c r="N62" s="13">
        <v>8175628</v>
      </c>
      <c r="O62" s="13">
        <v>180702</v>
      </c>
      <c r="P62" s="13">
        <v>8048640</v>
      </c>
      <c r="Q62" s="35">
        <v>196747.54978196995</v>
      </c>
      <c r="R62" s="13">
        <v>747318</v>
      </c>
      <c r="S62" s="13">
        <v>14006</v>
      </c>
      <c r="T62" s="13">
        <v>549984</v>
      </c>
      <c r="U62" s="35">
        <v>52752.080575834749</v>
      </c>
      <c r="V62" s="13">
        <v>170118</v>
      </c>
      <c r="W62" s="13">
        <v>3183</v>
      </c>
      <c r="X62" s="13">
        <v>125201.25</v>
      </c>
      <c r="Y62" s="35">
        <v>93686.238704251591</v>
      </c>
      <c r="Z62" s="13">
        <v>931802</v>
      </c>
      <c r="AA62" s="13">
        <v>266180</v>
      </c>
      <c r="AB62" s="13">
        <v>514206</v>
      </c>
    </row>
    <row r="63" spans="1:28">
      <c r="A63" s="2">
        <v>196</v>
      </c>
      <c r="B63" s="1" t="s">
        <v>397</v>
      </c>
      <c r="C63" s="13">
        <v>1461185.2001666739</v>
      </c>
      <c r="D63" s="13">
        <v>1439537.7980151211</v>
      </c>
      <c r="E63" s="13">
        <v>21647.402151552626</v>
      </c>
      <c r="F63" s="13">
        <v>1618592</v>
      </c>
      <c r="G63" s="13">
        <v>1596398</v>
      </c>
      <c r="H63" s="13">
        <v>22194</v>
      </c>
      <c r="I63" s="13">
        <v>50228</v>
      </c>
      <c r="J63" s="13">
        <v>50228</v>
      </c>
      <c r="K63" s="13">
        <v>0</v>
      </c>
      <c r="L63" s="35">
        <v>500744</v>
      </c>
      <c r="M63" s="13">
        <v>673236</v>
      </c>
      <c r="N63" s="13">
        <v>404563</v>
      </c>
      <c r="O63" s="13">
        <v>20593</v>
      </c>
      <c r="P63" s="13">
        <v>289266</v>
      </c>
      <c r="Q63" s="35">
        <v>38874.356292682649</v>
      </c>
      <c r="R63" s="13">
        <v>79207</v>
      </c>
      <c r="S63" s="13">
        <v>19</v>
      </c>
      <c r="T63" s="13">
        <v>59391</v>
      </c>
      <c r="U63" s="35">
        <v>13579.266747955635</v>
      </c>
      <c r="V63" s="13">
        <v>29151</v>
      </c>
      <c r="W63" s="13">
        <v>675</v>
      </c>
      <c r="X63" s="13">
        <v>21357</v>
      </c>
      <c r="Y63" s="35">
        <v>0</v>
      </c>
      <c r="Z63" s="13">
        <v>88788</v>
      </c>
      <c r="AA63" s="13">
        <v>34655</v>
      </c>
      <c r="AB63" s="13">
        <v>44864</v>
      </c>
    </row>
    <row r="64" spans="1:28">
      <c r="A64" s="2">
        <v>197</v>
      </c>
      <c r="B64" s="1" t="s">
        <v>62</v>
      </c>
      <c r="C64" s="13">
        <v>1437498.4895860339</v>
      </c>
      <c r="D64" s="13">
        <v>1404925.4284622991</v>
      </c>
      <c r="E64" s="13">
        <v>32573.061123734871</v>
      </c>
      <c r="F64" s="13">
        <v>1662749</v>
      </c>
      <c r="G64" s="13">
        <v>1630497</v>
      </c>
      <c r="H64" s="13">
        <v>32252</v>
      </c>
      <c r="I64" s="13">
        <v>15734</v>
      </c>
      <c r="J64" s="13">
        <v>15734</v>
      </c>
      <c r="K64" s="13">
        <v>0</v>
      </c>
      <c r="L64" s="35">
        <v>448096</v>
      </c>
      <c r="M64" s="13">
        <v>453382</v>
      </c>
      <c r="N64" s="13">
        <v>339471</v>
      </c>
      <c r="O64" s="13">
        <v>13712</v>
      </c>
      <c r="P64" s="13">
        <v>127623</v>
      </c>
      <c r="Q64" s="35">
        <v>60055.466532151106</v>
      </c>
      <c r="R64" s="13">
        <v>135532</v>
      </c>
      <c r="S64" s="13">
        <v>0</v>
      </c>
      <c r="T64" s="13">
        <v>101649</v>
      </c>
      <c r="U64" s="35">
        <v>16652.987620643271</v>
      </c>
      <c r="V64" s="13">
        <v>51671</v>
      </c>
      <c r="W64" s="13">
        <v>82</v>
      </c>
      <c r="X64" s="13">
        <v>38691.75</v>
      </c>
      <c r="Y64" s="35">
        <v>649.6500286477268</v>
      </c>
      <c r="Z64" s="13">
        <v>5472</v>
      </c>
      <c r="AA64" s="13">
        <v>2149</v>
      </c>
      <c r="AB64" s="13">
        <v>3313</v>
      </c>
    </row>
    <row r="65" spans="1:28">
      <c r="A65" s="2">
        <v>200</v>
      </c>
      <c r="B65" s="1" t="s">
        <v>63</v>
      </c>
      <c r="C65" s="13">
        <v>37162665.723821267</v>
      </c>
      <c r="D65" s="13">
        <v>36273668.713889338</v>
      </c>
      <c r="E65" s="13">
        <v>888997.00993193244</v>
      </c>
      <c r="F65" s="13">
        <v>33607389</v>
      </c>
      <c r="G65" s="13">
        <v>32745672</v>
      </c>
      <c r="H65" s="13">
        <v>861717</v>
      </c>
      <c r="I65" s="13">
        <v>2075361</v>
      </c>
      <c r="J65" s="13">
        <v>1984887</v>
      </c>
      <c r="K65" s="13">
        <v>90474</v>
      </c>
      <c r="L65" s="35">
        <v>12285702</v>
      </c>
      <c r="M65" s="13">
        <v>16056811</v>
      </c>
      <c r="N65" s="13">
        <v>12832830</v>
      </c>
      <c r="O65" s="13">
        <v>789325</v>
      </c>
      <c r="P65" s="13">
        <v>4013306</v>
      </c>
      <c r="Q65" s="35">
        <v>357153.35442888597</v>
      </c>
      <c r="R65" s="13">
        <v>1103333</v>
      </c>
      <c r="S65" s="13">
        <v>13097</v>
      </c>
      <c r="T65" s="13">
        <v>817677</v>
      </c>
      <c r="U65" s="35">
        <v>79031.376248945598</v>
      </c>
      <c r="V65" s="13">
        <v>236818</v>
      </c>
      <c r="W65" s="13">
        <v>4047</v>
      </c>
      <c r="X65" s="13">
        <v>174578.25</v>
      </c>
      <c r="Y65" s="35">
        <v>46047.933845530119</v>
      </c>
      <c r="Z65" s="13">
        <v>433390</v>
      </c>
      <c r="AA65" s="13">
        <v>245447</v>
      </c>
      <c r="AB65" s="13">
        <v>151857</v>
      </c>
    </row>
    <row r="66" spans="1:28">
      <c r="A66" s="2">
        <v>202</v>
      </c>
      <c r="B66" s="1" t="s">
        <v>64</v>
      </c>
      <c r="C66" s="13">
        <v>84950506.869724974</v>
      </c>
      <c r="D66" s="13">
        <v>82747243.977173999</v>
      </c>
      <c r="E66" s="13">
        <v>2203262.8925509779</v>
      </c>
      <c r="F66" s="13">
        <v>86949066</v>
      </c>
      <c r="G66" s="13">
        <v>84911447</v>
      </c>
      <c r="H66" s="13">
        <v>2037619</v>
      </c>
      <c r="I66" s="13">
        <v>3214185</v>
      </c>
      <c r="J66" s="13">
        <v>3045607</v>
      </c>
      <c r="K66" s="13">
        <v>168578</v>
      </c>
      <c r="L66" s="35">
        <v>33091610</v>
      </c>
      <c r="M66" s="13">
        <v>41979971</v>
      </c>
      <c r="N66" s="13">
        <v>28523493</v>
      </c>
      <c r="O66" s="13">
        <v>3960</v>
      </c>
      <c r="P66" s="13">
        <v>13460438</v>
      </c>
      <c r="Q66" s="35">
        <v>309586.01240159234</v>
      </c>
      <c r="R66" s="13">
        <v>1111900</v>
      </c>
      <c r="S66" s="13">
        <v>15139</v>
      </c>
      <c r="T66" s="13">
        <v>822570.75</v>
      </c>
      <c r="U66" s="35">
        <v>61750.643028155057</v>
      </c>
      <c r="V66" s="13">
        <v>216645</v>
      </c>
      <c r="W66" s="13">
        <v>3330</v>
      </c>
      <c r="X66" s="13">
        <v>159986.25</v>
      </c>
      <c r="Y66" s="35">
        <v>190228.16322838102</v>
      </c>
      <c r="Z66" s="13">
        <v>2177093</v>
      </c>
      <c r="AA66" s="13">
        <v>288610</v>
      </c>
      <c r="AB66" s="13">
        <v>1460535</v>
      </c>
    </row>
    <row r="67" spans="1:28">
      <c r="A67" s="2">
        <v>203</v>
      </c>
      <c r="B67" s="1" t="s">
        <v>65</v>
      </c>
      <c r="C67" s="13">
        <v>3929137.027298403</v>
      </c>
      <c r="D67" s="13">
        <v>3808423.8515096991</v>
      </c>
      <c r="E67" s="13">
        <v>120713.17578870391</v>
      </c>
      <c r="F67" s="13">
        <v>4153300</v>
      </c>
      <c r="G67" s="13">
        <v>4054353</v>
      </c>
      <c r="H67" s="13">
        <v>98947</v>
      </c>
      <c r="I67" s="13">
        <v>161171</v>
      </c>
      <c r="J67" s="13">
        <v>159180</v>
      </c>
      <c r="K67" s="13">
        <v>1991</v>
      </c>
      <c r="L67" s="35">
        <v>840132</v>
      </c>
      <c r="M67" s="13">
        <v>799114</v>
      </c>
      <c r="N67" s="13">
        <v>998204</v>
      </c>
      <c r="O67" s="13">
        <v>66818</v>
      </c>
      <c r="P67" s="13">
        <v>-132272</v>
      </c>
      <c r="Q67" s="35">
        <v>74776.71251068663</v>
      </c>
      <c r="R67" s="13">
        <v>340200</v>
      </c>
      <c r="S67" s="13">
        <v>9000</v>
      </c>
      <c r="T67" s="13">
        <v>248400</v>
      </c>
      <c r="U67" s="35">
        <v>27891.778879625832</v>
      </c>
      <c r="V67" s="13">
        <v>59214</v>
      </c>
      <c r="W67" s="13">
        <v>7017</v>
      </c>
      <c r="X67" s="13">
        <v>39147.75</v>
      </c>
      <c r="Y67" s="35">
        <v>20876.65394551236</v>
      </c>
      <c r="Z67" s="13">
        <v>639127</v>
      </c>
      <c r="AA67" s="13">
        <v>404959</v>
      </c>
      <c r="AB67" s="13">
        <v>183733</v>
      </c>
    </row>
    <row r="68" spans="1:28">
      <c r="A68" s="2">
        <v>209</v>
      </c>
      <c r="B68" s="1" t="s">
        <v>66</v>
      </c>
      <c r="C68" s="13">
        <v>3789300.5787040503</v>
      </c>
      <c r="D68" s="13">
        <v>3659395.0281820651</v>
      </c>
      <c r="E68" s="13">
        <v>129905.55052198528</v>
      </c>
      <c r="F68" s="13">
        <v>3769925</v>
      </c>
      <c r="G68" s="13">
        <v>3676206</v>
      </c>
      <c r="H68" s="13">
        <v>93719</v>
      </c>
      <c r="I68" s="13">
        <v>143657</v>
      </c>
      <c r="J68" s="13">
        <v>132605</v>
      </c>
      <c r="K68" s="13">
        <v>11052</v>
      </c>
      <c r="L68" s="35">
        <v>1034049</v>
      </c>
      <c r="M68" s="13">
        <v>1462996</v>
      </c>
      <c r="N68" s="13">
        <v>750329</v>
      </c>
      <c r="O68" s="13">
        <v>29325</v>
      </c>
      <c r="P68" s="13">
        <v>741992</v>
      </c>
      <c r="Q68" s="35">
        <v>60424.562381178999</v>
      </c>
      <c r="R68" s="13">
        <v>80941</v>
      </c>
      <c r="S68" s="13">
        <v>694</v>
      </c>
      <c r="T68" s="13">
        <v>60185.25</v>
      </c>
      <c r="U68" s="35">
        <v>19302.958325309599</v>
      </c>
      <c r="V68" s="13">
        <v>97195</v>
      </c>
      <c r="W68" s="13">
        <v>0</v>
      </c>
      <c r="X68" s="13">
        <v>72896.25</v>
      </c>
      <c r="Y68" s="35">
        <v>64267.033670293145</v>
      </c>
      <c r="Z68" s="13">
        <v>96153</v>
      </c>
      <c r="AA68" s="13">
        <v>162803</v>
      </c>
      <c r="AB68" s="13">
        <v>-49170</v>
      </c>
    </row>
    <row r="69" spans="1:28">
      <c r="A69" s="2">
        <v>213</v>
      </c>
      <c r="B69" s="1" t="s">
        <v>67</v>
      </c>
      <c r="C69" s="13">
        <v>2022567.5050644646</v>
      </c>
      <c r="D69" s="13">
        <v>1985505.8097209076</v>
      </c>
      <c r="E69" s="13">
        <v>37061.695343557098</v>
      </c>
      <c r="F69" s="13">
        <v>1956372</v>
      </c>
      <c r="G69" s="13">
        <v>1886187</v>
      </c>
      <c r="H69" s="13">
        <v>70185</v>
      </c>
      <c r="I69" s="13">
        <v>86422</v>
      </c>
      <c r="J69" s="13">
        <v>61505</v>
      </c>
      <c r="K69" s="13">
        <v>24917</v>
      </c>
      <c r="L69" s="35">
        <v>804548</v>
      </c>
      <c r="M69" s="13">
        <v>1059289</v>
      </c>
      <c r="N69" s="13">
        <v>507828</v>
      </c>
      <c r="O69" s="13">
        <v>30186</v>
      </c>
      <c r="P69" s="13">
        <v>581647</v>
      </c>
      <c r="Q69" s="35">
        <v>77771.609350193336</v>
      </c>
      <c r="R69" s="13">
        <v>181734</v>
      </c>
      <c r="S69" s="13">
        <v>1214</v>
      </c>
      <c r="T69" s="13">
        <v>135390</v>
      </c>
      <c r="U69" s="35">
        <v>13552.563483235284</v>
      </c>
      <c r="V69" s="13">
        <v>17330</v>
      </c>
      <c r="W69" s="13">
        <v>489</v>
      </c>
      <c r="X69" s="13">
        <v>12630.75</v>
      </c>
      <c r="Y69" s="35">
        <v>0</v>
      </c>
      <c r="Z69" s="13">
        <v>142777</v>
      </c>
      <c r="AA69" s="13">
        <v>4454</v>
      </c>
      <c r="AB69" s="13">
        <v>105060</v>
      </c>
    </row>
    <row r="70" spans="1:28">
      <c r="A70" s="2">
        <v>214</v>
      </c>
      <c r="B70" s="1" t="s">
        <v>68</v>
      </c>
      <c r="C70" s="13">
        <v>1584879.5898740531</v>
      </c>
      <c r="D70" s="13">
        <v>1571475.8566636145</v>
      </c>
      <c r="E70" s="13">
        <v>13403.733210438673</v>
      </c>
      <c r="F70" s="13">
        <v>1612868</v>
      </c>
      <c r="G70" s="13">
        <v>1598906</v>
      </c>
      <c r="H70" s="13">
        <v>13962</v>
      </c>
      <c r="I70" s="13">
        <v>72412</v>
      </c>
      <c r="J70" s="13">
        <v>72412</v>
      </c>
      <c r="K70" s="13">
        <v>0</v>
      </c>
      <c r="L70" s="35">
        <v>494654</v>
      </c>
      <c r="M70" s="13">
        <v>807245</v>
      </c>
      <c r="N70" s="13">
        <v>296195</v>
      </c>
      <c r="O70" s="13">
        <v>0</v>
      </c>
      <c r="P70" s="13">
        <v>370990.5</v>
      </c>
      <c r="Q70" s="35">
        <v>59600.965750314652</v>
      </c>
      <c r="R70" s="13">
        <v>194678</v>
      </c>
      <c r="S70" s="13">
        <v>997</v>
      </c>
      <c r="T70" s="13">
        <v>145260.75</v>
      </c>
      <c r="U70" s="35">
        <v>14333.524536696046</v>
      </c>
      <c r="V70" s="13">
        <v>57642</v>
      </c>
      <c r="W70" s="13">
        <v>0</v>
      </c>
      <c r="X70" s="13">
        <v>43231.5</v>
      </c>
      <c r="Y70" s="35">
        <v>2686.915527738036</v>
      </c>
      <c r="Z70" s="13">
        <v>79515</v>
      </c>
      <c r="AA70" s="13">
        <v>56948</v>
      </c>
      <c r="AB70" s="13">
        <v>17785</v>
      </c>
    </row>
    <row r="71" spans="1:28">
      <c r="A71" s="2">
        <v>216</v>
      </c>
      <c r="B71" s="1" t="s">
        <v>69</v>
      </c>
      <c r="C71" s="13">
        <v>5556346.3176859552</v>
      </c>
      <c r="D71" s="13">
        <v>5228983.1367171314</v>
      </c>
      <c r="E71" s="13">
        <v>327363.18096882425</v>
      </c>
      <c r="F71" s="13">
        <v>5630446</v>
      </c>
      <c r="G71" s="13">
        <v>5371048</v>
      </c>
      <c r="H71" s="13">
        <v>259398</v>
      </c>
      <c r="I71" s="13">
        <v>328254</v>
      </c>
      <c r="J71" s="13">
        <v>283402</v>
      </c>
      <c r="K71" s="13">
        <v>44852</v>
      </c>
      <c r="L71" s="35">
        <v>1223214</v>
      </c>
      <c r="M71" s="13">
        <v>1455100</v>
      </c>
      <c r="N71" s="13">
        <v>961775</v>
      </c>
      <c r="O71" s="13">
        <v>0</v>
      </c>
      <c r="P71" s="13">
        <v>493325</v>
      </c>
      <c r="Q71" s="35">
        <v>82258.230418246399</v>
      </c>
      <c r="R71" s="13">
        <v>145358</v>
      </c>
      <c r="S71" s="13">
        <v>0</v>
      </c>
      <c r="T71" s="13">
        <v>109018.5</v>
      </c>
      <c r="U71" s="35">
        <v>7162.384683967638</v>
      </c>
      <c r="V71" s="13">
        <v>10635</v>
      </c>
      <c r="W71" s="13">
        <v>0</v>
      </c>
      <c r="X71" s="13">
        <v>7976.25</v>
      </c>
      <c r="Y71" s="35">
        <v>34187.543767360352</v>
      </c>
      <c r="Z71" s="13">
        <v>44746</v>
      </c>
      <c r="AA71" s="13">
        <v>11057</v>
      </c>
      <c r="AB71" s="13">
        <v>27191</v>
      </c>
    </row>
    <row r="72" spans="1:28">
      <c r="A72" s="2">
        <v>221</v>
      </c>
      <c r="B72" s="1" t="s">
        <v>70</v>
      </c>
      <c r="C72" s="13">
        <v>3172798.3710887898</v>
      </c>
      <c r="D72" s="13">
        <v>3068512.8505112468</v>
      </c>
      <c r="E72" s="13">
        <v>104285.52057754289</v>
      </c>
      <c r="F72" s="13">
        <v>3269168</v>
      </c>
      <c r="G72" s="13">
        <v>3188360</v>
      </c>
      <c r="H72" s="13">
        <v>80808</v>
      </c>
      <c r="I72" s="13">
        <v>117415</v>
      </c>
      <c r="J72" s="13">
        <v>117415</v>
      </c>
      <c r="K72" s="13">
        <v>0</v>
      </c>
      <c r="L72" s="35">
        <v>877946</v>
      </c>
      <c r="M72" s="13">
        <v>1370579</v>
      </c>
      <c r="N72" s="13">
        <v>697730</v>
      </c>
      <c r="O72" s="13">
        <v>171</v>
      </c>
      <c r="P72" s="13">
        <v>658459.5</v>
      </c>
      <c r="Q72" s="35">
        <v>19316.397711873451</v>
      </c>
      <c r="R72" s="13">
        <v>43633</v>
      </c>
      <c r="S72" s="13">
        <v>0</v>
      </c>
      <c r="T72" s="13">
        <v>32724.75</v>
      </c>
      <c r="U72" s="35">
        <v>9580.5622956925545</v>
      </c>
      <c r="V72" s="13">
        <v>24481</v>
      </c>
      <c r="W72" s="13">
        <v>0</v>
      </c>
      <c r="X72" s="13">
        <v>18360.75</v>
      </c>
      <c r="Y72" s="35">
        <v>25529.396588407555</v>
      </c>
      <c r="Z72" s="13">
        <v>63151</v>
      </c>
      <c r="AA72" s="13">
        <v>16184</v>
      </c>
      <c r="AB72" s="13">
        <v>37717</v>
      </c>
    </row>
    <row r="73" spans="1:28">
      <c r="A73" s="2">
        <v>222</v>
      </c>
      <c r="B73" s="1" t="s">
        <v>71</v>
      </c>
      <c r="C73" s="13">
        <v>11277397.289229602</v>
      </c>
      <c r="D73" s="13">
        <v>10847728.062940286</v>
      </c>
      <c r="E73" s="13">
        <v>429669.22628931532</v>
      </c>
      <c r="F73" s="13">
        <v>12286456</v>
      </c>
      <c r="G73" s="13">
        <v>11910747</v>
      </c>
      <c r="H73" s="13">
        <v>375709</v>
      </c>
      <c r="I73" s="13">
        <v>542739</v>
      </c>
      <c r="J73" s="13">
        <v>542739</v>
      </c>
      <c r="K73" s="13">
        <v>0</v>
      </c>
      <c r="L73" s="35">
        <v>4394710</v>
      </c>
      <c r="M73" s="13">
        <v>5347957</v>
      </c>
      <c r="N73" s="13">
        <v>2834146</v>
      </c>
      <c r="O73" s="13">
        <v>0</v>
      </c>
      <c r="P73" s="13">
        <v>2513811</v>
      </c>
      <c r="Q73" s="35">
        <v>124191.36552430598</v>
      </c>
      <c r="R73" s="13">
        <v>412856</v>
      </c>
      <c r="S73" s="13">
        <v>339</v>
      </c>
      <c r="T73" s="13">
        <v>309387.75</v>
      </c>
      <c r="U73" s="35">
        <v>49350.916391494276</v>
      </c>
      <c r="V73" s="13">
        <v>179922</v>
      </c>
      <c r="W73" s="13">
        <v>0</v>
      </c>
      <c r="X73" s="13">
        <v>134941.5</v>
      </c>
      <c r="Y73" s="35">
        <v>53132.818232686557</v>
      </c>
      <c r="Z73" s="13">
        <v>652643</v>
      </c>
      <c r="AA73" s="13">
        <v>115877</v>
      </c>
      <c r="AB73" s="13">
        <v>414679</v>
      </c>
    </row>
    <row r="74" spans="1:28">
      <c r="A74" s="2">
        <v>225</v>
      </c>
      <c r="B74" s="1" t="s">
        <v>72</v>
      </c>
      <c r="C74" s="13">
        <v>2270864.9481572621</v>
      </c>
      <c r="D74" s="13">
        <v>2165812.2565787137</v>
      </c>
      <c r="E74" s="13">
        <v>105052.69157854852</v>
      </c>
      <c r="F74" s="13">
        <v>2133709</v>
      </c>
      <c r="G74" s="13">
        <v>2038594</v>
      </c>
      <c r="H74" s="13">
        <v>95115</v>
      </c>
      <c r="I74" s="13">
        <v>101462</v>
      </c>
      <c r="J74" s="13">
        <v>100201</v>
      </c>
      <c r="K74" s="13">
        <v>1261</v>
      </c>
      <c r="L74" s="35">
        <v>1318964</v>
      </c>
      <c r="M74" s="13">
        <v>1644648</v>
      </c>
      <c r="N74" s="13">
        <v>44771</v>
      </c>
      <c r="O74" s="13">
        <v>0</v>
      </c>
      <c r="P74" s="13">
        <v>989223</v>
      </c>
      <c r="Q74" s="35">
        <v>35984.326636088328</v>
      </c>
      <c r="R74" s="13">
        <v>106299</v>
      </c>
      <c r="S74" s="13">
        <v>6154</v>
      </c>
      <c r="T74" s="13">
        <v>75108.75</v>
      </c>
      <c r="U74" s="35">
        <v>12556.881915916616</v>
      </c>
      <c r="V74" s="13">
        <v>60918</v>
      </c>
      <c r="W74" s="13">
        <v>654</v>
      </c>
      <c r="X74" s="13">
        <v>45198</v>
      </c>
      <c r="Y74" s="35">
        <v>4619.2197766482495</v>
      </c>
      <c r="Z74" s="13">
        <v>69971</v>
      </c>
      <c r="AA74" s="13">
        <v>42211</v>
      </c>
      <c r="AB74" s="13">
        <v>22230</v>
      </c>
    </row>
    <row r="75" spans="1:28">
      <c r="A75" s="2">
        <v>226</v>
      </c>
      <c r="B75" s="1" t="s">
        <v>73</v>
      </c>
      <c r="C75" s="13">
        <v>3236989.1241192645</v>
      </c>
      <c r="D75" s="13">
        <v>3150940.3897195975</v>
      </c>
      <c r="E75" s="13">
        <v>86048.734399666821</v>
      </c>
      <c r="F75" s="13">
        <v>3505233</v>
      </c>
      <c r="G75" s="13">
        <v>3420725</v>
      </c>
      <c r="H75" s="13">
        <v>84508</v>
      </c>
      <c r="I75" s="13">
        <v>145906</v>
      </c>
      <c r="J75" s="13">
        <v>139674</v>
      </c>
      <c r="K75" s="13">
        <v>6232</v>
      </c>
      <c r="L75" s="35">
        <v>731666</v>
      </c>
      <c r="M75" s="13">
        <v>1183920</v>
      </c>
      <c r="N75" s="13">
        <v>507778</v>
      </c>
      <c r="O75" s="13">
        <v>26574</v>
      </c>
      <c r="P75" s="13">
        <v>548749.5</v>
      </c>
      <c r="Q75" s="35">
        <v>57800.364164238141</v>
      </c>
      <c r="R75" s="13">
        <v>193684</v>
      </c>
      <c r="S75" s="13">
        <v>2025</v>
      </c>
      <c r="T75" s="13">
        <v>143744.25</v>
      </c>
      <c r="U75" s="35">
        <v>2884.6092274549856</v>
      </c>
      <c r="V75" s="13">
        <v>7158</v>
      </c>
      <c r="W75" s="13">
        <v>0</v>
      </c>
      <c r="X75" s="13">
        <v>5368.5</v>
      </c>
      <c r="Y75" s="35">
        <v>18858.115013084138</v>
      </c>
      <c r="Z75" s="13">
        <v>169434</v>
      </c>
      <c r="AA75" s="13">
        <v>5065</v>
      </c>
      <c r="AB75" s="13">
        <v>128012</v>
      </c>
    </row>
    <row r="76" spans="1:28">
      <c r="A76" s="2">
        <v>228</v>
      </c>
      <c r="B76" s="1" t="s">
        <v>74</v>
      </c>
      <c r="C76" s="13">
        <v>18205025.215175595</v>
      </c>
      <c r="D76" s="13">
        <v>17559477.550692443</v>
      </c>
      <c r="E76" s="13">
        <v>645547.66448315326</v>
      </c>
      <c r="F76" s="13">
        <v>18700708</v>
      </c>
      <c r="G76" s="13">
        <v>18108400</v>
      </c>
      <c r="H76" s="13">
        <v>592308</v>
      </c>
      <c r="I76" s="13">
        <v>880554</v>
      </c>
      <c r="J76" s="13">
        <v>783083</v>
      </c>
      <c r="K76" s="13">
        <v>97471</v>
      </c>
      <c r="L76" s="35">
        <v>5327484</v>
      </c>
      <c r="M76" s="13">
        <v>7452700</v>
      </c>
      <c r="N76" s="13">
        <v>3851432</v>
      </c>
      <c r="O76" s="13">
        <v>72418</v>
      </c>
      <c r="P76" s="13">
        <v>3673686</v>
      </c>
      <c r="Q76" s="35">
        <v>129491.50864669905</v>
      </c>
      <c r="R76" s="13">
        <v>488551</v>
      </c>
      <c r="S76" s="13">
        <v>6068</v>
      </c>
      <c r="T76" s="13">
        <v>361862.25</v>
      </c>
      <c r="U76" s="35">
        <v>36010.227992269647</v>
      </c>
      <c r="V76" s="13">
        <v>148210</v>
      </c>
      <c r="W76" s="13">
        <v>2386</v>
      </c>
      <c r="X76" s="13">
        <v>109368</v>
      </c>
      <c r="Y76" s="35">
        <v>84154.185081068048</v>
      </c>
      <c r="Z76" s="13">
        <v>593119</v>
      </c>
      <c r="AA76" s="13">
        <v>424348</v>
      </c>
      <c r="AB76" s="13">
        <v>140666</v>
      </c>
    </row>
    <row r="77" spans="1:28">
      <c r="A77" s="2">
        <v>230</v>
      </c>
      <c r="B77" s="1" t="s">
        <v>75</v>
      </c>
      <c r="C77" s="13">
        <v>1663994.7893792023</v>
      </c>
      <c r="D77" s="13">
        <v>1614709.3369677581</v>
      </c>
      <c r="E77" s="13">
        <v>49285.452411444167</v>
      </c>
      <c r="F77" s="13">
        <v>1705666</v>
      </c>
      <c r="G77" s="13">
        <v>1655363</v>
      </c>
      <c r="H77" s="13">
        <v>50303</v>
      </c>
      <c r="I77" s="13">
        <v>94353</v>
      </c>
      <c r="J77" s="13">
        <v>93922</v>
      </c>
      <c r="K77" s="13">
        <v>431</v>
      </c>
      <c r="L77" s="35">
        <v>552319</v>
      </c>
      <c r="M77" s="13">
        <v>686606</v>
      </c>
      <c r="N77" s="13">
        <v>409638</v>
      </c>
      <c r="O77" s="13">
        <v>37317</v>
      </c>
      <c r="P77" s="13">
        <v>314285</v>
      </c>
      <c r="Q77" s="35">
        <v>35361.534632765834</v>
      </c>
      <c r="R77" s="13">
        <v>73890</v>
      </c>
      <c r="S77" s="13">
        <v>233</v>
      </c>
      <c r="T77" s="13">
        <v>55242.75</v>
      </c>
      <c r="U77" s="35">
        <v>3454.1329553431315</v>
      </c>
      <c r="V77" s="13">
        <v>41004</v>
      </c>
      <c r="W77" s="13">
        <v>7066</v>
      </c>
      <c r="X77" s="13">
        <v>25453.5</v>
      </c>
      <c r="Y77" s="35">
        <v>8395.0504769595209</v>
      </c>
      <c r="Z77" s="13">
        <v>18021</v>
      </c>
      <c r="AA77" s="13">
        <v>27213</v>
      </c>
      <c r="AB77" s="13">
        <v>-5233</v>
      </c>
    </row>
    <row r="78" spans="1:28">
      <c r="A78" s="2">
        <v>232</v>
      </c>
      <c r="B78" s="1" t="s">
        <v>76</v>
      </c>
      <c r="C78" s="13">
        <v>2965452.830619019</v>
      </c>
      <c r="D78" s="13">
        <v>2821181.1638156413</v>
      </c>
      <c r="E78" s="13">
        <v>144271.66680337753</v>
      </c>
      <c r="F78" s="13">
        <v>3072256</v>
      </c>
      <c r="G78" s="13">
        <v>2940683</v>
      </c>
      <c r="H78" s="13">
        <v>131573</v>
      </c>
      <c r="I78" s="13">
        <v>220936</v>
      </c>
      <c r="J78" s="13">
        <v>220936</v>
      </c>
      <c r="K78" s="13">
        <v>0</v>
      </c>
      <c r="L78" s="35">
        <v>1152821</v>
      </c>
      <c r="M78" s="13">
        <v>1525277</v>
      </c>
      <c r="N78" s="13">
        <v>744174</v>
      </c>
      <c r="O78" s="13">
        <v>0</v>
      </c>
      <c r="P78" s="13">
        <v>781103</v>
      </c>
      <c r="Q78" s="35">
        <v>82535.281272665597</v>
      </c>
      <c r="R78" s="13">
        <v>237593</v>
      </c>
      <c r="S78" s="13">
        <v>3449</v>
      </c>
      <c r="T78" s="13">
        <v>175608</v>
      </c>
      <c r="U78" s="35">
        <v>8383.5118468761557</v>
      </c>
      <c r="V78" s="13">
        <v>25095</v>
      </c>
      <c r="W78" s="13">
        <v>0</v>
      </c>
      <c r="X78" s="13">
        <v>18821.25</v>
      </c>
      <c r="Y78" s="35">
        <v>15629.978589593671</v>
      </c>
      <c r="Z78" s="13">
        <v>129139</v>
      </c>
      <c r="AA78" s="13">
        <v>29849</v>
      </c>
      <c r="AB78" s="13">
        <v>75457</v>
      </c>
    </row>
    <row r="79" spans="1:28">
      <c r="A79" s="2">
        <v>233</v>
      </c>
      <c r="B79" s="1" t="s">
        <v>77</v>
      </c>
      <c r="C79" s="13">
        <v>2825478.2228439208</v>
      </c>
      <c r="D79" s="13">
        <v>2749219.9332771846</v>
      </c>
      <c r="E79" s="13">
        <v>76258.289566736014</v>
      </c>
      <c r="F79" s="13">
        <v>3135441</v>
      </c>
      <c r="G79" s="13">
        <v>3090697</v>
      </c>
      <c r="H79" s="13">
        <v>44744</v>
      </c>
      <c r="I79" s="13">
        <v>119964</v>
      </c>
      <c r="J79" s="13">
        <v>117994</v>
      </c>
      <c r="K79" s="13">
        <v>1970</v>
      </c>
      <c r="L79" s="35">
        <v>673579</v>
      </c>
      <c r="M79" s="13">
        <v>760440</v>
      </c>
      <c r="N79" s="13">
        <v>615950</v>
      </c>
      <c r="O79" s="13">
        <v>55176</v>
      </c>
      <c r="P79" s="13">
        <v>199666</v>
      </c>
      <c r="Q79" s="35">
        <v>33443.01470782495</v>
      </c>
      <c r="R79" s="13">
        <v>84720</v>
      </c>
      <c r="S79" s="13">
        <v>0</v>
      </c>
      <c r="T79" s="13">
        <v>63540</v>
      </c>
      <c r="U79" s="35">
        <v>21567.482725282985</v>
      </c>
      <c r="V79" s="13">
        <v>44893</v>
      </c>
      <c r="W79" s="13">
        <v>0</v>
      </c>
      <c r="X79" s="13">
        <v>33669.75</v>
      </c>
      <c r="Y79" s="35">
        <v>9087.2398669137183</v>
      </c>
      <c r="Z79" s="13">
        <v>25009</v>
      </c>
      <c r="AA79" s="13">
        <v>13900</v>
      </c>
      <c r="AB79" s="13">
        <v>8723</v>
      </c>
    </row>
    <row r="80" spans="1:28">
      <c r="A80" s="2">
        <v>236</v>
      </c>
      <c r="B80" s="1" t="s">
        <v>78</v>
      </c>
      <c r="C80" s="13">
        <v>1805797.3556234618</v>
      </c>
      <c r="D80" s="13">
        <v>1713223.3158538151</v>
      </c>
      <c r="E80" s="13">
        <v>92574.039769646624</v>
      </c>
      <c r="F80" s="13">
        <v>1951314</v>
      </c>
      <c r="G80" s="13">
        <v>1876837</v>
      </c>
      <c r="H80" s="13">
        <v>74477</v>
      </c>
      <c r="I80" s="13">
        <v>55953</v>
      </c>
      <c r="J80" s="13">
        <v>53362</v>
      </c>
      <c r="K80" s="13">
        <v>2591</v>
      </c>
      <c r="L80" s="35">
        <v>643337</v>
      </c>
      <c r="M80" s="13">
        <v>1109498</v>
      </c>
      <c r="N80" s="13">
        <v>379422</v>
      </c>
      <c r="O80" s="13">
        <v>0</v>
      </c>
      <c r="P80" s="13">
        <v>482502.75</v>
      </c>
      <c r="Q80" s="35">
        <v>65068.713191248928</v>
      </c>
      <c r="R80" s="13">
        <v>295336</v>
      </c>
      <c r="S80" s="13">
        <v>3519</v>
      </c>
      <c r="T80" s="13">
        <v>218862.75</v>
      </c>
      <c r="U80" s="35">
        <v>11180.350507504414</v>
      </c>
      <c r="V80" s="13">
        <v>77420</v>
      </c>
      <c r="W80" s="13">
        <v>288</v>
      </c>
      <c r="X80" s="13">
        <v>57849</v>
      </c>
      <c r="Y80" s="35">
        <v>20185.851708644241</v>
      </c>
      <c r="Z80" s="13">
        <v>172900</v>
      </c>
      <c r="AA80" s="13">
        <v>59195</v>
      </c>
      <c r="AB80" s="13">
        <v>87476</v>
      </c>
    </row>
    <row r="81" spans="1:28">
      <c r="A81" s="2">
        <v>240</v>
      </c>
      <c r="B81" s="1" t="s">
        <v>518</v>
      </c>
      <c r="C81" s="13">
        <v>2248442.5376801635</v>
      </c>
      <c r="D81" s="13">
        <v>2214844.924036447</v>
      </c>
      <c r="E81" s="13">
        <v>33597.613643716453</v>
      </c>
      <c r="F81" s="13">
        <v>2307546</v>
      </c>
      <c r="G81" s="13">
        <v>2240436</v>
      </c>
      <c r="H81" s="13">
        <v>67110</v>
      </c>
      <c r="I81" s="13">
        <v>132674</v>
      </c>
      <c r="J81" s="13">
        <v>132674</v>
      </c>
      <c r="K81" s="13">
        <v>0</v>
      </c>
      <c r="L81" s="35">
        <v>895256</v>
      </c>
      <c r="M81" s="13">
        <v>913605</v>
      </c>
      <c r="N81" s="13">
        <v>756570</v>
      </c>
      <c r="O81" s="13">
        <v>19197</v>
      </c>
      <c r="P81" s="13">
        <v>176232</v>
      </c>
      <c r="Q81" s="35">
        <v>39622.851534911053</v>
      </c>
      <c r="R81" s="13">
        <v>147900</v>
      </c>
      <c r="S81" s="13">
        <v>0</v>
      </c>
      <c r="T81" s="13">
        <v>110925</v>
      </c>
      <c r="U81" s="35">
        <v>15153.008332704201</v>
      </c>
      <c r="V81" s="13">
        <v>90537</v>
      </c>
      <c r="W81" s="13">
        <v>0</v>
      </c>
      <c r="X81" s="13">
        <v>67902.75</v>
      </c>
      <c r="Y81" s="35">
        <v>13357.359450231696</v>
      </c>
      <c r="Z81" s="13">
        <v>133968</v>
      </c>
      <c r="AA81" s="13">
        <v>55401</v>
      </c>
      <c r="AB81" s="13">
        <v>60516</v>
      </c>
    </row>
    <row r="82" spans="1:28">
      <c r="A82" s="2">
        <v>241</v>
      </c>
      <c r="B82" s="1" t="s">
        <v>413</v>
      </c>
      <c r="C82" s="13">
        <v>2786948.846411515</v>
      </c>
      <c r="D82" s="13">
        <v>2774487.6020483412</v>
      </c>
      <c r="E82" s="13">
        <v>12461.244363174061</v>
      </c>
      <c r="F82" s="13">
        <v>3031672</v>
      </c>
      <c r="G82" s="13">
        <v>3021824</v>
      </c>
      <c r="H82" s="13">
        <v>9848</v>
      </c>
      <c r="I82" s="13">
        <v>151528</v>
      </c>
      <c r="J82" s="13">
        <v>151528</v>
      </c>
      <c r="K82" s="13">
        <v>0</v>
      </c>
      <c r="L82" s="35">
        <v>2351836</v>
      </c>
      <c r="M82" s="13">
        <v>2638529</v>
      </c>
      <c r="N82" s="13">
        <v>2170191</v>
      </c>
      <c r="O82" s="13">
        <v>59469</v>
      </c>
      <c r="P82" s="13">
        <v>527807</v>
      </c>
      <c r="Q82" s="35">
        <v>53921.881170017637</v>
      </c>
      <c r="R82" s="13">
        <v>109030</v>
      </c>
      <c r="S82" s="13">
        <v>2598</v>
      </c>
      <c r="T82" s="13">
        <v>79824</v>
      </c>
      <c r="U82" s="35">
        <v>5644.8950585070252</v>
      </c>
      <c r="V82" s="13">
        <v>20503</v>
      </c>
      <c r="W82" s="13">
        <v>0</v>
      </c>
      <c r="X82" s="13">
        <v>15377.25</v>
      </c>
      <c r="Y82" s="35">
        <v>4853.8798403768769</v>
      </c>
      <c r="Z82" s="13">
        <v>127869</v>
      </c>
      <c r="AA82" s="13">
        <v>95321</v>
      </c>
      <c r="AB82" s="13">
        <v>26398</v>
      </c>
    </row>
    <row r="83" spans="1:28">
      <c r="A83" s="2">
        <v>243</v>
      </c>
      <c r="B83" s="1" t="s">
        <v>79</v>
      </c>
      <c r="C83" s="13">
        <v>6501960.7600071309</v>
      </c>
      <c r="D83" s="13">
        <v>6258125.9639743781</v>
      </c>
      <c r="E83" s="13">
        <v>243834.79603275287</v>
      </c>
      <c r="F83" s="13">
        <v>6459834</v>
      </c>
      <c r="G83" s="13">
        <v>6234744</v>
      </c>
      <c r="H83" s="13">
        <v>225090</v>
      </c>
      <c r="I83" s="13">
        <v>210386</v>
      </c>
      <c r="J83" s="13">
        <v>210386</v>
      </c>
      <c r="K83" s="13">
        <v>0</v>
      </c>
      <c r="L83" s="35">
        <v>1642313</v>
      </c>
      <c r="M83" s="13">
        <v>1846275</v>
      </c>
      <c r="N83" s="13">
        <v>1301193</v>
      </c>
      <c r="O83" s="13">
        <v>22577</v>
      </c>
      <c r="P83" s="13">
        <v>567659</v>
      </c>
      <c r="Q83" s="35">
        <v>64866.992693113956</v>
      </c>
      <c r="R83" s="13">
        <v>193779</v>
      </c>
      <c r="S83" s="13">
        <v>0</v>
      </c>
      <c r="T83" s="13">
        <v>145334.25</v>
      </c>
      <c r="U83" s="35">
        <v>32273.303085953619</v>
      </c>
      <c r="V83" s="13">
        <v>86608</v>
      </c>
      <c r="W83" s="13">
        <v>0</v>
      </c>
      <c r="X83" s="13">
        <v>64956</v>
      </c>
      <c r="Y83" s="35">
        <v>25931.670983370917</v>
      </c>
      <c r="Z83" s="13">
        <v>88525</v>
      </c>
      <c r="AA83" s="13">
        <v>20557</v>
      </c>
      <c r="AB83" s="13">
        <v>52606</v>
      </c>
    </row>
    <row r="84" spans="1:28">
      <c r="A84" s="2">
        <v>244</v>
      </c>
      <c r="B84" s="1" t="s">
        <v>80</v>
      </c>
      <c r="C84" s="13">
        <v>573114.64776984288</v>
      </c>
      <c r="D84" s="13">
        <v>544711.91328690678</v>
      </c>
      <c r="E84" s="13">
        <v>28402.734482936048</v>
      </c>
      <c r="F84" s="13">
        <v>839574</v>
      </c>
      <c r="G84" s="13">
        <v>815636</v>
      </c>
      <c r="H84" s="13">
        <v>23938</v>
      </c>
      <c r="I84" s="13">
        <v>16664</v>
      </c>
      <c r="J84" s="13">
        <v>16664</v>
      </c>
      <c r="K84" s="13">
        <v>0</v>
      </c>
      <c r="L84" s="35">
        <v>360676</v>
      </c>
      <c r="M84" s="13">
        <v>527001</v>
      </c>
      <c r="N84" s="13">
        <v>324781</v>
      </c>
      <c r="O84" s="13">
        <v>3741</v>
      </c>
      <c r="P84" s="13">
        <v>205961</v>
      </c>
      <c r="Q84" s="35">
        <v>23816.527871175051</v>
      </c>
      <c r="R84" s="13">
        <v>46718</v>
      </c>
      <c r="S84" s="13">
        <v>1309</v>
      </c>
      <c r="T84" s="13">
        <v>34056.75</v>
      </c>
      <c r="U84" s="35">
        <v>3513.8869821353928</v>
      </c>
      <c r="V84" s="13">
        <v>14562</v>
      </c>
      <c r="W84" s="13">
        <v>0</v>
      </c>
      <c r="X84" s="13">
        <v>10921.5</v>
      </c>
      <c r="Y84" s="35">
        <v>0</v>
      </c>
      <c r="Z84" s="13">
        <v>19591</v>
      </c>
      <c r="AA84" s="13">
        <v>0</v>
      </c>
      <c r="AB84" s="13">
        <v>15023</v>
      </c>
    </row>
    <row r="85" spans="1:28">
      <c r="A85" s="2">
        <v>246</v>
      </c>
      <c r="B85" s="1" t="s">
        <v>81</v>
      </c>
      <c r="C85" s="13">
        <v>895467.79848273227</v>
      </c>
      <c r="D85" s="13">
        <v>877080.56223820837</v>
      </c>
      <c r="E85" s="13">
        <v>18387.23624452385</v>
      </c>
      <c r="F85" s="13">
        <v>1104779</v>
      </c>
      <c r="G85" s="13">
        <v>1079552</v>
      </c>
      <c r="H85" s="13">
        <v>25227</v>
      </c>
      <c r="I85" s="13">
        <v>47246</v>
      </c>
      <c r="J85" s="13">
        <v>47246</v>
      </c>
      <c r="K85" s="13">
        <v>0</v>
      </c>
      <c r="L85" s="35">
        <v>755527</v>
      </c>
      <c r="M85" s="13">
        <v>871062</v>
      </c>
      <c r="N85" s="13">
        <v>664578</v>
      </c>
      <c r="O85" s="13">
        <v>845</v>
      </c>
      <c r="P85" s="13">
        <v>207329</v>
      </c>
      <c r="Q85" s="35">
        <v>51321.953523794495</v>
      </c>
      <c r="R85" s="13">
        <v>278797</v>
      </c>
      <c r="S85" s="13">
        <v>43</v>
      </c>
      <c r="T85" s="13">
        <v>209065.5</v>
      </c>
      <c r="U85" s="35">
        <v>1888.4899016982788</v>
      </c>
      <c r="V85" s="13">
        <v>1</v>
      </c>
      <c r="W85" s="13">
        <v>34736</v>
      </c>
      <c r="X85" s="13">
        <v>-26051.25</v>
      </c>
      <c r="Y85" s="35">
        <v>3458.6350279608514</v>
      </c>
      <c r="Z85" s="13">
        <v>184937</v>
      </c>
      <c r="AA85" s="13">
        <v>4181</v>
      </c>
      <c r="AB85" s="13">
        <v>135959</v>
      </c>
    </row>
    <row r="86" spans="1:28">
      <c r="A86" s="2">
        <v>252</v>
      </c>
      <c r="B86" s="1" t="s">
        <v>82</v>
      </c>
      <c r="C86" s="13">
        <v>1932318.8480884952</v>
      </c>
      <c r="D86" s="13">
        <v>1845879.6895489325</v>
      </c>
      <c r="E86" s="13">
        <v>86439.158539562719</v>
      </c>
      <c r="F86" s="13">
        <v>1992858</v>
      </c>
      <c r="G86" s="13">
        <v>1877177</v>
      </c>
      <c r="H86" s="13">
        <v>115681</v>
      </c>
      <c r="I86" s="13">
        <v>57883</v>
      </c>
      <c r="J86" s="13">
        <v>57883</v>
      </c>
      <c r="K86" s="13">
        <v>0</v>
      </c>
      <c r="L86" s="35">
        <v>616148</v>
      </c>
      <c r="M86" s="13">
        <v>688684</v>
      </c>
      <c r="N86" s="13">
        <v>517981</v>
      </c>
      <c r="O86" s="13">
        <v>1693</v>
      </c>
      <c r="P86" s="13">
        <v>172396</v>
      </c>
      <c r="Q86" s="35">
        <v>53716.039254213618</v>
      </c>
      <c r="R86" s="13">
        <v>138470</v>
      </c>
      <c r="S86" s="13">
        <v>0</v>
      </c>
      <c r="T86" s="13">
        <v>103852.5</v>
      </c>
      <c r="U86" s="35">
        <v>19636.749134313988</v>
      </c>
      <c r="V86" s="13">
        <v>42201</v>
      </c>
      <c r="W86" s="13">
        <v>0</v>
      </c>
      <c r="X86" s="13">
        <v>31650.75</v>
      </c>
      <c r="Y86" s="35">
        <v>77643.350879367936</v>
      </c>
      <c r="Z86" s="13">
        <v>197708</v>
      </c>
      <c r="AA86" s="13">
        <v>63970</v>
      </c>
      <c r="AB86" s="13">
        <v>101686</v>
      </c>
    </row>
    <row r="87" spans="1:28">
      <c r="A87" s="2">
        <v>262</v>
      </c>
      <c r="B87" s="1" t="s">
        <v>83</v>
      </c>
      <c r="C87" s="13">
        <v>2786014.1738847983</v>
      </c>
      <c r="D87" s="13">
        <v>2719548.8159289542</v>
      </c>
      <c r="E87" s="13">
        <v>66465.357955844083</v>
      </c>
      <c r="F87" s="13">
        <v>3179038</v>
      </c>
      <c r="G87" s="13">
        <v>3117278</v>
      </c>
      <c r="H87" s="13">
        <v>61760</v>
      </c>
      <c r="I87" s="13">
        <v>38616</v>
      </c>
      <c r="J87" s="13">
        <v>38326</v>
      </c>
      <c r="K87" s="13">
        <v>290</v>
      </c>
      <c r="L87" s="35">
        <v>986667</v>
      </c>
      <c r="M87" s="13">
        <v>1277831</v>
      </c>
      <c r="N87" s="13">
        <v>589346</v>
      </c>
      <c r="O87" s="13">
        <v>43184</v>
      </c>
      <c r="P87" s="13">
        <v>731669</v>
      </c>
      <c r="Q87" s="35">
        <v>97920.304463565786</v>
      </c>
      <c r="R87" s="13">
        <v>406778</v>
      </c>
      <c r="S87" s="13">
        <v>169</v>
      </c>
      <c r="T87" s="13">
        <v>304956.75</v>
      </c>
      <c r="U87" s="35">
        <v>28794.217899642288</v>
      </c>
      <c r="V87" s="13">
        <v>115777</v>
      </c>
      <c r="W87" s="13">
        <v>2570</v>
      </c>
      <c r="X87" s="13">
        <v>84905.25</v>
      </c>
      <c r="Y87" s="35">
        <v>6013.3086281592077</v>
      </c>
      <c r="Z87" s="13">
        <v>52323</v>
      </c>
      <c r="AA87" s="13">
        <v>32900</v>
      </c>
      <c r="AB87" s="13">
        <v>16738</v>
      </c>
    </row>
    <row r="88" spans="1:28">
      <c r="A88" s="2">
        <v>263</v>
      </c>
      <c r="B88" s="1" t="s">
        <v>84</v>
      </c>
      <c r="C88" s="13">
        <v>1688870.5136295252</v>
      </c>
      <c r="D88" s="13">
        <v>1677345.541168713</v>
      </c>
      <c r="E88" s="13">
        <v>11524.972460812251</v>
      </c>
      <c r="F88" s="13">
        <v>1719958</v>
      </c>
      <c r="G88" s="13">
        <v>1688699</v>
      </c>
      <c r="H88" s="13">
        <v>31259</v>
      </c>
      <c r="I88" s="13">
        <v>70071</v>
      </c>
      <c r="J88" s="13">
        <v>70071</v>
      </c>
      <c r="K88" s="13">
        <v>0</v>
      </c>
      <c r="L88" s="35">
        <v>549627</v>
      </c>
      <c r="M88" s="13">
        <v>863557</v>
      </c>
      <c r="N88" s="13">
        <v>372537</v>
      </c>
      <c r="O88" s="13">
        <v>0</v>
      </c>
      <c r="P88" s="13">
        <v>412220.25</v>
      </c>
      <c r="Q88" s="35">
        <v>63195.528860667553</v>
      </c>
      <c r="R88" s="13">
        <v>144010</v>
      </c>
      <c r="S88" s="13">
        <v>528</v>
      </c>
      <c r="T88" s="13">
        <v>107611.5</v>
      </c>
      <c r="U88" s="35">
        <v>24262.104790629244</v>
      </c>
      <c r="V88" s="13">
        <v>49528</v>
      </c>
      <c r="W88" s="13">
        <v>1080</v>
      </c>
      <c r="X88" s="13">
        <v>36336</v>
      </c>
      <c r="Y88" s="35">
        <v>131314.84689381579</v>
      </c>
      <c r="Z88" s="13">
        <v>46552</v>
      </c>
      <c r="AA88" s="13">
        <v>79876</v>
      </c>
      <c r="AB88" s="13">
        <v>-24470</v>
      </c>
    </row>
    <row r="89" spans="1:28">
      <c r="A89" s="2">
        <v>265</v>
      </c>
      <c r="B89" s="1" t="s">
        <v>427</v>
      </c>
      <c r="C89" s="13">
        <v>740224.46666083275</v>
      </c>
      <c r="D89" s="13">
        <v>721354.79549185152</v>
      </c>
      <c r="E89" s="13">
        <v>18869.671168981196</v>
      </c>
      <c r="F89" s="13">
        <v>870294</v>
      </c>
      <c r="G89" s="13">
        <v>852729</v>
      </c>
      <c r="H89" s="13">
        <v>17565</v>
      </c>
      <c r="I89" s="13">
        <v>61366</v>
      </c>
      <c r="J89" s="13">
        <v>61366</v>
      </c>
      <c r="K89" s="13">
        <v>0</v>
      </c>
      <c r="L89" s="35">
        <v>353585</v>
      </c>
      <c r="M89" s="13">
        <v>415322</v>
      </c>
      <c r="N89" s="13">
        <v>298912</v>
      </c>
      <c r="O89" s="13">
        <v>1506</v>
      </c>
      <c r="P89" s="13">
        <v>117916</v>
      </c>
      <c r="Q89" s="35">
        <v>26073.69094792254</v>
      </c>
      <c r="R89" s="13">
        <v>55892</v>
      </c>
      <c r="S89" s="13">
        <v>900</v>
      </c>
      <c r="T89" s="13">
        <v>41244</v>
      </c>
      <c r="U89" s="35">
        <v>743.75158622748631</v>
      </c>
      <c r="V89" s="13">
        <v>0</v>
      </c>
      <c r="W89" s="13">
        <v>0</v>
      </c>
      <c r="X89" s="13">
        <v>0</v>
      </c>
      <c r="Y89" s="35">
        <v>0</v>
      </c>
      <c r="Z89" s="13">
        <v>1300</v>
      </c>
      <c r="AA89" s="13">
        <v>215</v>
      </c>
      <c r="AB89" s="13">
        <v>1010</v>
      </c>
    </row>
    <row r="90" spans="1:28">
      <c r="A90" s="2">
        <v>267</v>
      </c>
      <c r="B90" s="1" t="s">
        <v>85</v>
      </c>
      <c r="C90" s="13">
        <v>2920323.2492361814</v>
      </c>
      <c r="D90" s="13">
        <v>2762703.8017264903</v>
      </c>
      <c r="E90" s="13">
        <v>157619.44750969097</v>
      </c>
      <c r="F90" s="13">
        <v>2782099</v>
      </c>
      <c r="G90" s="13">
        <v>2668952</v>
      </c>
      <c r="H90" s="13">
        <v>113147</v>
      </c>
      <c r="I90" s="13">
        <v>187136</v>
      </c>
      <c r="J90" s="13">
        <v>173807</v>
      </c>
      <c r="K90" s="13">
        <v>13329</v>
      </c>
      <c r="L90" s="35">
        <v>793144</v>
      </c>
      <c r="M90" s="13">
        <v>1196511</v>
      </c>
      <c r="N90" s="13">
        <v>463455</v>
      </c>
      <c r="O90" s="13">
        <v>1125</v>
      </c>
      <c r="P90" s="13">
        <v>594858</v>
      </c>
      <c r="Q90" s="35">
        <v>60155.067459153055</v>
      </c>
      <c r="R90" s="13">
        <v>119486</v>
      </c>
      <c r="S90" s="13">
        <v>0</v>
      </c>
      <c r="T90" s="13">
        <v>89614.5</v>
      </c>
      <c r="U90" s="35">
        <v>15373.419706256607</v>
      </c>
      <c r="V90" s="13">
        <v>46676</v>
      </c>
      <c r="W90" s="13">
        <v>27606</v>
      </c>
      <c r="X90" s="13">
        <v>14302.5</v>
      </c>
      <c r="Y90" s="35">
        <v>20324.798209433313</v>
      </c>
      <c r="Z90" s="13">
        <v>83855</v>
      </c>
      <c r="AA90" s="13">
        <v>111681</v>
      </c>
      <c r="AB90" s="13">
        <v>-17662</v>
      </c>
    </row>
    <row r="91" spans="1:28">
      <c r="A91" s="2">
        <v>268</v>
      </c>
      <c r="B91" s="1" t="s">
        <v>86</v>
      </c>
      <c r="C91" s="13">
        <v>86569492.435889453</v>
      </c>
      <c r="D91" s="13">
        <v>84240147.413931713</v>
      </c>
      <c r="E91" s="13">
        <v>2329345.0219577407</v>
      </c>
      <c r="F91" s="13">
        <v>86739166</v>
      </c>
      <c r="G91" s="13">
        <v>84989875</v>
      </c>
      <c r="H91" s="13">
        <v>1749291</v>
      </c>
      <c r="I91" s="13">
        <v>2892221</v>
      </c>
      <c r="J91" s="13">
        <v>2878586</v>
      </c>
      <c r="K91" s="13">
        <v>13635</v>
      </c>
      <c r="L91" s="35">
        <v>38107286</v>
      </c>
      <c r="M91" s="13">
        <v>48966191</v>
      </c>
      <c r="N91" s="13">
        <v>30336360</v>
      </c>
      <c r="O91" s="13">
        <v>1162920</v>
      </c>
      <c r="P91" s="13">
        <v>19792751</v>
      </c>
      <c r="Q91" s="35">
        <v>475813.54847368406</v>
      </c>
      <c r="R91" s="13">
        <v>1387234</v>
      </c>
      <c r="S91" s="13">
        <v>14681</v>
      </c>
      <c r="T91" s="13">
        <v>1029414.75</v>
      </c>
      <c r="U91" s="35">
        <v>116281.11725852139</v>
      </c>
      <c r="V91" s="13">
        <v>478507</v>
      </c>
      <c r="W91" s="13">
        <v>234837</v>
      </c>
      <c r="X91" s="13">
        <v>182752.5</v>
      </c>
      <c r="Y91" s="35">
        <v>335529.44349696604</v>
      </c>
      <c r="Z91" s="13">
        <v>2607226</v>
      </c>
      <c r="AA91" s="13">
        <v>705395</v>
      </c>
      <c r="AB91" s="13">
        <v>1454071</v>
      </c>
    </row>
    <row r="92" spans="1:28">
      <c r="A92" s="2">
        <v>269</v>
      </c>
      <c r="B92" s="1" t="s">
        <v>87</v>
      </c>
      <c r="C92" s="13">
        <v>1202117.2412828009</v>
      </c>
      <c r="D92" s="13">
        <v>1151010.2240148361</v>
      </c>
      <c r="E92" s="13">
        <v>51107.017267964824</v>
      </c>
      <c r="F92" s="13">
        <v>1540600</v>
      </c>
      <c r="G92" s="13">
        <v>1513248</v>
      </c>
      <c r="H92" s="13">
        <v>27352</v>
      </c>
      <c r="I92" s="13">
        <v>42704</v>
      </c>
      <c r="J92" s="13">
        <v>42704</v>
      </c>
      <c r="K92" s="13">
        <v>0</v>
      </c>
      <c r="L92" s="35">
        <v>572597</v>
      </c>
      <c r="M92" s="13">
        <v>682810</v>
      </c>
      <c r="N92" s="13">
        <v>468228</v>
      </c>
      <c r="O92" s="13">
        <v>62595</v>
      </c>
      <c r="P92" s="13">
        <v>277177</v>
      </c>
      <c r="Q92" s="35">
        <v>49271.777201092424</v>
      </c>
      <c r="R92" s="13">
        <v>97210</v>
      </c>
      <c r="S92" s="13">
        <v>0</v>
      </c>
      <c r="T92" s="13">
        <v>72907.5</v>
      </c>
      <c r="U92" s="35">
        <v>25145.939077029063</v>
      </c>
      <c r="V92" s="13">
        <v>56358</v>
      </c>
      <c r="W92" s="13">
        <v>272</v>
      </c>
      <c r="X92" s="13">
        <v>42064.5</v>
      </c>
      <c r="Y92" s="35">
        <v>18131.246795977928</v>
      </c>
      <c r="Z92" s="13">
        <v>12320</v>
      </c>
      <c r="AA92" s="13">
        <v>2418</v>
      </c>
      <c r="AB92" s="13">
        <v>7818</v>
      </c>
    </row>
    <row r="93" spans="1:28">
      <c r="A93" s="2">
        <v>273</v>
      </c>
      <c r="B93" s="1" t="s">
        <v>88</v>
      </c>
      <c r="C93" s="13">
        <v>1714277.8263379631</v>
      </c>
      <c r="D93" s="13">
        <v>1646672.2806869454</v>
      </c>
      <c r="E93" s="13">
        <v>67605.545651017761</v>
      </c>
      <c r="F93" s="13">
        <v>1571197</v>
      </c>
      <c r="G93" s="13">
        <v>1508137</v>
      </c>
      <c r="H93" s="13">
        <v>63060</v>
      </c>
      <c r="I93" s="13">
        <v>145855</v>
      </c>
      <c r="J93" s="13">
        <v>145855</v>
      </c>
      <c r="K93" s="13">
        <v>0</v>
      </c>
      <c r="L93" s="35">
        <v>261959</v>
      </c>
      <c r="M93" s="13">
        <v>358501</v>
      </c>
      <c r="N93" s="13">
        <v>298753</v>
      </c>
      <c r="O93" s="13">
        <v>32593</v>
      </c>
      <c r="P93" s="13">
        <v>92341</v>
      </c>
      <c r="Q93" s="35">
        <v>50000.581225568712</v>
      </c>
      <c r="R93" s="13">
        <v>98778</v>
      </c>
      <c r="S93" s="13">
        <v>6528</v>
      </c>
      <c r="T93" s="13">
        <v>69187.5</v>
      </c>
      <c r="U93" s="35">
        <v>21041.078203541638</v>
      </c>
      <c r="V93" s="13">
        <v>26815</v>
      </c>
      <c r="W93" s="13">
        <v>0</v>
      </c>
      <c r="X93" s="13">
        <v>20111.25</v>
      </c>
      <c r="Y93" s="35">
        <v>8777.6735365367404</v>
      </c>
      <c r="Z93" s="13">
        <v>86461</v>
      </c>
      <c r="AA93" s="13">
        <v>206322</v>
      </c>
      <c r="AB93" s="13">
        <v>-89273</v>
      </c>
    </row>
    <row r="94" spans="1:28">
      <c r="A94" s="2">
        <v>274</v>
      </c>
      <c r="B94" s="1" t="s">
        <v>89</v>
      </c>
      <c r="C94" s="13">
        <v>5215539.6534172269</v>
      </c>
      <c r="D94" s="13">
        <v>5074651.2480299538</v>
      </c>
      <c r="E94" s="13">
        <v>140888.40538727329</v>
      </c>
      <c r="F94" s="13">
        <v>5461414</v>
      </c>
      <c r="G94" s="13">
        <v>5370370</v>
      </c>
      <c r="H94" s="13">
        <v>91044</v>
      </c>
      <c r="I94" s="13">
        <v>228508</v>
      </c>
      <c r="J94" s="13">
        <v>192257</v>
      </c>
      <c r="K94" s="13">
        <v>36251</v>
      </c>
      <c r="L94" s="35">
        <v>1770688</v>
      </c>
      <c r="M94" s="13">
        <v>2505190</v>
      </c>
      <c r="N94" s="13">
        <v>986568</v>
      </c>
      <c r="O94" s="13">
        <v>998</v>
      </c>
      <c r="P94" s="13">
        <v>1328016</v>
      </c>
      <c r="Q94" s="35">
        <v>50410.204348342224</v>
      </c>
      <c r="R94" s="13">
        <v>124978</v>
      </c>
      <c r="S94" s="13">
        <v>398</v>
      </c>
      <c r="T94" s="13">
        <v>93435</v>
      </c>
      <c r="U94" s="35">
        <v>3887.0760505632516</v>
      </c>
      <c r="V94" s="13">
        <v>1</v>
      </c>
      <c r="W94" s="13">
        <v>0</v>
      </c>
      <c r="X94" s="13">
        <v>0.75</v>
      </c>
      <c r="Y94" s="35">
        <v>7207.1850509125388</v>
      </c>
      <c r="Z94" s="13">
        <v>128135</v>
      </c>
      <c r="AA94" s="13">
        <v>14834</v>
      </c>
      <c r="AB94" s="13">
        <v>88926</v>
      </c>
    </row>
    <row r="95" spans="1:28">
      <c r="A95" s="2">
        <v>275</v>
      </c>
      <c r="B95" s="1" t="s">
        <v>90</v>
      </c>
      <c r="C95" s="13">
        <v>9397626.1352167949</v>
      </c>
      <c r="D95" s="13">
        <v>9132024.5716903564</v>
      </c>
      <c r="E95" s="13">
        <v>265601.56352643931</v>
      </c>
      <c r="F95" s="13">
        <v>9828765</v>
      </c>
      <c r="G95" s="13">
        <v>9660735</v>
      </c>
      <c r="H95" s="13">
        <v>168030</v>
      </c>
      <c r="I95" s="13">
        <v>500192</v>
      </c>
      <c r="J95" s="13">
        <v>497049</v>
      </c>
      <c r="K95" s="13">
        <v>3143</v>
      </c>
      <c r="L95" s="35">
        <v>2949737</v>
      </c>
      <c r="M95" s="13">
        <v>4524286</v>
      </c>
      <c r="N95" s="13">
        <v>2884994</v>
      </c>
      <c r="O95" s="13">
        <v>505</v>
      </c>
      <c r="P95" s="13">
        <v>1639797</v>
      </c>
      <c r="Q95" s="35">
        <v>128396.58535262251</v>
      </c>
      <c r="R95" s="13">
        <v>333931</v>
      </c>
      <c r="S95" s="13">
        <v>1266</v>
      </c>
      <c r="T95" s="13">
        <v>249498.75</v>
      </c>
      <c r="U95" s="35">
        <v>34766.337390583125</v>
      </c>
      <c r="V95" s="13">
        <v>72539</v>
      </c>
      <c r="W95" s="13">
        <v>545</v>
      </c>
      <c r="X95" s="13">
        <v>53995.5</v>
      </c>
      <c r="Y95" s="35">
        <v>17252.716508126909</v>
      </c>
      <c r="Z95" s="13">
        <v>209231</v>
      </c>
      <c r="AA95" s="13">
        <v>132823</v>
      </c>
      <c r="AB95" s="13">
        <v>66926</v>
      </c>
    </row>
    <row r="96" spans="1:28">
      <c r="A96" s="2">
        <v>277</v>
      </c>
      <c r="B96" s="1" t="s">
        <v>91</v>
      </c>
      <c r="C96" s="13">
        <v>58388.026886903113</v>
      </c>
      <c r="D96" s="13">
        <v>58388.026886903113</v>
      </c>
      <c r="E96" s="13">
        <v>0</v>
      </c>
      <c r="F96" s="13">
        <v>64857</v>
      </c>
      <c r="G96" s="13">
        <v>64857</v>
      </c>
      <c r="H96" s="13">
        <v>0</v>
      </c>
      <c r="I96" s="13">
        <v>68130</v>
      </c>
      <c r="J96" s="13">
        <v>68130</v>
      </c>
      <c r="K96" s="13">
        <v>0</v>
      </c>
      <c r="L96" s="35">
        <v>26206</v>
      </c>
      <c r="M96" s="13">
        <v>45664</v>
      </c>
      <c r="N96" s="13">
        <v>3963</v>
      </c>
      <c r="O96" s="13">
        <v>0</v>
      </c>
      <c r="P96" s="13">
        <v>19654.5</v>
      </c>
      <c r="Q96" s="35">
        <v>0</v>
      </c>
      <c r="R96" s="13">
        <v>0</v>
      </c>
      <c r="S96" s="13">
        <v>0</v>
      </c>
      <c r="T96" s="13">
        <v>0</v>
      </c>
      <c r="U96" s="35">
        <v>0</v>
      </c>
      <c r="V96" s="13">
        <v>21523</v>
      </c>
      <c r="W96" s="13">
        <v>0</v>
      </c>
      <c r="X96" s="13">
        <v>16142.25</v>
      </c>
      <c r="Y96" s="35">
        <v>95.251178577531476</v>
      </c>
      <c r="Z96" s="13">
        <v>7288</v>
      </c>
      <c r="AA96" s="13">
        <v>8917</v>
      </c>
      <c r="AB96" s="13">
        <v>-1221</v>
      </c>
    </row>
    <row r="97" spans="1:28">
      <c r="A97" s="2">
        <v>279</v>
      </c>
      <c r="B97" s="1" t="s">
        <v>92</v>
      </c>
      <c r="C97" s="13">
        <v>352818.40269375523</v>
      </c>
      <c r="D97" s="13">
        <v>348517.5202099976</v>
      </c>
      <c r="E97" s="13">
        <v>4300.8824837576412</v>
      </c>
      <c r="F97" s="13">
        <v>304661</v>
      </c>
      <c r="G97" s="13">
        <v>304661</v>
      </c>
      <c r="H97" s="13">
        <v>0</v>
      </c>
      <c r="I97" s="13">
        <v>33441</v>
      </c>
      <c r="J97" s="13">
        <v>33441</v>
      </c>
      <c r="K97" s="13">
        <v>0</v>
      </c>
      <c r="L97" s="35">
        <v>149698</v>
      </c>
      <c r="M97" s="13">
        <v>259997.5</v>
      </c>
      <c r="N97" s="13">
        <v>123292</v>
      </c>
      <c r="O97" s="13">
        <v>11620</v>
      </c>
      <c r="P97" s="13">
        <v>112273.5</v>
      </c>
      <c r="Q97" s="35">
        <v>2761.578805909056</v>
      </c>
      <c r="R97" s="13">
        <v>0</v>
      </c>
      <c r="S97" s="13">
        <v>0</v>
      </c>
      <c r="T97" s="13">
        <v>0</v>
      </c>
      <c r="U97" s="35">
        <v>1492.5373944924158</v>
      </c>
      <c r="V97" s="13">
        <v>0</v>
      </c>
      <c r="W97" s="13">
        <v>1632</v>
      </c>
      <c r="X97" s="13">
        <v>-1224</v>
      </c>
      <c r="Y97" s="35">
        <v>0</v>
      </c>
      <c r="Z97" s="13">
        <v>4477</v>
      </c>
      <c r="AA97" s="13">
        <v>9033</v>
      </c>
      <c r="AB97" s="13">
        <v>-3417</v>
      </c>
    </row>
    <row r="98" spans="1:28">
      <c r="A98" s="2">
        <v>281</v>
      </c>
      <c r="B98" s="1" t="s">
        <v>93</v>
      </c>
      <c r="C98" s="13">
        <v>10062899.697800379</v>
      </c>
      <c r="D98" s="13">
        <v>9744242.7264734376</v>
      </c>
      <c r="E98" s="13">
        <v>318656.97132694192</v>
      </c>
      <c r="F98" s="13">
        <v>10953307</v>
      </c>
      <c r="G98" s="13">
        <v>10639075</v>
      </c>
      <c r="H98" s="13">
        <v>314232</v>
      </c>
      <c r="I98" s="13">
        <v>317792</v>
      </c>
      <c r="J98" s="13">
        <v>314259</v>
      </c>
      <c r="K98" s="13">
        <v>3533</v>
      </c>
      <c r="L98" s="35">
        <v>3270249</v>
      </c>
      <c r="M98" s="13">
        <v>4836166</v>
      </c>
      <c r="N98" s="13">
        <v>2183009</v>
      </c>
      <c r="O98" s="13">
        <v>0</v>
      </c>
      <c r="P98" s="13">
        <v>2452686.75</v>
      </c>
      <c r="Q98" s="35">
        <v>166422.84547607481</v>
      </c>
      <c r="R98" s="13">
        <v>402972</v>
      </c>
      <c r="S98" s="13">
        <v>2737</v>
      </c>
      <c r="T98" s="13">
        <v>300176.25</v>
      </c>
      <c r="U98" s="35">
        <v>8655.3598368980929</v>
      </c>
      <c r="V98" s="13">
        <v>74142</v>
      </c>
      <c r="W98" s="13">
        <v>0</v>
      </c>
      <c r="X98" s="13">
        <v>55606.5</v>
      </c>
      <c r="Y98" s="35">
        <v>14050.473608909946</v>
      </c>
      <c r="Z98" s="13">
        <v>354579</v>
      </c>
      <c r="AA98" s="13">
        <v>106000</v>
      </c>
      <c r="AB98" s="13">
        <v>196118</v>
      </c>
    </row>
    <row r="99" spans="1:28">
      <c r="A99" s="2">
        <v>282</v>
      </c>
      <c r="B99" s="1" t="s">
        <v>428</v>
      </c>
      <c r="C99" s="13">
        <v>1504972.0067910803</v>
      </c>
      <c r="D99" s="13">
        <v>1489643.5074387346</v>
      </c>
      <c r="E99" s="13">
        <v>15328.499352345822</v>
      </c>
      <c r="F99" s="13">
        <v>1371282</v>
      </c>
      <c r="G99" s="13">
        <v>1361143</v>
      </c>
      <c r="H99" s="13">
        <v>10139</v>
      </c>
      <c r="I99" s="13">
        <v>156050</v>
      </c>
      <c r="J99" s="13">
        <v>155724</v>
      </c>
      <c r="K99" s="13">
        <v>326</v>
      </c>
      <c r="L99" s="35">
        <v>961778</v>
      </c>
      <c r="M99" s="13">
        <v>1112551</v>
      </c>
      <c r="N99" s="13">
        <v>863586</v>
      </c>
      <c r="O99" s="13">
        <v>43788</v>
      </c>
      <c r="P99" s="13">
        <v>292753</v>
      </c>
      <c r="Q99" s="35">
        <v>31714.079995660184</v>
      </c>
      <c r="R99" s="13">
        <v>74511</v>
      </c>
      <c r="S99" s="13">
        <v>2300</v>
      </c>
      <c r="T99" s="13">
        <v>54158.25</v>
      </c>
      <c r="U99" s="35">
        <v>4924.1257902765619</v>
      </c>
      <c r="V99" s="13">
        <v>27695</v>
      </c>
      <c r="W99" s="13">
        <v>0</v>
      </c>
      <c r="X99" s="13">
        <v>20771.25</v>
      </c>
      <c r="Y99" s="35">
        <v>608.26662824632353</v>
      </c>
      <c r="Z99" s="13">
        <v>104879</v>
      </c>
      <c r="AA99" s="13">
        <v>17653</v>
      </c>
      <c r="AB99" s="13">
        <v>65914</v>
      </c>
    </row>
    <row r="100" spans="1:28">
      <c r="A100" s="2">
        <v>285</v>
      </c>
      <c r="B100" s="1" t="s">
        <v>94</v>
      </c>
      <c r="C100" s="13">
        <v>1505144.3774882923</v>
      </c>
      <c r="D100" s="13">
        <v>1495351.4458774005</v>
      </c>
      <c r="E100" s="13">
        <v>9792.9316108919284</v>
      </c>
      <c r="F100" s="13">
        <v>1806243</v>
      </c>
      <c r="G100" s="13">
        <v>1786860</v>
      </c>
      <c r="H100" s="13">
        <v>19383</v>
      </c>
      <c r="I100" s="13">
        <v>59056</v>
      </c>
      <c r="J100" s="13">
        <v>56430</v>
      </c>
      <c r="K100" s="13">
        <v>2626</v>
      </c>
      <c r="L100" s="35">
        <v>532390</v>
      </c>
      <c r="M100" s="13">
        <v>819767</v>
      </c>
      <c r="N100" s="13">
        <v>316863</v>
      </c>
      <c r="O100" s="13">
        <v>13349</v>
      </c>
      <c r="P100" s="13">
        <v>399292.5</v>
      </c>
      <c r="Q100" s="35">
        <v>74023.866883140901</v>
      </c>
      <c r="R100" s="13">
        <v>173630</v>
      </c>
      <c r="S100" s="13">
        <v>1227</v>
      </c>
      <c r="T100" s="13">
        <v>129302.25</v>
      </c>
      <c r="U100" s="35">
        <v>22562.507654944595</v>
      </c>
      <c r="V100" s="13">
        <v>82096</v>
      </c>
      <c r="W100" s="13">
        <v>0</v>
      </c>
      <c r="X100" s="13">
        <v>61572</v>
      </c>
      <c r="Y100" s="35">
        <v>9597.2498182293366</v>
      </c>
      <c r="Z100" s="13">
        <v>69012</v>
      </c>
      <c r="AA100" s="13">
        <v>56446</v>
      </c>
      <c r="AB100" s="13">
        <v>12223</v>
      </c>
    </row>
    <row r="101" spans="1:28">
      <c r="A101" s="2">
        <v>289</v>
      </c>
      <c r="B101" s="1" t="s">
        <v>95</v>
      </c>
      <c r="C101" s="13">
        <v>9167256.9740241636</v>
      </c>
      <c r="D101" s="13">
        <v>8814771.1187031213</v>
      </c>
      <c r="E101" s="13">
        <v>352485.85532104253</v>
      </c>
      <c r="F101" s="13">
        <v>9078254</v>
      </c>
      <c r="G101" s="13">
        <v>8811715</v>
      </c>
      <c r="H101" s="13">
        <v>266539</v>
      </c>
      <c r="I101" s="13">
        <v>339778</v>
      </c>
      <c r="J101" s="13">
        <v>336360</v>
      </c>
      <c r="K101" s="13">
        <v>3418</v>
      </c>
      <c r="L101" s="35">
        <v>4208256</v>
      </c>
      <c r="M101" s="13">
        <v>5594341</v>
      </c>
      <c r="N101" s="13">
        <v>3174151</v>
      </c>
      <c r="O101" s="13">
        <v>128823</v>
      </c>
      <c r="P101" s="13">
        <v>2549013</v>
      </c>
      <c r="Q101" s="35">
        <v>31008.630671308485</v>
      </c>
      <c r="R101" s="13">
        <v>133290</v>
      </c>
      <c r="S101" s="13">
        <v>166</v>
      </c>
      <c r="T101" s="13">
        <v>99843</v>
      </c>
      <c r="U101" s="35">
        <v>4195.0391117233676</v>
      </c>
      <c r="V101" s="13">
        <v>3469</v>
      </c>
      <c r="W101" s="13">
        <v>0</v>
      </c>
      <c r="X101" s="13">
        <v>2601.75</v>
      </c>
      <c r="Y101" s="35">
        <v>28597.548022636729</v>
      </c>
      <c r="Z101" s="13">
        <v>248810</v>
      </c>
      <c r="AA101" s="13">
        <v>65043</v>
      </c>
      <c r="AB101" s="13">
        <v>145194</v>
      </c>
    </row>
    <row r="102" spans="1:28">
      <c r="A102" s="2">
        <v>293</v>
      </c>
      <c r="B102" s="1" t="s">
        <v>96</v>
      </c>
      <c r="C102" s="13">
        <v>3649368.2598503367</v>
      </c>
      <c r="D102" s="13">
        <v>3529987.9970487934</v>
      </c>
      <c r="E102" s="13">
        <v>119380.2628015434</v>
      </c>
      <c r="F102" s="13">
        <v>3889318</v>
      </c>
      <c r="G102" s="13">
        <v>3760969</v>
      </c>
      <c r="H102" s="13">
        <v>128349</v>
      </c>
      <c r="I102" s="13">
        <v>104760</v>
      </c>
      <c r="J102" s="13">
        <v>103585</v>
      </c>
      <c r="K102" s="13">
        <v>1175</v>
      </c>
      <c r="L102" s="35">
        <v>697923</v>
      </c>
      <c r="M102" s="13">
        <v>1017396</v>
      </c>
      <c r="N102" s="13">
        <v>460928</v>
      </c>
      <c r="O102" s="13">
        <v>0</v>
      </c>
      <c r="P102" s="13">
        <v>523442.25</v>
      </c>
      <c r="Q102" s="35">
        <v>23516.351284279539</v>
      </c>
      <c r="R102" s="13">
        <v>160912</v>
      </c>
      <c r="S102" s="13">
        <v>3262</v>
      </c>
      <c r="T102" s="13">
        <v>118237.5</v>
      </c>
      <c r="U102" s="35">
        <v>0</v>
      </c>
      <c r="V102" s="13">
        <v>5323</v>
      </c>
      <c r="W102" s="13">
        <v>0</v>
      </c>
      <c r="X102" s="13">
        <v>3992.25</v>
      </c>
      <c r="Y102" s="35">
        <v>10908.340676756474</v>
      </c>
      <c r="Z102" s="13">
        <v>438756</v>
      </c>
      <c r="AA102" s="13">
        <v>34574</v>
      </c>
      <c r="AB102" s="13">
        <v>311710</v>
      </c>
    </row>
    <row r="103" spans="1:28">
      <c r="A103" s="2">
        <v>294</v>
      </c>
      <c r="B103" s="1" t="s">
        <v>97</v>
      </c>
      <c r="C103" s="13">
        <v>4454109.8024113309</v>
      </c>
      <c r="D103" s="13">
        <v>4303935.7681172341</v>
      </c>
      <c r="E103" s="13">
        <v>150174.03429409667</v>
      </c>
      <c r="F103" s="13">
        <v>4494129</v>
      </c>
      <c r="G103" s="13">
        <v>4359975</v>
      </c>
      <c r="H103" s="13">
        <v>134154</v>
      </c>
      <c r="I103" s="13">
        <v>151054</v>
      </c>
      <c r="J103" s="13">
        <v>139214</v>
      </c>
      <c r="K103" s="13">
        <v>11840</v>
      </c>
      <c r="L103" s="35">
        <v>1443194</v>
      </c>
      <c r="M103" s="13">
        <v>1585122</v>
      </c>
      <c r="N103" s="13">
        <v>1130238</v>
      </c>
      <c r="O103" s="13">
        <v>9267</v>
      </c>
      <c r="P103" s="13">
        <v>464151</v>
      </c>
      <c r="Q103" s="35">
        <v>69237.298195840602</v>
      </c>
      <c r="R103" s="13">
        <v>91852</v>
      </c>
      <c r="S103" s="13">
        <v>4990</v>
      </c>
      <c r="T103" s="13">
        <v>65146.5</v>
      </c>
      <c r="U103" s="35">
        <v>24710.369431180712</v>
      </c>
      <c r="V103" s="13">
        <v>108300</v>
      </c>
      <c r="W103" s="13">
        <v>809</v>
      </c>
      <c r="X103" s="13">
        <v>80618.25</v>
      </c>
      <c r="Y103" s="35">
        <v>61363.491068945528</v>
      </c>
      <c r="Z103" s="13">
        <v>201634</v>
      </c>
      <c r="AA103" s="13">
        <v>140185</v>
      </c>
      <c r="AB103" s="13">
        <v>48134</v>
      </c>
    </row>
    <row r="104" spans="1:28">
      <c r="A104" s="2">
        <v>296</v>
      </c>
      <c r="B104" s="1" t="s">
        <v>98</v>
      </c>
      <c r="C104" s="13">
        <v>4927456.5598745011</v>
      </c>
      <c r="D104" s="13">
        <v>4749901.8568394892</v>
      </c>
      <c r="E104" s="13">
        <v>177554.70303501227</v>
      </c>
      <c r="F104" s="13">
        <v>5190173</v>
      </c>
      <c r="G104" s="13">
        <v>5027497</v>
      </c>
      <c r="H104" s="13">
        <v>162676</v>
      </c>
      <c r="I104" s="13">
        <v>217289</v>
      </c>
      <c r="J104" s="13">
        <v>158811</v>
      </c>
      <c r="K104" s="13">
        <v>58478</v>
      </c>
      <c r="L104" s="35">
        <v>1546226</v>
      </c>
      <c r="M104" s="13">
        <v>1978585</v>
      </c>
      <c r="N104" s="13">
        <v>1294436</v>
      </c>
      <c r="O104" s="13">
        <v>78437</v>
      </c>
      <c r="P104" s="13">
        <v>762586</v>
      </c>
      <c r="Q104" s="35">
        <v>74884.556273026654</v>
      </c>
      <c r="R104" s="13">
        <v>208967</v>
      </c>
      <c r="S104" s="13">
        <v>558</v>
      </c>
      <c r="T104" s="13">
        <v>156306.75</v>
      </c>
      <c r="U104" s="35">
        <v>36394.142142429453</v>
      </c>
      <c r="V104" s="13">
        <v>65976</v>
      </c>
      <c r="W104" s="13">
        <v>0</v>
      </c>
      <c r="X104" s="13">
        <v>49482</v>
      </c>
      <c r="Y104" s="35">
        <v>45046.178125198945</v>
      </c>
      <c r="Z104" s="13">
        <v>271014</v>
      </c>
      <c r="AA104" s="13">
        <v>96224</v>
      </c>
      <c r="AB104" s="13">
        <v>138460</v>
      </c>
    </row>
    <row r="105" spans="1:28">
      <c r="A105" s="2">
        <v>297</v>
      </c>
      <c r="B105" s="1" t="s">
        <v>99</v>
      </c>
      <c r="C105" s="13">
        <v>2200438.2830025703</v>
      </c>
      <c r="D105" s="13">
        <v>2098175.7562963986</v>
      </c>
      <c r="E105" s="13">
        <v>102262.5267061715</v>
      </c>
      <c r="F105" s="13">
        <v>2447292</v>
      </c>
      <c r="G105" s="13">
        <v>2362352</v>
      </c>
      <c r="H105" s="13">
        <v>84940</v>
      </c>
      <c r="I105" s="13">
        <v>78062</v>
      </c>
      <c r="J105" s="13">
        <v>75473</v>
      </c>
      <c r="K105" s="13">
        <v>2589</v>
      </c>
      <c r="L105" s="35">
        <v>565090</v>
      </c>
      <c r="M105" s="13">
        <v>976136</v>
      </c>
      <c r="N105" s="13">
        <v>351452</v>
      </c>
      <c r="O105" s="13">
        <v>0</v>
      </c>
      <c r="P105" s="13">
        <v>423817.5</v>
      </c>
      <c r="Q105" s="35">
        <v>53414.030926131869</v>
      </c>
      <c r="R105" s="13">
        <v>142625</v>
      </c>
      <c r="S105" s="13">
        <v>7717</v>
      </c>
      <c r="T105" s="13">
        <v>101181</v>
      </c>
      <c r="U105" s="35">
        <v>21128.848770368364</v>
      </c>
      <c r="V105" s="13">
        <v>91631</v>
      </c>
      <c r="W105" s="13">
        <v>0</v>
      </c>
      <c r="X105" s="13">
        <v>68723.25</v>
      </c>
      <c r="Y105" s="35">
        <v>55368.215430905366</v>
      </c>
      <c r="Z105" s="13">
        <v>534417</v>
      </c>
      <c r="AA105" s="13">
        <v>146520</v>
      </c>
      <c r="AB105" s="13">
        <v>294725</v>
      </c>
    </row>
    <row r="106" spans="1:28">
      <c r="A106" s="2">
        <v>299</v>
      </c>
      <c r="B106" s="1" t="s">
        <v>100</v>
      </c>
      <c r="C106" s="13">
        <v>5567500.8857719488</v>
      </c>
      <c r="D106" s="13">
        <v>5372911.7537032627</v>
      </c>
      <c r="E106" s="13">
        <v>194589.13206868662</v>
      </c>
      <c r="F106" s="13">
        <v>5768108</v>
      </c>
      <c r="G106" s="13">
        <v>5619232</v>
      </c>
      <c r="H106" s="13">
        <v>148876</v>
      </c>
      <c r="I106" s="13">
        <v>212302</v>
      </c>
      <c r="J106" s="13">
        <v>184294</v>
      </c>
      <c r="K106" s="13">
        <v>28008</v>
      </c>
      <c r="L106" s="35">
        <v>1612795</v>
      </c>
      <c r="M106" s="13">
        <v>1826599</v>
      </c>
      <c r="N106" s="13">
        <v>1237350</v>
      </c>
      <c r="O106" s="13">
        <v>132491</v>
      </c>
      <c r="P106" s="13">
        <v>721740</v>
      </c>
      <c r="Q106" s="35">
        <v>119661.24060307966</v>
      </c>
      <c r="R106" s="13">
        <v>284908</v>
      </c>
      <c r="S106" s="13">
        <v>4172</v>
      </c>
      <c r="T106" s="13">
        <v>210552</v>
      </c>
      <c r="U106" s="35">
        <v>3578.2374725270588</v>
      </c>
      <c r="V106" s="13">
        <v>102870</v>
      </c>
      <c r="W106" s="13">
        <v>245</v>
      </c>
      <c r="X106" s="13">
        <v>76968.75</v>
      </c>
      <c r="Y106" s="35">
        <v>16159.63987629543</v>
      </c>
      <c r="Z106" s="13">
        <v>45566</v>
      </c>
      <c r="AA106" s="13">
        <v>57346</v>
      </c>
      <c r="AB106" s="13">
        <v>-5182</v>
      </c>
    </row>
    <row r="107" spans="1:28">
      <c r="A107" s="2">
        <v>301</v>
      </c>
      <c r="B107" s="1" t="s">
        <v>101</v>
      </c>
      <c r="C107" s="13">
        <v>13891616.868724855</v>
      </c>
      <c r="D107" s="13">
        <v>13644732.039522788</v>
      </c>
      <c r="E107" s="13">
        <v>246884.82920206699</v>
      </c>
      <c r="F107" s="13">
        <v>14526831</v>
      </c>
      <c r="G107" s="13">
        <v>14311188</v>
      </c>
      <c r="H107" s="13">
        <v>215643</v>
      </c>
      <c r="I107" s="13">
        <v>831133</v>
      </c>
      <c r="J107" s="13">
        <v>793110</v>
      </c>
      <c r="K107" s="13">
        <v>38023</v>
      </c>
      <c r="L107" s="35">
        <v>4797013</v>
      </c>
      <c r="M107" s="13">
        <v>5222487</v>
      </c>
      <c r="N107" s="13">
        <v>4150291</v>
      </c>
      <c r="O107" s="13">
        <v>127774</v>
      </c>
      <c r="P107" s="13">
        <v>1199970</v>
      </c>
      <c r="Q107" s="35">
        <v>117723.48739568322</v>
      </c>
      <c r="R107" s="13">
        <v>349754</v>
      </c>
      <c r="S107" s="13">
        <v>6353</v>
      </c>
      <c r="T107" s="13">
        <v>257550.75</v>
      </c>
      <c r="U107" s="35">
        <v>17249.21461325177</v>
      </c>
      <c r="V107" s="13">
        <v>67037</v>
      </c>
      <c r="W107" s="13">
        <v>3784</v>
      </c>
      <c r="X107" s="13">
        <v>47439.75</v>
      </c>
      <c r="Y107" s="35">
        <v>64894.951633925608</v>
      </c>
      <c r="Z107" s="13">
        <v>141940</v>
      </c>
      <c r="AA107" s="13">
        <v>103905</v>
      </c>
      <c r="AB107" s="13">
        <v>30057</v>
      </c>
    </row>
    <row r="108" spans="1:28">
      <c r="A108" s="2">
        <v>302</v>
      </c>
      <c r="B108" s="1" t="s">
        <v>102</v>
      </c>
      <c r="C108" s="13">
        <v>2016251.1635457349</v>
      </c>
      <c r="D108" s="13">
        <v>1975173.3217949686</v>
      </c>
      <c r="E108" s="13">
        <v>41077.841750766464</v>
      </c>
      <c r="F108" s="13">
        <v>2051212</v>
      </c>
      <c r="G108" s="13">
        <v>2021371</v>
      </c>
      <c r="H108" s="13">
        <v>29841</v>
      </c>
      <c r="I108" s="13">
        <v>53372</v>
      </c>
      <c r="J108" s="13">
        <v>52468</v>
      </c>
      <c r="K108" s="13">
        <v>904</v>
      </c>
      <c r="L108" s="35">
        <v>614731</v>
      </c>
      <c r="M108" s="13">
        <v>619937</v>
      </c>
      <c r="N108" s="13">
        <v>613271</v>
      </c>
      <c r="O108" s="13">
        <v>46640</v>
      </c>
      <c r="P108" s="13">
        <v>53306</v>
      </c>
      <c r="Q108" s="35">
        <v>36803.572881635351</v>
      </c>
      <c r="R108" s="13">
        <v>103639</v>
      </c>
      <c r="S108" s="13">
        <v>7477</v>
      </c>
      <c r="T108" s="13">
        <v>72121.5</v>
      </c>
      <c r="U108" s="35">
        <v>15678.537337569473</v>
      </c>
      <c r="V108" s="13">
        <v>42305</v>
      </c>
      <c r="W108" s="13">
        <v>0</v>
      </c>
      <c r="X108" s="13">
        <v>31728.75</v>
      </c>
      <c r="Y108" s="35">
        <v>7288.3335064482517</v>
      </c>
      <c r="Z108" s="13">
        <v>64245</v>
      </c>
      <c r="AA108" s="13">
        <v>56796</v>
      </c>
      <c r="AB108" s="13">
        <v>6576</v>
      </c>
    </row>
    <row r="109" spans="1:28">
      <c r="A109" s="2">
        <v>303</v>
      </c>
      <c r="B109" s="1" t="s">
        <v>103</v>
      </c>
      <c r="C109" s="13">
        <v>5704603.3251836123</v>
      </c>
      <c r="D109" s="13">
        <v>5453667.5346828802</v>
      </c>
      <c r="E109" s="13">
        <v>250935.79050073202</v>
      </c>
      <c r="F109" s="13">
        <v>6591308</v>
      </c>
      <c r="G109" s="13">
        <v>6392097</v>
      </c>
      <c r="H109" s="13">
        <v>199211</v>
      </c>
      <c r="I109" s="13">
        <v>232115</v>
      </c>
      <c r="J109" s="13">
        <v>220437</v>
      </c>
      <c r="K109" s="13">
        <v>11678</v>
      </c>
      <c r="L109" s="35">
        <v>1392376</v>
      </c>
      <c r="M109" s="13">
        <v>1847076</v>
      </c>
      <c r="N109" s="13">
        <v>846051</v>
      </c>
      <c r="O109" s="13">
        <v>0</v>
      </c>
      <c r="P109" s="13">
        <v>1001025</v>
      </c>
      <c r="Q109" s="35">
        <v>19698.544716853321</v>
      </c>
      <c r="R109" s="13">
        <v>109444</v>
      </c>
      <c r="S109" s="13">
        <v>1334</v>
      </c>
      <c r="T109" s="13">
        <v>81082.5</v>
      </c>
      <c r="U109" s="35">
        <v>13881.10119098321</v>
      </c>
      <c r="V109" s="13">
        <v>67790</v>
      </c>
      <c r="W109" s="13">
        <v>8554</v>
      </c>
      <c r="X109" s="13">
        <v>44427</v>
      </c>
      <c r="Y109" s="35">
        <v>59439.740930732813</v>
      </c>
      <c r="Z109" s="13">
        <v>302582</v>
      </c>
      <c r="AA109" s="13">
        <v>50618</v>
      </c>
      <c r="AB109" s="13">
        <v>199481</v>
      </c>
    </row>
    <row r="110" spans="1:28">
      <c r="A110" s="2">
        <v>304</v>
      </c>
      <c r="B110" s="1" t="s">
        <v>104</v>
      </c>
      <c r="C110" s="13">
        <v>758965.80475942371</v>
      </c>
      <c r="D110" s="13">
        <v>748007.81767374685</v>
      </c>
      <c r="E110" s="13">
        <v>10957.987085676812</v>
      </c>
      <c r="F110" s="13">
        <v>846953</v>
      </c>
      <c r="G110" s="13">
        <v>839966</v>
      </c>
      <c r="H110" s="13">
        <v>6987</v>
      </c>
      <c r="I110" s="13">
        <v>14909</v>
      </c>
      <c r="J110" s="13">
        <v>13067</v>
      </c>
      <c r="K110" s="13">
        <v>1842</v>
      </c>
      <c r="L110" s="35">
        <v>215626</v>
      </c>
      <c r="M110" s="13">
        <v>319059</v>
      </c>
      <c r="N110" s="13">
        <v>170674</v>
      </c>
      <c r="O110" s="13">
        <v>7883</v>
      </c>
      <c r="P110" s="13">
        <v>156268</v>
      </c>
      <c r="Q110" s="35">
        <v>19329.219900177151</v>
      </c>
      <c r="R110" s="13">
        <v>77669</v>
      </c>
      <c r="S110" s="13">
        <v>1395</v>
      </c>
      <c r="T110" s="13">
        <v>57205.5</v>
      </c>
      <c r="U110" s="35">
        <v>15360.068073896433</v>
      </c>
      <c r="V110" s="13">
        <v>50089</v>
      </c>
      <c r="W110" s="13">
        <v>691</v>
      </c>
      <c r="X110" s="13">
        <v>37048.5</v>
      </c>
      <c r="Y110" s="35">
        <v>925.69349277775734</v>
      </c>
      <c r="Z110" s="13">
        <v>244240</v>
      </c>
      <c r="AA110" s="13">
        <v>36163</v>
      </c>
      <c r="AB110" s="13">
        <v>158454</v>
      </c>
    </row>
    <row r="111" spans="1:28">
      <c r="A111" s="2">
        <v>305</v>
      </c>
      <c r="B111" s="1" t="s">
        <v>471</v>
      </c>
      <c r="C111" s="13">
        <v>689349.78425670171</v>
      </c>
      <c r="D111" s="13">
        <v>678886.66598528787</v>
      </c>
      <c r="E111" s="13">
        <v>10463.118271413863</v>
      </c>
      <c r="F111" s="13">
        <v>606381</v>
      </c>
      <c r="G111" s="13">
        <v>600264</v>
      </c>
      <c r="H111" s="13">
        <v>6117</v>
      </c>
      <c r="I111" s="13">
        <v>7737</v>
      </c>
      <c r="J111" s="13">
        <v>7737</v>
      </c>
      <c r="K111" s="13">
        <v>0</v>
      </c>
      <c r="L111" s="35">
        <v>168222</v>
      </c>
      <c r="M111" s="13">
        <v>236657</v>
      </c>
      <c r="N111" s="13">
        <v>54286</v>
      </c>
      <c r="O111" s="13">
        <v>4533</v>
      </c>
      <c r="P111" s="13">
        <v>126166.5</v>
      </c>
      <c r="Q111" s="35">
        <v>6750.4242066006791</v>
      </c>
      <c r="R111" s="13">
        <v>16823</v>
      </c>
      <c r="S111" s="13">
        <v>2523</v>
      </c>
      <c r="T111" s="13">
        <v>10725</v>
      </c>
      <c r="U111" s="35">
        <v>2934.9514478294182</v>
      </c>
      <c r="V111" s="13">
        <v>0</v>
      </c>
      <c r="W111" s="13">
        <v>0</v>
      </c>
      <c r="X111" s="13">
        <v>0</v>
      </c>
      <c r="Y111" s="35">
        <v>4692.9700823915327</v>
      </c>
      <c r="Z111" s="13">
        <v>14477</v>
      </c>
      <c r="AA111" s="13">
        <v>8998</v>
      </c>
      <c r="AB111" s="13">
        <v>4770</v>
      </c>
    </row>
    <row r="112" spans="1:28">
      <c r="A112" s="2">
        <v>306</v>
      </c>
      <c r="B112" s="1" t="s">
        <v>552</v>
      </c>
      <c r="C112" s="13">
        <v>655607.44182739931</v>
      </c>
      <c r="D112" s="13">
        <v>641685.21541206702</v>
      </c>
      <c r="E112" s="13">
        <v>13922.226415332265</v>
      </c>
      <c r="F112" s="13">
        <v>686440</v>
      </c>
      <c r="G112" s="13">
        <v>675500</v>
      </c>
      <c r="H112" s="13">
        <v>10940</v>
      </c>
      <c r="I112" s="13">
        <v>11925</v>
      </c>
      <c r="J112" s="13">
        <v>11716</v>
      </c>
      <c r="K112" s="13">
        <v>209</v>
      </c>
      <c r="L112" s="35">
        <v>107545</v>
      </c>
      <c r="M112" s="13">
        <v>147808</v>
      </c>
      <c r="N112" s="13">
        <v>49334</v>
      </c>
      <c r="O112" s="13">
        <v>0</v>
      </c>
      <c r="P112" s="13">
        <v>80658.75</v>
      </c>
      <c r="Q112" s="35">
        <v>22801.285318700069</v>
      </c>
      <c r="R112" s="13">
        <v>138697</v>
      </c>
      <c r="S112" s="13">
        <v>7349</v>
      </c>
      <c r="T112" s="13">
        <v>98511</v>
      </c>
      <c r="U112" s="35">
        <v>6411.4100835125155</v>
      </c>
      <c r="V112" s="13">
        <v>467</v>
      </c>
      <c r="W112" s="13">
        <v>0</v>
      </c>
      <c r="X112" s="13">
        <v>350.25</v>
      </c>
      <c r="Y112" s="35">
        <v>0</v>
      </c>
      <c r="Z112" s="13">
        <v>38513</v>
      </c>
      <c r="AA112" s="13">
        <v>2513</v>
      </c>
      <c r="AB112" s="13">
        <v>27455</v>
      </c>
    </row>
    <row r="113" spans="1:28">
      <c r="A113" s="2">
        <v>307</v>
      </c>
      <c r="B113" s="1" t="s">
        <v>105</v>
      </c>
      <c r="C113" s="13">
        <v>36798701.203422248</v>
      </c>
      <c r="D113" s="13">
        <v>35110016.083865076</v>
      </c>
      <c r="E113" s="13">
        <v>1688685.1195571693</v>
      </c>
      <c r="F113" s="13">
        <v>35541755</v>
      </c>
      <c r="G113" s="13">
        <v>34027296</v>
      </c>
      <c r="H113" s="13">
        <v>1514459</v>
      </c>
      <c r="I113" s="13">
        <v>1515086</v>
      </c>
      <c r="J113" s="13">
        <v>1515086</v>
      </c>
      <c r="K113" s="13">
        <v>0</v>
      </c>
      <c r="L113" s="35">
        <v>10062399</v>
      </c>
      <c r="M113" s="13">
        <v>9786634</v>
      </c>
      <c r="N113" s="13">
        <v>10893572</v>
      </c>
      <c r="O113" s="13">
        <v>1000205</v>
      </c>
      <c r="P113" s="13">
        <v>-106733</v>
      </c>
      <c r="Q113" s="35">
        <v>197020.93715401666</v>
      </c>
      <c r="R113" s="13">
        <v>682035</v>
      </c>
      <c r="S113" s="13">
        <v>10027</v>
      </c>
      <c r="T113" s="13">
        <v>504006</v>
      </c>
      <c r="U113" s="35">
        <v>19767.420028068493</v>
      </c>
      <c r="V113" s="13">
        <v>154459</v>
      </c>
      <c r="W113" s="13">
        <v>0</v>
      </c>
      <c r="X113" s="13">
        <v>115844.25</v>
      </c>
      <c r="Y113" s="35">
        <v>152316.34461707537</v>
      </c>
      <c r="Z113" s="13">
        <v>1090500</v>
      </c>
      <c r="AA113" s="13">
        <v>164777</v>
      </c>
      <c r="AB113" s="13">
        <v>730630</v>
      </c>
    </row>
    <row r="114" spans="1:28">
      <c r="A114" s="2">
        <v>308</v>
      </c>
      <c r="B114" s="1" t="s">
        <v>106</v>
      </c>
      <c r="C114" s="13">
        <v>4307820.4937423076</v>
      </c>
      <c r="D114" s="13">
        <v>4239072.2736181552</v>
      </c>
      <c r="E114" s="13">
        <v>68748.220124152562</v>
      </c>
      <c r="F114" s="13">
        <v>4269887</v>
      </c>
      <c r="G114" s="13">
        <v>4201625</v>
      </c>
      <c r="H114" s="13">
        <v>68262</v>
      </c>
      <c r="I114" s="13">
        <v>178158</v>
      </c>
      <c r="J114" s="13">
        <v>175524</v>
      </c>
      <c r="K114" s="13">
        <v>2634</v>
      </c>
      <c r="L114" s="35">
        <v>1130486</v>
      </c>
      <c r="M114" s="13">
        <v>1130691</v>
      </c>
      <c r="N114" s="13">
        <v>878340</v>
      </c>
      <c r="O114" s="13">
        <v>0</v>
      </c>
      <c r="P114" s="13">
        <v>252351</v>
      </c>
      <c r="Q114" s="35">
        <v>53779.463292787274</v>
      </c>
      <c r="R114" s="13">
        <v>110179</v>
      </c>
      <c r="S114" s="13">
        <v>1956</v>
      </c>
      <c r="T114" s="13">
        <v>81167.25</v>
      </c>
      <c r="U114" s="35">
        <v>6082.2157381075303</v>
      </c>
      <c r="V114" s="13">
        <v>5857</v>
      </c>
      <c r="W114" s="13">
        <v>0</v>
      </c>
      <c r="X114" s="13">
        <v>4392.75</v>
      </c>
      <c r="Y114" s="35">
        <v>7491.5514335590533</v>
      </c>
      <c r="Z114" s="13">
        <v>57118</v>
      </c>
      <c r="AA114" s="13">
        <v>8664</v>
      </c>
      <c r="AB114" s="13">
        <v>38026</v>
      </c>
    </row>
    <row r="115" spans="1:28">
      <c r="A115" s="2">
        <v>310</v>
      </c>
      <c r="B115" s="1" t="s">
        <v>107</v>
      </c>
      <c r="C115" s="13">
        <v>5011179.4283498731</v>
      </c>
      <c r="D115" s="13">
        <v>4848468.3029647879</v>
      </c>
      <c r="E115" s="13">
        <v>162711.12538508489</v>
      </c>
      <c r="F115" s="13">
        <v>5346791</v>
      </c>
      <c r="G115" s="13">
        <v>5174034</v>
      </c>
      <c r="H115" s="13">
        <v>172757</v>
      </c>
      <c r="I115" s="13">
        <v>113597</v>
      </c>
      <c r="J115" s="13">
        <v>104809</v>
      </c>
      <c r="K115" s="13">
        <v>8788</v>
      </c>
      <c r="L115" s="35">
        <v>945534</v>
      </c>
      <c r="M115" s="13">
        <v>1256246</v>
      </c>
      <c r="N115" s="13">
        <v>462845</v>
      </c>
      <c r="O115" s="13">
        <v>0</v>
      </c>
      <c r="P115" s="13">
        <v>709150.5</v>
      </c>
      <c r="Q115" s="35">
        <v>45455.115471907608</v>
      </c>
      <c r="R115" s="13">
        <v>133636</v>
      </c>
      <c r="S115" s="13">
        <v>367</v>
      </c>
      <c r="T115" s="13">
        <v>99951.75</v>
      </c>
      <c r="U115" s="35">
        <v>13110.865219254392</v>
      </c>
      <c r="V115" s="13">
        <v>32333</v>
      </c>
      <c r="W115" s="13">
        <v>0</v>
      </c>
      <c r="X115" s="13">
        <v>24249.75</v>
      </c>
      <c r="Y115" s="35">
        <v>5233.7285937819352</v>
      </c>
      <c r="Z115" s="13">
        <v>113939</v>
      </c>
      <c r="AA115" s="13">
        <v>33060</v>
      </c>
      <c r="AB115" s="13">
        <v>62515</v>
      </c>
    </row>
    <row r="116" spans="1:28">
      <c r="A116" s="2">
        <v>311</v>
      </c>
      <c r="B116" s="1" t="s">
        <v>472</v>
      </c>
      <c r="C116" s="13">
        <v>680076.91631317465</v>
      </c>
      <c r="D116" s="13">
        <v>638183.41139116068</v>
      </c>
      <c r="E116" s="13">
        <v>41893.504922013934</v>
      </c>
      <c r="F116" s="13">
        <v>849693</v>
      </c>
      <c r="G116" s="13">
        <v>818021</v>
      </c>
      <c r="H116" s="13">
        <v>31672</v>
      </c>
      <c r="I116" s="13">
        <v>9543</v>
      </c>
      <c r="J116" s="13">
        <v>8246</v>
      </c>
      <c r="K116" s="13">
        <v>1297</v>
      </c>
      <c r="L116" s="35">
        <v>138634</v>
      </c>
      <c r="M116" s="13">
        <v>240985.75</v>
      </c>
      <c r="N116" s="13">
        <v>35038</v>
      </c>
      <c r="O116" s="13">
        <v>2376</v>
      </c>
      <c r="P116" s="13">
        <v>103975.5</v>
      </c>
      <c r="Q116" s="35">
        <v>23356.073930483308</v>
      </c>
      <c r="R116" s="13">
        <v>57339</v>
      </c>
      <c r="S116" s="13">
        <v>0</v>
      </c>
      <c r="T116" s="13">
        <v>43004.25</v>
      </c>
      <c r="U116" s="35">
        <v>737.8418473139659</v>
      </c>
      <c r="V116" s="13">
        <v>15633</v>
      </c>
      <c r="W116" s="13">
        <v>0</v>
      </c>
      <c r="X116" s="13">
        <v>11724.75</v>
      </c>
      <c r="Y116" s="35">
        <v>4504.5484548655904</v>
      </c>
      <c r="Z116" s="13">
        <v>14261</v>
      </c>
      <c r="AA116" s="13">
        <v>0</v>
      </c>
      <c r="AB116" s="13">
        <v>11875</v>
      </c>
    </row>
    <row r="117" spans="1:28">
      <c r="A117" s="2">
        <v>312</v>
      </c>
      <c r="B117" s="1" t="s">
        <v>108</v>
      </c>
      <c r="C117" s="13">
        <v>653088.25642596721</v>
      </c>
      <c r="D117" s="13">
        <v>628869.52586261614</v>
      </c>
      <c r="E117" s="13">
        <v>24218.730563351066</v>
      </c>
      <c r="F117" s="13">
        <v>736808</v>
      </c>
      <c r="G117" s="13">
        <v>724164</v>
      </c>
      <c r="H117" s="13">
        <v>12644</v>
      </c>
      <c r="I117" s="13">
        <v>32148</v>
      </c>
      <c r="J117" s="13">
        <v>32148</v>
      </c>
      <c r="K117" s="13">
        <v>0</v>
      </c>
      <c r="L117" s="35">
        <v>203789</v>
      </c>
      <c r="M117" s="13">
        <v>228000</v>
      </c>
      <c r="N117" s="13">
        <v>173938</v>
      </c>
      <c r="O117" s="13">
        <v>16940</v>
      </c>
      <c r="P117" s="13">
        <v>71002</v>
      </c>
      <c r="Q117" s="35">
        <v>12264.423112487579</v>
      </c>
      <c r="R117" s="13">
        <v>68465</v>
      </c>
      <c r="S117" s="13">
        <v>2256</v>
      </c>
      <c r="T117" s="13">
        <v>49656.75</v>
      </c>
      <c r="U117" s="35">
        <v>0</v>
      </c>
      <c r="V117" s="13">
        <v>9622</v>
      </c>
      <c r="W117" s="13">
        <v>0</v>
      </c>
      <c r="X117" s="13">
        <v>7216.5</v>
      </c>
      <c r="Y117" s="35">
        <v>0</v>
      </c>
      <c r="Z117" s="13">
        <v>96897</v>
      </c>
      <c r="AA117" s="13">
        <v>83306</v>
      </c>
      <c r="AB117" s="13">
        <v>10194</v>
      </c>
    </row>
    <row r="118" spans="1:28">
      <c r="A118" s="2">
        <v>313</v>
      </c>
      <c r="B118" s="1" t="s">
        <v>109</v>
      </c>
      <c r="C118" s="13">
        <v>1070706.5356311407</v>
      </c>
      <c r="D118" s="13">
        <v>1058829.6840888299</v>
      </c>
      <c r="E118" s="13">
        <v>11876.85154231078</v>
      </c>
      <c r="F118" s="13">
        <v>1299552</v>
      </c>
      <c r="G118" s="13">
        <v>1267049</v>
      </c>
      <c r="H118" s="13">
        <v>32503</v>
      </c>
      <c r="I118" s="13">
        <v>33431</v>
      </c>
      <c r="J118" s="13">
        <v>33431</v>
      </c>
      <c r="K118" s="13">
        <v>0</v>
      </c>
      <c r="L118" s="35">
        <v>227462</v>
      </c>
      <c r="M118" s="13">
        <v>381707</v>
      </c>
      <c r="N118" s="13">
        <v>151416</v>
      </c>
      <c r="O118" s="13">
        <v>0</v>
      </c>
      <c r="P118" s="13">
        <v>170596.5</v>
      </c>
      <c r="Q118" s="35">
        <v>63456.323012058849</v>
      </c>
      <c r="R118" s="13">
        <v>166253</v>
      </c>
      <c r="S118" s="13">
        <v>0</v>
      </c>
      <c r="T118" s="13">
        <v>124689.75</v>
      </c>
      <c r="U118" s="35">
        <v>8958.2886760207639</v>
      </c>
      <c r="V118" s="13">
        <v>25728</v>
      </c>
      <c r="W118" s="13">
        <v>0</v>
      </c>
      <c r="X118" s="13">
        <v>19296</v>
      </c>
      <c r="Y118" s="35">
        <v>3362.2278884782527</v>
      </c>
      <c r="Z118" s="13">
        <v>7433</v>
      </c>
      <c r="AA118" s="13">
        <v>9489</v>
      </c>
      <c r="AB118" s="13">
        <v>-1541</v>
      </c>
    </row>
    <row r="119" spans="1:28">
      <c r="A119" s="2">
        <v>315</v>
      </c>
      <c r="B119" s="1" t="s">
        <v>553</v>
      </c>
      <c r="C119" s="13">
        <v>779810.44958776596</v>
      </c>
      <c r="D119" s="13">
        <v>769273.97136649908</v>
      </c>
      <c r="E119" s="13">
        <v>10536.478221266912</v>
      </c>
      <c r="F119" s="13">
        <v>756090</v>
      </c>
      <c r="G119" s="13">
        <v>737315</v>
      </c>
      <c r="H119" s="13">
        <v>18775</v>
      </c>
      <c r="I119" s="13">
        <v>24622</v>
      </c>
      <c r="J119" s="13">
        <v>24622</v>
      </c>
      <c r="K119" s="13">
        <v>0</v>
      </c>
      <c r="L119" s="35">
        <v>276910</v>
      </c>
      <c r="M119" s="13">
        <v>439284</v>
      </c>
      <c r="N119" s="13">
        <v>111622</v>
      </c>
      <c r="O119" s="13">
        <v>0</v>
      </c>
      <c r="P119" s="13">
        <v>207682.5</v>
      </c>
      <c r="Q119" s="35">
        <v>14688.96154012799</v>
      </c>
      <c r="R119" s="13">
        <v>61474</v>
      </c>
      <c r="S119" s="13">
        <v>0</v>
      </c>
      <c r="T119" s="13">
        <v>46105.5</v>
      </c>
      <c r="U119" s="35">
        <v>1080.6067042981458</v>
      </c>
      <c r="V119" s="13">
        <v>26</v>
      </c>
      <c r="W119" s="13">
        <v>0</v>
      </c>
      <c r="X119" s="13">
        <v>19.5</v>
      </c>
      <c r="Y119" s="35">
        <v>21068.543455753501</v>
      </c>
      <c r="Z119" s="13">
        <v>1538</v>
      </c>
      <c r="AA119" s="13">
        <v>2945</v>
      </c>
      <c r="AB119" s="13">
        <v>-1054</v>
      </c>
    </row>
    <row r="120" spans="1:28">
      <c r="A120" s="2">
        <v>316</v>
      </c>
      <c r="B120" s="1" t="s">
        <v>554</v>
      </c>
      <c r="C120" s="13">
        <v>2596724.1928265183</v>
      </c>
      <c r="D120" s="13">
        <v>2534414.2408437063</v>
      </c>
      <c r="E120" s="13">
        <v>62309.951982811988</v>
      </c>
      <c r="F120" s="13">
        <v>2759468</v>
      </c>
      <c r="G120" s="13">
        <v>2698774</v>
      </c>
      <c r="H120" s="13">
        <v>60694</v>
      </c>
      <c r="I120" s="13">
        <v>102337</v>
      </c>
      <c r="J120" s="13">
        <v>95588</v>
      </c>
      <c r="K120" s="13">
        <v>6749</v>
      </c>
      <c r="L120" s="35">
        <v>617084</v>
      </c>
      <c r="M120" s="13">
        <v>814835</v>
      </c>
      <c r="N120" s="13">
        <v>598682</v>
      </c>
      <c r="O120" s="13">
        <v>93456</v>
      </c>
      <c r="P120" s="13">
        <v>309609</v>
      </c>
      <c r="Q120" s="35">
        <v>41102.440478098542</v>
      </c>
      <c r="R120" s="13">
        <v>121716</v>
      </c>
      <c r="S120" s="13">
        <v>2076</v>
      </c>
      <c r="T120" s="13">
        <v>89730</v>
      </c>
      <c r="U120" s="35">
        <v>13748.460384257532</v>
      </c>
      <c r="V120" s="13">
        <v>28910</v>
      </c>
      <c r="W120" s="13">
        <v>0</v>
      </c>
      <c r="X120" s="13">
        <v>21682.5</v>
      </c>
      <c r="Y120" s="35">
        <v>13486.364687237186</v>
      </c>
      <c r="Z120" s="13">
        <v>112843</v>
      </c>
      <c r="AA120" s="13">
        <v>78109</v>
      </c>
      <c r="AB120" s="13">
        <v>27453</v>
      </c>
    </row>
    <row r="121" spans="1:28">
      <c r="A121" s="2">
        <v>317</v>
      </c>
      <c r="B121" s="1" t="s">
        <v>110</v>
      </c>
      <c r="C121" s="13">
        <v>691959.39311076433</v>
      </c>
      <c r="D121" s="13">
        <v>691959.39311076433</v>
      </c>
      <c r="E121" s="13">
        <v>0</v>
      </c>
      <c r="F121" s="13">
        <v>693065</v>
      </c>
      <c r="G121" s="13">
        <v>690203</v>
      </c>
      <c r="H121" s="13">
        <v>2862</v>
      </c>
      <c r="I121" s="13">
        <v>48672</v>
      </c>
      <c r="J121" s="13">
        <v>48672</v>
      </c>
      <c r="K121" s="13">
        <v>0</v>
      </c>
      <c r="L121" s="35">
        <v>190048</v>
      </c>
      <c r="M121" s="13">
        <v>330078.25</v>
      </c>
      <c r="N121" s="13">
        <v>96781</v>
      </c>
      <c r="O121" s="13">
        <v>0</v>
      </c>
      <c r="P121" s="13">
        <v>142536</v>
      </c>
      <c r="Q121" s="35">
        <v>17107.088873616551</v>
      </c>
      <c r="R121" s="13">
        <v>40915</v>
      </c>
      <c r="S121" s="13">
        <v>346</v>
      </c>
      <c r="T121" s="13">
        <v>30426.75</v>
      </c>
      <c r="U121" s="35">
        <v>2856.8115666395383</v>
      </c>
      <c r="V121" s="13">
        <v>0</v>
      </c>
      <c r="W121" s="13">
        <v>0</v>
      </c>
      <c r="X121" s="13">
        <v>0</v>
      </c>
      <c r="Y121" s="35">
        <v>0</v>
      </c>
      <c r="Z121" s="13">
        <v>0</v>
      </c>
      <c r="AA121" s="13">
        <v>3050</v>
      </c>
      <c r="AB121" s="13">
        <v>-2287</v>
      </c>
    </row>
    <row r="122" spans="1:28">
      <c r="A122" s="2">
        <v>321</v>
      </c>
      <c r="B122" s="1" t="s">
        <v>111</v>
      </c>
      <c r="C122" s="13">
        <v>3949197.428979191</v>
      </c>
      <c r="D122" s="13">
        <v>3835252.0194116761</v>
      </c>
      <c r="E122" s="13">
        <v>113945.40956751489</v>
      </c>
      <c r="F122" s="13">
        <v>3902797</v>
      </c>
      <c r="G122" s="13">
        <v>3787954</v>
      </c>
      <c r="H122" s="13">
        <v>114843</v>
      </c>
      <c r="I122" s="13">
        <v>69537</v>
      </c>
      <c r="J122" s="13">
        <v>69537</v>
      </c>
      <c r="K122" s="13">
        <v>0</v>
      </c>
      <c r="L122" s="35">
        <v>477792</v>
      </c>
      <c r="M122" s="13">
        <v>608436</v>
      </c>
      <c r="N122" s="13">
        <v>723942</v>
      </c>
      <c r="O122" s="13">
        <v>2330</v>
      </c>
      <c r="P122" s="13">
        <v>-113176</v>
      </c>
      <c r="Q122" s="35">
        <v>35433.430474325854</v>
      </c>
      <c r="R122" s="13">
        <v>95603</v>
      </c>
      <c r="S122" s="13">
        <v>0</v>
      </c>
      <c r="T122" s="13">
        <v>71702.25</v>
      </c>
      <c r="U122" s="35">
        <v>4826.5056585939674</v>
      </c>
      <c r="V122" s="13">
        <v>61233</v>
      </c>
      <c r="W122" s="13">
        <v>10269</v>
      </c>
      <c r="X122" s="13">
        <v>38223</v>
      </c>
      <c r="Y122" s="35">
        <v>11198.024479566297</v>
      </c>
      <c r="Z122" s="13">
        <v>99535</v>
      </c>
      <c r="AA122" s="13">
        <v>63232</v>
      </c>
      <c r="AB122" s="13">
        <v>29274</v>
      </c>
    </row>
    <row r="123" spans="1:28">
      <c r="A123" s="2">
        <v>326</v>
      </c>
      <c r="B123" s="1" t="s">
        <v>555</v>
      </c>
      <c r="C123" s="13">
        <v>751699.52710543456</v>
      </c>
      <c r="D123" s="13">
        <v>682707.60274109221</v>
      </c>
      <c r="E123" s="13">
        <v>68991.924364342369</v>
      </c>
      <c r="F123" s="13">
        <v>714751</v>
      </c>
      <c r="G123" s="13">
        <v>684535</v>
      </c>
      <c r="H123" s="13">
        <v>30216</v>
      </c>
      <c r="I123" s="13">
        <v>14484</v>
      </c>
      <c r="J123" s="13">
        <v>12218</v>
      </c>
      <c r="K123" s="13">
        <v>2266</v>
      </c>
      <c r="L123" s="35">
        <v>106423</v>
      </c>
      <c r="M123" s="13">
        <v>177040</v>
      </c>
      <c r="N123" s="13">
        <v>62115</v>
      </c>
      <c r="O123" s="13">
        <v>0</v>
      </c>
      <c r="P123" s="13">
        <v>79817.25</v>
      </c>
      <c r="Q123" s="35">
        <v>21645.914565477528</v>
      </c>
      <c r="R123" s="13">
        <v>69610</v>
      </c>
      <c r="S123" s="13">
        <v>339</v>
      </c>
      <c r="T123" s="13">
        <v>51953.25</v>
      </c>
      <c r="U123" s="35">
        <v>6866.2411006345628</v>
      </c>
      <c r="V123" s="13">
        <v>9936</v>
      </c>
      <c r="W123" s="13">
        <v>0</v>
      </c>
      <c r="X123" s="13">
        <v>7452</v>
      </c>
      <c r="Y123" s="35">
        <v>5902.7987656347905</v>
      </c>
      <c r="Z123" s="13">
        <v>24332</v>
      </c>
      <c r="AA123" s="13">
        <v>17795</v>
      </c>
      <c r="AB123" s="13">
        <v>4903</v>
      </c>
    </row>
    <row r="124" spans="1:28">
      <c r="A124" s="2">
        <v>327</v>
      </c>
      <c r="B124" s="1" t="s">
        <v>112</v>
      </c>
      <c r="C124" s="13">
        <v>1727737.7724678423</v>
      </c>
      <c r="D124" s="13">
        <v>1625932.8129065169</v>
      </c>
      <c r="E124" s="13">
        <v>101804.95956132535</v>
      </c>
      <c r="F124" s="13">
        <v>1937761</v>
      </c>
      <c r="G124" s="13">
        <v>1848339</v>
      </c>
      <c r="H124" s="13">
        <v>89422</v>
      </c>
      <c r="I124" s="13">
        <v>62480</v>
      </c>
      <c r="J124" s="13">
        <v>61686</v>
      </c>
      <c r="K124" s="13">
        <v>794</v>
      </c>
      <c r="L124" s="35">
        <v>716093</v>
      </c>
      <c r="M124" s="13">
        <v>916295</v>
      </c>
      <c r="N124" s="13">
        <v>656593</v>
      </c>
      <c r="O124" s="13">
        <v>1040</v>
      </c>
      <c r="P124" s="13">
        <v>260742</v>
      </c>
      <c r="Q124" s="35">
        <v>25172.932219587725</v>
      </c>
      <c r="R124" s="13">
        <v>111110</v>
      </c>
      <c r="S124" s="13">
        <v>876</v>
      </c>
      <c r="T124" s="13">
        <v>82675.5</v>
      </c>
      <c r="U124" s="35">
        <v>12886.514019759639</v>
      </c>
      <c r="V124" s="13">
        <v>53105</v>
      </c>
      <c r="W124" s="13">
        <v>0</v>
      </c>
      <c r="X124" s="13">
        <v>39828.75</v>
      </c>
      <c r="Y124" s="35">
        <v>23644.717928786107</v>
      </c>
      <c r="Z124" s="13">
        <v>245788</v>
      </c>
      <c r="AA124" s="13">
        <v>57226</v>
      </c>
      <c r="AB124" s="13">
        <v>147549</v>
      </c>
    </row>
    <row r="125" spans="1:28">
      <c r="A125" s="2">
        <v>329</v>
      </c>
      <c r="B125" s="1" t="s">
        <v>473</v>
      </c>
      <c r="C125" s="13">
        <v>738632.39790918003</v>
      </c>
      <c r="D125" s="13">
        <v>684824.73977543856</v>
      </c>
      <c r="E125" s="13">
        <v>53807.658133741519</v>
      </c>
      <c r="F125" s="13">
        <v>769737</v>
      </c>
      <c r="G125" s="13">
        <v>718479</v>
      </c>
      <c r="H125" s="13">
        <v>51258</v>
      </c>
      <c r="I125" s="13">
        <v>18373</v>
      </c>
      <c r="J125" s="13">
        <v>17860</v>
      </c>
      <c r="K125" s="13">
        <v>513</v>
      </c>
      <c r="L125" s="35">
        <v>144828</v>
      </c>
      <c r="M125" s="13">
        <v>143032</v>
      </c>
      <c r="N125" s="13">
        <v>142568</v>
      </c>
      <c r="O125" s="13">
        <v>0</v>
      </c>
      <c r="P125" s="13">
        <v>464</v>
      </c>
      <c r="Q125" s="35">
        <v>34338.278212601042</v>
      </c>
      <c r="R125" s="13">
        <v>77954</v>
      </c>
      <c r="S125" s="13">
        <v>4030</v>
      </c>
      <c r="T125" s="13">
        <v>55443</v>
      </c>
      <c r="U125" s="35">
        <v>3619.3867657026817</v>
      </c>
      <c r="V125" s="13">
        <v>1</v>
      </c>
      <c r="W125" s="13">
        <v>0</v>
      </c>
      <c r="X125" s="13">
        <v>0.75</v>
      </c>
      <c r="Y125" s="35">
        <v>0</v>
      </c>
      <c r="Z125" s="13">
        <v>17323</v>
      </c>
      <c r="AA125" s="13">
        <v>6301</v>
      </c>
      <c r="AB125" s="13">
        <v>8421</v>
      </c>
    </row>
    <row r="126" spans="1:28">
      <c r="A126" s="2">
        <v>331</v>
      </c>
      <c r="B126" s="1" t="s">
        <v>113</v>
      </c>
      <c r="C126" s="13">
        <v>818045.43114869972</v>
      </c>
      <c r="D126" s="13">
        <v>778026.95680937055</v>
      </c>
      <c r="E126" s="13">
        <v>40018.474339329194</v>
      </c>
      <c r="F126" s="13">
        <v>856668</v>
      </c>
      <c r="G126" s="13">
        <v>825807</v>
      </c>
      <c r="H126" s="13">
        <v>30861</v>
      </c>
      <c r="I126" s="13">
        <v>76481</v>
      </c>
      <c r="J126" s="13">
        <v>73085</v>
      </c>
      <c r="K126" s="13">
        <v>3396</v>
      </c>
      <c r="L126" s="35">
        <v>125061</v>
      </c>
      <c r="M126" s="13">
        <v>201177</v>
      </c>
      <c r="N126" s="13">
        <v>91253</v>
      </c>
      <c r="O126" s="13">
        <v>233</v>
      </c>
      <c r="P126" s="13">
        <v>93795.75</v>
      </c>
      <c r="Q126" s="35">
        <v>12066.824032021654</v>
      </c>
      <c r="R126" s="13">
        <v>24009</v>
      </c>
      <c r="S126" s="13">
        <v>53</v>
      </c>
      <c r="T126" s="13">
        <v>17967</v>
      </c>
      <c r="U126" s="35">
        <v>13554.971154644496</v>
      </c>
      <c r="V126" s="13">
        <v>10932</v>
      </c>
      <c r="W126" s="13">
        <v>0</v>
      </c>
      <c r="X126" s="13">
        <v>8199</v>
      </c>
      <c r="Y126" s="35">
        <v>990.65849564252994</v>
      </c>
      <c r="Z126" s="13">
        <v>11985</v>
      </c>
      <c r="AA126" s="13">
        <v>1562</v>
      </c>
      <c r="AB126" s="13">
        <v>8372</v>
      </c>
    </row>
    <row r="127" spans="1:28">
      <c r="A127" s="2">
        <v>332</v>
      </c>
      <c r="B127" s="1" t="s">
        <v>556</v>
      </c>
      <c r="C127" s="13">
        <v>435737.80359442561</v>
      </c>
      <c r="D127" s="13">
        <v>435737.80359442561</v>
      </c>
      <c r="E127" s="13">
        <v>0</v>
      </c>
      <c r="F127" s="13">
        <v>493139</v>
      </c>
      <c r="G127" s="13">
        <v>493139</v>
      </c>
      <c r="H127" s="13">
        <v>0</v>
      </c>
      <c r="I127" s="13">
        <v>7366</v>
      </c>
      <c r="J127" s="13">
        <v>7366</v>
      </c>
      <c r="K127" s="13">
        <v>0</v>
      </c>
      <c r="L127" s="35">
        <v>167294</v>
      </c>
      <c r="M127" s="13">
        <v>255008</v>
      </c>
      <c r="N127" s="13">
        <v>101428</v>
      </c>
      <c r="O127" s="13">
        <v>1961</v>
      </c>
      <c r="P127" s="13">
        <v>125470.5</v>
      </c>
      <c r="Q127" s="35">
        <v>11868.767016259169</v>
      </c>
      <c r="R127" s="13">
        <v>41827</v>
      </c>
      <c r="S127" s="13">
        <v>0</v>
      </c>
      <c r="T127" s="13">
        <v>31370.25</v>
      </c>
      <c r="U127" s="35">
        <v>222.38128652358034</v>
      </c>
      <c r="V127" s="13">
        <v>0</v>
      </c>
      <c r="W127" s="13">
        <v>0</v>
      </c>
      <c r="X127" s="13">
        <v>0</v>
      </c>
      <c r="Y127" s="35">
        <v>0</v>
      </c>
      <c r="Z127" s="13">
        <v>0</v>
      </c>
      <c r="AA127" s="13">
        <v>1875</v>
      </c>
      <c r="AB127" s="13">
        <v>-1405</v>
      </c>
    </row>
    <row r="128" spans="1:28">
      <c r="A128" s="2">
        <v>333</v>
      </c>
      <c r="B128" s="1" t="s">
        <v>474</v>
      </c>
      <c r="C128" s="13">
        <v>5894548.6249233969</v>
      </c>
      <c r="D128" s="13">
        <v>5560313.233059017</v>
      </c>
      <c r="E128" s="13">
        <v>334235.39186438033</v>
      </c>
      <c r="F128" s="13">
        <v>5516027</v>
      </c>
      <c r="G128" s="13">
        <v>5198800</v>
      </c>
      <c r="H128" s="13">
        <v>317227</v>
      </c>
      <c r="I128" s="13">
        <v>224979</v>
      </c>
      <c r="J128" s="13">
        <v>168734</v>
      </c>
      <c r="K128" s="13">
        <v>56245</v>
      </c>
      <c r="L128" s="35">
        <v>1244858</v>
      </c>
      <c r="M128" s="13">
        <v>1867970</v>
      </c>
      <c r="N128" s="13">
        <v>1295313</v>
      </c>
      <c r="O128" s="13">
        <v>7200</v>
      </c>
      <c r="P128" s="13">
        <v>579857</v>
      </c>
      <c r="Q128" s="35">
        <v>110373.85485353292</v>
      </c>
      <c r="R128" s="13">
        <v>202246</v>
      </c>
      <c r="S128" s="13">
        <v>1138</v>
      </c>
      <c r="T128" s="13">
        <v>150831</v>
      </c>
      <c r="U128" s="35">
        <v>6395.2130213050896</v>
      </c>
      <c r="V128" s="13">
        <v>28412</v>
      </c>
      <c r="W128" s="13">
        <v>0</v>
      </c>
      <c r="X128" s="13">
        <v>21309</v>
      </c>
      <c r="Y128" s="35">
        <v>41827.751773311044</v>
      </c>
      <c r="Z128" s="13">
        <v>132450</v>
      </c>
      <c r="AA128" s="13">
        <v>27661</v>
      </c>
      <c r="AB128" s="13">
        <v>81546</v>
      </c>
    </row>
    <row r="129" spans="1:28">
      <c r="A129" s="2">
        <v>335</v>
      </c>
      <c r="B129" s="1" t="s">
        <v>114</v>
      </c>
      <c r="C129" s="13">
        <v>694313.40969453542</v>
      </c>
      <c r="D129" s="13">
        <v>691288.24430483254</v>
      </c>
      <c r="E129" s="13">
        <v>3025.1653897029028</v>
      </c>
      <c r="F129" s="13">
        <v>665081</v>
      </c>
      <c r="G129" s="13">
        <v>658355</v>
      </c>
      <c r="H129" s="13">
        <v>6726</v>
      </c>
      <c r="I129" s="13">
        <v>19640</v>
      </c>
      <c r="J129" s="13">
        <v>19640</v>
      </c>
      <c r="K129" s="13">
        <v>0</v>
      </c>
      <c r="L129" s="35">
        <v>157383</v>
      </c>
      <c r="M129" s="13">
        <v>273345</v>
      </c>
      <c r="N129" s="13">
        <v>66309</v>
      </c>
      <c r="O129" s="13">
        <v>0</v>
      </c>
      <c r="P129" s="13">
        <v>118037.25</v>
      </c>
      <c r="Q129" s="35">
        <v>23847.438503692894</v>
      </c>
      <c r="R129" s="13">
        <v>92391</v>
      </c>
      <c r="S129" s="13">
        <v>0</v>
      </c>
      <c r="T129" s="13">
        <v>69293.25</v>
      </c>
      <c r="U129" s="35">
        <v>0</v>
      </c>
      <c r="V129" s="13">
        <v>0</v>
      </c>
      <c r="W129" s="13">
        <v>0</v>
      </c>
      <c r="X129" s="13">
        <v>0</v>
      </c>
      <c r="Y129" s="35">
        <v>2523.6938479425571</v>
      </c>
      <c r="Z129" s="13">
        <v>10323</v>
      </c>
      <c r="AA129" s="13">
        <v>18765</v>
      </c>
      <c r="AB129" s="13">
        <v>-5110</v>
      </c>
    </row>
    <row r="130" spans="1:28">
      <c r="A130" s="2">
        <v>339</v>
      </c>
      <c r="B130" s="1" t="s">
        <v>115</v>
      </c>
      <c r="C130" s="13">
        <v>255541.21965689852</v>
      </c>
      <c r="D130" s="13">
        <v>255541.21965689852</v>
      </c>
      <c r="E130" s="13">
        <v>0</v>
      </c>
      <c r="F130" s="13">
        <v>324900</v>
      </c>
      <c r="G130" s="13">
        <v>320286</v>
      </c>
      <c r="H130" s="13">
        <v>4614</v>
      </c>
      <c r="I130" s="13">
        <v>6696</v>
      </c>
      <c r="J130" s="13">
        <v>6696</v>
      </c>
      <c r="K130" s="13">
        <v>0</v>
      </c>
      <c r="L130" s="35">
        <v>55826</v>
      </c>
      <c r="M130" s="13">
        <v>99282.5</v>
      </c>
      <c r="N130" s="13">
        <v>10749</v>
      </c>
      <c r="O130" s="13">
        <v>0</v>
      </c>
      <c r="P130" s="13">
        <v>41869.5</v>
      </c>
      <c r="Q130" s="35">
        <v>7583.1795433962379</v>
      </c>
      <c r="R130" s="13">
        <v>22080</v>
      </c>
      <c r="S130" s="13">
        <v>0</v>
      </c>
      <c r="T130" s="13">
        <v>16560</v>
      </c>
      <c r="U130" s="35">
        <v>0</v>
      </c>
      <c r="V130" s="13">
        <v>1</v>
      </c>
      <c r="W130" s="13">
        <v>0</v>
      </c>
      <c r="X130" s="13">
        <v>0.75</v>
      </c>
      <c r="Y130" s="35">
        <v>0</v>
      </c>
      <c r="Z130" s="13">
        <v>1</v>
      </c>
      <c r="AA130" s="13">
        <v>0</v>
      </c>
      <c r="AB130" s="13">
        <v>1</v>
      </c>
    </row>
    <row r="131" spans="1:28">
      <c r="A131" s="2">
        <v>340</v>
      </c>
      <c r="B131" s="1" t="s">
        <v>116</v>
      </c>
      <c r="C131" s="13">
        <v>2490623.1669395566</v>
      </c>
      <c r="D131" s="13">
        <v>2408743.5157917081</v>
      </c>
      <c r="E131" s="13">
        <v>81879.651147848563</v>
      </c>
      <c r="F131" s="13">
        <v>2662307</v>
      </c>
      <c r="G131" s="13">
        <v>2581688</v>
      </c>
      <c r="H131" s="13">
        <v>80619</v>
      </c>
      <c r="I131" s="13">
        <v>92020</v>
      </c>
      <c r="J131" s="13">
        <v>92020</v>
      </c>
      <c r="K131" s="13">
        <v>0</v>
      </c>
      <c r="L131" s="35">
        <v>550781</v>
      </c>
      <c r="M131" s="13">
        <v>956605.25</v>
      </c>
      <c r="N131" s="13">
        <v>409930</v>
      </c>
      <c r="O131" s="13">
        <v>0</v>
      </c>
      <c r="P131" s="13">
        <v>413085.75</v>
      </c>
      <c r="Q131" s="35">
        <v>27741.949233293024</v>
      </c>
      <c r="R131" s="13">
        <v>76188</v>
      </c>
      <c r="S131" s="13">
        <v>1200</v>
      </c>
      <c r="T131" s="13">
        <v>56241</v>
      </c>
      <c r="U131" s="35">
        <v>8787.5628851857327</v>
      </c>
      <c r="V131" s="13">
        <v>15844</v>
      </c>
      <c r="W131" s="13">
        <v>0</v>
      </c>
      <c r="X131" s="13">
        <v>11883</v>
      </c>
      <c r="Y131" s="35">
        <v>6204.7357540383246</v>
      </c>
      <c r="Z131" s="13">
        <v>55669</v>
      </c>
      <c r="AA131" s="13">
        <v>5160</v>
      </c>
      <c r="AB131" s="13">
        <v>41545</v>
      </c>
    </row>
    <row r="132" spans="1:28">
      <c r="A132" s="2">
        <v>342</v>
      </c>
      <c r="B132" s="1" t="s">
        <v>117</v>
      </c>
      <c r="C132" s="13">
        <v>6433052.5999736246</v>
      </c>
      <c r="D132" s="13">
        <v>6099438.9025995247</v>
      </c>
      <c r="E132" s="13">
        <v>333613.69737410021</v>
      </c>
      <c r="F132" s="13">
        <v>6428268</v>
      </c>
      <c r="G132" s="13">
        <v>6097732</v>
      </c>
      <c r="H132" s="13">
        <v>330536</v>
      </c>
      <c r="I132" s="13">
        <v>257450</v>
      </c>
      <c r="J132" s="13">
        <v>229370</v>
      </c>
      <c r="K132" s="13">
        <v>28080</v>
      </c>
      <c r="L132" s="35">
        <v>1392564</v>
      </c>
      <c r="M132" s="13">
        <v>2020966</v>
      </c>
      <c r="N132" s="13">
        <v>1271441</v>
      </c>
      <c r="O132" s="13">
        <v>82277</v>
      </c>
      <c r="P132" s="13">
        <v>831802</v>
      </c>
      <c r="Q132" s="35">
        <v>112801.36986060097</v>
      </c>
      <c r="R132" s="13">
        <v>400277</v>
      </c>
      <c r="S132" s="13">
        <v>1638</v>
      </c>
      <c r="T132" s="13">
        <v>298979.25</v>
      </c>
      <c r="U132" s="35">
        <v>4433.6174604543739</v>
      </c>
      <c r="V132" s="13">
        <v>722</v>
      </c>
      <c r="W132" s="13">
        <v>162</v>
      </c>
      <c r="X132" s="13">
        <v>420</v>
      </c>
      <c r="Y132" s="35">
        <v>13457.928048972535</v>
      </c>
      <c r="Z132" s="13">
        <v>21926</v>
      </c>
      <c r="AA132" s="13">
        <v>31661</v>
      </c>
      <c r="AB132" s="13">
        <v>-6186</v>
      </c>
    </row>
    <row r="133" spans="1:28">
      <c r="A133" s="2">
        <v>344</v>
      </c>
      <c r="B133" s="1" t="s">
        <v>118</v>
      </c>
      <c r="C133" s="13">
        <v>123365386.53693649</v>
      </c>
      <c r="D133" s="13">
        <v>118978946.4574265</v>
      </c>
      <c r="E133" s="13">
        <v>4386440.0795099866</v>
      </c>
      <c r="F133" s="13">
        <v>113268700</v>
      </c>
      <c r="G133" s="13">
        <v>109572763</v>
      </c>
      <c r="H133" s="13">
        <v>3695937</v>
      </c>
      <c r="I133" s="13">
        <v>6473641</v>
      </c>
      <c r="J133" s="13">
        <v>5800301</v>
      </c>
      <c r="K133" s="13">
        <v>673340</v>
      </c>
      <c r="L133" s="35">
        <v>51291143</v>
      </c>
      <c r="M133" s="13">
        <v>65723543</v>
      </c>
      <c r="N133" s="13">
        <v>38713598</v>
      </c>
      <c r="O133" s="13">
        <v>1098238</v>
      </c>
      <c r="P133" s="13">
        <v>28108183</v>
      </c>
      <c r="Q133" s="35">
        <v>564602.85209147853</v>
      </c>
      <c r="R133" s="13">
        <v>1637258</v>
      </c>
      <c r="S133" s="13">
        <v>46695</v>
      </c>
      <c r="T133" s="13">
        <v>1192922.25</v>
      </c>
      <c r="U133" s="35">
        <v>72864.016494639567</v>
      </c>
      <c r="V133" s="13">
        <v>281149</v>
      </c>
      <c r="W133" s="13">
        <v>0</v>
      </c>
      <c r="X133" s="13">
        <v>210861.75</v>
      </c>
      <c r="Y133" s="35">
        <v>217395.32522708768</v>
      </c>
      <c r="Z133" s="13">
        <v>1220525</v>
      </c>
      <c r="AA133" s="13">
        <v>256330</v>
      </c>
      <c r="AB133" s="13">
        <v>891353</v>
      </c>
    </row>
    <row r="134" spans="1:28">
      <c r="A134" s="2">
        <v>345</v>
      </c>
      <c r="B134" s="1" t="s">
        <v>119</v>
      </c>
      <c r="C134" s="13">
        <v>12046613.735276971</v>
      </c>
      <c r="D134" s="13">
        <v>11291322.072591616</v>
      </c>
      <c r="E134" s="13">
        <v>755291.66268535529</v>
      </c>
      <c r="F134" s="13">
        <v>13703987</v>
      </c>
      <c r="G134" s="13">
        <v>13059027</v>
      </c>
      <c r="H134" s="13">
        <v>644960</v>
      </c>
      <c r="I134" s="13">
        <v>349917</v>
      </c>
      <c r="J134" s="13">
        <v>326885</v>
      </c>
      <c r="K134" s="13">
        <v>23032</v>
      </c>
      <c r="L134" s="35">
        <v>2257653</v>
      </c>
      <c r="M134" s="13">
        <v>2524357</v>
      </c>
      <c r="N134" s="13">
        <v>1596510</v>
      </c>
      <c r="O134" s="13">
        <v>21041</v>
      </c>
      <c r="P134" s="13">
        <v>948888</v>
      </c>
      <c r="Q134" s="35">
        <v>61814.396006240604</v>
      </c>
      <c r="R134" s="13">
        <v>216431</v>
      </c>
      <c r="S134" s="13">
        <v>8378</v>
      </c>
      <c r="T134" s="13">
        <v>156039.75</v>
      </c>
      <c r="U134" s="35">
        <v>19457.049295499164</v>
      </c>
      <c r="V134" s="13">
        <v>28837</v>
      </c>
      <c r="W134" s="13">
        <v>0</v>
      </c>
      <c r="X134" s="13">
        <v>21627.75</v>
      </c>
      <c r="Y134" s="35">
        <v>20983.92711750259</v>
      </c>
      <c r="Z134" s="13">
        <v>523775</v>
      </c>
      <c r="AA134" s="13">
        <v>156774</v>
      </c>
      <c r="AB134" s="13">
        <v>282849</v>
      </c>
    </row>
    <row r="135" spans="1:28">
      <c r="A135" s="2">
        <v>351</v>
      </c>
      <c r="B135" s="1" t="s">
        <v>120</v>
      </c>
      <c r="C135" s="13">
        <v>714222.86160670908</v>
      </c>
      <c r="D135" s="13">
        <v>661470.84071746317</v>
      </c>
      <c r="E135" s="13">
        <v>52752.020889245934</v>
      </c>
      <c r="F135" s="13">
        <v>696805</v>
      </c>
      <c r="G135" s="13">
        <v>638023</v>
      </c>
      <c r="H135" s="13">
        <v>58782</v>
      </c>
      <c r="I135" s="13">
        <v>17551</v>
      </c>
      <c r="J135" s="13">
        <v>17460</v>
      </c>
      <c r="K135" s="13">
        <v>91</v>
      </c>
      <c r="L135" s="35">
        <v>188676</v>
      </c>
      <c r="M135" s="13">
        <v>232410</v>
      </c>
      <c r="N135" s="13">
        <v>179408</v>
      </c>
      <c r="O135" s="13">
        <v>777</v>
      </c>
      <c r="P135" s="13">
        <v>53779</v>
      </c>
      <c r="Q135" s="35">
        <v>14075.786178033266</v>
      </c>
      <c r="R135" s="13">
        <v>53896</v>
      </c>
      <c r="S135" s="13">
        <v>0</v>
      </c>
      <c r="T135" s="13">
        <v>40422</v>
      </c>
      <c r="U135" s="35">
        <v>1579.4324444430667</v>
      </c>
      <c r="V135" s="13">
        <v>13441</v>
      </c>
      <c r="W135" s="13">
        <v>0</v>
      </c>
      <c r="X135" s="13">
        <v>10080.75</v>
      </c>
      <c r="Y135" s="35">
        <v>3724.0436517642643</v>
      </c>
      <c r="Z135" s="13">
        <v>122692</v>
      </c>
      <c r="AA135" s="13">
        <v>104353</v>
      </c>
      <c r="AB135" s="13">
        <v>14147</v>
      </c>
    </row>
    <row r="136" spans="1:28">
      <c r="A136" s="2">
        <v>352</v>
      </c>
      <c r="B136" s="1" t="s">
        <v>121</v>
      </c>
      <c r="C136" s="13">
        <v>1925622.1485914607</v>
      </c>
      <c r="D136" s="13">
        <v>1884979.4929838902</v>
      </c>
      <c r="E136" s="13">
        <v>40642.655607570399</v>
      </c>
      <c r="F136" s="13">
        <v>2091233</v>
      </c>
      <c r="G136" s="13">
        <v>2060721</v>
      </c>
      <c r="H136" s="13">
        <v>30512</v>
      </c>
      <c r="I136" s="13">
        <v>104551</v>
      </c>
      <c r="J136" s="13">
        <v>101167</v>
      </c>
      <c r="K136" s="13">
        <v>3384</v>
      </c>
      <c r="L136" s="35">
        <v>487202</v>
      </c>
      <c r="M136" s="13">
        <v>769139</v>
      </c>
      <c r="N136" s="13">
        <v>345802</v>
      </c>
      <c r="O136" s="13">
        <v>0</v>
      </c>
      <c r="P136" s="13">
        <v>365401.5</v>
      </c>
      <c r="Q136" s="35">
        <v>38233.246877497731</v>
      </c>
      <c r="R136" s="13">
        <v>159769</v>
      </c>
      <c r="S136" s="13">
        <v>4748</v>
      </c>
      <c r="T136" s="13">
        <v>116265.75</v>
      </c>
      <c r="U136" s="35">
        <v>4844.4537545535468</v>
      </c>
      <c r="V136" s="13">
        <v>26735</v>
      </c>
      <c r="W136" s="13">
        <v>0</v>
      </c>
      <c r="X136" s="13">
        <v>20051.25</v>
      </c>
      <c r="Y136" s="35">
        <v>4010.4907640398992</v>
      </c>
      <c r="Z136" s="13">
        <v>250201</v>
      </c>
      <c r="AA136" s="13">
        <v>9676</v>
      </c>
      <c r="AB136" s="13">
        <v>181176</v>
      </c>
    </row>
    <row r="137" spans="1:28">
      <c r="A137" s="2">
        <v>353</v>
      </c>
      <c r="B137" s="1" t="s">
        <v>122</v>
      </c>
      <c r="C137" s="13">
        <v>5344203.8194279382</v>
      </c>
      <c r="D137" s="13">
        <v>5126549.8217698606</v>
      </c>
      <c r="E137" s="13">
        <v>217653.99765807786</v>
      </c>
      <c r="F137" s="13">
        <v>5311823</v>
      </c>
      <c r="G137" s="13">
        <v>5136027</v>
      </c>
      <c r="H137" s="13">
        <v>175796</v>
      </c>
      <c r="I137" s="13">
        <v>203360</v>
      </c>
      <c r="J137" s="13">
        <v>198181</v>
      </c>
      <c r="K137" s="13">
        <v>5179</v>
      </c>
      <c r="L137" s="35">
        <v>793805</v>
      </c>
      <c r="M137" s="13">
        <v>1177335</v>
      </c>
      <c r="N137" s="13">
        <v>582068</v>
      </c>
      <c r="O137" s="13">
        <v>0</v>
      </c>
      <c r="P137" s="13">
        <v>595267</v>
      </c>
      <c r="Q137" s="35">
        <v>26712.510686624661</v>
      </c>
      <c r="R137" s="13">
        <v>135855</v>
      </c>
      <c r="S137" s="13">
        <v>3774</v>
      </c>
      <c r="T137" s="13">
        <v>99060.75</v>
      </c>
      <c r="U137" s="35">
        <v>9067.071647873343</v>
      </c>
      <c r="V137" s="13">
        <v>10847</v>
      </c>
      <c r="W137" s="13">
        <v>0</v>
      </c>
      <c r="X137" s="13">
        <v>8135.25</v>
      </c>
      <c r="Y137" s="35">
        <v>8462.0962094534152</v>
      </c>
      <c r="Z137" s="13">
        <v>62219</v>
      </c>
      <c r="AA137" s="13">
        <v>9548</v>
      </c>
      <c r="AB137" s="13">
        <v>43972</v>
      </c>
    </row>
    <row r="138" spans="1:28">
      <c r="A138" s="2">
        <v>355</v>
      </c>
      <c r="B138" s="1" t="s">
        <v>123</v>
      </c>
      <c r="C138" s="13">
        <v>14262340.49951469</v>
      </c>
      <c r="D138" s="13">
        <v>13554649.497172119</v>
      </c>
      <c r="E138" s="13">
        <v>707691.00234257022</v>
      </c>
      <c r="F138" s="13">
        <v>13450666</v>
      </c>
      <c r="G138" s="13">
        <v>12823270</v>
      </c>
      <c r="H138" s="13">
        <v>627396</v>
      </c>
      <c r="I138" s="13">
        <v>283142</v>
      </c>
      <c r="J138" s="13">
        <v>283142</v>
      </c>
      <c r="K138" s="13">
        <v>0</v>
      </c>
      <c r="L138" s="35">
        <v>4438416</v>
      </c>
      <c r="M138" s="13">
        <v>6515052</v>
      </c>
      <c r="N138" s="13">
        <v>3756925</v>
      </c>
      <c r="O138" s="13">
        <v>35460</v>
      </c>
      <c r="P138" s="13">
        <v>2793587</v>
      </c>
      <c r="Q138" s="35">
        <v>93626.245187716486</v>
      </c>
      <c r="R138" s="13">
        <v>284648</v>
      </c>
      <c r="S138" s="13">
        <v>3675</v>
      </c>
      <c r="T138" s="13">
        <v>210729.75</v>
      </c>
      <c r="U138" s="35">
        <v>9410.9309009526187</v>
      </c>
      <c r="V138" s="13">
        <v>43441</v>
      </c>
      <c r="W138" s="13">
        <v>83</v>
      </c>
      <c r="X138" s="13">
        <v>32518.5</v>
      </c>
      <c r="Y138" s="35">
        <v>17448.305093264265</v>
      </c>
      <c r="Z138" s="13">
        <v>275693</v>
      </c>
      <c r="AA138" s="13">
        <v>58738</v>
      </c>
      <c r="AB138" s="13">
        <v>169871</v>
      </c>
    </row>
    <row r="139" spans="1:28">
      <c r="A139" s="2">
        <v>356</v>
      </c>
      <c r="B139" s="1" t="s">
        <v>124</v>
      </c>
      <c r="C139" s="13">
        <v>13604597.646181414</v>
      </c>
      <c r="D139" s="13">
        <v>13004912.384246223</v>
      </c>
      <c r="E139" s="13">
        <v>599685.26193519123</v>
      </c>
      <c r="F139" s="13">
        <v>13585924</v>
      </c>
      <c r="G139" s="13">
        <v>13068895</v>
      </c>
      <c r="H139" s="13">
        <v>517029</v>
      </c>
      <c r="I139" s="13">
        <v>489646</v>
      </c>
      <c r="J139" s="13">
        <v>426710</v>
      </c>
      <c r="K139" s="13">
        <v>62936</v>
      </c>
      <c r="L139" s="35">
        <v>2479241</v>
      </c>
      <c r="M139" s="13">
        <v>3599975</v>
      </c>
      <c r="N139" s="13">
        <v>1275153</v>
      </c>
      <c r="O139" s="13">
        <v>0</v>
      </c>
      <c r="P139" s="13">
        <v>1859430.75</v>
      </c>
      <c r="Q139" s="35">
        <v>97195.850824406822</v>
      </c>
      <c r="R139" s="13">
        <v>288207</v>
      </c>
      <c r="S139" s="13">
        <v>2024</v>
      </c>
      <c r="T139" s="13">
        <v>214637.25</v>
      </c>
      <c r="U139" s="35">
        <v>10238.950986502525</v>
      </c>
      <c r="V139" s="13">
        <v>24980</v>
      </c>
      <c r="W139" s="13">
        <v>0</v>
      </c>
      <c r="X139" s="13">
        <v>18735</v>
      </c>
      <c r="Y139" s="35">
        <v>32480.883087119244</v>
      </c>
      <c r="Z139" s="13">
        <v>468755</v>
      </c>
      <c r="AA139" s="13">
        <v>57732</v>
      </c>
      <c r="AB139" s="13">
        <v>326504</v>
      </c>
    </row>
    <row r="140" spans="1:28">
      <c r="A140" s="2">
        <v>358</v>
      </c>
      <c r="B140" s="1" t="s">
        <v>125</v>
      </c>
      <c r="C140" s="13">
        <v>1844596.8879796232</v>
      </c>
      <c r="D140" s="13">
        <v>1761351.9957311195</v>
      </c>
      <c r="E140" s="13">
        <v>83244.892248503631</v>
      </c>
      <c r="F140" s="13">
        <v>1837807</v>
      </c>
      <c r="G140" s="13">
        <v>1776028</v>
      </c>
      <c r="H140" s="13">
        <v>61779</v>
      </c>
      <c r="I140" s="13">
        <v>88911</v>
      </c>
      <c r="J140" s="13">
        <v>88083</v>
      </c>
      <c r="K140" s="13">
        <v>828</v>
      </c>
      <c r="L140" s="35">
        <v>319807</v>
      </c>
      <c r="M140" s="13">
        <v>528023</v>
      </c>
      <c r="N140" s="13">
        <v>372471</v>
      </c>
      <c r="O140" s="13">
        <v>0</v>
      </c>
      <c r="P140" s="13">
        <v>155552</v>
      </c>
      <c r="Q140" s="35">
        <v>48555.795364919832</v>
      </c>
      <c r="R140" s="13">
        <v>54441</v>
      </c>
      <c r="S140" s="13">
        <v>2496</v>
      </c>
      <c r="T140" s="13">
        <v>38958.75</v>
      </c>
      <c r="U140" s="35">
        <v>6385.5823356682413</v>
      </c>
      <c r="V140" s="13">
        <v>35357</v>
      </c>
      <c r="W140" s="13">
        <v>6365</v>
      </c>
      <c r="X140" s="13">
        <v>21744</v>
      </c>
      <c r="Y140" s="35">
        <v>12345.893658297957</v>
      </c>
      <c r="Z140" s="13">
        <v>21937</v>
      </c>
      <c r="AA140" s="13">
        <v>16844</v>
      </c>
      <c r="AB140" s="13">
        <v>4210</v>
      </c>
    </row>
    <row r="141" spans="1:28">
      <c r="A141" s="2">
        <v>361</v>
      </c>
      <c r="B141" s="1" t="s">
        <v>126</v>
      </c>
      <c r="C141" s="13">
        <v>32996301.025680955</v>
      </c>
      <c r="D141" s="13">
        <v>32042601.783367611</v>
      </c>
      <c r="E141" s="13">
        <v>953699.24231334229</v>
      </c>
      <c r="F141" s="13">
        <v>28850397</v>
      </c>
      <c r="G141" s="13">
        <v>27940257</v>
      </c>
      <c r="H141" s="13">
        <v>910140</v>
      </c>
      <c r="I141" s="13">
        <v>1753549</v>
      </c>
      <c r="J141" s="13">
        <v>1677814</v>
      </c>
      <c r="K141" s="13">
        <v>75735</v>
      </c>
      <c r="L141" s="35">
        <v>9808756</v>
      </c>
      <c r="M141" s="13">
        <v>11855248</v>
      </c>
      <c r="N141" s="13">
        <v>8074988</v>
      </c>
      <c r="O141" s="13">
        <v>274588</v>
      </c>
      <c r="P141" s="13">
        <v>4054848</v>
      </c>
      <c r="Q141" s="35">
        <v>429720.07119837089</v>
      </c>
      <c r="R141" s="13">
        <v>675042</v>
      </c>
      <c r="S141" s="13">
        <v>16369</v>
      </c>
      <c r="T141" s="13">
        <v>494004.75</v>
      </c>
      <c r="U141" s="35">
        <v>27171.666249052425</v>
      </c>
      <c r="V141" s="13">
        <v>130079</v>
      </c>
      <c r="W141" s="13">
        <v>695</v>
      </c>
      <c r="X141" s="13">
        <v>97038</v>
      </c>
      <c r="Y141" s="35">
        <v>25176.828512362081</v>
      </c>
      <c r="Z141" s="13">
        <v>383309</v>
      </c>
      <c r="AA141" s="13">
        <v>48965</v>
      </c>
      <c r="AB141" s="13">
        <v>257597</v>
      </c>
    </row>
    <row r="142" spans="1:28">
      <c r="A142" s="2">
        <v>362</v>
      </c>
      <c r="B142" s="1" t="s">
        <v>127</v>
      </c>
      <c r="C142" s="13">
        <v>12324007.161009621</v>
      </c>
      <c r="D142" s="13">
        <v>11630986.905248679</v>
      </c>
      <c r="E142" s="13">
        <v>693020.25576094072</v>
      </c>
      <c r="F142" s="13">
        <v>11504187</v>
      </c>
      <c r="G142" s="13">
        <v>10924550</v>
      </c>
      <c r="H142" s="13">
        <v>579637</v>
      </c>
      <c r="I142" s="13">
        <v>629671</v>
      </c>
      <c r="J142" s="13">
        <v>448654</v>
      </c>
      <c r="K142" s="13">
        <v>181017</v>
      </c>
      <c r="L142" s="35">
        <v>2875523</v>
      </c>
      <c r="M142" s="13">
        <v>3599419</v>
      </c>
      <c r="N142" s="13">
        <v>1799156</v>
      </c>
      <c r="O142" s="13">
        <v>1050</v>
      </c>
      <c r="P142" s="13">
        <v>1801313</v>
      </c>
      <c r="Q142" s="35">
        <v>95691.991310501617</v>
      </c>
      <c r="R142" s="13">
        <v>383433</v>
      </c>
      <c r="S142" s="13">
        <v>6630</v>
      </c>
      <c r="T142" s="13">
        <v>282602.25</v>
      </c>
      <c r="U142" s="35">
        <v>29524.180095071562</v>
      </c>
      <c r="V142" s="13">
        <v>85650</v>
      </c>
      <c r="W142" s="13">
        <v>16799</v>
      </c>
      <c r="X142" s="13">
        <v>51638.25</v>
      </c>
      <c r="Y142" s="35">
        <v>66862.165902168854</v>
      </c>
      <c r="Z142" s="13">
        <v>316356</v>
      </c>
      <c r="AA142" s="13">
        <v>191348</v>
      </c>
      <c r="AB142" s="13">
        <v>101226</v>
      </c>
    </row>
    <row r="143" spans="1:28">
      <c r="A143" s="2">
        <v>363</v>
      </c>
      <c r="B143" s="1" t="s">
        <v>128</v>
      </c>
      <c r="C143" s="13">
        <v>580534736.52392459</v>
      </c>
      <c r="D143" s="13">
        <v>550998490.10125148</v>
      </c>
      <c r="E143" s="13">
        <v>29536246.422673102</v>
      </c>
      <c r="F143" s="13">
        <v>530319564</v>
      </c>
      <c r="G143" s="13">
        <v>508929126</v>
      </c>
      <c r="H143" s="13">
        <v>21390438</v>
      </c>
      <c r="I143" s="13">
        <v>16527770</v>
      </c>
      <c r="J143" s="13">
        <v>15985868</v>
      </c>
      <c r="K143" s="13">
        <v>541902</v>
      </c>
      <c r="L143" s="35">
        <v>202196002</v>
      </c>
      <c r="M143" s="13">
        <v>240155956</v>
      </c>
      <c r="N143" s="13">
        <v>188580115</v>
      </c>
      <c r="O143" s="13">
        <v>7294006</v>
      </c>
      <c r="P143" s="13">
        <v>58869847</v>
      </c>
      <c r="Q143" s="35">
        <v>1476935.4371115696</v>
      </c>
      <c r="R143" s="13">
        <v>5220459</v>
      </c>
      <c r="S143" s="13">
        <v>75909</v>
      </c>
      <c r="T143" s="13">
        <v>3858412.5</v>
      </c>
      <c r="U143" s="35">
        <v>263150.82425420504</v>
      </c>
      <c r="V143" s="13">
        <v>1259434</v>
      </c>
      <c r="W143" s="13">
        <v>3420</v>
      </c>
      <c r="X143" s="13">
        <v>942010.5</v>
      </c>
      <c r="Y143" s="35">
        <v>794853.74581592414</v>
      </c>
      <c r="Z143" s="13">
        <v>6165193</v>
      </c>
      <c r="AA143" s="13">
        <v>2017178</v>
      </c>
      <c r="AB143" s="13">
        <v>3252069</v>
      </c>
    </row>
    <row r="144" spans="1:28">
      <c r="A144" s="2">
        <v>364</v>
      </c>
      <c r="B144" s="1" t="s">
        <v>475</v>
      </c>
      <c r="C144" s="13">
        <v>571834.31414363254</v>
      </c>
      <c r="D144" s="13">
        <v>568059.38519865181</v>
      </c>
      <c r="E144" s="13">
        <v>3774.9289449806874</v>
      </c>
      <c r="F144" s="13">
        <v>453963</v>
      </c>
      <c r="G144" s="13">
        <v>447265</v>
      </c>
      <c r="H144" s="13">
        <v>6698</v>
      </c>
      <c r="I144" s="13">
        <v>33989</v>
      </c>
      <c r="J144" s="13">
        <v>33989</v>
      </c>
      <c r="K144" s="13">
        <v>0</v>
      </c>
      <c r="L144" s="35">
        <v>160462</v>
      </c>
      <c r="M144" s="13">
        <v>279544</v>
      </c>
      <c r="N144" s="13">
        <v>112888</v>
      </c>
      <c r="O144" s="13">
        <v>65475</v>
      </c>
      <c r="P144" s="13">
        <v>120346.5</v>
      </c>
      <c r="Q144" s="35">
        <v>27047.948291355344</v>
      </c>
      <c r="R144" s="13">
        <v>67571</v>
      </c>
      <c r="S144" s="13">
        <v>0</v>
      </c>
      <c r="T144" s="13">
        <v>50678.25</v>
      </c>
      <c r="U144" s="35">
        <v>15244.499846254257</v>
      </c>
      <c r="V144" s="13">
        <v>40122</v>
      </c>
      <c r="W144" s="13">
        <v>0</v>
      </c>
      <c r="X144" s="13">
        <v>30091.5</v>
      </c>
      <c r="Y144" s="35">
        <v>22110.064231218985</v>
      </c>
      <c r="Z144" s="13">
        <v>16440</v>
      </c>
      <c r="AA144" s="13">
        <v>10865</v>
      </c>
      <c r="AB144" s="13">
        <v>4620</v>
      </c>
    </row>
    <row r="145" spans="1:28">
      <c r="A145" s="2">
        <v>365</v>
      </c>
      <c r="B145" s="1" t="s">
        <v>429</v>
      </c>
      <c r="C145" s="13">
        <v>337095.71258090582</v>
      </c>
      <c r="D145" s="13">
        <v>337095.71258090582</v>
      </c>
      <c r="E145" s="13">
        <v>0</v>
      </c>
      <c r="F145" s="13">
        <v>275406</v>
      </c>
      <c r="G145" s="13">
        <v>275406</v>
      </c>
      <c r="H145" s="13">
        <v>0</v>
      </c>
      <c r="I145" s="13">
        <v>14480</v>
      </c>
      <c r="J145" s="13">
        <v>14480</v>
      </c>
      <c r="K145" s="13">
        <v>0</v>
      </c>
      <c r="L145" s="35">
        <v>129397</v>
      </c>
      <c r="M145" s="13">
        <v>203558</v>
      </c>
      <c r="N145" s="13">
        <v>44344</v>
      </c>
      <c r="O145" s="13">
        <v>0</v>
      </c>
      <c r="P145" s="13">
        <v>97047.75</v>
      </c>
      <c r="Q145" s="35">
        <v>16313.715972325208</v>
      </c>
      <c r="R145" s="13">
        <v>74998</v>
      </c>
      <c r="S145" s="13">
        <v>891</v>
      </c>
      <c r="T145" s="13">
        <v>55580.25</v>
      </c>
      <c r="U145" s="35">
        <v>1431.4700923860389</v>
      </c>
      <c r="V145" s="13">
        <v>0</v>
      </c>
      <c r="W145" s="13">
        <v>0</v>
      </c>
      <c r="X145" s="13">
        <v>0</v>
      </c>
      <c r="Y145" s="35">
        <v>0</v>
      </c>
      <c r="Z145" s="13">
        <v>0</v>
      </c>
      <c r="AA145" s="13">
        <v>18683</v>
      </c>
      <c r="AB145" s="13">
        <v>-14012</v>
      </c>
    </row>
    <row r="146" spans="1:28">
      <c r="A146" s="2">
        <v>366</v>
      </c>
      <c r="B146" s="1" t="s">
        <v>461</v>
      </c>
      <c r="C146" s="13">
        <v>1393936.8733509639</v>
      </c>
      <c r="D146" s="13">
        <v>1305958.3992534678</v>
      </c>
      <c r="E146" s="13">
        <v>87978.474097496219</v>
      </c>
      <c r="F146" s="13">
        <v>1526456</v>
      </c>
      <c r="G146" s="13">
        <v>1460183</v>
      </c>
      <c r="H146" s="13">
        <v>66273</v>
      </c>
      <c r="I146" s="13">
        <v>60032</v>
      </c>
      <c r="J146" s="13">
        <v>60032</v>
      </c>
      <c r="K146" s="13">
        <v>0</v>
      </c>
      <c r="L146" s="35">
        <v>437527</v>
      </c>
      <c r="M146" s="13">
        <v>562694</v>
      </c>
      <c r="N146" s="13">
        <v>405553</v>
      </c>
      <c r="O146" s="13">
        <v>5482</v>
      </c>
      <c r="P146" s="13">
        <v>162623</v>
      </c>
      <c r="Q146" s="35">
        <v>41434.21460045674</v>
      </c>
      <c r="R146" s="13">
        <v>69558</v>
      </c>
      <c r="S146" s="13">
        <v>0</v>
      </c>
      <c r="T146" s="13">
        <v>52168.5</v>
      </c>
      <c r="U146" s="35">
        <v>6255.1303211327549</v>
      </c>
      <c r="V146" s="13">
        <v>23405</v>
      </c>
      <c r="W146" s="13">
        <v>0</v>
      </c>
      <c r="X146" s="13">
        <v>17553.75</v>
      </c>
      <c r="Y146" s="35">
        <v>1498.5877173290266</v>
      </c>
      <c r="Z146" s="13">
        <v>97112</v>
      </c>
      <c r="AA146" s="13">
        <v>11469</v>
      </c>
      <c r="AB146" s="13">
        <v>64549</v>
      </c>
    </row>
    <row r="147" spans="1:28">
      <c r="A147" s="2">
        <v>370</v>
      </c>
      <c r="B147" s="1" t="s">
        <v>129</v>
      </c>
      <c r="C147" s="13">
        <v>442953.87893323251</v>
      </c>
      <c r="D147" s="13">
        <v>390855.88064776122</v>
      </c>
      <c r="E147" s="13">
        <v>52097.99828547128</v>
      </c>
      <c r="F147" s="13">
        <v>485427</v>
      </c>
      <c r="G147" s="13">
        <v>439436</v>
      </c>
      <c r="H147" s="13">
        <v>45991</v>
      </c>
      <c r="I147" s="13">
        <v>4610</v>
      </c>
      <c r="J147" s="13">
        <v>4610</v>
      </c>
      <c r="K147" s="13">
        <v>0</v>
      </c>
      <c r="L147" s="35">
        <v>336444</v>
      </c>
      <c r="M147" s="13">
        <v>496121</v>
      </c>
      <c r="N147" s="13">
        <v>129757</v>
      </c>
      <c r="O147" s="13">
        <v>0</v>
      </c>
      <c r="P147" s="13">
        <v>252333</v>
      </c>
      <c r="Q147" s="35">
        <v>27382.241057844625</v>
      </c>
      <c r="R147" s="13">
        <v>100299</v>
      </c>
      <c r="S147" s="13">
        <v>0</v>
      </c>
      <c r="T147" s="13">
        <v>75224.25</v>
      </c>
      <c r="U147" s="35">
        <v>3979.2242017703652</v>
      </c>
      <c r="V147" s="13">
        <v>18590</v>
      </c>
      <c r="W147" s="13">
        <v>0</v>
      </c>
      <c r="X147" s="13">
        <v>13942.5</v>
      </c>
      <c r="Y147" s="35">
        <v>0</v>
      </c>
      <c r="Z147" s="13">
        <v>15764</v>
      </c>
      <c r="AA147" s="13">
        <v>14601</v>
      </c>
      <c r="AB147" s="13">
        <v>1650</v>
      </c>
    </row>
    <row r="148" spans="1:28">
      <c r="A148" s="2">
        <v>372</v>
      </c>
      <c r="B148" s="1" t="s">
        <v>513</v>
      </c>
      <c r="C148" s="13">
        <v>391661.61417294486</v>
      </c>
      <c r="D148" s="13">
        <v>390152.13995054481</v>
      </c>
      <c r="E148" s="13">
        <v>1509.4742224000508</v>
      </c>
      <c r="F148" s="13">
        <v>458609</v>
      </c>
      <c r="G148" s="13">
        <v>449643</v>
      </c>
      <c r="H148" s="13">
        <v>8966</v>
      </c>
      <c r="I148" s="13">
        <v>26248</v>
      </c>
      <c r="J148" s="13">
        <v>26248</v>
      </c>
      <c r="K148" s="13">
        <v>0</v>
      </c>
      <c r="L148" s="35">
        <v>195467</v>
      </c>
      <c r="M148" s="13">
        <v>339490.25</v>
      </c>
      <c r="N148" s="13">
        <v>51554</v>
      </c>
      <c r="O148" s="13">
        <v>0</v>
      </c>
      <c r="P148" s="13">
        <v>146600.25</v>
      </c>
      <c r="Q148" s="35">
        <v>10858.790719694634</v>
      </c>
      <c r="R148" s="13">
        <v>17609</v>
      </c>
      <c r="S148" s="13">
        <v>1463</v>
      </c>
      <c r="T148" s="13">
        <v>12109.5</v>
      </c>
      <c r="U148" s="35">
        <v>0</v>
      </c>
      <c r="V148" s="13">
        <v>0</v>
      </c>
      <c r="W148" s="13">
        <v>0</v>
      </c>
      <c r="X148" s="13">
        <v>0</v>
      </c>
      <c r="Y148" s="35">
        <v>0</v>
      </c>
      <c r="Z148" s="13">
        <v>2616</v>
      </c>
      <c r="AA148" s="13">
        <v>2013</v>
      </c>
      <c r="AB148" s="13">
        <v>844</v>
      </c>
    </row>
    <row r="149" spans="1:28">
      <c r="A149" s="2">
        <v>373</v>
      </c>
      <c r="B149" s="1" t="s">
        <v>130</v>
      </c>
      <c r="C149" s="13">
        <v>3423839.5066629378</v>
      </c>
      <c r="D149" s="13">
        <v>3401991.9188855151</v>
      </c>
      <c r="E149" s="13">
        <v>21847.587777422814</v>
      </c>
      <c r="F149" s="13">
        <v>3183655</v>
      </c>
      <c r="G149" s="13">
        <v>3164727</v>
      </c>
      <c r="H149" s="13">
        <v>18928</v>
      </c>
      <c r="I149" s="13">
        <v>250716</v>
      </c>
      <c r="J149" s="13">
        <v>250351</v>
      </c>
      <c r="K149" s="13">
        <v>365</v>
      </c>
      <c r="L149" s="35">
        <v>1692098</v>
      </c>
      <c r="M149" s="13">
        <v>1860396</v>
      </c>
      <c r="N149" s="13">
        <v>1653882</v>
      </c>
      <c r="O149" s="13">
        <v>70103</v>
      </c>
      <c r="P149" s="13">
        <v>276617</v>
      </c>
      <c r="Q149" s="35">
        <v>136336.72545968779</v>
      </c>
      <c r="R149" s="13">
        <v>304752</v>
      </c>
      <c r="S149" s="13">
        <v>56636</v>
      </c>
      <c r="T149" s="13">
        <v>186087</v>
      </c>
      <c r="U149" s="35">
        <v>17250.309009346864</v>
      </c>
      <c r="V149" s="13">
        <v>60713</v>
      </c>
      <c r="W149" s="13">
        <v>0</v>
      </c>
      <c r="X149" s="13">
        <v>45534.75</v>
      </c>
      <c r="Y149" s="35">
        <v>29478.390232297883</v>
      </c>
      <c r="Z149" s="13">
        <v>139588</v>
      </c>
      <c r="AA149" s="13">
        <v>46557</v>
      </c>
      <c r="AB149" s="13">
        <v>76824</v>
      </c>
    </row>
    <row r="150" spans="1:28">
      <c r="A150" s="2">
        <v>375</v>
      </c>
      <c r="B150" s="1" t="s">
        <v>131</v>
      </c>
      <c r="C150" s="13">
        <v>8316092.8285128614</v>
      </c>
      <c r="D150" s="13">
        <v>8056754.2152815033</v>
      </c>
      <c r="E150" s="13">
        <v>259338.61323135768</v>
      </c>
      <c r="F150" s="13">
        <v>8375075</v>
      </c>
      <c r="G150" s="13">
        <v>8139830</v>
      </c>
      <c r="H150" s="13">
        <v>235245</v>
      </c>
      <c r="I150" s="13">
        <v>262262</v>
      </c>
      <c r="J150" s="13">
        <v>257518</v>
      </c>
      <c r="K150" s="13">
        <v>4744</v>
      </c>
      <c r="L150" s="35">
        <v>1839366</v>
      </c>
      <c r="M150" s="13">
        <v>2877400</v>
      </c>
      <c r="N150" s="13">
        <v>1425146</v>
      </c>
      <c r="O150" s="13">
        <v>81583</v>
      </c>
      <c r="P150" s="13">
        <v>1379524.5</v>
      </c>
      <c r="Q150" s="35">
        <v>381721.3541217171</v>
      </c>
      <c r="R150" s="13">
        <v>296402</v>
      </c>
      <c r="S150" s="13">
        <v>1357</v>
      </c>
      <c r="T150" s="13">
        <v>221283.75</v>
      </c>
      <c r="U150" s="35">
        <v>22715.504229039067</v>
      </c>
      <c r="V150" s="13">
        <v>19482</v>
      </c>
      <c r="W150" s="13">
        <v>606</v>
      </c>
      <c r="X150" s="13">
        <v>14157</v>
      </c>
      <c r="Y150" s="35">
        <v>17228.903713482527</v>
      </c>
      <c r="Z150" s="13">
        <v>59272</v>
      </c>
      <c r="AA150" s="13">
        <v>9509</v>
      </c>
      <c r="AB150" s="13">
        <v>41030</v>
      </c>
    </row>
    <row r="151" spans="1:28">
      <c r="A151" s="2">
        <v>376</v>
      </c>
      <c r="B151" s="1" t="s">
        <v>132</v>
      </c>
      <c r="C151" s="13">
        <v>717900.11418061797</v>
      </c>
      <c r="D151" s="13">
        <v>692578.49759151007</v>
      </c>
      <c r="E151" s="13">
        <v>25321.61658910794</v>
      </c>
      <c r="F151" s="13">
        <v>814959</v>
      </c>
      <c r="G151" s="13">
        <v>788381</v>
      </c>
      <c r="H151" s="13">
        <v>26578</v>
      </c>
      <c r="I151" s="13">
        <v>2042</v>
      </c>
      <c r="J151" s="13">
        <v>2042</v>
      </c>
      <c r="K151" s="13">
        <v>0</v>
      </c>
      <c r="L151" s="35">
        <v>201113</v>
      </c>
      <c r="M151" s="13">
        <v>349295.75</v>
      </c>
      <c r="N151" s="13">
        <v>73164</v>
      </c>
      <c r="O151" s="13">
        <v>0</v>
      </c>
      <c r="P151" s="13">
        <v>150834.75</v>
      </c>
      <c r="Q151" s="35">
        <v>22411.12444603039</v>
      </c>
      <c r="R151" s="13">
        <v>67327</v>
      </c>
      <c r="S151" s="13">
        <v>0</v>
      </c>
      <c r="T151" s="13">
        <v>50495.25</v>
      </c>
      <c r="U151" s="35">
        <v>0</v>
      </c>
      <c r="V151" s="13">
        <v>3791</v>
      </c>
      <c r="W151" s="13">
        <v>0</v>
      </c>
      <c r="X151" s="13">
        <v>2843.25</v>
      </c>
      <c r="Y151" s="35">
        <v>0</v>
      </c>
      <c r="Z151" s="13">
        <v>46953</v>
      </c>
      <c r="AA151" s="13">
        <v>23294</v>
      </c>
      <c r="AB151" s="13">
        <v>18758</v>
      </c>
    </row>
    <row r="152" spans="1:28">
      <c r="A152" s="2">
        <v>377</v>
      </c>
      <c r="B152" s="1" t="s">
        <v>133</v>
      </c>
      <c r="C152" s="13">
        <v>1458289.96095916</v>
      </c>
      <c r="D152" s="13">
        <v>1395631.8600617913</v>
      </c>
      <c r="E152" s="13">
        <v>62658.100897368837</v>
      </c>
      <c r="F152" s="13">
        <v>1563316</v>
      </c>
      <c r="G152" s="13">
        <v>1497925</v>
      </c>
      <c r="H152" s="13">
        <v>65391</v>
      </c>
      <c r="I152" s="13">
        <v>45762</v>
      </c>
      <c r="J152" s="13">
        <v>45762</v>
      </c>
      <c r="K152" s="13">
        <v>0</v>
      </c>
      <c r="L152" s="35">
        <v>347440</v>
      </c>
      <c r="M152" s="13">
        <v>603439.75</v>
      </c>
      <c r="N152" s="13">
        <v>346489</v>
      </c>
      <c r="O152" s="13">
        <v>0</v>
      </c>
      <c r="P152" s="13">
        <v>256950.75</v>
      </c>
      <c r="Q152" s="35">
        <v>15547.590221179225</v>
      </c>
      <c r="R152" s="13">
        <v>62397</v>
      </c>
      <c r="S152" s="13">
        <v>0</v>
      </c>
      <c r="T152" s="13">
        <v>46797.75</v>
      </c>
      <c r="U152" s="35">
        <v>8357.6840990318815</v>
      </c>
      <c r="V152" s="13">
        <v>24089</v>
      </c>
      <c r="W152" s="13">
        <v>0</v>
      </c>
      <c r="X152" s="13">
        <v>18066.75</v>
      </c>
      <c r="Y152" s="35">
        <v>6940.8516583850724</v>
      </c>
      <c r="Z152" s="13">
        <v>96792</v>
      </c>
      <c r="AA152" s="13">
        <v>42042</v>
      </c>
      <c r="AB152" s="13">
        <v>42240</v>
      </c>
    </row>
    <row r="153" spans="1:28">
      <c r="A153" s="2">
        <v>381</v>
      </c>
      <c r="B153" s="1" t="s">
        <v>414</v>
      </c>
      <c r="C153" s="13">
        <v>4716025.0204587188</v>
      </c>
      <c r="D153" s="13">
        <v>4509197.2106543779</v>
      </c>
      <c r="E153" s="13">
        <v>206827.80980434042</v>
      </c>
      <c r="F153" s="13">
        <v>4440296</v>
      </c>
      <c r="G153" s="13">
        <v>4312193</v>
      </c>
      <c r="H153" s="13">
        <v>128103</v>
      </c>
      <c r="I153" s="13">
        <v>165032</v>
      </c>
      <c r="J153" s="13">
        <v>165032</v>
      </c>
      <c r="K153" s="13">
        <v>0</v>
      </c>
      <c r="L153" s="35">
        <v>1068326</v>
      </c>
      <c r="M153" s="13">
        <v>1402143</v>
      </c>
      <c r="N153" s="13">
        <v>983725</v>
      </c>
      <c r="O153" s="13">
        <v>0</v>
      </c>
      <c r="P153" s="13">
        <v>418418</v>
      </c>
      <c r="Q153" s="35">
        <v>86300.654248635619</v>
      </c>
      <c r="R153" s="13">
        <v>243067</v>
      </c>
      <c r="S153" s="13">
        <v>2017</v>
      </c>
      <c r="T153" s="13">
        <v>180787.5</v>
      </c>
      <c r="U153" s="35">
        <v>8925.0190347298358</v>
      </c>
      <c r="V153" s="13">
        <v>2411</v>
      </c>
      <c r="W153" s="13">
        <v>0</v>
      </c>
      <c r="X153" s="13">
        <v>1808.25</v>
      </c>
      <c r="Y153" s="35">
        <v>6568.1698625914296</v>
      </c>
      <c r="Z153" s="13">
        <v>49566</v>
      </c>
      <c r="AA153" s="13">
        <v>42531</v>
      </c>
      <c r="AB153" s="13">
        <v>6913</v>
      </c>
    </row>
    <row r="154" spans="1:28">
      <c r="A154" s="2">
        <v>383</v>
      </c>
      <c r="B154" s="1" t="s">
        <v>134</v>
      </c>
      <c r="C154" s="13">
        <v>2511346.8058892698</v>
      </c>
      <c r="D154" s="13">
        <v>2445072.929836432</v>
      </c>
      <c r="E154" s="13">
        <v>66273.876052837819</v>
      </c>
      <c r="F154" s="13">
        <v>2343806</v>
      </c>
      <c r="G154" s="13">
        <v>2303993</v>
      </c>
      <c r="H154" s="13">
        <v>39813</v>
      </c>
      <c r="I154" s="13">
        <v>124379</v>
      </c>
      <c r="J154" s="13">
        <v>122632</v>
      </c>
      <c r="K154" s="13">
        <v>1747</v>
      </c>
      <c r="L154" s="35">
        <v>762517</v>
      </c>
      <c r="M154" s="13">
        <v>962782</v>
      </c>
      <c r="N154" s="13">
        <v>833060</v>
      </c>
      <c r="O154" s="13">
        <v>63119</v>
      </c>
      <c r="P154" s="13">
        <v>192841</v>
      </c>
      <c r="Q154" s="35">
        <v>179703.65597927879</v>
      </c>
      <c r="R154" s="13">
        <v>227380</v>
      </c>
      <c r="S154" s="13">
        <v>210</v>
      </c>
      <c r="T154" s="13">
        <v>170377.5</v>
      </c>
      <c r="U154" s="35">
        <v>9953.5324849013941</v>
      </c>
      <c r="V154" s="13">
        <v>50494</v>
      </c>
      <c r="W154" s="13">
        <v>0</v>
      </c>
      <c r="X154" s="13">
        <v>37870.5</v>
      </c>
      <c r="Y154" s="35">
        <v>2397.2317249282132</v>
      </c>
      <c r="Z154" s="13">
        <v>67035</v>
      </c>
      <c r="AA154" s="13">
        <v>18002</v>
      </c>
      <c r="AB154" s="13">
        <v>38081</v>
      </c>
    </row>
    <row r="155" spans="1:28">
      <c r="A155" s="2">
        <v>384</v>
      </c>
      <c r="B155" s="1" t="s">
        <v>135</v>
      </c>
      <c r="C155" s="13">
        <v>5807700.088680814</v>
      </c>
      <c r="D155" s="13">
        <v>5224502.164627851</v>
      </c>
      <c r="E155" s="13">
        <v>583197.92405296338</v>
      </c>
      <c r="F155" s="13">
        <v>5814546</v>
      </c>
      <c r="G155" s="13">
        <v>5328731</v>
      </c>
      <c r="H155" s="13">
        <v>485815</v>
      </c>
      <c r="I155" s="13">
        <v>206180</v>
      </c>
      <c r="J155" s="13">
        <v>180309</v>
      </c>
      <c r="K155" s="13">
        <v>25871</v>
      </c>
      <c r="L155" s="35">
        <v>851338</v>
      </c>
      <c r="M155" s="13">
        <v>1409441</v>
      </c>
      <c r="N155" s="13">
        <v>614459</v>
      </c>
      <c r="O155" s="13">
        <v>0</v>
      </c>
      <c r="P155" s="13">
        <v>638503.5</v>
      </c>
      <c r="Q155" s="35">
        <v>21186.376495378903</v>
      </c>
      <c r="R155" s="13">
        <v>47975</v>
      </c>
      <c r="S155" s="13">
        <v>0</v>
      </c>
      <c r="T155" s="13">
        <v>35981.25</v>
      </c>
      <c r="U155" s="35">
        <v>6464.3788545151792</v>
      </c>
      <c r="V155" s="13">
        <v>73753</v>
      </c>
      <c r="W155" s="13">
        <v>0</v>
      </c>
      <c r="X155" s="13">
        <v>55314.75</v>
      </c>
      <c r="Y155" s="35">
        <v>19745.199411632653</v>
      </c>
      <c r="Z155" s="13">
        <v>111391</v>
      </c>
      <c r="AA155" s="13">
        <v>76884</v>
      </c>
      <c r="AB155" s="13">
        <v>28851</v>
      </c>
    </row>
    <row r="156" spans="1:28">
      <c r="A156" s="2">
        <v>385</v>
      </c>
      <c r="B156" s="1" t="s">
        <v>136</v>
      </c>
      <c r="C156" s="13">
        <v>1979569.4549901322</v>
      </c>
      <c r="D156" s="13">
        <v>1966691.6753184705</v>
      </c>
      <c r="E156" s="13">
        <v>12877.779671661719</v>
      </c>
      <c r="F156" s="13">
        <v>2047735</v>
      </c>
      <c r="G156" s="13">
        <v>2020824</v>
      </c>
      <c r="H156" s="13">
        <v>26911</v>
      </c>
      <c r="I156" s="13">
        <v>94353</v>
      </c>
      <c r="J156" s="13">
        <v>94293</v>
      </c>
      <c r="K156" s="13">
        <v>60</v>
      </c>
      <c r="L156" s="35">
        <v>314222</v>
      </c>
      <c r="M156" s="13">
        <v>478441</v>
      </c>
      <c r="N156" s="13">
        <v>300913</v>
      </c>
      <c r="O156" s="13">
        <v>22241</v>
      </c>
      <c r="P156" s="13">
        <v>199769</v>
      </c>
      <c r="Q156" s="35">
        <v>26222.748886953035</v>
      </c>
      <c r="R156" s="13">
        <v>68164</v>
      </c>
      <c r="S156" s="13">
        <v>165</v>
      </c>
      <c r="T156" s="13">
        <v>50999.25</v>
      </c>
      <c r="U156" s="35">
        <v>15282.803709582629</v>
      </c>
      <c r="V156" s="13">
        <v>24209</v>
      </c>
      <c r="W156" s="13">
        <v>0</v>
      </c>
      <c r="X156" s="13">
        <v>18156.75</v>
      </c>
      <c r="Y156" s="35">
        <v>20814.69444100076</v>
      </c>
      <c r="Z156" s="13">
        <v>22556</v>
      </c>
      <c r="AA156" s="13">
        <v>44080</v>
      </c>
      <c r="AB156" s="13">
        <v>-15749</v>
      </c>
    </row>
    <row r="157" spans="1:28">
      <c r="A157" s="2">
        <v>388</v>
      </c>
      <c r="B157" s="1" t="s">
        <v>137</v>
      </c>
      <c r="C157" s="13">
        <v>2915153.9029320166</v>
      </c>
      <c r="D157" s="13">
        <v>2858011.4755524127</v>
      </c>
      <c r="E157" s="13">
        <v>57142.427379603905</v>
      </c>
      <c r="F157" s="13">
        <v>2999777</v>
      </c>
      <c r="G157" s="13">
        <v>2922662</v>
      </c>
      <c r="H157" s="13">
        <v>77115</v>
      </c>
      <c r="I157" s="13">
        <v>127628</v>
      </c>
      <c r="J157" s="13">
        <v>101366</v>
      </c>
      <c r="K157" s="13">
        <v>26262</v>
      </c>
      <c r="L157" s="35">
        <v>641177</v>
      </c>
      <c r="M157" s="13">
        <v>947974</v>
      </c>
      <c r="N157" s="13">
        <v>509386</v>
      </c>
      <c r="O157" s="13">
        <v>37061</v>
      </c>
      <c r="P157" s="13">
        <v>475649</v>
      </c>
      <c r="Q157" s="35">
        <v>56868.923771033762</v>
      </c>
      <c r="R157" s="13">
        <v>94723</v>
      </c>
      <c r="S157" s="13">
        <v>78</v>
      </c>
      <c r="T157" s="13">
        <v>70983.75</v>
      </c>
      <c r="U157" s="35">
        <v>12185.443881240912</v>
      </c>
      <c r="V157" s="13">
        <v>52898</v>
      </c>
      <c r="W157" s="13">
        <v>0</v>
      </c>
      <c r="X157" s="13">
        <v>39673.5</v>
      </c>
      <c r="Y157" s="35">
        <v>37398.1095850938</v>
      </c>
      <c r="Z157" s="13">
        <v>22622</v>
      </c>
      <c r="AA157" s="13">
        <v>1634</v>
      </c>
      <c r="AB157" s="13">
        <v>16937</v>
      </c>
    </row>
    <row r="158" spans="1:28">
      <c r="A158" s="2">
        <v>392</v>
      </c>
      <c r="B158" s="1" t="s">
        <v>138</v>
      </c>
      <c r="C158" s="13">
        <v>45301919.936158188</v>
      </c>
      <c r="D158" s="13">
        <v>44040598.799720377</v>
      </c>
      <c r="E158" s="13">
        <v>1261321.1364378126</v>
      </c>
      <c r="F158" s="13">
        <v>44652955</v>
      </c>
      <c r="G158" s="13">
        <v>43445511</v>
      </c>
      <c r="H158" s="13">
        <v>1207444</v>
      </c>
      <c r="I158" s="13">
        <v>2350655</v>
      </c>
      <c r="J158" s="13">
        <v>2199539</v>
      </c>
      <c r="K158" s="13">
        <v>151116</v>
      </c>
      <c r="L158" s="35">
        <v>14710202</v>
      </c>
      <c r="M158" s="13">
        <v>22329254</v>
      </c>
      <c r="N158" s="13">
        <v>9921876</v>
      </c>
      <c r="O158" s="13">
        <v>111606</v>
      </c>
      <c r="P158" s="13">
        <v>11032651.5</v>
      </c>
      <c r="Q158" s="35">
        <v>405819.05426498037</v>
      </c>
      <c r="R158" s="13">
        <v>1103906</v>
      </c>
      <c r="S158" s="13">
        <v>13008</v>
      </c>
      <c r="T158" s="13">
        <v>818173.5</v>
      </c>
      <c r="U158" s="35">
        <v>53644.670030995338</v>
      </c>
      <c r="V158" s="13">
        <v>206927</v>
      </c>
      <c r="W158" s="13">
        <v>961</v>
      </c>
      <c r="X158" s="13">
        <v>154474.5</v>
      </c>
      <c r="Y158" s="35">
        <v>148766.61986979525</v>
      </c>
      <c r="Z158" s="13">
        <v>1331389</v>
      </c>
      <c r="AA158" s="13">
        <v>273687</v>
      </c>
      <c r="AB158" s="13">
        <v>820779</v>
      </c>
    </row>
    <row r="159" spans="1:28">
      <c r="A159" s="2">
        <v>393</v>
      </c>
      <c r="B159" s="1" t="s">
        <v>557</v>
      </c>
      <c r="C159" s="13">
        <v>453337.59021003486</v>
      </c>
      <c r="D159" s="13">
        <v>448421.23018089996</v>
      </c>
      <c r="E159" s="13">
        <v>4916.3600291349267</v>
      </c>
      <c r="F159" s="13">
        <v>523026</v>
      </c>
      <c r="G159" s="13">
        <v>523026</v>
      </c>
      <c r="H159" s="13">
        <v>0</v>
      </c>
      <c r="I159" s="13">
        <v>5630</v>
      </c>
      <c r="J159" s="13">
        <v>5630</v>
      </c>
      <c r="K159" s="13">
        <v>0</v>
      </c>
      <c r="L159" s="35">
        <v>96556</v>
      </c>
      <c r="M159" s="13">
        <v>129407</v>
      </c>
      <c r="N159" s="13">
        <v>67593</v>
      </c>
      <c r="O159" s="13">
        <v>0</v>
      </c>
      <c r="P159" s="13">
        <v>61814</v>
      </c>
      <c r="Q159" s="35">
        <v>2771.4244147851105</v>
      </c>
      <c r="R159" s="13">
        <v>11149</v>
      </c>
      <c r="S159" s="13">
        <v>0</v>
      </c>
      <c r="T159" s="13">
        <v>8361.75</v>
      </c>
      <c r="U159" s="35">
        <v>0</v>
      </c>
      <c r="V159" s="13">
        <v>1</v>
      </c>
      <c r="W159" s="13">
        <v>0</v>
      </c>
      <c r="X159" s="13">
        <v>0.75</v>
      </c>
      <c r="Y159" s="35">
        <v>1733.9413576006943</v>
      </c>
      <c r="Z159" s="13">
        <v>6582</v>
      </c>
      <c r="AA159" s="13">
        <v>12215</v>
      </c>
      <c r="AB159" s="13">
        <v>-4224</v>
      </c>
    </row>
    <row r="160" spans="1:28">
      <c r="A160" s="2">
        <v>394</v>
      </c>
      <c r="B160" s="1" t="s">
        <v>140</v>
      </c>
      <c r="C160" s="13">
        <v>14632537.064714434</v>
      </c>
      <c r="D160" s="13">
        <v>13820309.377220247</v>
      </c>
      <c r="E160" s="13">
        <v>812227.68749418622</v>
      </c>
      <c r="F160" s="13">
        <v>14110414</v>
      </c>
      <c r="G160" s="13">
        <v>13461098</v>
      </c>
      <c r="H160" s="13">
        <v>649316</v>
      </c>
      <c r="I160" s="13">
        <v>550799</v>
      </c>
      <c r="J160" s="13">
        <v>517819</v>
      </c>
      <c r="K160" s="13">
        <v>32980</v>
      </c>
      <c r="L160" s="35">
        <v>2781770</v>
      </c>
      <c r="M160" s="13">
        <v>3416878</v>
      </c>
      <c r="N160" s="13">
        <v>3229302</v>
      </c>
      <c r="O160" s="13">
        <v>308147</v>
      </c>
      <c r="P160" s="13">
        <v>495723</v>
      </c>
      <c r="Q160" s="35">
        <v>238217.7123032067</v>
      </c>
      <c r="R160" s="13">
        <v>568658</v>
      </c>
      <c r="S160" s="13">
        <v>27498</v>
      </c>
      <c r="T160" s="13">
        <v>405870</v>
      </c>
      <c r="U160" s="35">
        <v>35368.911880543179</v>
      </c>
      <c r="V160" s="13">
        <v>120982</v>
      </c>
      <c r="W160" s="13">
        <v>785</v>
      </c>
      <c r="X160" s="13">
        <v>90147.75</v>
      </c>
      <c r="Y160" s="35">
        <v>115152.43271134818</v>
      </c>
      <c r="Z160" s="13">
        <v>1105987</v>
      </c>
      <c r="AA160" s="13">
        <v>421578</v>
      </c>
      <c r="AB160" s="13">
        <v>532920</v>
      </c>
    </row>
    <row r="161" spans="1:28">
      <c r="A161" s="2">
        <v>395</v>
      </c>
      <c r="B161" s="1" t="s">
        <v>448</v>
      </c>
      <c r="C161" s="13">
        <v>1139282.6706532026</v>
      </c>
      <c r="D161" s="13">
        <v>1122897.2906673807</v>
      </c>
      <c r="E161" s="13">
        <v>16385.379985821968</v>
      </c>
      <c r="F161" s="13">
        <v>1195597</v>
      </c>
      <c r="G161" s="13">
        <v>1182882</v>
      </c>
      <c r="H161" s="13">
        <v>12715</v>
      </c>
      <c r="I161" s="13">
        <v>60119</v>
      </c>
      <c r="J161" s="13">
        <v>59947</v>
      </c>
      <c r="K161" s="13">
        <v>172</v>
      </c>
      <c r="L161" s="35">
        <v>544808</v>
      </c>
      <c r="M161" s="13">
        <v>716761</v>
      </c>
      <c r="N161" s="13">
        <v>461627</v>
      </c>
      <c r="O161" s="13">
        <v>6568</v>
      </c>
      <c r="P161" s="13">
        <v>261702</v>
      </c>
      <c r="Q161" s="35">
        <v>39809.002232962957</v>
      </c>
      <c r="R161" s="13">
        <v>96913</v>
      </c>
      <c r="S161" s="13">
        <v>0</v>
      </c>
      <c r="T161" s="13">
        <v>72684.75</v>
      </c>
      <c r="U161" s="35">
        <v>21527.20894898344</v>
      </c>
      <c r="V161" s="13">
        <v>30593</v>
      </c>
      <c r="W161" s="13">
        <v>1731</v>
      </c>
      <c r="X161" s="13">
        <v>21646.5</v>
      </c>
      <c r="Y161" s="35">
        <v>1829.6549205402525</v>
      </c>
      <c r="Z161" s="13">
        <v>327815</v>
      </c>
      <c r="AA161" s="13">
        <v>57628</v>
      </c>
      <c r="AB161" s="13">
        <v>203492</v>
      </c>
    </row>
    <row r="162" spans="1:28">
      <c r="A162" s="2">
        <v>396</v>
      </c>
      <c r="B162" s="1" t="s">
        <v>141</v>
      </c>
      <c r="C162" s="13">
        <v>7910079.2875017375</v>
      </c>
      <c r="D162" s="13">
        <v>7600644.5322436104</v>
      </c>
      <c r="E162" s="13">
        <v>309434.75525812706</v>
      </c>
      <c r="F162" s="13">
        <v>8143791</v>
      </c>
      <c r="G162" s="13">
        <v>7909880</v>
      </c>
      <c r="H162" s="13">
        <v>233911</v>
      </c>
      <c r="I162" s="13">
        <v>381742</v>
      </c>
      <c r="J162" s="13">
        <v>380470</v>
      </c>
      <c r="K162" s="13">
        <v>1272</v>
      </c>
      <c r="L162" s="35">
        <v>1980081</v>
      </c>
      <c r="M162" s="13">
        <v>2424624</v>
      </c>
      <c r="N162" s="13">
        <v>2115524</v>
      </c>
      <c r="O162" s="13">
        <v>50671</v>
      </c>
      <c r="P162" s="13">
        <v>359771</v>
      </c>
      <c r="Q162" s="35">
        <v>542232.94182213861</v>
      </c>
      <c r="R162" s="13">
        <v>310283</v>
      </c>
      <c r="S162" s="13">
        <v>11636</v>
      </c>
      <c r="T162" s="13">
        <v>223985.25</v>
      </c>
      <c r="U162" s="35">
        <v>9637.252013418547</v>
      </c>
      <c r="V162" s="13">
        <v>11801</v>
      </c>
      <c r="W162" s="13">
        <v>0</v>
      </c>
      <c r="X162" s="13">
        <v>8850.75</v>
      </c>
      <c r="Y162" s="35">
        <v>24250.903827403308</v>
      </c>
      <c r="Z162" s="13">
        <v>59655</v>
      </c>
      <c r="AA162" s="13">
        <v>41269</v>
      </c>
      <c r="AB162" s="13">
        <v>14780</v>
      </c>
    </row>
    <row r="163" spans="1:28">
      <c r="A163" s="2">
        <v>397</v>
      </c>
      <c r="B163" s="1" t="s">
        <v>142</v>
      </c>
      <c r="C163" s="13">
        <v>2536128.2540103393</v>
      </c>
      <c r="D163" s="13">
        <v>2455209.7425444638</v>
      </c>
      <c r="E163" s="13">
        <v>80918.511465875548</v>
      </c>
      <c r="F163" s="13">
        <v>2744743</v>
      </c>
      <c r="G163" s="13">
        <v>2670879</v>
      </c>
      <c r="H163" s="13">
        <v>73864</v>
      </c>
      <c r="I163" s="13">
        <v>107132</v>
      </c>
      <c r="J163" s="13">
        <v>101222</v>
      </c>
      <c r="K163" s="13">
        <v>5910</v>
      </c>
      <c r="L163" s="35">
        <v>862483</v>
      </c>
      <c r="M163" s="13">
        <v>1162778</v>
      </c>
      <c r="N163" s="13">
        <v>610229</v>
      </c>
      <c r="O163" s="13">
        <v>0</v>
      </c>
      <c r="P163" s="13">
        <v>552549</v>
      </c>
      <c r="Q163" s="35">
        <v>60519.354987567058</v>
      </c>
      <c r="R163" s="13">
        <v>123979</v>
      </c>
      <c r="S163" s="13">
        <v>1515</v>
      </c>
      <c r="T163" s="13">
        <v>91848</v>
      </c>
      <c r="U163" s="35">
        <v>12997.048025364371</v>
      </c>
      <c r="V163" s="13">
        <v>49841</v>
      </c>
      <c r="W163" s="13">
        <v>0</v>
      </c>
      <c r="X163" s="13">
        <v>37380.75</v>
      </c>
      <c r="Y163" s="35">
        <v>3502.792734534416</v>
      </c>
      <c r="Z163" s="13">
        <v>69395</v>
      </c>
      <c r="AA163" s="13">
        <v>36511</v>
      </c>
      <c r="AB163" s="13">
        <v>28783</v>
      </c>
    </row>
    <row r="164" spans="1:28">
      <c r="A164" s="2">
        <v>398</v>
      </c>
      <c r="B164" s="1" t="s">
        <v>143</v>
      </c>
      <c r="C164" s="13">
        <v>6912393.0525732338</v>
      </c>
      <c r="D164" s="13">
        <v>6607458.1220357539</v>
      </c>
      <c r="E164" s="13">
        <v>304934.93053747981</v>
      </c>
      <c r="F164" s="13">
        <v>6472476</v>
      </c>
      <c r="G164" s="13">
        <v>6159193</v>
      </c>
      <c r="H164" s="13">
        <v>313283</v>
      </c>
      <c r="I164" s="13">
        <v>357355</v>
      </c>
      <c r="J164" s="13">
        <v>342745</v>
      </c>
      <c r="K164" s="13">
        <v>14610</v>
      </c>
      <c r="L164" s="35">
        <v>1755264</v>
      </c>
      <c r="M164" s="13">
        <v>2206817</v>
      </c>
      <c r="N164" s="13">
        <v>1298312</v>
      </c>
      <c r="O164" s="13">
        <v>69065</v>
      </c>
      <c r="P164" s="13">
        <v>977570</v>
      </c>
      <c r="Q164" s="35">
        <v>285161.80439188128</v>
      </c>
      <c r="R164" s="13">
        <v>445936</v>
      </c>
      <c r="S164" s="13">
        <v>5223</v>
      </c>
      <c r="T164" s="13">
        <v>330534.75</v>
      </c>
      <c r="U164" s="35">
        <v>4549.8423257536069</v>
      </c>
      <c r="V164" s="13">
        <v>15500</v>
      </c>
      <c r="W164" s="13">
        <v>0</v>
      </c>
      <c r="X164" s="13">
        <v>11625</v>
      </c>
      <c r="Y164" s="35">
        <v>35587.643615577661</v>
      </c>
      <c r="Z164" s="13">
        <v>81591</v>
      </c>
      <c r="AA164" s="13">
        <v>226102</v>
      </c>
      <c r="AB164" s="13">
        <v>-103851</v>
      </c>
    </row>
    <row r="165" spans="1:28">
      <c r="A165" s="2">
        <v>399</v>
      </c>
      <c r="B165" s="1" t="s">
        <v>144</v>
      </c>
      <c r="C165" s="13">
        <v>2304496.8698965386</v>
      </c>
      <c r="D165" s="13">
        <v>2195015.2267692345</v>
      </c>
      <c r="E165" s="13">
        <v>109481.64312730386</v>
      </c>
      <c r="F165" s="13">
        <v>2230406</v>
      </c>
      <c r="G165" s="13">
        <v>2163283</v>
      </c>
      <c r="H165" s="13">
        <v>67123</v>
      </c>
      <c r="I165" s="13">
        <v>92011</v>
      </c>
      <c r="J165" s="13">
        <v>88051</v>
      </c>
      <c r="K165" s="13">
        <v>3960</v>
      </c>
      <c r="L165" s="35">
        <v>495145</v>
      </c>
      <c r="M165" s="13">
        <v>538756</v>
      </c>
      <c r="N165" s="13">
        <v>420118</v>
      </c>
      <c r="O165" s="13">
        <v>32254</v>
      </c>
      <c r="P165" s="13">
        <v>150892</v>
      </c>
      <c r="Q165" s="35">
        <v>80531.58538256443</v>
      </c>
      <c r="R165" s="13">
        <v>144678</v>
      </c>
      <c r="S165" s="13">
        <v>0</v>
      </c>
      <c r="T165" s="13">
        <v>108508.5</v>
      </c>
      <c r="U165" s="35">
        <v>8698.9168014829265</v>
      </c>
      <c r="V165" s="13">
        <v>17327</v>
      </c>
      <c r="W165" s="13">
        <v>0</v>
      </c>
      <c r="X165" s="13">
        <v>12995.25</v>
      </c>
      <c r="Y165" s="35">
        <v>89.008989690168974</v>
      </c>
      <c r="Z165" s="13">
        <v>84825</v>
      </c>
      <c r="AA165" s="13">
        <v>21005</v>
      </c>
      <c r="AB165" s="13">
        <v>50420</v>
      </c>
    </row>
    <row r="166" spans="1:28">
      <c r="A166" s="2">
        <v>400</v>
      </c>
      <c r="B166" s="1" t="s">
        <v>145</v>
      </c>
      <c r="C166" s="13">
        <v>21709874.654411361</v>
      </c>
      <c r="D166" s="13">
        <v>21242529.498622093</v>
      </c>
      <c r="E166" s="13">
        <v>467345.15578926913</v>
      </c>
      <c r="F166" s="13">
        <v>21347154</v>
      </c>
      <c r="G166" s="13">
        <v>21034482</v>
      </c>
      <c r="H166" s="13">
        <v>312672</v>
      </c>
      <c r="I166" s="13">
        <v>483440</v>
      </c>
      <c r="J166" s="13">
        <v>456594</v>
      </c>
      <c r="K166" s="13">
        <v>26846</v>
      </c>
      <c r="L166" s="35">
        <v>7337201</v>
      </c>
      <c r="M166" s="13">
        <v>9435748</v>
      </c>
      <c r="N166" s="13">
        <v>6586115</v>
      </c>
      <c r="O166" s="13">
        <v>532387</v>
      </c>
      <c r="P166" s="13">
        <v>3382020</v>
      </c>
      <c r="Q166" s="35">
        <v>70888.154939941785</v>
      </c>
      <c r="R166" s="13">
        <v>121839</v>
      </c>
      <c r="S166" s="13">
        <v>16596</v>
      </c>
      <c r="T166" s="13">
        <v>78932.25</v>
      </c>
      <c r="U166" s="35">
        <v>11137.012422138598</v>
      </c>
      <c r="V166" s="13">
        <v>56671</v>
      </c>
      <c r="W166" s="13">
        <v>600</v>
      </c>
      <c r="X166" s="13">
        <v>42053.25</v>
      </c>
      <c r="Y166" s="35">
        <v>13895.806039811963</v>
      </c>
      <c r="Z166" s="13">
        <v>208055</v>
      </c>
      <c r="AA166" s="13">
        <v>82256</v>
      </c>
      <c r="AB166" s="13">
        <v>101683</v>
      </c>
    </row>
    <row r="167" spans="1:28">
      <c r="A167" s="2">
        <v>402</v>
      </c>
      <c r="B167" s="1" t="s">
        <v>146</v>
      </c>
      <c r="C167" s="13">
        <v>20353150.289392039</v>
      </c>
      <c r="D167" s="13">
        <v>19772840.757940918</v>
      </c>
      <c r="E167" s="13">
        <v>580309.53145112202</v>
      </c>
      <c r="F167" s="13">
        <v>18670832</v>
      </c>
      <c r="G167" s="13">
        <v>18083924</v>
      </c>
      <c r="H167" s="13">
        <v>586908</v>
      </c>
      <c r="I167" s="13">
        <v>518023</v>
      </c>
      <c r="J167" s="13">
        <v>487351</v>
      </c>
      <c r="K167" s="13">
        <v>30672</v>
      </c>
      <c r="L167" s="35">
        <v>4535086</v>
      </c>
      <c r="M167" s="13">
        <v>7243078</v>
      </c>
      <c r="N167" s="13">
        <v>2831157</v>
      </c>
      <c r="O167" s="13">
        <v>25170</v>
      </c>
      <c r="P167" s="13">
        <v>3401314.5</v>
      </c>
      <c r="Q167" s="35">
        <v>196552.24037798683</v>
      </c>
      <c r="R167" s="13">
        <v>458547</v>
      </c>
      <c r="S167" s="13">
        <v>8682</v>
      </c>
      <c r="T167" s="13">
        <v>337398.75</v>
      </c>
      <c r="U167" s="35">
        <v>24912.613829554521</v>
      </c>
      <c r="V167" s="13">
        <v>118677</v>
      </c>
      <c r="W167" s="13">
        <v>0</v>
      </c>
      <c r="X167" s="13">
        <v>89007.75</v>
      </c>
      <c r="Y167" s="35">
        <v>102789.43083165523</v>
      </c>
      <c r="Z167" s="13">
        <v>374649</v>
      </c>
      <c r="AA167" s="13">
        <v>146420</v>
      </c>
      <c r="AB167" s="13">
        <v>176423</v>
      </c>
    </row>
    <row r="168" spans="1:28">
      <c r="A168" s="2">
        <v>405</v>
      </c>
      <c r="B168" s="1" t="s">
        <v>147</v>
      </c>
      <c r="C168" s="13">
        <v>17762335.458501589</v>
      </c>
      <c r="D168" s="13">
        <v>17006591.202227309</v>
      </c>
      <c r="E168" s="13">
        <v>755744.25627427921</v>
      </c>
      <c r="F168" s="13">
        <v>16618614</v>
      </c>
      <c r="G168" s="13">
        <v>15945760</v>
      </c>
      <c r="H168" s="13">
        <v>672854</v>
      </c>
      <c r="I168" s="13">
        <v>543223</v>
      </c>
      <c r="J168" s="13">
        <v>528481</v>
      </c>
      <c r="K168" s="13">
        <v>14742</v>
      </c>
      <c r="L168" s="35">
        <v>6052427</v>
      </c>
      <c r="M168" s="13">
        <v>6714160</v>
      </c>
      <c r="N168" s="13">
        <v>4905721</v>
      </c>
      <c r="O168" s="13">
        <v>151538</v>
      </c>
      <c r="P168" s="13">
        <v>1959977</v>
      </c>
      <c r="Q168" s="35">
        <v>145043.90718849216</v>
      </c>
      <c r="R168" s="13">
        <v>395321</v>
      </c>
      <c r="S168" s="13">
        <v>3239</v>
      </c>
      <c r="T168" s="13">
        <v>294061.5</v>
      </c>
      <c r="U168" s="35">
        <v>26037.215256875541</v>
      </c>
      <c r="V168" s="13">
        <v>126456</v>
      </c>
      <c r="W168" s="13">
        <v>330</v>
      </c>
      <c r="X168" s="13">
        <v>94594.5</v>
      </c>
      <c r="Y168" s="35">
        <v>105059.27566484504</v>
      </c>
      <c r="Z168" s="13">
        <v>429481</v>
      </c>
      <c r="AA168" s="13">
        <v>234422</v>
      </c>
      <c r="AB168" s="13">
        <v>151849</v>
      </c>
    </row>
    <row r="169" spans="1:28">
      <c r="A169" s="2">
        <v>406</v>
      </c>
      <c r="B169" s="1" t="s">
        <v>148</v>
      </c>
      <c r="C169" s="13">
        <v>7463105.0170729058</v>
      </c>
      <c r="D169" s="13">
        <v>7112616.0444546426</v>
      </c>
      <c r="E169" s="13">
        <v>350488.97261826292</v>
      </c>
      <c r="F169" s="13">
        <v>7776474</v>
      </c>
      <c r="G169" s="13">
        <v>7417990</v>
      </c>
      <c r="H169" s="13">
        <v>358484</v>
      </c>
      <c r="I169" s="13">
        <v>158787</v>
      </c>
      <c r="J169" s="13">
        <v>147438</v>
      </c>
      <c r="K169" s="13">
        <v>11349</v>
      </c>
      <c r="L169" s="35">
        <v>1555695</v>
      </c>
      <c r="M169" s="13">
        <v>2093891</v>
      </c>
      <c r="N169" s="13">
        <v>1230821</v>
      </c>
      <c r="O169" s="13">
        <v>0</v>
      </c>
      <c r="P169" s="13">
        <v>863070</v>
      </c>
      <c r="Q169" s="35">
        <v>105047.38045158761</v>
      </c>
      <c r="R169" s="13">
        <v>254414</v>
      </c>
      <c r="S169" s="13">
        <v>3533</v>
      </c>
      <c r="T169" s="13">
        <v>188160.75</v>
      </c>
      <c r="U169" s="35">
        <v>7229.5806042065542</v>
      </c>
      <c r="V169" s="13">
        <v>45310</v>
      </c>
      <c r="W169" s="13">
        <v>0</v>
      </c>
      <c r="X169" s="13">
        <v>33982.5</v>
      </c>
      <c r="Y169" s="35">
        <v>18457.458963387871</v>
      </c>
      <c r="Z169" s="13">
        <v>80953</v>
      </c>
      <c r="AA169" s="13">
        <v>62429</v>
      </c>
      <c r="AB169" s="13">
        <v>15077</v>
      </c>
    </row>
    <row r="170" spans="1:28">
      <c r="A170" s="2">
        <v>412</v>
      </c>
      <c r="B170" s="1" t="s">
        <v>462</v>
      </c>
      <c r="C170" s="13">
        <v>703484.40180716198</v>
      </c>
      <c r="D170" s="13">
        <v>689590.7733383826</v>
      </c>
      <c r="E170" s="13">
        <v>13893.628468779381</v>
      </c>
      <c r="F170" s="13">
        <v>903806</v>
      </c>
      <c r="G170" s="13">
        <v>892462</v>
      </c>
      <c r="H170" s="13">
        <v>11344</v>
      </c>
      <c r="I170" s="13">
        <v>49488</v>
      </c>
      <c r="J170" s="13">
        <v>49488</v>
      </c>
      <c r="K170" s="13">
        <v>0</v>
      </c>
      <c r="L170" s="35">
        <v>264589</v>
      </c>
      <c r="M170" s="13">
        <v>371223</v>
      </c>
      <c r="N170" s="13">
        <v>220296</v>
      </c>
      <c r="O170" s="13">
        <v>0</v>
      </c>
      <c r="P170" s="13">
        <v>150927</v>
      </c>
      <c r="Q170" s="35">
        <v>52627.756021937217</v>
      </c>
      <c r="R170" s="13">
        <v>120098</v>
      </c>
      <c r="S170" s="13">
        <v>0</v>
      </c>
      <c r="T170" s="13">
        <v>90073.5</v>
      </c>
      <c r="U170" s="35">
        <v>18851.410496472839</v>
      </c>
      <c r="V170" s="13">
        <v>39086</v>
      </c>
      <c r="W170" s="13">
        <v>1292</v>
      </c>
      <c r="X170" s="13">
        <v>28345.5</v>
      </c>
      <c r="Y170" s="35">
        <v>16330.028513702326</v>
      </c>
      <c r="Z170" s="13">
        <v>32615</v>
      </c>
      <c r="AA170" s="13">
        <v>9759</v>
      </c>
      <c r="AB170" s="13">
        <v>17356</v>
      </c>
    </row>
    <row r="171" spans="1:28">
      <c r="A171" s="2">
        <v>415</v>
      </c>
      <c r="B171" s="1" t="s">
        <v>149</v>
      </c>
      <c r="C171" s="13">
        <v>837148.72785851383</v>
      </c>
      <c r="D171" s="13">
        <v>827389.36775009707</v>
      </c>
      <c r="E171" s="13">
        <v>9759.360108416804</v>
      </c>
      <c r="F171" s="13">
        <v>841516</v>
      </c>
      <c r="G171" s="13">
        <v>816342</v>
      </c>
      <c r="H171" s="13">
        <v>25174</v>
      </c>
      <c r="I171" s="13">
        <v>15119</v>
      </c>
      <c r="J171" s="13">
        <v>12926</v>
      </c>
      <c r="K171" s="13">
        <v>2193</v>
      </c>
      <c r="L171" s="35">
        <v>218913</v>
      </c>
      <c r="M171" s="13">
        <v>301042</v>
      </c>
      <c r="N171" s="13">
        <v>136553</v>
      </c>
      <c r="O171" s="13">
        <v>2860</v>
      </c>
      <c r="P171" s="13">
        <v>164184.75</v>
      </c>
      <c r="Q171" s="35">
        <v>10127.239083438981</v>
      </c>
      <c r="R171" s="13">
        <v>51978</v>
      </c>
      <c r="S171" s="13">
        <v>0</v>
      </c>
      <c r="T171" s="13">
        <v>38983.5</v>
      </c>
      <c r="U171" s="35">
        <v>2862.0646678960006</v>
      </c>
      <c r="V171" s="13">
        <v>26868</v>
      </c>
      <c r="W171" s="13">
        <v>0</v>
      </c>
      <c r="X171" s="13">
        <v>20151</v>
      </c>
      <c r="Y171" s="35">
        <v>0</v>
      </c>
      <c r="Z171" s="13">
        <v>52261</v>
      </c>
      <c r="AA171" s="13">
        <v>17238</v>
      </c>
      <c r="AB171" s="13">
        <v>28590</v>
      </c>
    </row>
    <row r="172" spans="1:28">
      <c r="A172" s="2">
        <v>416</v>
      </c>
      <c r="B172" s="1" t="s">
        <v>150</v>
      </c>
      <c r="C172" s="13">
        <v>2285429.9310226743</v>
      </c>
      <c r="D172" s="13">
        <v>2237966.0434677508</v>
      </c>
      <c r="E172" s="13">
        <v>47463.887554923516</v>
      </c>
      <c r="F172" s="13">
        <v>2446824</v>
      </c>
      <c r="G172" s="13">
        <v>2408382</v>
      </c>
      <c r="H172" s="13">
        <v>38442</v>
      </c>
      <c r="I172" s="13">
        <v>76473</v>
      </c>
      <c r="J172" s="13">
        <v>75875</v>
      </c>
      <c r="K172" s="13">
        <v>598</v>
      </c>
      <c r="L172" s="35">
        <v>467644</v>
      </c>
      <c r="M172" s="13">
        <v>635465</v>
      </c>
      <c r="N172" s="13">
        <v>494566</v>
      </c>
      <c r="O172" s="13">
        <v>99424</v>
      </c>
      <c r="P172" s="13">
        <v>240323</v>
      </c>
      <c r="Q172" s="35">
        <v>108802.44988338501</v>
      </c>
      <c r="R172" s="13">
        <v>151799</v>
      </c>
      <c r="S172" s="13">
        <v>952</v>
      </c>
      <c r="T172" s="13">
        <v>113135.25</v>
      </c>
      <c r="U172" s="35">
        <v>15029.779332396351</v>
      </c>
      <c r="V172" s="13">
        <v>17774</v>
      </c>
      <c r="W172" s="13">
        <v>3653</v>
      </c>
      <c r="X172" s="13">
        <v>10590.75</v>
      </c>
      <c r="Y172" s="35">
        <v>2962.727799687053</v>
      </c>
      <c r="Z172" s="13">
        <v>129029</v>
      </c>
      <c r="AA172" s="13">
        <v>11559</v>
      </c>
      <c r="AB172" s="13">
        <v>91654</v>
      </c>
    </row>
    <row r="173" spans="1:28">
      <c r="A173" s="2">
        <v>417</v>
      </c>
      <c r="B173" s="1" t="s">
        <v>151</v>
      </c>
      <c r="C173" s="13">
        <v>694174.03546884668</v>
      </c>
      <c r="D173" s="13">
        <v>683551.76340792107</v>
      </c>
      <c r="E173" s="13">
        <v>10622.272060925565</v>
      </c>
      <c r="F173" s="13">
        <v>727079</v>
      </c>
      <c r="G173" s="13">
        <v>709319</v>
      </c>
      <c r="H173" s="13">
        <v>17760</v>
      </c>
      <c r="I173" s="13">
        <v>15575</v>
      </c>
      <c r="J173" s="13">
        <v>15575</v>
      </c>
      <c r="K173" s="13">
        <v>0</v>
      </c>
      <c r="L173" s="35">
        <v>183711</v>
      </c>
      <c r="M173" s="13">
        <v>319071.75</v>
      </c>
      <c r="N173" s="13">
        <v>149073</v>
      </c>
      <c r="O173" s="13">
        <v>0</v>
      </c>
      <c r="P173" s="13">
        <v>137783.25</v>
      </c>
      <c r="Q173" s="35">
        <v>17470.460531437435</v>
      </c>
      <c r="R173" s="13">
        <v>46617</v>
      </c>
      <c r="S173" s="13">
        <v>0</v>
      </c>
      <c r="T173" s="13">
        <v>34962.75</v>
      </c>
      <c r="U173" s="35">
        <v>0</v>
      </c>
      <c r="V173" s="13">
        <v>1</v>
      </c>
      <c r="W173" s="13">
        <v>0</v>
      </c>
      <c r="X173" s="13">
        <v>0.75</v>
      </c>
      <c r="Y173" s="35">
        <v>1552.9178798671817</v>
      </c>
      <c r="Z173" s="13">
        <v>1</v>
      </c>
      <c r="AA173" s="13">
        <v>5842</v>
      </c>
      <c r="AB173" s="13">
        <v>-4381</v>
      </c>
    </row>
    <row r="174" spans="1:28">
      <c r="A174" s="2">
        <v>420</v>
      </c>
      <c r="B174" s="1" t="s">
        <v>152</v>
      </c>
      <c r="C174" s="13">
        <v>1169031.2466027476</v>
      </c>
      <c r="D174" s="13">
        <v>1128045.4156365425</v>
      </c>
      <c r="E174" s="13">
        <v>40985.830966205009</v>
      </c>
      <c r="F174" s="13">
        <v>944658</v>
      </c>
      <c r="G174" s="13">
        <v>907627</v>
      </c>
      <c r="H174" s="13">
        <v>37031</v>
      </c>
      <c r="I174" s="13">
        <v>5687</v>
      </c>
      <c r="J174" s="13">
        <v>5687</v>
      </c>
      <c r="K174" s="13">
        <v>0</v>
      </c>
      <c r="L174" s="35">
        <v>249406</v>
      </c>
      <c r="M174" s="13">
        <v>433171.75</v>
      </c>
      <c r="N174" s="13">
        <v>135037</v>
      </c>
      <c r="O174" s="13">
        <v>0</v>
      </c>
      <c r="P174" s="13">
        <v>187054.5</v>
      </c>
      <c r="Q174" s="35">
        <v>26398.59604083233</v>
      </c>
      <c r="R174" s="13"/>
      <c r="S174" s="13"/>
      <c r="T174" s="13"/>
      <c r="U174" s="35">
        <v>4926.3145824667554</v>
      </c>
      <c r="V174" s="13"/>
      <c r="W174" s="13"/>
      <c r="X174" s="13"/>
      <c r="Y174" s="35">
        <v>2342.2079858470179</v>
      </c>
      <c r="Z174" s="13"/>
      <c r="AA174" s="13"/>
      <c r="AB174" s="13"/>
    </row>
    <row r="175" spans="1:28">
      <c r="A175" s="2">
        <v>424</v>
      </c>
      <c r="B175" s="1" t="s">
        <v>415</v>
      </c>
      <c r="C175" s="13">
        <v>774054.5875351713</v>
      </c>
      <c r="D175" s="13">
        <v>763362.68569133442</v>
      </c>
      <c r="E175" s="13">
        <v>10691.901843836935</v>
      </c>
      <c r="F175" s="13">
        <v>784598</v>
      </c>
      <c r="G175" s="13">
        <v>775428</v>
      </c>
      <c r="H175" s="13">
        <v>9170</v>
      </c>
      <c r="I175" s="13">
        <v>5095</v>
      </c>
      <c r="J175" s="13">
        <v>5095</v>
      </c>
      <c r="K175" s="13">
        <v>0</v>
      </c>
      <c r="L175" s="35">
        <v>100065</v>
      </c>
      <c r="M175" s="13">
        <v>173794.5</v>
      </c>
      <c r="N175" s="13">
        <v>57142</v>
      </c>
      <c r="O175" s="13">
        <v>0</v>
      </c>
      <c r="P175" s="13">
        <v>75048.75</v>
      </c>
      <c r="Q175" s="35">
        <v>4413.5803882516348</v>
      </c>
      <c r="R175" s="13">
        <v>1286</v>
      </c>
      <c r="S175" s="13">
        <v>0</v>
      </c>
      <c r="T175" s="13">
        <v>964.5</v>
      </c>
      <c r="U175" s="35">
        <v>0</v>
      </c>
      <c r="V175" s="13">
        <v>0</v>
      </c>
      <c r="W175" s="13">
        <v>0</v>
      </c>
      <c r="X175" s="13">
        <v>0</v>
      </c>
      <c r="Y175" s="35">
        <v>0</v>
      </c>
      <c r="Z175" s="13">
        <v>92614</v>
      </c>
      <c r="AA175" s="13">
        <v>28113</v>
      </c>
      <c r="AB175" s="13">
        <v>49673</v>
      </c>
    </row>
    <row r="176" spans="1:28">
      <c r="A176" s="2">
        <v>425</v>
      </c>
      <c r="B176" s="1" t="s">
        <v>416</v>
      </c>
      <c r="C176" s="13">
        <v>1600075.9531790582</v>
      </c>
      <c r="D176" s="13">
        <v>1528804.8968133491</v>
      </c>
      <c r="E176" s="13">
        <v>71271.056365709155</v>
      </c>
      <c r="F176" s="13">
        <v>1577688</v>
      </c>
      <c r="G176" s="13">
        <v>1526802</v>
      </c>
      <c r="H176" s="13">
        <v>50886</v>
      </c>
      <c r="I176" s="13">
        <v>96487</v>
      </c>
      <c r="J176" s="13">
        <v>84287</v>
      </c>
      <c r="K176" s="13">
        <v>12200</v>
      </c>
      <c r="L176" s="35">
        <v>525525</v>
      </c>
      <c r="M176" s="13">
        <v>663960</v>
      </c>
      <c r="N176" s="13">
        <v>257242</v>
      </c>
      <c r="O176" s="13">
        <v>0</v>
      </c>
      <c r="P176" s="13">
        <v>394143.75</v>
      </c>
      <c r="Q176" s="35">
        <v>35980.434186067563</v>
      </c>
      <c r="R176" s="13">
        <v>64011</v>
      </c>
      <c r="S176" s="13">
        <v>0</v>
      </c>
      <c r="T176" s="13">
        <v>48008.25</v>
      </c>
      <c r="U176" s="35">
        <v>3711.7537961288144</v>
      </c>
      <c r="V176" s="13">
        <v>9954</v>
      </c>
      <c r="W176" s="13">
        <v>165</v>
      </c>
      <c r="X176" s="13">
        <v>7341.75</v>
      </c>
      <c r="Y176" s="35">
        <v>2288.5713998519032</v>
      </c>
      <c r="Z176" s="13">
        <v>118577</v>
      </c>
      <c r="AA176" s="13">
        <v>2917</v>
      </c>
      <c r="AB176" s="13">
        <v>89441</v>
      </c>
    </row>
    <row r="177" spans="1:28">
      <c r="A177" s="2">
        <v>429</v>
      </c>
      <c r="B177" s="1" t="s">
        <v>519</v>
      </c>
      <c r="C177" s="13">
        <v>290560.76992294309</v>
      </c>
      <c r="D177" s="13">
        <v>284132.448893447</v>
      </c>
      <c r="E177" s="13">
        <v>6428.3210294960982</v>
      </c>
      <c r="F177" s="13">
        <v>297975</v>
      </c>
      <c r="G177" s="13">
        <v>291760</v>
      </c>
      <c r="H177" s="13">
        <v>6215</v>
      </c>
      <c r="I177" s="13">
        <v>21078</v>
      </c>
      <c r="J177" s="13">
        <v>21078</v>
      </c>
      <c r="K177" s="13">
        <v>0</v>
      </c>
      <c r="L177" s="35">
        <v>134666</v>
      </c>
      <c r="M177" s="13">
        <v>226614</v>
      </c>
      <c r="N177" s="13">
        <v>112113</v>
      </c>
      <c r="O177" s="13">
        <v>5794</v>
      </c>
      <c r="P177" s="13">
        <v>100999.5</v>
      </c>
      <c r="Q177" s="35">
        <v>36073.852986565937</v>
      </c>
      <c r="R177" s="13">
        <v>64931</v>
      </c>
      <c r="S177" s="13">
        <v>0</v>
      </c>
      <c r="T177" s="13">
        <v>48698.25</v>
      </c>
      <c r="U177" s="35">
        <v>9111.5041293342547</v>
      </c>
      <c r="V177" s="13">
        <v>13138</v>
      </c>
      <c r="W177" s="13">
        <v>0</v>
      </c>
      <c r="X177" s="13">
        <v>9853.5</v>
      </c>
      <c r="Y177" s="35">
        <v>60871.976492110989</v>
      </c>
      <c r="Z177" s="13">
        <v>21682</v>
      </c>
      <c r="AA177" s="13">
        <v>127078</v>
      </c>
      <c r="AB177" s="13">
        <v>-78524</v>
      </c>
    </row>
    <row r="178" spans="1:28">
      <c r="A178" s="2">
        <v>431</v>
      </c>
      <c r="B178" s="1" t="s">
        <v>153</v>
      </c>
      <c r="C178" s="13">
        <v>546703.28942128189</v>
      </c>
      <c r="D178" s="13">
        <v>520281.27358437818</v>
      </c>
      <c r="E178" s="13">
        <v>26422.015836903691</v>
      </c>
      <c r="F178" s="13">
        <v>563040</v>
      </c>
      <c r="G178" s="13">
        <v>547244</v>
      </c>
      <c r="H178" s="13">
        <v>15796</v>
      </c>
      <c r="I178" s="13">
        <v>9343</v>
      </c>
      <c r="J178" s="13">
        <v>9343</v>
      </c>
      <c r="K178" s="13">
        <v>0</v>
      </c>
      <c r="L178" s="35">
        <v>135878</v>
      </c>
      <c r="M178" s="13">
        <v>235995.5</v>
      </c>
      <c r="N178" s="13">
        <v>84955</v>
      </c>
      <c r="O178" s="13">
        <v>456</v>
      </c>
      <c r="P178" s="13">
        <v>101908.5</v>
      </c>
      <c r="Q178" s="35">
        <v>7652.7857084734587</v>
      </c>
      <c r="R178" s="13">
        <v>38165</v>
      </c>
      <c r="S178" s="13">
        <v>546</v>
      </c>
      <c r="T178" s="13">
        <v>28214.25</v>
      </c>
      <c r="U178" s="35">
        <v>10727.927161791578</v>
      </c>
      <c r="V178" s="13">
        <v>1</v>
      </c>
      <c r="W178" s="13">
        <v>0</v>
      </c>
      <c r="X178" s="13">
        <v>0.75</v>
      </c>
      <c r="Y178" s="35">
        <v>2599.7560754959741</v>
      </c>
      <c r="Z178" s="13">
        <v>105535</v>
      </c>
      <c r="AA178" s="13">
        <v>2606</v>
      </c>
      <c r="AB178" s="13">
        <v>77983</v>
      </c>
    </row>
    <row r="179" spans="1:28">
      <c r="A179" s="2">
        <v>432</v>
      </c>
      <c r="B179" s="1" t="s">
        <v>154</v>
      </c>
      <c r="C179" s="13">
        <v>664510.48507523956</v>
      </c>
      <c r="D179" s="13">
        <v>664476.91357276449</v>
      </c>
      <c r="E179" s="13">
        <v>33.571502475124689</v>
      </c>
      <c r="F179" s="13">
        <v>611531</v>
      </c>
      <c r="G179" s="13">
        <v>608298</v>
      </c>
      <c r="H179" s="13">
        <v>3233</v>
      </c>
      <c r="I179" s="13">
        <v>115961</v>
      </c>
      <c r="J179" s="13">
        <v>115961</v>
      </c>
      <c r="K179" s="13">
        <v>0</v>
      </c>
      <c r="L179" s="35">
        <v>199492</v>
      </c>
      <c r="M179" s="13">
        <v>232987</v>
      </c>
      <c r="N179" s="13">
        <v>108792</v>
      </c>
      <c r="O179" s="13">
        <v>3840</v>
      </c>
      <c r="P179" s="13">
        <v>128035</v>
      </c>
      <c r="Q179" s="35">
        <v>36807.007396359557</v>
      </c>
      <c r="R179" s="13">
        <v>63879</v>
      </c>
      <c r="S179" s="13">
        <v>77</v>
      </c>
      <c r="T179" s="13">
        <v>47851.5</v>
      </c>
      <c r="U179" s="35">
        <v>8245.3990596749954</v>
      </c>
      <c r="V179" s="13">
        <v>61047</v>
      </c>
      <c r="W179" s="13">
        <v>6414</v>
      </c>
      <c r="X179" s="13">
        <v>40974.75</v>
      </c>
      <c r="Y179" s="35">
        <v>6458.3535766100522</v>
      </c>
      <c r="Z179" s="13">
        <v>18872</v>
      </c>
      <c r="AA179" s="13">
        <v>64146</v>
      </c>
      <c r="AB179" s="13">
        <v>-33956</v>
      </c>
    </row>
    <row r="180" spans="1:28">
      <c r="A180" s="2">
        <v>437</v>
      </c>
      <c r="B180" s="1" t="s">
        <v>155</v>
      </c>
      <c r="C180" s="13">
        <v>1428829.0087454715</v>
      </c>
      <c r="D180" s="13">
        <v>1370353.668378707</v>
      </c>
      <c r="E180" s="13">
        <v>58475.340366764409</v>
      </c>
      <c r="F180" s="13">
        <v>1333218</v>
      </c>
      <c r="G180" s="13">
        <v>1282705</v>
      </c>
      <c r="H180" s="13">
        <v>50513</v>
      </c>
      <c r="I180" s="13">
        <v>30861</v>
      </c>
      <c r="J180" s="13">
        <v>30861</v>
      </c>
      <c r="K180" s="13">
        <v>0</v>
      </c>
      <c r="L180" s="35">
        <v>236481</v>
      </c>
      <c r="M180" s="13">
        <v>400751</v>
      </c>
      <c r="N180" s="13">
        <v>224840</v>
      </c>
      <c r="O180" s="13">
        <v>10850</v>
      </c>
      <c r="P180" s="13">
        <v>177360.75</v>
      </c>
      <c r="Q180" s="35">
        <v>12081.706929159875</v>
      </c>
      <c r="R180" s="13">
        <v>63739</v>
      </c>
      <c r="S180" s="13">
        <v>545</v>
      </c>
      <c r="T180" s="13">
        <v>47395.5</v>
      </c>
      <c r="U180" s="35">
        <v>0</v>
      </c>
      <c r="V180" s="13">
        <v>2176</v>
      </c>
      <c r="W180" s="13">
        <v>240</v>
      </c>
      <c r="X180" s="13">
        <v>1452</v>
      </c>
      <c r="Y180" s="35">
        <v>10042.063574499167</v>
      </c>
      <c r="Z180" s="13">
        <v>43502</v>
      </c>
      <c r="AA180" s="13">
        <v>9672</v>
      </c>
      <c r="AB180" s="13">
        <v>25897</v>
      </c>
    </row>
    <row r="181" spans="1:28">
      <c r="A181" s="2">
        <v>439</v>
      </c>
      <c r="B181" s="1" t="s">
        <v>156</v>
      </c>
      <c r="C181" s="13">
        <v>17185767.995949715</v>
      </c>
      <c r="D181" s="13">
        <v>16237160.431511765</v>
      </c>
      <c r="E181" s="13">
        <v>948607.56443794828</v>
      </c>
      <c r="F181" s="13">
        <v>16483236</v>
      </c>
      <c r="G181" s="13">
        <v>15767515</v>
      </c>
      <c r="H181" s="13">
        <v>715721</v>
      </c>
      <c r="I181" s="13">
        <v>809356</v>
      </c>
      <c r="J181" s="13">
        <v>673631</v>
      </c>
      <c r="K181" s="13">
        <v>135725</v>
      </c>
      <c r="L181" s="35">
        <v>4893603</v>
      </c>
      <c r="M181" s="13">
        <v>7377650</v>
      </c>
      <c r="N181" s="13">
        <v>3407042</v>
      </c>
      <c r="O181" s="13">
        <v>0</v>
      </c>
      <c r="P181" s="13">
        <v>3670202.25</v>
      </c>
      <c r="Q181" s="35">
        <v>127615.34773669002</v>
      </c>
      <c r="R181" s="13">
        <v>440896</v>
      </c>
      <c r="S181" s="13">
        <v>621</v>
      </c>
      <c r="T181" s="13">
        <v>330206.25</v>
      </c>
      <c r="U181" s="35">
        <v>44209.881295169616</v>
      </c>
      <c r="V181" s="13">
        <v>123913</v>
      </c>
      <c r="W181" s="13">
        <v>2648</v>
      </c>
      <c r="X181" s="13">
        <v>90948.75</v>
      </c>
      <c r="Y181" s="35">
        <v>34664.95562115308</v>
      </c>
      <c r="Z181" s="13">
        <v>197634</v>
      </c>
      <c r="AA181" s="13">
        <v>70409</v>
      </c>
      <c r="AB181" s="13">
        <v>106226</v>
      </c>
    </row>
    <row r="182" spans="1:28">
      <c r="A182" s="2">
        <v>441</v>
      </c>
      <c r="B182" s="1" t="s">
        <v>157</v>
      </c>
      <c r="C182" s="13">
        <v>2820103.3727151128</v>
      </c>
      <c r="D182" s="13">
        <v>2763105.1784572536</v>
      </c>
      <c r="E182" s="13">
        <v>56998.194257858922</v>
      </c>
      <c r="F182" s="13">
        <v>3208373</v>
      </c>
      <c r="G182" s="13">
        <v>3127621</v>
      </c>
      <c r="H182" s="13">
        <v>80752</v>
      </c>
      <c r="I182" s="13">
        <v>129756</v>
      </c>
      <c r="J182" s="13">
        <v>129756</v>
      </c>
      <c r="K182" s="13">
        <v>0</v>
      </c>
      <c r="L182" s="35">
        <v>676532</v>
      </c>
      <c r="M182" s="13">
        <v>906336</v>
      </c>
      <c r="N182" s="13">
        <v>473823</v>
      </c>
      <c r="O182" s="13">
        <v>0</v>
      </c>
      <c r="P182" s="13">
        <v>432513</v>
      </c>
      <c r="Q182" s="35">
        <v>102086.37082402638</v>
      </c>
      <c r="R182" s="13">
        <v>150910</v>
      </c>
      <c r="S182" s="13">
        <v>1129</v>
      </c>
      <c r="T182" s="13">
        <v>112335.75</v>
      </c>
      <c r="U182" s="35">
        <v>5809.0544727714787</v>
      </c>
      <c r="V182" s="13">
        <v>32402</v>
      </c>
      <c r="W182" s="13">
        <v>0</v>
      </c>
      <c r="X182" s="13">
        <v>24301.5</v>
      </c>
      <c r="Y182" s="35">
        <v>1300.2248260195072</v>
      </c>
      <c r="Z182" s="13">
        <v>71944</v>
      </c>
      <c r="AA182" s="13">
        <v>9799</v>
      </c>
      <c r="AB182" s="13">
        <v>48986</v>
      </c>
    </row>
    <row r="183" spans="1:28">
      <c r="A183" s="2">
        <v>448</v>
      </c>
      <c r="B183" s="1" t="s">
        <v>158</v>
      </c>
      <c r="C183" s="13">
        <v>1407045.1180989638</v>
      </c>
      <c r="D183" s="13">
        <v>1386025.6273825939</v>
      </c>
      <c r="E183" s="13">
        <v>21019.490716369739</v>
      </c>
      <c r="F183" s="13">
        <v>1452204</v>
      </c>
      <c r="G183" s="13">
        <v>1425808</v>
      </c>
      <c r="H183" s="13">
        <v>26396</v>
      </c>
      <c r="I183" s="13">
        <v>61667</v>
      </c>
      <c r="J183" s="13">
        <v>61667</v>
      </c>
      <c r="K183" s="13">
        <v>0</v>
      </c>
      <c r="L183" s="35">
        <v>489819</v>
      </c>
      <c r="M183" s="13">
        <v>636022</v>
      </c>
      <c r="N183" s="13">
        <v>230626</v>
      </c>
      <c r="O183" s="13">
        <v>1762</v>
      </c>
      <c r="P183" s="13">
        <v>367364.25</v>
      </c>
      <c r="Q183" s="35">
        <v>21981.58113785649</v>
      </c>
      <c r="R183" s="13">
        <v>56831</v>
      </c>
      <c r="S183" s="13">
        <v>0</v>
      </c>
      <c r="T183" s="13">
        <v>42623.25</v>
      </c>
      <c r="U183" s="35">
        <v>7954.7274568174025</v>
      </c>
      <c r="V183" s="13">
        <v>14923</v>
      </c>
      <c r="W183" s="13">
        <v>0</v>
      </c>
      <c r="X183" s="13">
        <v>11192.25</v>
      </c>
      <c r="Y183" s="35">
        <v>3647.287847667807</v>
      </c>
      <c r="Z183" s="13">
        <v>35142</v>
      </c>
      <c r="AA183" s="13">
        <v>4489</v>
      </c>
      <c r="AB183" s="13">
        <v>24796</v>
      </c>
    </row>
    <row r="184" spans="1:28">
      <c r="A184" s="2">
        <v>450</v>
      </c>
      <c r="B184" s="1" t="s">
        <v>159</v>
      </c>
      <c r="C184" s="13">
        <v>852074.09791538492</v>
      </c>
      <c r="D184" s="13">
        <v>826271.28979080019</v>
      </c>
      <c r="E184" s="13">
        <v>25802.808124584724</v>
      </c>
      <c r="F184" s="13">
        <v>740374</v>
      </c>
      <c r="G184" s="13">
        <v>719470</v>
      </c>
      <c r="H184" s="13">
        <v>20904</v>
      </c>
      <c r="I184" s="13">
        <v>76110</v>
      </c>
      <c r="J184" s="13">
        <v>74248</v>
      </c>
      <c r="K184" s="13">
        <v>1862</v>
      </c>
      <c r="L184" s="35">
        <v>125704</v>
      </c>
      <c r="M184" s="13">
        <v>207820</v>
      </c>
      <c r="N184" s="13">
        <v>37240</v>
      </c>
      <c r="O184" s="13">
        <v>0</v>
      </c>
      <c r="P184" s="13">
        <v>94278</v>
      </c>
      <c r="Q184" s="35">
        <v>86724.931300899072</v>
      </c>
      <c r="R184" s="13">
        <v>116675</v>
      </c>
      <c r="S184" s="13">
        <v>0</v>
      </c>
      <c r="T184" s="13">
        <v>87506.25</v>
      </c>
      <c r="U184" s="35">
        <v>5420.7627382312903</v>
      </c>
      <c r="V184" s="13">
        <v>30857</v>
      </c>
      <c r="W184" s="13">
        <v>0</v>
      </c>
      <c r="X184" s="13">
        <v>23142.75</v>
      </c>
      <c r="Y184" s="35">
        <v>3671.5630266742169</v>
      </c>
      <c r="Z184" s="13">
        <v>17537</v>
      </c>
      <c r="AA184" s="13">
        <v>12376</v>
      </c>
      <c r="AB184" s="13">
        <v>3871</v>
      </c>
    </row>
    <row r="185" spans="1:28">
      <c r="A185" s="2">
        <v>451</v>
      </c>
      <c r="B185" s="1" t="s">
        <v>160</v>
      </c>
      <c r="C185" s="13">
        <v>2270609.2014273233</v>
      </c>
      <c r="D185" s="13">
        <v>2096843.1046160778</v>
      </c>
      <c r="E185" s="13">
        <v>173766.0968112454</v>
      </c>
      <c r="F185" s="13">
        <v>2412399</v>
      </c>
      <c r="G185" s="13">
        <v>2263681</v>
      </c>
      <c r="H185" s="13">
        <v>148718</v>
      </c>
      <c r="I185" s="13">
        <v>82112</v>
      </c>
      <c r="J185" s="13">
        <v>80304</v>
      </c>
      <c r="K185" s="13">
        <v>1808</v>
      </c>
      <c r="L185" s="35">
        <v>356742</v>
      </c>
      <c r="M185" s="13">
        <v>595626</v>
      </c>
      <c r="N185" s="13">
        <v>267999</v>
      </c>
      <c r="O185" s="13">
        <v>0</v>
      </c>
      <c r="P185" s="13">
        <v>267556.5</v>
      </c>
      <c r="Q185" s="35">
        <v>39056.614540713796</v>
      </c>
      <c r="R185" s="13">
        <v>65561</v>
      </c>
      <c r="S185" s="13">
        <v>266</v>
      </c>
      <c r="T185" s="13">
        <v>48971.25</v>
      </c>
      <c r="U185" s="35">
        <v>7035.4347369364596</v>
      </c>
      <c r="V185" s="13">
        <v>30768</v>
      </c>
      <c r="W185" s="13">
        <v>0</v>
      </c>
      <c r="X185" s="13">
        <v>23076</v>
      </c>
      <c r="Y185" s="35">
        <v>169.46386868284119</v>
      </c>
      <c r="Z185" s="13">
        <v>2616</v>
      </c>
      <c r="AA185" s="13">
        <v>1357</v>
      </c>
      <c r="AB185" s="13">
        <v>1336</v>
      </c>
    </row>
    <row r="186" spans="1:28">
      <c r="A186" s="2">
        <v>453</v>
      </c>
      <c r="B186" s="1" t="s">
        <v>161</v>
      </c>
      <c r="C186" s="13">
        <v>12119666.394136816</v>
      </c>
      <c r="D186" s="13">
        <v>11786150.92449218</v>
      </c>
      <c r="E186" s="13">
        <v>333515.46964463597</v>
      </c>
      <c r="F186" s="13">
        <v>11996539</v>
      </c>
      <c r="G186" s="13">
        <v>11694468</v>
      </c>
      <c r="H186" s="13">
        <v>302071</v>
      </c>
      <c r="I186" s="13">
        <v>513428</v>
      </c>
      <c r="J186" s="13">
        <v>511518</v>
      </c>
      <c r="K186" s="13">
        <v>1910</v>
      </c>
      <c r="L186" s="35">
        <v>2135457</v>
      </c>
      <c r="M186" s="13">
        <v>3083239</v>
      </c>
      <c r="N186" s="13">
        <v>2499079</v>
      </c>
      <c r="O186" s="13">
        <v>110750</v>
      </c>
      <c r="P186" s="13">
        <v>694910</v>
      </c>
      <c r="Q186" s="35">
        <v>396963.73046773864</v>
      </c>
      <c r="R186" s="13">
        <v>537152</v>
      </c>
      <c r="S186" s="13">
        <v>5395</v>
      </c>
      <c r="T186" s="13">
        <v>398817.75</v>
      </c>
      <c r="U186" s="35">
        <v>27747.099715854092</v>
      </c>
      <c r="V186" s="13">
        <v>163023</v>
      </c>
      <c r="W186" s="13">
        <v>0</v>
      </c>
      <c r="X186" s="13">
        <v>122267.25</v>
      </c>
      <c r="Y186" s="35">
        <v>23623.910632494899</v>
      </c>
      <c r="Z186" s="13">
        <v>80099</v>
      </c>
      <c r="AA186" s="13">
        <v>24287</v>
      </c>
      <c r="AB186" s="13">
        <v>44213</v>
      </c>
    </row>
    <row r="187" spans="1:28">
      <c r="A187" s="2">
        <v>454</v>
      </c>
      <c r="B187" s="1" t="s">
        <v>558</v>
      </c>
      <c r="C187" s="13">
        <v>583076.06363484135</v>
      </c>
      <c r="D187" s="13">
        <v>578836.10721113114</v>
      </c>
      <c r="E187" s="13">
        <v>4239.9564237101922</v>
      </c>
      <c r="F187" s="13">
        <v>512066</v>
      </c>
      <c r="G187" s="13">
        <v>501385</v>
      </c>
      <c r="H187" s="13">
        <v>10681</v>
      </c>
      <c r="I187" s="13">
        <v>44622</v>
      </c>
      <c r="J187" s="13">
        <v>44622</v>
      </c>
      <c r="K187" s="13">
        <v>0</v>
      </c>
      <c r="L187" s="35">
        <v>120459</v>
      </c>
      <c r="M187" s="13">
        <v>185769</v>
      </c>
      <c r="N187" s="13">
        <v>95660</v>
      </c>
      <c r="O187" s="13">
        <v>0</v>
      </c>
      <c r="P187" s="13">
        <v>90109</v>
      </c>
      <c r="Q187" s="35">
        <v>31176.69292514625</v>
      </c>
      <c r="R187" s="13">
        <v>53682</v>
      </c>
      <c r="S187" s="13">
        <v>1692</v>
      </c>
      <c r="T187" s="13">
        <v>38992.5</v>
      </c>
      <c r="U187" s="35">
        <v>1577.243652252874</v>
      </c>
      <c r="V187" s="13">
        <v>31154</v>
      </c>
      <c r="W187" s="13">
        <v>0</v>
      </c>
      <c r="X187" s="13">
        <v>23365.5</v>
      </c>
      <c r="Y187" s="35">
        <v>35274.147018123454</v>
      </c>
      <c r="Z187" s="13">
        <v>6815</v>
      </c>
      <c r="AA187" s="13">
        <v>6272</v>
      </c>
      <c r="AB187" s="13">
        <v>893</v>
      </c>
    </row>
    <row r="188" spans="1:28">
      <c r="A188" s="2">
        <v>457</v>
      </c>
      <c r="B188" s="1" t="s">
        <v>162</v>
      </c>
      <c r="C188" s="13">
        <v>3695479.8774874909</v>
      </c>
      <c r="D188" s="13">
        <v>3440270.5590605736</v>
      </c>
      <c r="E188" s="13">
        <v>255209.31842691734</v>
      </c>
      <c r="F188" s="13">
        <v>3391118</v>
      </c>
      <c r="G188" s="13">
        <v>3174899</v>
      </c>
      <c r="H188" s="13">
        <v>216219</v>
      </c>
      <c r="I188" s="13">
        <v>70615</v>
      </c>
      <c r="J188" s="13">
        <v>61512</v>
      </c>
      <c r="K188" s="13">
        <v>9103</v>
      </c>
      <c r="L188" s="35">
        <v>1000616</v>
      </c>
      <c r="M188" s="13">
        <v>1165764</v>
      </c>
      <c r="N188" s="13">
        <v>867121</v>
      </c>
      <c r="O188" s="13">
        <v>141402</v>
      </c>
      <c r="P188" s="13">
        <v>440045</v>
      </c>
      <c r="Q188" s="35">
        <v>47156.34509863046</v>
      </c>
      <c r="R188" s="13">
        <v>186735</v>
      </c>
      <c r="S188" s="13">
        <v>982</v>
      </c>
      <c r="T188" s="13">
        <v>139314.75</v>
      </c>
      <c r="U188" s="35">
        <v>0</v>
      </c>
      <c r="V188" s="13">
        <v>3551</v>
      </c>
      <c r="W188" s="13">
        <v>0</v>
      </c>
      <c r="X188" s="13">
        <v>2663.25</v>
      </c>
      <c r="Y188" s="35">
        <v>3258.191407022211</v>
      </c>
      <c r="Z188" s="13">
        <v>153125</v>
      </c>
      <c r="AA188" s="13">
        <v>7816</v>
      </c>
      <c r="AB188" s="13">
        <v>112187</v>
      </c>
    </row>
    <row r="189" spans="1:28">
      <c r="A189" s="2">
        <v>458</v>
      </c>
      <c r="B189" s="1" t="s">
        <v>430</v>
      </c>
      <c r="C189" s="13">
        <v>265064.58211167937</v>
      </c>
      <c r="D189" s="13">
        <v>265064.58211167937</v>
      </c>
      <c r="E189" s="13">
        <v>0</v>
      </c>
      <c r="F189" s="13">
        <v>240287</v>
      </c>
      <c r="G189" s="13">
        <v>240287</v>
      </c>
      <c r="H189" s="13">
        <v>0</v>
      </c>
      <c r="I189" s="13">
        <v>1269</v>
      </c>
      <c r="J189" s="13">
        <v>1269</v>
      </c>
      <c r="K189" s="13">
        <v>0</v>
      </c>
      <c r="L189" s="35">
        <v>79809</v>
      </c>
      <c r="M189" s="13">
        <v>100393</v>
      </c>
      <c r="N189" s="13">
        <v>79465</v>
      </c>
      <c r="O189" s="13">
        <v>0</v>
      </c>
      <c r="P189" s="13">
        <v>20928</v>
      </c>
      <c r="Q189" s="35">
        <v>19325.556417804666</v>
      </c>
      <c r="R189" s="13">
        <v>52358</v>
      </c>
      <c r="S189" s="13">
        <v>0</v>
      </c>
      <c r="T189" s="13">
        <v>39268.5</v>
      </c>
      <c r="U189" s="35">
        <v>0</v>
      </c>
      <c r="V189" s="13">
        <v>13441</v>
      </c>
      <c r="W189" s="13">
        <v>0</v>
      </c>
      <c r="X189" s="13">
        <v>10080.75</v>
      </c>
      <c r="Y189" s="35">
        <v>3150.4558506699545</v>
      </c>
      <c r="Z189" s="13">
        <v>0</v>
      </c>
      <c r="AA189" s="13">
        <v>2583</v>
      </c>
      <c r="AB189" s="13">
        <v>-1937</v>
      </c>
    </row>
    <row r="190" spans="1:28">
      <c r="A190" s="2">
        <v>459</v>
      </c>
      <c r="B190" s="1" t="s">
        <v>476</v>
      </c>
      <c r="C190" s="13">
        <v>573270.46419728268</v>
      </c>
      <c r="D190" s="13">
        <v>518689.41811763274</v>
      </c>
      <c r="E190" s="13">
        <v>54581.046079649946</v>
      </c>
      <c r="F190" s="13">
        <v>563648</v>
      </c>
      <c r="G190" s="13">
        <v>514702</v>
      </c>
      <c r="H190" s="13">
        <v>48946</v>
      </c>
      <c r="I190" s="13">
        <v>30745</v>
      </c>
      <c r="J190" s="13">
        <v>25980</v>
      </c>
      <c r="K190" s="13">
        <v>4765</v>
      </c>
      <c r="L190" s="35">
        <v>177735</v>
      </c>
      <c r="M190" s="13">
        <v>235767</v>
      </c>
      <c r="N190" s="13">
        <v>133211</v>
      </c>
      <c r="O190" s="13">
        <v>0</v>
      </c>
      <c r="P190" s="13">
        <v>102556</v>
      </c>
      <c r="Q190" s="35">
        <v>46809.688079134037</v>
      </c>
      <c r="R190" s="13">
        <v>58084</v>
      </c>
      <c r="S190" s="13">
        <v>0</v>
      </c>
      <c r="T190" s="13">
        <v>43563</v>
      </c>
      <c r="U190" s="35">
        <v>9825.9259002131585</v>
      </c>
      <c r="V190" s="13">
        <v>64046</v>
      </c>
      <c r="W190" s="13">
        <v>0</v>
      </c>
      <c r="X190" s="13">
        <v>48034.5</v>
      </c>
      <c r="Y190" s="35">
        <v>1906.6419168177233</v>
      </c>
      <c r="Z190" s="13">
        <v>100756</v>
      </c>
      <c r="AA190" s="13">
        <v>35324</v>
      </c>
      <c r="AB190" s="13">
        <v>50323</v>
      </c>
    </row>
    <row r="191" spans="1:28">
      <c r="A191" s="2">
        <v>462</v>
      </c>
      <c r="B191" s="1" t="s">
        <v>463</v>
      </c>
      <c r="C191" s="13">
        <v>1038391.1812385563</v>
      </c>
      <c r="D191" s="13">
        <v>1023911.9165599331</v>
      </c>
      <c r="E191" s="13">
        <v>14479.264678623224</v>
      </c>
      <c r="F191" s="13">
        <v>1084365</v>
      </c>
      <c r="G191" s="13">
        <v>1073416</v>
      </c>
      <c r="H191" s="13">
        <v>10949</v>
      </c>
      <c r="I191" s="13">
        <v>44026</v>
      </c>
      <c r="J191" s="13">
        <v>44026</v>
      </c>
      <c r="K191" s="13">
        <v>0</v>
      </c>
      <c r="L191" s="35">
        <v>298473</v>
      </c>
      <c r="M191" s="13">
        <v>360152</v>
      </c>
      <c r="N191" s="13">
        <v>193055</v>
      </c>
      <c r="O191" s="13">
        <v>6792</v>
      </c>
      <c r="P191" s="13">
        <v>173889</v>
      </c>
      <c r="Q191" s="35">
        <v>18230.404156079847</v>
      </c>
      <c r="R191" s="13">
        <v>18863</v>
      </c>
      <c r="S191" s="13">
        <v>0</v>
      </c>
      <c r="T191" s="13">
        <v>14147.25</v>
      </c>
      <c r="U191" s="35">
        <v>1051.7146473876019</v>
      </c>
      <c r="V191" s="13">
        <v>0</v>
      </c>
      <c r="W191" s="13">
        <v>0</v>
      </c>
      <c r="X191" s="13">
        <v>0</v>
      </c>
      <c r="Y191" s="35">
        <v>0</v>
      </c>
      <c r="Z191" s="13">
        <v>36592</v>
      </c>
      <c r="AA191" s="13">
        <v>9863</v>
      </c>
      <c r="AB191" s="13">
        <v>20606</v>
      </c>
    </row>
    <row r="192" spans="1:28">
      <c r="A192" s="2">
        <v>463</v>
      </c>
      <c r="B192" s="1" t="s">
        <v>464</v>
      </c>
      <c r="C192" s="13">
        <v>1112550.2208990741</v>
      </c>
      <c r="D192" s="13">
        <v>1103453.5871172959</v>
      </c>
      <c r="E192" s="13">
        <v>9096.6337817782314</v>
      </c>
      <c r="F192" s="13">
        <v>1318396</v>
      </c>
      <c r="G192" s="13">
        <v>1309507</v>
      </c>
      <c r="H192" s="13">
        <v>8889</v>
      </c>
      <c r="I192" s="13">
        <v>43367</v>
      </c>
      <c r="J192" s="13">
        <v>43367</v>
      </c>
      <c r="K192" s="13">
        <v>0</v>
      </c>
      <c r="L192" s="35">
        <v>255605</v>
      </c>
      <c r="M192" s="13">
        <v>270122</v>
      </c>
      <c r="N192" s="13">
        <v>255325</v>
      </c>
      <c r="O192" s="13">
        <v>14729</v>
      </c>
      <c r="P192" s="13">
        <v>29526</v>
      </c>
      <c r="Q192" s="35">
        <v>46335.267111897192</v>
      </c>
      <c r="R192" s="13">
        <v>55060</v>
      </c>
      <c r="S192" s="13">
        <v>0</v>
      </c>
      <c r="T192" s="13">
        <v>41295</v>
      </c>
      <c r="U192" s="35">
        <v>1507.8589398237648</v>
      </c>
      <c r="V192" s="13">
        <v>10804</v>
      </c>
      <c r="W192" s="13">
        <v>0</v>
      </c>
      <c r="X192" s="13">
        <v>8103</v>
      </c>
      <c r="Y192" s="35">
        <v>2811.0657289422456</v>
      </c>
      <c r="Z192" s="13">
        <v>119040</v>
      </c>
      <c r="AA192" s="13">
        <v>133249</v>
      </c>
      <c r="AB192" s="13">
        <v>-8078</v>
      </c>
    </row>
    <row r="193" spans="1:28">
      <c r="A193" s="2">
        <v>466</v>
      </c>
      <c r="B193" s="1" t="s">
        <v>520</v>
      </c>
      <c r="C193" s="13">
        <v>445060.34591752436</v>
      </c>
      <c r="D193" s="13">
        <v>438875.72912821808</v>
      </c>
      <c r="E193" s="13">
        <v>6184.6167893063039</v>
      </c>
      <c r="F193" s="13">
        <v>362383</v>
      </c>
      <c r="G193" s="13">
        <v>358323</v>
      </c>
      <c r="H193" s="13">
        <v>4060</v>
      </c>
      <c r="I193" s="13">
        <v>16652</v>
      </c>
      <c r="J193" s="13">
        <v>16652</v>
      </c>
      <c r="K193" s="13">
        <v>0</v>
      </c>
      <c r="L193" s="35">
        <v>559320</v>
      </c>
      <c r="M193" s="13">
        <v>686663</v>
      </c>
      <c r="N193" s="13">
        <v>475305</v>
      </c>
      <c r="O193" s="13">
        <v>6886</v>
      </c>
      <c r="P193" s="13">
        <v>218244</v>
      </c>
      <c r="Q193" s="35">
        <v>36383.417247040947</v>
      </c>
      <c r="R193" s="13">
        <v>69386</v>
      </c>
      <c r="S193" s="13">
        <v>1509</v>
      </c>
      <c r="T193" s="13">
        <v>50907.75</v>
      </c>
      <c r="U193" s="35">
        <v>20588.654857828802</v>
      </c>
      <c r="V193" s="13">
        <v>47665</v>
      </c>
      <c r="W193" s="13">
        <v>0</v>
      </c>
      <c r="X193" s="13">
        <v>35748.75</v>
      </c>
      <c r="Y193" s="35">
        <v>20032.802484813354</v>
      </c>
      <c r="Z193" s="13">
        <v>15118</v>
      </c>
      <c r="AA193" s="13">
        <v>20987</v>
      </c>
      <c r="AB193" s="13">
        <v>-3153</v>
      </c>
    </row>
    <row r="194" spans="1:28">
      <c r="A194" s="2">
        <v>473</v>
      </c>
      <c r="B194" s="1" t="s">
        <v>163</v>
      </c>
      <c r="C194" s="13">
        <v>3957811.7446477446</v>
      </c>
      <c r="D194" s="13">
        <v>3837784.9195763101</v>
      </c>
      <c r="E194" s="13">
        <v>120026.82507143469</v>
      </c>
      <c r="F194" s="13">
        <v>3941007</v>
      </c>
      <c r="G194" s="13">
        <v>3789828</v>
      </c>
      <c r="H194" s="13">
        <v>151179</v>
      </c>
      <c r="I194" s="13">
        <v>201692</v>
      </c>
      <c r="J194" s="13">
        <v>200547</v>
      </c>
      <c r="K194" s="13">
        <v>1145</v>
      </c>
      <c r="L194" s="35">
        <v>705367</v>
      </c>
      <c r="M194" s="13">
        <v>1150842</v>
      </c>
      <c r="N194" s="13">
        <v>527997</v>
      </c>
      <c r="O194" s="13">
        <v>0</v>
      </c>
      <c r="P194" s="13">
        <v>529025.25</v>
      </c>
      <c r="Q194" s="35">
        <v>66514.64389013921</v>
      </c>
      <c r="R194" s="13">
        <v>160486</v>
      </c>
      <c r="S194" s="13">
        <v>1422</v>
      </c>
      <c r="T194" s="13">
        <v>119298</v>
      </c>
      <c r="U194" s="35">
        <v>12478.085397069677</v>
      </c>
      <c r="V194" s="13">
        <v>38086</v>
      </c>
      <c r="W194" s="13">
        <v>225</v>
      </c>
      <c r="X194" s="13">
        <v>28395.75</v>
      </c>
      <c r="Y194" s="35">
        <v>10191.182531252827</v>
      </c>
      <c r="Z194" s="13">
        <v>131972</v>
      </c>
      <c r="AA194" s="13">
        <v>12228</v>
      </c>
      <c r="AB194" s="13">
        <v>91506</v>
      </c>
    </row>
    <row r="195" spans="1:28">
      <c r="A195" s="2">
        <v>476</v>
      </c>
      <c r="B195" s="1" t="s">
        <v>449</v>
      </c>
      <c r="C195" s="13">
        <v>1024366.6737342698</v>
      </c>
      <c r="D195" s="13">
        <v>1020646.4539044338</v>
      </c>
      <c r="E195" s="13">
        <v>3720.2198298360399</v>
      </c>
      <c r="F195" s="13">
        <v>1192894</v>
      </c>
      <c r="G195" s="13">
        <v>1185063</v>
      </c>
      <c r="H195" s="13">
        <v>7831</v>
      </c>
      <c r="I195" s="13">
        <v>17646</v>
      </c>
      <c r="J195" s="13">
        <v>17646</v>
      </c>
      <c r="K195" s="13">
        <v>0</v>
      </c>
      <c r="L195" s="35">
        <v>269075</v>
      </c>
      <c r="M195" s="13">
        <v>272720</v>
      </c>
      <c r="N195" s="13">
        <v>254336</v>
      </c>
      <c r="O195" s="13">
        <v>0</v>
      </c>
      <c r="P195" s="13">
        <v>18384</v>
      </c>
      <c r="Q195" s="35">
        <v>35922.505371052641</v>
      </c>
      <c r="R195" s="13">
        <v>114596</v>
      </c>
      <c r="S195" s="13">
        <v>6580</v>
      </c>
      <c r="T195" s="13">
        <v>81012</v>
      </c>
      <c r="U195" s="35">
        <v>3914.2170737216411</v>
      </c>
      <c r="V195" s="13">
        <v>28736</v>
      </c>
      <c r="W195" s="13">
        <v>1220</v>
      </c>
      <c r="X195" s="13">
        <v>20637</v>
      </c>
      <c r="Y195" s="35">
        <v>3444.5323049190324</v>
      </c>
      <c r="Z195" s="13">
        <v>53355</v>
      </c>
      <c r="AA195" s="13">
        <v>29208</v>
      </c>
      <c r="AB195" s="13">
        <v>19331</v>
      </c>
    </row>
    <row r="196" spans="1:28">
      <c r="A196" s="2">
        <v>478</v>
      </c>
      <c r="B196" s="1" t="s">
        <v>417</v>
      </c>
      <c r="C196" s="13">
        <v>235047.17284343267</v>
      </c>
      <c r="D196" s="13">
        <v>235047.17284343267</v>
      </c>
      <c r="E196" s="13">
        <v>0</v>
      </c>
      <c r="F196" s="13">
        <v>280759</v>
      </c>
      <c r="G196" s="13">
        <v>278650</v>
      </c>
      <c r="H196" s="13">
        <v>2109</v>
      </c>
      <c r="I196" s="13">
        <v>5475</v>
      </c>
      <c r="J196" s="13">
        <v>5475</v>
      </c>
      <c r="K196" s="13">
        <v>0</v>
      </c>
      <c r="L196" s="35">
        <v>66731</v>
      </c>
      <c r="M196" s="13">
        <v>115899.5</v>
      </c>
      <c r="N196" s="13">
        <v>41898</v>
      </c>
      <c r="O196" s="13">
        <v>0</v>
      </c>
      <c r="P196" s="13">
        <v>50048.25</v>
      </c>
      <c r="Q196" s="35">
        <v>5079.8762447473937</v>
      </c>
      <c r="R196" s="13">
        <v>34945</v>
      </c>
      <c r="S196" s="13">
        <v>0</v>
      </c>
      <c r="T196" s="13">
        <v>26208.75</v>
      </c>
      <c r="U196" s="35">
        <v>0</v>
      </c>
      <c r="V196" s="13">
        <v>22290</v>
      </c>
      <c r="W196" s="13">
        <v>0</v>
      </c>
      <c r="X196" s="13">
        <v>16717.5</v>
      </c>
      <c r="Y196" s="35">
        <v>14055.55983689224</v>
      </c>
      <c r="Z196" s="13">
        <v>33005</v>
      </c>
      <c r="AA196" s="13">
        <v>3987</v>
      </c>
      <c r="AB196" s="13">
        <v>21764</v>
      </c>
    </row>
    <row r="197" spans="1:28">
      <c r="A197" s="2">
        <v>479</v>
      </c>
      <c r="B197" s="1" t="s">
        <v>164</v>
      </c>
      <c r="C197" s="13">
        <v>36272853.514251746</v>
      </c>
      <c r="D197" s="13">
        <v>34718565.066214345</v>
      </c>
      <c r="E197" s="13">
        <v>1554288.4480374008</v>
      </c>
      <c r="F197" s="13">
        <v>36449019</v>
      </c>
      <c r="G197" s="13">
        <v>35162350</v>
      </c>
      <c r="H197" s="13">
        <v>1286669</v>
      </c>
      <c r="I197" s="13">
        <v>1444962</v>
      </c>
      <c r="J197" s="13">
        <v>1417092</v>
      </c>
      <c r="K197" s="13">
        <v>27870</v>
      </c>
      <c r="L197" s="35">
        <v>9096118</v>
      </c>
      <c r="M197" s="13">
        <v>11724886</v>
      </c>
      <c r="N197" s="13">
        <v>7558522</v>
      </c>
      <c r="O197" s="13">
        <v>53779</v>
      </c>
      <c r="P197" s="13">
        <v>4220143</v>
      </c>
      <c r="Q197" s="35">
        <v>390299.16912924306</v>
      </c>
      <c r="R197" s="13">
        <v>948297</v>
      </c>
      <c r="S197" s="13">
        <v>9901</v>
      </c>
      <c r="T197" s="13">
        <v>703797</v>
      </c>
      <c r="U197" s="35">
        <v>74681.151770937562</v>
      </c>
      <c r="V197" s="13">
        <v>205715</v>
      </c>
      <c r="W197" s="13">
        <v>0</v>
      </c>
      <c r="X197" s="13">
        <v>154286.25</v>
      </c>
      <c r="Y197" s="35">
        <v>71961.803030962998</v>
      </c>
      <c r="Z197" s="13">
        <v>238566</v>
      </c>
      <c r="AA197" s="13">
        <v>126050</v>
      </c>
      <c r="AB197" s="13">
        <v>94780</v>
      </c>
    </row>
    <row r="198" spans="1:28">
      <c r="A198" s="2">
        <v>482</v>
      </c>
      <c r="B198" s="1" t="s">
        <v>165</v>
      </c>
      <c r="C198" s="13">
        <v>2976671.7495191037</v>
      </c>
      <c r="D198" s="13">
        <v>2883717.2327214056</v>
      </c>
      <c r="E198" s="13">
        <v>92954.51679769803</v>
      </c>
      <c r="F198" s="13">
        <v>3046111</v>
      </c>
      <c r="G198" s="13">
        <v>2963191</v>
      </c>
      <c r="H198" s="13">
        <v>82920</v>
      </c>
      <c r="I198" s="13">
        <v>60145</v>
      </c>
      <c r="J198" s="13">
        <v>60145</v>
      </c>
      <c r="K198" s="13">
        <v>0</v>
      </c>
      <c r="L198" s="35">
        <v>779432</v>
      </c>
      <c r="M198" s="13">
        <v>696064</v>
      </c>
      <c r="N198" s="13">
        <v>817505</v>
      </c>
      <c r="O198" s="13">
        <v>0</v>
      </c>
      <c r="P198" s="13">
        <v>-121441</v>
      </c>
      <c r="Q198" s="35">
        <v>110298.75346489697</v>
      </c>
      <c r="R198" s="13">
        <v>268658</v>
      </c>
      <c r="S198" s="13">
        <v>0</v>
      </c>
      <c r="T198" s="13">
        <v>201493.5</v>
      </c>
      <c r="U198" s="35">
        <v>8478.0676694924823</v>
      </c>
      <c r="V198" s="13">
        <v>31288</v>
      </c>
      <c r="W198" s="13">
        <v>574</v>
      </c>
      <c r="X198" s="13">
        <v>23035.5</v>
      </c>
      <c r="Y198" s="35">
        <v>0</v>
      </c>
      <c r="Z198" s="13">
        <v>6070</v>
      </c>
      <c r="AA198" s="13">
        <v>3019</v>
      </c>
      <c r="AB198" s="13">
        <v>3200</v>
      </c>
    </row>
    <row r="199" spans="1:28">
      <c r="A199" s="2">
        <v>483</v>
      </c>
      <c r="B199" s="1" t="s">
        <v>514</v>
      </c>
      <c r="C199" s="13">
        <v>818492.26737350051</v>
      </c>
      <c r="D199" s="13">
        <v>781574.8051516884</v>
      </c>
      <c r="E199" s="13">
        <v>36917.462221812122</v>
      </c>
      <c r="F199" s="13">
        <v>786631</v>
      </c>
      <c r="G199" s="13">
        <v>745991</v>
      </c>
      <c r="H199" s="13">
        <v>40640</v>
      </c>
      <c r="I199" s="13">
        <v>23281</v>
      </c>
      <c r="J199" s="13">
        <v>23281</v>
      </c>
      <c r="K199" s="13">
        <v>0</v>
      </c>
      <c r="L199" s="35">
        <v>208642</v>
      </c>
      <c r="M199" s="13">
        <v>362373.25</v>
      </c>
      <c r="N199" s="13">
        <v>128186</v>
      </c>
      <c r="O199" s="13">
        <v>11233</v>
      </c>
      <c r="P199" s="13">
        <v>156481.5</v>
      </c>
      <c r="Q199" s="35">
        <v>24023.285657572189</v>
      </c>
      <c r="R199" s="13">
        <v>102882</v>
      </c>
      <c r="S199" s="13">
        <v>1028</v>
      </c>
      <c r="T199" s="13">
        <v>76390.5</v>
      </c>
      <c r="U199" s="35">
        <v>17127.080009039015</v>
      </c>
      <c r="V199" s="13">
        <v>12894</v>
      </c>
      <c r="W199" s="13">
        <v>178</v>
      </c>
      <c r="X199" s="13">
        <v>9537</v>
      </c>
      <c r="Y199" s="35">
        <v>0</v>
      </c>
      <c r="Z199" s="13">
        <v>295157</v>
      </c>
      <c r="AA199" s="13">
        <v>111691</v>
      </c>
      <c r="AB199" s="13">
        <v>139817</v>
      </c>
    </row>
    <row r="200" spans="1:28">
      <c r="A200" s="2">
        <v>484</v>
      </c>
      <c r="B200" s="1" t="s">
        <v>166</v>
      </c>
      <c r="C200" s="13">
        <v>11778959.082264468</v>
      </c>
      <c r="D200" s="13">
        <v>11144778.479841596</v>
      </c>
      <c r="E200" s="13">
        <v>634180.60242287209</v>
      </c>
      <c r="F200" s="13">
        <v>10029632</v>
      </c>
      <c r="G200" s="13">
        <v>9445230</v>
      </c>
      <c r="H200" s="13">
        <v>584402</v>
      </c>
      <c r="I200" s="13">
        <v>527543</v>
      </c>
      <c r="J200" s="13">
        <v>475359</v>
      </c>
      <c r="K200" s="13">
        <v>52184</v>
      </c>
      <c r="L200" s="35">
        <v>3037245</v>
      </c>
      <c r="M200" s="13">
        <v>4438605</v>
      </c>
      <c r="N200" s="13">
        <v>2352478</v>
      </c>
      <c r="O200" s="13">
        <v>76076</v>
      </c>
      <c r="P200" s="13">
        <v>2162203</v>
      </c>
      <c r="Q200" s="35">
        <v>175682.52614017963</v>
      </c>
      <c r="R200" s="13">
        <v>444012</v>
      </c>
      <c r="S200" s="13">
        <v>12669</v>
      </c>
      <c r="T200" s="13">
        <v>323507.25</v>
      </c>
      <c r="U200" s="35">
        <v>10606.449195235882</v>
      </c>
      <c r="V200" s="13">
        <v>37799</v>
      </c>
      <c r="W200" s="13">
        <v>0</v>
      </c>
      <c r="X200" s="13">
        <v>28349.25</v>
      </c>
      <c r="Y200" s="35">
        <v>37041.611241971099</v>
      </c>
      <c r="Z200" s="13">
        <v>569563</v>
      </c>
      <c r="AA200" s="13">
        <v>220210</v>
      </c>
      <c r="AB200" s="13">
        <v>274634</v>
      </c>
    </row>
    <row r="201" spans="1:28">
      <c r="A201" s="2">
        <v>489</v>
      </c>
      <c r="B201" s="1" t="s">
        <v>167</v>
      </c>
      <c r="C201" s="13">
        <v>1914813.1338690806</v>
      </c>
      <c r="D201" s="13">
        <v>1875550.6400299319</v>
      </c>
      <c r="E201" s="13">
        <v>39262.493839148607</v>
      </c>
      <c r="F201" s="13">
        <v>1845606</v>
      </c>
      <c r="G201" s="13">
        <v>1812709</v>
      </c>
      <c r="H201" s="13">
        <v>32897</v>
      </c>
      <c r="I201" s="13">
        <v>46049</v>
      </c>
      <c r="J201" s="13">
        <v>41723</v>
      </c>
      <c r="K201" s="13">
        <v>4326</v>
      </c>
      <c r="L201" s="35">
        <v>782273</v>
      </c>
      <c r="M201" s="13">
        <v>971796</v>
      </c>
      <c r="N201" s="13">
        <v>328141</v>
      </c>
      <c r="O201" s="13">
        <v>0</v>
      </c>
      <c r="P201" s="13">
        <v>586704.75</v>
      </c>
      <c r="Q201" s="35">
        <v>122183.31924888748</v>
      </c>
      <c r="R201" s="13">
        <v>287659</v>
      </c>
      <c r="S201" s="13">
        <v>0</v>
      </c>
      <c r="T201" s="13">
        <v>215744.25</v>
      </c>
      <c r="U201" s="35">
        <v>19071.821870025247</v>
      </c>
      <c r="V201" s="13">
        <v>30638</v>
      </c>
      <c r="W201" s="13">
        <v>0</v>
      </c>
      <c r="X201" s="13">
        <v>22978.5</v>
      </c>
      <c r="Y201" s="35">
        <v>14655.734738803094</v>
      </c>
      <c r="Z201" s="13">
        <v>130234</v>
      </c>
      <c r="AA201" s="13">
        <v>20979</v>
      </c>
      <c r="AB201" s="13">
        <v>84556</v>
      </c>
    </row>
    <row r="202" spans="1:28">
      <c r="A202" s="2">
        <v>491</v>
      </c>
      <c r="B202" s="1" t="s">
        <v>431</v>
      </c>
      <c r="C202" s="13">
        <v>417788.90041141736</v>
      </c>
      <c r="D202" s="13">
        <v>396756.97580524202</v>
      </c>
      <c r="E202" s="13">
        <v>21031.92460617534</v>
      </c>
      <c r="F202" s="13">
        <v>439956</v>
      </c>
      <c r="G202" s="13">
        <v>428016</v>
      </c>
      <c r="H202" s="13">
        <v>11940</v>
      </c>
      <c r="I202" s="13">
        <v>8479</v>
      </c>
      <c r="J202" s="13">
        <v>8479</v>
      </c>
      <c r="K202" s="13">
        <v>0</v>
      </c>
      <c r="L202" s="35">
        <v>251092</v>
      </c>
      <c r="M202" s="13">
        <v>332348</v>
      </c>
      <c r="N202" s="13">
        <v>233097</v>
      </c>
      <c r="O202" s="13">
        <v>5797</v>
      </c>
      <c r="P202" s="13">
        <v>105048</v>
      </c>
      <c r="Q202" s="35">
        <v>10341.32383458109</v>
      </c>
      <c r="R202" s="13">
        <v>64101</v>
      </c>
      <c r="S202" s="13">
        <v>0</v>
      </c>
      <c r="T202" s="13">
        <v>48075.75</v>
      </c>
      <c r="U202" s="35">
        <v>8646.82354735634</v>
      </c>
      <c r="V202" s="13">
        <v>0</v>
      </c>
      <c r="W202" s="13">
        <v>0</v>
      </c>
      <c r="X202" s="13">
        <v>0</v>
      </c>
      <c r="Y202" s="35">
        <v>23579.290541559309</v>
      </c>
      <c r="Z202" s="13">
        <v>20812</v>
      </c>
      <c r="AA202" s="13">
        <v>38750</v>
      </c>
      <c r="AB202" s="13">
        <v>-13453</v>
      </c>
    </row>
    <row r="203" spans="1:28">
      <c r="A203" s="2">
        <v>492</v>
      </c>
      <c r="B203" s="1" t="s">
        <v>521</v>
      </c>
      <c r="C203" s="13">
        <v>1152153.5824322642</v>
      </c>
      <c r="D203" s="13">
        <v>1138278.6047981933</v>
      </c>
      <c r="E203" s="13">
        <v>13874.97763407098</v>
      </c>
      <c r="F203" s="13">
        <v>1022040</v>
      </c>
      <c r="G203" s="13">
        <v>1013025</v>
      </c>
      <c r="H203" s="13">
        <v>9015</v>
      </c>
      <c r="I203" s="13">
        <v>5850</v>
      </c>
      <c r="J203" s="13">
        <v>5850</v>
      </c>
      <c r="K203" s="13">
        <v>0</v>
      </c>
      <c r="L203" s="35">
        <v>158741</v>
      </c>
      <c r="M203" s="13">
        <v>240853</v>
      </c>
      <c r="N203" s="13">
        <v>126792</v>
      </c>
      <c r="O203" s="13">
        <v>0</v>
      </c>
      <c r="P203" s="13">
        <v>114061</v>
      </c>
      <c r="Q203" s="35">
        <v>43340.828207687046</v>
      </c>
      <c r="R203" s="13">
        <v>107323</v>
      </c>
      <c r="S203" s="13">
        <v>0</v>
      </c>
      <c r="T203" s="13">
        <v>80492.25</v>
      </c>
      <c r="U203" s="35">
        <v>3962.8082603439198</v>
      </c>
      <c r="V203" s="13">
        <v>24173</v>
      </c>
      <c r="W203" s="13">
        <v>0</v>
      </c>
      <c r="X203" s="13">
        <v>18129.75</v>
      </c>
      <c r="Y203" s="35">
        <v>0</v>
      </c>
      <c r="Z203" s="13">
        <v>1</v>
      </c>
      <c r="AA203" s="13">
        <v>9962</v>
      </c>
      <c r="AB203" s="13">
        <v>-7471</v>
      </c>
    </row>
    <row r="204" spans="1:28">
      <c r="A204" s="2">
        <v>493</v>
      </c>
      <c r="B204" s="1" t="s">
        <v>522</v>
      </c>
      <c r="C204" s="13">
        <v>1736030.5102152578</v>
      </c>
      <c r="D204" s="13">
        <v>1654317.4731908042</v>
      </c>
      <c r="E204" s="13">
        <v>81713.037024453501</v>
      </c>
      <c r="F204" s="13">
        <v>1762317</v>
      </c>
      <c r="G204" s="13">
        <v>1678475</v>
      </c>
      <c r="H204" s="13">
        <v>83842</v>
      </c>
      <c r="I204" s="13">
        <v>46389</v>
      </c>
      <c r="J204" s="13">
        <v>46389</v>
      </c>
      <c r="K204" s="13">
        <v>0</v>
      </c>
      <c r="L204" s="35">
        <v>249643</v>
      </c>
      <c r="M204" s="13">
        <v>433583.5</v>
      </c>
      <c r="N204" s="13">
        <v>183451</v>
      </c>
      <c r="O204" s="13">
        <v>0</v>
      </c>
      <c r="P204" s="13">
        <v>187232.25</v>
      </c>
      <c r="Q204" s="35">
        <v>21395.194990610566</v>
      </c>
      <c r="R204" s="13">
        <v>110637</v>
      </c>
      <c r="S204" s="13">
        <v>0</v>
      </c>
      <c r="T204" s="13">
        <v>82977.75</v>
      </c>
      <c r="U204" s="35">
        <v>17209.159716171242</v>
      </c>
      <c r="V204" s="13">
        <v>25568</v>
      </c>
      <c r="W204" s="13">
        <v>0</v>
      </c>
      <c r="X204" s="13">
        <v>19176</v>
      </c>
      <c r="Y204" s="35">
        <v>37887.774624480233</v>
      </c>
      <c r="Z204" s="13">
        <v>189878</v>
      </c>
      <c r="AA204" s="13">
        <v>85840</v>
      </c>
      <c r="AB204" s="13">
        <v>78809</v>
      </c>
    </row>
    <row r="205" spans="1:28">
      <c r="A205" s="2">
        <v>495</v>
      </c>
      <c r="B205" s="1" t="s">
        <v>523</v>
      </c>
      <c r="C205" s="13">
        <v>873566.57006526773</v>
      </c>
      <c r="D205" s="13">
        <v>861591.49079349265</v>
      </c>
      <c r="E205" s="13">
        <v>11975.079271775034</v>
      </c>
      <c r="F205" s="13">
        <v>789806</v>
      </c>
      <c r="G205" s="13">
        <v>777051</v>
      </c>
      <c r="H205" s="13">
        <v>12755</v>
      </c>
      <c r="I205" s="13">
        <v>44255</v>
      </c>
      <c r="J205" s="13">
        <v>44255</v>
      </c>
      <c r="K205" s="13">
        <v>0</v>
      </c>
      <c r="L205" s="35">
        <v>145150</v>
      </c>
      <c r="M205" s="13">
        <v>252098.5</v>
      </c>
      <c r="N205" s="13">
        <v>152990</v>
      </c>
      <c r="O205" s="13">
        <v>9750</v>
      </c>
      <c r="P205" s="13">
        <v>108858.5</v>
      </c>
      <c r="Q205" s="35">
        <v>18640.256246501638</v>
      </c>
      <c r="R205" s="13">
        <v>41103</v>
      </c>
      <c r="S205" s="13">
        <v>0</v>
      </c>
      <c r="T205" s="13">
        <v>30827.25</v>
      </c>
      <c r="U205" s="35">
        <v>13573.794767480153</v>
      </c>
      <c r="V205" s="13">
        <v>22180</v>
      </c>
      <c r="W205" s="13">
        <v>0</v>
      </c>
      <c r="X205" s="13">
        <v>16635</v>
      </c>
      <c r="Y205" s="35">
        <v>21212.344992343853</v>
      </c>
      <c r="Z205" s="13">
        <v>34163</v>
      </c>
      <c r="AA205" s="13">
        <v>52353</v>
      </c>
      <c r="AB205" s="13">
        <v>-13018</v>
      </c>
    </row>
    <row r="206" spans="1:28">
      <c r="A206" s="2">
        <v>497</v>
      </c>
      <c r="B206" s="1" t="s">
        <v>477</v>
      </c>
      <c r="C206" s="13">
        <v>1577780.8773954171</v>
      </c>
      <c r="D206" s="13">
        <v>1488305.3629653263</v>
      </c>
      <c r="E206" s="13">
        <v>89475.514430090669</v>
      </c>
      <c r="F206" s="13">
        <v>1784914</v>
      </c>
      <c r="G206" s="13">
        <v>1704172</v>
      </c>
      <c r="H206" s="13">
        <v>80742</v>
      </c>
      <c r="I206" s="13">
        <v>78860</v>
      </c>
      <c r="J206" s="13">
        <v>74066</v>
      </c>
      <c r="K206" s="13">
        <v>4794</v>
      </c>
      <c r="L206" s="35">
        <v>380040</v>
      </c>
      <c r="M206" s="13">
        <v>550868</v>
      </c>
      <c r="N206" s="13">
        <v>112178</v>
      </c>
      <c r="O206" s="13">
        <v>0</v>
      </c>
      <c r="P206" s="13">
        <v>285030</v>
      </c>
      <c r="Q206" s="35">
        <v>44095.505576419011</v>
      </c>
      <c r="R206" s="13">
        <v>114863</v>
      </c>
      <c r="S206" s="13">
        <v>5931</v>
      </c>
      <c r="T206" s="13">
        <v>81699</v>
      </c>
      <c r="U206" s="35">
        <v>7097.3775559189144</v>
      </c>
      <c r="V206" s="13">
        <v>17326</v>
      </c>
      <c r="W206" s="13">
        <v>0</v>
      </c>
      <c r="X206" s="13">
        <v>12994.5</v>
      </c>
      <c r="Y206" s="35">
        <v>5604.0984677654442</v>
      </c>
      <c r="Z206" s="13">
        <v>43938</v>
      </c>
      <c r="AA206" s="13">
        <v>4800</v>
      </c>
      <c r="AB206" s="13">
        <v>30956</v>
      </c>
    </row>
    <row r="207" spans="1:28">
      <c r="A207" s="2">
        <v>498</v>
      </c>
      <c r="B207" s="1" t="s">
        <v>168</v>
      </c>
      <c r="C207" s="13">
        <v>586315.66263392358</v>
      </c>
      <c r="D207" s="13">
        <v>579592.65841603477</v>
      </c>
      <c r="E207" s="13">
        <v>6723.0042178888598</v>
      </c>
      <c r="F207" s="13">
        <v>577906</v>
      </c>
      <c r="G207" s="13">
        <v>572658</v>
      </c>
      <c r="H207" s="13">
        <v>5248</v>
      </c>
      <c r="I207" s="13">
        <v>54723</v>
      </c>
      <c r="J207" s="13">
        <v>29801</v>
      </c>
      <c r="K207" s="13">
        <v>24922</v>
      </c>
      <c r="L207" s="35">
        <v>296392</v>
      </c>
      <c r="M207" s="13">
        <v>399049</v>
      </c>
      <c r="N207" s="13">
        <v>154294</v>
      </c>
      <c r="O207" s="13">
        <v>11236</v>
      </c>
      <c r="P207" s="13">
        <v>222294</v>
      </c>
      <c r="Q207" s="35">
        <v>15623.607480408295</v>
      </c>
      <c r="R207" s="13">
        <v>49475</v>
      </c>
      <c r="S207" s="13">
        <v>0</v>
      </c>
      <c r="T207" s="13">
        <v>37106.25</v>
      </c>
      <c r="U207" s="35">
        <v>10986.20464023432</v>
      </c>
      <c r="V207" s="13">
        <v>38181</v>
      </c>
      <c r="W207" s="13">
        <v>0</v>
      </c>
      <c r="X207" s="13">
        <v>28635.75</v>
      </c>
      <c r="Y207" s="35">
        <v>29146.167068181589</v>
      </c>
      <c r="Z207" s="13">
        <v>93736</v>
      </c>
      <c r="AA207" s="13">
        <v>41434</v>
      </c>
      <c r="AB207" s="13">
        <v>42139</v>
      </c>
    </row>
    <row r="208" spans="1:28">
      <c r="A208" s="2">
        <v>499</v>
      </c>
      <c r="B208" s="1" t="s">
        <v>444</v>
      </c>
      <c r="C208" s="13">
        <v>1594999.1150573974</v>
      </c>
      <c r="D208" s="13">
        <v>1558459.6430856755</v>
      </c>
      <c r="E208" s="13">
        <v>36539.471971721825</v>
      </c>
      <c r="F208" s="13">
        <v>1801377</v>
      </c>
      <c r="G208" s="13">
        <v>1772007</v>
      </c>
      <c r="H208" s="13">
        <v>29370</v>
      </c>
      <c r="I208" s="13">
        <v>110344</v>
      </c>
      <c r="J208" s="13">
        <v>108298</v>
      </c>
      <c r="K208" s="13">
        <v>2046</v>
      </c>
      <c r="L208" s="35">
        <v>339273</v>
      </c>
      <c r="M208" s="13">
        <v>589254</v>
      </c>
      <c r="N208" s="13">
        <v>330681</v>
      </c>
      <c r="O208" s="13">
        <v>135</v>
      </c>
      <c r="P208" s="13">
        <v>254454.75</v>
      </c>
      <c r="Q208" s="35">
        <v>41764.843884573536</v>
      </c>
      <c r="R208" s="13">
        <v>109944</v>
      </c>
      <c r="S208" s="13">
        <v>15</v>
      </c>
      <c r="T208" s="13">
        <v>82446.75</v>
      </c>
      <c r="U208" s="35">
        <v>11300.952957184032</v>
      </c>
      <c r="V208" s="13">
        <v>10408</v>
      </c>
      <c r="W208" s="13">
        <v>0</v>
      </c>
      <c r="X208" s="13">
        <v>7806</v>
      </c>
      <c r="Y208" s="35">
        <v>5152.1177538841957</v>
      </c>
      <c r="Z208" s="13">
        <v>112429</v>
      </c>
      <c r="AA208" s="13">
        <v>58980</v>
      </c>
      <c r="AB208" s="13">
        <v>42376</v>
      </c>
    </row>
    <row r="209" spans="1:28">
      <c r="A209" s="2">
        <v>502</v>
      </c>
      <c r="B209" s="1" t="s">
        <v>170</v>
      </c>
      <c r="C209" s="13">
        <v>21411191.005286559</v>
      </c>
      <c r="D209" s="13">
        <v>20390118.731061563</v>
      </c>
      <c r="E209" s="13">
        <v>1021072.2742249953</v>
      </c>
      <c r="F209" s="13">
        <v>24232559</v>
      </c>
      <c r="G209" s="13">
        <v>23188830</v>
      </c>
      <c r="H209" s="13">
        <v>1043729</v>
      </c>
      <c r="I209" s="13">
        <v>908804</v>
      </c>
      <c r="J209" s="13">
        <v>818767</v>
      </c>
      <c r="K209" s="13">
        <v>90037</v>
      </c>
      <c r="L209" s="35">
        <v>4921022</v>
      </c>
      <c r="M209" s="13">
        <v>5530659</v>
      </c>
      <c r="N209" s="13">
        <v>4219833</v>
      </c>
      <c r="O209" s="13">
        <v>190871</v>
      </c>
      <c r="P209" s="13">
        <v>1501697</v>
      </c>
      <c r="Q209" s="35">
        <v>250564.33480142691</v>
      </c>
      <c r="R209" s="13">
        <v>746687</v>
      </c>
      <c r="S209" s="13">
        <v>6814</v>
      </c>
      <c r="T209" s="13">
        <v>554904.75</v>
      </c>
      <c r="U209" s="35">
        <v>16536.76275534404</v>
      </c>
      <c r="V209" s="13">
        <v>69839</v>
      </c>
      <c r="W209" s="13">
        <v>0</v>
      </c>
      <c r="X209" s="13">
        <v>52379.25</v>
      </c>
      <c r="Y209" s="35">
        <v>18383.477465463573</v>
      </c>
      <c r="Z209" s="13">
        <v>245460</v>
      </c>
      <c r="AA209" s="13">
        <v>13060</v>
      </c>
      <c r="AB209" s="13">
        <v>180714</v>
      </c>
    </row>
    <row r="210" spans="1:28">
      <c r="A210" s="2">
        <v>503</v>
      </c>
      <c r="B210" s="1" t="s">
        <v>171</v>
      </c>
      <c r="C210" s="13">
        <v>37140548.313389763</v>
      </c>
      <c r="D210" s="13">
        <v>35554542.255847253</v>
      </c>
      <c r="E210" s="13">
        <v>1586006.0575425101</v>
      </c>
      <c r="F210" s="13">
        <v>37576714</v>
      </c>
      <c r="G210" s="13">
        <v>36106754</v>
      </c>
      <c r="H210" s="13">
        <v>1469960</v>
      </c>
      <c r="I210" s="13">
        <v>1666539</v>
      </c>
      <c r="J210" s="13">
        <v>1610035</v>
      </c>
      <c r="K210" s="13">
        <v>56504</v>
      </c>
      <c r="L210" s="35">
        <v>9716250</v>
      </c>
      <c r="M210" s="13">
        <v>14873515</v>
      </c>
      <c r="N210" s="13">
        <v>8701057</v>
      </c>
      <c r="O210" s="13">
        <v>921038</v>
      </c>
      <c r="P210" s="13">
        <v>7093496</v>
      </c>
      <c r="Q210" s="35">
        <v>262870.88796119811</v>
      </c>
      <c r="R210" s="13">
        <v>663787</v>
      </c>
      <c r="S210" s="13">
        <v>7473</v>
      </c>
      <c r="T210" s="13">
        <v>492235.5</v>
      </c>
      <c r="U210" s="35">
        <v>7326.9818566701306</v>
      </c>
      <c r="V210" s="13">
        <v>71531</v>
      </c>
      <c r="W210" s="13">
        <v>4421</v>
      </c>
      <c r="X210" s="13">
        <v>50332.5</v>
      </c>
      <c r="Y210" s="35">
        <v>73730.654407896727</v>
      </c>
      <c r="Z210" s="13">
        <v>365848</v>
      </c>
      <c r="AA210" s="13">
        <v>211047</v>
      </c>
      <c r="AB210" s="13">
        <v>120744</v>
      </c>
    </row>
    <row r="211" spans="1:28">
      <c r="A211" s="2">
        <v>504</v>
      </c>
      <c r="B211" s="1" t="s">
        <v>450</v>
      </c>
      <c r="C211" s="13">
        <v>552769.95343410457</v>
      </c>
      <c r="D211" s="13">
        <v>519389.93286198616</v>
      </c>
      <c r="E211" s="13">
        <v>33380.020572118425</v>
      </c>
      <c r="F211" s="13">
        <v>627623</v>
      </c>
      <c r="G211" s="13">
        <v>602697</v>
      </c>
      <c r="H211" s="13">
        <v>24926</v>
      </c>
      <c r="I211" s="13">
        <v>11800</v>
      </c>
      <c r="J211" s="13">
        <v>11800</v>
      </c>
      <c r="K211" s="13">
        <v>0</v>
      </c>
      <c r="L211" s="35">
        <v>166948</v>
      </c>
      <c r="M211" s="13">
        <v>176853</v>
      </c>
      <c r="N211" s="13">
        <v>164044</v>
      </c>
      <c r="O211" s="13">
        <v>14337</v>
      </c>
      <c r="P211" s="13">
        <v>27146</v>
      </c>
      <c r="Q211" s="35">
        <v>59910.530010789662</v>
      </c>
      <c r="R211" s="13">
        <v>138244</v>
      </c>
      <c r="S211" s="13">
        <v>0</v>
      </c>
      <c r="T211" s="13">
        <v>103683</v>
      </c>
      <c r="U211" s="35">
        <v>4772.4424914962065</v>
      </c>
      <c r="V211" s="13">
        <v>959</v>
      </c>
      <c r="W211" s="13">
        <v>0</v>
      </c>
      <c r="X211" s="13">
        <v>719.25</v>
      </c>
      <c r="Y211" s="35">
        <v>2717.6640878128214</v>
      </c>
      <c r="Z211" s="13">
        <v>192394</v>
      </c>
      <c r="AA211" s="13">
        <v>15060</v>
      </c>
      <c r="AB211" s="13">
        <v>133784</v>
      </c>
    </row>
    <row r="212" spans="1:28">
      <c r="A212" s="2">
        <v>505</v>
      </c>
      <c r="B212" s="1" t="s">
        <v>172</v>
      </c>
      <c r="C212" s="13">
        <v>55264354.894132532</v>
      </c>
      <c r="D212" s="13">
        <v>52613401.095408</v>
      </c>
      <c r="E212" s="13">
        <v>2650953.7987245321</v>
      </c>
      <c r="F212" s="13">
        <v>54737959</v>
      </c>
      <c r="G212" s="13">
        <v>52735506</v>
      </c>
      <c r="H212" s="13">
        <v>2002453</v>
      </c>
      <c r="I212" s="13">
        <v>3278934</v>
      </c>
      <c r="J212" s="13">
        <v>3048699</v>
      </c>
      <c r="K212" s="13">
        <v>230235</v>
      </c>
      <c r="L212" s="35">
        <v>21302263</v>
      </c>
      <c r="M212" s="13">
        <v>23532867</v>
      </c>
      <c r="N212" s="13">
        <v>20283027</v>
      </c>
      <c r="O212" s="13">
        <v>751395</v>
      </c>
      <c r="P212" s="13">
        <v>4001235</v>
      </c>
      <c r="Q212" s="35">
        <v>501119.28192927438</v>
      </c>
      <c r="R212" s="13">
        <v>1365967</v>
      </c>
      <c r="S212" s="13">
        <v>5801</v>
      </c>
      <c r="T212" s="13">
        <v>1020124.5</v>
      </c>
      <c r="U212" s="35">
        <v>62327.389770270835</v>
      </c>
      <c r="V212" s="13">
        <v>276054</v>
      </c>
      <c r="W212" s="13">
        <v>4952</v>
      </c>
      <c r="X212" s="13">
        <v>203326.5</v>
      </c>
      <c r="Y212" s="35">
        <v>225293.77489923037</v>
      </c>
      <c r="Z212" s="13">
        <v>1014221</v>
      </c>
      <c r="AA212" s="13">
        <v>366618</v>
      </c>
      <c r="AB212" s="13">
        <v>500571</v>
      </c>
    </row>
    <row r="213" spans="1:28">
      <c r="A213" s="2">
        <v>511</v>
      </c>
      <c r="B213" s="1" t="s">
        <v>451</v>
      </c>
      <c r="C213" s="13">
        <v>708590.4693669671</v>
      </c>
      <c r="D213" s="13">
        <v>673712.1650732737</v>
      </c>
      <c r="E213" s="13">
        <v>34878.304293693436</v>
      </c>
      <c r="F213" s="13">
        <v>772172</v>
      </c>
      <c r="G213" s="13">
        <v>752771</v>
      </c>
      <c r="H213" s="13">
        <v>19401</v>
      </c>
      <c r="I213" s="13">
        <v>20922</v>
      </c>
      <c r="J213" s="13">
        <v>20922</v>
      </c>
      <c r="K213" s="13">
        <v>0</v>
      </c>
      <c r="L213" s="35">
        <v>98744</v>
      </c>
      <c r="M213" s="13">
        <v>171500</v>
      </c>
      <c r="N213" s="13">
        <v>58899</v>
      </c>
      <c r="O213" s="13">
        <v>15702</v>
      </c>
      <c r="P213" s="13">
        <v>74058</v>
      </c>
      <c r="Q213" s="35">
        <v>75072.309744616534</v>
      </c>
      <c r="R213" s="13">
        <v>194532</v>
      </c>
      <c r="S213" s="13">
        <v>0</v>
      </c>
      <c r="T213" s="13">
        <v>145899</v>
      </c>
      <c r="U213" s="35">
        <v>0</v>
      </c>
      <c r="V213" s="13">
        <v>17326</v>
      </c>
      <c r="W213" s="13">
        <v>0</v>
      </c>
      <c r="X213" s="13">
        <v>12994.5</v>
      </c>
      <c r="Y213" s="35">
        <v>1331.4357704563197</v>
      </c>
      <c r="Z213" s="13">
        <v>17995</v>
      </c>
      <c r="AA213" s="13">
        <v>44624</v>
      </c>
      <c r="AB213" s="13">
        <v>-19311</v>
      </c>
    </row>
    <row r="214" spans="1:28">
      <c r="A214" s="2">
        <v>513</v>
      </c>
      <c r="B214" s="1" t="s">
        <v>174</v>
      </c>
      <c r="C214" s="13">
        <v>21631038.753426626</v>
      </c>
      <c r="D214" s="13">
        <v>20840079.234444924</v>
      </c>
      <c r="E214" s="13">
        <v>790959.51898170449</v>
      </c>
      <c r="F214" s="13">
        <v>22117690</v>
      </c>
      <c r="G214" s="13">
        <v>21445102</v>
      </c>
      <c r="H214" s="13">
        <v>672588</v>
      </c>
      <c r="I214" s="13">
        <v>597757</v>
      </c>
      <c r="J214" s="13">
        <v>597757</v>
      </c>
      <c r="K214" s="13">
        <v>0</v>
      </c>
      <c r="L214" s="35">
        <v>6828625</v>
      </c>
      <c r="M214" s="13">
        <v>9002807</v>
      </c>
      <c r="N214" s="13">
        <v>7285266</v>
      </c>
      <c r="O214" s="13">
        <v>273527</v>
      </c>
      <c r="P214" s="13">
        <v>1991068</v>
      </c>
      <c r="Q214" s="35">
        <v>206998.43139548032</v>
      </c>
      <c r="R214" s="13">
        <v>534195</v>
      </c>
      <c r="S214" s="13">
        <v>45</v>
      </c>
      <c r="T214" s="13">
        <v>400612.5</v>
      </c>
      <c r="U214" s="35">
        <v>42899.670290120252</v>
      </c>
      <c r="V214" s="13">
        <v>169076</v>
      </c>
      <c r="W214" s="13">
        <v>4320</v>
      </c>
      <c r="X214" s="13">
        <v>123567</v>
      </c>
      <c r="Y214" s="35">
        <v>32996.904035141211</v>
      </c>
      <c r="Z214" s="13">
        <v>70210</v>
      </c>
      <c r="AA214" s="13">
        <v>204372</v>
      </c>
      <c r="AB214" s="13">
        <v>-97793</v>
      </c>
    </row>
    <row r="215" spans="1:28">
      <c r="A215" s="2">
        <v>518</v>
      </c>
      <c r="B215" s="1" t="s">
        <v>175</v>
      </c>
      <c r="C215" s="13">
        <v>288390475.28267002</v>
      </c>
      <c r="D215" s="13">
        <v>275618442.11363798</v>
      </c>
      <c r="E215" s="13">
        <v>12772033.169032019</v>
      </c>
      <c r="F215" s="13">
        <v>281523026</v>
      </c>
      <c r="G215" s="13">
        <v>269230073</v>
      </c>
      <c r="H215" s="13">
        <v>12292953</v>
      </c>
      <c r="I215" s="13">
        <v>11247545</v>
      </c>
      <c r="J215" s="13">
        <v>11244185</v>
      </c>
      <c r="K215" s="13">
        <v>3360</v>
      </c>
      <c r="L215" s="35">
        <v>115650341</v>
      </c>
      <c r="M215" s="13">
        <v>136657275</v>
      </c>
      <c r="N215" s="13">
        <v>106883788</v>
      </c>
      <c r="O215" s="13">
        <v>4743522</v>
      </c>
      <c r="P215" s="13">
        <v>34517009</v>
      </c>
      <c r="Q215" s="35">
        <v>1071466.0164455133</v>
      </c>
      <c r="R215" s="13">
        <v>3789194</v>
      </c>
      <c r="S215" s="13">
        <v>149810</v>
      </c>
      <c r="T215" s="13">
        <v>2729538</v>
      </c>
      <c r="U215" s="35">
        <v>192040.24918312888</v>
      </c>
      <c r="V215" s="13">
        <v>1036402</v>
      </c>
      <c r="W215" s="13">
        <v>14700</v>
      </c>
      <c r="X215" s="13">
        <v>766276.5</v>
      </c>
      <c r="Y215" s="35">
        <v>463648.0584882712</v>
      </c>
      <c r="Z215" s="13">
        <v>3051855</v>
      </c>
      <c r="AA215" s="13">
        <v>883869</v>
      </c>
      <c r="AB215" s="13">
        <v>1690459</v>
      </c>
    </row>
    <row r="216" spans="1:28">
      <c r="A216" s="2">
        <v>529</v>
      </c>
      <c r="B216" s="1" t="s">
        <v>524</v>
      </c>
      <c r="C216" s="13">
        <v>594724.93942508125</v>
      </c>
      <c r="D216" s="13">
        <v>593714.06418388581</v>
      </c>
      <c r="E216" s="13">
        <v>1010.8752411954213</v>
      </c>
      <c r="F216" s="13">
        <v>728415</v>
      </c>
      <c r="G216" s="13">
        <v>727617</v>
      </c>
      <c r="H216" s="13">
        <v>798</v>
      </c>
      <c r="I216" s="13">
        <v>17752</v>
      </c>
      <c r="J216" s="13">
        <v>17752</v>
      </c>
      <c r="K216" s="13">
        <v>0</v>
      </c>
      <c r="L216" s="35">
        <v>186398</v>
      </c>
      <c r="M216" s="13">
        <v>264302</v>
      </c>
      <c r="N216" s="13">
        <v>106574</v>
      </c>
      <c r="O216" s="13">
        <v>0</v>
      </c>
      <c r="P216" s="13">
        <v>139798.5</v>
      </c>
      <c r="Q216" s="35">
        <v>33075.063697038458</v>
      </c>
      <c r="R216" s="13">
        <v>81417</v>
      </c>
      <c r="S216" s="13">
        <v>0</v>
      </c>
      <c r="T216" s="13">
        <v>61062.75</v>
      </c>
      <c r="U216" s="35">
        <v>10014.599787007772</v>
      </c>
      <c r="V216" s="13">
        <v>13742</v>
      </c>
      <c r="W216" s="13">
        <v>0</v>
      </c>
      <c r="X216" s="13">
        <v>10306.5</v>
      </c>
      <c r="Y216" s="35">
        <v>416.37711800518002</v>
      </c>
      <c r="Z216" s="13">
        <v>0</v>
      </c>
      <c r="AA216" s="13">
        <v>894</v>
      </c>
      <c r="AB216" s="13">
        <v>-671</v>
      </c>
    </row>
    <row r="217" spans="1:28">
      <c r="A217" s="2">
        <v>530</v>
      </c>
      <c r="B217" s="1" t="s">
        <v>177</v>
      </c>
      <c r="C217" s="13">
        <v>9514266.8273014091</v>
      </c>
      <c r="D217" s="13">
        <v>9029787.7713600211</v>
      </c>
      <c r="E217" s="13">
        <v>484479.05594138836</v>
      </c>
      <c r="F217" s="13">
        <v>9409383</v>
      </c>
      <c r="G217" s="13">
        <v>9086165</v>
      </c>
      <c r="H217" s="13">
        <v>323218</v>
      </c>
      <c r="I217" s="13">
        <v>330476</v>
      </c>
      <c r="J217" s="13">
        <v>329348</v>
      </c>
      <c r="K217" s="13">
        <v>1128</v>
      </c>
      <c r="L217" s="35">
        <v>2573731</v>
      </c>
      <c r="M217" s="13">
        <v>3027173</v>
      </c>
      <c r="N217" s="13">
        <v>1615104</v>
      </c>
      <c r="O217" s="13">
        <v>106091</v>
      </c>
      <c r="P217" s="13">
        <v>1518160</v>
      </c>
      <c r="Q217" s="35">
        <v>208549.00030963472</v>
      </c>
      <c r="R217" s="13">
        <v>670305</v>
      </c>
      <c r="S217" s="13">
        <v>646</v>
      </c>
      <c r="T217" s="13">
        <v>502244.25</v>
      </c>
      <c r="U217" s="35">
        <v>12716.225987362646</v>
      </c>
      <c r="V217" s="13">
        <v>46412</v>
      </c>
      <c r="W217" s="13">
        <v>0</v>
      </c>
      <c r="X217" s="13">
        <v>34809</v>
      </c>
      <c r="Y217" s="35">
        <v>40114.848904182567</v>
      </c>
      <c r="Z217" s="13">
        <v>126499</v>
      </c>
      <c r="AA217" s="13">
        <v>51280</v>
      </c>
      <c r="AB217" s="13">
        <v>60770</v>
      </c>
    </row>
    <row r="218" spans="1:28">
      <c r="A218" s="2">
        <v>531</v>
      </c>
      <c r="B218" s="1" t="s">
        <v>178</v>
      </c>
      <c r="C218" s="13">
        <v>1692435.804803266</v>
      </c>
      <c r="D218" s="13">
        <v>1624611.4226916695</v>
      </c>
      <c r="E218" s="13">
        <v>67824.382111596366</v>
      </c>
      <c r="F218" s="13">
        <v>1632750</v>
      </c>
      <c r="G218" s="13">
        <v>1568828</v>
      </c>
      <c r="H218" s="13">
        <v>63922</v>
      </c>
      <c r="I218" s="13">
        <v>76121</v>
      </c>
      <c r="J218" s="13">
        <v>73686</v>
      </c>
      <c r="K218" s="13">
        <v>2435</v>
      </c>
      <c r="L218" s="35">
        <v>461316</v>
      </c>
      <c r="M218" s="13">
        <v>564074</v>
      </c>
      <c r="N218" s="13">
        <v>386404</v>
      </c>
      <c r="O218" s="13">
        <v>0</v>
      </c>
      <c r="P218" s="13">
        <v>177670</v>
      </c>
      <c r="Q218" s="35">
        <v>56452.660586460122</v>
      </c>
      <c r="R218" s="13">
        <v>159718</v>
      </c>
      <c r="S218" s="13">
        <v>4004</v>
      </c>
      <c r="T218" s="13">
        <v>116785.5</v>
      </c>
      <c r="U218" s="35">
        <v>14069.775077777824</v>
      </c>
      <c r="V218" s="13">
        <v>47846</v>
      </c>
      <c r="W218" s="13">
        <v>0</v>
      </c>
      <c r="X218" s="13">
        <v>35884.5</v>
      </c>
      <c r="Y218" s="35">
        <v>0</v>
      </c>
      <c r="Z218" s="13">
        <v>40489</v>
      </c>
      <c r="AA218" s="13">
        <v>18768</v>
      </c>
      <c r="AB218" s="13">
        <v>19010</v>
      </c>
    </row>
    <row r="219" spans="1:28">
      <c r="A219" s="2">
        <v>532</v>
      </c>
      <c r="B219" s="1" t="s">
        <v>179</v>
      </c>
      <c r="C219" s="13">
        <v>2613930.8873314308</v>
      </c>
      <c r="D219" s="13">
        <v>2600939.9592625382</v>
      </c>
      <c r="E219" s="13">
        <v>12990.928068892696</v>
      </c>
      <c r="F219" s="13">
        <v>2593524</v>
      </c>
      <c r="G219" s="13">
        <v>2569481</v>
      </c>
      <c r="H219" s="13">
        <v>24043</v>
      </c>
      <c r="I219" s="13">
        <v>52321</v>
      </c>
      <c r="J219" s="13">
        <v>52321</v>
      </c>
      <c r="K219" s="13">
        <v>0</v>
      </c>
      <c r="L219" s="35">
        <v>855192</v>
      </c>
      <c r="M219" s="13">
        <v>1335916</v>
      </c>
      <c r="N219" s="13">
        <v>486282</v>
      </c>
      <c r="O219" s="13">
        <v>16150</v>
      </c>
      <c r="P219" s="13">
        <v>641394</v>
      </c>
      <c r="Q219" s="35">
        <v>91509.439279364829</v>
      </c>
      <c r="R219" s="13">
        <v>188423</v>
      </c>
      <c r="S219" s="13">
        <v>0</v>
      </c>
      <c r="T219" s="13">
        <v>141317.25</v>
      </c>
      <c r="U219" s="35">
        <v>25400.276729529458</v>
      </c>
      <c r="V219" s="13">
        <v>65734</v>
      </c>
      <c r="W219" s="13">
        <v>0</v>
      </c>
      <c r="X219" s="13">
        <v>49300.5</v>
      </c>
      <c r="Y219" s="35">
        <v>11368.875501335218</v>
      </c>
      <c r="Z219" s="13">
        <v>26597</v>
      </c>
      <c r="AA219" s="13">
        <v>50829</v>
      </c>
      <c r="AB219" s="13">
        <v>-16404</v>
      </c>
    </row>
    <row r="220" spans="1:28">
      <c r="A220" s="2">
        <v>537</v>
      </c>
      <c r="B220" s="1" t="s">
        <v>181</v>
      </c>
      <c r="C220" s="13">
        <v>3951479.6069642478</v>
      </c>
      <c r="D220" s="13">
        <v>3825659.8326323833</v>
      </c>
      <c r="E220" s="13">
        <v>125819.77433186454</v>
      </c>
      <c r="F220" s="13">
        <v>4275441</v>
      </c>
      <c r="G220" s="13">
        <v>4142071</v>
      </c>
      <c r="H220" s="13">
        <v>133370</v>
      </c>
      <c r="I220" s="13">
        <v>230086</v>
      </c>
      <c r="J220" s="13">
        <v>227142</v>
      </c>
      <c r="K220" s="13">
        <v>2944</v>
      </c>
      <c r="L220" s="35">
        <v>742630</v>
      </c>
      <c r="M220" s="13">
        <v>1115549</v>
      </c>
      <c r="N220" s="13">
        <v>685179</v>
      </c>
      <c r="O220" s="13">
        <v>28672</v>
      </c>
      <c r="P220" s="13">
        <v>459042</v>
      </c>
      <c r="Q220" s="35">
        <v>105869.83224421056</v>
      </c>
      <c r="R220" s="13">
        <v>219910</v>
      </c>
      <c r="S220" s="13">
        <v>292</v>
      </c>
      <c r="T220" s="13">
        <v>164713.5</v>
      </c>
      <c r="U220" s="35">
        <v>3965.2159317531318</v>
      </c>
      <c r="V220" s="13">
        <v>24474</v>
      </c>
      <c r="W220" s="13">
        <v>0</v>
      </c>
      <c r="X220" s="13">
        <v>18355.5</v>
      </c>
      <c r="Y220" s="35">
        <v>5896.0941923854007</v>
      </c>
      <c r="Z220" s="13">
        <v>52657</v>
      </c>
      <c r="AA220" s="13">
        <v>14819</v>
      </c>
      <c r="AB220" s="13">
        <v>29038</v>
      </c>
    </row>
    <row r="221" spans="1:28">
      <c r="A221" s="2">
        <v>542</v>
      </c>
      <c r="B221" s="1" t="s">
        <v>182</v>
      </c>
      <c r="C221" s="13">
        <v>4115034.0680618528</v>
      </c>
      <c r="D221" s="13">
        <v>3943155.4357230975</v>
      </c>
      <c r="E221" s="13">
        <v>171878.63233875507</v>
      </c>
      <c r="F221" s="13">
        <v>4294504</v>
      </c>
      <c r="G221" s="13">
        <v>4117973</v>
      </c>
      <c r="H221" s="13">
        <v>176531</v>
      </c>
      <c r="I221" s="13">
        <v>156356</v>
      </c>
      <c r="J221" s="13">
        <v>151134</v>
      </c>
      <c r="K221" s="13">
        <v>5222</v>
      </c>
      <c r="L221" s="35">
        <v>932029</v>
      </c>
      <c r="M221" s="13">
        <v>897219</v>
      </c>
      <c r="N221" s="13">
        <v>732585</v>
      </c>
      <c r="O221" s="13">
        <v>23539</v>
      </c>
      <c r="P221" s="13">
        <v>188173</v>
      </c>
      <c r="Q221" s="35">
        <v>90568.840180229236</v>
      </c>
      <c r="R221" s="13">
        <v>203047</v>
      </c>
      <c r="S221" s="13">
        <v>2168</v>
      </c>
      <c r="T221" s="13">
        <v>150659.25</v>
      </c>
      <c r="U221" s="35">
        <v>12339.097092992441</v>
      </c>
      <c r="V221" s="13">
        <v>51448</v>
      </c>
      <c r="W221" s="13">
        <v>2032</v>
      </c>
      <c r="X221" s="13">
        <v>37062</v>
      </c>
      <c r="Y221" s="35">
        <v>1275.718454832084</v>
      </c>
      <c r="Z221" s="13">
        <v>122527</v>
      </c>
      <c r="AA221" s="13">
        <v>21429</v>
      </c>
      <c r="AB221" s="13">
        <v>77143</v>
      </c>
    </row>
    <row r="222" spans="1:28">
      <c r="A222" s="2">
        <v>546</v>
      </c>
      <c r="B222" s="1" t="s">
        <v>184</v>
      </c>
      <c r="C222" s="13">
        <v>43854387.855902076</v>
      </c>
      <c r="D222" s="13">
        <v>42382952.632584304</v>
      </c>
      <c r="E222" s="13">
        <v>1471435.2233177735</v>
      </c>
      <c r="F222" s="13">
        <v>40510614</v>
      </c>
      <c r="G222" s="13">
        <v>39121353</v>
      </c>
      <c r="H222" s="13">
        <v>1389261</v>
      </c>
      <c r="I222" s="13">
        <v>1702107</v>
      </c>
      <c r="J222" s="13">
        <v>1665201</v>
      </c>
      <c r="K222" s="13">
        <v>36906</v>
      </c>
      <c r="L222" s="35">
        <v>12416680</v>
      </c>
      <c r="M222" s="13">
        <v>16182852</v>
      </c>
      <c r="N222" s="13">
        <v>11389249</v>
      </c>
      <c r="O222" s="13">
        <v>335352</v>
      </c>
      <c r="P222" s="13">
        <v>5128955</v>
      </c>
      <c r="Q222" s="35">
        <v>285104.10454451467</v>
      </c>
      <c r="R222" s="13">
        <v>681840</v>
      </c>
      <c r="S222" s="13">
        <v>3480</v>
      </c>
      <c r="T222" s="13">
        <v>508770</v>
      </c>
      <c r="U222" s="35">
        <v>39232.130096233333</v>
      </c>
      <c r="V222" s="13">
        <v>132839</v>
      </c>
      <c r="W222" s="13">
        <v>483</v>
      </c>
      <c r="X222" s="13">
        <v>99267</v>
      </c>
      <c r="Y222" s="35">
        <v>28908.501506099787</v>
      </c>
      <c r="Z222" s="13">
        <v>190149</v>
      </c>
      <c r="AA222" s="13">
        <v>99102</v>
      </c>
      <c r="AB222" s="13">
        <v>73149</v>
      </c>
    </row>
    <row r="223" spans="1:28">
      <c r="A223" s="2">
        <v>547</v>
      </c>
      <c r="B223" s="1" t="s">
        <v>185</v>
      </c>
      <c r="C223" s="13">
        <v>2838207.5427045752</v>
      </c>
      <c r="D223" s="13">
        <v>2634811.4864865807</v>
      </c>
      <c r="E223" s="13">
        <v>203396.05621799434</v>
      </c>
      <c r="F223" s="13">
        <v>3221790</v>
      </c>
      <c r="G223" s="13">
        <v>3085315</v>
      </c>
      <c r="H223" s="13">
        <v>136475</v>
      </c>
      <c r="I223" s="13">
        <v>99087</v>
      </c>
      <c r="J223" s="13">
        <v>98668</v>
      </c>
      <c r="K223" s="13">
        <v>419</v>
      </c>
      <c r="L223" s="35">
        <v>1024702</v>
      </c>
      <c r="M223" s="13">
        <v>1429641</v>
      </c>
      <c r="N223" s="13">
        <v>603406</v>
      </c>
      <c r="O223" s="13">
        <v>61373</v>
      </c>
      <c r="P223" s="13">
        <v>768526.5</v>
      </c>
      <c r="Q223" s="35">
        <v>19239.693549699543</v>
      </c>
      <c r="R223" s="13">
        <v>66564</v>
      </c>
      <c r="S223" s="13">
        <v>0</v>
      </c>
      <c r="T223" s="13">
        <v>49923</v>
      </c>
      <c r="U223" s="35">
        <v>9168.1938470602472</v>
      </c>
      <c r="V223" s="13">
        <v>72671</v>
      </c>
      <c r="W223" s="13">
        <v>0</v>
      </c>
      <c r="X223" s="13">
        <v>54503.25</v>
      </c>
      <c r="Y223" s="35">
        <v>20143.774731699799</v>
      </c>
      <c r="Z223" s="13">
        <v>25125</v>
      </c>
      <c r="AA223" s="13">
        <v>26438</v>
      </c>
      <c r="AB223" s="13">
        <v>-61</v>
      </c>
    </row>
    <row r="224" spans="1:28">
      <c r="A224" s="2">
        <v>556</v>
      </c>
      <c r="B224" s="1" t="s">
        <v>187</v>
      </c>
      <c r="C224" s="13">
        <v>9297390.0370402653</v>
      </c>
      <c r="D224" s="13">
        <v>8895480.713130936</v>
      </c>
      <c r="E224" s="13">
        <v>401909.3239093289</v>
      </c>
      <c r="F224" s="13">
        <v>9446997</v>
      </c>
      <c r="G224" s="13">
        <v>9026804</v>
      </c>
      <c r="H224" s="13">
        <v>420193</v>
      </c>
      <c r="I224" s="13">
        <v>340378</v>
      </c>
      <c r="J224" s="13">
        <v>336585</v>
      </c>
      <c r="K224" s="13">
        <v>3793</v>
      </c>
      <c r="L224" s="35">
        <v>2358428</v>
      </c>
      <c r="M224" s="13">
        <v>3316678</v>
      </c>
      <c r="N224" s="13">
        <v>2930501</v>
      </c>
      <c r="O224" s="13">
        <v>33025</v>
      </c>
      <c r="P224" s="13">
        <v>419202</v>
      </c>
      <c r="Q224" s="35">
        <v>217523.6162516305</v>
      </c>
      <c r="R224" s="13">
        <v>719540</v>
      </c>
      <c r="S224" s="13">
        <v>46703</v>
      </c>
      <c r="T224" s="13">
        <v>504627.75</v>
      </c>
      <c r="U224" s="35">
        <v>7806.5462255413549</v>
      </c>
      <c r="V224" s="13">
        <v>30841</v>
      </c>
      <c r="W224" s="13">
        <v>0</v>
      </c>
      <c r="X224" s="13">
        <v>23130.75</v>
      </c>
      <c r="Y224" s="35">
        <v>2997.1754346580533</v>
      </c>
      <c r="Z224" s="13">
        <v>303828</v>
      </c>
      <c r="AA224" s="13">
        <v>140664</v>
      </c>
      <c r="AB224" s="13">
        <v>126287</v>
      </c>
    </row>
    <row r="225" spans="1:28">
      <c r="A225" s="2">
        <v>558</v>
      </c>
      <c r="B225" s="1" t="s">
        <v>525</v>
      </c>
      <c r="C225" s="13">
        <v>652673.23462180817</v>
      </c>
      <c r="D225" s="13">
        <v>646790.76135477796</v>
      </c>
      <c r="E225" s="13">
        <v>5882.4732670301819</v>
      </c>
      <c r="F225" s="13">
        <v>677471</v>
      </c>
      <c r="G225" s="13">
        <v>671418</v>
      </c>
      <c r="H225" s="13">
        <v>6053</v>
      </c>
      <c r="I225" s="13">
        <v>100764</v>
      </c>
      <c r="J225" s="13">
        <v>100764</v>
      </c>
      <c r="K225" s="13">
        <v>0</v>
      </c>
      <c r="L225" s="35">
        <v>225134</v>
      </c>
      <c r="M225" s="13">
        <v>310369</v>
      </c>
      <c r="N225" s="13">
        <v>135242</v>
      </c>
      <c r="O225" s="13">
        <v>0</v>
      </c>
      <c r="P225" s="13">
        <v>168850.5</v>
      </c>
      <c r="Q225" s="35">
        <v>21244.763245690388</v>
      </c>
      <c r="R225" s="13">
        <v>71111</v>
      </c>
      <c r="S225" s="13">
        <v>0</v>
      </c>
      <c r="T225" s="13">
        <v>53333.25</v>
      </c>
      <c r="U225" s="35">
        <v>8162.4438356666915</v>
      </c>
      <c r="V225" s="13">
        <v>28459</v>
      </c>
      <c r="W225" s="13">
        <v>0</v>
      </c>
      <c r="X225" s="13">
        <v>21344.25</v>
      </c>
      <c r="Y225" s="35">
        <v>4834.9220815337758</v>
      </c>
      <c r="Z225" s="13">
        <v>17743</v>
      </c>
      <c r="AA225" s="13">
        <v>14511</v>
      </c>
      <c r="AB225" s="13">
        <v>2927</v>
      </c>
    </row>
    <row r="226" spans="1:28">
      <c r="A226" s="2">
        <v>559</v>
      </c>
      <c r="B226" s="1" t="s">
        <v>452</v>
      </c>
      <c r="C226" s="13">
        <v>1145558.8001879398</v>
      </c>
      <c r="D226" s="13">
        <v>1108963.3757120927</v>
      </c>
      <c r="E226" s="13">
        <v>36595.424475847038</v>
      </c>
      <c r="F226" s="13">
        <v>1088940</v>
      </c>
      <c r="G226" s="13">
        <v>1048807</v>
      </c>
      <c r="H226" s="13">
        <v>40133</v>
      </c>
      <c r="I226" s="13">
        <v>71504</v>
      </c>
      <c r="J226" s="13">
        <v>68597</v>
      </c>
      <c r="K226" s="13">
        <v>2907</v>
      </c>
      <c r="L226" s="35">
        <v>602905</v>
      </c>
      <c r="M226" s="13">
        <v>728768</v>
      </c>
      <c r="N226" s="13">
        <v>345443</v>
      </c>
      <c r="O226" s="13">
        <v>23970</v>
      </c>
      <c r="P226" s="13">
        <v>407295</v>
      </c>
      <c r="Q226" s="35">
        <v>121833.91461761169</v>
      </c>
      <c r="R226" s="13">
        <v>389033</v>
      </c>
      <c r="S226" s="13">
        <v>5417</v>
      </c>
      <c r="T226" s="13">
        <v>287712</v>
      </c>
      <c r="U226" s="35">
        <v>13704.903419672697</v>
      </c>
      <c r="V226" s="13">
        <v>51537</v>
      </c>
      <c r="W226" s="13">
        <v>0</v>
      </c>
      <c r="X226" s="13">
        <v>38652.75</v>
      </c>
      <c r="Y226" s="35">
        <v>5031.4354353951876</v>
      </c>
      <c r="Z226" s="13">
        <v>55080</v>
      </c>
      <c r="AA226" s="13">
        <v>11210</v>
      </c>
      <c r="AB226" s="13">
        <v>34340</v>
      </c>
    </row>
    <row r="227" spans="1:28">
      <c r="A227" s="2">
        <v>563</v>
      </c>
      <c r="B227" s="1" t="s">
        <v>498</v>
      </c>
      <c r="C227" s="13">
        <v>962627.43208193535</v>
      </c>
      <c r="D227" s="13">
        <v>902658.78154951811</v>
      </c>
      <c r="E227" s="13">
        <v>59968.650532417181</v>
      </c>
      <c r="F227" s="13">
        <v>942962</v>
      </c>
      <c r="G227" s="13">
        <v>902967</v>
      </c>
      <c r="H227" s="13">
        <v>39995</v>
      </c>
      <c r="I227" s="13">
        <v>26457</v>
      </c>
      <c r="J227" s="13">
        <v>24770</v>
      </c>
      <c r="K227" s="13">
        <v>1687</v>
      </c>
      <c r="L227" s="35">
        <v>268001</v>
      </c>
      <c r="M227" s="13">
        <v>465468.5</v>
      </c>
      <c r="N227" s="13">
        <v>250752</v>
      </c>
      <c r="O227" s="13">
        <v>0</v>
      </c>
      <c r="P227" s="13">
        <v>201000.75</v>
      </c>
      <c r="Q227" s="35">
        <v>40384.168965443147</v>
      </c>
      <c r="R227" s="13">
        <v>129417</v>
      </c>
      <c r="S227" s="13">
        <v>2335</v>
      </c>
      <c r="T227" s="13">
        <v>95311.5</v>
      </c>
      <c r="U227" s="35">
        <v>0</v>
      </c>
      <c r="V227" s="13">
        <v>1</v>
      </c>
      <c r="W227" s="13">
        <v>0</v>
      </c>
      <c r="X227" s="13">
        <v>0.75</v>
      </c>
      <c r="Y227" s="35">
        <v>5779.8045253356477</v>
      </c>
      <c r="Z227" s="13">
        <v>0</v>
      </c>
      <c r="AA227" s="13">
        <v>7522</v>
      </c>
      <c r="AB227" s="13">
        <v>-5641</v>
      </c>
    </row>
    <row r="228" spans="1:28">
      <c r="A228" s="2">
        <v>567</v>
      </c>
      <c r="B228" s="1" t="s">
        <v>499</v>
      </c>
      <c r="C228" s="13">
        <v>2448433.2725631678</v>
      </c>
      <c r="D228" s="13">
        <v>2358434.2913722615</v>
      </c>
      <c r="E228" s="13">
        <v>89998.981190906503</v>
      </c>
      <c r="F228" s="13">
        <v>2729702</v>
      </c>
      <c r="G228" s="13">
        <v>2633285</v>
      </c>
      <c r="H228" s="13">
        <v>96417</v>
      </c>
      <c r="I228" s="13">
        <v>122076</v>
      </c>
      <c r="J228" s="13">
        <v>80684</v>
      </c>
      <c r="K228" s="13">
        <v>41392</v>
      </c>
      <c r="L228" s="35">
        <v>657854</v>
      </c>
      <c r="M228" s="13">
        <v>1142570.75</v>
      </c>
      <c r="N228" s="13">
        <v>368262</v>
      </c>
      <c r="O228" s="13">
        <v>24955</v>
      </c>
      <c r="P228" s="13">
        <v>493390.5</v>
      </c>
      <c r="Q228" s="35">
        <v>31067.01742161997</v>
      </c>
      <c r="R228" s="13">
        <v>129581</v>
      </c>
      <c r="S228" s="13">
        <v>2112</v>
      </c>
      <c r="T228" s="13">
        <v>95601.75</v>
      </c>
      <c r="U228" s="35">
        <v>12171.435611223678</v>
      </c>
      <c r="V228" s="13">
        <v>41384</v>
      </c>
      <c r="W228" s="13">
        <v>0</v>
      </c>
      <c r="X228" s="13">
        <v>31038</v>
      </c>
      <c r="Y228" s="35">
        <v>11992.169621347415</v>
      </c>
      <c r="Z228" s="13">
        <v>23822</v>
      </c>
      <c r="AA228" s="13">
        <v>15958</v>
      </c>
      <c r="AB228" s="13">
        <v>6228</v>
      </c>
    </row>
    <row r="229" spans="1:28">
      <c r="A229" s="2">
        <v>571</v>
      </c>
      <c r="B229" s="1" t="s">
        <v>453</v>
      </c>
      <c r="C229" s="13">
        <v>625905.13206962752</v>
      </c>
      <c r="D229" s="13">
        <v>603562.67547794175</v>
      </c>
      <c r="E229" s="13">
        <v>22342.456591685761</v>
      </c>
      <c r="F229" s="13">
        <v>721311</v>
      </c>
      <c r="G229" s="13">
        <v>700603</v>
      </c>
      <c r="H229" s="13">
        <v>20708</v>
      </c>
      <c r="I229" s="13">
        <v>35147</v>
      </c>
      <c r="J229" s="13">
        <v>28269</v>
      </c>
      <c r="K229" s="13">
        <v>6878</v>
      </c>
      <c r="L229" s="35">
        <v>198699</v>
      </c>
      <c r="M229" s="13">
        <v>257978</v>
      </c>
      <c r="N229" s="13">
        <v>166153</v>
      </c>
      <c r="O229" s="13">
        <v>16157</v>
      </c>
      <c r="P229" s="13">
        <v>107982</v>
      </c>
      <c r="Q229" s="35">
        <v>7479.686166373529</v>
      </c>
      <c r="R229" s="13">
        <v>45131</v>
      </c>
      <c r="S229" s="13">
        <v>0</v>
      </c>
      <c r="T229" s="13">
        <v>33848.25</v>
      </c>
      <c r="U229" s="35">
        <v>0</v>
      </c>
      <c r="V229" s="13">
        <v>0</v>
      </c>
      <c r="W229" s="13">
        <v>0</v>
      </c>
      <c r="X229" s="13">
        <v>0</v>
      </c>
      <c r="Y229" s="35">
        <v>0</v>
      </c>
      <c r="Z229" s="13">
        <v>0</v>
      </c>
      <c r="AA229" s="13">
        <v>0</v>
      </c>
      <c r="AB229" s="13">
        <v>1</v>
      </c>
    </row>
    <row r="230" spans="1:28">
      <c r="A230" s="2">
        <v>575</v>
      </c>
      <c r="B230" s="1" t="s">
        <v>189</v>
      </c>
      <c r="C230" s="13">
        <v>2132684.2836903399</v>
      </c>
      <c r="D230" s="13">
        <v>2034058.6697523068</v>
      </c>
      <c r="E230" s="13">
        <v>98625.613938032984</v>
      </c>
      <c r="F230" s="13">
        <v>2368406</v>
      </c>
      <c r="G230" s="13">
        <v>2296518</v>
      </c>
      <c r="H230" s="13">
        <v>71888</v>
      </c>
      <c r="I230" s="13">
        <v>46874</v>
      </c>
      <c r="J230" s="13">
        <v>46874</v>
      </c>
      <c r="K230" s="13">
        <v>0</v>
      </c>
      <c r="L230" s="35">
        <v>443293</v>
      </c>
      <c r="M230" s="13">
        <v>770079.25</v>
      </c>
      <c r="N230" s="13">
        <v>258349</v>
      </c>
      <c r="O230" s="13">
        <v>0</v>
      </c>
      <c r="P230" s="13">
        <v>332469.75</v>
      </c>
      <c r="Q230" s="35">
        <v>88584.606540231907</v>
      </c>
      <c r="R230" s="13">
        <v>193301</v>
      </c>
      <c r="S230" s="13">
        <v>3600</v>
      </c>
      <c r="T230" s="13">
        <v>142275.75</v>
      </c>
      <c r="U230" s="35">
        <v>13466.76282937973</v>
      </c>
      <c r="V230" s="13">
        <v>52857</v>
      </c>
      <c r="W230" s="13">
        <v>0</v>
      </c>
      <c r="X230" s="13">
        <v>39642.75</v>
      </c>
      <c r="Y230" s="35">
        <v>7130.429246816082</v>
      </c>
      <c r="Z230" s="13">
        <v>171896</v>
      </c>
      <c r="AA230" s="13">
        <v>22227</v>
      </c>
      <c r="AB230" s="13">
        <v>114838</v>
      </c>
    </row>
    <row r="231" spans="1:28">
      <c r="A231" s="2">
        <v>579</v>
      </c>
      <c r="B231" s="1" t="s">
        <v>191</v>
      </c>
      <c r="C231" s="13">
        <v>1738966.3661464518</v>
      </c>
      <c r="D231" s="13">
        <v>1694027.8016110461</v>
      </c>
      <c r="E231" s="13">
        <v>44938.5645354058</v>
      </c>
      <c r="F231" s="13">
        <v>1777786</v>
      </c>
      <c r="G231" s="13">
        <v>1729628</v>
      </c>
      <c r="H231" s="13">
        <v>48158</v>
      </c>
      <c r="I231" s="13">
        <v>58005</v>
      </c>
      <c r="J231" s="13">
        <v>58005</v>
      </c>
      <c r="K231" s="13">
        <v>0</v>
      </c>
      <c r="L231" s="35">
        <v>514990</v>
      </c>
      <c r="M231" s="13">
        <v>649154</v>
      </c>
      <c r="N231" s="13">
        <v>335251</v>
      </c>
      <c r="O231" s="13">
        <v>10432</v>
      </c>
      <c r="P231" s="13">
        <v>324335</v>
      </c>
      <c r="Q231" s="35">
        <v>19243.128064423745</v>
      </c>
      <c r="R231" s="13">
        <v>44091</v>
      </c>
      <c r="S231" s="13">
        <v>0</v>
      </c>
      <c r="T231" s="13">
        <v>33068.25</v>
      </c>
      <c r="U231" s="35">
        <v>1940.8020350438849</v>
      </c>
      <c r="V231" s="13">
        <v>11203</v>
      </c>
      <c r="W231" s="13">
        <v>0</v>
      </c>
      <c r="X231" s="13">
        <v>8402.25</v>
      </c>
      <c r="Y231" s="35">
        <v>10600.623883827604</v>
      </c>
      <c r="Z231" s="13">
        <v>22873</v>
      </c>
      <c r="AA231" s="13">
        <v>172047</v>
      </c>
      <c r="AB231" s="13">
        <v>-111419</v>
      </c>
    </row>
    <row r="232" spans="1:28">
      <c r="A232" s="2">
        <v>580</v>
      </c>
      <c r="B232" s="1" t="s">
        <v>454</v>
      </c>
      <c r="C232" s="13">
        <v>897194.34415009245</v>
      </c>
      <c r="D232" s="13">
        <v>897194.34415009245</v>
      </c>
      <c r="E232" s="13">
        <v>0</v>
      </c>
      <c r="F232" s="13">
        <v>917863</v>
      </c>
      <c r="G232" s="13">
        <v>917863</v>
      </c>
      <c r="H232" s="13">
        <v>0</v>
      </c>
      <c r="I232" s="13">
        <v>20479</v>
      </c>
      <c r="J232" s="13">
        <v>20479</v>
      </c>
      <c r="K232" s="13">
        <v>0</v>
      </c>
      <c r="L232" s="35">
        <v>254303</v>
      </c>
      <c r="M232" s="13">
        <v>323362</v>
      </c>
      <c r="N232" s="13">
        <v>228896</v>
      </c>
      <c r="O232" s="13">
        <v>21202</v>
      </c>
      <c r="P232" s="13">
        <v>115668</v>
      </c>
      <c r="Q232" s="35">
        <v>97752.929112672864</v>
      </c>
      <c r="R232" s="13">
        <v>241763</v>
      </c>
      <c r="S232" s="13">
        <v>541</v>
      </c>
      <c r="T232" s="13">
        <v>180916.5</v>
      </c>
      <c r="U232" s="35">
        <v>16989.186101056872</v>
      </c>
      <c r="V232" s="13">
        <v>72126</v>
      </c>
      <c r="W232" s="13">
        <v>0</v>
      </c>
      <c r="X232" s="13">
        <v>54094.5</v>
      </c>
      <c r="Y232" s="35">
        <v>0</v>
      </c>
      <c r="Z232" s="13">
        <v>49116</v>
      </c>
      <c r="AA232" s="13">
        <v>18451</v>
      </c>
      <c r="AB232" s="13">
        <v>24679</v>
      </c>
    </row>
    <row r="233" spans="1:28">
      <c r="A233" s="2">
        <v>589</v>
      </c>
      <c r="B233" s="1" t="s">
        <v>195</v>
      </c>
      <c r="C233" s="13">
        <v>467376.8705214354</v>
      </c>
      <c r="D233" s="13">
        <v>409160.15506262751</v>
      </c>
      <c r="E233" s="13">
        <v>58216.715458807899</v>
      </c>
      <c r="F233" s="13">
        <v>493860</v>
      </c>
      <c r="G233" s="13">
        <v>449985</v>
      </c>
      <c r="H233" s="13">
        <v>43875</v>
      </c>
      <c r="I233" s="13">
        <v>4591</v>
      </c>
      <c r="J233" s="13">
        <v>4591</v>
      </c>
      <c r="K233" s="13">
        <v>0</v>
      </c>
      <c r="L233" s="35">
        <v>205469</v>
      </c>
      <c r="M233" s="13">
        <v>272513</v>
      </c>
      <c r="N233" s="13">
        <v>134690</v>
      </c>
      <c r="O233" s="13">
        <v>0</v>
      </c>
      <c r="P233" s="13">
        <v>137823</v>
      </c>
      <c r="Q233" s="35">
        <v>21004.347214996043</v>
      </c>
      <c r="R233" s="13">
        <v>20026</v>
      </c>
      <c r="S233" s="13">
        <v>0</v>
      </c>
      <c r="T233" s="13">
        <v>15019.5</v>
      </c>
      <c r="U233" s="35">
        <v>2278.7515492096409</v>
      </c>
      <c r="V233" s="13">
        <v>1</v>
      </c>
      <c r="W233" s="13">
        <v>0</v>
      </c>
      <c r="X233" s="13">
        <v>0.75</v>
      </c>
      <c r="Y233" s="35">
        <v>6072.0314421366174</v>
      </c>
      <c r="Z233" s="13">
        <v>21271</v>
      </c>
      <c r="AA233" s="13">
        <v>3272</v>
      </c>
      <c r="AB233" s="13">
        <v>14291</v>
      </c>
    </row>
    <row r="234" spans="1:28">
      <c r="A234" s="2">
        <v>590</v>
      </c>
      <c r="B234" s="1" t="s">
        <v>196</v>
      </c>
      <c r="C234" s="13">
        <v>4822268.3283104058</v>
      </c>
      <c r="D234" s="13">
        <v>4685047.9204157852</v>
      </c>
      <c r="E234" s="13">
        <v>137220.40789462079</v>
      </c>
      <c r="F234" s="13">
        <v>4825302</v>
      </c>
      <c r="G234" s="13">
        <v>4678690</v>
      </c>
      <c r="H234" s="13">
        <v>146612</v>
      </c>
      <c r="I234" s="13">
        <v>155132</v>
      </c>
      <c r="J234" s="13">
        <v>154988</v>
      </c>
      <c r="K234" s="13">
        <v>144</v>
      </c>
      <c r="L234" s="35">
        <v>1122123</v>
      </c>
      <c r="M234" s="13">
        <v>1329572</v>
      </c>
      <c r="N234" s="13">
        <v>880467</v>
      </c>
      <c r="O234" s="13">
        <v>0</v>
      </c>
      <c r="P234" s="13">
        <v>449105</v>
      </c>
      <c r="Q234" s="35">
        <v>108536.16050843499</v>
      </c>
      <c r="R234" s="13">
        <v>255035</v>
      </c>
      <c r="S234" s="13">
        <v>2409</v>
      </c>
      <c r="T234" s="13">
        <v>189469.5</v>
      </c>
      <c r="U234" s="35">
        <v>3333.0927472254739</v>
      </c>
      <c r="V234" s="13">
        <v>21875</v>
      </c>
      <c r="W234" s="13">
        <v>0</v>
      </c>
      <c r="X234" s="13">
        <v>16406.25</v>
      </c>
      <c r="Y234" s="35">
        <v>4916.5329214315152</v>
      </c>
      <c r="Z234" s="13">
        <v>9829</v>
      </c>
      <c r="AA234" s="13">
        <v>28209</v>
      </c>
      <c r="AB234" s="13">
        <v>-13786</v>
      </c>
    </row>
    <row r="235" spans="1:28">
      <c r="A235" s="2">
        <v>595</v>
      </c>
      <c r="B235" s="1" t="s">
        <v>478</v>
      </c>
      <c r="C235" s="13">
        <v>739302.96915808879</v>
      </c>
      <c r="D235" s="13">
        <v>702417.83504977124</v>
      </c>
      <c r="E235" s="13">
        <v>36885.134108317558</v>
      </c>
      <c r="F235" s="13">
        <v>698629</v>
      </c>
      <c r="G235" s="13">
        <v>667952</v>
      </c>
      <c r="H235" s="13">
        <v>30677</v>
      </c>
      <c r="I235" s="13">
        <v>12819</v>
      </c>
      <c r="J235" s="13">
        <v>11677</v>
      </c>
      <c r="K235" s="13">
        <v>1142</v>
      </c>
      <c r="L235" s="35">
        <v>156485</v>
      </c>
      <c r="M235" s="13">
        <v>277794.5</v>
      </c>
      <c r="N235" s="13">
        <v>158636</v>
      </c>
      <c r="O235" s="13">
        <v>5666</v>
      </c>
      <c r="P235" s="13">
        <v>117363.75</v>
      </c>
      <c r="Q235" s="35">
        <v>5461.1073791341432</v>
      </c>
      <c r="R235" s="13">
        <v>17005</v>
      </c>
      <c r="S235" s="13">
        <v>0</v>
      </c>
      <c r="T235" s="13">
        <v>12753.75</v>
      </c>
      <c r="U235" s="35">
        <v>6048.9460968166013</v>
      </c>
      <c r="V235" s="13">
        <v>28023</v>
      </c>
      <c r="W235" s="13">
        <v>0</v>
      </c>
      <c r="X235" s="13">
        <v>21017.25</v>
      </c>
      <c r="Y235" s="35">
        <v>2839.2711750258836</v>
      </c>
      <c r="Z235" s="13">
        <v>79097</v>
      </c>
      <c r="AA235" s="13">
        <v>86131</v>
      </c>
      <c r="AB235" s="13">
        <v>-4361</v>
      </c>
    </row>
    <row r="236" spans="1:28">
      <c r="A236" s="2">
        <v>597</v>
      </c>
      <c r="B236" s="1" t="s">
        <v>197</v>
      </c>
      <c r="C236" s="13">
        <v>7205465.3494460415</v>
      </c>
      <c r="D236" s="13">
        <v>7075118.3958359575</v>
      </c>
      <c r="E236" s="13">
        <v>130346.95361008414</v>
      </c>
      <c r="F236" s="13">
        <v>7014988</v>
      </c>
      <c r="G236" s="13">
        <v>6895882</v>
      </c>
      <c r="H236" s="13">
        <v>119106</v>
      </c>
      <c r="I236" s="13">
        <v>217755</v>
      </c>
      <c r="J236" s="13">
        <v>217618</v>
      </c>
      <c r="K236" s="13">
        <v>137</v>
      </c>
      <c r="L236" s="35">
        <v>1839945</v>
      </c>
      <c r="M236" s="13">
        <v>2086924</v>
      </c>
      <c r="N236" s="13">
        <v>1380305</v>
      </c>
      <c r="O236" s="13">
        <v>0</v>
      </c>
      <c r="P236" s="13">
        <v>706619</v>
      </c>
      <c r="Q236" s="35">
        <v>314263.36352066294</v>
      </c>
      <c r="R236" s="13">
        <v>721455</v>
      </c>
      <c r="S236" s="13">
        <v>6900</v>
      </c>
      <c r="T236" s="13">
        <v>535916.25</v>
      </c>
      <c r="U236" s="35">
        <v>31190.50758946528</v>
      </c>
      <c r="V236" s="13">
        <v>83281</v>
      </c>
      <c r="W236" s="13">
        <v>146</v>
      </c>
      <c r="X236" s="13">
        <v>62351.25</v>
      </c>
      <c r="Y236" s="35">
        <v>13045.481198044583</v>
      </c>
      <c r="Z236" s="13">
        <v>101214</v>
      </c>
      <c r="AA236" s="13">
        <v>16723</v>
      </c>
      <c r="AB236" s="13">
        <v>66064</v>
      </c>
    </row>
    <row r="237" spans="1:28">
      <c r="A237" s="2">
        <v>599</v>
      </c>
      <c r="B237" s="1" t="s">
        <v>198</v>
      </c>
      <c r="C237" s="13">
        <v>541635633.95238042</v>
      </c>
      <c r="D237" s="13">
        <v>521070062.27758783</v>
      </c>
      <c r="E237" s="13">
        <v>20565571.674792558</v>
      </c>
      <c r="F237" s="13">
        <v>522990729</v>
      </c>
      <c r="G237" s="13">
        <v>504978110</v>
      </c>
      <c r="H237" s="13">
        <v>18012619</v>
      </c>
      <c r="I237" s="13">
        <v>17716604</v>
      </c>
      <c r="J237" s="13">
        <v>15741340</v>
      </c>
      <c r="K237" s="13">
        <v>1975264</v>
      </c>
      <c r="L237" s="35">
        <v>223839279</v>
      </c>
      <c r="M237" s="13">
        <v>251915519</v>
      </c>
      <c r="N237" s="13">
        <v>226068046</v>
      </c>
      <c r="O237" s="13">
        <v>7528428</v>
      </c>
      <c r="P237" s="13">
        <v>33375901</v>
      </c>
      <c r="Q237" s="35">
        <v>3562841.2454571938</v>
      </c>
      <c r="R237" s="13">
        <v>10359720</v>
      </c>
      <c r="S237" s="13">
        <v>245608</v>
      </c>
      <c r="T237" s="13">
        <v>7585584</v>
      </c>
      <c r="U237" s="35">
        <v>258821.39330200385</v>
      </c>
      <c r="V237" s="13">
        <v>992121</v>
      </c>
      <c r="W237" s="13">
        <v>8638</v>
      </c>
      <c r="X237" s="13">
        <v>737612.25</v>
      </c>
      <c r="Y237" s="35">
        <v>295287.6700854071</v>
      </c>
      <c r="Z237" s="13">
        <v>2002204</v>
      </c>
      <c r="AA237" s="13">
        <v>678667</v>
      </c>
      <c r="AB237" s="13">
        <v>962876</v>
      </c>
    </row>
    <row r="238" spans="1:28">
      <c r="A238" s="2">
        <v>602</v>
      </c>
      <c r="B238" s="1" t="s">
        <v>559</v>
      </c>
      <c r="C238" s="13">
        <v>891873.9142536819</v>
      </c>
      <c r="D238" s="13">
        <v>863489.83060545428</v>
      </c>
      <c r="E238" s="13">
        <v>28384.083648227646</v>
      </c>
      <c r="F238" s="13">
        <v>1092907</v>
      </c>
      <c r="G238" s="13">
        <v>1088256</v>
      </c>
      <c r="H238" s="13">
        <v>4651</v>
      </c>
      <c r="I238" s="13">
        <v>102294</v>
      </c>
      <c r="J238" s="13">
        <v>102136</v>
      </c>
      <c r="K238" s="13">
        <v>158</v>
      </c>
      <c r="L238" s="35">
        <v>218309</v>
      </c>
      <c r="M238" s="13">
        <v>334218</v>
      </c>
      <c r="N238" s="13">
        <v>178314</v>
      </c>
      <c r="O238" s="13">
        <v>16684</v>
      </c>
      <c r="P238" s="13">
        <v>163731.75</v>
      </c>
      <c r="Q238" s="35">
        <v>11265.20829539222</v>
      </c>
      <c r="R238" s="13">
        <v>34697</v>
      </c>
      <c r="S238" s="13">
        <v>305</v>
      </c>
      <c r="T238" s="13">
        <v>25794</v>
      </c>
      <c r="U238" s="35">
        <v>5233.6210059698133</v>
      </c>
      <c r="V238" s="13">
        <v>25250</v>
      </c>
      <c r="W238" s="13">
        <v>1614</v>
      </c>
      <c r="X238" s="13">
        <v>17727</v>
      </c>
      <c r="Y238" s="35">
        <v>188.88401188796897</v>
      </c>
      <c r="Z238" s="13">
        <v>4402</v>
      </c>
      <c r="AA238" s="13">
        <v>34333</v>
      </c>
      <c r="AB238" s="13">
        <v>-22448</v>
      </c>
    </row>
    <row r="239" spans="1:28">
      <c r="A239" s="2">
        <v>603</v>
      </c>
      <c r="B239" s="1" t="s">
        <v>199</v>
      </c>
      <c r="C239" s="13">
        <v>13838405.512644518</v>
      </c>
      <c r="D239" s="13">
        <v>13352312.537806362</v>
      </c>
      <c r="E239" s="13">
        <v>486092.97483815544</v>
      </c>
      <c r="F239" s="13">
        <v>14760396</v>
      </c>
      <c r="G239" s="13">
        <v>14209298</v>
      </c>
      <c r="H239" s="13">
        <v>551098</v>
      </c>
      <c r="I239" s="13">
        <v>519776</v>
      </c>
      <c r="J239" s="13">
        <v>517244</v>
      </c>
      <c r="K239" s="13">
        <v>2532</v>
      </c>
      <c r="L239" s="35">
        <v>4009221</v>
      </c>
      <c r="M239" s="13">
        <v>5907237</v>
      </c>
      <c r="N239" s="13">
        <v>2944271</v>
      </c>
      <c r="O239" s="13">
        <v>740</v>
      </c>
      <c r="P239" s="13">
        <v>2963706</v>
      </c>
      <c r="Q239" s="35">
        <v>135925.27059572804</v>
      </c>
      <c r="R239" s="13">
        <v>433069</v>
      </c>
      <c r="S239" s="13">
        <v>11290</v>
      </c>
      <c r="T239" s="13">
        <v>316334.25</v>
      </c>
      <c r="U239" s="35">
        <v>27321.598514080626</v>
      </c>
      <c r="V239" s="13">
        <v>60875</v>
      </c>
      <c r="W239" s="13">
        <v>0</v>
      </c>
      <c r="X239" s="13">
        <v>45656.25</v>
      </c>
      <c r="Y239" s="35">
        <v>116953.8821858048</v>
      </c>
      <c r="Z239" s="13">
        <v>753632</v>
      </c>
      <c r="AA239" s="13">
        <v>133874</v>
      </c>
      <c r="AB239" s="13">
        <v>478530</v>
      </c>
    </row>
    <row r="240" spans="1:28">
      <c r="A240" s="2">
        <v>606</v>
      </c>
      <c r="B240" s="1" t="s">
        <v>200</v>
      </c>
      <c r="C240" s="13">
        <v>34577949.372698009</v>
      </c>
      <c r="D240" s="13">
        <v>33558223.688738957</v>
      </c>
      <c r="E240" s="13">
        <v>1019725.6839590486</v>
      </c>
      <c r="F240" s="13">
        <v>33372022</v>
      </c>
      <c r="G240" s="13">
        <v>32542531</v>
      </c>
      <c r="H240" s="13">
        <v>829491</v>
      </c>
      <c r="I240" s="13">
        <v>1231987</v>
      </c>
      <c r="J240" s="13">
        <v>1231987</v>
      </c>
      <c r="K240" s="13">
        <v>0</v>
      </c>
      <c r="L240" s="35">
        <v>10888082</v>
      </c>
      <c r="M240" s="13">
        <v>14872108</v>
      </c>
      <c r="N240" s="13">
        <v>10904571</v>
      </c>
      <c r="O240" s="13">
        <v>231101</v>
      </c>
      <c r="P240" s="13">
        <v>4198638</v>
      </c>
      <c r="Q240" s="35">
        <v>332359.36366720224</v>
      </c>
      <c r="R240" s="13">
        <v>991835</v>
      </c>
      <c r="S240" s="13">
        <v>9744</v>
      </c>
      <c r="T240" s="13">
        <v>736568.25</v>
      </c>
      <c r="U240" s="35">
        <v>24326.674160239931</v>
      </c>
      <c r="V240" s="13">
        <v>142824</v>
      </c>
      <c r="W240" s="13">
        <v>2186</v>
      </c>
      <c r="X240" s="13">
        <v>105478.5</v>
      </c>
      <c r="Y240" s="35">
        <v>35795.023001946705</v>
      </c>
      <c r="Z240" s="13">
        <v>294040</v>
      </c>
      <c r="AA240" s="13">
        <v>27606</v>
      </c>
      <c r="AB240" s="13">
        <v>189237</v>
      </c>
    </row>
    <row r="241" spans="1:28">
      <c r="A241" s="2">
        <v>608</v>
      </c>
      <c r="B241" s="1" t="s">
        <v>433</v>
      </c>
      <c r="C241" s="13">
        <v>1840360.3357935681</v>
      </c>
      <c r="D241" s="13">
        <v>1796673.8639615863</v>
      </c>
      <c r="E241" s="13">
        <v>43686.471831981704</v>
      </c>
      <c r="F241" s="13">
        <v>2116063</v>
      </c>
      <c r="G241" s="13">
        <v>2075299</v>
      </c>
      <c r="H241" s="13">
        <v>40764</v>
      </c>
      <c r="I241" s="13">
        <v>49392</v>
      </c>
      <c r="J241" s="13">
        <v>49392</v>
      </c>
      <c r="K241" s="13">
        <v>0</v>
      </c>
      <c r="L241" s="35">
        <v>440955</v>
      </c>
      <c r="M241" s="13">
        <v>681748</v>
      </c>
      <c r="N241" s="13">
        <v>440608</v>
      </c>
      <c r="O241" s="13">
        <v>13007</v>
      </c>
      <c r="P241" s="13">
        <v>254147</v>
      </c>
      <c r="Q241" s="35">
        <v>44812.632250833005</v>
      </c>
      <c r="R241" s="13">
        <v>164195</v>
      </c>
      <c r="S241" s="13">
        <v>0</v>
      </c>
      <c r="T241" s="13">
        <v>123146.25</v>
      </c>
      <c r="U241" s="35">
        <v>10834.521341453965</v>
      </c>
      <c r="V241" s="13">
        <v>14548</v>
      </c>
      <c r="W241" s="13">
        <v>0</v>
      </c>
      <c r="X241" s="13">
        <v>10911</v>
      </c>
      <c r="Y241" s="35">
        <v>6190.4018388154918</v>
      </c>
      <c r="Z241" s="13">
        <v>147601</v>
      </c>
      <c r="AA241" s="13">
        <v>27867</v>
      </c>
      <c r="AB241" s="13">
        <v>91210</v>
      </c>
    </row>
    <row r="242" spans="1:28">
      <c r="A242" s="2">
        <v>610</v>
      </c>
      <c r="B242" s="1" t="s">
        <v>201</v>
      </c>
      <c r="C242" s="13">
        <v>3398768.9711045842</v>
      </c>
      <c r="D242" s="13">
        <v>3315969.212111121</v>
      </c>
      <c r="E242" s="13">
        <v>82799.758993463096</v>
      </c>
      <c r="F242" s="13">
        <v>3691386</v>
      </c>
      <c r="G242" s="13">
        <v>3617634</v>
      </c>
      <c r="H242" s="13">
        <v>73752</v>
      </c>
      <c r="I242" s="13">
        <v>65531</v>
      </c>
      <c r="J242" s="13">
        <v>64621</v>
      </c>
      <c r="K242" s="13">
        <v>910</v>
      </c>
      <c r="L242" s="35">
        <v>1470811</v>
      </c>
      <c r="M242" s="13">
        <v>2193491</v>
      </c>
      <c r="N242" s="13">
        <v>618228</v>
      </c>
      <c r="O242" s="13">
        <v>0</v>
      </c>
      <c r="P242" s="13">
        <v>1103108.25</v>
      </c>
      <c r="Q242" s="35">
        <v>58735.468039815009</v>
      </c>
      <c r="R242" s="13">
        <v>227526</v>
      </c>
      <c r="S242" s="13">
        <v>899</v>
      </c>
      <c r="T242" s="13">
        <v>169970.25</v>
      </c>
      <c r="U242" s="35">
        <v>16474.819936361586</v>
      </c>
      <c r="V242" s="13">
        <v>66664</v>
      </c>
      <c r="W242" s="13">
        <v>0</v>
      </c>
      <c r="X242" s="13">
        <v>49998</v>
      </c>
      <c r="Y242" s="35">
        <v>28632.68923415077</v>
      </c>
      <c r="Z242" s="13">
        <v>77531</v>
      </c>
      <c r="AA242" s="13">
        <v>207</v>
      </c>
      <c r="AB242" s="13">
        <v>60701</v>
      </c>
    </row>
    <row r="243" spans="1:28">
      <c r="A243" s="2">
        <v>612</v>
      </c>
      <c r="B243" s="1" t="s">
        <v>434</v>
      </c>
      <c r="C243" s="13">
        <v>25101569.743343499</v>
      </c>
      <c r="D243" s="13">
        <v>24362474.465518922</v>
      </c>
      <c r="E243" s="13">
        <v>739095.27782457846</v>
      </c>
      <c r="F243" s="13">
        <v>24375667</v>
      </c>
      <c r="G243" s="13">
        <v>23667209</v>
      </c>
      <c r="H243" s="13">
        <v>708458</v>
      </c>
      <c r="I243" s="13">
        <v>778321</v>
      </c>
      <c r="J243" s="13">
        <v>741677</v>
      </c>
      <c r="K243" s="13">
        <v>36644</v>
      </c>
      <c r="L243" s="35">
        <v>5771296</v>
      </c>
      <c r="M243" s="13">
        <v>7812364</v>
      </c>
      <c r="N243" s="13">
        <v>4073719</v>
      </c>
      <c r="O243" s="13">
        <v>73297</v>
      </c>
      <c r="P243" s="13">
        <v>3811942</v>
      </c>
      <c r="Q243" s="35">
        <v>508050.36161036824</v>
      </c>
      <c r="R243" s="13">
        <v>1168919</v>
      </c>
      <c r="S243" s="13">
        <v>11393</v>
      </c>
      <c r="T243" s="13">
        <v>868144.5</v>
      </c>
      <c r="U243" s="35">
        <v>34590.796256929672</v>
      </c>
      <c r="V243" s="13">
        <v>122844</v>
      </c>
      <c r="W243" s="13">
        <v>250</v>
      </c>
      <c r="X243" s="13">
        <v>91945.5</v>
      </c>
      <c r="Y243" s="35">
        <v>59028.681232890944</v>
      </c>
      <c r="Z243" s="13">
        <v>272156</v>
      </c>
      <c r="AA243" s="13">
        <v>54230</v>
      </c>
      <c r="AB243" s="13">
        <v>168995</v>
      </c>
    </row>
    <row r="244" spans="1:28">
      <c r="A244" s="2">
        <v>613</v>
      </c>
      <c r="B244" s="1" t="s">
        <v>203</v>
      </c>
      <c r="C244" s="13">
        <v>1868582.8690525782</v>
      </c>
      <c r="D244" s="13">
        <v>1830885.801939955</v>
      </c>
      <c r="E244" s="13">
        <v>37697.06711262335</v>
      </c>
      <c r="F244" s="13">
        <v>2193513</v>
      </c>
      <c r="G244" s="13">
        <v>2167622</v>
      </c>
      <c r="H244" s="13">
        <v>25891</v>
      </c>
      <c r="I244" s="13">
        <v>68798</v>
      </c>
      <c r="J244" s="13">
        <v>67944</v>
      </c>
      <c r="K244" s="13">
        <v>854</v>
      </c>
      <c r="L244" s="35">
        <v>810453</v>
      </c>
      <c r="M244" s="13">
        <v>1181489</v>
      </c>
      <c r="N244" s="13">
        <v>492116</v>
      </c>
      <c r="O244" s="13">
        <v>0</v>
      </c>
      <c r="P244" s="13">
        <v>607839.75</v>
      </c>
      <c r="Q244" s="35">
        <v>102327.70272531385</v>
      </c>
      <c r="R244" s="13">
        <v>242647</v>
      </c>
      <c r="S244" s="13">
        <v>8544</v>
      </c>
      <c r="T244" s="13">
        <v>175577.25</v>
      </c>
      <c r="U244" s="35">
        <v>7973.113311215021</v>
      </c>
      <c r="V244" s="13">
        <v>26634</v>
      </c>
      <c r="W244" s="13">
        <v>0</v>
      </c>
      <c r="X244" s="13">
        <v>19975.5</v>
      </c>
      <c r="Y244" s="35">
        <v>11661.333610317202</v>
      </c>
      <c r="Z244" s="13">
        <v>20102</v>
      </c>
      <c r="AA244" s="13">
        <v>5177</v>
      </c>
      <c r="AB244" s="13">
        <v>11335</v>
      </c>
    </row>
    <row r="245" spans="1:28">
      <c r="A245" s="2">
        <v>614</v>
      </c>
      <c r="B245" s="1" t="s">
        <v>204</v>
      </c>
      <c r="C245" s="13">
        <v>1013735.4293871713</v>
      </c>
      <c r="D245" s="13">
        <v>1013289.0527431502</v>
      </c>
      <c r="E245" s="13">
        <v>446.37664402110238</v>
      </c>
      <c r="F245" s="13">
        <v>959945</v>
      </c>
      <c r="G245" s="13">
        <v>950306</v>
      </c>
      <c r="H245" s="13">
        <v>9639</v>
      </c>
      <c r="I245" s="13">
        <v>66508</v>
      </c>
      <c r="J245" s="13">
        <v>66508</v>
      </c>
      <c r="K245" s="13">
        <v>0</v>
      </c>
      <c r="L245" s="35">
        <v>320474</v>
      </c>
      <c r="M245" s="13">
        <v>256155</v>
      </c>
      <c r="N245" s="13">
        <v>233069</v>
      </c>
      <c r="O245" s="13">
        <v>25686</v>
      </c>
      <c r="P245" s="13">
        <v>48772</v>
      </c>
      <c r="Q245" s="35">
        <v>92625.19862943489</v>
      </c>
      <c r="R245" s="13">
        <v>314226</v>
      </c>
      <c r="S245" s="13">
        <v>545</v>
      </c>
      <c r="T245" s="13">
        <v>235260.75</v>
      </c>
      <c r="U245" s="35">
        <v>16067.704588985738</v>
      </c>
      <c r="V245" s="13">
        <v>45283</v>
      </c>
      <c r="W245" s="13">
        <v>0</v>
      </c>
      <c r="X245" s="13">
        <v>33962.25</v>
      </c>
      <c r="Y245" s="35">
        <v>2440.0022784156968</v>
      </c>
      <c r="Z245" s="13">
        <v>12411</v>
      </c>
      <c r="AA245" s="13">
        <v>110498</v>
      </c>
      <c r="AB245" s="13">
        <v>-72514</v>
      </c>
    </row>
    <row r="246" spans="1:28">
      <c r="A246" s="2">
        <v>619</v>
      </c>
      <c r="B246" s="1" t="s">
        <v>560</v>
      </c>
      <c r="C246" s="13">
        <v>137138.60938591545</v>
      </c>
      <c r="D246" s="13">
        <v>135928.7919078304</v>
      </c>
      <c r="E246" s="13">
        <v>1209.8174780850491</v>
      </c>
      <c r="F246" s="13">
        <v>134098</v>
      </c>
      <c r="G246" s="13">
        <v>128263</v>
      </c>
      <c r="H246" s="13">
        <v>5835</v>
      </c>
      <c r="I246" s="13">
        <v>4065</v>
      </c>
      <c r="J246" s="13">
        <v>4065</v>
      </c>
      <c r="K246" s="13">
        <v>0</v>
      </c>
      <c r="L246" s="35">
        <v>62920</v>
      </c>
      <c r="M246" s="13">
        <v>85618</v>
      </c>
      <c r="N246" s="13">
        <v>73399</v>
      </c>
      <c r="O246" s="13">
        <v>762</v>
      </c>
      <c r="P246" s="13">
        <v>12981</v>
      </c>
      <c r="Q246" s="35">
        <v>0</v>
      </c>
      <c r="R246" s="13">
        <v>28328</v>
      </c>
      <c r="S246" s="13">
        <v>0</v>
      </c>
      <c r="T246" s="13">
        <v>21246</v>
      </c>
      <c r="U246" s="35">
        <v>0</v>
      </c>
      <c r="V246" s="13">
        <v>0</v>
      </c>
      <c r="W246" s="13">
        <v>0</v>
      </c>
      <c r="X246" s="13">
        <v>0</v>
      </c>
      <c r="Y246" s="35">
        <v>0</v>
      </c>
      <c r="Z246" s="13">
        <v>0</v>
      </c>
      <c r="AA246" s="13">
        <v>289</v>
      </c>
      <c r="AB246" s="13">
        <v>-217</v>
      </c>
    </row>
    <row r="247" spans="1:28">
      <c r="A247" s="2">
        <v>620</v>
      </c>
      <c r="B247" s="1" t="s">
        <v>206</v>
      </c>
      <c r="C247" s="13">
        <v>3002807.1300369492</v>
      </c>
      <c r="D247" s="13">
        <v>2876631.7464566445</v>
      </c>
      <c r="E247" s="13">
        <v>126175.38358030476</v>
      </c>
      <c r="F247" s="13">
        <v>2640342</v>
      </c>
      <c r="G247" s="13">
        <v>2564500</v>
      </c>
      <c r="H247" s="13">
        <v>75842</v>
      </c>
      <c r="I247" s="13">
        <v>67863</v>
      </c>
      <c r="J247" s="13">
        <v>61401</v>
      </c>
      <c r="K247" s="13">
        <v>6462</v>
      </c>
      <c r="L247" s="35">
        <v>414295</v>
      </c>
      <c r="M247" s="13">
        <v>622039</v>
      </c>
      <c r="N247" s="13">
        <v>373795</v>
      </c>
      <c r="O247" s="13">
        <v>0</v>
      </c>
      <c r="P247" s="13">
        <v>248244</v>
      </c>
      <c r="Q247" s="35">
        <v>56398.395253817682</v>
      </c>
      <c r="R247" s="13">
        <v>205039</v>
      </c>
      <c r="S247" s="13">
        <v>649</v>
      </c>
      <c r="T247" s="13">
        <v>153292.5</v>
      </c>
      <c r="U247" s="35">
        <v>9922.8893942386967</v>
      </c>
      <c r="V247" s="13">
        <v>8043</v>
      </c>
      <c r="W247" s="13">
        <v>0</v>
      </c>
      <c r="X247" s="13">
        <v>6032.25</v>
      </c>
      <c r="Y247" s="35">
        <v>2890.1334548488371</v>
      </c>
      <c r="Z247" s="13">
        <v>76911</v>
      </c>
      <c r="AA247" s="13">
        <v>6472</v>
      </c>
      <c r="AB247" s="13">
        <v>55588</v>
      </c>
    </row>
    <row r="248" spans="1:28">
      <c r="A248" s="2">
        <v>622</v>
      </c>
      <c r="B248" s="1" t="s">
        <v>207</v>
      </c>
      <c r="C248" s="13">
        <v>28508042.331479989</v>
      </c>
      <c r="D248" s="13">
        <v>27855627.429657202</v>
      </c>
      <c r="E248" s="13">
        <v>652414.90182278713</v>
      </c>
      <c r="F248" s="13">
        <v>30301167</v>
      </c>
      <c r="G248" s="13">
        <v>29831578</v>
      </c>
      <c r="H248" s="13">
        <v>469589</v>
      </c>
      <c r="I248" s="13">
        <v>1165618</v>
      </c>
      <c r="J248" s="13">
        <v>1117329</v>
      </c>
      <c r="K248" s="13">
        <v>48289</v>
      </c>
      <c r="L248" s="35">
        <v>6024773</v>
      </c>
      <c r="M248" s="13">
        <v>8493792</v>
      </c>
      <c r="N248" s="13">
        <v>4775410</v>
      </c>
      <c r="O248" s="13">
        <v>64451</v>
      </c>
      <c r="P248" s="13">
        <v>3782833</v>
      </c>
      <c r="Q248" s="35">
        <v>488703.28223362518</v>
      </c>
      <c r="R248" s="13">
        <v>1161460</v>
      </c>
      <c r="S248" s="13">
        <v>22834</v>
      </c>
      <c r="T248" s="13">
        <v>853969.5</v>
      </c>
      <c r="U248" s="35">
        <v>29986.234126421245</v>
      </c>
      <c r="V248" s="13">
        <v>116069</v>
      </c>
      <c r="W248" s="13">
        <v>624</v>
      </c>
      <c r="X248" s="13">
        <v>86583.75</v>
      </c>
      <c r="Y248" s="35">
        <v>10344.000562902702</v>
      </c>
      <c r="Z248" s="13">
        <v>148406</v>
      </c>
      <c r="AA248" s="13">
        <v>45568</v>
      </c>
      <c r="AB248" s="13">
        <v>80829</v>
      </c>
    </row>
    <row r="249" spans="1:28">
      <c r="A249" s="2">
        <v>623</v>
      </c>
      <c r="B249" s="1" t="s">
        <v>435</v>
      </c>
      <c r="C249" s="13">
        <v>527302.02571486379</v>
      </c>
      <c r="D249" s="13">
        <v>499629.16056351661</v>
      </c>
      <c r="E249" s="13">
        <v>27672.865151347229</v>
      </c>
      <c r="F249" s="13">
        <v>615650</v>
      </c>
      <c r="G249" s="13">
        <v>586853</v>
      </c>
      <c r="H249" s="13">
        <v>28797</v>
      </c>
      <c r="I249" s="13">
        <v>5568</v>
      </c>
      <c r="J249" s="13">
        <v>5568</v>
      </c>
      <c r="K249" s="13">
        <v>0</v>
      </c>
      <c r="L249" s="35">
        <v>255623</v>
      </c>
      <c r="M249" s="13">
        <v>444032</v>
      </c>
      <c r="N249" s="13">
        <v>188163</v>
      </c>
      <c r="O249" s="13">
        <v>1702</v>
      </c>
      <c r="P249" s="13">
        <v>191717.25</v>
      </c>
      <c r="Q249" s="35">
        <v>22702.829229939529</v>
      </c>
      <c r="R249" s="13">
        <v>72132</v>
      </c>
      <c r="S249" s="13">
        <v>0</v>
      </c>
      <c r="T249" s="13">
        <v>54099</v>
      </c>
      <c r="U249" s="35">
        <v>2268.4642259157349</v>
      </c>
      <c r="V249" s="13">
        <v>0</v>
      </c>
      <c r="W249" s="13">
        <v>0</v>
      </c>
      <c r="X249" s="13">
        <v>0</v>
      </c>
      <c r="Y249" s="35">
        <v>0</v>
      </c>
      <c r="Z249" s="13">
        <v>11737</v>
      </c>
      <c r="AA249" s="13">
        <v>15272</v>
      </c>
      <c r="AB249" s="13">
        <v>-2651</v>
      </c>
    </row>
    <row r="250" spans="1:28">
      <c r="A250" s="2">
        <v>625</v>
      </c>
      <c r="B250" s="1" t="s">
        <v>561</v>
      </c>
      <c r="C250" s="13">
        <v>435597.75165353896</v>
      </c>
      <c r="D250" s="13">
        <v>406407.95194590831</v>
      </c>
      <c r="E250" s="13">
        <v>29189.799707630638</v>
      </c>
      <c r="F250" s="13">
        <v>485992</v>
      </c>
      <c r="G250" s="13">
        <v>446857</v>
      </c>
      <c r="H250" s="13">
        <v>39135</v>
      </c>
      <c r="I250" s="13">
        <v>34500</v>
      </c>
      <c r="J250" s="13">
        <v>34500</v>
      </c>
      <c r="K250" s="13">
        <v>0</v>
      </c>
      <c r="L250" s="35">
        <v>127575</v>
      </c>
      <c r="M250" s="13">
        <v>186247</v>
      </c>
      <c r="N250" s="13">
        <v>64458</v>
      </c>
      <c r="O250" s="13">
        <v>19291</v>
      </c>
      <c r="P250" s="13">
        <v>95681.25</v>
      </c>
      <c r="Q250" s="35">
        <v>13021.848092998909</v>
      </c>
      <c r="R250" s="13">
        <v>16850</v>
      </c>
      <c r="S250" s="13">
        <v>0</v>
      </c>
      <c r="T250" s="13">
        <v>12637.5</v>
      </c>
      <c r="U250" s="35">
        <v>4548.7479296585107</v>
      </c>
      <c r="V250" s="13">
        <v>0</v>
      </c>
      <c r="W250" s="13">
        <v>0</v>
      </c>
      <c r="X250" s="13">
        <v>0</v>
      </c>
      <c r="Y250" s="35">
        <v>24379.21548786576</v>
      </c>
      <c r="Z250" s="13">
        <v>20237</v>
      </c>
      <c r="AA250" s="13">
        <v>9247</v>
      </c>
      <c r="AB250" s="13">
        <v>9097</v>
      </c>
    </row>
    <row r="251" spans="1:28">
      <c r="A251" s="2">
        <v>626</v>
      </c>
      <c r="B251" s="1" t="s">
        <v>208</v>
      </c>
      <c r="C251" s="13">
        <v>3176964.3612197405</v>
      </c>
      <c r="D251" s="13">
        <v>3060000.0032074256</v>
      </c>
      <c r="E251" s="13">
        <v>116964.35801231499</v>
      </c>
      <c r="F251" s="13">
        <v>2748754</v>
      </c>
      <c r="G251" s="13">
        <v>2645212</v>
      </c>
      <c r="H251" s="13">
        <v>103542</v>
      </c>
      <c r="I251" s="13">
        <v>222684</v>
      </c>
      <c r="J251" s="13">
        <v>222537</v>
      </c>
      <c r="K251" s="13">
        <v>147</v>
      </c>
      <c r="L251" s="35">
        <v>413787</v>
      </c>
      <c r="M251" s="13">
        <v>678895</v>
      </c>
      <c r="N251" s="13">
        <v>224595</v>
      </c>
      <c r="O251" s="13">
        <v>18815</v>
      </c>
      <c r="P251" s="13">
        <v>310340.25</v>
      </c>
      <c r="Q251" s="35">
        <v>19640.615901838399</v>
      </c>
      <c r="R251" s="13">
        <v>76523</v>
      </c>
      <c r="S251" s="13">
        <v>421</v>
      </c>
      <c r="T251" s="13">
        <v>57076.5</v>
      </c>
      <c r="U251" s="35">
        <v>4223.7122894148915</v>
      </c>
      <c r="V251" s="13">
        <v>17326</v>
      </c>
      <c r="W251" s="13">
        <v>0</v>
      </c>
      <c r="X251" s="13">
        <v>12994.5</v>
      </c>
      <c r="Y251" s="35">
        <v>1414.2025712591262</v>
      </c>
      <c r="Z251" s="13">
        <v>20460</v>
      </c>
      <c r="AA251" s="13">
        <v>0</v>
      </c>
      <c r="AB251" s="13">
        <v>16825</v>
      </c>
    </row>
    <row r="252" spans="1:28">
      <c r="A252" s="2">
        <v>627</v>
      </c>
      <c r="B252" s="1" t="s">
        <v>209</v>
      </c>
      <c r="C252" s="13">
        <v>2752851.4096711599</v>
      </c>
      <c r="D252" s="13">
        <v>2619210.7186515718</v>
      </c>
      <c r="E252" s="13">
        <v>133640.69101958803</v>
      </c>
      <c r="F252" s="13">
        <v>2672093</v>
      </c>
      <c r="G252" s="13">
        <v>2541675</v>
      </c>
      <c r="H252" s="13">
        <v>130418</v>
      </c>
      <c r="I252" s="13">
        <v>100766</v>
      </c>
      <c r="J252" s="13">
        <v>98955</v>
      </c>
      <c r="K252" s="13">
        <v>1811</v>
      </c>
      <c r="L252" s="35">
        <v>693402</v>
      </c>
      <c r="M252" s="13">
        <v>1124713</v>
      </c>
      <c r="N252" s="13">
        <v>457260</v>
      </c>
      <c r="O252" s="13">
        <v>9957</v>
      </c>
      <c r="P252" s="13">
        <v>520051.5</v>
      </c>
      <c r="Q252" s="35">
        <v>78083.234319502866</v>
      </c>
      <c r="R252" s="13">
        <v>107516</v>
      </c>
      <c r="S252" s="13">
        <v>11521</v>
      </c>
      <c r="T252" s="13">
        <v>71996.25</v>
      </c>
      <c r="U252" s="35">
        <v>20887.424991790107</v>
      </c>
      <c r="V252" s="13">
        <v>77653</v>
      </c>
      <c r="W252" s="13">
        <v>0</v>
      </c>
      <c r="X252" s="13">
        <v>58239.75</v>
      </c>
      <c r="Y252" s="35">
        <v>63013.972049200376</v>
      </c>
      <c r="Z252" s="13">
        <v>16005</v>
      </c>
      <c r="AA252" s="13">
        <v>202147</v>
      </c>
      <c r="AB252" s="13">
        <v>-138392</v>
      </c>
    </row>
    <row r="253" spans="1:28">
      <c r="A253" s="2">
        <v>629</v>
      </c>
      <c r="B253" s="1" t="s">
        <v>210</v>
      </c>
      <c r="C253" s="13">
        <v>2835219.1796827875</v>
      </c>
      <c r="D253" s="13">
        <v>2683957.1800307008</v>
      </c>
      <c r="E253" s="13">
        <v>151261.99965208682</v>
      </c>
      <c r="F253" s="13">
        <v>3027889</v>
      </c>
      <c r="G253" s="13">
        <v>2913593</v>
      </c>
      <c r="H253" s="13">
        <v>114296</v>
      </c>
      <c r="I253" s="13">
        <v>63937</v>
      </c>
      <c r="J253" s="13">
        <v>55826</v>
      </c>
      <c r="K253" s="13">
        <v>8111</v>
      </c>
      <c r="L253" s="35">
        <v>475789</v>
      </c>
      <c r="M253" s="13">
        <v>722212</v>
      </c>
      <c r="N253" s="13">
        <v>320673</v>
      </c>
      <c r="O253" s="13">
        <v>16084</v>
      </c>
      <c r="P253" s="13">
        <v>356841.75</v>
      </c>
      <c r="Q253" s="35">
        <v>16732.726768678211</v>
      </c>
      <c r="R253" s="13">
        <v>48274</v>
      </c>
      <c r="S253" s="13">
        <v>0</v>
      </c>
      <c r="T253" s="13">
        <v>36205.5</v>
      </c>
      <c r="U253" s="35">
        <v>12936.856240134071</v>
      </c>
      <c r="V253" s="13">
        <v>46221</v>
      </c>
      <c r="W253" s="13">
        <v>49</v>
      </c>
      <c r="X253" s="13">
        <v>34629</v>
      </c>
      <c r="Y253" s="35">
        <v>12477.904393656623</v>
      </c>
      <c r="Z253" s="13">
        <v>32272</v>
      </c>
      <c r="AA253" s="13">
        <v>6727</v>
      </c>
      <c r="AB253" s="13">
        <v>21352</v>
      </c>
    </row>
    <row r="254" spans="1:28">
      <c r="A254" s="2">
        <v>632</v>
      </c>
      <c r="B254" s="1" t="s">
        <v>211</v>
      </c>
      <c r="C254" s="13">
        <v>4130458.0147135481</v>
      </c>
      <c r="D254" s="13">
        <v>3861287.9248129013</v>
      </c>
      <c r="E254" s="13">
        <v>269170.089900647</v>
      </c>
      <c r="F254" s="13">
        <v>3868370</v>
      </c>
      <c r="G254" s="13">
        <v>3690006</v>
      </c>
      <c r="H254" s="13">
        <v>178364</v>
      </c>
      <c r="I254" s="13">
        <v>82090</v>
      </c>
      <c r="J254" s="13">
        <v>79291</v>
      </c>
      <c r="K254" s="13">
        <v>2799</v>
      </c>
      <c r="L254" s="35">
        <v>1296610</v>
      </c>
      <c r="M254" s="13">
        <v>1212903</v>
      </c>
      <c r="N254" s="13">
        <v>1182311</v>
      </c>
      <c r="O254" s="13">
        <v>0</v>
      </c>
      <c r="P254" s="13">
        <v>30592</v>
      </c>
      <c r="Q254" s="35">
        <v>82205.338891493637</v>
      </c>
      <c r="R254" s="13">
        <v>289750</v>
      </c>
      <c r="S254" s="13">
        <v>5014</v>
      </c>
      <c r="T254" s="13">
        <v>213552</v>
      </c>
      <c r="U254" s="35">
        <v>6223.8305928129994</v>
      </c>
      <c r="V254" s="13">
        <v>31805</v>
      </c>
      <c r="W254" s="13">
        <v>0</v>
      </c>
      <c r="X254" s="13">
        <v>23853.75</v>
      </c>
      <c r="Y254" s="35">
        <v>27475.803560359589</v>
      </c>
      <c r="Z254" s="13">
        <v>140369</v>
      </c>
      <c r="AA254" s="13">
        <v>65473</v>
      </c>
      <c r="AB254" s="13">
        <v>58429</v>
      </c>
    </row>
    <row r="255" spans="1:28">
      <c r="A255" s="2">
        <v>637</v>
      </c>
      <c r="B255" s="1" t="s">
        <v>212</v>
      </c>
      <c r="C255" s="13">
        <v>31917380.530470751</v>
      </c>
      <c r="D255" s="13">
        <v>30474321.930467322</v>
      </c>
      <c r="E255" s="13">
        <v>1443058.6000034292</v>
      </c>
      <c r="F255" s="13">
        <v>31397945</v>
      </c>
      <c r="G255" s="13">
        <v>30064702</v>
      </c>
      <c r="H255" s="13">
        <v>1333243</v>
      </c>
      <c r="I255" s="13">
        <v>899056</v>
      </c>
      <c r="J255" s="13">
        <v>875969</v>
      </c>
      <c r="K255" s="13">
        <v>23087</v>
      </c>
      <c r="L255" s="35">
        <v>5699570</v>
      </c>
      <c r="M255" s="13">
        <v>6797655</v>
      </c>
      <c r="N255" s="13">
        <v>4545989</v>
      </c>
      <c r="O255" s="13">
        <v>0</v>
      </c>
      <c r="P255" s="13">
        <v>2251666</v>
      </c>
      <c r="Q255" s="35">
        <v>215326.44269873248</v>
      </c>
      <c r="R255" s="13">
        <v>722377</v>
      </c>
      <c r="S255" s="13">
        <v>12386</v>
      </c>
      <c r="T255" s="13">
        <v>532493.25</v>
      </c>
      <c r="U255" s="35">
        <v>27499.547319143297</v>
      </c>
      <c r="V255" s="13">
        <v>195619</v>
      </c>
      <c r="W255" s="13">
        <v>0</v>
      </c>
      <c r="X255" s="13">
        <v>146714.25</v>
      </c>
      <c r="Y255" s="35">
        <v>79202.973332484515</v>
      </c>
      <c r="Z255" s="13">
        <v>770317</v>
      </c>
      <c r="AA255" s="13">
        <v>53856</v>
      </c>
      <c r="AB255" s="13">
        <v>553126</v>
      </c>
    </row>
    <row r="256" spans="1:28">
      <c r="A256" s="2">
        <v>638</v>
      </c>
      <c r="B256" s="1" t="s">
        <v>213</v>
      </c>
      <c r="C256" s="13">
        <v>409379.89958408772</v>
      </c>
      <c r="D256" s="13">
        <v>409379.89958408772</v>
      </c>
      <c r="E256" s="13">
        <v>0</v>
      </c>
      <c r="F256" s="13">
        <v>351987</v>
      </c>
      <c r="G256" s="13">
        <v>351987</v>
      </c>
      <c r="H256" s="13">
        <v>0</v>
      </c>
      <c r="I256" s="13">
        <v>16280</v>
      </c>
      <c r="J256" s="13">
        <v>16280</v>
      </c>
      <c r="K256" s="13">
        <v>0</v>
      </c>
      <c r="L256" s="35">
        <v>228357</v>
      </c>
      <c r="M256" s="13">
        <v>379010</v>
      </c>
      <c r="N256" s="13">
        <v>244196</v>
      </c>
      <c r="O256" s="13">
        <v>0</v>
      </c>
      <c r="P256" s="13">
        <v>134814</v>
      </c>
      <c r="Q256" s="35">
        <v>12766.549165166341</v>
      </c>
      <c r="R256" s="13">
        <v>33162</v>
      </c>
      <c r="S256" s="13">
        <v>12540</v>
      </c>
      <c r="T256" s="13">
        <v>15466.5</v>
      </c>
      <c r="U256" s="35">
        <v>6836.4735268479417</v>
      </c>
      <c r="V256" s="13">
        <v>14824</v>
      </c>
      <c r="W256" s="13">
        <v>6844</v>
      </c>
      <c r="X256" s="13">
        <v>5985</v>
      </c>
      <c r="Y256" s="35">
        <v>0</v>
      </c>
      <c r="Z256" s="13">
        <v>1739</v>
      </c>
      <c r="AA256" s="13">
        <v>0</v>
      </c>
      <c r="AB256" s="13">
        <v>2605</v>
      </c>
    </row>
    <row r="257" spans="1:28">
      <c r="A257" s="2">
        <v>642</v>
      </c>
      <c r="B257" s="1" t="s">
        <v>214</v>
      </c>
      <c r="C257" s="13">
        <v>9474198.1205523331</v>
      </c>
      <c r="D257" s="13">
        <v>9129737.0977118257</v>
      </c>
      <c r="E257" s="13">
        <v>344461.02284050715</v>
      </c>
      <c r="F257" s="13">
        <v>9415239</v>
      </c>
      <c r="G257" s="13">
        <v>9110284</v>
      </c>
      <c r="H257" s="13">
        <v>304955</v>
      </c>
      <c r="I257" s="13">
        <v>288715</v>
      </c>
      <c r="J257" s="13">
        <v>283086</v>
      </c>
      <c r="K257" s="13">
        <v>5629</v>
      </c>
      <c r="L257" s="35">
        <v>2778402</v>
      </c>
      <c r="M257" s="13">
        <v>3866114</v>
      </c>
      <c r="N257" s="13">
        <v>2850678</v>
      </c>
      <c r="O257" s="13">
        <v>1667</v>
      </c>
      <c r="P257" s="13">
        <v>1017103</v>
      </c>
      <c r="Q257" s="35">
        <v>195229.72324151965</v>
      </c>
      <c r="R257" s="13">
        <v>502087</v>
      </c>
      <c r="S257" s="13">
        <v>6497</v>
      </c>
      <c r="T257" s="13">
        <v>371692.5</v>
      </c>
      <c r="U257" s="35">
        <v>24015.646790013543</v>
      </c>
      <c r="V257" s="13">
        <v>54780</v>
      </c>
      <c r="W257" s="13">
        <v>1500</v>
      </c>
      <c r="X257" s="13">
        <v>39960</v>
      </c>
      <c r="Y257" s="35">
        <v>71810.603344580217</v>
      </c>
      <c r="Z257" s="13">
        <v>117498</v>
      </c>
      <c r="AA257" s="13">
        <v>96309</v>
      </c>
      <c r="AB257" s="13">
        <v>18599</v>
      </c>
    </row>
    <row r="258" spans="1:28">
      <c r="A258" s="2">
        <v>643</v>
      </c>
      <c r="B258" s="1" t="s">
        <v>436</v>
      </c>
      <c r="C258" s="13">
        <v>1434154.9521402116</v>
      </c>
      <c r="D258" s="13">
        <v>1357197.8779664007</v>
      </c>
      <c r="E258" s="13">
        <v>76957.074173810834</v>
      </c>
      <c r="F258" s="13">
        <v>1542751</v>
      </c>
      <c r="G258" s="13">
        <v>1491343</v>
      </c>
      <c r="H258" s="13">
        <v>51408</v>
      </c>
      <c r="I258" s="13">
        <v>39497</v>
      </c>
      <c r="J258" s="13">
        <v>39497</v>
      </c>
      <c r="K258" s="13">
        <v>0</v>
      </c>
      <c r="L258" s="35">
        <v>378824</v>
      </c>
      <c r="M258" s="13">
        <v>505253</v>
      </c>
      <c r="N258" s="13">
        <v>292970</v>
      </c>
      <c r="O258" s="13">
        <v>12935</v>
      </c>
      <c r="P258" s="13">
        <v>225218</v>
      </c>
      <c r="Q258" s="35">
        <v>68698.76628708528</v>
      </c>
      <c r="R258" s="13">
        <v>144277</v>
      </c>
      <c r="S258" s="13">
        <v>0</v>
      </c>
      <c r="T258" s="13">
        <v>108207.75</v>
      </c>
      <c r="U258" s="35">
        <v>13785.669851490809</v>
      </c>
      <c r="V258" s="13">
        <v>44209</v>
      </c>
      <c r="W258" s="13">
        <v>0</v>
      </c>
      <c r="X258" s="13">
        <v>33156.75</v>
      </c>
      <c r="Y258" s="35">
        <v>2246.2632307264462</v>
      </c>
      <c r="Z258" s="13">
        <v>74973</v>
      </c>
      <c r="AA258" s="13">
        <v>17779</v>
      </c>
      <c r="AB258" s="13">
        <v>45318</v>
      </c>
    </row>
    <row r="259" spans="1:28">
      <c r="A259" s="2">
        <v>644</v>
      </c>
      <c r="B259" s="1" t="s">
        <v>437</v>
      </c>
      <c r="C259" s="13">
        <v>408711.74834596395</v>
      </c>
      <c r="D259" s="13">
        <v>405288.69848248176</v>
      </c>
      <c r="E259" s="13">
        <v>3423.0498634821583</v>
      </c>
      <c r="F259" s="13">
        <v>334722</v>
      </c>
      <c r="G259" s="13">
        <v>332653</v>
      </c>
      <c r="H259" s="13">
        <v>2069</v>
      </c>
      <c r="I259" s="13">
        <v>4502</v>
      </c>
      <c r="J259" s="13">
        <v>4502</v>
      </c>
      <c r="K259" s="13">
        <v>0</v>
      </c>
      <c r="L259" s="35">
        <v>125953</v>
      </c>
      <c r="M259" s="13">
        <v>220018</v>
      </c>
      <c r="N259" s="13">
        <v>116323</v>
      </c>
      <c r="O259" s="13">
        <v>0</v>
      </c>
      <c r="P259" s="13">
        <v>94464.75</v>
      </c>
      <c r="Q259" s="35">
        <v>35962.803677149983</v>
      </c>
      <c r="R259" s="13">
        <v>39378</v>
      </c>
      <c r="S259" s="13">
        <v>1015</v>
      </c>
      <c r="T259" s="13">
        <v>28772.25</v>
      </c>
      <c r="U259" s="35">
        <v>7131.9604725239587</v>
      </c>
      <c r="V259" s="13">
        <v>7735</v>
      </c>
      <c r="W259" s="13">
        <v>0</v>
      </c>
      <c r="X259" s="13">
        <v>5801.25</v>
      </c>
      <c r="Y259" s="35">
        <v>4589.3959852975177</v>
      </c>
      <c r="Z259" s="13">
        <v>31057</v>
      </c>
      <c r="AA259" s="13">
        <v>35810</v>
      </c>
      <c r="AB259" s="13">
        <v>-3333</v>
      </c>
    </row>
    <row r="260" spans="1:28">
      <c r="A260" s="2">
        <v>654</v>
      </c>
      <c r="B260" s="1" t="s">
        <v>215</v>
      </c>
      <c r="C260" s="13">
        <v>1489626.1209352345</v>
      </c>
      <c r="D260" s="13">
        <v>1445907.3209897582</v>
      </c>
      <c r="E260" s="13">
        <v>43718.799945476268</v>
      </c>
      <c r="F260" s="13">
        <v>1581334</v>
      </c>
      <c r="G260" s="13">
        <v>1533702</v>
      </c>
      <c r="H260" s="13">
        <v>47632</v>
      </c>
      <c r="I260" s="13">
        <v>113507</v>
      </c>
      <c r="J260" s="13">
        <v>113507</v>
      </c>
      <c r="K260" s="13">
        <v>0</v>
      </c>
      <c r="L260" s="35">
        <v>516134</v>
      </c>
      <c r="M260" s="13">
        <v>403932</v>
      </c>
      <c r="N260" s="13">
        <v>267294</v>
      </c>
      <c r="O260" s="13">
        <v>0</v>
      </c>
      <c r="P260" s="13">
        <v>136638</v>
      </c>
      <c r="Q260" s="35">
        <v>39553.474337482112</v>
      </c>
      <c r="R260" s="13">
        <v>214850</v>
      </c>
      <c r="S260" s="13">
        <v>1820</v>
      </c>
      <c r="T260" s="13">
        <v>159772.5</v>
      </c>
      <c r="U260" s="35">
        <v>19658.418176996896</v>
      </c>
      <c r="V260" s="13">
        <v>32391</v>
      </c>
      <c r="W260" s="13">
        <v>0</v>
      </c>
      <c r="X260" s="13">
        <v>24293.25</v>
      </c>
      <c r="Y260" s="35">
        <v>35014.287006664366</v>
      </c>
      <c r="Z260" s="13">
        <v>3879</v>
      </c>
      <c r="AA260" s="13">
        <v>64381</v>
      </c>
      <c r="AB260" s="13">
        <v>-44786</v>
      </c>
    </row>
    <row r="261" spans="1:28">
      <c r="A261" s="2">
        <v>664</v>
      </c>
      <c r="B261" s="1" t="s">
        <v>216</v>
      </c>
      <c r="C261" s="13">
        <v>7331050.9431489827</v>
      </c>
      <c r="D261" s="13">
        <v>7084626.1678697234</v>
      </c>
      <c r="E261" s="13">
        <v>246424.77527925972</v>
      </c>
      <c r="F261" s="13">
        <v>7370546</v>
      </c>
      <c r="G261" s="13">
        <v>7162270</v>
      </c>
      <c r="H261" s="13">
        <v>208276</v>
      </c>
      <c r="I261" s="13">
        <v>254589</v>
      </c>
      <c r="J261" s="13">
        <v>254589</v>
      </c>
      <c r="K261" s="13">
        <v>0</v>
      </c>
      <c r="L261" s="35">
        <v>2769282</v>
      </c>
      <c r="M261" s="13">
        <v>2912617</v>
      </c>
      <c r="N261" s="13">
        <v>1983522</v>
      </c>
      <c r="O261" s="13">
        <v>161026</v>
      </c>
      <c r="P261" s="13">
        <v>1090121</v>
      </c>
      <c r="Q261" s="35">
        <v>82076.659073160088</v>
      </c>
      <c r="R261" s="13">
        <v>156598</v>
      </c>
      <c r="S261" s="13">
        <v>1395</v>
      </c>
      <c r="T261" s="13">
        <v>116402.25</v>
      </c>
      <c r="U261" s="35">
        <v>32402.00406673695</v>
      </c>
      <c r="V261" s="13">
        <v>82669</v>
      </c>
      <c r="W261" s="13">
        <v>203</v>
      </c>
      <c r="X261" s="13">
        <v>61849.5</v>
      </c>
      <c r="Y261" s="35">
        <v>54999.926286550981</v>
      </c>
      <c r="Z261" s="13">
        <v>27674</v>
      </c>
      <c r="AA261" s="13">
        <v>50233</v>
      </c>
      <c r="AB261" s="13">
        <v>-16919</v>
      </c>
    </row>
    <row r="262" spans="1:28">
      <c r="A262" s="2">
        <v>668</v>
      </c>
      <c r="B262" s="1" t="s">
        <v>217</v>
      </c>
      <c r="C262" s="13">
        <v>1630601.1613821019</v>
      </c>
      <c r="D262" s="13">
        <v>1628574.4373437888</v>
      </c>
      <c r="E262" s="13">
        <v>2026.7240383130832</v>
      </c>
      <c r="F262" s="13">
        <v>1614182</v>
      </c>
      <c r="G262" s="13">
        <v>1611518</v>
      </c>
      <c r="H262" s="13">
        <v>2664</v>
      </c>
      <c r="I262" s="13">
        <v>70378</v>
      </c>
      <c r="J262" s="13">
        <v>70378</v>
      </c>
      <c r="K262" s="13">
        <v>0</v>
      </c>
      <c r="L262" s="35">
        <v>680931</v>
      </c>
      <c r="M262" s="13">
        <v>1182651.75</v>
      </c>
      <c r="N262" s="13">
        <v>448783</v>
      </c>
      <c r="O262" s="13">
        <v>801</v>
      </c>
      <c r="P262" s="13">
        <v>510698.25</v>
      </c>
      <c r="Q262" s="35">
        <v>64823.717807588975</v>
      </c>
      <c r="R262" s="13">
        <v>155452</v>
      </c>
      <c r="S262" s="13">
        <v>531</v>
      </c>
      <c r="T262" s="13">
        <v>116190.75</v>
      </c>
      <c r="U262" s="35">
        <v>28352.738514880417</v>
      </c>
      <c r="V262" s="13">
        <v>122298</v>
      </c>
      <c r="W262" s="13">
        <v>0</v>
      </c>
      <c r="X262" s="13">
        <v>91723.5</v>
      </c>
      <c r="Y262" s="35">
        <v>42867.191819147403</v>
      </c>
      <c r="Z262" s="13">
        <v>227462</v>
      </c>
      <c r="AA262" s="13">
        <v>26096</v>
      </c>
      <c r="AB262" s="13">
        <v>155774</v>
      </c>
    </row>
    <row r="263" spans="1:28">
      <c r="A263" s="2">
        <v>677</v>
      </c>
      <c r="B263" s="1" t="s">
        <v>218</v>
      </c>
      <c r="C263" s="13">
        <v>2879873.6730688638</v>
      </c>
      <c r="D263" s="13">
        <v>2818983.6713018515</v>
      </c>
      <c r="E263" s="13">
        <v>60890.001767012269</v>
      </c>
      <c r="F263" s="13">
        <v>3071187</v>
      </c>
      <c r="G263" s="13">
        <v>2984427</v>
      </c>
      <c r="H263" s="13">
        <v>86760</v>
      </c>
      <c r="I263" s="13">
        <v>152510</v>
      </c>
      <c r="J263" s="13">
        <v>150084</v>
      </c>
      <c r="K263" s="13">
        <v>2426</v>
      </c>
      <c r="L263" s="35">
        <v>1252598</v>
      </c>
      <c r="M263" s="13">
        <v>1937436</v>
      </c>
      <c r="N263" s="13">
        <v>602706</v>
      </c>
      <c r="O263" s="13">
        <v>13644</v>
      </c>
      <c r="P263" s="13">
        <v>939448.5</v>
      </c>
      <c r="Q263" s="35">
        <v>111038.09000119416</v>
      </c>
      <c r="R263" s="13">
        <v>285973</v>
      </c>
      <c r="S263" s="13">
        <v>0</v>
      </c>
      <c r="T263" s="13">
        <v>214479.75</v>
      </c>
      <c r="U263" s="35">
        <v>32388.871313595795</v>
      </c>
      <c r="V263" s="13">
        <v>130532</v>
      </c>
      <c r="W263" s="13">
        <v>0</v>
      </c>
      <c r="X263" s="13">
        <v>97899</v>
      </c>
      <c r="Y263" s="35">
        <v>28252.609288564698</v>
      </c>
      <c r="Z263" s="13">
        <v>52407</v>
      </c>
      <c r="AA263" s="13">
        <v>12311</v>
      </c>
      <c r="AB263" s="13">
        <v>32605</v>
      </c>
    </row>
    <row r="264" spans="1:28">
      <c r="A264" s="2">
        <v>678</v>
      </c>
      <c r="B264" s="1" t="s">
        <v>219</v>
      </c>
      <c r="C264" s="13">
        <v>723490.50923019345</v>
      </c>
      <c r="D264" s="13">
        <v>670939.9173557983</v>
      </c>
      <c r="E264" s="13">
        <v>52550.591874395184</v>
      </c>
      <c r="F264" s="13">
        <v>921593</v>
      </c>
      <c r="G264" s="13">
        <v>873325</v>
      </c>
      <c r="H264" s="13">
        <v>48268</v>
      </c>
      <c r="I264" s="13">
        <v>76429</v>
      </c>
      <c r="J264" s="13">
        <v>76429</v>
      </c>
      <c r="K264" s="13">
        <v>0</v>
      </c>
      <c r="L264" s="35">
        <v>210488</v>
      </c>
      <c r="M264" s="13">
        <v>308959</v>
      </c>
      <c r="N264" s="13">
        <v>163592</v>
      </c>
      <c r="O264" s="13">
        <v>22240</v>
      </c>
      <c r="P264" s="13">
        <v>157866</v>
      </c>
      <c r="Q264" s="35">
        <v>22565.448640971332</v>
      </c>
      <c r="R264" s="13">
        <v>43583</v>
      </c>
      <c r="S264" s="13">
        <v>0</v>
      </c>
      <c r="T264" s="13">
        <v>32687.25</v>
      </c>
      <c r="U264" s="35">
        <v>9972.5749769560716</v>
      </c>
      <c r="V264" s="13">
        <v>42700</v>
      </c>
      <c r="W264" s="13">
        <v>0</v>
      </c>
      <c r="X264" s="13">
        <v>32025</v>
      </c>
      <c r="Y264" s="35">
        <v>28788.743956334834</v>
      </c>
      <c r="Z264" s="13">
        <v>118267</v>
      </c>
      <c r="AA264" s="13">
        <v>51870</v>
      </c>
      <c r="AB264" s="13">
        <v>50778</v>
      </c>
    </row>
    <row r="265" spans="1:28">
      <c r="A265" s="2">
        <v>683</v>
      </c>
      <c r="B265" s="1" t="s">
        <v>480</v>
      </c>
      <c r="C265" s="13">
        <v>1063086.7029296879</v>
      </c>
      <c r="D265" s="13">
        <v>1040675.8599440713</v>
      </c>
      <c r="E265" s="13">
        <v>22410.842985616571</v>
      </c>
      <c r="F265" s="13">
        <v>1280017</v>
      </c>
      <c r="G265" s="13">
        <v>1272637</v>
      </c>
      <c r="H265" s="13">
        <v>7380</v>
      </c>
      <c r="I265" s="13">
        <v>22921</v>
      </c>
      <c r="J265" s="13">
        <v>22817</v>
      </c>
      <c r="K265" s="13">
        <v>104</v>
      </c>
      <c r="L265" s="35">
        <v>462437</v>
      </c>
      <c r="M265" s="13">
        <v>708465</v>
      </c>
      <c r="N265" s="13">
        <v>376674</v>
      </c>
      <c r="O265" s="13">
        <v>14300</v>
      </c>
      <c r="P265" s="13">
        <v>346091</v>
      </c>
      <c r="Q265" s="35">
        <v>42654.383198142612</v>
      </c>
      <c r="R265" s="13">
        <v>33737</v>
      </c>
      <c r="S265" s="13">
        <v>0</v>
      </c>
      <c r="T265" s="13">
        <v>25302.75</v>
      </c>
      <c r="U265" s="35">
        <v>10709.979065831998</v>
      </c>
      <c r="V265" s="13">
        <v>49405</v>
      </c>
      <c r="W265" s="13">
        <v>0</v>
      </c>
      <c r="X265" s="13">
        <v>37053.75</v>
      </c>
      <c r="Y265" s="35">
        <v>4739.9020951372577</v>
      </c>
      <c r="Z265" s="13">
        <v>37350</v>
      </c>
      <c r="AA265" s="13">
        <v>643</v>
      </c>
      <c r="AB265" s="13">
        <v>29524</v>
      </c>
    </row>
    <row r="266" spans="1:28">
      <c r="A266" s="2">
        <v>687</v>
      </c>
      <c r="B266" s="1" t="s">
        <v>220</v>
      </c>
      <c r="C266" s="13">
        <v>12031818.719826344</v>
      </c>
      <c r="D266" s="13">
        <v>11756919.093503276</v>
      </c>
      <c r="E266" s="13">
        <v>274899.62632306828</v>
      </c>
      <c r="F266" s="13">
        <v>12250277</v>
      </c>
      <c r="G266" s="13">
        <v>12000952</v>
      </c>
      <c r="H266" s="13">
        <v>249325</v>
      </c>
      <c r="I266" s="13">
        <v>380320</v>
      </c>
      <c r="J266" s="13">
        <v>368301</v>
      </c>
      <c r="K266" s="13">
        <v>12019</v>
      </c>
      <c r="L266" s="35">
        <v>4334475</v>
      </c>
      <c r="M266" s="13">
        <v>6245271</v>
      </c>
      <c r="N266" s="13">
        <v>4065933</v>
      </c>
      <c r="O266" s="13">
        <v>32447</v>
      </c>
      <c r="P266" s="13">
        <v>2211785</v>
      </c>
      <c r="Q266" s="35">
        <v>123061.18121239427</v>
      </c>
      <c r="R266" s="13">
        <v>514490</v>
      </c>
      <c r="S266" s="13">
        <v>1353</v>
      </c>
      <c r="T266" s="13">
        <v>384852.75</v>
      </c>
      <c r="U266" s="35">
        <v>8725.4011869842598</v>
      </c>
      <c r="V266" s="13">
        <v>95981</v>
      </c>
      <c r="W266" s="13">
        <v>475</v>
      </c>
      <c r="X266" s="13">
        <v>71629.5</v>
      </c>
      <c r="Y266" s="35">
        <v>11193.169443765015</v>
      </c>
      <c r="Z266" s="13">
        <v>146417</v>
      </c>
      <c r="AA266" s="13">
        <v>21632</v>
      </c>
      <c r="AB266" s="13">
        <v>99917</v>
      </c>
    </row>
    <row r="267" spans="1:28">
      <c r="A267" s="2">
        <v>693</v>
      </c>
      <c r="B267" s="1" t="s">
        <v>455</v>
      </c>
      <c r="C267" s="13">
        <v>297314.90339010605</v>
      </c>
      <c r="D267" s="13">
        <v>282288.54756003636</v>
      </c>
      <c r="E267" s="13">
        <v>15026.3558300697</v>
      </c>
      <c r="F267" s="13">
        <v>241934</v>
      </c>
      <c r="G267" s="13">
        <v>241934</v>
      </c>
      <c r="H267" s="13">
        <v>0</v>
      </c>
      <c r="I267" s="13">
        <v>6803</v>
      </c>
      <c r="J267" s="13">
        <v>6803</v>
      </c>
      <c r="K267" s="13">
        <v>0</v>
      </c>
      <c r="L267" s="35">
        <v>116622</v>
      </c>
      <c r="M267" s="13">
        <v>202551</v>
      </c>
      <c r="N267" s="13">
        <v>72952</v>
      </c>
      <c r="O267" s="13">
        <v>0</v>
      </c>
      <c r="P267" s="13">
        <v>87466.5</v>
      </c>
      <c r="Q267" s="35">
        <v>33009.57894963029</v>
      </c>
      <c r="R267" s="13">
        <v>79868</v>
      </c>
      <c r="S267" s="13">
        <v>0</v>
      </c>
      <c r="T267" s="13">
        <v>59901</v>
      </c>
      <c r="U267" s="35">
        <v>3619.3867657026817</v>
      </c>
      <c r="V267" s="13">
        <v>31177</v>
      </c>
      <c r="W267" s="13">
        <v>0</v>
      </c>
      <c r="X267" s="13">
        <v>23382.75</v>
      </c>
      <c r="Y267" s="35">
        <v>0</v>
      </c>
      <c r="Z267" s="13">
        <v>153</v>
      </c>
      <c r="AA267" s="13">
        <v>0</v>
      </c>
      <c r="AB267" s="13">
        <v>138</v>
      </c>
    </row>
    <row r="268" spans="1:28">
      <c r="A268" s="2">
        <v>703</v>
      </c>
      <c r="B268" s="1" t="s">
        <v>222</v>
      </c>
      <c r="C268" s="13">
        <v>2633862.9631431359</v>
      </c>
      <c r="D268" s="13">
        <v>2548123.8325996287</v>
      </c>
      <c r="E268" s="13">
        <v>85739.130543507345</v>
      </c>
      <c r="F268" s="13">
        <v>2653221</v>
      </c>
      <c r="G268" s="13">
        <v>2603216</v>
      </c>
      <c r="H268" s="13">
        <v>50005</v>
      </c>
      <c r="I268" s="13">
        <v>66484</v>
      </c>
      <c r="J268" s="13">
        <v>64975</v>
      </c>
      <c r="K268" s="13">
        <v>1509</v>
      </c>
      <c r="L268" s="35">
        <v>454922</v>
      </c>
      <c r="M268" s="13">
        <v>488745</v>
      </c>
      <c r="N268" s="13">
        <v>308192</v>
      </c>
      <c r="O268" s="13">
        <v>30583</v>
      </c>
      <c r="P268" s="13">
        <v>211136</v>
      </c>
      <c r="Q268" s="35">
        <v>56850.835326819615</v>
      </c>
      <c r="R268" s="13">
        <v>151960</v>
      </c>
      <c r="S268" s="13">
        <v>0</v>
      </c>
      <c r="T268" s="13">
        <v>113970</v>
      </c>
      <c r="U268" s="35">
        <v>28577.089714375172</v>
      </c>
      <c r="V268" s="13">
        <v>47383</v>
      </c>
      <c r="W268" s="13">
        <v>0</v>
      </c>
      <c r="X268" s="13">
        <v>35537.25</v>
      </c>
      <c r="Y268" s="35">
        <v>3935.8156895725624</v>
      </c>
      <c r="Z268" s="13">
        <v>68478</v>
      </c>
      <c r="AA268" s="13">
        <v>39194</v>
      </c>
      <c r="AB268" s="13">
        <v>24590</v>
      </c>
    </row>
    <row r="269" spans="1:28">
      <c r="A269" s="2">
        <v>715</v>
      </c>
      <c r="B269" s="1" t="s">
        <v>224</v>
      </c>
      <c r="C269" s="13">
        <v>12268940.301956266</v>
      </c>
      <c r="D269" s="13">
        <v>11835528.474835465</v>
      </c>
      <c r="E269" s="13">
        <v>433411.82712080143</v>
      </c>
      <c r="F269" s="13">
        <v>13084319</v>
      </c>
      <c r="G269" s="13">
        <v>12791302</v>
      </c>
      <c r="H269" s="13">
        <v>293017</v>
      </c>
      <c r="I269" s="13">
        <v>375158</v>
      </c>
      <c r="J269" s="13">
        <v>368216</v>
      </c>
      <c r="K269" s="13">
        <v>6942</v>
      </c>
      <c r="L269" s="35">
        <v>3728273</v>
      </c>
      <c r="M269" s="13">
        <v>4638527</v>
      </c>
      <c r="N269" s="13">
        <v>2968397</v>
      </c>
      <c r="O269" s="13">
        <v>48124</v>
      </c>
      <c r="P269" s="13">
        <v>1718254</v>
      </c>
      <c r="Q269" s="35">
        <v>184721.93992663876</v>
      </c>
      <c r="R269" s="13">
        <v>612498</v>
      </c>
      <c r="S269" s="13">
        <v>3903</v>
      </c>
      <c r="T269" s="13">
        <v>456446.25</v>
      </c>
      <c r="U269" s="35">
        <v>90274.763971527558</v>
      </c>
      <c r="V269" s="13">
        <v>223113</v>
      </c>
      <c r="W269" s="13">
        <v>4536</v>
      </c>
      <c r="X269" s="13">
        <v>163932.75</v>
      </c>
      <c r="Y269" s="35">
        <v>35888.887027438155</v>
      </c>
      <c r="Z269" s="13">
        <v>136609</v>
      </c>
      <c r="AA269" s="13">
        <v>32668</v>
      </c>
      <c r="AB269" s="13">
        <v>84105</v>
      </c>
    </row>
    <row r="270" spans="1:28">
      <c r="A270" s="2">
        <v>716</v>
      </c>
      <c r="B270" s="1" t="s">
        <v>225</v>
      </c>
      <c r="C270" s="13">
        <v>2849829.8959619254</v>
      </c>
      <c r="D270" s="13">
        <v>2739415.7110992013</v>
      </c>
      <c r="E270" s="13">
        <v>110414.184862724</v>
      </c>
      <c r="F270" s="13">
        <v>2841510</v>
      </c>
      <c r="G270" s="13">
        <v>2785784</v>
      </c>
      <c r="H270" s="13">
        <v>55726</v>
      </c>
      <c r="I270" s="13">
        <v>136927</v>
      </c>
      <c r="J270" s="13">
        <v>134943</v>
      </c>
      <c r="K270" s="13">
        <v>1984</v>
      </c>
      <c r="L270" s="35">
        <v>746403</v>
      </c>
      <c r="M270" s="13">
        <v>1099146</v>
      </c>
      <c r="N270" s="13">
        <v>516073</v>
      </c>
      <c r="O270" s="13">
        <v>5725</v>
      </c>
      <c r="P270" s="13">
        <v>559802.25</v>
      </c>
      <c r="Q270" s="35">
        <v>182544.68655914112</v>
      </c>
      <c r="R270" s="13">
        <v>366008</v>
      </c>
      <c r="S270" s="13">
        <v>1144</v>
      </c>
      <c r="T270" s="13">
        <v>273648</v>
      </c>
      <c r="U270" s="35">
        <v>28413.149179329735</v>
      </c>
      <c r="V270" s="13">
        <v>133411</v>
      </c>
      <c r="W270" s="13">
        <v>499</v>
      </c>
      <c r="X270" s="13">
        <v>99684</v>
      </c>
      <c r="Y270" s="35">
        <v>8964.2456266145764</v>
      </c>
      <c r="Z270" s="13">
        <v>92497</v>
      </c>
      <c r="AA270" s="13">
        <v>106354</v>
      </c>
      <c r="AB270" s="13">
        <v>-8540</v>
      </c>
    </row>
    <row r="271" spans="1:28">
      <c r="A271" s="2">
        <v>717</v>
      </c>
      <c r="B271" s="1" t="s">
        <v>226</v>
      </c>
      <c r="C271" s="13">
        <v>1335176.4313532177</v>
      </c>
      <c r="D271" s="13">
        <v>1308758.1456832557</v>
      </c>
      <c r="E271" s="13">
        <v>26418.285669962013</v>
      </c>
      <c r="F271" s="13">
        <v>1398274</v>
      </c>
      <c r="G271" s="13">
        <v>1364111</v>
      </c>
      <c r="H271" s="13">
        <v>34163</v>
      </c>
      <c r="I271" s="13">
        <v>56798</v>
      </c>
      <c r="J271" s="13">
        <v>55934</v>
      </c>
      <c r="K271" s="13">
        <v>864</v>
      </c>
      <c r="L271" s="35">
        <v>474306</v>
      </c>
      <c r="M271" s="13">
        <v>619798</v>
      </c>
      <c r="N271" s="13">
        <v>447491</v>
      </c>
      <c r="O271" s="13">
        <v>18500</v>
      </c>
      <c r="P271" s="13">
        <v>190807</v>
      </c>
      <c r="Q271" s="35">
        <v>64366.011478676592</v>
      </c>
      <c r="R271" s="13">
        <v>214346</v>
      </c>
      <c r="S271" s="13">
        <v>8362</v>
      </c>
      <c r="T271" s="13">
        <v>154488</v>
      </c>
      <c r="U271" s="35">
        <v>20383.565029607744</v>
      </c>
      <c r="V271" s="13">
        <v>13854</v>
      </c>
      <c r="W271" s="13">
        <v>0</v>
      </c>
      <c r="X271" s="13">
        <v>10390.5</v>
      </c>
      <c r="Y271" s="35">
        <v>1135.615993137948</v>
      </c>
      <c r="Z271" s="13">
        <v>32546</v>
      </c>
      <c r="AA271" s="13">
        <v>6599</v>
      </c>
      <c r="AB271" s="13">
        <v>21655</v>
      </c>
    </row>
    <row r="272" spans="1:28">
      <c r="A272" s="2">
        <v>718</v>
      </c>
      <c r="B272" s="1" t="s">
        <v>227</v>
      </c>
      <c r="C272" s="13">
        <v>17575859.385432351</v>
      </c>
      <c r="D272" s="13">
        <v>16937029.751611166</v>
      </c>
      <c r="E272" s="13">
        <v>638829.63382118661</v>
      </c>
      <c r="F272" s="13">
        <v>17624991</v>
      </c>
      <c r="G272" s="13">
        <v>17185306</v>
      </c>
      <c r="H272" s="13">
        <v>439685</v>
      </c>
      <c r="I272" s="13">
        <v>496582</v>
      </c>
      <c r="J272" s="13">
        <v>489508</v>
      </c>
      <c r="K272" s="13">
        <v>7074</v>
      </c>
      <c r="L272" s="35">
        <v>6469886</v>
      </c>
      <c r="M272" s="13">
        <v>7064637</v>
      </c>
      <c r="N272" s="13">
        <v>4178842</v>
      </c>
      <c r="O272" s="13">
        <v>0</v>
      </c>
      <c r="P272" s="13">
        <v>2885795</v>
      </c>
      <c r="Q272" s="35">
        <v>153266.59337353535</v>
      </c>
      <c r="R272" s="13">
        <v>557487</v>
      </c>
      <c r="S272" s="13">
        <v>1649</v>
      </c>
      <c r="T272" s="13">
        <v>416878.5</v>
      </c>
      <c r="U272" s="35">
        <v>31000.739306575571</v>
      </c>
      <c r="V272" s="13">
        <v>163666</v>
      </c>
      <c r="W272" s="13">
        <v>542</v>
      </c>
      <c r="X272" s="13">
        <v>122343</v>
      </c>
      <c r="Y272" s="35">
        <v>63938.047196711042</v>
      </c>
      <c r="Z272" s="13">
        <v>240874</v>
      </c>
      <c r="AA272" s="13">
        <v>50804</v>
      </c>
      <c r="AB272" s="13">
        <v>146444</v>
      </c>
    </row>
    <row r="273" spans="1:28">
      <c r="A273" s="2">
        <v>733</v>
      </c>
      <c r="B273" s="1" t="s">
        <v>228</v>
      </c>
      <c r="C273" s="13">
        <v>727193.85950191133</v>
      </c>
      <c r="D273" s="13">
        <v>703714.94538199354</v>
      </c>
      <c r="E273" s="13">
        <v>23478.914119917761</v>
      </c>
      <c r="F273" s="13">
        <v>872914</v>
      </c>
      <c r="G273" s="13">
        <v>853829</v>
      </c>
      <c r="H273" s="13">
        <v>19085</v>
      </c>
      <c r="I273" s="13">
        <v>41862</v>
      </c>
      <c r="J273" s="13">
        <v>40822</v>
      </c>
      <c r="K273" s="13">
        <v>1040</v>
      </c>
      <c r="L273" s="35">
        <v>151780</v>
      </c>
      <c r="M273" s="13">
        <v>260749</v>
      </c>
      <c r="N273" s="13">
        <v>89563</v>
      </c>
      <c r="O273" s="13">
        <v>0</v>
      </c>
      <c r="P273" s="13">
        <v>113835</v>
      </c>
      <c r="Q273" s="35">
        <v>25228.800325768123</v>
      </c>
      <c r="R273" s="13">
        <v>81087</v>
      </c>
      <c r="S273" s="13">
        <v>0</v>
      </c>
      <c r="T273" s="13">
        <v>60815.25</v>
      </c>
      <c r="U273" s="35">
        <v>9933.6144759706403</v>
      </c>
      <c r="V273" s="13">
        <v>0</v>
      </c>
      <c r="W273" s="13">
        <v>0</v>
      </c>
      <c r="X273" s="13">
        <v>0</v>
      </c>
      <c r="Y273" s="35">
        <v>0</v>
      </c>
      <c r="Z273" s="13">
        <v>16381</v>
      </c>
      <c r="AA273" s="13">
        <v>0</v>
      </c>
      <c r="AB273" s="13">
        <v>13607</v>
      </c>
    </row>
    <row r="274" spans="1:28">
      <c r="A274" s="2">
        <v>736</v>
      </c>
      <c r="B274" s="1" t="s">
        <v>229</v>
      </c>
      <c r="C274" s="13">
        <v>3128152.3011766747</v>
      </c>
      <c r="D274" s="13">
        <v>3006655.7903302177</v>
      </c>
      <c r="E274" s="13">
        <v>121496.51084645682</v>
      </c>
      <c r="F274" s="13">
        <v>2882722</v>
      </c>
      <c r="G274" s="13">
        <v>2805139</v>
      </c>
      <c r="H274" s="13">
        <v>77583</v>
      </c>
      <c r="I274" s="13">
        <v>78751</v>
      </c>
      <c r="J274" s="13">
        <v>66774</v>
      </c>
      <c r="K274" s="13">
        <v>11977</v>
      </c>
      <c r="L274" s="35">
        <v>384123</v>
      </c>
      <c r="M274" s="13">
        <v>554292</v>
      </c>
      <c r="N274" s="13">
        <v>93557</v>
      </c>
      <c r="O274" s="13">
        <v>1484</v>
      </c>
      <c r="P274" s="13">
        <v>288092.25</v>
      </c>
      <c r="Q274" s="35">
        <v>37868.501413787162</v>
      </c>
      <c r="R274" s="13">
        <v>171115</v>
      </c>
      <c r="S274" s="13">
        <v>125</v>
      </c>
      <c r="T274" s="13">
        <v>128242.5</v>
      </c>
      <c r="U274" s="35">
        <v>15155.634883332432</v>
      </c>
      <c r="V274" s="13">
        <v>52296</v>
      </c>
      <c r="W274" s="13">
        <v>0</v>
      </c>
      <c r="X274" s="13">
        <v>39222</v>
      </c>
      <c r="Y274" s="35">
        <v>36965.54901441768</v>
      </c>
      <c r="Z274" s="13">
        <v>113521</v>
      </c>
      <c r="AA274" s="13">
        <v>36129</v>
      </c>
      <c r="AB274" s="13">
        <v>60143</v>
      </c>
    </row>
    <row r="275" spans="1:28">
      <c r="A275" s="2">
        <v>737</v>
      </c>
      <c r="B275" s="1" t="s">
        <v>230</v>
      </c>
      <c r="C275" s="13">
        <v>3666488.8504079059</v>
      </c>
      <c r="D275" s="13">
        <v>3651380.4309051191</v>
      </c>
      <c r="E275" s="13">
        <v>15108.419502786672</v>
      </c>
      <c r="F275" s="13">
        <v>3734709</v>
      </c>
      <c r="G275" s="13">
        <v>3709429</v>
      </c>
      <c r="H275" s="13">
        <v>25280</v>
      </c>
      <c r="I275" s="13">
        <v>186847</v>
      </c>
      <c r="J275" s="13">
        <v>186534</v>
      </c>
      <c r="K275" s="13">
        <v>313</v>
      </c>
      <c r="L275" s="35">
        <v>2118622</v>
      </c>
      <c r="M275" s="13">
        <v>2666639</v>
      </c>
      <c r="N275" s="13">
        <v>1047628</v>
      </c>
      <c r="O275" s="13">
        <v>0</v>
      </c>
      <c r="P275" s="13">
        <v>1588966.5</v>
      </c>
      <c r="Q275" s="35">
        <v>127712.65898720916</v>
      </c>
      <c r="R275" s="13">
        <v>426306</v>
      </c>
      <c r="S275" s="13">
        <v>1006</v>
      </c>
      <c r="T275" s="13">
        <v>318975</v>
      </c>
      <c r="U275" s="35">
        <v>44101.754960974096</v>
      </c>
      <c r="V275" s="13">
        <v>97349</v>
      </c>
      <c r="W275" s="13">
        <v>0</v>
      </c>
      <c r="X275" s="13">
        <v>73011.75</v>
      </c>
      <c r="Y275" s="35">
        <v>10953.191959873078</v>
      </c>
      <c r="Z275" s="13">
        <v>318865</v>
      </c>
      <c r="AA275" s="13">
        <v>55121</v>
      </c>
      <c r="AB275" s="13">
        <v>203744</v>
      </c>
    </row>
    <row r="276" spans="1:28">
      <c r="A276" s="2">
        <v>738</v>
      </c>
      <c r="B276" s="1" t="s">
        <v>231</v>
      </c>
      <c r="C276" s="13">
        <v>577557.05343122</v>
      </c>
      <c r="D276" s="13">
        <v>571055.37245187082</v>
      </c>
      <c r="E276" s="13">
        <v>6501.6809793491484</v>
      </c>
      <c r="F276" s="13">
        <v>622730</v>
      </c>
      <c r="G276" s="13">
        <v>600767</v>
      </c>
      <c r="H276" s="13">
        <v>21963</v>
      </c>
      <c r="I276" s="13">
        <v>9880</v>
      </c>
      <c r="J276" s="13">
        <v>9880</v>
      </c>
      <c r="K276" s="13">
        <v>0</v>
      </c>
      <c r="L276" s="35">
        <v>138099</v>
      </c>
      <c r="M276" s="13">
        <v>182982</v>
      </c>
      <c r="N276" s="13">
        <v>154317</v>
      </c>
      <c r="O276" s="13">
        <v>13301</v>
      </c>
      <c r="P276" s="13">
        <v>41966</v>
      </c>
      <c r="Q276" s="35">
        <v>14257.815458416129</v>
      </c>
      <c r="R276" s="13">
        <v>62590</v>
      </c>
      <c r="S276" s="13">
        <v>0</v>
      </c>
      <c r="T276" s="13">
        <v>46942.5</v>
      </c>
      <c r="U276" s="35">
        <v>20935.359540755329</v>
      </c>
      <c r="V276" s="13">
        <v>57119</v>
      </c>
      <c r="W276" s="13">
        <v>0</v>
      </c>
      <c r="X276" s="13">
        <v>42839.25</v>
      </c>
      <c r="Y276" s="35">
        <v>0</v>
      </c>
      <c r="Z276" s="13">
        <v>18355</v>
      </c>
      <c r="AA276" s="13">
        <v>5000</v>
      </c>
      <c r="AB276" s="13">
        <v>10881</v>
      </c>
    </row>
    <row r="277" spans="1:28">
      <c r="A277" s="2">
        <v>743</v>
      </c>
      <c r="B277" s="1" t="s">
        <v>232</v>
      </c>
      <c r="C277" s="13">
        <v>1504582.4239924462</v>
      </c>
      <c r="D277" s="13">
        <v>1440882.3631293678</v>
      </c>
      <c r="E277" s="13">
        <v>63700.060863078259</v>
      </c>
      <c r="F277" s="13">
        <v>1599881</v>
      </c>
      <c r="G277" s="13">
        <v>1555981</v>
      </c>
      <c r="H277" s="13">
        <v>43900</v>
      </c>
      <c r="I277" s="13">
        <v>33856</v>
      </c>
      <c r="J277" s="13">
        <v>33598</v>
      </c>
      <c r="K277" s="13">
        <v>258</v>
      </c>
      <c r="L277" s="35">
        <v>355494</v>
      </c>
      <c r="M277" s="13">
        <v>561837</v>
      </c>
      <c r="N277" s="13">
        <v>254087</v>
      </c>
      <c r="O277" s="13">
        <v>0</v>
      </c>
      <c r="P277" s="13">
        <v>266620.5</v>
      </c>
      <c r="Q277" s="35">
        <v>36243.518013941663</v>
      </c>
      <c r="R277" s="13">
        <v>94992</v>
      </c>
      <c r="S277" s="13">
        <v>0</v>
      </c>
      <c r="T277" s="13">
        <v>71244</v>
      </c>
      <c r="U277" s="35">
        <v>22520.482844892897</v>
      </c>
      <c r="V277" s="13">
        <v>95827</v>
      </c>
      <c r="W277" s="13">
        <v>0</v>
      </c>
      <c r="X277" s="13">
        <v>71870.25</v>
      </c>
      <c r="Y277" s="35">
        <v>66041.202467390176</v>
      </c>
      <c r="Z277" s="13">
        <v>146769</v>
      </c>
      <c r="AA277" s="13">
        <v>273498</v>
      </c>
      <c r="AB277" s="13">
        <v>-92545</v>
      </c>
    </row>
    <row r="278" spans="1:28">
      <c r="A278" s="2">
        <v>744</v>
      </c>
      <c r="B278" s="1" t="s">
        <v>233</v>
      </c>
      <c r="C278" s="13">
        <v>693915.28732425591</v>
      </c>
      <c r="D278" s="13">
        <v>647303.12122101616</v>
      </c>
      <c r="E278" s="13">
        <v>46612.166103239797</v>
      </c>
      <c r="F278" s="13">
        <v>674986</v>
      </c>
      <c r="G278" s="13">
        <v>646399</v>
      </c>
      <c r="H278" s="13">
        <v>28587</v>
      </c>
      <c r="I278" s="13">
        <v>16638</v>
      </c>
      <c r="J278" s="13">
        <v>16638</v>
      </c>
      <c r="K278" s="13">
        <v>0</v>
      </c>
      <c r="L278" s="35">
        <v>170586</v>
      </c>
      <c r="M278" s="13">
        <v>204164</v>
      </c>
      <c r="N278" s="13">
        <v>61627</v>
      </c>
      <c r="O278" s="13">
        <v>0</v>
      </c>
      <c r="P278" s="13">
        <v>127939.5</v>
      </c>
      <c r="Q278" s="35">
        <v>38549.222232124586</v>
      </c>
      <c r="R278" s="13">
        <v>48673</v>
      </c>
      <c r="S278" s="13">
        <v>9370</v>
      </c>
      <c r="T278" s="13">
        <v>29477.25</v>
      </c>
      <c r="U278" s="35">
        <v>19111.439008667734</v>
      </c>
      <c r="V278" s="13">
        <v>48187</v>
      </c>
      <c r="W278" s="13">
        <v>0</v>
      </c>
      <c r="X278" s="13">
        <v>36140.25</v>
      </c>
      <c r="Y278" s="35">
        <v>3088.9587305203836</v>
      </c>
      <c r="Z278" s="13">
        <v>231698</v>
      </c>
      <c r="AA278" s="13">
        <v>154069</v>
      </c>
      <c r="AB278" s="13">
        <v>59150</v>
      </c>
    </row>
    <row r="279" spans="1:28">
      <c r="A279" s="2">
        <v>748</v>
      </c>
      <c r="B279" s="1" t="s">
        <v>234</v>
      </c>
      <c r="C279" s="13">
        <v>17165479.38677166</v>
      </c>
      <c r="D279" s="13">
        <v>16470679.841379538</v>
      </c>
      <c r="E279" s="13">
        <v>694799.54539212235</v>
      </c>
      <c r="F279" s="13">
        <v>16175661</v>
      </c>
      <c r="G279" s="13">
        <v>15453061</v>
      </c>
      <c r="H279" s="13">
        <v>722600</v>
      </c>
      <c r="I279" s="13">
        <v>652167</v>
      </c>
      <c r="J279" s="13">
        <v>632188</v>
      </c>
      <c r="K279" s="13">
        <v>19979</v>
      </c>
      <c r="L279" s="35">
        <v>4975545</v>
      </c>
      <c r="M279" s="13">
        <v>4537443</v>
      </c>
      <c r="N279" s="13">
        <v>3301166</v>
      </c>
      <c r="O279" s="13">
        <v>0</v>
      </c>
      <c r="P279" s="13">
        <v>1236277</v>
      </c>
      <c r="Q279" s="35">
        <v>250133.87562265989</v>
      </c>
      <c r="R279" s="13">
        <v>772377</v>
      </c>
      <c r="S279" s="13">
        <v>4188</v>
      </c>
      <c r="T279" s="13">
        <v>576141.75</v>
      </c>
      <c r="U279" s="35">
        <v>42770.969309336921</v>
      </c>
      <c r="V279" s="13">
        <v>145323</v>
      </c>
      <c r="W279" s="13">
        <v>0</v>
      </c>
      <c r="X279" s="13">
        <v>108992.25</v>
      </c>
      <c r="Y279" s="35">
        <v>17396.980429079285</v>
      </c>
      <c r="Z279" s="13">
        <v>554511</v>
      </c>
      <c r="AA279" s="13">
        <v>80186</v>
      </c>
      <c r="AB279" s="13">
        <v>365774</v>
      </c>
    </row>
    <row r="280" spans="1:28">
      <c r="A280" s="2">
        <v>753</v>
      </c>
      <c r="B280" s="1" t="s">
        <v>235</v>
      </c>
      <c r="C280" s="13">
        <v>3981502.0083536739</v>
      </c>
      <c r="D280" s="13">
        <v>3934268.1477601537</v>
      </c>
      <c r="E280" s="13">
        <v>47233.860593519879</v>
      </c>
      <c r="F280" s="13">
        <v>4165030</v>
      </c>
      <c r="G280" s="13">
        <v>4110525</v>
      </c>
      <c r="H280" s="13">
        <v>54505</v>
      </c>
      <c r="I280" s="13">
        <v>145920</v>
      </c>
      <c r="J280" s="13">
        <v>142278</v>
      </c>
      <c r="K280" s="13">
        <v>3642</v>
      </c>
      <c r="L280" s="35">
        <v>907825</v>
      </c>
      <c r="M280" s="13">
        <v>1085866</v>
      </c>
      <c r="N280" s="13">
        <v>848193</v>
      </c>
      <c r="O280" s="13">
        <v>0</v>
      </c>
      <c r="P280" s="13">
        <v>237673</v>
      </c>
      <c r="Q280" s="35">
        <v>121806.66746746634</v>
      </c>
      <c r="R280" s="13">
        <v>231312</v>
      </c>
      <c r="S280" s="13">
        <v>20280</v>
      </c>
      <c r="T280" s="13">
        <v>158274</v>
      </c>
      <c r="U280" s="35">
        <v>14674.757239147091</v>
      </c>
      <c r="V280" s="13">
        <v>20900</v>
      </c>
      <c r="W280" s="13">
        <v>3548</v>
      </c>
      <c r="X280" s="13">
        <v>13014</v>
      </c>
      <c r="Y280" s="35">
        <v>5140.3269526525119</v>
      </c>
      <c r="Z280" s="13">
        <v>122017</v>
      </c>
      <c r="AA280" s="13">
        <v>58386</v>
      </c>
      <c r="AB280" s="13">
        <v>50715</v>
      </c>
    </row>
    <row r="281" spans="1:28">
      <c r="A281" s="2">
        <v>755</v>
      </c>
      <c r="B281" s="1" t="s">
        <v>236</v>
      </c>
      <c r="C281" s="13">
        <v>588744.17926355801</v>
      </c>
      <c r="D281" s="13">
        <v>583008.42589623388</v>
      </c>
      <c r="E281" s="13">
        <v>5735.7533673240814</v>
      </c>
      <c r="F281" s="13">
        <v>623334</v>
      </c>
      <c r="G281" s="13">
        <v>618706</v>
      </c>
      <c r="H281" s="13">
        <v>4628</v>
      </c>
      <c r="I281" s="13">
        <v>26099</v>
      </c>
      <c r="J281" s="13">
        <v>26099</v>
      </c>
      <c r="K281" s="13">
        <v>0</v>
      </c>
      <c r="L281" s="35">
        <v>118235</v>
      </c>
      <c r="M281" s="13">
        <v>205352</v>
      </c>
      <c r="N281" s="13">
        <v>92235</v>
      </c>
      <c r="O281" s="13">
        <v>0</v>
      </c>
      <c r="P281" s="13">
        <v>88676.25</v>
      </c>
      <c r="Q281" s="35">
        <v>26289.836407899173</v>
      </c>
      <c r="R281" s="13">
        <v>49403</v>
      </c>
      <c r="S281" s="13">
        <v>0</v>
      </c>
      <c r="T281" s="13">
        <v>37052.25</v>
      </c>
      <c r="U281" s="35">
        <v>10177.22704673909</v>
      </c>
      <c r="V281" s="13">
        <v>16338</v>
      </c>
      <c r="W281" s="13">
        <v>0</v>
      </c>
      <c r="X281" s="13">
        <v>12253.5</v>
      </c>
      <c r="Y281" s="35">
        <v>15500.048583864125</v>
      </c>
      <c r="Z281" s="13">
        <v>5652</v>
      </c>
      <c r="AA281" s="13">
        <v>64229</v>
      </c>
      <c r="AB281" s="13">
        <v>-43398</v>
      </c>
    </row>
    <row r="282" spans="1:28">
      <c r="A282" s="2">
        <v>756</v>
      </c>
      <c r="B282" s="1" t="s">
        <v>237</v>
      </c>
      <c r="C282" s="13">
        <v>2847518.9156426466</v>
      </c>
      <c r="D282" s="13">
        <v>2708843.7426407705</v>
      </c>
      <c r="E282" s="13">
        <v>138675.17300187619</v>
      </c>
      <c r="F282" s="13">
        <v>2858773</v>
      </c>
      <c r="G282" s="13">
        <v>2757359</v>
      </c>
      <c r="H282" s="13">
        <v>101414</v>
      </c>
      <c r="I282" s="13">
        <v>102687</v>
      </c>
      <c r="J282" s="13">
        <v>92472</v>
      </c>
      <c r="K282" s="13">
        <v>10215</v>
      </c>
      <c r="L282" s="35">
        <v>1108839</v>
      </c>
      <c r="M282" s="13">
        <v>1684042</v>
      </c>
      <c r="N282" s="13">
        <v>548286</v>
      </c>
      <c r="O282" s="13">
        <v>0</v>
      </c>
      <c r="P282" s="13">
        <v>831629.25</v>
      </c>
      <c r="Q282" s="35">
        <v>91684.828497947572</v>
      </c>
      <c r="R282" s="13">
        <v>316141</v>
      </c>
      <c r="S282" s="13">
        <v>0</v>
      </c>
      <c r="T282" s="13">
        <v>237105.75</v>
      </c>
      <c r="U282" s="35">
        <v>10688.966660806149</v>
      </c>
      <c r="V282" s="13">
        <v>28089</v>
      </c>
      <c r="W282" s="13">
        <v>0</v>
      </c>
      <c r="X282" s="13">
        <v>21066.75</v>
      </c>
      <c r="Y282" s="35">
        <v>3080.1734276418733</v>
      </c>
      <c r="Z282" s="13">
        <v>103112</v>
      </c>
      <c r="AA282" s="13">
        <v>178525</v>
      </c>
      <c r="AB282" s="13">
        <v>-53386</v>
      </c>
    </row>
    <row r="283" spans="1:28">
      <c r="A283" s="2">
        <v>757</v>
      </c>
      <c r="B283" s="1" t="s">
        <v>238</v>
      </c>
      <c r="C283" s="13">
        <v>4160576.0099486029</v>
      </c>
      <c r="D283" s="13">
        <v>4008769.4059230308</v>
      </c>
      <c r="E283" s="13">
        <v>151806.60402557219</v>
      </c>
      <c r="F283" s="13">
        <v>4219580</v>
      </c>
      <c r="G283" s="13">
        <v>4036811</v>
      </c>
      <c r="H283" s="13">
        <v>182769</v>
      </c>
      <c r="I283" s="13">
        <v>178468</v>
      </c>
      <c r="J283" s="13">
        <v>178468</v>
      </c>
      <c r="K283" s="13">
        <v>0</v>
      </c>
      <c r="L283" s="35">
        <v>1188464</v>
      </c>
      <c r="M283" s="13">
        <v>2048674</v>
      </c>
      <c r="N283" s="13">
        <v>714356</v>
      </c>
      <c r="O283" s="13">
        <v>44631</v>
      </c>
      <c r="P283" s="13">
        <v>891348</v>
      </c>
      <c r="Q283" s="35">
        <v>113201.14737449843</v>
      </c>
      <c r="R283" s="13">
        <v>185123</v>
      </c>
      <c r="S283" s="13">
        <v>12037</v>
      </c>
      <c r="T283" s="13">
        <v>129814.5</v>
      </c>
      <c r="U283" s="35">
        <v>8425.7555361468749</v>
      </c>
      <c r="V283" s="13">
        <v>33949</v>
      </c>
      <c r="W283" s="13">
        <v>0</v>
      </c>
      <c r="X283" s="13">
        <v>25461.75</v>
      </c>
      <c r="Y283" s="35">
        <v>6612.7899535270208</v>
      </c>
      <c r="Z283" s="13">
        <v>83109</v>
      </c>
      <c r="AA283" s="13">
        <v>46221</v>
      </c>
      <c r="AB283" s="13">
        <v>29161</v>
      </c>
    </row>
    <row r="284" spans="1:28">
      <c r="A284" s="2">
        <v>758</v>
      </c>
      <c r="B284" s="1" t="s">
        <v>239</v>
      </c>
      <c r="C284" s="13">
        <v>56665608.991384394</v>
      </c>
      <c r="D284" s="13">
        <v>55035094.58189375</v>
      </c>
      <c r="E284" s="13">
        <v>1630514.4094906421</v>
      </c>
      <c r="F284" s="13">
        <v>53981769</v>
      </c>
      <c r="G284" s="13">
        <v>52615977</v>
      </c>
      <c r="H284" s="13">
        <v>1365792</v>
      </c>
      <c r="I284" s="13">
        <v>1962534</v>
      </c>
      <c r="J284" s="13">
        <v>1889045</v>
      </c>
      <c r="K284" s="13">
        <v>73489</v>
      </c>
      <c r="L284" s="35">
        <v>19317182</v>
      </c>
      <c r="M284" s="13">
        <v>25938611</v>
      </c>
      <c r="N284" s="13">
        <v>19709170</v>
      </c>
      <c r="O284" s="13">
        <v>378713</v>
      </c>
      <c r="P284" s="13">
        <v>6608154</v>
      </c>
      <c r="Q284" s="35">
        <v>449708.25999029883</v>
      </c>
      <c r="R284" s="13">
        <v>1482531</v>
      </c>
      <c r="S284" s="13">
        <v>43724</v>
      </c>
      <c r="T284" s="13">
        <v>1079105.25</v>
      </c>
      <c r="U284" s="35">
        <v>102138.23652159113</v>
      </c>
      <c r="V284" s="13">
        <v>252381</v>
      </c>
      <c r="W284" s="13">
        <v>31</v>
      </c>
      <c r="X284" s="13">
        <v>189262.5</v>
      </c>
      <c r="Y284" s="35">
        <v>192663.54166317644</v>
      </c>
      <c r="Z284" s="13">
        <v>1026433</v>
      </c>
      <c r="AA284" s="13">
        <v>259818</v>
      </c>
      <c r="AB284" s="13">
        <v>614910</v>
      </c>
    </row>
    <row r="285" spans="1:28">
      <c r="A285" s="2">
        <v>762</v>
      </c>
      <c r="B285" s="1" t="s">
        <v>240</v>
      </c>
      <c r="C285" s="13">
        <v>3976918.2349095144</v>
      </c>
      <c r="D285" s="13">
        <v>3805630.2123365253</v>
      </c>
      <c r="E285" s="13">
        <v>171288.02257298896</v>
      </c>
      <c r="F285" s="13">
        <v>4018663</v>
      </c>
      <c r="G285" s="13">
        <v>3876204</v>
      </c>
      <c r="H285" s="13">
        <v>142459</v>
      </c>
      <c r="I285" s="13">
        <v>60731</v>
      </c>
      <c r="J285" s="13">
        <v>58390</v>
      </c>
      <c r="K285" s="13">
        <v>2341</v>
      </c>
      <c r="L285" s="35">
        <v>1321593</v>
      </c>
      <c r="M285" s="13">
        <v>1634681</v>
      </c>
      <c r="N285" s="13">
        <v>975758</v>
      </c>
      <c r="O285" s="13">
        <v>0</v>
      </c>
      <c r="P285" s="13">
        <v>658923</v>
      </c>
      <c r="Q285" s="35">
        <v>108781.15589209495</v>
      </c>
      <c r="R285" s="13">
        <v>303059</v>
      </c>
      <c r="S285" s="13">
        <v>0</v>
      </c>
      <c r="T285" s="13">
        <v>227294.25</v>
      </c>
      <c r="U285" s="35">
        <v>30091.515030769515</v>
      </c>
      <c r="V285" s="13">
        <v>87703</v>
      </c>
      <c r="W285" s="13">
        <v>0</v>
      </c>
      <c r="X285" s="13">
        <v>65777.25</v>
      </c>
      <c r="Y285" s="35">
        <v>19568.337393157381</v>
      </c>
      <c r="Z285" s="13">
        <v>605631</v>
      </c>
      <c r="AA285" s="13">
        <v>439675</v>
      </c>
      <c r="AB285" s="13">
        <v>133438</v>
      </c>
    </row>
    <row r="286" spans="1:28">
      <c r="A286" s="2">
        <v>765</v>
      </c>
      <c r="B286" s="1" t="s">
        <v>241</v>
      </c>
      <c r="C286" s="13">
        <v>3559005.990477581</v>
      </c>
      <c r="D286" s="13">
        <v>3507442.6494537508</v>
      </c>
      <c r="E286" s="13">
        <v>51563.341023830406</v>
      </c>
      <c r="F286" s="13">
        <v>4176216</v>
      </c>
      <c r="G286" s="13">
        <v>4145856</v>
      </c>
      <c r="H286" s="13">
        <v>30360</v>
      </c>
      <c r="I286" s="13">
        <v>53938</v>
      </c>
      <c r="J286" s="13">
        <v>53938</v>
      </c>
      <c r="K286" s="13">
        <v>0</v>
      </c>
      <c r="L286" s="35">
        <v>1850663</v>
      </c>
      <c r="M286" s="13">
        <v>2353185</v>
      </c>
      <c r="N286" s="13">
        <v>1438376</v>
      </c>
      <c r="O286" s="13">
        <v>23519</v>
      </c>
      <c r="P286" s="13">
        <v>938328</v>
      </c>
      <c r="Q286" s="35">
        <v>92519.415575929364</v>
      </c>
      <c r="R286" s="13">
        <v>186640</v>
      </c>
      <c r="S286" s="13">
        <v>2303</v>
      </c>
      <c r="T286" s="13">
        <v>138252.75</v>
      </c>
      <c r="U286" s="35">
        <v>8824.1157147619506</v>
      </c>
      <c r="V286" s="13">
        <v>15283</v>
      </c>
      <c r="W286" s="13">
        <v>246</v>
      </c>
      <c r="X286" s="13">
        <v>11277.75</v>
      </c>
      <c r="Y286" s="35">
        <v>3467.8827152013887</v>
      </c>
      <c r="Z286" s="13">
        <v>66493</v>
      </c>
      <c r="AA286" s="13">
        <v>6186</v>
      </c>
      <c r="AB286" s="13">
        <v>48250</v>
      </c>
    </row>
    <row r="287" spans="1:28">
      <c r="A287" s="2">
        <v>766</v>
      </c>
      <c r="B287" s="1" t="s">
        <v>242</v>
      </c>
      <c r="C287" s="13">
        <v>2931900.6295479098</v>
      </c>
      <c r="D287" s="13">
        <v>2873422.8024031841</v>
      </c>
      <c r="E287" s="13">
        <v>58477.827144725532</v>
      </c>
      <c r="F287" s="13">
        <v>2937361</v>
      </c>
      <c r="G287" s="13">
        <v>2847641</v>
      </c>
      <c r="H287" s="13">
        <v>89720</v>
      </c>
      <c r="I287" s="13">
        <v>125906</v>
      </c>
      <c r="J287" s="13">
        <v>102820</v>
      </c>
      <c r="K287" s="13">
        <v>23086</v>
      </c>
      <c r="L287" s="35">
        <v>791243</v>
      </c>
      <c r="M287" s="13">
        <v>1001494</v>
      </c>
      <c r="N287" s="13">
        <v>637619</v>
      </c>
      <c r="O287" s="13">
        <v>0</v>
      </c>
      <c r="P287" s="13">
        <v>363875</v>
      </c>
      <c r="Q287" s="35">
        <v>69646.005448020995</v>
      </c>
      <c r="R287" s="13">
        <v>162690</v>
      </c>
      <c r="S287" s="13">
        <v>1193</v>
      </c>
      <c r="T287" s="13">
        <v>121122.75</v>
      </c>
      <c r="U287" s="35">
        <v>10501.606049325652</v>
      </c>
      <c r="V287" s="13">
        <v>35757</v>
      </c>
      <c r="W287" s="13">
        <v>958</v>
      </c>
      <c r="X287" s="13">
        <v>26099.25</v>
      </c>
      <c r="Y287" s="35">
        <v>8020.2879515367576</v>
      </c>
      <c r="Z287" s="13">
        <v>253402</v>
      </c>
      <c r="AA287" s="13">
        <v>176402</v>
      </c>
      <c r="AB287" s="13">
        <v>60703</v>
      </c>
    </row>
    <row r="288" spans="1:28">
      <c r="A288" s="2">
        <v>770</v>
      </c>
      <c r="B288" s="1" t="s">
        <v>243</v>
      </c>
      <c r="C288" s="13">
        <v>1604014.9316771762</v>
      </c>
      <c r="D288" s="13">
        <v>1591684.2431569609</v>
      </c>
      <c r="E288" s="13">
        <v>12330.688520215243</v>
      </c>
      <c r="F288" s="13">
        <v>1285651</v>
      </c>
      <c r="G288" s="13">
        <v>1275675</v>
      </c>
      <c r="H288" s="13">
        <v>9976</v>
      </c>
      <c r="I288" s="13">
        <v>68067</v>
      </c>
      <c r="J288" s="13">
        <v>68067</v>
      </c>
      <c r="K288" s="13">
        <v>0</v>
      </c>
      <c r="L288" s="35">
        <v>370454</v>
      </c>
      <c r="M288" s="13">
        <v>647828</v>
      </c>
      <c r="N288" s="13">
        <v>292942</v>
      </c>
      <c r="O288" s="13">
        <v>0</v>
      </c>
      <c r="P288" s="13">
        <v>277840.5</v>
      </c>
      <c r="Q288" s="35">
        <v>72349.655438915128</v>
      </c>
      <c r="R288" s="13">
        <v>268547</v>
      </c>
      <c r="S288" s="13">
        <v>0</v>
      </c>
      <c r="T288" s="13">
        <v>201410.25</v>
      </c>
      <c r="U288" s="35">
        <v>24108.451578877713</v>
      </c>
      <c r="V288" s="13">
        <v>63696</v>
      </c>
      <c r="W288" s="13">
        <v>0</v>
      </c>
      <c r="X288" s="13">
        <v>47772</v>
      </c>
      <c r="Y288" s="35">
        <v>4010.0283796778722</v>
      </c>
      <c r="Z288" s="13">
        <v>214201</v>
      </c>
      <c r="AA288" s="13">
        <v>108708</v>
      </c>
      <c r="AB288" s="13">
        <v>82390</v>
      </c>
    </row>
    <row r="289" spans="1:28">
      <c r="A289" s="2">
        <v>772</v>
      </c>
      <c r="B289" s="1" t="s">
        <v>244</v>
      </c>
      <c r="C289" s="13">
        <v>84853560.030298069</v>
      </c>
      <c r="D289" s="13">
        <v>78351942.46378693</v>
      </c>
      <c r="E289" s="13">
        <v>6501617.5665111402</v>
      </c>
      <c r="F289" s="13">
        <v>75173976</v>
      </c>
      <c r="G289" s="13">
        <v>72556120</v>
      </c>
      <c r="H289" s="13">
        <v>2617856</v>
      </c>
      <c r="I289" s="13">
        <v>2441656</v>
      </c>
      <c r="J289" s="13">
        <v>2428557</v>
      </c>
      <c r="K289" s="13">
        <v>13099</v>
      </c>
      <c r="L289" s="35">
        <v>25588051</v>
      </c>
      <c r="M289" s="13">
        <v>31349088</v>
      </c>
      <c r="N289" s="13">
        <v>17409196</v>
      </c>
      <c r="O289" s="13">
        <v>0</v>
      </c>
      <c r="P289" s="13">
        <v>13939892</v>
      </c>
      <c r="Q289" s="35">
        <v>950604.29846249986</v>
      </c>
      <c r="R289" s="13">
        <v>2492553</v>
      </c>
      <c r="S289" s="13">
        <v>11147</v>
      </c>
      <c r="T289" s="13">
        <v>1861054.5</v>
      </c>
      <c r="U289" s="35">
        <v>74822.985504862052</v>
      </c>
      <c r="V289" s="13">
        <v>251884</v>
      </c>
      <c r="W289" s="13">
        <v>0</v>
      </c>
      <c r="X289" s="13">
        <v>188913</v>
      </c>
      <c r="Y289" s="35">
        <v>31586.169346597286</v>
      </c>
      <c r="Z289" s="13">
        <v>1041276</v>
      </c>
      <c r="AA289" s="13">
        <v>244398</v>
      </c>
      <c r="AB289" s="13">
        <v>601889</v>
      </c>
    </row>
    <row r="290" spans="1:28">
      <c r="A290" s="2">
        <v>777</v>
      </c>
      <c r="B290" s="1" t="s">
        <v>245</v>
      </c>
      <c r="C290" s="13">
        <v>6285107.8308258289</v>
      </c>
      <c r="D290" s="13">
        <v>6041381.2096343851</v>
      </c>
      <c r="E290" s="13">
        <v>243726.62119144414</v>
      </c>
      <c r="F290" s="13">
        <v>6373731</v>
      </c>
      <c r="G290" s="13">
        <v>6198785</v>
      </c>
      <c r="H290" s="13">
        <v>174946</v>
      </c>
      <c r="I290" s="13">
        <v>281220</v>
      </c>
      <c r="J290" s="13">
        <v>281220</v>
      </c>
      <c r="K290" s="13">
        <v>0</v>
      </c>
      <c r="L290" s="35">
        <v>1735686</v>
      </c>
      <c r="M290" s="13">
        <v>1868715</v>
      </c>
      <c r="N290" s="13">
        <v>1411056</v>
      </c>
      <c r="O290" s="13">
        <v>76586</v>
      </c>
      <c r="P290" s="13">
        <v>534245</v>
      </c>
      <c r="Q290" s="35">
        <v>115940.97425382085</v>
      </c>
      <c r="R290" s="13">
        <v>231457</v>
      </c>
      <c r="S290" s="13">
        <v>259</v>
      </c>
      <c r="T290" s="13">
        <v>173398.5</v>
      </c>
      <c r="U290" s="35">
        <v>19194.394232676041</v>
      </c>
      <c r="V290" s="13">
        <v>47311</v>
      </c>
      <c r="W290" s="13">
        <v>104</v>
      </c>
      <c r="X290" s="13">
        <v>35405.25</v>
      </c>
      <c r="Y290" s="35">
        <v>40033.46925646584</v>
      </c>
      <c r="Z290" s="13">
        <v>83230</v>
      </c>
      <c r="AA290" s="13">
        <v>64552</v>
      </c>
      <c r="AB290" s="13">
        <v>17103</v>
      </c>
    </row>
    <row r="291" spans="1:28">
      <c r="A291" s="2">
        <v>779</v>
      </c>
      <c r="B291" s="1" t="s">
        <v>246</v>
      </c>
      <c r="C291" s="13">
        <v>2092580.0369169919</v>
      </c>
      <c r="D291" s="13">
        <v>2031537.0983053707</v>
      </c>
      <c r="E291" s="13">
        <v>61042.938611621168</v>
      </c>
      <c r="F291" s="13">
        <v>2440665</v>
      </c>
      <c r="G291" s="13">
        <v>2385009</v>
      </c>
      <c r="H291" s="13">
        <v>55656</v>
      </c>
      <c r="I291" s="13">
        <v>70590</v>
      </c>
      <c r="J291" s="13">
        <v>70315</v>
      </c>
      <c r="K291" s="13">
        <v>275</v>
      </c>
      <c r="L291" s="35">
        <v>727990</v>
      </c>
      <c r="M291" s="13">
        <v>1024709</v>
      </c>
      <c r="N291" s="13">
        <v>474506</v>
      </c>
      <c r="O291" s="13">
        <v>0</v>
      </c>
      <c r="P291" s="13">
        <v>545992.5</v>
      </c>
      <c r="Q291" s="35">
        <v>58120.460936534044</v>
      </c>
      <c r="R291" s="13">
        <v>287711</v>
      </c>
      <c r="S291" s="13">
        <v>1150</v>
      </c>
      <c r="T291" s="13">
        <v>214920.75</v>
      </c>
      <c r="U291" s="35">
        <v>15085.155774808227</v>
      </c>
      <c r="V291" s="13">
        <v>44214</v>
      </c>
      <c r="W291" s="13">
        <v>0</v>
      </c>
      <c r="X291" s="13">
        <v>33160.5</v>
      </c>
      <c r="Y291" s="35">
        <v>15218.687699570786</v>
      </c>
      <c r="Z291" s="13">
        <v>106574</v>
      </c>
      <c r="AA291" s="13">
        <v>58625</v>
      </c>
      <c r="AB291" s="13">
        <v>60607</v>
      </c>
    </row>
    <row r="292" spans="1:28">
      <c r="A292" s="2">
        <v>784</v>
      </c>
      <c r="B292" s="1" t="s">
        <v>247</v>
      </c>
      <c r="C292" s="13">
        <v>2770882.5045593148</v>
      </c>
      <c r="D292" s="13">
        <v>2702014.9190930286</v>
      </c>
      <c r="E292" s="13">
        <v>68867.585466286342</v>
      </c>
      <c r="F292" s="13">
        <v>2922798</v>
      </c>
      <c r="G292" s="13">
        <v>2894728</v>
      </c>
      <c r="H292" s="13">
        <v>28070</v>
      </c>
      <c r="I292" s="13">
        <v>97546</v>
      </c>
      <c r="J292" s="13">
        <v>93777</v>
      </c>
      <c r="K292" s="13">
        <v>3769</v>
      </c>
      <c r="L292" s="35">
        <v>459099</v>
      </c>
      <c r="M292" s="13">
        <v>633769</v>
      </c>
      <c r="N292" s="13">
        <v>361745</v>
      </c>
      <c r="O292" s="13">
        <v>0</v>
      </c>
      <c r="P292" s="13">
        <v>272024</v>
      </c>
      <c r="Q292" s="35">
        <v>96788.97531341268</v>
      </c>
      <c r="R292" s="13">
        <v>243584</v>
      </c>
      <c r="S292" s="13">
        <v>2031</v>
      </c>
      <c r="T292" s="13">
        <v>181164.75</v>
      </c>
      <c r="U292" s="35">
        <v>2862.0646678960006</v>
      </c>
      <c r="V292" s="13">
        <v>16842</v>
      </c>
      <c r="W292" s="13">
        <v>0</v>
      </c>
      <c r="X292" s="13">
        <v>12631.5</v>
      </c>
      <c r="Y292" s="35">
        <v>20792.037607261445</v>
      </c>
      <c r="Z292" s="13">
        <v>182714</v>
      </c>
      <c r="AA292" s="13">
        <v>47923</v>
      </c>
      <c r="AB292" s="13">
        <v>103864</v>
      </c>
    </row>
    <row r="293" spans="1:28">
      <c r="A293" s="2">
        <v>785</v>
      </c>
      <c r="B293" s="1" t="s">
        <v>248</v>
      </c>
      <c r="C293" s="13">
        <v>2460176.0741274813</v>
      </c>
      <c r="D293" s="13">
        <v>2378317.5605923021</v>
      </c>
      <c r="E293" s="13">
        <v>81858.513535179038</v>
      </c>
      <c r="F293" s="13">
        <v>2526355</v>
      </c>
      <c r="G293" s="13">
        <v>2446062</v>
      </c>
      <c r="H293" s="13">
        <v>80293</v>
      </c>
      <c r="I293" s="13">
        <v>105227</v>
      </c>
      <c r="J293" s="13">
        <v>105227</v>
      </c>
      <c r="K293" s="13">
        <v>0</v>
      </c>
      <c r="L293" s="35">
        <v>682154</v>
      </c>
      <c r="M293" s="13">
        <v>972771</v>
      </c>
      <c r="N293" s="13">
        <v>604968</v>
      </c>
      <c r="O293" s="13">
        <v>25045</v>
      </c>
      <c r="P293" s="13">
        <v>392848</v>
      </c>
      <c r="Q293" s="35">
        <v>94191.108376024058</v>
      </c>
      <c r="R293" s="13">
        <v>188609</v>
      </c>
      <c r="S293" s="13">
        <v>5035</v>
      </c>
      <c r="T293" s="13">
        <v>137680.5</v>
      </c>
      <c r="U293" s="35">
        <v>8571.3102167946909</v>
      </c>
      <c r="V293" s="13">
        <v>16840</v>
      </c>
      <c r="W293" s="13">
        <v>0</v>
      </c>
      <c r="X293" s="13">
        <v>12630</v>
      </c>
      <c r="Y293" s="35">
        <v>5403.4236546457905</v>
      </c>
      <c r="Z293" s="13">
        <v>43427</v>
      </c>
      <c r="AA293" s="13">
        <v>186775</v>
      </c>
      <c r="AB293" s="13">
        <v>-105747</v>
      </c>
    </row>
    <row r="294" spans="1:28">
      <c r="A294" s="2">
        <v>786</v>
      </c>
      <c r="B294" s="1" t="s">
        <v>249</v>
      </c>
      <c r="C294" s="13">
        <v>1461585.7654980477</v>
      </c>
      <c r="D294" s="13">
        <v>1431893.6366422707</v>
      </c>
      <c r="E294" s="13">
        <v>29692.128855776951</v>
      </c>
      <c r="F294" s="13">
        <v>1374653</v>
      </c>
      <c r="G294" s="13">
        <v>1328449</v>
      </c>
      <c r="H294" s="13">
        <v>46204</v>
      </c>
      <c r="I294" s="13">
        <v>19181</v>
      </c>
      <c r="J294" s="13">
        <v>19181</v>
      </c>
      <c r="K294" s="13">
        <v>0</v>
      </c>
      <c r="L294" s="35">
        <v>586069</v>
      </c>
      <c r="M294" s="13">
        <v>782851</v>
      </c>
      <c r="N294" s="13">
        <v>438066</v>
      </c>
      <c r="O294" s="13">
        <v>0</v>
      </c>
      <c r="P294" s="13">
        <v>344785</v>
      </c>
      <c r="Q294" s="35">
        <v>15720.231827982594</v>
      </c>
      <c r="R294" s="13">
        <v>73870</v>
      </c>
      <c r="S294" s="13">
        <v>0</v>
      </c>
      <c r="T294" s="13">
        <v>55402.5</v>
      </c>
      <c r="U294" s="35">
        <v>9567.4295425513992</v>
      </c>
      <c r="V294" s="13">
        <v>30767</v>
      </c>
      <c r="W294" s="13">
        <v>0</v>
      </c>
      <c r="X294" s="13">
        <v>23075.25</v>
      </c>
      <c r="Y294" s="35">
        <v>5261.4716555035466</v>
      </c>
      <c r="Z294" s="13">
        <v>78562</v>
      </c>
      <c r="AA294" s="13">
        <v>25088</v>
      </c>
      <c r="AB294" s="13">
        <v>42473</v>
      </c>
    </row>
    <row r="295" spans="1:28">
      <c r="A295" s="2">
        <v>788</v>
      </c>
      <c r="B295" s="1" t="s">
        <v>250</v>
      </c>
      <c r="C295" s="13">
        <v>527751.1444229919</v>
      </c>
      <c r="D295" s="13">
        <v>516949.82434886572</v>
      </c>
      <c r="E295" s="13">
        <v>10801.32007412623</v>
      </c>
      <c r="F295" s="13">
        <v>635353</v>
      </c>
      <c r="G295" s="13">
        <v>623989</v>
      </c>
      <c r="H295" s="13">
        <v>11364</v>
      </c>
      <c r="I295" s="13">
        <v>44005</v>
      </c>
      <c r="J295" s="13">
        <v>44005</v>
      </c>
      <c r="K295" s="13">
        <v>0</v>
      </c>
      <c r="L295" s="35">
        <v>238833</v>
      </c>
      <c r="M295" s="13">
        <v>360453</v>
      </c>
      <c r="N295" s="13">
        <v>152191</v>
      </c>
      <c r="O295" s="13">
        <v>0</v>
      </c>
      <c r="P295" s="13">
        <v>179124.75</v>
      </c>
      <c r="Q295" s="35">
        <v>33358.983580906068</v>
      </c>
      <c r="R295" s="13">
        <v>55701</v>
      </c>
      <c r="S295" s="13">
        <v>0</v>
      </c>
      <c r="T295" s="13">
        <v>41775.75</v>
      </c>
      <c r="U295" s="35">
        <v>8412.4039037867005</v>
      </c>
      <c r="V295" s="13">
        <v>17326</v>
      </c>
      <c r="W295" s="13">
        <v>0</v>
      </c>
      <c r="X295" s="13">
        <v>12994.5</v>
      </c>
      <c r="Y295" s="35">
        <v>50226.270132985766</v>
      </c>
      <c r="Z295" s="13">
        <v>224860</v>
      </c>
      <c r="AA295" s="13">
        <v>216895</v>
      </c>
      <c r="AB295" s="13">
        <v>6445</v>
      </c>
    </row>
    <row r="296" spans="1:28">
      <c r="A296" s="2">
        <v>794</v>
      </c>
      <c r="B296" s="1" t="s">
        <v>251</v>
      </c>
      <c r="C296" s="13">
        <v>30684606.207972769</v>
      </c>
      <c r="D296" s="13">
        <v>29900628.318116911</v>
      </c>
      <c r="E296" s="13">
        <v>783977.8898558591</v>
      </c>
      <c r="F296" s="13">
        <v>30206155</v>
      </c>
      <c r="G296" s="13">
        <v>29533989</v>
      </c>
      <c r="H296" s="13">
        <v>672166</v>
      </c>
      <c r="I296" s="13">
        <v>878199</v>
      </c>
      <c r="J296" s="13">
        <v>878199</v>
      </c>
      <c r="K296" s="13">
        <v>0</v>
      </c>
      <c r="L296" s="35">
        <v>9607561</v>
      </c>
      <c r="M296" s="13">
        <v>11724746</v>
      </c>
      <c r="N296" s="13">
        <v>7896223</v>
      </c>
      <c r="O296" s="13">
        <v>0</v>
      </c>
      <c r="P296" s="13">
        <v>3828523</v>
      </c>
      <c r="Q296" s="35">
        <v>344860.0813927151</v>
      </c>
      <c r="R296" s="13">
        <v>875590</v>
      </c>
      <c r="S296" s="13">
        <v>5180</v>
      </c>
      <c r="T296" s="13">
        <v>652807.5</v>
      </c>
      <c r="U296" s="35">
        <v>43184.213274845308</v>
      </c>
      <c r="V296" s="13">
        <v>167950</v>
      </c>
      <c r="W296" s="13">
        <v>605</v>
      </c>
      <c r="X296" s="13">
        <v>125508.75</v>
      </c>
      <c r="Y296" s="35">
        <v>48065.548009234284</v>
      </c>
      <c r="Z296" s="13">
        <v>822314</v>
      </c>
      <c r="AA296" s="13">
        <v>121774</v>
      </c>
      <c r="AB296" s="13">
        <v>543456</v>
      </c>
    </row>
    <row r="297" spans="1:28">
      <c r="A297" s="2">
        <v>796</v>
      </c>
      <c r="B297" s="1" t="s">
        <v>252</v>
      </c>
      <c r="C297" s="13">
        <v>44502663.367477566</v>
      </c>
      <c r="D297" s="13">
        <v>43403965.075807221</v>
      </c>
      <c r="E297" s="13">
        <v>1098698.2916703476</v>
      </c>
      <c r="F297" s="13">
        <v>42093020</v>
      </c>
      <c r="G297" s="13">
        <v>41130995</v>
      </c>
      <c r="H297" s="13">
        <v>962025</v>
      </c>
      <c r="I297" s="13">
        <v>1116772</v>
      </c>
      <c r="J297" s="13">
        <v>1100729</v>
      </c>
      <c r="K297" s="13">
        <v>16043</v>
      </c>
      <c r="L297" s="35">
        <v>19237376</v>
      </c>
      <c r="M297" s="13">
        <v>22311298</v>
      </c>
      <c r="N297" s="13">
        <v>16550576</v>
      </c>
      <c r="O297" s="13">
        <v>0</v>
      </c>
      <c r="P297" s="13">
        <v>5760722</v>
      </c>
      <c r="Q297" s="35">
        <v>416239.37193821819</v>
      </c>
      <c r="R297" s="13">
        <v>1098173</v>
      </c>
      <c r="S297" s="13">
        <v>18300</v>
      </c>
      <c r="T297" s="13">
        <v>809904.75</v>
      </c>
      <c r="U297" s="35">
        <v>69168.89751915622</v>
      </c>
      <c r="V297" s="13">
        <v>146128</v>
      </c>
      <c r="W297" s="13">
        <v>1045</v>
      </c>
      <c r="X297" s="13">
        <v>108812.25</v>
      </c>
      <c r="Y297" s="35">
        <v>85137.445426918144</v>
      </c>
      <c r="Z297" s="13">
        <v>771813</v>
      </c>
      <c r="AA297" s="13">
        <v>96371</v>
      </c>
      <c r="AB297" s="13">
        <v>516130</v>
      </c>
    </row>
    <row r="298" spans="1:28">
      <c r="A298" s="2">
        <v>797</v>
      </c>
      <c r="B298" s="1" t="s">
        <v>253</v>
      </c>
      <c r="C298" s="13">
        <v>5904646.5345518719</v>
      </c>
      <c r="D298" s="13">
        <v>5733561.1843827143</v>
      </c>
      <c r="E298" s="13">
        <v>171085.35016915767</v>
      </c>
      <c r="F298" s="13">
        <v>5868274</v>
      </c>
      <c r="G298" s="13">
        <v>5688080</v>
      </c>
      <c r="H298" s="13">
        <v>180194</v>
      </c>
      <c r="I298" s="13">
        <v>196581</v>
      </c>
      <c r="J298" s="13">
        <v>183950</v>
      </c>
      <c r="K298" s="13">
        <v>12631</v>
      </c>
      <c r="L298" s="35">
        <v>1233894</v>
      </c>
      <c r="M298" s="13">
        <v>1364772</v>
      </c>
      <c r="N298" s="13">
        <v>899517</v>
      </c>
      <c r="O298" s="13">
        <v>2337</v>
      </c>
      <c r="P298" s="13">
        <v>467592</v>
      </c>
      <c r="Q298" s="35">
        <v>123592.38615640462</v>
      </c>
      <c r="R298" s="13">
        <v>295537</v>
      </c>
      <c r="S298" s="13">
        <v>9749</v>
      </c>
      <c r="T298" s="13">
        <v>214341</v>
      </c>
      <c r="U298" s="35">
        <v>19336.884604257586</v>
      </c>
      <c r="V298" s="13">
        <v>44287</v>
      </c>
      <c r="W298" s="13">
        <v>900</v>
      </c>
      <c r="X298" s="13">
        <v>32540.25</v>
      </c>
      <c r="Y298" s="35">
        <v>31820.829410325914</v>
      </c>
      <c r="Z298" s="13">
        <v>418308</v>
      </c>
      <c r="AA298" s="13">
        <v>103700</v>
      </c>
      <c r="AB298" s="13">
        <v>239206</v>
      </c>
    </row>
    <row r="299" spans="1:28">
      <c r="A299" s="2">
        <v>798</v>
      </c>
      <c r="B299" s="1" t="s">
        <v>254</v>
      </c>
      <c r="C299" s="13">
        <v>800040.18538817845</v>
      </c>
      <c r="D299" s="13">
        <v>756128.66015071538</v>
      </c>
      <c r="E299" s="13">
        <v>43911.525237463095</v>
      </c>
      <c r="F299" s="13">
        <v>824861</v>
      </c>
      <c r="G299" s="13">
        <v>792655</v>
      </c>
      <c r="H299" s="13">
        <v>32206</v>
      </c>
      <c r="I299" s="13">
        <v>12293</v>
      </c>
      <c r="J299" s="13">
        <v>11813</v>
      </c>
      <c r="K299" s="13">
        <v>480</v>
      </c>
      <c r="L299" s="35">
        <v>257427</v>
      </c>
      <c r="M299" s="13">
        <v>424238</v>
      </c>
      <c r="N299" s="13">
        <v>144645</v>
      </c>
      <c r="O299" s="13">
        <v>0</v>
      </c>
      <c r="P299" s="13">
        <v>193070.25</v>
      </c>
      <c r="Q299" s="35">
        <v>46328.627050097064</v>
      </c>
      <c r="R299" s="13">
        <v>219110</v>
      </c>
      <c r="S299" s="13">
        <v>0</v>
      </c>
      <c r="T299" s="13">
        <v>164332.5</v>
      </c>
      <c r="U299" s="35">
        <v>7674.5620564727342</v>
      </c>
      <c r="V299" s="13">
        <v>16548</v>
      </c>
      <c r="W299" s="13">
        <v>9840</v>
      </c>
      <c r="X299" s="13">
        <v>5031</v>
      </c>
      <c r="Y299" s="35">
        <v>1507.6042123885502</v>
      </c>
      <c r="Z299" s="13">
        <v>13451</v>
      </c>
      <c r="AA299" s="13">
        <v>42367</v>
      </c>
      <c r="AB299" s="13">
        <v>-21099</v>
      </c>
    </row>
    <row r="300" spans="1:28">
      <c r="A300" s="2">
        <v>808</v>
      </c>
      <c r="B300" s="1" t="s">
        <v>482</v>
      </c>
      <c r="C300" s="13">
        <v>361829.2093386965</v>
      </c>
      <c r="D300" s="13">
        <v>361829.2093386965</v>
      </c>
      <c r="E300" s="13">
        <v>0</v>
      </c>
      <c r="F300" s="13">
        <v>360596</v>
      </c>
      <c r="G300" s="13">
        <v>359977</v>
      </c>
      <c r="H300" s="13">
        <v>619</v>
      </c>
      <c r="I300" s="13">
        <v>26369</v>
      </c>
      <c r="J300" s="13">
        <v>26369</v>
      </c>
      <c r="K300" s="13">
        <v>0</v>
      </c>
      <c r="L300" s="35">
        <v>132730</v>
      </c>
      <c r="M300" s="13">
        <v>174020</v>
      </c>
      <c r="N300" s="13">
        <v>101460</v>
      </c>
      <c r="O300" s="13">
        <v>0</v>
      </c>
      <c r="P300" s="13">
        <v>72560</v>
      </c>
      <c r="Q300" s="35">
        <v>7824.2824770354255</v>
      </c>
      <c r="R300" s="13">
        <v>88016</v>
      </c>
      <c r="S300" s="13">
        <v>454</v>
      </c>
      <c r="T300" s="13">
        <v>65671.5</v>
      </c>
      <c r="U300" s="35">
        <v>5942.3519171542157</v>
      </c>
      <c r="V300" s="13">
        <v>16349</v>
      </c>
      <c r="W300" s="13">
        <v>0</v>
      </c>
      <c r="X300" s="13">
        <v>12261.75</v>
      </c>
      <c r="Y300" s="35">
        <v>0</v>
      </c>
      <c r="Z300" s="13">
        <v>32675</v>
      </c>
      <c r="AA300" s="13">
        <v>37814</v>
      </c>
      <c r="AB300" s="13">
        <v>-2297</v>
      </c>
    </row>
    <row r="301" spans="1:28">
      <c r="A301" s="2">
        <v>809</v>
      </c>
      <c r="B301" s="1" t="s">
        <v>255</v>
      </c>
      <c r="C301" s="13">
        <v>2063046.568393395</v>
      </c>
      <c r="D301" s="13">
        <v>1989845.7723298564</v>
      </c>
      <c r="E301" s="13">
        <v>73200.796063538553</v>
      </c>
      <c r="F301" s="13">
        <v>1975608</v>
      </c>
      <c r="G301" s="13">
        <v>1902138</v>
      </c>
      <c r="H301" s="13">
        <v>73470</v>
      </c>
      <c r="I301" s="13">
        <v>39676</v>
      </c>
      <c r="J301" s="13">
        <v>33179</v>
      </c>
      <c r="K301" s="13">
        <v>6497</v>
      </c>
      <c r="L301" s="35">
        <v>598445</v>
      </c>
      <c r="M301" s="13">
        <v>509099</v>
      </c>
      <c r="N301" s="13">
        <v>422384</v>
      </c>
      <c r="O301" s="13">
        <v>1294</v>
      </c>
      <c r="P301" s="13">
        <v>88009</v>
      </c>
      <c r="Q301" s="35">
        <v>55467.870731206422</v>
      </c>
      <c r="R301" s="13">
        <v>127288</v>
      </c>
      <c r="S301" s="13">
        <v>720</v>
      </c>
      <c r="T301" s="13">
        <v>94926</v>
      </c>
      <c r="U301" s="35">
        <v>6348.8106268730035</v>
      </c>
      <c r="V301" s="13">
        <v>19977</v>
      </c>
      <c r="W301" s="13">
        <v>0</v>
      </c>
      <c r="X301" s="13">
        <v>14982.75</v>
      </c>
      <c r="Y301" s="35">
        <v>2962.727799687053</v>
      </c>
      <c r="Z301" s="13">
        <v>12166</v>
      </c>
      <c r="AA301" s="13">
        <v>30767</v>
      </c>
      <c r="AB301" s="13">
        <v>-12541</v>
      </c>
    </row>
    <row r="302" spans="1:28">
      <c r="A302" s="2">
        <v>815</v>
      </c>
      <c r="B302" s="1" t="s">
        <v>256</v>
      </c>
      <c r="C302" s="13">
        <v>707333.49067854579</v>
      </c>
      <c r="D302" s="13">
        <v>700461.27978298976</v>
      </c>
      <c r="E302" s="13">
        <v>6872.2108955560807</v>
      </c>
      <c r="F302" s="13">
        <v>735346</v>
      </c>
      <c r="G302" s="13">
        <v>732942</v>
      </c>
      <c r="H302" s="13">
        <v>2404</v>
      </c>
      <c r="I302" s="13">
        <v>45733</v>
      </c>
      <c r="J302" s="13">
        <v>45733</v>
      </c>
      <c r="K302" s="13">
        <v>0</v>
      </c>
      <c r="L302" s="35">
        <v>277460</v>
      </c>
      <c r="M302" s="13">
        <v>441309</v>
      </c>
      <c r="N302" s="13">
        <v>262147</v>
      </c>
      <c r="O302" s="13">
        <v>1235</v>
      </c>
      <c r="P302" s="13">
        <v>180397</v>
      </c>
      <c r="Q302" s="35">
        <v>36053.24589822071</v>
      </c>
      <c r="R302" s="13">
        <v>66160</v>
      </c>
      <c r="S302" s="13">
        <v>0</v>
      </c>
      <c r="T302" s="13">
        <v>49620</v>
      </c>
      <c r="U302" s="35">
        <v>3619.3867657026817</v>
      </c>
      <c r="V302" s="13">
        <v>31260</v>
      </c>
      <c r="W302" s="13">
        <v>0</v>
      </c>
      <c r="X302" s="13">
        <v>23445</v>
      </c>
      <c r="Y302" s="35">
        <v>3948.7624517093145</v>
      </c>
      <c r="Z302" s="13">
        <v>0</v>
      </c>
      <c r="AA302" s="13">
        <v>25317</v>
      </c>
      <c r="AB302" s="13">
        <v>-18988</v>
      </c>
    </row>
    <row r="303" spans="1:28">
      <c r="A303" s="2">
        <v>820</v>
      </c>
      <c r="B303" s="1" t="s">
        <v>526</v>
      </c>
      <c r="C303" s="13">
        <v>3070156.9229695094</v>
      </c>
      <c r="D303" s="13">
        <v>3005724.5059968811</v>
      </c>
      <c r="E303" s="13">
        <v>64432.416972628205</v>
      </c>
      <c r="F303" s="13">
        <v>3208113</v>
      </c>
      <c r="G303" s="13">
        <v>3163053</v>
      </c>
      <c r="H303" s="13">
        <v>45060</v>
      </c>
      <c r="I303" s="13">
        <v>56879</v>
      </c>
      <c r="J303" s="13">
        <v>53680</v>
      </c>
      <c r="K303" s="13">
        <v>3199</v>
      </c>
      <c r="L303" s="35">
        <v>604519</v>
      </c>
      <c r="M303" s="13">
        <v>760157</v>
      </c>
      <c r="N303" s="13">
        <v>465779</v>
      </c>
      <c r="O303" s="13">
        <v>6478</v>
      </c>
      <c r="P303" s="13">
        <v>300856</v>
      </c>
      <c r="Q303" s="35">
        <v>95315.797464377043</v>
      </c>
      <c r="R303" s="13">
        <v>191218</v>
      </c>
      <c r="S303" s="13">
        <v>324</v>
      </c>
      <c r="T303" s="13">
        <v>143170.5</v>
      </c>
      <c r="U303" s="35">
        <v>5094.4138226735558</v>
      </c>
      <c r="V303" s="13">
        <v>23618</v>
      </c>
      <c r="W303" s="13">
        <v>2559</v>
      </c>
      <c r="X303" s="13">
        <v>15794.25</v>
      </c>
      <c r="Y303" s="35">
        <v>19554.465862296576</v>
      </c>
      <c r="Z303" s="13">
        <v>110355</v>
      </c>
      <c r="AA303" s="13">
        <v>34219</v>
      </c>
      <c r="AB303" s="13">
        <v>62532</v>
      </c>
    </row>
    <row r="304" spans="1:28">
      <c r="A304" s="2">
        <v>823</v>
      </c>
      <c r="B304" s="1" t="s">
        <v>258</v>
      </c>
      <c r="C304" s="13">
        <v>985032.7643817605</v>
      </c>
      <c r="D304" s="13">
        <v>934394.50475946686</v>
      </c>
      <c r="E304" s="13">
        <v>50638.259622293634</v>
      </c>
      <c r="F304" s="13">
        <v>1010103</v>
      </c>
      <c r="G304" s="13">
        <v>977503</v>
      </c>
      <c r="H304" s="13">
        <v>32600</v>
      </c>
      <c r="I304" s="13">
        <v>9713</v>
      </c>
      <c r="J304" s="13">
        <v>9713</v>
      </c>
      <c r="K304" s="13">
        <v>0</v>
      </c>
      <c r="L304" s="35">
        <v>445716</v>
      </c>
      <c r="M304" s="13">
        <v>723649</v>
      </c>
      <c r="N304" s="13">
        <v>344996</v>
      </c>
      <c r="O304" s="13">
        <v>0</v>
      </c>
      <c r="P304" s="13">
        <v>0</v>
      </c>
      <c r="Q304" s="35">
        <v>47672.667145502601</v>
      </c>
      <c r="R304" s="13"/>
      <c r="S304" s="13"/>
      <c r="T304" s="13"/>
      <c r="U304" s="35">
        <v>14753.11599955599</v>
      </c>
      <c r="V304" s="13"/>
      <c r="W304" s="13"/>
      <c r="X304" s="13"/>
      <c r="Y304" s="35">
        <v>11266.226172965258</v>
      </c>
      <c r="Z304" s="13"/>
      <c r="AA304" s="13"/>
      <c r="AB304" s="13"/>
    </row>
    <row r="305" spans="1:28">
      <c r="A305" s="2">
        <v>824</v>
      </c>
      <c r="B305" s="1" t="s">
        <v>259</v>
      </c>
      <c r="C305" s="13">
        <v>2439584.5878225705</v>
      </c>
      <c r="D305" s="13">
        <v>2373197.5633725016</v>
      </c>
      <c r="E305" s="13">
        <v>66387.024450068799</v>
      </c>
      <c r="F305" s="13">
        <v>2320529</v>
      </c>
      <c r="G305" s="13">
        <v>2239073</v>
      </c>
      <c r="H305" s="13">
        <v>81456</v>
      </c>
      <c r="I305" s="13">
        <v>140923</v>
      </c>
      <c r="J305" s="13">
        <v>139139</v>
      </c>
      <c r="K305" s="13">
        <v>1784</v>
      </c>
      <c r="L305" s="35">
        <v>905425</v>
      </c>
      <c r="M305" s="13">
        <v>1550421</v>
      </c>
      <c r="N305" s="13">
        <v>515631</v>
      </c>
      <c r="O305" s="13">
        <v>1134</v>
      </c>
      <c r="P305" s="13">
        <v>679068.75</v>
      </c>
      <c r="Q305" s="35">
        <v>67474.476271730353</v>
      </c>
      <c r="R305" s="13">
        <v>176998</v>
      </c>
      <c r="S305" s="13">
        <v>655</v>
      </c>
      <c r="T305" s="13">
        <v>132257.25</v>
      </c>
      <c r="U305" s="35">
        <v>2194.4830498872211</v>
      </c>
      <c r="V305" s="13">
        <v>18149</v>
      </c>
      <c r="W305" s="13">
        <v>0</v>
      </c>
      <c r="X305" s="13">
        <v>13611.75</v>
      </c>
      <c r="Y305" s="35">
        <v>64985.116584520845</v>
      </c>
      <c r="Z305" s="13">
        <v>44795</v>
      </c>
      <c r="AA305" s="13">
        <v>64056</v>
      </c>
      <c r="AB305" s="13">
        <v>-13704</v>
      </c>
    </row>
    <row r="306" spans="1:28">
      <c r="A306" s="2">
        <v>826</v>
      </c>
      <c r="B306" s="1" t="s">
        <v>260</v>
      </c>
      <c r="C306" s="13">
        <v>8831592.2437143996</v>
      </c>
      <c r="D306" s="13">
        <v>8466939.8272185754</v>
      </c>
      <c r="E306" s="13">
        <v>364652.41649582383</v>
      </c>
      <c r="F306" s="13">
        <v>9181543</v>
      </c>
      <c r="G306" s="13">
        <v>8850550</v>
      </c>
      <c r="H306" s="13">
        <v>330993</v>
      </c>
      <c r="I306" s="13">
        <v>328781</v>
      </c>
      <c r="J306" s="13">
        <v>314309</v>
      </c>
      <c r="K306" s="13">
        <v>14472</v>
      </c>
      <c r="L306" s="35">
        <v>2444436</v>
      </c>
      <c r="M306" s="13">
        <v>3090250</v>
      </c>
      <c r="N306" s="13">
        <v>2042798</v>
      </c>
      <c r="O306" s="13">
        <v>5356</v>
      </c>
      <c r="P306" s="13">
        <v>1052808</v>
      </c>
      <c r="Q306" s="35">
        <v>158005.30782234506</v>
      </c>
      <c r="R306" s="13">
        <v>388181</v>
      </c>
      <c r="S306" s="13">
        <v>3946</v>
      </c>
      <c r="T306" s="13">
        <v>288176.25</v>
      </c>
      <c r="U306" s="35">
        <v>4413.6994515236202</v>
      </c>
      <c r="V306" s="13">
        <v>10893</v>
      </c>
      <c r="W306" s="13">
        <v>0</v>
      </c>
      <c r="X306" s="13">
        <v>8169.75</v>
      </c>
      <c r="Y306" s="35">
        <v>35379.570652665578</v>
      </c>
      <c r="Z306" s="13">
        <v>585335</v>
      </c>
      <c r="AA306" s="13">
        <v>113366</v>
      </c>
      <c r="AB306" s="13">
        <v>364828</v>
      </c>
    </row>
    <row r="307" spans="1:28">
      <c r="A307" s="2">
        <v>828</v>
      </c>
      <c r="B307" s="1" t="s">
        <v>261</v>
      </c>
      <c r="C307" s="13">
        <v>17394902.043841608</v>
      </c>
      <c r="D307" s="13">
        <v>16893879.697513867</v>
      </c>
      <c r="E307" s="13">
        <v>501022.34632774146</v>
      </c>
      <c r="F307" s="13">
        <v>14569007</v>
      </c>
      <c r="G307" s="13">
        <v>14080408</v>
      </c>
      <c r="H307" s="13">
        <v>488599</v>
      </c>
      <c r="I307" s="13">
        <v>478255</v>
      </c>
      <c r="J307" s="13">
        <v>414477</v>
      </c>
      <c r="K307" s="13">
        <v>63778</v>
      </c>
      <c r="L307" s="35">
        <v>5817581</v>
      </c>
      <c r="M307" s="13">
        <v>7347757</v>
      </c>
      <c r="N307" s="13">
        <v>4767868</v>
      </c>
      <c r="O307" s="13">
        <v>0</v>
      </c>
      <c r="P307" s="13">
        <v>2579889</v>
      </c>
      <c r="Q307" s="35">
        <v>342323.80675271386</v>
      </c>
      <c r="R307" s="13">
        <v>1285886</v>
      </c>
      <c r="S307" s="13">
        <v>11698</v>
      </c>
      <c r="T307" s="13">
        <v>955641</v>
      </c>
      <c r="U307" s="35">
        <v>38276.722305214207</v>
      </c>
      <c r="V307" s="13">
        <v>155241</v>
      </c>
      <c r="W307" s="13">
        <v>0</v>
      </c>
      <c r="X307" s="13">
        <v>116430.75</v>
      </c>
      <c r="Y307" s="35">
        <v>24373.204491159413</v>
      </c>
      <c r="Z307" s="13">
        <v>520760</v>
      </c>
      <c r="AA307" s="13">
        <v>284194</v>
      </c>
      <c r="AB307" s="13">
        <v>188161</v>
      </c>
    </row>
    <row r="308" spans="1:28">
      <c r="A308" s="2">
        <v>840</v>
      </c>
      <c r="B308" s="1" t="s">
        <v>262</v>
      </c>
      <c r="C308" s="13">
        <v>3460170.600487011</v>
      </c>
      <c r="D308" s="13">
        <v>3432929.1913119182</v>
      </c>
      <c r="E308" s="13">
        <v>27241.409175092846</v>
      </c>
      <c r="F308" s="13">
        <v>3472030</v>
      </c>
      <c r="G308" s="13">
        <v>3426525</v>
      </c>
      <c r="H308" s="13">
        <v>45505</v>
      </c>
      <c r="I308" s="13">
        <v>153844</v>
      </c>
      <c r="J308" s="13">
        <v>151974</v>
      </c>
      <c r="K308" s="13">
        <v>1870</v>
      </c>
      <c r="L308" s="35">
        <v>817918</v>
      </c>
      <c r="M308" s="13">
        <v>1018930</v>
      </c>
      <c r="N308" s="13">
        <v>803840</v>
      </c>
      <c r="O308" s="13">
        <v>0</v>
      </c>
      <c r="P308" s="13">
        <v>215090</v>
      </c>
      <c r="Q308" s="35">
        <v>121526.64003361949</v>
      </c>
      <c r="R308" s="13">
        <v>355448</v>
      </c>
      <c r="S308" s="13">
        <v>1958</v>
      </c>
      <c r="T308" s="13">
        <v>265117.5</v>
      </c>
      <c r="U308" s="35">
        <v>23399.064030036254</v>
      </c>
      <c r="V308" s="13">
        <v>36578</v>
      </c>
      <c r="W308" s="13">
        <v>0</v>
      </c>
      <c r="X308" s="13">
        <v>27433.5</v>
      </c>
      <c r="Y308" s="35">
        <v>46208.381219153438</v>
      </c>
      <c r="Z308" s="13">
        <v>96690</v>
      </c>
      <c r="AA308" s="13">
        <v>30558</v>
      </c>
      <c r="AB308" s="13">
        <v>53678</v>
      </c>
    </row>
    <row r="309" spans="1:28">
      <c r="A309" s="2">
        <v>844</v>
      </c>
      <c r="B309" s="1" t="s">
        <v>409</v>
      </c>
      <c r="C309" s="13">
        <v>1964487.2335828168</v>
      </c>
      <c r="D309" s="13">
        <v>1873620.3668834793</v>
      </c>
      <c r="E309" s="13">
        <v>90866.866699337494</v>
      </c>
      <c r="F309" s="13">
        <v>2253263</v>
      </c>
      <c r="G309" s="13">
        <v>2149589</v>
      </c>
      <c r="H309" s="13">
        <v>103674</v>
      </c>
      <c r="I309" s="13">
        <v>76285</v>
      </c>
      <c r="J309" s="13">
        <v>65945</v>
      </c>
      <c r="K309" s="13">
        <v>10340</v>
      </c>
      <c r="L309" s="35">
        <v>634638</v>
      </c>
      <c r="M309" s="13">
        <v>848641</v>
      </c>
      <c r="N309" s="13">
        <v>565140</v>
      </c>
      <c r="O309" s="13">
        <v>0</v>
      </c>
      <c r="P309" s="13">
        <v>283501</v>
      </c>
      <c r="Q309" s="35">
        <v>70839.384830858078</v>
      </c>
      <c r="R309" s="13">
        <v>133074</v>
      </c>
      <c r="S309" s="13">
        <v>0</v>
      </c>
      <c r="T309" s="13">
        <v>99805.5</v>
      </c>
      <c r="U309" s="35">
        <v>7347.3376240389225</v>
      </c>
      <c r="V309" s="13">
        <v>32098</v>
      </c>
      <c r="W309" s="13">
        <v>0</v>
      </c>
      <c r="X309" s="13">
        <v>24073.5</v>
      </c>
      <c r="Y309" s="35">
        <v>10049.924108653624</v>
      </c>
      <c r="Z309" s="13">
        <v>225945</v>
      </c>
      <c r="AA309" s="13">
        <v>41481</v>
      </c>
      <c r="AB309" s="13">
        <v>140147</v>
      </c>
    </row>
    <row r="310" spans="1:28">
      <c r="A310" s="2">
        <v>845</v>
      </c>
      <c r="B310" s="1" t="s">
        <v>263</v>
      </c>
      <c r="C310" s="13">
        <v>2167825.7974056634</v>
      </c>
      <c r="D310" s="13">
        <v>2104400.525507289</v>
      </c>
      <c r="E310" s="13">
        <v>63425.271898374463</v>
      </c>
      <c r="F310" s="13">
        <v>2329664</v>
      </c>
      <c r="G310" s="13">
        <v>2259469</v>
      </c>
      <c r="H310" s="13">
        <v>70195</v>
      </c>
      <c r="I310" s="13">
        <v>49833</v>
      </c>
      <c r="J310" s="13">
        <v>49833</v>
      </c>
      <c r="K310" s="13">
        <v>0</v>
      </c>
      <c r="L310" s="35">
        <v>598834</v>
      </c>
      <c r="M310" s="13">
        <v>724194</v>
      </c>
      <c r="N310" s="13">
        <v>456448</v>
      </c>
      <c r="O310" s="13">
        <v>112011</v>
      </c>
      <c r="P310" s="13">
        <v>379757</v>
      </c>
      <c r="Q310" s="35">
        <v>89810.499329124796</v>
      </c>
      <c r="R310" s="13">
        <v>208671</v>
      </c>
      <c r="S310" s="13">
        <v>936</v>
      </c>
      <c r="T310" s="13">
        <v>155801.25</v>
      </c>
      <c r="U310" s="35">
        <v>4400.7855776014831</v>
      </c>
      <c r="V310" s="13">
        <v>17326</v>
      </c>
      <c r="W310" s="13">
        <v>0</v>
      </c>
      <c r="X310" s="13">
        <v>12994.5</v>
      </c>
      <c r="Y310" s="35">
        <v>553.01169698411479</v>
      </c>
      <c r="Z310" s="13">
        <v>35922</v>
      </c>
      <c r="AA310" s="13">
        <v>12592</v>
      </c>
      <c r="AB310" s="13">
        <v>17890</v>
      </c>
    </row>
    <row r="311" spans="1:28">
      <c r="A311" s="2">
        <v>846</v>
      </c>
      <c r="B311" s="1" t="s">
        <v>410</v>
      </c>
      <c r="C311" s="13">
        <v>1401509.5616708642</v>
      </c>
      <c r="D311" s="13">
        <v>1367720.4661241416</v>
      </c>
      <c r="E311" s="13">
        <v>33789.095546722725</v>
      </c>
      <c r="F311" s="13">
        <v>1344268</v>
      </c>
      <c r="G311" s="13">
        <v>1314264</v>
      </c>
      <c r="H311" s="13">
        <v>30004</v>
      </c>
      <c r="I311" s="13">
        <v>78604</v>
      </c>
      <c r="J311" s="13">
        <v>78604</v>
      </c>
      <c r="K311" s="13">
        <v>0</v>
      </c>
      <c r="L311" s="35">
        <v>277808</v>
      </c>
      <c r="M311" s="13">
        <v>416925</v>
      </c>
      <c r="N311" s="13">
        <v>238951</v>
      </c>
      <c r="O311" s="13">
        <v>0</v>
      </c>
      <c r="P311" s="13">
        <v>177974</v>
      </c>
      <c r="Q311" s="35">
        <v>58928.258799667048</v>
      </c>
      <c r="R311" s="13">
        <v>111423</v>
      </c>
      <c r="S311" s="13">
        <v>2708</v>
      </c>
      <c r="T311" s="13">
        <v>81536.25</v>
      </c>
      <c r="U311" s="35">
        <v>11121.034239150191</v>
      </c>
      <c r="V311" s="13">
        <v>28129</v>
      </c>
      <c r="W311" s="13">
        <v>0</v>
      </c>
      <c r="X311" s="13">
        <v>21096.75</v>
      </c>
      <c r="Y311" s="35">
        <v>45441.5167547319</v>
      </c>
      <c r="Z311" s="13">
        <v>10408</v>
      </c>
      <c r="AA311" s="13">
        <v>95692</v>
      </c>
      <c r="AB311" s="13">
        <v>-62988</v>
      </c>
    </row>
    <row r="312" spans="1:28">
      <c r="A312" s="2">
        <v>847</v>
      </c>
      <c r="B312" s="1" t="s">
        <v>264</v>
      </c>
      <c r="C312" s="13">
        <v>1813637.9182170008</v>
      </c>
      <c r="D312" s="13">
        <v>1771148.8299732986</v>
      </c>
      <c r="E312" s="13">
        <v>42489.088243702259</v>
      </c>
      <c r="F312" s="13">
        <v>1695732</v>
      </c>
      <c r="G312" s="13">
        <v>1670022</v>
      </c>
      <c r="H312" s="13">
        <v>25710</v>
      </c>
      <c r="I312" s="13">
        <v>41987</v>
      </c>
      <c r="J312" s="13">
        <v>41987</v>
      </c>
      <c r="K312" s="13">
        <v>0</v>
      </c>
      <c r="L312" s="35">
        <v>424200</v>
      </c>
      <c r="M312" s="13">
        <v>648923</v>
      </c>
      <c r="N312" s="13">
        <v>330526</v>
      </c>
      <c r="O312" s="13">
        <v>0</v>
      </c>
      <c r="P312" s="13">
        <v>318150</v>
      </c>
      <c r="Q312" s="35">
        <v>69084.576774437635</v>
      </c>
      <c r="R312" s="13">
        <v>175181</v>
      </c>
      <c r="S312" s="13">
        <v>780</v>
      </c>
      <c r="T312" s="13">
        <v>130800.75</v>
      </c>
      <c r="U312" s="35">
        <v>16506.119664681341</v>
      </c>
      <c r="V312" s="13">
        <v>48304</v>
      </c>
      <c r="W312" s="13">
        <v>0</v>
      </c>
      <c r="X312" s="13">
        <v>36228</v>
      </c>
      <c r="Y312" s="35">
        <v>7012.0588501372076</v>
      </c>
      <c r="Z312" s="13">
        <v>68935</v>
      </c>
      <c r="AA312" s="13">
        <v>155728</v>
      </c>
      <c r="AB312" s="13">
        <v>-62589</v>
      </c>
    </row>
    <row r="313" spans="1:28">
      <c r="A313" s="2">
        <v>848</v>
      </c>
      <c r="B313" s="1" t="s">
        <v>265</v>
      </c>
      <c r="C313" s="13">
        <v>1883787.5354502215</v>
      </c>
      <c r="D313" s="13">
        <v>1855460.6476950997</v>
      </c>
      <c r="E313" s="13">
        <v>28326.887755121879</v>
      </c>
      <c r="F313" s="13">
        <v>1864396</v>
      </c>
      <c r="G313" s="13">
        <v>1829995</v>
      </c>
      <c r="H313" s="13">
        <v>34401</v>
      </c>
      <c r="I313" s="13">
        <v>39380</v>
      </c>
      <c r="J313" s="13">
        <v>39380</v>
      </c>
      <c r="K313" s="13">
        <v>0</v>
      </c>
      <c r="L313" s="35">
        <v>442192</v>
      </c>
      <c r="M313" s="13">
        <v>554697</v>
      </c>
      <c r="N313" s="13">
        <v>303728</v>
      </c>
      <c r="O313" s="13">
        <v>55201</v>
      </c>
      <c r="P313" s="13">
        <v>306170</v>
      </c>
      <c r="Q313" s="35">
        <v>50619.022843573883</v>
      </c>
      <c r="R313" s="13">
        <v>76895</v>
      </c>
      <c r="S313" s="13">
        <v>220</v>
      </c>
      <c r="T313" s="13">
        <v>57506.25</v>
      </c>
      <c r="U313" s="35">
        <v>4624.0423810011407</v>
      </c>
      <c r="V313" s="13">
        <v>5697</v>
      </c>
      <c r="W313" s="13">
        <v>2192</v>
      </c>
      <c r="X313" s="13">
        <v>2628.75</v>
      </c>
      <c r="Y313" s="35">
        <v>10377.754621330661</v>
      </c>
      <c r="Z313" s="13">
        <v>124668</v>
      </c>
      <c r="AA313" s="13">
        <v>46833</v>
      </c>
      <c r="AB313" s="13">
        <v>60562</v>
      </c>
    </row>
    <row r="314" spans="1:28">
      <c r="A314" s="2">
        <v>851</v>
      </c>
      <c r="B314" s="1" t="s">
        <v>266</v>
      </c>
      <c r="C314" s="13">
        <v>2537407.3319737208</v>
      </c>
      <c r="D314" s="13">
        <v>2476625.5050480175</v>
      </c>
      <c r="E314" s="13">
        <v>60781.826925703535</v>
      </c>
      <c r="F314" s="13">
        <v>2646828</v>
      </c>
      <c r="G314" s="13">
        <v>2607609</v>
      </c>
      <c r="H314" s="13">
        <v>39219</v>
      </c>
      <c r="I314" s="13">
        <v>59647</v>
      </c>
      <c r="J314" s="13">
        <v>59578</v>
      </c>
      <c r="K314" s="13">
        <v>69</v>
      </c>
      <c r="L314" s="35">
        <v>805057</v>
      </c>
      <c r="M314" s="13">
        <v>1292432</v>
      </c>
      <c r="N314" s="13">
        <v>610364</v>
      </c>
      <c r="O314" s="13">
        <v>0</v>
      </c>
      <c r="P314" s="13">
        <v>603792.75</v>
      </c>
      <c r="Q314" s="35">
        <v>116634.2882928137</v>
      </c>
      <c r="R314" s="13">
        <v>328361</v>
      </c>
      <c r="S314" s="13">
        <v>200</v>
      </c>
      <c r="T314" s="13">
        <v>246120.75</v>
      </c>
      <c r="U314" s="35">
        <v>22385.653245977024</v>
      </c>
      <c r="V314" s="13">
        <v>67328</v>
      </c>
      <c r="W314" s="13">
        <v>0</v>
      </c>
      <c r="X314" s="13">
        <v>50496</v>
      </c>
      <c r="Y314" s="35">
        <v>29933.838828894332</v>
      </c>
      <c r="Z314" s="13">
        <v>25856</v>
      </c>
      <c r="AA314" s="13">
        <v>51160</v>
      </c>
      <c r="AB314" s="13">
        <v>-17914</v>
      </c>
    </row>
    <row r="315" spans="1:28">
      <c r="A315" s="2">
        <v>852</v>
      </c>
      <c r="B315" s="1" t="s">
        <v>267</v>
      </c>
      <c r="C315" s="13">
        <v>852836.28240893991</v>
      </c>
      <c r="D315" s="13">
        <v>852836.28240893991</v>
      </c>
      <c r="E315" s="13">
        <v>0</v>
      </c>
      <c r="F315" s="13">
        <v>1235459</v>
      </c>
      <c r="G315" s="13">
        <v>1227247</v>
      </c>
      <c r="H315" s="13">
        <v>8212</v>
      </c>
      <c r="I315" s="13">
        <v>27830</v>
      </c>
      <c r="J315" s="13">
        <v>27830</v>
      </c>
      <c r="K315" s="13">
        <v>0</v>
      </c>
      <c r="L315" s="35">
        <v>249045</v>
      </c>
      <c r="M315" s="13">
        <v>320243</v>
      </c>
      <c r="N315" s="13">
        <v>221073</v>
      </c>
      <c r="O315" s="13">
        <v>21930</v>
      </c>
      <c r="P315" s="13">
        <v>121100</v>
      </c>
      <c r="Q315" s="35">
        <v>36255.8822669488</v>
      </c>
      <c r="R315" s="13">
        <v>86573</v>
      </c>
      <c r="S315" s="13">
        <v>0</v>
      </c>
      <c r="T315" s="13">
        <v>64929.75</v>
      </c>
      <c r="U315" s="35">
        <v>8151.2809954967088</v>
      </c>
      <c r="V315" s="13">
        <v>27190</v>
      </c>
      <c r="W315" s="13">
        <v>0</v>
      </c>
      <c r="X315" s="13">
        <v>20392.5</v>
      </c>
      <c r="Y315" s="35">
        <v>4678.8673593497133</v>
      </c>
      <c r="Z315" s="13">
        <v>65378</v>
      </c>
      <c r="AA315" s="13">
        <v>1000</v>
      </c>
      <c r="AB315" s="13">
        <v>48837</v>
      </c>
    </row>
    <row r="316" spans="1:28">
      <c r="A316" s="2">
        <v>855</v>
      </c>
      <c r="B316" s="1" t="s">
        <v>268</v>
      </c>
      <c r="C316" s="13">
        <v>71248633.11365366</v>
      </c>
      <c r="D316" s="13">
        <v>69424628.727953151</v>
      </c>
      <c r="E316" s="13">
        <v>1824004.3857005136</v>
      </c>
      <c r="F316" s="13">
        <v>63001781</v>
      </c>
      <c r="G316" s="13">
        <v>61246470</v>
      </c>
      <c r="H316" s="13">
        <v>1755311</v>
      </c>
      <c r="I316" s="13">
        <v>2266807</v>
      </c>
      <c r="J316" s="13">
        <v>2129761</v>
      </c>
      <c r="K316" s="13">
        <v>137046</v>
      </c>
      <c r="L316" s="35">
        <v>29073866</v>
      </c>
      <c r="M316" s="13">
        <v>39465413</v>
      </c>
      <c r="N316" s="13">
        <v>26499285</v>
      </c>
      <c r="O316" s="13">
        <v>1457241</v>
      </c>
      <c r="P316" s="13">
        <v>14423369</v>
      </c>
      <c r="Q316" s="35">
        <v>859557.60280030954</v>
      </c>
      <c r="R316" s="13">
        <v>2626314</v>
      </c>
      <c r="S316" s="13">
        <v>11782</v>
      </c>
      <c r="T316" s="13">
        <v>1960899</v>
      </c>
      <c r="U316" s="35">
        <v>94103.618149831687</v>
      </c>
      <c r="V316" s="13">
        <v>403991</v>
      </c>
      <c r="W316" s="13">
        <v>1529</v>
      </c>
      <c r="X316" s="13">
        <v>301846.5</v>
      </c>
      <c r="Y316" s="35">
        <v>160340.56283568937</v>
      </c>
      <c r="Z316" s="13">
        <v>1262790</v>
      </c>
      <c r="AA316" s="13">
        <v>353010</v>
      </c>
      <c r="AB316" s="13">
        <v>695465</v>
      </c>
    </row>
    <row r="317" spans="1:28">
      <c r="A317" s="2">
        <v>856</v>
      </c>
      <c r="B317" s="1" t="s">
        <v>269</v>
      </c>
      <c r="C317" s="13">
        <v>6434892.8858211283</v>
      </c>
      <c r="D317" s="13">
        <v>6218849.0768928761</v>
      </c>
      <c r="E317" s="13">
        <v>216043.80892825243</v>
      </c>
      <c r="F317" s="13">
        <v>8074848</v>
      </c>
      <c r="G317" s="13">
        <v>7637741</v>
      </c>
      <c r="H317" s="13">
        <v>437107</v>
      </c>
      <c r="I317" s="13">
        <v>1444786</v>
      </c>
      <c r="J317" s="13">
        <v>1178320</v>
      </c>
      <c r="K317" s="13">
        <v>266466</v>
      </c>
      <c r="L317" s="35">
        <v>1840221</v>
      </c>
      <c r="M317" s="13">
        <v>2839173</v>
      </c>
      <c r="N317" s="13">
        <v>1078810</v>
      </c>
      <c r="O317" s="13">
        <v>0</v>
      </c>
      <c r="P317" s="13">
        <v>1380165.75</v>
      </c>
      <c r="Q317" s="35">
        <v>126627.3523343604</v>
      </c>
      <c r="R317" s="13">
        <v>344826</v>
      </c>
      <c r="S317" s="13">
        <v>1185</v>
      </c>
      <c r="T317" s="13">
        <v>257730.75</v>
      </c>
      <c r="U317" s="35">
        <v>15404.938313795383</v>
      </c>
      <c r="V317" s="13">
        <v>59341</v>
      </c>
      <c r="W317" s="13">
        <v>0</v>
      </c>
      <c r="X317" s="13">
        <v>44505.75</v>
      </c>
      <c r="Y317" s="35">
        <v>30093.823818155623</v>
      </c>
      <c r="Z317" s="13">
        <v>265234</v>
      </c>
      <c r="AA317" s="13">
        <v>145719</v>
      </c>
      <c r="AB317" s="13">
        <v>95437</v>
      </c>
    </row>
    <row r="318" spans="1:28">
      <c r="A318" s="2">
        <v>858</v>
      </c>
      <c r="B318" s="1" t="s">
        <v>270</v>
      </c>
      <c r="C318" s="13">
        <v>5869909.8663100339</v>
      </c>
      <c r="D318" s="13">
        <v>5788697.9150447464</v>
      </c>
      <c r="E318" s="13">
        <v>81211.951265287746</v>
      </c>
      <c r="F318" s="13">
        <v>5815896</v>
      </c>
      <c r="G318" s="13">
        <v>5712501</v>
      </c>
      <c r="H318" s="13">
        <v>103395</v>
      </c>
      <c r="I318" s="13">
        <v>123764</v>
      </c>
      <c r="J318" s="13">
        <v>107660</v>
      </c>
      <c r="K318" s="13">
        <v>16104</v>
      </c>
      <c r="L318" s="35">
        <v>1176544</v>
      </c>
      <c r="M318" s="13">
        <v>1611986</v>
      </c>
      <c r="N318" s="13">
        <v>971184</v>
      </c>
      <c r="O318" s="13">
        <v>0</v>
      </c>
      <c r="P318" s="13">
        <v>640802</v>
      </c>
      <c r="Q318" s="35">
        <v>189101.40413529665</v>
      </c>
      <c r="R318" s="13">
        <v>461655</v>
      </c>
      <c r="S318" s="13">
        <v>1703</v>
      </c>
      <c r="T318" s="13">
        <v>344964</v>
      </c>
      <c r="U318" s="35">
        <v>14993.88314047719</v>
      </c>
      <c r="V318" s="13">
        <v>6093</v>
      </c>
      <c r="W318" s="13">
        <v>0</v>
      </c>
      <c r="X318" s="13">
        <v>4569.75</v>
      </c>
      <c r="Y318" s="35">
        <v>38146.478675034261</v>
      </c>
      <c r="Z318" s="13">
        <v>246042</v>
      </c>
      <c r="AA318" s="13">
        <v>34940</v>
      </c>
      <c r="AB318" s="13">
        <v>164266</v>
      </c>
    </row>
    <row r="319" spans="1:28">
      <c r="A319" s="2">
        <v>860</v>
      </c>
      <c r="B319" s="1" t="s">
        <v>411</v>
      </c>
      <c r="C319" s="13">
        <v>3738909.577071473</v>
      </c>
      <c r="D319" s="13">
        <v>3532158.8573839273</v>
      </c>
      <c r="E319" s="13">
        <v>206750.7196875457</v>
      </c>
      <c r="F319" s="13">
        <v>3629407</v>
      </c>
      <c r="G319" s="13">
        <v>3435599</v>
      </c>
      <c r="H319" s="13">
        <v>193808</v>
      </c>
      <c r="I319" s="13">
        <v>100159</v>
      </c>
      <c r="J319" s="13">
        <v>100159</v>
      </c>
      <c r="K319" s="13">
        <v>0</v>
      </c>
      <c r="L319" s="35">
        <v>1169623</v>
      </c>
      <c r="M319" s="13">
        <v>1715044</v>
      </c>
      <c r="N319" s="13">
        <v>524397</v>
      </c>
      <c r="O319" s="13">
        <v>2879</v>
      </c>
      <c r="P319" s="13">
        <v>877217.25</v>
      </c>
      <c r="Q319" s="35">
        <v>78067.20658412324</v>
      </c>
      <c r="R319" s="13">
        <v>359540</v>
      </c>
      <c r="S319" s="13">
        <v>1221</v>
      </c>
      <c r="T319" s="13">
        <v>268739.25</v>
      </c>
      <c r="U319" s="35">
        <v>17551.924573155422</v>
      </c>
      <c r="V319" s="13">
        <v>12727</v>
      </c>
      <c r="W319" s="13">
        <v>0</v>
      </c>
      <c r="X319" s="13">
        <v>9545.25</v>
      </c>
      <c r="Y319" s="35">
        <v>74943.48858949315</v>
      </c>
      <c r="Z319" s="13">
        <v>48168</v>
      </c>
      <c r="AA319" s="13">
        <v>197268</v>
      </c>
      <c r="AB319" s="13">
        <v>-109975</v>
      </c>
    </row>
    <row r="320" spans="1:28">
      <c r="A320" s="2">
        <v>861</v>
      </c>
      <c r="B320" s="1" t="s">
        <v>271</v>
      </c>
      <c r="C320" s="13">
        <v>5790735.9353708662</v>
      </c>
      <c r="D320" s="13">
        <v>5620176.5387404859</v>
      </c>
      <c r="E320" s="13">
        <v>170559.39663038071</v>
      </c>
      <c r="F320" s="13">
        <v>5391787</v>
      </c>
      <c r="G320" s="13">
        <v>5234512</v>
      </c>
      <c r="H320" s="13">
        <v>157275</v>
      </c>
      <c r="I320" s="13">
        <v>285916</v>
      </c>
      <c r="J320" s="13">
        <v>228199</v>
      </c>
      <c r="K320" s="13">
        <v>57717</v>
      </c>
      <c r="L320" s="35">
        <v>1736136</v>
      </c>
      <c r="M320" s="13">
        <v>2382147</v>
      </c>
      <c r="N320" s="13">
        <v>1349278</v>
      </c>
      <c r="O320" s="13">
        <v>0</v>
      </c>
      <c r="P320" s="13">
        <v>1032869</v>
      </c>
      <c r="Q320" s="35">
        <v>180062.44828413407</v>
      </c>
      <c r="R320" s="13">
        <v>327199</v>
      </c>
      <c r="S320" s="13">
        <v>2567</v>
      </c>
      <c r="T320" s="13">
        <v>243474</v>
      </c>
      <c r="U320" s="35">
        <v>28191.862288901255</v>
      </c>
      <c r="V320" s="13">
        <v>98758</v>
      </c>
      <c r="W320" s="13">
        <v>0</v>
      </c>
      <c r="X320" s="13">
        <v>74068.5</v>
      </c>
      <c r="Y320" s="35">
        <v>40339.567704127621</v>
      </c>
      <c r="Z320" s="13">
        <v>309092</v>
      </c>
      <c r="AA320" s="13">
        <v>201375</v>
      </c>
      <c r="AB320" s="13">
        <v>83678</v>
      </c>
    </row>
    <row r="321" spans="1:28">
      <c r="A321" s="2">
        <v>865</v>
      </c>
      <c r="B321" s="1" t="s">
        <v>272</v>
      </c>
      <c r="C321" s="13">
        <v>2583115.6130795684</v>
      </c>
      <c r="D321" s="13">
        <v>2556446.1628355333</v>
      </c>
      <c r="E321" s="13">
        <v>26669.450244035168</v>
      </c>
      <c r="F321" s="13">
        <v>2691471</v>
      </c>
      <c r="G321" s="13">
        <v>2672722</v>
      </c>
      <c r="H321" s="13">
        <v>18749</v>
      </c>
      <c r="I321" s="13">
        <v>138603</v>
      </c>
      <c r="J321" s="13">
        <v>138603</v>
      </c>
      <c r="K321" s="13">
        <v>0</v>
      </c>
      <c r="L321" s="35">
        <v>914556</v>
      </c>
      <c r="M321" s="13">
        <v>1348329</v>
      </c>
      <c r="N321" s="13">
        <v>888340</v>
      </c>
      <c r="O321" s="13">
        <v>50365</v>
      </c>
      <c r="P321" s="13">
        <v>510354</v>
      </c>
      <c r="Q321" s="35">
        <v>59864.50751348531</v>
      </c>
      <c r="R321" s="13">
        <v>140692</v>
      </c>
      <c r="S321" s="13">
        <v>1405</v>
      </c>
      <c r="T321" s="13">
        <v>104465.25</v>
      </c>
      <c r="U321" s="35">
        <v>15157.385917084586</v>
      </c>
      <c r="V321" s="13">
        <v>17348</v>
      </c>
      <c r="W321" s="13">
        <v>0</v>
      </c>
      <c r="X321" s="13">
        <v>13011</v>
      </c>
      <c r="Y321" s="35">
        <v>6079.1983997480338</v>
      </c>
      <c r="Z321" s="13">
        <v>84093</v>
      </c>
      <c r="AA321" s="13">
        <v>25091</v>
      </c>
      <c r="AB321" s="13">
        <v>46191</v>
      </c>
    </row>
    <row r="322" spans="1:28">
      <c r="A322" s="2">
        <v>866</v>
      </c>
      <c r="B322" s="1" t="s">
        <v>273</v>
      </c>
      <c r="C322" s="13">
        <v>2231790.7789987647</v>
      </c>
      <c r="D322" s="13">
        <v>2103305.1786925793</v>
      </c>
      <c r="E322" s="13">
        <v>128485.60030618556</v>
      </c>
      <c r="F322" s="13">
        <v>2234369</v>
      </c>
      <c r="G322" s="13">
        <v>2123771</v>
      </c>
      <c r="H322" s="13">
        <v>110598</v>
      </c>
      <c r="I322" s="13">
        <v>47230</v>
      </c>
      <c r="J322" s="13">
        <v>47230</v>
      </c>
      <c r="K322" s="13">
        <v>0</v>
      </c>
      <c r="L322" s="35">
        <v>359023</v>
      </c>
      <c r="M322" s="13">
        <v>596071</v>
      </c>
      <c r="N322" s="13">
        <v>206075</v>
      </c>
      <c r="O322" s="13">
        <v>0</v>
      </c>
      <c r="P322" s="13">
        <v>269267.25</v>
      </c>
      <c r="Q322" s="35">
        <v>50401.045642411009</v>
      </c>
      <c r="R322" s="13">
        <v>97289</v>
      </c>
      <c r="S322" s="13">
        <v>888</v>
      </c>
      <c r="T322" s="13">
        <v>72300.75</v>
      </c>
      <c r="U322" s="35">
        <v>7702.1408380691628</v>
      </c>
      <c r="V322" s="13">
        <v>21262</v>
      </c>
      <c r="W322" s="13">
        <v>0</v>
      </c>
      <c r="X322" s="13">
        <v>15946.5</v>
      </c>
      <c r="Y322" s="35">
        <v>9235.4340549433236</v>
      </c>
      <c r="Z322" s="13">
        <v>50995</v>
      </c>
      <c r="AA322" s="13">
        <v>16378</v>
      </c>
      <c r="AB322" s="13">
        <v>26841</v>
      </c>
    </row>
    <row r="323" spans="1:28">
      <c r="A323" s="2">
        <v>867</v>
      </c>
      <c r="B323" s="1" t="s">
        <v>274</v>
      </c>
      <c r="C323" s="13">
        <v>7095350.1792946197</v>
      </c>
      <c r="D323" s="13">
        <v>6861639.0563415876</v>
      </c>
      <c r="E323" s="13">
        <v>233711.12295303194</v>
      </c>
      <c r="F323" s="13">
        <v>7013075</v>
      </c>
      <c r="G323" s="13">
        <v>6772393</v>
      </c>
      <c r="H323" s="13">
        <v>240682</v>
      </c>
      <c r="I323" s="13">
        <v>213888</v>
      </c>
      <c r="J323" s="13">
        <v>199877</v>
      </c>
      <c r="K323" s="13">
        <v>14011</v>
      </c>
      <c r="L323" s="35">
        <v>2653234</v>
      </c>
      <c r="M323" s="13">
        <v>2750496</v>
      </c>
      <c r="N323" s="13">
        <v>2104468</v>
      </c>
      <c r="O323" s="13">
        <v>20144</v>
      </c>
      <c r="P323" s="13">
        <v>666172</v>
      </c>
      <c r="Q323" s="35">
        <v>163570.59548144674</v>
      </c>
      <c r="R323" s="13">
        <v>429286</v>
      </c>
      <c r="S323" s="13">
        <v>1220</v>
      </c>
      <c r="T323" s="13">
        <v>321049.5</v>
      </c>
      <c r="U323" s="35">
        <v>27132.924627286015</v>
      </c>
      <c r="V323" s="13">
        <v>84171</v>
      </c>
      <c r="W323" s="13">
        <v>0</v>
      </c>
      <c r="X323" s="13">
        <v>63128.25</v>
      </c>
      <c r="Y323" s="35">
        <v>10891.001263180468</v>
      </c>
      <c r="Z323" s="13">
        <v>240587</v>
      </c>
      <c r="AA323" s="13">
        <v>43590</v>
      </c>
      <c r="AB323" s="13">
        <v>153921</v>
      </c>
    </row>
    <row r="324" spans="1:28">
      <c r="A324" s="2">
        <v>870</v>
      </c>
      <c r="B324" s="1" t="s">
        <v>275</v>
      </c>
      <c r="C324" s="13">
        <v>1939137.551447242</v>
      </c>
      <c r="D324" s="13">
        <v>1936338.6828520012</v>
      </c>
      <c r="E324" s="13">
        <v>2798.868595240951</v>
      </c>
      <c r="F324" s="13">
        <v>1937097</v>
      </c>
      <c r="G324" s="13">
        <v>1930949</v>
      </c>
      <c r="H324" s="13">
        <v>6148</v>
      </c>
      <c r="I324" s="13">
        <v>58570</v>
      </c>
      <c r="J324" s="13">
        <v>58570</v>
      </c>
      <c r="K324" s="13">
        <v>0</v>
      </c>
      <c r="L324" s="35">
        <v>382277</v>
      </c>
      <c r="M324" s="13">
        <v>294711</v>
      </c>
      <c r="N324" s="13">
        <v>540520</v>
      </c>
      <c r="O324" s="13">
        <v>589</v>
      </c>
      <c r="P324" s="13">
        <v>-245220</v>
      </c>
      <c r="Q324" s="35">
        <v>29431.730477601857</v>
      </c>
      <c r="R324" s="13">
        <v>80758</v>
      </c>
      <c r="S324" s="13">
        <v>549</v>
      </c>
      <c r="T324" s="13">
        <v>60156.75</v>
      </c>
      <c r="U324" s="35">
        <v>27146.714018084229</v>
      </c>
      <c r="V324" s="13">
        <v>94128</v>
      </c>
      <c r="W324" s="13">
        <v>0</v>
      </c>
      <c r="X324" s="13">
        <v>70596</v>
      </c>
      <c r="Y324" s="35">
        <v>716.00218459858002</v>
      </c>
      <c r="Z324" s="13">
        <v>175771</v>
      </c>
      <c r="AA324" s="13">
        <v>6357</v>
      </c>
      <c r="AB324" s="13">
        <v>128281</v>
      </c>
    </row>
    <row r="325" spans="1:28">
      <c r="A325" s="2">
        <v>873</v>
      </c>
      <c r="B325" s="1" t="s">
        <v>276</v>
      </c>
      <c r="C325" s="13">
        <v>2414746.4035851466</v>
      </c>
      <c r="D325" s="13">
        <v>2374571.2622342668</v>
      </c>
      <c r="E325" s="13">
        <v>40175.141350879778</v>
      </c>
      <c r="F325" s="13">
        <v>2630481</v>
      </c>
      <c r="G325" s="13">
        <v>2583278</v>
      </c>
      <c r="H325" s="13">
        <v>47203</v>
      </c>
      <c r="I325" s="13">
        <v>133258</v>
      </c>
      <c r="J325" s="13">
        <v>133258</v>
      </c>
      <c r="K325" s="13">
        <v>0</v>
      </c>
      <c r="L325" s="35">
        <v>600600</v>
      </c>
      <c r="M325" s="13">
        <v>734790</v>
      </c>
      <c r="N325" s="13">
        <v>383439</v>
      </c>
      <c r="O325" s="13">
        <v>7645</v>
      </c>
      <c r="P325" s="13">
        <v>358996</v>
      </c>
      <c r="Q325" s="35">
        <v>159938.48167677587</v>
      </c>
      <c r="R325" s="13">
        <v>411342</v>
      </c>
      <c r="S325" s="13">
        <v>421</v>
      </c>
      <c r="T325" s="13">
        <v>308190.75</v>
      </c>
      <c r="U325" s="35">
        <v>16312.849314287323</v>
      </c>
      <c r="V325" s="13">
        <v>30769</v>
      </c>
      <c r="W325" s="13">
        <v>926</v>
      </c>
      <c r="X325" s="13">
        <v>22382.25</v>
      </c>
      <c r="Y325" s="35">
        <v>4827.2927395603328</v>
      </c>
      <c r="Z325" s="13">
        <v>39889</v>
      </c>
      <c r="AA325" s="13">
        <v>38844</v>
      </c>
      <c r="AB325" s="13">
        <v>3314</v>
      </c>
    </row>
    <row r="326" spans="1:28">
      <c r="A326" s="2">
        <v>874</v>
      </c>
      <c r="B326" s="1" t="s">
        <v>277</v>
      </c>
      <c r="C326" s="13">
        <v>823792.36616560083</v>
      </c>
      <c r="D326" s="13">
        <v>799645.75216312229</v>
      </c>
      <c r="E326" s="13">
        <v>24146.614002478575</v>
      </c>
      <c r="F326" s="13">
        <v>864059</v>
      </c>
      <c r="G326" s="13">
        <v>826069</v>
      </c>
      <c r="H326" s="13">
        <v>37990</v>
      </c>
      <c r="I326" s="13">
        <v>28392</v>
      </c>
      <c r="J326" s="13">
        <v>28392</v>
      </c>
      <c r="K326" s="13">
        <v>0</v>
      </c>
      <c r="L326" s="35">
        <v>215652</v>
      </c>
      <c r="M326" s="13">
        <v>217665</v>
      </c>
      <c r="N326" s="13">
        <v>283033</v>
      </c>
      <c r="O326" s="13">
        <v>0</v>
      </c>
      <c r="P326" s="13">
        <v>-65368</v>
      </c>
      <c r="Q326" s="35">
        <v>19786.926229089531</v>
      </c>
      <c r="R326" s="13">
        <v>58137</v>
      </c>
      <c r="S326" s="13">
        <v>454</v>
      </c>
      <c r="T326" s="13">
        <v>43262.25</v>
      </c>
      <c r="U326" s="35">
        <v>7955.6029736934797</v>
      </c>
      <c r="V326" s="13">
        <v>48094</v>
      </c>
      <c r="W326" s="13">
        <v>0</v>
      </c>
      <c r="X326" s="13">
        <v>36070.5</v>
      </c>
      <c r="Y326" s="35">
        <v>0</v>
      </c>
      <c r="Z326" s="13">
        <v>189105</v>
      </c>
      <c r="AA326" s="13">
        <v>1255</v>
      </c>
      <c r="AB326" s="13">
        <v>142937</v>
      </c>
    </row>
    <row r="327" spans="1:28">
      <c r="A327" s="2">
        <v>879</v>
      </c>
      <c r="B327" s="1" t="s">
        <v>278</v>
      </c>
      <c r="C327" s="13">
        <v>1279656.4199747834</v>
      </c>
      <c r="D327" s="13">
        <v>1219112.0803443668</v>
      </c>
      <c r="E327" s="13">
        <v>60544.339630416544</v>
      </c>
      <c r="F327" s="13">
        <v>1214819</v>
      </c>
      <c r="G327" s="13">
        <v>1183095</v>
      </c>
      <c r="H327" s="13">
        <v>31724</v>
      </c>
      <c r="I327" s="13">
        <v>57004</v>
      </c>
      <c r="J327" s="13">
        <v>57004</v>
      </c>
      <c r="K327" s="13">
        <v>0</v>
      </c>
      <c r="L327" s="35">
        <v>422819</v>
      </c>
      <c r="M327" s="13">
        <v>553545</v>
      </c>
      <c r="N327" s="13">
        <v>323958</v>
      </c>
      <c r="O327" s="13">
        <v>5638</v>
      </c>
      <c r="P327" s="13">
        <v>235225</v>
      </c>
      <c r="Q327" s="35">
        <v>71167.266503195511</v>
      </c>
      <c r="R327" s="13">
        <v>269042</v>
      </c>
      <c r="S327" s="13">
        <v>3334</v>
      </c>
      <c r="T327" s="13">
        <v>199281</v>
      </c>
      <c r="U327" s="35">
        <v>23471.950809969672</v>
      </c>
      <c r="V327" s="13">
        <v>64220</v>
      </c>
      <c r="W327" s="13">
        <v>0</v>
      </c>
      <c r="X327" s="13">
        <v>48165</v>
      </c>
      <c r="Y327" s="35">
        <v>8526.8300201371749</v>
      </c>
      <c r="Z327" s="13">
        <v>188730</v>
      </c>
      <c r="AA327" s="13">
        <v>31434</v>
      </c>
      <c r="AB327" s="13">
        <v>121121</v>
      </c>
    </row>
    <row r="328" spans="1:28">
      <c r="A328" s="2">
        <v>880</v>
      </c>
      <c r="B328" s="1" t="s">
        <v>279</v>
      </c>
      <c r="C328" s="13">
        <v>1340773.7521629967</v>
      </c>
      <c r="D328" s="13">
        <v>1300535.1979741084</v>
      </c>
      <c r="E328" s="13">
        <v>40238.554188888345</v>
      </c>
      <c r="F328" s="13">
        <v>1503539</v>
      </c>
      <c r="G328" s="13">
        <v>1473890</v>
      </c>
      <c r="H328" s="13">
        <v>29649</v>
      </c>
      <c r="I328" s="13">
        <v>43584</v>
      </c>
      <c r="J328" s="13">
        <v>42123</v>
      </c>
      <c r="K328" s="13">
        <v>1461</v>
      </c>
      <c r="L328" s="35">
        <v>307699</v>
      </c>
      <c r="M328" s="13">
        <v>492592</v>
      </c>
      <c r="N328" s="13">
        <v>117624</v>
      </c>
      <c r="O328" s="13">
        <v>0</v>
      </c>
      <c r="P328" s="13">
        <v>230774.25</v>
      </c>
      <c r="Q328" s="35">
        <v>53131.713815802221</v>
      </c>
      <c r="R328" s="13">
        <v>76451</v>
      </c>
      <c r="S328" s="13">
        <v>3026</v>
      </c>
      <c r="T328" s="13">
        <v>55068.75</v>
      </c>
      <c r="U328" s="35">
        <v>11578.929565338509</v>
      </c>
      <c r="V328" s="13">
        <v>66933</v>
      </c>
      <c r="W328" s="13">
        <v>243</v>
      </c>
      <c r="X328" s="13">
        <v>50017.5</v>
      </c>
      <c r="Y328" s="35">
        <v>11409.334133012568</v>
      </c>
      <c r="Z328" s="13">
        <v>10625</v>
      </c>
      <c r="AA328" s="13">
        <v>3704</v>
      </c>
      <c r="AB328" s="13">
        <v>5191</v>
      </c>
    </row>
    <row r="329" spans="1:28">
      <c r="A329" s="2">
        <v>881</v>
      </c>
      <c r="B329" s="1" t="s">
        <v>280</v>
      </c>
      <c r="C329" s="13">
        <v>1373135.8287964875</v>
      </c>
      <c r="D329" s="13">
        <v>1325747.7879693783</v>
      </c>
      <c r="E329" s="13">
        <v>47388.04082710934</v>
      </c>
      <c r="F329" s="13">
        <v>1590597</v>
      </c>
      <c r="G329" s="13">
        <v>1546854</v>
      </c>
      <c r="H329" s="13">
        <v>43743</v>
      </c>
      <c r="I329" s="13">
        <v>31471</v>
      </c>
      <c r="J329" s="13">
        <v>30045</v>
      </c>
      <c r="K329" s="13">
        <v>1426</v>
      </c>
      <c r="L329" s="35">
        <v>321727</v>
      </c>
      <c r="M329" s="13">
        <v>506714</v>
      </c>
      <c r="N329" s="13">
        <v>281526</v>
      </c>
      <c r="O329" s="13">
        <v>8211</v>
      </c>
      <c r="P329" s="13">
        <v>233399</v>
      </c>
      <c r="Q329" s="35">
        <v>39492.33997539126</v>
      </c>
      <c r="R329" s="13">
        <v>108455</v>
      </c>
      <c r="S329" s="13">
        <v>0</v>
      </c>
      <c r="T329" s="13">
        <v>81341.25</v>
      </c>
      <c r="U329" s="35">
        <v>0</v>
      </c>
      <c r="V329" s="13">
        <v>0</v>
      </c>
      <c r="W329" s="13">
        <v>0</v>
      </c>
      <c r="X329" s="13">
        <v>0</v>
      </c>
      <c r="Y329" s="35">
        <v>13533.065507801899</v>
      </c>
      <c r="Z329" s="13">
        <v>19335</v>
      </c>
      <c r="AA329" s="13">
        <v>14569</v>
      </c>
      <c r="AB329" s="13">
        <v>5223</v>
      </c>
    </row>
    <row r="330" spans="1:28">
      <c r="A330" s="2">
        <v>882</v>
      </c>
      <c r="B330" s="1" t="s">
        <v>281</v>
      </c>
      <c r="C330" s="13">
        <v>12337369.037108621</v>
      </c>
      <c r="D330" s="13">
        <v>12201893.103953727</v>
      </c>
      <c r="E330" s="13">
        <v>135475.93315489485</v>
      </c>
      <c r="F330" s="13">
        <v>12876977</v>
      </c>
      <c r="G330" s="13">
        <v>12704424</v>
      </c>
      <c r="H330" s="13">
        <v>172553</v>
      </c>
      <c r="I330" s="13">
        <v>336657</v>
      </c>
      <c r="J330" s="13">
        <v>336248</v>
      </c>
      <c r="K330" s="13">
        <v>409</v>
      </c>
      <c r="L330" s="35">
        <v>3526282</v>
      </c>
      <c r="M330" s="13">
        <v>4994752</v>
      </c>
      <c r="N330" s="13">
        <v>3545230</v>
      </c>
      <c r="O330" s="13">
        <v>352181</v>
      </c>
      <c r="P330" s="13">
        <v>1801703</v>
      </c>
      <c r="Q330" s="35">
        <v>126780.76065870823</v>
      </c>
      <c r="R330" s="13">
        <v>458801</v>
      </c>
      <c r="S330" s="13">
        <v>8286</v>
      </c>
      <c r="T330" s="13">
        <v>337886.25</v>
      </c>
      <c r="U330" s="35">
        <v>9342.6405846186062</v>
      </c>
      <c r="V330" s="13">
        <v>53347</v>
      </c>
      <c r="W330" s="13">
        <v>2687</v>
      </c>
      <c r="X330" s="13">
        <v>37995</v>
      </c>
      <c r="Y330" s="35">
        <v>6647.0063963170078</v>
      </c>
      <c r="Z330" s="13">
        <v>130205</v>
      </c>
      <c r="AA330" s="13">
        <v>17311</v>
      </c>
      <c r="AB330" s="13">
        <v>94252</v>
      </c>
    </row>
    <row r="331" spans="1:28">
      <c r="A331" s="2">
        <v>885</v>
      </c>
      <c r="B331" s="1" t="s">
        <v>500</v>
      </c>
      <c r="C331" s="13">
        <v>678073.1500778154</v>
      </c>
      <c r="D331" s="13">
        <v>676564.91924439592</v>
      </c>
      <c r="E331" s="13">
        <v>1508.2308334194909</v>
      </c>
      <c r="F331" s="13">
        <v>586116</v>
      </c>
      <c r="G331" s="13">
        <v>584166</v>
      </c>
      <c r="H331" s="13">
        <v>1950</v>
      </c>
      <c r="I331" s="13">
        <v>19731</v>
      </c>
      <c r="J331" s="13">
        <v>18642</v>
      </c>
      <c r="K331" s="13">
        <v>1089</v>
      </c>
      <c r="L331" s="35">
        <v>205835</v>
      </c>
      <c r="M331" s="13">
        <v>293892</v>
      </c>
      <c r="N331" s="13">
        <v>171233</v>
      </c>
      <c r="O331" s="13">
        <v>0</v>
      </c>
      <c r="P331" s="13">
        <v>122659</v>
      </c>
      <c r="Q331" s="35">
        <v>6703.7148063514924</v>
      </c>
      <c r="R331" s="13">
        <v>30228</v>
      </c>
      <c r="S331" s="13">
        <v>0</v>
      </c>
      <c r="T331" s="13">
        <v>22671</v>
      </c>
      <c r="U331" s="35">
        <v>19062.628942826439</v>
      </c>
      <c r="V331" s="13">
        <v>38697</v>
      </c>
      <c r="W331" s="13">
        <v>0</v>
      </c>
      <c r="X331" s="13">
        <v>29022.75</v>
      </c>
      <c r="Y331" s="35">
        <v>30517.367893772218</v>
      </c>
      <c r="Z331" s="13">
        <v>184616</v>
      </c>
      <c r="AA331" s="13">
        <v>121634</v>
      </c>
      <c r="AB331" s="13">
        <v>48499</v>
      </c>
    </row>
    <row r="332" spans="1:28">
      <c r="A332" s="2">
        <v>888</v>
      </c>
      <c r="B332" s="1" t="s">
        <v>282</v>
      </c>
      <c r="C332" s="13">
        <v>2506982.3479135637</v>
      </c>
      <c r="D332" s="13">
        <v>2473780.1319656656</v>
      </c>
      <c r="E332" s="13">
        <v>33202.215947898323</v>
      </c>
      <c r="F332" s="13">
        <v>2690871</v>
      </c>
      <c r="G332" s="13">
        <v>2661905</v>
      </c>
      <c r="H332" s="13">
        <v>28966</v>
      </c>
      <c r="I332" s="13">
        <v>60127</v>
      </c>
      <c r="J332" s="13">
        <v>60127</v>
      </c>
      <c r="K332" s="13">
        <v>0</v>
      </c>
      <c r="L332" s="35">
        <v>664263</v>
      </c>
      <c r="M332" s="13">
        <v>956141</v>
      </c>
      <c r="N332" s="13">
        <v>480680</v>
      </c>
      <c r="O332" s="13">
        <v>0</v>
      </c>
      <c r="P332" s="13">
        <v>475461</v>
      </c>
      <c r="Q332" s="35">
        <v>58565.345077142723</v>
      </c>
      <c r="R332" s="13">
        <v>135595</v>
      </c>
      <c r="S332" s="13">
        <v>0</v>
      </c>
      <c r="T332" s="13">
        <v>101696.25</v>
      </c>
      <c r="U332" s="35">
        <v>5713.1853748410376</v>
      </c>
      <c r="V332" s="13">
        <v>16101</v>
      </c>
      <c r="W332" s="13">
        <v>0</v>
      </c>
      <c r="X332" s="13">
        <v>12075.75</v>
      </c>
      <c r="Y332" s="35">
        <v>7820.3067149601447</v>
      </c>
      <c r="Z332" s="13">
        <v>10373</v>
      </c>
      <c r="AA332" s="13">
        <v>3195</v>
      </c>
      <c r="AB332" s="13">
        <v>6723</v>
      </c>
    </row>
    <row r="333" spans="1:28">
      <c r="A333" s="2">
        <v>889</v>
      </c>
      <c r="B333" s="1" t="s">
        <v>283</v>
      </c>
      <c r="C333" s="13">
        <v>1925105.6675846502</v>
      </c>
      <c r="D333" s="13">
        <v>1869154.406848423</v>
      </c>
      <c r="E333" s="13">
        <v>55951.260736227261</v>
      </c>
      <c r="F333" s="13">
        <v>1990119</v>
      </c>
      <c r="G333" s="13">
        <v>1930321</v>
      </c>
      <c r="H333" s="13">
        <v>59798</v>
      </c>
      <c r="I333" s="13">
        <v>91145</v>
      </c>
      <c r="J333" s="13">
        <v>89932</v>
      </c>
      <c r="K333" s="13">
        <v>1213</v>
      </c>
      <c r="L333" s="35">
        <v>370265</v>
      </c>
      <c r="M333" s="13">
        <v>499809</v>
      </c>
      <c r="N333" s="13">
        <v>349934</v>
      </c>
      <c r="O333" s="13">
        <v>0</v>
      </c>
      <c r="P333" s="13">
        <v>149875</v>
      </c>
      <c r="Q333" s="35">
        <v>42682.775186529376</v>
      </c>
      <c r="R333" s="13">
        <v>119062</v>
      </c>
      <c r="S333" s="13">
        <v>272</v>
      </c>
      <c r="T333" s="13">
        <v>89092.5</v>
      </c>
      <c r="U333" s="35">
        <v>16161.603773945006</v>
      </c>
      <c r="V333" s="13">
        <v>82644</v>
      </c>
      <c r="W333" s="13">
        <v>0</v>
      </c>
      <c r="X333" s="13">
        <v>61983</v>
      </c>
      <c r="Y333" s="35">
        <v>6046.3691100441274</v>
      </c>
      <c r="Z333" s="13">
        <v>179751</v>
      </c>
      <c r="AA333" s="13">
        <v>7989</v>
      </c>
      <c r="AB333" s="13">
        <v>130260</v>
      </c>
    </row>
    <row r="334" spans="1:28">
      <c r="A334" s="2">
        <v>893</v>
      </c>
      <c r="B334" s="1" t="s">
        <v>284</v>
      </c>
      <c r="C334" s="13">
        <v>1245471.3710840198</v>
      </c>
      <c r="D334" s="13">
        <v>1212953.0190754295</v>
      </c>
      <c r="E334" s="13">
        <v>32518.352008590224</v>
      </c>
      <c r="F334" s="13">
        <v>1395328</v>
      </c>
      <c r="G334" s="13">
        <v>1358272</v>
      </c>
      <c r="H334" s="13">
        <v>37056</v>
      </c>
      <c r="I334" s="13">
        <v>18535</v>
      </c>
      <c r="J334" s="13">
        <v>18179</v>
      </c>
      <c r="K334" s="13">
        <v>356</v>
      </c>
      <c r="L334" s="35">
        <v>252300</v>
      </c>
      <c r="M334" s="13">
        <v>333762</v>
      </c>
      <c r="N334" s="13">
        <v>175762</v>
      </c>
      <c r="O334" s="13">
        <v>0</v>
      </c>
      <c r="P334" s="13">
        <v>158000</v>
      </c>
      <c r="Q334" s="35">
        <v>62437.416977211382</v>
      </c>
      <c r="R334" s="13">
        <v>181284</v>
      </c>
      <c r="S334" s="13">
        <v>318</v>
      </c>
      <c r="T334" s="13">
        <v>135724.5</v>
      </c>
      <c r="U334" s="35">
        <v>20264.494734461259</v>
      </c>
      <c r="V334" s="13">
        <v>28407</v>
      </c>
      <c r="W334" s="13">
        <v>0</v>
      </c>
      <c r="X334" s="13">
        <v>21305.25</v>
      </c>
      <c r="Y334" s="35">
        <v>50847.483523368835</v>
      </c>
      <c r="Z334" s="13">
        <v>292997</v>
      </c>
      <c r="AA334" s="13">
        <v>132182</v>
      </c>
      <c r="AB334" s="13">
        <v>123324</v>
      </c>
    </row>
    <row r="335" spans="1:28">
      <c r="A335" s="2">
        <v>899</v>
      </c>
      <c r="B335" s="1" t="s">
        <v>285</v>
      </c>
      <c r="C335" s="13">
        <v>10351808.649865318</v>
      </c>
      <c r="D335" s="13">
        <v>10142569.908827672</v>
      </c>
      <c r="E335" s="13">
        <v>209238.7410376466</v>
      </c>
      <c r="F335" s="13">
        <v>10850966</v>
      </c>
      <c r="G335" s="13">
        <v>10584899</v>
      </c>
      <c r="H335" s="13">
        <v>266067</v>
      </c>
      <c r="I335" s="13">
        <v>342737</v>
      </c>
      <c r="J335" s="13">
        <v>333919</v>
      </c>
      <c r="K335" s="13">
        <v>8818</v>
      </c>
      <c r="L335" s="35">
        <v>3561008</v>
      </c>
      <c r="M335" s="13">
        <v>5146498</v>
      </c>
      <c r="N335" s="13">
        <v>2960380</v>
      </c>
      <c r="O335" s="13">
        <v>52637</v>
      </c>
      <c r="P335" s="13">
        <v>2238755</v>
      </c>
      <c r="Q335" s="35">
        <v>81372.583554698082</v>
      </c>
      <c r="R335" s="13">
        <v>296534</v>
      </c>
      <c r="S335" s="13">
        <v>3008</v>
      </c>
      <c r="T335" s="13">
        <v>220144.5</v>
      </c>
      <c r="U335" s="35">
        <v>4749.0224150611448</v>
      </c>
      <c r="V335" s="13">
        <v>31519</v>
      </c>
      <c r="W335" s="13">
        <v>43</v>
      </c>
      <c r="X335" s="13">
        <v>23607</v>
      </c>
      <c r="Y335" s="35">
        <v>12144.756460816276</v>
      </c>
      <c r="Z335" s="13">
        <v>29782</v>
      </c>
      <c r="AA335" s="13">
        <v>23686</v>
      </c>
      <c r="AB335" s="13">
        <v>7024</v>
      </c>
    </row>
    <row r="336" spans="1:28">
      <c r="A336" s="2">
        <v>905</v>
      </c>
      <c r="B336" s="1" t="s">
        <v>483</v>
      </c>
      <c r="C336" s="13">
        <v>1082764.1347682001</v>
      </c>
      <c r="D336" s="13">
        <v>1062227.0789762877</v>
      </c>
      <c r="E336" s="13">
        <v>20537.055791912389</v>
      </c>
      <c r="F336" s="13">
        <v>1308338</v>
      </c>
      <c r="G336" s="13">
        <v>1302124</v>
      </c>
      <c r="H336" s="13">
        <v>6214</v>
      </c>
      <c r="I336" s="13">
        <v>39522</v>
      </c>
      <c r="J336" s="13">
        <v>6574</v>
      </c>
      <c r="K336" s="13">
        <v>32948</v>
      </c>
      <c r="L336" s="35">
        <v>311584</v>
      </c>
      <c r="M336" s="13">
        <v>437798</v>
      </c>
      <c r="N336" s="13">
        <v>123987</v>
      </c>
      <c r="O336" s="13">
        <v>0</v>
      </c>
      <c r="P336" s="13">
        <v>233688</v>
      </c>
      <c r="Q336" s="35">
        <v>57461.034109486696</v>
      </c>
      <c r="R336" s="13">
        <v>93683</v>
      </c>
      <c r="S336" s="13">
        <v>0</v>
      </c>
      <c r="T336" s="13">
        <v>70262.25</v>
      </c>
      <c r="U336" s="35">
        <v>3819.6612511053158</v>
      </c>
      <c r="V336" s="13">
        <v>17326</v>
      </c>
      <c r="W336" s="13">
        <v>0</v>
      </c>
      <c r="X336" s="13">
        <v>12994.5</v>
      </c>
      <c r="Y336" s="35">
        <v>720.16364385682164</v>
      </c>
      <c r="Z336" s="13">
        <v>29460</v>
      </c>
      <c r="AA336" s="13">
        <v>1941</v>
      </c>
      <c r="AB336" s="13">
        <v>21796</v>
      </c>
    </row>
    <row r="337" spans="1:28">
      <c r="A337" s="2">
        <v>907</v>
      </c>
      <c r="B337" s="1" t="s">
        <v>286</v>
      </c>
      <c r="C337" s="13">
        <v>2208191.4195172228</v>
      </c>
      <c r="D337" s="13">
        <v>2131856.0398336919</v>
      </c>
      <c r="E337" s="13">
        <v>76335.379683530744</v>
      </c>
      <c r="F337" s="13">
        <v>2060606</v>
      </c>
      <c r="G337" s="13">
        <v>2004861</v>
      </c>
      <c r="H337" s="13">
        <v>55745</v>
      </c>
      <c r="I337" s="13">
        <v>65335</v>
      </c>
      <c r="J337" s="13">
        <v>64102</v>
      </c>
      <c r="K337" s="13">
        <v>1233</v>
      </c>
      <c r="L337" s="35">
        <v>726359</v>
      </c>
      <c r="M337" s="13">
        <v>970135</v>
      </c>
      <c r="N337" s="13">
        <v>699601</v>
      </c>
      <c r="O337" s="13">
        <v>17147</v>
      </c>
      <c r="P337" s="13">
        <v>287681</v>
      </c>
      <c r="Q337" s="35">
        <v>124709.51931236435</v>
      </c>
      <c r="R337" s="13">
        <v>500729</v>
      </c>
      <c r="S337" s="13">
        <v>1959</v>
      </c>
      <c r="T337" s="13">
        <v>374077.5</v>
      </c>
      <c r="U337" s="35">
        <v>6073.2416901277402</v>
      </c>
      <c r="V337" s="13">
        <v>18922</v>
      </c>
      <c r="W337" s="13">
        <v>0</v>
      </c>
      <c r="X337" s="13">
        <v>14191.5</v>
      </c>
      <c r="Y337" s="35">
        <v>58545.258382391869</v>
      </c>
      <c r="Z337" s="13">
        <v>175152</v>
      </c>
      <c r="AA337" s="13">
        <v>211507</v>
      </c>
      <c r="AB337" s="13">
        <v>-22470</v>
      </c>
    </row>
    <row r="338" spans="1:28">
      <c r="A338" s="2">
        <v>914</v>
      </c>
      <c r="B338" s="1" t="s">
        <v>527</v>
      </c>
      <c r="C338" s="13">
        <v>1024983.5110794051</v>
      </c>
      <c r="D338" s="13">
        <v>1024983.5110794051</v>
      </c>
      <c r="E338" s="13">
        <v>0</v>
      </c>
      <c r="F338" s="13">
        <v>1016466</v>
      </c>
      <c r="G338" s="13">
        <v>1014725</v>
      </c>
      <c r="H338" s="13">
        <v>1741</v>
      </c>
      <c r="I338" s="13">
        <v>32745</v>
      </c>
      <c r="J338" s="13">
        <v>32745</v>
      </c>
      <c r="K338" s="13">
        <v>0</v>
      </c>
      <c r="L338" s="35">
        <v>474847</v>
      </c>
      <c r="M338" s="13">
        <v>711781</v>
      </c>
      <c r="N338" s="13">
        <v>274036</v>
      </c>
      <c r="O338" s="13">
        <v>9737</v>
      </c>
      <c r="P338" s="13">
        <v>356135.25</v>
      </c>
      <c r="Q338" s="35">
        <v>27284.471872028924</v>
      </c>
      <c r="R338" s="13">
        <v>62827</v>
      </c>
      <c r="S338" s="13">
        <v>267</v>
      </c>
      <c r="T338" s="13">
        <v>46920</v>
      </c>
      <c r="U338" s="35">
        <v>16211.289356662381</v>
      </c>
      <c r="V338" s="13">
        <v>57080</v>
      </c>
      <c r="W338" s="13">
        <v>0</v>
      </c>
      <c r="X338" s="13">
        <v>42810</v>
      </c>
      <c r="Y338" s="35">
        <v>4688.1150465902501</v>
      </c>
      <c r="Z338" s="13">
        <v>82030</v>
      </c>
      <c r="AA338" s="13">
        <v>7676</v>
      </c>
      <c r="AB338" s="13">
        <v>58744</v>
      </c>
    </row>
    <row r="339" spans="1:28">
      <c r="A339" s="2">
        <v>917</v>
      </c>
      <c r="B339" s="1" t="s">
        <v>287</v>
      </c>
      <c r="C339" s="13">
        <v>51188126.449716106</v>
      </c>
      <c r="D339" s="13">
        <v>50266424.579428501</v>
      </c>
      <c r="E339" s="13">
        <v>921701.87028760673</v>
      </c>
      <c r="F339" s="13">
        <v>52051233</v>
      </c>
      <c r="G339" s="13">
        <v>51181606</v>
      </c>
      <c r="H339" s="13">
        <v>869627</v>
      </c>
      <c r="I339" s="13">
        <v>983817</v>
      </c>
      <c r="J339" s="13">
        <v>919942</v>
      </c>
      <c r="K339" s="13">
        <v>63875</v>
      </c>
      <c r="L339" s="35">
        <v>15759372</v>
      </c>
      <c r="M339" s="13">
        <v>18687985</v>
      </c>
      <c r="N339" s="13">
        <v>12432148</v>
      </c>
      <c r="O339" s="13">
        <v>1106180</v>
      </c>
      <c r="P339" s="13">
        <v>7362017</v>
      </c>
      <c r="Q339" s="35">
        <v>295984.87615844421</v>
      </c>
      <c r="R339" s="13">
        <v>996897</v>
      </c>
      <c r="S339" s="13">
        <v>2464</v>
      </c>
      <c r="T339" s="13">
        <v>745824.75</v>
      </c>
      <c r="U339" s="35">
        <v>28328.661800788297</v>
      </c>
      <c r="V339" s="13">
        <v>152420</v>
      </c>
      <c r="W339" s="13">
        <v>0</v>
      </c>
      <c r="X339" s="13">
        <v>114315</v>
      </c>
      <c r="Y339" s="35">
        <v>187559.97426730508</v>
      </c>
      <c r="Z339" s="13">
        <v>1725981</v>
      </c>
      <c r="AA339" s="13">
        <v>225941</v>
      </c>
      <c r="AB339" s="13">
        <v>1155203</v>
      </c>
    </row>
    <row r="340" spans="1:28">
      <c r="A340" s="2">
        <v>918</v>
      </c>
      <c r="B340" s="1" t="s">
        <v>501</v>
      </c>
      <c r="C340" s="13">
        <v>1108270.1559134603</v>
      </c>
      <c r="D340" s="13">
        <v>983078.29301677854</v>
      </c>
      <c r="E340" s="13">
        <v>125191.86289668166</v>
      </c>
      <c r="F340" s="13">
        <v>1364077</v>
      </c>
      <c r="G340" s="13">
        <v>1247184</v>
      </c>
      <c r="H340" s="13">
        <v>116893</v>
      </c>
      <c r="I340" s="13">
        <v>81694</v>
      </c>
      <c r="J340" s="13">
        <v>46315</v>
      </c>
      <c r="K340" s="13">
        <v>35379</v>
      </c>
      <c r="L340" s="35">
        <v>604058</v>
      </c>
      <c r="M340" s="13">
        <v>759317</v>
      </c>
      <c r="N340" s="13">
        <v>236790</v>
      </c>
      <c r="O340" s="13">
        <v>0</v>
      </c>
      <c r="P340" s="13">
        <v>453043.5</v>
      </c>
      <c r="Q340" s="35">
        <v>61248.845914988189</v>
      </c>
      <c r="R340" s="13">
        <v>162968</v>
      </c>
      <c r="S340" s="13">
        <v>219</v>
      </c>
      <c r="T340" s="13">
        <v>122061.75</v>
      </c>
      <c r="U340" s="35">
        <v>31829.634909001554</v>
      </c>
      <c r="V340" s="13">
        <v>91066</v>
      </c>
      <c r="W340" s="13">
        <v>0</v>
      </c>
      <c r="X340" s="13">
        <v>68299.5</v>
      </c>
      <c r="Y340" s="35">
        <v>8207.3224259766193</v>
      </c>
      <c r="Z340" s="13">
        <v>404651</v>
      </c>
      <c r="AA340" s="13">
        <v>410899</v>
      </c>
      <c r="AB340" s="13">
        <v>-2438</v>
      </c>
    </row>
    <row r="341" spans="1:28">
      <c r="A341" s="2">
        <v>920</v>
      </c>
      <c r="B341" s="1" t="s">
        <v>528</v>
      </c>
      <c r="C341" s="13">
        <v>1082268.3043980785</v>
      </c>
      <c r="D341" s="13">
        <v>1048425.7431251917</v>
      </c>
      <c r="E341" s="13">
        <v>33842.561272886807</v>
      </c>
      <c r="F341" s="13">
        <v>1021465</v>
      </c>
      <c r="G341" s="13">
        <v>1007041</v>
      </c>
      <c r="H341" s="13">
        <v>14424</v>
      </c>
      <c r="I341" s="13">
        <v>28642</v>
      </c>
      <c r="J341" s="13">
        <v>27458</v>
      </c>
      <c r="K341" s="13">
        <v>1184</v>
      </c>
      <c r="L341" s="35">
        <v>393207</v>
      </c>
      <c r="M341" s="13">
        <v>479186</v>
      </c>
      <c r="N341" s="13">
        <v>271435</v>
      </c>
      <c r="O341" s="13">
        <v>5781</v>
      </c>
      <c r="P341" s="13">
        <v>213532</v>
      </c>
      <c r="Q341" s="35">
        <v>56675.675075885163</v>
      </c>
      <c r="R341" s="13">
        <v>142802</v>
      </c>
      <c r="S341" s="13">
        <v>195</v>
      </c>
      <c r="T341" s="13">
        <v>106955.25</v>
      </c>
      <c r="U341" s="35">
        <v>8205.3441625944688</v>
      </c>
      <c r="V341" s="13">
        <v>21137</v>
      </c>
      <c r="W341" s="13">
        <v>0</v>
      </c>
      <c r="X341" s="13">
        <v>15852.75</v>
      </c>
      <c r="Y341" s="35">
        <v>36013.499613004395</v>
      </c>
      <c r="Z341" s="13">
        <v>279148</v>
      </c>
      <c r="AA341" s="13">
        <v>232677</v>
      </c>
      <c r="AB341" s="13">
        <v>36359</v>
      </c>
    </row>
    <row r="342" spans="1:28">
      <c r="A342" s="2">
        <v>925</v>
      </c>
      <c r="B342" s="1" t="s">
        <v>529</v>
      </c>
      <c r="C342" s="13">
        <v>472421.452331679</v>
      </c>
      <c r="D342" s="13">
        <v>464515.98519327742</v>
      </c>
      <c r="E342" s="13">
        <v>7905.4671384015846</v>
      </c>
      <c r="F342" s="13">
        <v>570412</v>
      </c>
      <c r="G342" s="13">
        <v>549037</v>
      </c>
      <c r="H342" s="13">
        <v>21375</v>
      </c>
      <c r="I342" s="13">
        <v>7735</v>
      </c>
      <c r="J342" s="13">
        <v>7735</v>
      </c>
      <c r="K342" s="13">
        <v>0</v>
      </c>
      <c r="L342" s="35">
        <v>145421</v>
      </c>
      <c r="M342" s="13">
        <v>252569</v>
      </c>
      <c r="N342" s="13">
        <v>80417</v>
      </c>
      <c r="O342" s="13">
        <v>22</v>
      </c>
      <c r="P342" s="13">
        <v>109065.75</v>
      </c>
      <c r="Q342" s="35">
        <v>28241.785609488983</v>
      </c>
      <c r="R342" s="13">
        <v>131736</v>
      </c>
      <c r="S342" s="13">
        <v>224</v>
      </c>
      <c r="T342" s="13">
        <v>98634</v>
      </c>
      <c r="U342" s="35">
        <v>3922.5344840443736</v>
      </c>
      <c r="V342" s="13">
        <v>12291</v>
      </c>
      <c r="W342" s="13">
        <v>0</v>
      </c>
      <c r="X342" s="13">
        <v>9218.25</v>
      </c>
      <c r="Y342" s="35">
        <v>47636.224129092356</v>
      </c>
      <c r="Z342" s="13">
        <v>34901</v>
      </c>
      <c r="AA342" s="13">
        <v>25954</v>
      </c>
      <c r="AB342" s="13">
        <v>8076</v>
      </c>
    </row>
    <row r="343" spans="1:28">
      <c r="A343" s="2">
        <v>928</v>
      </c>
      <c r="B343" s="1" t="s">
        <v>288</v>
      </c>
      <c r="C343" s="13">
        <v>19991201.179020096</v>
      </c>
      <c r="D343" s="13">
        <v>19746195.110567655</v>
      </c>
      <c r="E343" s="13">
        <v>245006.06845244055</v>
      </c>
      <c r="F343" s="13">
        <v>20279609</v>
      </c>
      <c r="G343" s="13">
        <v>19993334</v>
      </c>
      <c r="H343" s="13">
        <v>286275</v>
      </c>
      <c r="I343" s="13">
        <v>743295</v>
      </c>
      <c r="J343" s="13">
        <v>690896</v>
      </c>
      <c r="K343" s="13">
        <v>52399</v>
      </c>
      <c r="L343" s="35">
        <v>5702375</v>
      </c>
      <c r="M343" s="13">
        <v>7817106</v>
      </c>
      <c r="N343" s="13">
        <v>4316792</v>
      </c>
      <c r="O343" s="13">
        <v>162191</v>
      </c>
      <c r="P343" s="13">
        <v>3662505</v>
      </c>
      <c r="Q343" s="35">
        <v>149053.35967752902</v>
      </c>
      <c r="R343" s="13">
        <v>668518</v>
      </c>
      <c r="S343" s="13">
        <v>4584</v>
      </c>
      <c r="T343" s="13">
        <v>497950.5</v>
      </c>
      <c r="U343" s="35">
        <v>23418.982038967009</v>
      </c>
      <c r="V343" s="13">
        <v>77388</v>
      </c>
      <c r="W343" s="13">
        <v>108</v>
      </c>
      <c r="X343" s="13">
        <v>57960</v>
      </c>
      <c r="Y343" s="35">
        <v>26709.863864662108</v>
      </c>
      <c r="Z343" s="13">
        <v>469854</v>
      </c>
      <c r="AA343" s="13">
        <v>56742</v>
      </c>
      <c r="AB343" s="13">
        <v>323584</v>
      </c>
    </row>
    <row r="344" spans="1:28">
      <c r="A344" s="2">
        <v>929</v>
      </c>
      <c r="B344" s="1" t="s">
        <v>502</v>
      </c>
      <c r="C344" s="13">
        <v>256540.22742760359</v>
      </c>
      <c r="D344" s="13">
        <v>256540.22742760359</v>
      </c>
      <c r="E344" s="13">
        <v>0</v>
      </c>
      <c r="F344" s="13">
        <v>255470</v>
      </c>
      <c r="G344" s="13">
        <v>255090</v>
      </c>
      <c r="H344" s="13">
        <v>380</v>
      </c>
      <c r="I344" s="13">
        <v>4978</v>
      </c>
      <c r="J344" s="13">
        <v>1315</v>
      </c>
      <c r="K344" s="13">
        <v>3663</v>
      </c>
      <c r="L344" s="35">
        <v>68376</v>
      </c>
      <c r="M344" s="13">
        <v>118756.5</v>
      </c>
      <c r="N344" s="13">
        <v>28939</v>
      </c>
      <c r="O344" s="13">
        <v>0</v>
      </c>
      <c r="P344" s="13">
        <v>51282</v>
      </c>
      <c r="Q344" s="35">
        <v>14367.719929590687</v>
      </c>
      <c r="R344" s="13">
        <v>6837</v>
      </c>
      <c r="S344" s="13">
        <v>0</v>
      </c>
      <c r="T344" s="13">
        <v>5127.75</v>
      </c>
      <c r="U344" s="35">
        <v>4241.6603853744718</v>
      </c>
      <c r="V344" s="13">
        <v>10739</v>
      </c>
      <c r="W344" s="13">
        <v>0</v>
      </c>
      <c r="X344" s="13">
        <v>8054.25</v>
      </c>
      <c r="Y344" s="35">
        <v>24253.909325756485</v>
      </c>
      <c r="Z344" s="13">
        <v>20805</v>
      </c>
      <c r="AA344" s="13">
        <v>54454</v>
      </c>
      <c r="AB344" s="13">
        <v>-24845</v>
      </c>
    </row>
    <row r="345" spans="1:28">
      <c r="A345" s="2">
        <v>933</v>
      </c>
      <c r="B345" s="1" t="s">
        <v>530</v>
      </c>
      <c r="C345" s="13">
        <v>1661101.287146565</v>
      </c>
      <c r="D345" s="13">
        <v>1587154.4576946904</v>
      </c>
      <c r="E345" s="13">
        <v>73946.829451874655</v>
      </c>
      <c r="F345" s="13">
        <v>1675978</v>
      </c>
      <c r="G345" s="13">
        <v>1625964</v>
      </c>
      <c r="H345" s="13">
        <v>50014</v>
      </c>
      <c r="I345" s="13">
        <v>42451</v>
      </c>
      <c r="J345" s="13">
        <v>42451</v>
      </c>
      <c r="K345" s="13">
        <v>0</v>
      </c>
      <c r="L345" s="35">
        <v>438813</v>
      </c>
      <c r="M345" s="13">
        <v>450994</v>
      </c>
      <c r="N345" s="13">
        <v>463693</v>
      </c>
      <c r="O345" s="13">
        <v>47950</v>
      </c>
      <c r="P345" s="13">
        <v>35251</v>
      </c>
      <c r="Q345" s="35">
        <v>77532.796093036959</v>
      </c>
      <c r="R345" s="13">
        <v>160605</v>
      </c>
      <c r="S345" s="13">
        <v>0</v>
      </c>
      <c r="T345" s="13">
        <v>120453.75</v>
      </c>
      <c r="U345" s="35">
        <v>22446.063910426343</v>
      </c>
      <c r="V345" s="13">
        <v>73656</v>
      </c>
      <c r="W345" s="13">
        <v>2718</v>
      </c>
      <c r="X345" s="13">
        <v>53203.5</v>
      </c>
      <c r="Y345" s="35">
        <v>3908.3038200319647</v>
      </c>
      <c r="Z345" s="13">
        <v>2651</v>
      </c>
      <c r="AA345" s="13">
        <v>32154</v>
      </c>
      <c r="AB345" s="13">
        <v>-23267</v>
      </c>
    </row>
    <row r="346" spans="1:28">
      <c r="A346" s="2">
        <v>934</v>
      </c>
      <c r="B346" s="1" t="s">
        <v>503</v>
      </c>
      <c r="C346" s="13">
        <v>819508.17985224526</v>
      </c>
      <c r="D346" s="13">
        <v>818691.27329201717</v>
      </c>
      <c r="E346" s="13">
        <v>816.90656022803421</v>
      </c>
      <c r="F346" s="13">
        <v>822780</v>
      </c>
      <c r="G346" s="13">
        <v>821954</v>
      </c>
      <c r="H346" s="13">
        <v>826</v>
      </c>
      <c r="I346" s="13">
        <v>15140</v>
      </c>
      <c r="J346" s="13">
        <v>15140</v>
      </c>
      <c r="K346" s="13">
        <v>0</v>
      </c>
      <c r="L346" s="35">
        <v>190963</v>
      </c>
      <c r="M346" s="13">
        <v>294578</v>
      </c>
      <c r="N346" s="13">
        <v>142861</v>
      </c>
      <c r="O346" s="13">
        <v>2816</v>
      </c>
      <c r="P346" s="13">
        <v>143222.25</v>
      </c>
      <c r="Q346" s="35">
        <v>39565.609622840966</v>
      </c>
      <c r="R346" s="13">
        <v>144507</v>
      </c>
      <c r="S346" s="13">
        <v>0</v>
      </c>
      <c r="T346" s="13">
        <v>108380.25</v>
      </c>
      <c r="U346" s="35">
        <v>27679.247157958118</v>
      </c>
      <c r="V346" s="13">
        <v>70921</v>
      </c>
      <c r="W346" s="13">
        <v>0</v>
      </c>
      <c r="X346" s="13">
        <v>53190.75</v>
      </c>
      <c r="Y346" s="35">
        <v>29850.14725936747</v>
      </c>
      <c r="Z346" s="13">
        <v>162532</v>
      </c>
      <c r="AA346" s="13">
        <v>83454</v>
      </c>
      <c r="AB346" s="13">
        <v>59985</v>
      </c>
    </row>
    <row r="347" spans="1:28">
      <c r="A347" s="2">
        <v>935</v>
      </c>
      <c r="B347" s="1" t="s">
        <v>289</v>
      </c>
      <c r="C347" s="13">
        <v>51069221.637377627</v>
      </c>
      <c r="D347" s="13">
        <v>50109867.4619807</v>
      </c>
      <c r="E347" s="13">
        <v>959354.17539692996</v>
      </c>
      <c r="F347" s="13">
        <v>48722428</v>
      </c>
      <c r="G347" s="13">
        <v>47829973</v>
      </c>
      <c r="H347" s="13">
        <v>892455</v>
      </c>
      <c r="I347" s="13">
        <v>1632344</v>
      </c>
      <c r="J347" s="13">
        <v>1591175</v>
      </c>
      <c r="K347" s="13">
        <v>41169</v>
      </c>
      <c r="L347" s="35">
        <v>18993086</v>
      </c>
      <c r="M347" s="13">
        <v>20853545</v>
      </c>
      <c r="N347" s="13">
        <v>18334167</v>
      </c>
      <c r="O347" s="13">
        <v>537055</v>
      </c>
      <c r="P347" s="13">
        <v>3056433</v>
      </c>
      <c r="Q347" s="35">
        <v>354636.31307134032</v>
      </c>
      <c r="R347" s="13">
        <v>1125032</v>
      </c>
      <c r="S347" s="13">
        <v>10080</v>
      </c>
      <c r="T347" s="13">
        <v>836214</v>
      </c>
      <c r="U347" s="35">
        <v>48600.817307915233</v>
      </c>
      <c r="V347" s="13">
        <v>133024</v>
      </c>
      <c r="W347" s="13">
        <v>0</v>
      </c>
      <c r="X347" s="13">
        <v>99768</v>
      </c>
      <c r="Y347" s="35">
        <v>91716.712514198211</v>
      </c>
      <c r="Z347" s="13">
        <v>671646</v>
      </c>
      <c r="AA347" s="13">
        <v>207412</v>
      </c>
      <c r="AB347" s="13">
        <v>367416</v>
      </c>
    </row>
    <row r="348" spans="1:28">
      <c r="A348" s="2">
        <v>936</v>
      </c>
      <c r="B348" s="1" t="s">
        <v>484</v>
      </c>
      <c r="C348" s="13">
        <v>1073108.6465936915</v>
      </c>
      <c r="D348" s="13">
        <v>1046978.8271672196</v>
      </c>
      <c r="E348" s="13">
        <v>26129.819426472051</v>
      </c>
      <c r="F348" s="13">
        <v>1121067</v>
      </c>
      <c r="G348" s="13">
        <v>1084484</v>
      </c>
      <c r="H348" s="13">
        <v>36583</v>
      </c>
      <c r="I348" s="13">
        <v>16837</v>
      </c>
      <c r="J348" s="13">
        <v>16160</v>
      </c>
      <c r="K348" s="13">
        <v>677</v>
      </c>
      <c r="L348" s="35">
        <v>348264</v>
      </c>
      <c r="M348" s="13">
        <v>428146</v>
      </c>
      <c r="N348" s="13">
        <v>230173</v>
      </c>
      <c r="O348" s="13">
        <v>0</v>
      </c>
      <c r="P348" s="13">
        <v>197973</v>
      </c>
      <c r="Q348" s="35">
        <v>50677.638561533648</v>
      </c>
      <c r="R348" s="13">
        <v>139969</v>
      </c>
      <c r="S348" s="13">
        <v>2500</v>
      </c>
      <c r="T348" s="13">
        <v>103101.75</v>
      </c>
      <c r="U348" s="35">
        <v>3614.7903021032771</v>
      </c>
      <c r="V348" s="13">
        <v>33890</v>
      </c>
      <c r="W348" s="13">
        <v>0</v>
      </c>
      <c r="X348" s="13">
        <v>25417.5</v>
      </c>
      <c r="Y348" s="35">
        <v>2670.5008828860828</v>
      </c>
      <c r="Z348" s="13">
        <v>21110</v>
      </c>
      <c r="AA348" s="13">
        <v>1087</v>
      </c>
      <c r="AB348" s="13">
        <v>16314</v>
      </c>
    </row>
    <row r="349" spans="1:28">
      <c r="A349" s="2">
        <v>938</v>
      </c>
      <c r="B349" s="1" t="s">
        <v>290</v>
      </c>
      <c r="C349" s="13">
        <v>2447409.1615621829</v>
      </c>
      <c r="D349" s="13">
        <v>2387466.6221983577</v>
      </c>
      <c r="E349" s="13">
        <v>59942.539363825417</v>
      </c>
      <c r="F349" s="13">
        <v>2554568</v>
      </c>
      <c r="G349" s="13">
        <v>2508378</v>
      </c>
      <c r="H349" s="13">
        <v>46190</v>
      </c>
      <c r="I349" s="13">
        <v>103979</v>
      </c>
      <c r="J349" s="13">
        <v>103869</v>
      </c>
      <c r="K349" s="13">
        <v>110</v>
      </c>
      <c r="L349" s="35">
        <v>667718</v>
      </c>
      <c r="M349" s="13">
        <v>954807</v>
      </c>
      <c r="N349" s="13">
        <v>406581</v>
      </c>
      <c r="O349" s="13">
        <v>0</v>
      </c>
      <c r="P349" s="13">
        <v>500788.5</v>
      </c>
      <c r="Q349" s="35">
        <v>40892.935079922041</v>
      </c>
      <c r="R349" s="13">
        <v>180369</v>
      </c>
      <c r="S349" s="13">
        <v>2110</v>
      </c>
      <c r="T349" s="13">
        <v>133694.25</v>
      </c>
      <c r="U349" s="35">
        <v>5611.4065379970762</v>
      </c>
      <c r="V349" s="13">
        <v>29379</v>
      </c>
      <c r="W349" s="13">
        <v>0</v>
      </c>
      <c r="X349" s="13">
        <v>22034.25</v>
      </c>
      <c r="Y349" s="35">
        <v>0</v>
      </c>
      <c r="Z349" s="13">
        <v>345460</v>
      </c>
      <c r="AA349" s="13">
        <v>78870</v>
      </c>
      <c r="AB349" s="13">
        <v>203652</v>
      </c>
    </row>
    <row r="350" spans="1:28">
      <c r="A350" s="2">
        <v>941</v>
      </c>
      <c r="B350" s="1" t="s">
        <v>504</v>
      </c>
      <c r="C350" s="13">
        <v>212261.55890001173</v>
      </c>
      <c r="D350" s="13">
        <v>212261.55890001173</v>
      </c>
      <c r="E350" s="13">
        <v>0</v>
      </c>
      <c r="F350" s="13">
        <v>272115</v>
      </c>
      <c r="G350" s="13">
        <v>272115</v>
      </c>
      <c r="H350" s="13">
        <v>0</v>
      </c>
      <c r="I350" s="13">
        <v>17012</v>
      </c>
      <c r="J350" s="13">
        <v>17012</v>
      </c>
      <c r="K350" s="13">
        <v>0</v>
      </c>
      <c r="L350" s="35">
        <v>91969</v>
      </c>
      <c r="M350" s="13">
        <v>160804</v>
      </c>
      <c r="N350" s="13">
        <v>15107</v>
      </c>
      <c r="O350" s="13">
        <v>0</v>
      </c>
      <c r="P350" s="13">
        <v>68976.75</v>
      </c>
      <c r="Q350" s="35">
        <v>27109.082653446192</v>
      </c>
      <c r="R350" s="13">
        <v>83024</v>
      </c>
      <c r="S350" s="13">
        <v>0</v>
      </c>
      <c r="T350" s="13">
        <v>62268</v>
      </c>
      <c r="U350" s="35">
        <v>10635.779010584465</v>
      </c>
      <c r="V350" s="13">
        <v>62046</v>
      </c>
      <c r="W350" s="13">
        <v>0</v>
      </c>
      <c r="X350" s="13">
        <v>46534.5</v>
      </c>
      <c r="Y350" s="35">
        <v>0</v>
      </c>
      <c r="Z350" s="13">
        <v>121657</v>
      </c>
      <c r="AA350" s="13">
        <v>152169</v>
      </c>
      <c r="AB350" s="13">
        <v>-22260</v>
      </c>
    </row>
    <row r="351" spans="1:28">
      <c r="A351" s="2">
        <v>944</v>
      </c>
      <c r="B351" s="1" t="s">
        <v>291</v>
      </c>
      <c r="C351" s="13">
        <v>788777.21028910205</v>
      </c>
      <c r="D351" s="13">
        <v>777631.47146736062</v>
      </c>
      <c r="E351" s="13">
        <v>11145.738821741397</v>
      </c>
      <c r="F351" s="13">
        <v>832497</v>
      </c>
      <c r="G351" s="13">
        <v>821229</v>
      </c>
      <c r="H351" s="13">
        <v>11268</v>
      </c>
      <c r="I351" s="13">
        <v>11621</v>
      </c>
      <c r="J351" s="13">
        <v>11621</v>
      </c>
      <c r="K351" s="13">
        <v>0</v>
      </c>
      <c r="L351" s="35">
        <v>212111</v>
      </c>
      <c r="M351" s="13">
        <v>255226</v>
      </c>
      <c r="N351" s="13">
        <v>246157</v>
      </c>
      <c r="O351" s="13">
        <v>9435</v>
      </c>
      <c r="P351" s="13">
        <v>18504</v>
      </c>
      <c r="Q351" s="35">
        <v>11812.898910078768</v>
      </c>
      <c r="R351" s="13">
        <v>68304</v>
      </c>
      <c r="S351" s="13">
        <v>0</v>
      </c>
      <c r="T351" s="13">
        <v>51228</v>
      </c>
      <c r="U351" s="35">
        <v>4044.8879674761465</v>
      </c>
      <c r="V351" s="13">
        <v>1</v>
      </c>
      <c r="W351" s="13">
        <v>0</v>
      </c>
      <c r="X351" s="13">
        <v>0.75</v>
      </c>
      <c r="Y351" s="35">
        <v>30657.470355466354</v>
      </c>
      <c r="Z351" s="13">
        <v>40533</v>
      </c>
      <c r="AA351" s="13">
        <v>25167</v>
      </c>
      <c r="AB351" s="13">
        <v>11980</v>
      </c>
    </row>
    <row r="352" spans="1:28">
      <c r="A352" s="2">
        <v>946</v>
      </c>
      <c r="B352" s="1" t="s">
        <v>292</v>
      </c>
      <c r="C352" s="13">
        <v>955987.1924992624</v>
      </c>
      <c r="D352" s="13">
        <v>942165.68059135554</v>
      </c>
      <c r="E352" s="13">
        <v>13821.511907906892</v>
      </c>
      <c r="F352" s="13">
        <v>916345</v>
      </c>
      <c r="G352" s="13">
        <v>904215</v>
      </c>
      <c r="H352" s="13">
        <v>12130</v>
      </c>
      <c r="I352" s="13">
        <v>42914</v>
      </c>
      <c r="J352" s="13">
        <v>42914</v>
      </c>
      <c r="K352" s="13">
        <v>0</v>
      </c>
      <c r="L352" s="35">
        <v>302960</v>
      </c>
      <c r="M352" s="13">
        <v>346993</v>
      </c>
      <c r="N352" s="13">
        <v>350287</v>
      </c>
      <c r="O352" s="13">
        <v>45202</v>
      </c>
      <c r="P352" s="13">
        <v>41908</v>
      </c>
      <c r="Q352" s="35">
        <v>51324.930103222141</v>
      </c>
      <c r="R352" s="13">
        <v>169968</v>
      </c>
      <c r="S352" s="13">
        <v>0</v>
      </c>
      <c r="T352" s="13">
        <v>127476</v>
      </c>
      <c r="U352" s="35">
        <v>23731.760442945546</v>
      </c>
      <c r="V352" s="13">
        <v>52708</v>
      </c>
      <c r="W352" s="13">
        <v>8567</v>
      </c>
      <c r="X352" s="13">
        <v>33105.75</v>
      </c>
      <c r="Y352" s="35">
        <v>2559.9910203616651</v>
      </c>
      <c r="Z352" s="13">
        <v>201477</v>
      </c>
      <c r="AA352" s="13">
        <v>111087</v>
      </c>
      <c r="AB352" s="13">
        <v>71016</v>
      </c>
    </row>
    <row r="353" spans="1:28">
      <c r="A353" s="2">
        <v>957</v>
      </c>
      <c r="B353" s="1" t="s">
        <v>294</v>
      </c>
      <c r="C353" s="13">
        <v>17547673.535563137</v>
      </c>
      <c r="D353" s="13">
        <v>16857169.899098851</v>
      </c>
      <c r="E353" s="13">
        <v>690503.63646428694</v>
      </c>
      <c r="F353" s="13">
        <v>17811256</v>
      </c>
      <c r="G353" s="13">
        <v>17080436</v>
      </c>
      <c r="H353" s="13">
        <v>730820</v>
      </c>
      <c r="I353" s="13">
        <v>427781</v>
      </c>
      <c r="J353" s="13">
        <v>404844</v>
      </c>
      <c r="K353" s="13">
        <v>22937</v>
      </c>
      <c r="L353" s="35">
        <v>6509162</v>
      </c>
      <c r="M353" s="13">
        <v>7937283</v>
      </c>
      <c r="N353" s="13">
        <v>5791354</v>
      </c>
      <c r="O353" s="13">
        <v>308333</v>
      </c>
      <c r="P353" s="13">
        <v>2454262</v>
      </c>
      <c r="Q353" s="35">
        <v>253523.51268780191</v>
      </c>
      <c r="R353" s="13">
        <v>805804</v>
      </c>
      <c r="S353" s="13">
        <v>3602</v>
      </c>
      <c r="T353" s="13">
        <v>601651.5</v>
      </c>
      <c r="U353" s="35">
        <v>17905.195632652525</v>
      </c>
      <c r="V353" s="13">
        <v>165910</v>
      </c>
      <c r="W353" s="13">
        <v>747</v>
      </c>
      <c r="X353" s="13">
        <v>123872.25</v>
      </c>
      <c r="Y353" s="35">
        <v>27364.368929111115</v>
      </c>
      <c r="Z353" s="13">
        <v>156519</v>
      </c>
      <c r="AA353" s="13">
        <v>110325</v>
      </c>
      <c r="AB353" s="13">
        <v>41901</v>
      </c>
    </row>
    <row r="354" spans="1:28">
      <c r="A354" s="2">
        <v>962</v>
      </c>
      <c r="B354" s="1" t="s">
        <v>295</v>
      </c>
      <c r="C354" s="13">
        <v>1785516.4671852121</v>
      </c>
      <c r="D354" s="13">
        <v>1753188.3536906475</v>
      </c>
      <c r="E354" s="13">
        <v>32328.113494564517</v>
      </c>
      <c r="F354" s="13">
        <v>2029641</v>
      </c>
      <c r="G354" s="13">
        <v>1991784</v>
      </c>
      <c r="H354" s="13">
        <v>37857</v>
      </c>
      <c r="I354" s="13">
        <v>39696</v>
      </c>
      <c r="J354" s="13">
        <v>39696</v>
      </c>
      <c r="K354" s="13">
        <v>0</v>
      </c>
      <c r="L354" s="35">
        <v>359141</v>
      </c>
      <c r="M354" s="13">
        <v>518795</v>
      </c>
      <c r="N354" s="13">
        <v>330551</v>
      </c>
      <c r="O354" s="13">
        <v>0</v>
      </c>
      <c r="P354" s="13">
        <v>188244</v>
      </c>
      <c r="Q354" s="35">
        <v>55554.87843755295</v>
      </c>
      <c r="R354" s="13">
        <v>128006</v>
      </c>
      <c r="S354" s="13">
        <v>0</v>
      </c>
      <c r="T354" s="13">
        <v>96004.5</v>
      </c>
      <c r="U354" s="35">
        <v>1333.1933230463858</v>
      </c>
      <c r="V354" s="13">
        <v>0</v>
      </c>
      <c r="W354" s="13">
        <v>0</v>
      </c>
      <c r="X354" s="13">
        <v>0</v>
      </c>
      <c r="Y354" s="35">
        <v>2207.654136497204</v>
      </c>
      <c r="Z354" s="13">
        <v>3450</v>
      </c>
      <c r="AA354" s="13">
        <v>9943</v>
      </c>
      <c r="AB354" s="13">
        <v>-4539</v>
      </c>
    </row>
    <row r="355" spans="1:28">
      <c r="A355" s="2">
        <v>964</v>
      </c>
      <c r="B355" s="1" t="s">
        <v>505</v>
      </c>
      <c r="C355" s="13">
        <v>355720.17740177433</v>
      </c>
      <c r="D355" s="13">
        <v>350889.61121229804</v>
      </c>
      <c r="E355" s="13">
        <v>4830.5661894762752</v>
      </c>
      <c r="F355" s="13">
        <v>367825</v>
      </c>
      <c r="G355" s="13">
        <v>364593</v>
      </c>
      <c r="H355" s="13">
        <v>3232</v>
      </c>
      <c r="I355" s="13">
        <v>11749</v>
      </c>
      <c r="J355" s="13">
        <v>11749</v>
      </c>
      <c r="K355" s="13">
        <v>0</v>
      </c>
      <c r="L355" s="35">
        <v>104948</v>
      </c>
      <c r="M355" s="13">
        <v>135889</v>
      </c>
      <c r="N355" s="13">
        <v>94338</v>
      </c>
      <c r="O355" s="13">
        <v>9473</v>
      </c>
      <c r="P355" s="13">
        <v>51024</v>
      </c>
      <c r="Q355" s="35">
        <v>17863.597983534761</v>
      </c>
      <c r="R355" s="13">
        <v>8046</v>
      </c>
      <c r="S355" s="13">
        <v>0</v>
      </c>
      <c r="T355" s="13">
        <v>6034.5</v>
      </c>
      <c r="U355" s="35">
        <v>23025.218323951336</v>
      </c>
      <c r="V355" s="13">
        <v>53928</v>
      </c>
      <c r="W355" s="13">
        <v>0</v>
      </c>
      <c r="X355" s="13">
        <v>40446</v>
      </c>
      <c r="Y355" s="35">
        <v>17769.431032691915</v>
      </c>
      <c r="Z355" s="13">
        <v>384985</v>
      </c>
      <c r="AA355" s="13">
        <v>229198</v>
      </c>
      <c r="AB355" s="13">
        <v>118230</v>
      </c>
    </row>
    <row r="356" spans="1:28">
      <c r="A356" s="2">
        <v>971</v>
      </c>
      <c r="B356" s="1" t="s">
        <v>297</v>
      </c>
      <c r="C356" s="13">
        <v>3640254.7083431208</v>
      </c>
      <c r="D356" s="13">
        <v>3620055.8543539206</v>
      </c>
      <c r="E356" s="13">
        <v>20198.853989200023</v>
      </c>
      <c r="F356" s="13">
        <v>3552418</v>
      </c>
      <c r="G356" s="13">
        <v>3535952</v>
      </c>
      <c r="H356" s="13">
        <v>16466</v>
      </c>
      <c r="I356" s="13">
        <v>144757</v>
      </c>
      <c r="J356" s="13">
        <v>122146</v>
      </c>
      <c r="K356" s="13">
        <v>22611</v>
      </c>
      <c r="L356" s="35">
        <v>762078</v>
      </c>
      <c r="M356" s="13">
        <v>1256465</v>
      </c>
      <c r="N356" s="13">
        <v>823712</v>
      </c>
      <c r="O356" s="13">
        <v>36459</v>
      </c>
      <c r="P356" s="13">
        <v>469212</v>
      </c>
      <c r="Q356" s="35">
        <v>93168.767826452386</v>
      </c>
      <c r="R356" s="13">
        <v>320079</v>
      </c>
      <c r="S356" s="13">
        <v>337</v>
      </c>
      <c r="T356" s="13">
        <v>239806.5</v>
      </c>
      <c r="U356" s="35">
        <v>4730.1988022254873</v>
      </c>
      <c r="V356" s="13">
        <v>27372</v>
      </c>
      <c r="W356" s="13">
        <v>0</v>
      </c>
      <c r="X356" s="13">
        <v>20529</v>
      </c>
      <c r="Y356" s="35">
        <v>4645.5756852837803</v>
      </c>
      <c r="Z356" s="13">
        <v>210927</v>
      </c>
      <c r="AA356" s="13">
        <v>94260</v>
      </c>
      <c r="AB356" s="13">
        <v>93448</v>
      </c>
    </row>
    <row r="357" spans="1:28">
      <c r="A357" s="2">
        <v>975</v>
      </c>
      <c r="B357" s="1" t="s">
        <v>531</v>
      </c>
      <c r="C357" s="13">
        <v>1564040.0522584363</v>
      </c>
      <c r="D357" s="13">
        <v>1527286.7173820583</v>
      </c>
      <c r="E357" s="13">
        <v>36753.334876378176</v>
      </c>
      <c r="F357" s="13">
        <v>1438452</v>
      </c>
      <c r="G357" s="13">
        <v>1396374</v>
      </c>
      <c r="H357" s="13">
        <v>42078</v>
      </c>
      <c r="I357" s="13">
        <v>45634</v>
      </c>
      <c r="J357" s="13">
        <v>44314</v>
      </c>
      <c r="K357" s="13">
        <v>1320</v>
      </c>
      <c r="L357" s="35">
        <v>398814</v>
      </c>
      <c r="M357" s="13">
        <v>560388</v>
      </c>
      <c r="N357" s="13">
        <v>429841</v>
      </c>
      <c r="O357" s="13">
        <v>0</v>
      </c>
      <c r="P357" s="13">
        <v>130547</v>
      </c>
      <c r="Q357" s="35">
        <v>43258.399854306124</v>
      </c>
      <c r="R357" s="13">
        <v>162606</v>
      </c>
      <c r="S357" s="13">
        <v>0</v>
      </c>
      <c r="T357" s="13">
        <v>121954.5</v>
      </c>
      <c r="U357" s="35">
        <v>0</v>
      </c>
      <c r="V357" s="13">
        <v>0</v>
      </c>
      <c r="W357" s="13">
        <v>0</v>
      </c>
      <c r="X357" s="13">
        <v>0</v>
      </c>
      <c r="Y357" s="35">
        <v>15650.092309341839</v>
      </c>
      <c r="Z357" s="13">
        <v>3715</v>
      </c>
      <c r="AA357" s="13">
        <v>39596</v>
      </c>
      <c r="AB357" s="13">
        <v>-26417</v>
      </c>
    </row>
    <row r="358" spans="1:28">
      <c r="A358" s="2">
        <v>977</v>
      </c>
      <c r="B358" s="1" t="s">
        <v>532</v>
      </c>
      <c r="C358" s="13">
        <v>224397.44466313353</v>
      </c>
      <c r="D358" s="13">
        <v>224397.44466313353</v>
      </c>
      <c r="E358" s="13">
        <v>0</v>
      </c>
      <c r="F358" s="13">
        <v>322782</v>
      </c>
      <c r="G358" s="13">
        <v>319194</v>
      </c>
      <c r="H358" s="13">
        <v>3588</v>
      </c>
      <c r="I358" s="13">
        <v>12854</v>
      </c>
      <c r="J358" s="13">
        <v>12854</v>
      </c>
      <c r="K358" s="13">
        <v>0</v>
      </c>
      <c r="L358" s="35">
        <v>125052</v>
      </c>
      <c r="M358" s="13">
        <v>158077</v>
      </c>
      <c r="N358" s="13">
        <v>136122</v>
      </c>
      <c r="O358" s="13">
        <v>18279</v>
      </c>
      <c r="P358" s="13">
        <v>40234</v>
      </c>
      <c r="Q358" s="35">
        <v>20131.751507399706</v>
      </c>
      <c r="R358" s="13">
        <v>80610</v>
      </c>
      <c r="S358" s="13">
        <v>0</v>
      </c>
      <c r="T358" s="13">
        <v>60457.5</v>
      </c>
      <c r="U358" s="35">
        <v>2644.0609657528057</v>
      </c>
      <c r="V358" s="13">
        <v>0</v>
      </c>
      <c r="W358" s="13">
        <v>0</v>
      </c>
      <c r="X358" s="13">
        <v>0</v>
      </c>
      <c r="Y358" s="35">
        <v>0</v>
      </c>
      <c r="Z358" s="13">
        <v>1547</v>
      </c>
      <c r="AA358" s="13">
        <v>0</v>
      </c>
      <c r="AB358" s="13">
        <v>1392</v>
      </c>
    </row>
    <row r="359" spans="1:28">
      <c r="A359" s="2">
        <v>981</v>
      </c>
      <c r="B359" s="1" t="s">
        <v>298</v>
      </c>
      <c r="C359" s="13">
        <v>3435670.6969257034</v>
      </c>
      <c r="D359" s="13">
        <v>3329597.1829941152</v>
      </c>
      <c r="E359" s="13">
        <v>106073.51393158843</v>
      </c>
      <c r="F359" s="13">
        <v>3661988</v>
      </c>
      <c r="G359" s="13">
        <v>3561136</v>
      </c>
      <c r="H359" s="13">
        <v>100852</v>
      </c>
      <c r="I359" s="13">
        <v>45349</v>
      </c>
      <c r="J359" s="13">
        <v>43010</v>
      </c>
      <c r="K359" s="13">
        <v>2339</v>
      </c>
      <c r="L359" s="35">
        <v>662690</v>
      </c>
      <c r="M359" s="13">
        <v>916414</v>
      </c>
      <c r="N359" s="13">
        <v>499349</v>
      </c>
      <c r="O359" s="13">
        <v>0</v>
      </c>
      <c r="P359" s="13">
        <v>417065</v>
      </c>
      <c r="Q359" s="35">
        <v>48360.256993288429</v>
      </c>
      <c r="R359" s="13">
        <v>142646</v>
      </c>
      <c r="S359" s="13">
        <v>179</v>
      </c>
      <c r="T359" s="13">
        <v>106850.25</v>
      </c>
      <c r="U359" s="35">
        <v>2387.534521062219</v>
      </c>
      <c r="V359" s="13">
        <v>24986</v>
      </c>
      <c r="W359" s="13">
        <v>0</v>
      </c>
      <c r="X359" s="13">
        <v>18739.5</v>
      </c>
      <c r="Y359" s="35">
        <v>0</v>
      </c>
      <c r="Z359" s="13">
        <v>36935</v>
      </c>
      <c r="AA359" s="13">
        <v>6405</v>
      </c>
      <c r="AB359" s="13">
        <v>25063</v>
      </c>
    </row>
    <row r="360" spans="1:28">
      <c r="A360" s="2">
        <v>983</v>
      </c>
      <c r="B360" s="1" t="s">
        <v>299</v>
      </c>
      <c r="C360" s="13">
        <v>29692292.696970072</v>
      </c>
      <c r="D360" s="13">
        <v>29048586.491567127</v>
      </c>
      <c r="E360" s="13">
        <v>643706.20540294365</v>
      </c>
      <c r="F360" s="13">
        <v>28516038</v>
      </c>
      <c r="G360" s="13">
        <v>27891385</v>
      </c>
      <c r="H360" s="13">
        <v>624653</v>
      </c>
      <c r="I360" s="13">
        <v>896419</v>
      </c>
      <c r="J360" s="13">
        <v>760941</v>
      </c>
      <c r="K360" s="13">
        <v>135478</v>
      </c>
      <c r="L360" s="35">
        <v>9509478</v>
      </c>
      <c r="M360" s="13">
        <v>11754226</v>
      </c>
      <c r="N360" s="13">
        <v>7997328</v>
      </c>
      <c r="O360" s="13">
        <v>187447</v>
      </c>
      <c r="P360" s="13">
        <v>3944345</v>
      </c>
      <c r="Q360" s="35">
        <v>333156.17108321778</v>
      </c>
      <c r="R360" s="13">
        <v>873302</v>
      </c>
      <c r="S360" s="13">
        <v>36490</v>
      </c>
      <c r="T360" s="13">
        <v>627609</v>
      </c>
      <c r="U360" s="35">
        <v>83833.367435009408</v>
      </c>
      <c r="V360" s="13">
        <v>260761</v>
      </c>
      <c r="W360" s="13">
        <v>23182</v>
      </c>
      <c r="X360" s="13">
        <v>178184.25</v>
      </c>
      <c r="Y360" s="35">
        <v>165354.42766532753</v>
      </c>
      <c r="Z360" s="13">
        <v>936257</v>
      </c>
      <c r="AA360" s="13">
        <v>389805</v>
      </c>
      <c r="AB360" s="13">
        <v>418046</v>
      </c>
    </row>
    <row r="361" spans="1:28">
      <c r="A361" s="2">
        <v>984</v>
      </c>
      <c r="B361" s="1" t="s">
        <v>300</v>
      </c>
      <c r="C361" s="13">
        <v>6973630.0195756732</v>
      </c>
      <c r="D361" s="13">
        <v>6801777.4984055096</v>
      </c>
      <c r="E361" s="13">
        <v>171852.52117016329</v>
      </c>
      <c r="F361" s="13">
        <v>6722794</v>
      </c>
      <c r="G361" s="13">
        <v>6562590</v>
      </c>
      <c r="H361" s="13">
        <v>160204</v>
      </c>
      <c r="I361" s="13">
        <v>131056</v>
      </c>
      <c r="J361" s="13">
        <v>119851</v>
      </c>
      <c r="K361" s="13">
        <v>11205</v>
      </c>
      <c r="L361" s="35">
        <v>1513824</v>
      </c>
      <c r="M361" s="13">
        <v>1424061</v>
      </c>
      <c r="N361" s="13">
        <v>1343975</v>
      </c>
      <c r="O361" s="13">
        <v>100860</v>
      </c>
      <c r="P361" s="13">
        <v>180946</v>
      </c>
      <c r="Q361" s="35">
        <v>181867.4002555279</v>
      </c>
      <c r="R361" s="13">
        <v>349788</v>
      </c>
      <c r="S361" s="13">
        <v>0</v>
      </c>
      <c r="T361" s="13">
        <v>262341</v>
      </c>
      <c r="U361" s="35">
        <v>21892.299486307587</v>
      </c>
      <c r="V361" s="13">
        <v>66891</v>
      </c>
      <c r="W361" s="13">
        <v>0</v>
      </c>
      <c r="X361" s="13">
        <v>50168.25</v>
      </c>
      <c r="Y361" s="35">
        <v>11330.959983649016</v>
      </c>
      <c r="Z361" s="13">
        <v>286591</v>
      </c>
      <c r="AA361" s="13">
        <v>179461</v>
      </c>
      <c r="AB361" s="13">
        <v>83218</v>
      </c>
    </row>
    <row r="362" spans="1:28">
      <c r="A362" s="2">
        <v>988</v>
      </c>
      <c r="B362" s="1" t="s">
        <v>302</v>
      </c>
      <c r="C362" s="13">
        <v>10145576.743206423</v>
      </c>
      <c r="D362" s="13">
        <v>9897723.3139884993</v>
      </c>
      <c r="E362" s="13">
        <v>247853.42921792335</v>
      </c>
      <c r="F362" s="13">
        <v>9697542</v>
      </c>
      <c r="G362" s="13">
        <v>9509566</v>
      </c>
      <c r="H362" s="13">
        <v>187976</v>
      </c>
      <c r="I362" s="13">
        <v>266396</v>
      </c>
      <c r="J362" s="13">
        <v>259890</v>
      </c>
      <c r="K362" s="13">
        <v>6506</v>
      </c>
      <c r="L362" s="35">
        <v>3563848</v>
      </c>
      <c r="M362" s="13">
        <v>4029079</v>
      </c>
      <c r="N362" s="13">
        <v>3114475</v>
      </c>
      <c r="O362" s="13">
        <v>9000</v>
      </c>
      <c r="P362" s="13">
        <v>923604</v>
      </c>
      <c r="Q362" s="35">
        <v>310460.66881802323</v>
      </c>
      <c r="R362" s="13">
        <v>899534</v>
      </c>
      <c r="S362" s="13">
        <v>10719</v>
      </c>
      <c r="T362" s="13">
        <v>666611.25</v>
      </c>
      <c r="U362" s="35">
        <v>39431.310185540868</v>
      </c>
      <c r="V362" s="13">
        <v>226803</v>
      </c>
      <c r="W362" s="13">
        <v>14236</v>
      </c>
      <c r="X362" s="13">
        <v>159425.25</v>
      </c>
      <c r="Y362" s="35">
        <v>86420.099647180628</v>
      </c>
      <c r="Z362" s="13">
        <v>636223</v>
      </c>
      <c r="AA362" s="13">
        <v>198873</v>
      </c>
      <c r="AB362" s="13">
        <v>333953</v>
      </c>
    </row>
    <row r="363" spans="1:28">
      <c r="A363" s="2">
        <v>993</v>
      </c>
      <c r="B363" s="1" t="s">
        <v>506</v>
      </c>
      <c r="C363" s="13">
        <v>368070.77586546657</v>
      </c>
      <c r="D363" s="13">
        <v>364755.90084329312</v>
      </c>
      <c r="E363" s="13">
        <v>3314.8750221734231</v>
      </c>
      <c r="F363" s="13">
        <v>362654</v>
      </c>
      <c r="G363" s="13">
        <v>355314</v>
      </c>
      <c r="H363" s="13">
        <v>7340</v>
      </c>
      <c r="I363" s="13">
        <v>5201</v>
      </c>
      <c r="J363" s="13">
        <v>4098</v>
      </c>
      <c r="K363" s="13">
        <v>1103</v>
      </c>
      <c r="L363" s="35">
        <v>150216</v>
      </c>
      <c r="M363" s="13">
        <v>261311.25</v>
      </c>
      <c r="N363" s="13">
        <v>49363</v>
      </c>
      <c r="O363" s="13">
        <v>0</v>
      </c>
      <c r="P363" s="13">
        <v>112662</v>
      </c>
      <c r="Q363" s="35">
        <v>12938.503869024869</v>
      </c>
      <c r="R363" s="13">
        <v>7887</v>
      </c>
      <c r="S363" s="13">
        <v>0</v>
      </c>
      <c r="T363" s="13">
        <v>5915.25</v>
      </c>
      <c r="U363" s="35">
        <v>1999.2427865220304</v>
      </c>
      <c r="V363" s="13">
        <v>0</v>
      </c>
      <c r="W363" s="13">
        <v>0</v>
      </c>
      <c r="X363" s="13">
        <v>0</v>
      </c>
      <c r="Y363" s="35">
        <v>7623.3309767367055</v>
      </c>
      <c r="Z363" s="13">
        <v>78656</v>
      </c>
      <c r="AA363" s="13">
        <v>18724</v>
      </c>
      <c r="AB363" s="13">
        <v>45877</v>
      </c>
    </row>
    <row r="364" spans="1:28">
      <c r="A364" s="2">
        <v>994</v>
      </c>
      <c r="B364" s="1" t="s">
        <v>303</v>
      </c>
      <c r="C364" s="13">
        <v>3139787.3057939</v>
      </c>
      <c r="D364" s="13">
        <v>3018984.6059985957</v>
      </c>
      <c r="E364" s="13">
        <v>120802.69979530424</v>
      </c>
      <c r="F364" s="13">
        <v>3379808</v>
      </c>
      <c r="G364" s="13">
        <v>3243753</v>
      </c>
      <c r="H364" s="13">
        <v>136055</v>
      </c>
      <c r="I364" s="13">
        <v>248365</v>
      </c>
      <c r="J364" s="13">
        <v>214941</v>
      </c>
      <c r="K364" s="13">
        <v>33424</v>
      </c>
      <c r="L364" s="35">
        <v>1099322</v>
      </c>
      <c r="M364" s="13">
        <v>1767159</v>
      </c>
      <c r="N364" s="13">
        <v>1341510</v>
      </c>
      <c r="O364" s="13">
        <v>0</v>
      </c>
      <c r="P364" s="13">
        <v>425649</v>
      </c>
      <c r="Q364" s="35">
        <v>46744.890234670704</v>
      </c>
      <c r="R364" s="13">
        <v>130130</v>
      </c>
      <c r="S364" s="13">
        <v>2391</v>
      </c>
      <c r="T364" s="13">
        <v>95804.25</v>
      </c>
      <c r="U364" s="35">
        <v>17903.006840462334</v>
      </c>
      <c r="V364" s="13">
        <v>48992</v>
      </c>
      <c r="W364" s="13">
        <v>8074</v>
      </c>
      <c r="X364" s="13">
        <v>30688.5</v>
      </c>
      <c r="Y364" s="35">
        <v>37941.411210475351</v>
      </c>
      <c r="Z364" s="13">
        <v>73691</v>
      </c>
      <c r="AA364" s="13">
        <v>75118</v>
      </c>
      <c r="AB364" s="13">
        <v>4389</v>
      </c>
    </row>
    <row r="365" spans="1:28">
      <c r="A365" s="2">
        <v>995</v>
      </c>
      <c r="B365" s="1" t="s">
        <v>304</v>
      </c>
      <c r="C365" s="13">
        <v>24649094.936848931</v>
      </c>
      <c r="D365" s="13">
        <v>23553761.255759981</v>
      </c>
      <c r="E365" s="13">
        <v>1095333.6810889516</v>
      </c>
      <c r="F365" s="13">
        <v>25418041</v>
      </c>
      <c r="G365" s="13">
        <v>24464313</v>
      </c>
      <c r="H365" s="13">
        <v>953728</v>
      </c>
      <c r="I365" s="13">
        <v>782078</v>
      </c>
      <c r="J365" s="13">
        <v>750897</v>
      </c>
      <c r="K365" s="13">
        <v>31181</v>
      </c>
      <c r="L365" s="35">
        <v>8529429</v>
      </c>
      <c r="M365" s="13">
        <v>11009827</v>
      </c>
      <c r="N365" s="13">
        <v>9319521</v>
      </c>
      <c r="O365" s="13">
        <v>3120931</v>
      </c>
      <c r="P365" s="13">
        <v>4811237</v>
      </c>
      <c r="Q365" s="35">
        <v>123443.09924972586</v>
      </c>
      <c r="R365" s="13">
        <v>376834</v>
      </c>
      <c r="S365" s="13">
        <v>10567</v>
      </c>
      <c r="T365" s="13">
        <v>274700.25</v>
      </c>
      <c r="U365" s="35">
        <v>26156.285552022022</v>
      </c>
      <c r="V365" s="13">
        <v>155102</v>
      </c>
      <c r="W365" s="13">
        <v>828</v>
      </c>
      <c r="X365" s="13">
        <v>115705.5</v>
      </c>
      <c r="Y365" s="35">
        <v>92073.442049501929</v>
      </c>
      <c r="Z365" s="13">
        <v>726186</v>
      </c>
      <c r="AA365" s="13">
        <v>208491</v>
      </c>
      <c r="AB365" s="13">
        <v>412037</v>
      </c>
    </row>
    <row r="366" spans="1:28">
      <c r="A366" s="2">
        <v>1507</v>
      </c>
      <c r="B366" s="1" t="s">
        <v>305</v>
      </c>
      <c r="C366" s="13">
        <v>2348140.609467214</v>
      </c>
      <c r="D366" s="13">
        <v>2305231.2557480824</v>
      </c>
      <c r="E366" s="13">
        <v>42909.353719131599</v>
      </c>
      <c r="F366" s="13">
        <v>2258758</v>
      </c>
      <c r="G366" s="13">
        <v>2221868</v>
      </c>
      <c r="H366" s="13">
        <v>36890</v>
      </c>
      <c r="I366" s="13">
        <v>46667</v>
      </c>
      <c r="J366" s="13">
        <v>46667</v>
      </c>
      <c r="K366" s="13">
        <v>0</v>
      </c>
      <c r="L366" s="35">
        <v>757566</v>
      </c>
      <c r="M366" s="13">
        <v>882285</v>
      </c>
      <c r="N366" s="13">
        <v>667329</v>
      </c>
      <c r="O366" s="13">
        <v>20237</v>
      </c>
      <c r="P366" s="13">
        <v>235193</v>
      </c>
      <c r="Q366" s="35">
        <v>95028.443065785221</v>
      </c>
      <c r="R366" s="13">
        <v>173603</v>
      </c>
      <c r="S366" s="13">
        <v>1589</v>
      </c>
      <c r="T366" s="13">
        <v>129010.5</v>
      </c>
      <c r="U366" s="35">
        <v>41981.909724772449</v>
      </c>
      <c r="V366" s="13">
        <v>124810</v>
      </c>
      <c r="W366" s="13">
        <v>31</v>
      </c>
      <c r="X366" s="13">
        <v>93584.25</v>
      </c>
      <c r="Y366" s="35">
        <v>95014.43778417373</v>
      </c>
      <c r="Z366" s="13">
        <v>1123182</v>
      </c>
      <c r="AA366" s="13">
        <v>524582</v>
      </c>
      <c r="AB366" s="13">
        <v>458261</v>
      </c>
    </row>
    <row r="367" spans="1:28">
      <c r="A367" s="2">
        <v>1651</v>
      </c>
      <c r="B367" s="1" t="s">
        <v>314</v>
      </c>
      <c r="C367" s="13">
        <v>3839034.9114355454</v>
      </c>
      <c r="D367" s="13">
        <v>3825909.6973567521</v>
      </c>
      <c r="E367" s="13">
        <v>13125.214078793195</v>
      </c>
      <c r="F367" s="13">
        <v>4506283</v>
      </c>
      <c r="G367" s="13">
        <v>4488613</v>
      </c>
      <c r="H367" s="13">
        <v>17670</v>
      </c>
      <c r="I367" s="13">
        <v>90085</v>
      </c>
      <c r="J367" s="13">
        <v>89916</v>
      </c>
      <c r="K367" s="13">
        <v>169</v>
      </c>
      <c r="L367" s="35">
        <v>1532184</v>
      </c>
      <c r="M367" s="13">
        <v>1917248</v>
      </c>
      <c r="N367" s="13">
        <v>1107615</v>
      </c>
      <c r="O367" s="13">
        <v>0</v>
      </c>
      <c r="P367" s="13">
        <v>809633</v>
      </c>
      <c r="Q367" s="35">
        <v>95895.314582174557</v>
      </c>
      <c r="R367" s="13">
        <v>260891</v>
      </c>
      <c r="S367" s="13">
        <v>4753</v>
      </c>
      <c r="T367" s="13">
        <v>192103.5</v>
      </c>
      <c r="U367" s="35">
        <v>8471.0635344838647</v>
      </c>
      <c r="V367" s="13">
        <v>7966</v>
      </c>
      <c r="W367" s="13">
        <v>0</v>
      </c>
      <c r="X367" s="13">
        <v>5974.5</v>
      </c>
      <c r="Y367" s="35">
        <v>13173.330474145008</v>
      </c>
      <c r="Z367" s="13">
        <v>234079</v>
      </c>
      <c r="AA367" s="13">
        <v>61690</v>
      </c>
      <c r="AB367" s="13">
        <v>134815</v>
      </c>
    </row>
    <row r="368" spans="1:28">
      <c r="A368" s="2">
        <v>1652</v>
      </c>
      <c r="B368" s="1" t="s">
        <v>315</v>
      </c>
      <c r="C368" s="13">
        <v>3348861.9176693624</v>
      </c>
      <c r="D368" s="13">
        <v>3287479.5338660483</v>
      </c>
      <c r="E368" s="13">
        <v>61382.3838033141</v>
      </c>
      <c r="F368" s="13">
        <v>3385329</v>
      </c>
      <c r="G368" s="13">
        <v>3346984</v>
      </c>
      <c r="H368" s="13">
        <v>38345</v>
      </c>
      <c r="I368" s="13">
        <v>113865</v>
      </c>
      <c r="J368" s="13">
        <v>111398</v>
      </c>
      <c r="K368" s="13">
        <v>2467</v>
      </c>
      <c r="L368" s="35">
        <v>919823</v>
      </c>
      <c r="M368" s="13">
        <v>1293633</v>
      </c>
      <c r="N368" s="13">
        <v>706465</v>
      </c>
      <c r="O368" s="13">
        <v>50786</v>
      </c>
      <c r="P368" s="13">
        <v>637954</v>
      </c>
      <c r="Q368" s="35">
        <v>38819.633024743656</v>
      </c>
      <c r="R368" s="13">
        <v>163959</v>
      </c>
      <c r="S368" s="13">
        <v>7073</v>
      </c>
      <c r="T368" s="13">
        <v>117664.5</v>
      </c>
      <c r="U368" s="35">
        <v>14469.229652487995</v>
      </c>
      <c r="V368" s="13">
        <v>78910</v>
      </c>
      <c r="W368" s="13">
        <v>46</v>
      </c>
      <c r="X368" s="13">
        <v>59148</v>
      </c>
      <c r="Y368" s="35">
        <v>24040.056558319066</v>
      </c>
      <c r="Z368" s="13">
        <v>89326</v>
      </c>
      <c r="AA368" s="13">
        <v>173599</v>
      </c>
      <c r="AB368" s="13">
        <v>-61636</v>
      </c>
    </row>
    <row r="369" spans="1:28">
      <c r="A369" s="2">
        <v>1655</v>
      </c>
      <c r="B369" s="1" t="s">
        <v>316</v>
      </c>
      <c r="C369" s="13">
        <v>3471726.4795045159</v>
      </c>
      <c r="D369" s="13">
        <v>3314272.4027292393</v>
      </c>
      <c r="E369" s="13">
        <v>157454.07677527648</v>
      </c>
      <c r="F369" s="13">
        <v>3618676</v>
      </c>
      <c r="G369" s="13">
        <v>3511967</v>
      </c>
      <c r="H369" s="13">
        <v>106709</v>
      </c>
      <c r="I369" s="13">
        <v>189376</v>
      </c>
      <c r="J369" s="13">
        <v>186603</v>
      </c>
      <c r="K369" s="13">
        <v>2773</v>
      </c>
      <c r="L369" s="35">
        <v>972883</v>
      </c>
      <c r="M369" s="13">
        <v>1403394</v>
      </c>
      <c r="N369" s="13">
        <v>697460</v>
      </c>
      <c r="O369" s="13">
        <v>0</v>
      </c>
      <c r="P369" s="13">
        <v>705934</v>
      </c>
      <c r="Q369" s="35">
        <v>168807.54353291445</v>
      </c>
      <c r="R369" s="13">
        <v>403005</v>
      </c>
      <c r="S369" s="13">
        <v>14722</v>
      </c>
      <c r="T369" s="13">
        <v>291212.25</v>
      </c>
      <c r="U369" s="35">
        <v>41956.738614585229</v>
      </c>
      <c r="V369" s="13">
        <v>105452</v>
      </c>
      <c r="W369" s="13">
        <v>545</v>
      </c>
      <c r="X369" s="13">
        <v>78680.25</v>
      </c>
      <c r="Y369" s="35">
        <v>60377.456416923269</v>
      </c>
      <c r="Z369" s="13">
        <v>114599</v>
      </c>
      <c r="AA369" s="13">
        <v>218833</v>
      </c>
      <c r="AB369" s="13">
        <v>-72220</v>
      </c>
    </row>
    <row r="370" spans="1:28">
      <c r="A370" s="2">
        <v>1658</v>
      </c>
      <c r="B370" s="1" t="s">
        <v>317</v>
      </c>
      <c r="C370" s="13">
        <v>963336.06139786623</v>
      </c>
      <c r="D370" s="13">
        <v>933660.09659883659</v>
      </c>
      <c r="E370" s="13">
        <v>29675.964799029669</v>
      </c>
      <c r="F370" s="13">
        <v>877737</v>
      </c>
      <c r="G370" s="13">
        <v>851089</v>
      </c>
      <c r="H370" s="13">
        <v>26648</v>
      </c>
      <c r="I370" s="13">
        <v>10214</v>
      </c>
      <c r="J370" s="13">
        <v>9011</v>
      </c>
      <c r="K370" s="13">
        <v>1203</v>
      </c>
      <c r="L370" s="35">
        <v>409929</v>
      </c>
      <c r="M370" s="13">
        <v>574265</v>
      </c>
      <c r="N370" s="13">
        <v>388312</v>
      </c>
      <c r="O370" s="13">
        <v>0</v>
      </c>
      <c r="P370" s="13">
        <v>185953</v>
      </c>
      <c r="Q370" s="35">
        <v>34990.378074903419</v>
      </c>
      <c r="R370" s="13">
        <v>143584</v>
      </c>
      <c r="S370" s="13">
        <v>0</v>
      </c>
      <c r="T370" s="13">
        <v>107688</v>
      </c>
      <c r="U370" s="35">
        <v>14831.037001526851</v>
      </c>
      <c r="V370" s="13">
        <v>41147</v>
      </c>
      <c r="W370" s="13">
        <v>0</v>
      </c>
      <c r="X370" s="13">
        <v>30860.25</v>
      </c>
      <c r="Y370" s="35">
        <v>1469.9198868833619</v>
      </c>
      <c r="Z370" s="13"/>
      <c r="AA370" s="13">
        <v>159059</v>
      </c>
      <c r="AB370" s="13"/>
    </row>
    <row r="371" spans="1:28">
      <c r="A371" s="2">
        <v>1659</v>
      </c>
      <c r="B371" s="1" t="s">
        <v>318</v>
      </c>
      <c r="C371" s="13">
        <v>1892326.7335870243</v>
      </c>
      <c r="D371" s="13">
        <v>1869915.8906014077</v>
      </c>
      <c r="E371" s="13">
        <v>22410.842985616571</v>
      </c>
      <c r="F371" s="13">
        <v>2031184</v>
      </c>
      <c r="G371" s="13">
        <v>2004545</v>
      </c>
      <c r="H371" s="13">
        <v>26639</v>
      </c>
      <c r="I371" s="13">
        <v>44980</v>
      </c>
      <c r="J371" s="13">
        <v>44980</v>
      </c>
      <c r="K371" s="13">
        <v>0</v>
      </c>
      <c r="L371" s="35">
        <v>570381</v>
      </c>
      <c r="M371" s="13">
        <v>659734</v>
      </c>
      <c r="N371" s="13">
        <v>277436</v>
      </c>
      <c r="O371" s="13">
        <v>0</v>
      </c>
      <c r="P371" s="13">
        <v>382298</v>
      </c>
      <c r="Q371" s="35">
        <v>82562.299455162676</v>
      </c>
      <c r="R371" s="13">
        <v>201293</v>
      </c>
      <c r="S371" s="13">
        <v>1264</v>
      </c>
      <c r="T371" s="13">
        <v>150021.75</v>
      </c>
      <c r="U371" s="35">
        <v>13931.005652919604</v>
      </c>
      <c r="V371" s="13">
        <v>25123</v>
      </c>
      <c r="W371" s="13">
        <v>0</v>
      </c>
      <c r="X371" s="13">
        <v>18842.25</v>
      </c>
      <c r="Y371" s="35">
        <v>116.75205141178007</v>
      </c>
      <c r="Z371" s="13">
        <v>28193</v>
      </c>
      <c r="AA371" s="13">
        <v>6365</v>
      </c>
      <c r="AB371" s="13">
        <v>17001</v>
      </c>
    </row>
    <row r="372" spans="1:28">
      <c r="A372" s="2">
        <v>1663</v>
      </c>
      <c r="B372" s="1" t="s">
        <v>319</v>
      </c>
      <c r="C372" s="13">
        <v>2386155.9476802708</v>
      </c>
      <c r="D372" s="13">
        <v>2365503.2567131664</v>
      </c>
      <c r="E372" s="13">
        <v>20652.690967104485</v>
      </c>
      <c r="F372" s="13">
        <v>2761031</v>
      </c>
      <c r="G372" s="13">
        <v>2744766</v>
      </c>
      <c r="H372" s="13">
        <v>16265</v>
      </c>
      <c r="I372" s="13">
        <v>73197</v>
      </c>
      <c r="J372" s="13">
        <v>73197</v>
      </c>
      <c r="K372" s="13">
        <v>0</v>
      </c>
      <c r="L372" s="35">
        <v>963867</v>
      </c>
      <c r="M372" s="13">
        <v>1457993</v>
      </c>
      <c r="N372" s="13">
        <v>824828</v>
      </c>
      <c r="O372" s="13">
        <v>0</v>
      </c>
      <c r="P372" s="13">
        <v>633165</v>
      </c>
      <c r="Q372" s="35">
        <v>35080.591328325871</v>
      </c>
      <c r="R372" s="13">
        <v>189858</v>
      </c>
      <c r="S372" s="13">
        <v>0</v>
      </c>
      <c r="T372" s="13">
        <v>142393.5</v>
      </c>
      <c r="U372" s="35">
        <v>7296.7765244454704</v>
      </c>
      <c r="V372" s="13">
        <v>22034</v>
      </c>
      <c r="W372" s="13">
        <v>0</v>
      </c>
      <c r="X372" s="13">
        <v>16525.5</v>
      </c>
      <c r="Y372" s="35">
        <v>0</v>
      </c>
      <c r="Z372" s="13">
        <v>77569</v>
      </c>
      <c r="AA372" s="13">
        <v>11403</v>
      </c>
      <c r="AB372" s="13">
        <v>50410</v>
      </c>
    </row>
    <row r="373" spans="1:28">
      <c r="A373" s="2">
        <v>1666</v>
      </c>
      <c r="B373" s="1" t="s">
        <v>508</v>
      </c>
      <c r="C373" s="13">
        <v>575853.77041472192</v>
      </c>
      <c r="D373" s="13">
        <v>561960.14194594254</v>
      </c>
      <c r="E373" s="13">
        <v>13893.628468779381</v>
      </c>
      <c r="F373" s="13">
        <v>618933</v>
      </c>
      <c r="G373" s="13">
        <v>596221</v>
      </c>
      <c r="H373" s="13">
        <v>22712</v>
      </c>
      <c r="I373" s="13">
        <v>37874</v>
      </c>
      <c r="J373" s="13">
        <v>37874</v>
      </c>
      <c r="K373" s="13">
        <v>0</v>
      </c>
      <c r="L373" s="35">
        <v>184361</v>
      </c>
      <c r="M373" s="13">
        <v>320201</v>
      </c>
      <c r="N373" s="13">
        <v>117244</v>
      </c>
      <c r="O373" s="13">
        <v>0</v>
      </c>
      <c r="P373" s="13">
        <v>138270.75</v>
      </c>
      <c r="Q373" s="35">
        <v>25084.550707351518</v>
      </c>
      <c r="R373" s="13">
        <v>57871</v>
      </c>
      <c r="S373" s="13">
        <v>0</v>
      </c>
      <c r="T373" s="13">
        <v>43403.25</v>
      </c>
      <c r="U373" s="35">
        <v>4642.2093561797401</v>
      </c>
      <c r="V373" s="13">
        <v>8661</v>
      </c>
      <c r="W373" s="13">
        <v>225</v>
      </c>
      <c r="X373" s="13">
        <v>6327</v>
      </c>
      <c r="Y373" s="35">
        <v>69823.737740950834</v>
      </c>
      <c r="Z373" s="13">
        <v>473171</v>
      </c>
      <c r="AA373" s="13">
        <v>193116</v>
      </c>
      <c r="AB373" s="13">
        <v>211688</v>
      </c>
    </row>
    <row r="374" spans="1:28">
      <c r="A374" s="2">
        <v>1667</v>
      </c>
      <c r="B374" s="1" t="s">
        <v>320</v>
      </c>
      <c r="C374" s="13">
        <v>707845.30327294953</v>
      </c>
      <c r="D374" s="13">
        <v>674784.83366883511</v>
      </c>
      <c r="E374" s="13">
        <v>33060.469604114463</v>
      </c>
      <c r="F374" s="13">
        <v>661560</v>
      </c>
      <c r="G374" s="13">
        <v>630575</v>
      </c>
      <c r="H374" s="13">
        <v>30985</v>
      </c>
      <c r="I374" s="13">
        <v>14612</v>
      </c>
      <c r="J374" s="13">
        <v>14612</v>
      </c>
      <c r="K374" s="13">
        <v>0</v>
      </c>
      <c r="L374" s="35">
        <v>167473</v>
      </c>
      <c r="M374" s="13">
        <v>290869.75</v>
      </c>
      <c r="N374" s="13">
        <v>144371</v>
      </c>
      <c r="O374" s="13">
        <v>0</v>
      </c>
      <c r="P374" s="13">
        <v>125604.75</v>
      </c>
      <c r="Q374" s="35">
        <v>57681.758922428933</v>
      </c>
      <c r="R374" s="13">
        <v>130258</v>
      </c>
      <c r="S374" s="13">
        <v>6803</v>
      </c>
      <c r="T374" s="13">
        <v>92591.25</v>
      </c>
      <c r="U374" s="35">
        <v>0</v>
      </c>
      <c r="V374" s="13">
        <v>0</v>
      </c>
      <c r="W374" s="13">
        <v>0</v>
      </c>
      <c r="X374" s="13">
        <v>0</v>
      </c>
      <c r="Y374" s="35">
        <v>97134.701276247855</v>
      </c>
      <c r="Z374" s="13">
        <v>256893</v>
      </c>
      <c r="AA374" s="13">
        <v>239200</v>
      </c>
      <c r="AB374" s="13">
        <v>17202</v>
      </c>
    </row>
    <row r="375" spans="1:28">
      <c r="A375" s="2">
        <v>1669</v>
      </c>
      <c r="B375" s="1" t="s">
        <v>321</v>
      </c>
      <c r="C375" s="13">
        <v>1580811.3830001331</v>
      </c>
      <c r="D375" s="13">
        <v>1552535.4741932142</v>
      </c>
      <c r="E375" s="13">
        <v>28275.908806918913</v>
      </c>
      <c r="F375" s="13">
        <v>1503609</v>
      </c>
      <c r="G375" s="13">
        <v>1473007</v>
      </c>
      <c r="H375" s="13">
        <v>30602</v>
      </c>
      <c r="I375" s="13">
        <v>52573</v>
      </c>
      <c r="J375" s="13">
        <v>32154</v>
      </c>
      <c r="K375" s="13">
        <v>20419</v>
      </c>
      <c r="L375" s="35">
        <v>331937</v>
      </c>
      <c r="M375" s="13">
        <v>414568</v>
      </c>
      <c r="N375" s="13">
        <v>470655</v>
      </c>
      <c r="O375" s="13">
        <v>26784</v>
      </c>
      <c r="P375" s="13">
        <v>-29303</v>
      </c>
      <c r="Q375" s="35">
        <v>28644.310735165804</v>
      </c>
      <c r="R375" s="13">
        <v>114622</v>
      </c>
      <c r="S375" s="13">
        <v>0</v>
      </c>
      <c r="T375" s="13">
        <v>85966.5</v>
      </c>
      <c r="U375" s="35">
        <v>5792.6385313450337</v>
      </c>
      <c r="V375" s="13">
        <v>12886</v>
      </c>
      <c r="W375" s="13">
        <v>0</v>
      </c>
      <c r="X375" s="13">
        <v>9664.5</v>
      </c>
      <c r="Y375" s="35">
        <v>289.22141844779583</v>
      </c>
      <c r="Z375" s="13">
        <v>17306</v>
      </c>
      <c r="AA375" s="13">
        <v>18163</v>
      </c>
      <c r="AB375" s="13">
        <v>428</v>
      </c>
    </row>
    <row r="376" spans="1:28">
      <c r="A376" s="2">
        <v>1670</v>
      </c>
      <c r="B376" s="1" t="s">
        <v>533</v>
      </c>
      <c r="C376" s="13">
        <v>351605.88979658188</v>
      </c>
      <c r="D376" s="13">
        <v>330117.64143454097</v>
      </c>
      <c r="E376" s="13">
        <v>21488.248362040922</v>
      </c>
      <c r="F376" s="13">
        <v>408357</v>
      </c>
      <c r="G376" s="13">
        <v>393119</v>
      </c>
      <c r="H376" s="13">
        <v>15238</v>
      </c>
      <c r="I376" s="13">
        <v>12677</v>
      </c>
      <c r="J376" s="13">
        <v>12677</v>
      </c>
      <c r="K376" s="13">
        <v>0</v>
      </c>
      <c r="L376" s="35">
        <v>244125</v>
      </c>
      <c r="M376" s="13">
        <v>351315</v>
      </c>
      <c r="N376" s="13">
        <v>157718</v>
      </c>
      <c r="O376" s="13">
        <v>0</v>
      </c>
      <c r="P376" s="13">
        <v>183093.75</v>
      </c>
      <c r="Q376" s="35">
        <v>26901.180028807652</v>
      </c>
      <c r="R376" s="13">
        <v>62231</v>
      </c>
      <c r="S376" s="13">
        <v>0</v>
      </c>
      <c r="T376" s="13">
        <v>46673.25</v>
      </c>
      <c r="U376" s="35">
        <v>7567.9678768103486</v>
      </c>
      <c r="V376" s="13">
        <v>39378</v>
      </c>
      <c r="W376" s="13">
        <v>0</v>
      </c>
      <c r="X376" s="13">
        <v>29533.5</v>
      </c>
      <c r="Y376" s="35">
        <v>0</v>
      </c>
      <c r="Z376" s="13">
        <v>5232</v>
      </c>
      <c r="AA376" s="13">
        <v>0</v>
      </c>
      <c r="AB376" s="13">
        <v>4709</v>
      </c>
    </row>
    <row r="377" spans="1:28">
      <c r="A377" s="2">
        <v>1671</v>
      </c>
      <c r="B377" s="1" t="s">
        <v>438</v>
      </c>
      <c r="C377" s="13">
        <v>409616.09887831745</v>
      </c>
      <c r="D377" s="13">
        <v>409323.90246788581</v>
      </c>
      <c r="E377" s="13">
        <v>292.19641043164086</v>
      </c>
      <c r="F377" s="13">
        <v>530406</v>
      </c>
      <c r="G377" s="13">
        <v>524371</v>
      </c>
      <c r="H377" s="13">
        <v>6035</v>
      </c>
      <c r="I377" s="13">
        <v>28886</v>
      </c>
      <c r="J377" s="13">
        <v>28886</v>
      </c>
      <c r="K377" s="13">
        <v>0</v>
      </c>
      <c r="L377" s="35">
        <v>153901</v>
      </c>
      <c r="M377" s="13">
        <v>241740</v>
      </c>
      <c r="N377" s="13">
        <v>90757</v>
      </c>
      <c r="O377" s="13">
        <v>895</v>
      </c>
      <c r="P377" s="13">
        <v>115425.75</v>
      </c>
      <c r="Q377" s="35">
        <v>20505.884644689766</v>
      </c>
      <c r="R377" s="13">
        <v>91141</v>
      </c>
      <c r="S377" s="13">
        <v>518</v>
      </c>
      <c r="T377" s="13">
        <v>67967.25</v>
      </c>
      <c r="U377" s="35">
        <v>5667.0018596279715</v>
      </c>
      <c r="V377" s="13">
        <v>15815</v>
      </c>
      <c r="W377" s="13">
        <v>0</v>
      </c>
      <c r="X377" s="13">
        <v>11861.25</v>
      </c>
      <c r="Y377" s="35">
        <v>1745.0385822893386</v>
      </c>
      <c r="Z377" s="13">
        <v>64164</v>
      </c>
      <c r="AA377" s="13">
        <v>69553</v>
      </c>
      <c r="AB377" s="13">
        <v>-3417</v>
      </c>
    </row>
    <row r="378" spans="1:28">
      <c r="A378" s="2">
        <v>1672</v>
      </c>
      <c r="B378" s="1" t="s">
        <v>446</v>
      </c>
      <c r="C378" s="13">
        <v>836328.67677892244</v>
      </c>
      <c r="D378" s="13">
        <v>790368.04650149622</v>
      </c>
      <c r="E378" s="13">
        <v>45960.630277426266</v>
      </c>
      <c r="F378" s="13">
        <v>864714</v>
      </c>
      <c r="G378" s="13">
        <v>824371</v>
      </c>
      <c r="H378" s="13">
        <v>40343</v>
      </c>
      <c r="I378" s="13">
        <v>28240</v>
      </c>
      <c r="J378" s="13">
        <v>28240</v>
      </c>
      <c r="K378" s="13">
        <v>0</v>
      </c>
      <c r="L378" s="35">
        <v>246820</v>
      </c>
      <c r="M378" s="13">
        <v>379473</v>
      </c>
      <c r="N378" s="13">
        <v>129938</v>
      </c>
      <c r="O378" s="13">
        <v>0</v>
      </c>
      <c r="P378" s="13">
        <v>185115</v>
      </c>
      <c r="Q378" s="35">
        <v>37601.754103540581</v>
      </c>
      <c r="R378" s="13">
        <v>93035</v>
      </c>
      <c r="S378" s="13">
        <v>0</v>
      </c>
      <c r="T378" s="13">
        <v>69776.25</v>
      </c>
      <c r="U378" s="35">
        <v>4119.3069019426994</v>
      </c>
      <c r="V378" s="13">
        <v>43309</v>
      </c>
      <c r="W378" s="13">
        <v>0</v>
      </c>
      <c r="X378" s="13">
        <v>32481.75</v>
      </c>
      <c r="Y378" s="35">
        <v>21317.99981906699</v>
      </c>
      <c r="Z378" s="13">
        <v>36935</v>
      </c>
      <c r="AA378" s="13">
        <v>143615</v>
      </c>
      <c r="AB378" s="13">
        <v>-79228</v>
      </c>
    </row>
    <row r="379" spans="1:28">
      <c r="A379" s="2">
        <v>1674</v>
      </c>
      <c r="B379" s="1" t="s">
        <v>322</v>
      </c>
      <c r="C379" s="13">
        <v>20104027.766378265</v>
      </c>
      <c r="D379" s="13">
        <v>19520487.910355646</v>
      </c>
      <c r="E379" s="13">
        <v>583539.85602261743</v>
      </c>
      <c r="F379" s="13">
        <v>18176517</v>
      </c>
      <c r="G379" s="13">
        <v>17662540</v>
      </c>
      <c r="H379" s="13">
        <v>513977</v>
      </c>
      <c r="I379" s="13">
        <v>539202</v>
      </c>
      <c r="J379" s="13">
        <v>521473</v>
      </c>
      <c r="K379" s="13">
        <v>17729</v>
      </c>
      <c r="L379" s="35">
        <v>3925618</v>
      </c>
      <c r="M379" s="13">
        <v>3587410</v>
      </c>
      <c r="N379" s="13">
        <v>3511362</v>
      </c>
      <c r="O379" s="13">
        <v>0</v>
      </c>
      <c r="P379" s="13">
        <v>76048</v>
      </c>
      <c r="Q379" s="35">
        <v>383169.80346473848</v>
      </c>
      <c r="R379" s="13">
        <v>1011152</v>
      </c>
      <c r="S379" s="13">
        <v>61732</v>
      </c>
      <c r="T379" s="13">
        <v>712065</v>
      </c>
      <c r="U379" s="35">
        <v>36774.116466646905</v>
      </c>
      <c r="V379" s="13">
        <v>156654</v>
      </c>
      <c r="W379" s="13">
        <v>1722</v>
      </c>
      <c r="X379" s="13">
        <v>116199</v>
      </c>
      <c r="Y379" s="35">
        <v>32612.893822477912</v>
      </c>
      <c r="Z379" s="13">
        <v>227616</v>
      </c>
      <c r="AA379" s="13">
        <v>77248</v>
      </c>
      <c r="AB379" s="13">
        <v>119032</v>
      </c>
    </row>
    <row r="380" spans="1:28">
      <c r="A380" s="2">
        <v>1676</v>
      </c>
      <c r="B380" s="1" t="s">
        <v>323</v>
      </c>
      <c r="C380" s="13">
        <v>3354055.8002030929</v>
      </c>
      <c r="D380" s="13">
        <v>3256184.9233762599</v>
      </c>
      <c r="E380" s="13">
        <v>97870.876826832959</v>
      </c>
      <c r="F380" s="13">
        <v>3848024</v>
      </c>
      <c r="G380" s="13">
        <v>3746278</v>
      </c>
      <c r="H380" s="13">
        <v>101746</v>
      </c>
      <c r="I380" s="13">
        <v>231131</v>
      </c>
      <c r="J380" s="13">
        <v>229910</v>
      </c>
      <c r="K380" s="13">
        <v>1221</v>
      </c>
      <c r="L380" s="35">
        <v>1232644</v>
      </c>
      <c r="M380" s="13">
        <v>1941156</v>
      </c>
      <c r="N380" s="13">
        <v>896385</v>
      </c>
      <c r="O380" s="13">
        <v>23112</v>
      </c>
      <c r="P380" s="13">
        <v>924483</v>
      </c>
      <c r="Q380" s="35">
        <v>131412.77618341928</v>
      </c>
      <c r="R380" s="13">
        <v>317721</v>
      </c>
      <c r="S380" s="13">
        <v>2482</v>
      </c>
      <c r="T380" s="13">
        <v>236429.25</v>
      </c>
      <c r="U380" s="35">
        <v>34231.177700081003</v>
      </c>
      <c r="V380" s="13">
        <v>77049</v>
      </c>
      <c r="W380" s="13">
        <v>1319</v>
      </c>
      <c r="X380" s="13">
        <v>56797.5</v>
      </c>
      <c r="Y380" s="35">
        <v>30050.128495944085</v>
      </c>
      <c r="Z380" s="13">
        <v>226163</v>
      </c>
      <c r="AA380" s="13">
        <v>183508</v>
      </c>
      <c r="AB380" s="13">
        <v>35143</v>
      </c>
    </row>
    <row r="381" spans="1:28">
      <c r="A381" s="2">
        <v>1679</v>
      </c>
      <c r="B381" s="1" t="s">
        <v>534</v>
      </c>
      <c r="C381" s="13">
        <v>1097862.0562200984</v>
      </c>
      <c r="D381" s="13">
        <v>1055523.4180430439</v>
      </c>
      <c r="E381" s="13">
        <v>42338.638177054476</v>
      </c>
      <c r="F381" s="13">
        <v>1144015</v>
      </c>
      <c r="G381" s="13">
        <v>1092737</v>
      </c>
      <c r="H381" s="13">
        <v>51278</v>
      </c>
      <c r="I381" s="13">
        <v>12329</v>
      </c>
      <c r="J381" s="13">
        <v>11554</v>
      </c>
      <c r="K381" s="13">
        <v>775</v>
      </c>
      <c r="L381" s="35">
        <v>278367</v>
      </c>
      <c r="M381" s="13">
        <v>310516</v>
      </c>
      <c r="N381" s="13">
        <v>288187</v>
      </c>
      <c r="O381" s="13">
        <v>0</v>
      </c>
      <c r="P381" s="13">
        <v>22329</v>
      </c>
      <c r="Q381" s="35">
        <v>86528.477058674544</v>
      </c>
      <c r="R381" s="13">
        <v>221386</v>
      </c>
      <c r="S381" s="13">
        <v>6447</v>
      </c>
      <c r="T381" s="13">
        <v>161204.25</v>
      </c>
      <c r="U381" s="35">
        <v>0</v>
      </c>
      <c r="V381" s="13">
        <v>17326</v>
      </c>
      <c r="W381" s="13">
        <v>0</v>
      </c>
      <c r="X381" s="13">
        <v>12994.5</v>
      </c>
      <c r="Y381" s="35">
        <v>0</v>
      </c>
      <c r="Z381" s="13">
        <v>0</v>
      </c>
      <c r="AA381" s="13">
        <v>2862</v>
      </c>
      <c r="AB381" s="13">
        <v>-2146</v>
      </c>
    </row>
    <row r="382" spans="1:28">
      <c r="A382" s="2">
        <v>1680</v>
      </c>
      <c r="B382" s="1" t="s">
        <v>324</v>
      </c>
      <c r="C382" s="13">
        <v>2209623.1227095267</v>
      </c>
      <c r="D382" s="13">
        <v>2179201.1245221607</v>
      </c>
      <c r="E382" s="13">
        <v>30421.998187365771</v>
      </c>
      <c r="F382" s="13">
        <v>2573971</v>
      </c>
      <c r="G382" s="13">
        <v>2543993</v>
      </c>
      <c r="H382" s="13">
        <v>29978</v>
      </c>
      <c r="I382" s="13">
        <v>48128</v>
      </c>
      <c r="J382" s="13">
        <v>48128</v>
      </c>
      <c r="K382" s="13">
        <v>0</v>
      </c>
      <c r="L382" s="35">
        <v>1250553</v>
      </c>
      <c r="M382" s="13">
        <v>1230728</v>
      </c>
      <c r="N382" s="13">
        <v>1217670</v>
      </c>
      <c r="O382" s="13">
        <v>34578</v>
      </c>
      <c r="P382" s="13">
        <v>47636</v>
      </c>
      <c r="Q382" s="35">
        <v>119917.22643385705</v>
      </c>
      <c r="R382" s="13">
        <v>388884</v>
      </c>
      <c r="S382" s="13">
        <v>1200</v>
      </c>
      <c r="T382" s="13">
        <v>290763</v>
      </c>
      <c r="U382" s="35">
        <v>19102.683839906964</v>
      </c>
      <c r="V382" s="13">
        <v>162775</v>
      </c>
      <c r="W382" s="13">
        <v>6707</v>
      </c>
      <c r="X382" s="13">
        <v>117051</v>
      </c>
      <c r="Y382" s="35">
        <v>2247.4191916315131</v>
      </c>
      <c r="Z382" s="13">
        <v>87651</v>
      </c>
      <c r="AA382" s="13">
        <v>14579</v>
      </c>
      <c r="AB382" s="13">
        <v>58964</v>
      </c>
    </row>
    <row r="383" spans="1:28">
      <c r="A383" s="2">
        <v>1681</v>
      </c>
      <c r="B383" s="1" t="s">
        <v>325</v>
      </c>
      <c r="C383" s="13">
        <v>3692103.8286278113</v>
      </c>
      <c r="D383" s="13">
        <v>3632316.7128865561</v>
      </c>
      <c r="E383" s="13">
        <v>59787.115741255395</v>
      </c>
      <c r="F383" s="13">
        <v>3799165</v>
      </c>
      <c r="G383" s="13">
        <v>3756157</v>
      </c>
      <c r="H383" s="13">
        <v>43008</v>
      </c>
      <c r="I383" s="13">
        <v>65781</v>
      </c>
      <c r="J383" s="13">
        <v>59275</v>
      </c>
      <c r="K383" s="13">
        <v>6506</v>
      </c>
      <c r="L383" s="35">
        <v>1182941</v>
      </c>
      <c r="M383" s="13">
        <v>1193045</v>
      </c>
      <c r="N383" s="13">
        <v>1339368</v>
      </c>
      <c r="O383" s="13">
        <v>131021</v>
      </c>
      <c r="P383" s="13">
        <v>-15302</v>
      </c>
      <c r="Q383" s="35">
        <v>96518.564520793603</v>
      </c>
      <c r="R383" s="13">
        <v>321902</v>
      </c>
      <c r="S383" s="13">
        <v>1942</v>
      </c>
      <c r="T383" s="13">
        <v>239970</v>
      </c>
      <c r="U383" s="35">
        <v>14766.248752697147</v>
      </c>
      <c r="V383" s="13">
        <v>77967</v>
      </c>
      <c r="W383" s="13">
        <v>1751</v>
      </c>
      <c r="X383" s="13">
        <v>57162</v>
      </c>
      <c r="Y383" s="35">
        <v>11263.451866793097</v>
      </c>
      <c r="Z383" s="13">
        <v>351060</v>
      </c>
      <c r="AA383" s="13">
        <v>114519</v>
      </c>
      <c r="AB383" s="13">
        <v>184932</v>
      </c>
    </row>
    <row r="384" spans="1:28">
      <c r="A384" s="2">
        <v>1684</v>
      </c>
      <c r="B384" s="1" t="s">
        <v>326</v>
      </c>
      <c r="C384" s="13">
        <v>3890348.797800248</v>
      </c>
      <c r="D384" s="13">
        <v>3673636.0456004543</v>
      </c>
      <c r="E384" s="13">
        <v>216712.75219979382</v>
      </c>
      <c r="F384" s="13">
        <v>4071711</v>
      </c>
      <c r="G384" s="13">
        <v>3874797</v>
      </c>
      <c r="H384" s="13">
        <v>196914</v>
      </c>
      <c r="I384" s="13">
        <v>193155</v>
      </c>
      <c r="J384" s="13">
        <v>177099</v>
      </c>
      <c r="K384" s="13">
        <v>16056</v>
      </c>
      <c r="L384" s="35">
        <v>1326153</v>
      </c>
      <c r="M384" s="13">
        <v>2241755</v>
      </c>
      <c r="N384" s="13">
        <v>1255869</v>
      </c>
      <c r="O384" s="13">
        <v>2256</v>
      </c>
      <c r="P384" s="13">
        <v>988142</v>
      </c>
      <c r="Q384" s="35">
        <v>129247.20016598393</v>
      </c>
      <c r="R384" s="13">
        <v>311475</v>
      </c>
      <c r="S384" s="13">
        <v>17989</v>
      </c>
      <c r="T384" s="13">
        <v>220114.5</v>
      </c>
      <c r="U384" s="35">
        <v>16932.277504111862</v>
      </c>
      <c r="V384" s="13">
        <v>112119</v>
      </c>
      <c r="W384" s="13">
        <v>2867</v>
      </c>
      <c r="X384" s="13">
        <v>81939</v>
      </c>
      <c r="Y384" s="35">
        <v>6265.3081054638415</v>
      </c>
      <c r="Z384" s="13">
        <v>38336</v>
      </c>
      <c r="AA384" s="13">
        <v>8207</v>
      </c>
      <c r="AB384" s="13">
        <v>24183</v>
      </c>
    </row>
    <row r="385" spans="1:28">
      <c r="A385" s="2">
        <v>1685</v>
      </c>
      <c r="B385" s="1" t="s">
        <v>327</v>
      </c>
      <c r="C385" s="13">
        <v>767270.99361228547</v>
      </c>
      <c r="D385" s="13">
        <v>751678.89579606091</v>
      </c>
      <c r="E385" s="13">
        <v>15592.097816224579</v>
      </c>
      <c r="F385" s="13">
        <v>818524</v>
      </c>
      <c r="G385" s="13">
        <v>806072</v>
      </c>
      <c r="H385" s="13">
        <v>12452</v>
      </c>
      <c r="I385" s="13">
        <v>25802</v>
      </c>
      <c r="J385" s="13">
        <v>25802</v>
      </c>
      <c r="K385" s="13">
        <v>0</v>
      </c>
      <c r="L385" s="35">
        <v>275210</v>
      </c>
      <c r="M385" s="13">
        <v>414341</v>
      </c>
      <c r="N385" s="13">
        <v>96586</v>
      </c>
      <c r="O385" s="13">
        <v>0</v>
      </c>
      <c r="P385" s="13">
        <v>206407.5</v>
      </c>
      <c r="Q385" s="35">
        <v>39494.629651874064</v>
      </c>
      <c r="R385" s="13">
        <v>123889</v>
      </c>
      <c r="S385" s="13">
        <v>0</v>
      </c>
      <c r="T385" s="13">
        <v>92916.75</v>
      </c>
      <c r="U385" s="35">
        <v>8089.1192972952358</v>
      </c>
      <c r="V385" s="13">
        <v>28766</v>
      </c>
      <c r="W385" s="13">
        <v>0</v>
      </c>
      <c r="X385" s="13">
        <v>21574.5</v>
      </c>
      <c r="Y385" s="35">
        <v>0</v>
      </c>
      <c r="Z385" s="13">
        <v>7380</v>
      </c>
      <c r="AA385" s="13">
        <v>104493</v>
      </c>
      <c r="AB385" s="13">
        <v>-72835</v>
      </c>
    </row>
    <row r="386" spans="1:28">
      <c r="A386" s="2">
        <v>1690</v>
      </c>
      <c r="B386" s="1" t="s">
        <v>328</v>
      </c>
      <c r="C386" s="13">
        <v>1417483.8377914708</v>
      </c>
      <c r="D386" s="13">
        <v>1404780.1325770875</v>
      </c>
      <c r="E386" s="13">
        <v>12703.705214383295</v>
      </c>
      <c r="F386" s="13">
        <v>1524676</v>
      </c>
      <c r="G386" s="13">
        <v>1503411</v>
      </c>
      <c r="H386" s="13">
        <v>21265</v>
      </c>
      <c r="I386" s="13">
        <v>71566</v>
      </c>
      <c r="J386" s="13">
        <v>71566</v>
      </c>
      <c r="K386" s="13">
        <v>0</v>
      </c>
      <c r="L386" s="35">
        <v>469334</v>
      </c>
      <c r="M386" s="13">
        <v>579564</v>
      </c>
      <c r="N386" s="13">
        <v>482073</v>
      </c>
      <c r="O386" s="13">
        <v>238236</v>
      </c>
      <c r="P386" s="13">
        <v>335727</v>
      </c>
      <c r="Q386" s="35">
        <v>62923.515294510515</v>
      </c>
      <c r="R386" s="13">
        <v>165598</v>
      </c>
      <c r="S386" s="13">
        <v>5440</v>
      </c>
      <c r="T386" s="13">
        <v>120118.5</v>
      </c>
      <c r="U386" s="35">
        <v>21515.60835037542</v>
      </c>
      <c r="V386" s="13">
        <v>47434</v>
      </c>
      <c r="W386" s="13">
        <v>11051</v>
      </c>
      <c r="X386" s="13">
        <v>27287.25</v>
      </c>
      <c r="Y386" s="35">
        <v>61157.498835662569</v>
      </c>
      <c r="Z386" s="13">
        <v>126752</v>
      </c>
      <c r="AA386" s="13">
        <v>267882</v>
      </c>
      <c r="AB386" s="13">
        <v>-102531</v>
      </c>
    </row>
    <row r="387" spans="1:28">
      <c r="A387" s="2">
        <v>1695</v>
      </c>
      <c r="B387" s="1" t="s">
        <v>329</v>
      </c>
      <c r="C387" s="13">
        <v>526701.07376168983</v>
      </c>
      <c r="D387" s="13">
        <v>522619.02773851075</v>
      </c>
      <c r="E387" s="13">
        <v>4082.0460231790503</v>
      </c>
      <c r="F387" s="13">
        <v>668274</v>
      </c>
      <c r="G387" s="13">
        <v>644326</v>
      </c>
      <c r="H387" s="13">
        <v>23948</v>
      </c>
      <c r="I387" s="13">
        <v>12683</v>
      </c>
      <c r="J387" s="13">
        <v>12683</v>
      </c>
      <c r="K387" s="13">
        <v>0</v>
      </c>
      <c r="L387" s="35">
        <v>149773</v>
      </c>
      <c r="M387" s="13">
        <v>124675</v>
      </c>
      <c r="N387" s="13">
        <v>200477</v>
      </c>
      <c r="O387" s="13">
        <v>43266</v>
      </c>
      <c r="P387" s="13">
        <v>-32536</v>
      </c>
      <c r="Q387" s="35">
        <v>31418.482761730276</v>
      </c>
      <c r="R387" s="13">
        <v>100497</v>
      </c>
      <c r="S387" s="13">
        <v>0</v>
      </c>
      <c r="T387" s="13">
        <v>75372.75</v>
      </c>
      <c r="U387" s="35">
        <v>8888.6850843726352</v>
      </c>
      <c r="V387" s="13">
        <v>17331</v>
      </c>
      <c r="W387" s="13">
        <v>0</v>
      </c>
      <c r="X387" s="13">
        <v>12998.25</v>
      </c>
      <c r="Y387" s="35">
        <v>3973.0376307157239</v>
      </c>
      <c r="Z387" s="13">
        <v>10464</v>
      </c>
      <c r="AA387" s="13">
        <v>6920</v>
      </c>
      <c r="AB387" s="13">
        <v>4228</v>
      </c>
    </row>
    <row r="388" spans="1:28">
      <c r="A388" s="2">
        <v>1696</v>
      </c>
      <c r="B388" s="1" t="s">
        <v>330</v>
      </c>
      <c r="C388" s="13">
        <v>1733355.9848839981</v>
      </c>
      <c r="D388" s="13">
        <v>1637546.6469869339</v>
      </c>
      <c r="E388" s="13">
        <v>95809.337897064193</v>
      </c>
      <c r="F388" s="13">
        <v>1607372</v>
      </c>
      <c r="G388" s="13">
        <v>1557498</v>
      </c>
      <c r="H388" s="13">
        <v>49874</v>
      </c>
      <c r="I388" s="13">
        <v>76031</v>
      </c>
      <c r="J388" s="13">
        <v>75135</v>
      </c>
      <c r="K388" s="13">
        <v>896</v>
      </c>
      <c r="L388" s="35">
        <v>425334</v>
      </c>
      <c r="M388" s="13">
        <v>654365</v>
      </c>
      <c r="N388" s="13">
        <v>321255</v>
      </c>
      <c r="O388" s="13">
        <v>0</v>
      </c>
      <c r="P388" s="13">
        <v>319000.5</v>
      </c>
      <c r="Q388" s="35">
        <v>53800.0703811325</v>
      </c>
      <c r="R388" s="13">
        <v>111503</v>
      </c>
      <c r="S388" s="13">
        <v>534</v>
      </c>
      <c r="T388" s="13">
        <v>83226.75</v>
      </c>
      <c r="U388" s="35">
        <v>12416.799215744282</v>
      </c>
      <c r="V388" s="13">
        <v>38496</v>
      </c>
      <c r="W388" s="13">
        <v>0</v>
      </c>
      <c r="X388" s="13">
        <v>28872</v>
      </c>
      <c r="Y388" s="35">
        <v>23040.612759798027</v>
      </c>
      <c r="Z388" s="13">
        <v>93204</v>
      </c>
      <c r="AA388" s="13">
        <v>18096</v>
      </c>
      <c r="AB388" s="13">
        <v>57535</v>
      </c>
    </row>
    <row r="389" spans="1:28">
      <c r="A389" s="2">
        <v>1700</v>
      </c>
      <c r="B389" s="1" t="s">
        <v>332</v>
      </c>
      <c r="C389" s="13">
        <v>3801715.7504313556</v>
      </c>
      <c r="D389" s="13">
        <v>3713687.5407746369</v>
      </c>
      <c r="E389" s="13">
        <v>88028.209656718624</v>
      </c>
      <c r="F389" s="13">
        <v>4284605</v>
      </c>
      <c r="G389" s="13">
        <v>4212994</v>
      </c>
      <c r="H389" s="13">
        <v>71611</v>
      </c>
      <c r="I389" s="13">
        <v>160652</v>
      </c>
      <c r="J389" s="13">
        <v>160652</v>
      </c>
      <c r="K389" s="13">
        <v>0</v>
      </c>
      <c r="L389" s="35">
        <v>1118734</v>
      </c>
      <c r="M389" s="13">
        <v>1712732</v>
      </c>
      <c r="N389" s="13">
        <v>786152</v>
      </c>
      <c r="O389" s="13">
        <v>4859</v>
      </c>
      <c r="P389" s="13">
        <v>839050.5</v>
      </c>
      <c r="Q389" s="35">
        <v>90117.544945468719</v>
      </c>
      <c r="R389" s="13">
        <v>253899</v>
      </c>
      <c r="S389" s="13">
        <v>0</v>
      </c>
      <c r="T389" s="13">
        <v>190424.25</v>
      </c>
      <c r="U389" s="35">
        <v>37427.470935419435</v>
      </c>
      <c r="V389" s="13">
        <v>82977</v>
      </c>
      <c r="W389" s="13">
        <v>1098</v>
      </c>
      <c r="X389" s="13">
        <v>61409.25</v>
      </c>
      <c r="Y389" s="35">
        <v>5858.4098668802126</v>
      </c>
      <c r="Z389" s="13">
        <v>11876</v>
      </c>
      <c r="AA389" s="13">
        <v>20442</v>
      </c>
      <c r="AB389" s="13">
        <v>-5074</v>
      </c>
    </row>
    <row r="390" spans="1:28">
      <c r="A390" s="2">
        <v>1701</v>
      </c>
      <c r="B390" s="1" t="s">
        <v>333</v>
      </c>
      <c r="C390" s="13">
        <v>1621342.4809895507</v>
      </c>
      <c r="D390" s="13">
        <v>1603578.1826242874</v>
      </c>
      <c r="E390" s="13">
        <v>17764.298365263203</v>
      </c>
      <c r="F390" s="13">
        <v>1753770</v>
      </c>
      <c r="G390" s="13">
        <v>1741148</v>
      </c>
      <c r="H390" s="13">
        <v>12622</v>
      </c>
      <c r="I390" s="13">
        <v>73537</v>
      </c>
      <c r="J390" s="13">
        <v>73537</v>
      </c>
      <c r="K390" s="13">
        <v>0</v>
      </c>
      <c r="L390" s="35">
        <v>798267</v>
      </c>
      <c r="M390" s="13">
        <v>1128730</v>
      </c>
      <c r="N390" s="13">
        <v>674047</v>
      </c>
      <c r="O390" s="13">
        <v>0</v>
      </c>
      <c r="P390" s="13">
        <v>454683</v>
      </c>
      <c r="Q390" s="35">
        <v>52498.16033301055</v>
      </c>
      <c r="R390" s="13">
        <v>110449</v>
      </c>
      <c r="S390" s="13">
        <v>0</v>
      </c>
      <c r="T390" s="13">
        <v>82836.75</v>
      </c>
      <c r="U390" s="35">
        <v>18245.771697446515</v>
      </c>
      <c r="V390" s="13">
        <v>35752</v>
      </c>
      <c r="W390" s="13">
        <v>0</v>
      </c>
      <c r="X390" s="13">
        <v>26814</v>
      </c>
      <c r="Y390" s="35">
        <v>2463.5838808790663</v>
      </c>
      <c r="Z390" s="13">
        <v>115315</v>
      </c>
      <c r="AA390" s="13">
        <v>19157</v>
      </c>
      <c r="AB390" s="13">
        <v>74925</v>
      </c>
    </row>
    <row r="391" spans="1:28">
      <c r="A391" s="2">
        <v>1702</v>
      </c>
      <c r="B391" s="1" t="s">
        <v>334</v>
      </c>
      <c r="C391" s="13">
        <v>631362.05291787628</v>
      </c>
      <c r="D391" s="13">
        <v>612632.88470369834</v>
      </c>
      <c r="E391" s="13">
        <v>18729.168214177898</v>
      </c>
      <c r="F391" s="13">
        <v>590424</v>
      </c>
      <c r="G391" s="13">
        <v>567919</v>
      </c>
      <c r="H391" s="13">
        <v>22505</v>
      </c>
      <c r="I391" s="13">
        <v>25825</v>
      </c>
      <c r="J391" s="13">
        <v>25825</v>
      </c>
      <c r="K391" s="13">
        <v>0</v>
      </c>
      <c r="L391" s="35">
        <v>452201</v>
      </c>
      <c r="M391" s="13">
        <v>581069</v>
      </c>
      <c r="N391" s="13">
        <v>213135</v>
      </c>
      <c r="O391" s="13">
        <v>3117</v>
      </c>
      <c r="P391" s="13">
        <v>339150.75</v>
      </c>
      <c r="Q391" s="35">
        <v>39660.860164525584</v>
      </c>
      <c r="R391" s="13">
        <v>61726</v>
      </c>
      <c r="S391" s="13">
        <v>130</v>
      </c>
      <c r="T391" s="13">
        <v>46197</v>
      </c>
      <c r="U391" s="35">
        <v>13468.076104693844</v>
      </c>
      <c r="V391" s="13">
        <v>125158</v>
      </c>
      <c r="W391" s="13">
        <v>0</v>
      </c>
      <c r="X391" s="13">
        <v>93868.5</v>
      </c>
      <c r="Y391" s="35">
        <v>16181.834325672718</v>
      </c>
      <c r="Z391" s="13">
        <v>6483</v>
      </c>
      <c r="AA391" s="13">
        <v>67612</v>
      </c>
      <c r="AB391" s="13">
        <v>-45778</v>
      </c>
    </row>
    <row r="392" spans="1:28">
      <c r="A392" s="2">
        <v>1705</v>
      </c>
      <c r="B392" s="1" t="s">
        <v>335</v>
      </c>
      <c r="C392" s="13">
        <v>5410722.5426585786</v>
      </c>
      <c r="D392" s="13">
        <v>5319644.2998325462</v>
      </c>
      <c r="E392" s="13">
        <v>91078.242826032729</v>
      </c>
      <c r="F392" s="13">
        <v>5476758</v>
      </c>
      <c r="G392" s="13">
        <v>5386098</v>
      </c>
      <c r="H392" s="13">
        <v>90660</v>
      </c>
      <c r="I392" s="13">
        <v>154703</v>
      </c>
      <c r="J392" s="13">
        <v>154567</v>
      </c>
      <c r="K392" s="13">
        <v>136</v>
      </c>
      <c r="L392" s="35">
        <v>1358927</v>
      </c>
      <c r="M392" s="13">
        <v>1945403</v>
      </c>
      <c r="N392" s="13">
        <v>1060661</v>
      </c>
      <c r="O392" s="13">
        <v>7741</v>
      </c>
      <c r="P392" s="13">
        <v>892483</v>
      </c>
      <c r="Q392" s="35">
        <v>136164.08385288442</v>
      </c>
      <c r="R392" s="13">
        <v>356132</v>
      </c>
      <c r="S392" s="13">
        <v>13232</v>
      </c>
      <c r="T392" s="13">
        <v>257175</v>
      </c>
      <c r="U392" s="35">
        <v>43954.887005012162</v>
      </c>
      <c r="V392" s="13">
        <v>126320</v>
      </c>
      <c r="W392" s="13">
        <v>778</v>
      </c>
      <c r="X392" s="13">
        <v>94156.5</v>
      </c>
      <c r="Y392" s="35">
        <v>64919.920389475061</v>
      </c>
      <c r="Z392" s="13">
        <v>173826</v>
      </c>
      <c r="AA392" s="13">
        <v>138825</v>
      </c>
      <c r="AB392" s="13">
        <v>30431</v>
      </c>
    </row>
    <row r="393" spans="1:28">
      <c r="A393" s="2">
        <v>1706</v>
      </c>
      <c r="B393" s="1" t="s">
        <v>336</v>
      </c>
      <c r="C393" s="13">
        <v>2323946.0787575739</v>
      </c>
      <c r="D393" s="13">
        <v>2260668.7701478861</v>
      </c>
      <c r="E393" s="13">
        <v>63277.308609687803</v>
      </c>
      <c r="F393" s="13">
        <v>2259981</v>
      </c>
      <c r="G393" s="13">
        <v>2220374</v>
      </c>
      <c r="H393" s="13">
        <v>39607</v>
      </c>
      <c r="I393" s="13">
        <v>75776</v>
      </c>
      <c r="J393" s="13">
        <v>75776</v>
      </c>
      <c r="K393" s="13">
        <v>0</v>
      </c>
      <c r="L393" s="35">
        <v>598645</v>
      </c>
      <c r="M393" s="13">
        <v>1035351</v>
      </c>
      <c r="N393" s="13">
        <v>582738</v>
      </c>
      <c r="O393" s="13">
        <v>0</v>
      </c>
      <c r="P393" s="13">
        <v>448983.75</v>
      </c>
      <c r="Q393" s="35">
        <v>111504.03916544463</v>
      </c>
      <c r="R393" s="13">
        <v>250330</v>
      </c>
      <c r="S393" s="13">
        <v>760</v>
      </c>
      <c r="T393" s="13">
        <v>187177.5</v>
      </c>
      <c r="U393" s="35">
        <v>9508.113274197176</v>
      </c>
      <c r="V393" s="13">
        <v>38546</v>
      </c>
      <c r="W393" s="13">
        <v>0</v>
      </c>
      <c r="X393" s="13">
        <v>28909.5</v>
      </c>
      <c r="Y393" s="35">
        <v>15837.126783781701</v>
      </c>
      <c r="Z393" s="13">
        <v>229263</v>
      </c>
      <c r="AA393" s="13">
        <v>32466</v>
      </c>
      <c r="AB393" s="13">
        <v>149358</v>
      </c>
    </row>
    <row r="394" spans="1:28">
      <c r="A394" s="2">
        <v>1708</v>
      </c>
      <c r="B394" s="1" t="s">
        <v>337</v>
      </c>
      <c r="C394" s="13">
        <v>7364106.7628024947</v>
      </c>
      <c r="D394" s="13">
        <v>7259015.5261655487</v>
      </c>
      <c r="E394" s="13">
        <v>105091.23663694589</v>
      </c>
      <c r="F394" s="13">
        <v>7211410</v>
      </c>
      <c r="G394" s="13">
        <v>7098634</v>
      </c>
      <c r="H394" s="13">
        <v>112776</v>
      </c>
      <c r="I394" s="13">
        <v>294117</v>
      </c>
      <c r="J394" s="13">
        <v>283095</v>
      </c>
      <c r="K394" s="13">
        <v>11022</v>
      </c>
      <c r="L394" s="35">
        <v>2817385</v>
      </c>
      <c r="M394" s="13">
        <v>3590801</v>
      </c>
      <c r="N394" s="13">
        <v>3041066</v>
      </c>
      <c r="O394" s="13">
        <v>60694</v>
      </c>
      <c r="P394" s="13">
        <v>610429</v>
      </c>
      <c r="Q394" s="35">
        <v>87584.704820191706</v>
      </c>
      <c r="R394" s="13">
        <v>313609</v>
      </c>
      <c r="S394" s="13">
        <v>6183</v>
      </c>
      <c r="T394" s="13">
        <v>230569.5</v>
      </c>
      <c r="U394" s="35">
        <v>20936.453936850427</v>
      </c>
      <c r="V394" s="13">
        <v>92039</v>
      </c>
      <c r="W394" s="13">
        <v>0</v>
      </c>
      <c r="X394" s="13">
        <v>69029.25</v>
      </c>
      <c r="Y394" s="35">
        <v>13407.990537873635</v>
      </c>
      <c r="Z394" s="13">
        <v>366723</v>
      </c>
      <c r="AA394" s="13">
        <v>141708</v>
      </c>
      <c r="AB394" s="13">
        <v>172497</v>
      </c>
    </row>
    <row r="395" spans="1:28">
      <c r="A395" s="2">
        <v>1709</v>
      </c>
      <c r="B395" s="1" t="s">
        <v>338</v>
      </c>
      <c r="C395" s="13">
        <v>3632643.303915963</v>
      </c>
      <c r="D395" s="13">
        <v>3557257.8734135805</v>
      </c>
      <c r="E395" s="13">
        <v>75385.430502382776</v>
      </c>
      <c r="F395" s="13">
        <v>3377023</v>
      </c>
      <c r="G395" s="13">
        <v>3299595</v>
      </c>
      <c r="H395" s="13">
        <v>77428</v>
      </c>
      <c r="I395" s="13">
        <v>186280</v>
      </c>
      <c r="J395" s="13">
        <v>186280</v>
      </c>
      <c r="K395" s="13">
        <v>0</v>
      </c>
      <c r="L395" s="35">
        <v>801434</v>
      </c>
      <c r="M395" s="13">
        <v>909317</v>
      </c>
      <c r="N395" s="13">
        <v>721546</v>
      </c>
      <c r="O395" s="13">
        <v>0</v>
      </c>
      <c r="P395" s="13">
        <v>187771</v>
      </c>
      <c r="Q395" s="35">
        <v>155531.08341502782</v>
      </c>
      <c r="R395" s="13">
        <v>438668</v>
      </c>
      <c r="S395" s="13">
        <v>1012</v>
      </c>
      <c r="T395" s="13">
        <v>328242</v>
      </c>
      <c r="U395" s="35">
        <v>9696.3494025537493</v>
      </c>
      <c r="V395" s="13">
        <v>39721</v>
      </c>
      <c r="W395" s="13">
        <v>0</v>
      </c>
      <c r="X395" s="13">
        <v>29790.75</v>
      </c>
      <c r="Y395" s="35">
        <v>4449.7559079654084</v>
      </c>
      <c r="Z395" s="13">
        <v>16245</v>
      </c>
      <c r="AA395" s="13">
        <v>24852</v>
      </c>
      <c r="AB395" s="13">
        <v>-6033</v>
      </c>
    </row>
    <row r="396" spans="1:28">
      <c r="A396" s="2">
        <v>1711</v>
      </c>
      <c r="B396" s="1" t="s">
        <v>339</v>
      </c>
      <c r="C396" s="13">
        <v>4997305.6102619059</v>
      </c>
      <c r="D396" s="13">
        <v>4845162.0478226021</v>
      </c>
      <c r="E396" s="13">
        <v>152143.56243930399</v>
      </c>
      <c r="F396" s="13">
        <v>5003766</v>
      </c>
      <c r="G396" s="13">
        <v>4876845</v>
      </c>
      <c r="H396" s="13">
        <v>126921</v>
      </c>
      <c r="I396" s="13">
        <v>161746</v>
      </c>
      <c r="J396" s="13">
        <v>156467</v>
      </c>
      <c r="K396" s="13">
        <v>5279</v>
      </c>
      <c r="L396" s="35">
        <v>1541291</v>
      </c>
      <c r="M396" s="13">
        <v>1928434</v>
      </c>
      <c r="N396" s="13">
        <v>1843569</v>
      </c>
      <c r="O396" s="13">
        <v>0</v>
      </c>
      <c r="P396" s="13">
        <v>84865</v>
      </c>
      <c r="Q396" s="35">
        <v>209816.79417816291</v>
      </c>
      <c r="R396" s="13">
        <v>442133</v>
      </c>
      <c r="S396" s="13">
        <v>215</v>
      </c>
      <c r="T396" s="13">
        <v>331438.5</v>
      </c>
      <c r="U396" s="35">
        <v>20003.809584609306</v>
      </c>
      <c r="V396" s="13">
        <v>55051</v>
      </c>
      <c r="W396" s="13">
        <v>0</v>
      </c>
      <c r="X396" s="13">
        <v>41288.25</v>
      </c>
      <c r="Y396" s="35">
        <v>76543.338482106061</v>
      </c>
      <c r="Z396" s="13">
        <v>155548</v>
      </c>
      <c r="AA396" s="13">
        <v>245596</v>
      </c>
      <c r="AB396" s="13">
        <v>-62699</v>
      </c>
    </row>
    <row r="397" spans="1:28">
      <c r="A397" s="2">
        <v>1714</v>
      </c>
      <c r="B397" s="1" t="s">
        <v>340</v>
      </c>
      <c r="C397" s="13">
        <v>2854764.9244759306</v>
      </c>
      <c r="D397" s="13">
        <v>2735526.4080181713</v>
      </c>
      <c r="E397" s="13">
        <v>119238.51645775954</v>
      </c>
      <c r="F397" s="13">
        <v>3267685</v>
      </c>
      <c r="G397" s="13">
        <v>3191133</v>
      </c>
      <c r="H397" s="13">
        <v>76552</v>
      </c>
      <c r="I397" s="13">
        <v>112246</v>
      </c>
      <c r="J397" s="13">
        <v>103890</v>
      </c>
      <c r="K397" s="13">
        <v>8356</v>
      </c>
      <c r="L397" s="35">
        <v>755303</v>
      </c>
      <c r="M397" s="13">
        <v>1204041</v>
      </c>
      <c r="N397" s="13">
        <v>382272</v>
      </c>
      <c r="O397" s="13">
        <v>19124</v>
      </c>
      <c r="P397" s="13">
        <v>566477.25</v>
      </c>
      <c r="Q397" s="35">
        <v>65841.936939491599</v>
      </c>
      <c r="R397" s="13">
        <v>221757</v>
      </c>
      <c r="S397" s="13">
        <v>260</v>
      </c>
      <c r="T397" s="13">
        <v>166122.75</v>
      </c>
      <c r="U397" s="35">
        <v>33890.163876848979</v>
      </c>
      <c r="V397" s="13">
        <v>173309</v>
      </c>
      <c r="W397" s="13">
        <v>1718</v>
      </c>
      <c r="X397" s="13">
        <v>128693.25</v>
      </c>
      <c r="Y397" s="35">
        <v>33816.942701195832</v>
      </c>
      <c r="Z397" s="13">
        <v>84154</v>
      </c>
      <c r="AA397" s="13">
        <v>37273</v>
      </c>
      <c r="AB397" s="13">
        <v>38271</v>
      </c>
    </row>
    <row r="398" spans="1:28">
      <c r="A398" s="2">
        <v>1719</v>
      </c>
      <c r="B398" s="1" t="s">
        <v>341</v>
      </c>
      <c r="C398" s="13">
        <v>1406047.6357195117</v>
      </c>
      <c r="D398" s="13">
        <v>1371996.1850978907</v>
      </c>
      <c r="E398" s="13">
        <v>34051.450621620919</v>
      </c>
      <c r="F398" s="13">
        <v>1309328</v>
      </c>
      <c r="G398" s="13">
        <v>1260513</v>
      </c>
      <c r="H398" s="13">
        <v>48815</v>
      </c>
      <c r="I398" s="13">
        <v>43027</v>
      </c>
      <c r="J398" s="13">
        <v>42521</v>
      </c>
      <c r="K398" s="13">
        <v>506</v>
      </c>
      <c r="L398" s="35">
        <v>388705</v>
      </c>
      <c r="M398" s="13">
        <v>604296</v>
      </c>
      <c r="N398" s="13">
        <v>313375</v>
      </c>
      <c r="O398" s="13">
        <v>0</v>
      </c>
      <c r="P398" s="13">
        <v>290921</v>
      </c>
      <c r="Q398" s="35">
        <v>77035.936296268643</v>
      </c>
      <c r="R398" s="13">
        <v>260729</v>
      </c>
      <c r="S398" s="13">
        <v>475</v>
      </c>
      <c r="T398" s="13">
        <v>195190.5</v>
      </c>
      <c r="U398" s="35">
        <v>26425.506991415728</v>
      </c>
      <c r="V398" s="13">
        <v>117843</v>
      </c>
      <c r="W398" s="13">
        <v>0</v>
      </c>
      <c r="X398" s="13">
        <v>88382.25</v>
      </c>
      <c r="Y398" s="35">
        <v>12566.682191165779</v>
      </c>
      <c r="Z398" s="13">
        <v>225918</v>
      </c>
      <c r="AA398" s="13">
        <v>209433</v>
      </c>
      <c r="AB398" s="13">
        <v>12386</v>
      </c>
    </row>
    <row r="399" spans="1:28">
      <c r="A399" s="2">
        <v>1721</v>
      </c>
      <c r="B399" s="1" t="s">
        <v>342</v>
      </c>
      <c r="C399" s="13">
        <v>2262884.372179653</v>
      </c>
      <c r="D399" s="13">
        <v>2239807.0727004563</v>
      </c>
      <c r="E399" s="13">
        <v>23077.299479196827</v>
      </c>
      <c r="F399" s="13">
        <v>2332141</v>
      </c>
      <c r="G399" s="13">
        <v>2296019</v>
      </c>
      <c r="H399" s="13">
        <v>36122</v>
      </c>
      <c r="I399" s="13">
        <v>39578</v>
      </c>
      <c r="J399" s="13">
        <v>38620</v>
      </c>
      <c r="K399" s="13">
        <v>958</v>
      </c>
      <c r="L399" s="35">
        <v>730137</v>
      </c>
      <c r="M399" s="13">
        <v>1160807</v>
      </c>
      <c r="N399" s="13">
        <v>440975</v>
      </c>
      <c r="O399" s="13">
        <v>0</v>
      </c>
      <c r="P399" s="13">
        <v>547602.75</v>
      </c>
      <c r="Q399" s="35">
        <v>117024.44916548337</v>
      </c>
      <c r="R399" s="13">
        <v>372397</v>
      </c>
      <c r="S399" s="13">
        <v>531</v>
      </c>
      <c r="T399" s="13">
        <v>278899.5</v>
      </c>
      <c r="U399" s="35">
        <v>17213.537300551627</v>
      </c>
      <c r="V399" s="13">
        <v>40693</v>
      </c>
      <c r="W399" s="13">
        <v>0</v>
      </c>
      <c r="X399" s="13">
        <v>30519.75</v>
      </c>
      <c r="Y399" s="35">
        <v>4572.2877639025237</v>
      </c>
      <c r="Z399" s="13">
        <v>127725</v>
      </c>
      <c r="AA399" s="13">
        <v>301653</v>
      </c>
      <c r="AB399" s="13">
        <v>-129645</v>
      </c>
    </row>
    <row r="400" spans="1:28">
      <c r="A400" s="2">
        <v>1723</v>
      </c>
      <c r="B400" s="1" t="s">
        <v>344</v>
      </c>
      <c r="C400" s="13">
        <v>383659.57951147249</v>
      </c>
      <c r="D400" s="13">
        <v>372784.89948749321</v>
      </c>
      <c r="E400" s="13">
        <v>10874.680023979279</v>
      </c>
      <c r="F400" s="13">
        <v>396289</v>
      </c>
      <c r="G400" s="13">
        <v>386612</v>
      </c>
      <c r="H400" s="13">
        <v>9677</v>
      </c>
      <c r="I400" s="13">
        <v>12423</v>
      </c>
      <c r="J400" s="13">
        <v>12423</v>
      </c>
      <c r="K400" s="13">
        <v>0</v>
      </c>
      <c r="L400" s="35">
        <v>114373</v>
      </c>
      <c r="M400" s="13">
        <v>169095</v>
      </c>
      <c r="N400" s="13">
        <v>107144</v>
      </c>
      <c r="O400" s="13">
        <v>0</v>
      </c>
      <c r="P400" s="13">
        <v>61951</v>
      </c>
      <c r="Q400" s="35">
        <v>23589.849899377525</v>
      </c>
      <c r="R400" s="13">
        <v>44708</v>
      </c>
      <c r="S400" s="13">
        <v>0</v>
      </c>
      <c r="T400" s="13">
        <v>33531</v>
      </c>
      <c r="U400" s="35">
        <v>5499.1214986401901</v>
      </c>
      <c r="V400" s="13">
        <v>21097</v>
      </c>
      <c r="W400" s="13">
        <v>0</v>
      </c>
      <c r="X400" s="13">
        <v>15822.75</v>
      </c>
      <c r="Y400" s="35">
        <v>43689.080022650131</v>
      </c>
      <c r="Z400" s="13">
        <v>388075</v>
      </c>
      <c r="AA400" s="13">
        <v>220766</v>
      </c>
      <c r="AB400" s="13">
        <v>126801</v>
      </c>
    </row>
    <row r="401" spans="1:28">
      <c r="A401" s="2">
        <v>1724</v>
      </c>
      <c r="B401" s="1" t="s">
        <v>345</v>
      </c>
      <c r="C401" s="13">
        <v>1518251.00336083</v>
      </c>
      <c r="D401" s="13">
        <v>1505069.8367779115</v>
      </c>
      <c r="E401" s="13">
        <v>13181.166582918402</v>
      </c>
      <c r="F401" s="13">
        <v>1486630</v>
      </c>
      <c r="G401" s="13">
        <v>1460811</v>
      </c>
      <c r="H401" s="13">
        <v>25819</v>
      </c>
      <c r="I401" s="13">
        <v>27392</v>
      </c>
      <c r="J401" s="13">
        <v>11186</v>
      </c>
      <c r="K401" s="13">
        <v>16206</v>
      </c>
      <c r="L401" s="35">
        <v>326321</v>
      </c>
      <c r="M401" s="13">
        <v>568912.25</v>
      </c>
      <c r="N401" s="13">
        <v>288487</v>
      </c>
      <c r="O401" s="13">
        <v>21276</v>
      </c>
      <c r="P401" s="13">
        <v>244740.75</v>
      </c>
      <c r="Q401" s="35">
        <v>103800.19367140465</v>
      </c>
      <c r="R401" s="13">
        <v>229036</v>
      </c>
      <c r="S401" s="13">
        <v>1590</v>
      </c>
      <c r="T401" s="13">
        <v>170584.5</v>
      </c>
      <c r="U401" s="35">
        <v>397.2657825199787</v>
      </c>
      <c r="V401" s="13">
        <v>0</v>
      </c>
      <c r="W401" s="13">
        <v>0</v>
      </c>
      <c r="X401" s="13">
        <v>0</v>
      </c>
      <c r="Y401" s="35">
        <v>30876.409350886068</v>
      </c>
      <c r="Z401" s="13">
        <v>170913</v>
      </c>
      <c r="AA401" s="13">
        <v>77729</v>
      </c>
      <c r="AB401" s="13">
        <v>71869</v>
      </c>
    </row>
    <row r="402" spans="1:28">
      <c r="A402" s="2">
        <v>1728</v>
      </c>
      <c r="B402" s="1" t="s">
        <v>346</v>
      </c>
      <c r="C402" s="13">
        <v>1125247.9212595753</v>
      </c>
      <c r="D402" s="13">
        <v>1106045.021843804</v>
      </c>
      <c r="E402" s="13">
        <v>19202.899415771324</v>
      </c>
      <c r="F402" s="13">
        <v>994753</v>
      </c>
      <c r="G402" s="13">
        <v>977403</v>
      </c>
      <c r="H402" s="13">
        <v>17350</v>
      </c>
      <c r="I402" s="13">
        <v>21342</v>
      </c>
      <c r="J402" s="13">
        <v>20386</v>
      </c>
      <c r="K402" s="13">
        <v>956</v>
      </c>
      <c r="L402" s="35">
        <v>364603</v>
      </c>
      <c r="M402" s="13">
        <v>637494.25</v>
      </c>
      <c r="N402" s="13">
        <v>174286</v>
      </c>
      <c r="O402" s="13">
        <v>10487</v>
      </c>
      <c r="P402" s="13">
        <v>273452.25</v>
      </c>
      <c r="Q402" s="35">
        <v>57907.063088336778</v>
      </c>
      <c r="R402" s="13">
        <v>135721</v>
      </c>
      <c r="S402" s="13">
        <v>0</v>
      </c>
      <c r="T402" s="13">
        <v>101790.75</v>
      </c>
      <c r="U402" s="35">
        <v>9735.0910243201615</v>
      </c>
      <c r="V402" s="13">
        <v>24162</v>
      </c>
      <c r="W402" s="13">
        <v>0</v>
      </c>
      <c r="X402" s="13">
        <v>18121.5</v>
      </c>
      <c r="Y402" s="35">
        <v>30727.98397067545</v>
      </c>
      <c r="Z402" s="13">
        <v>90483</v>
      </c>
      <c r="AA402" s="13">
        <v>77997</v>
      </c>
      <c r="AB402" s="13">
        <v>9827</v>
      </c>
    </row>
    <row r="403" spans="1:28">
      <c r="A403" s="2">
        <v>1729</v>
      </c>
      <c r="B403" s="1" t="s">
        <v>347</v>
      </c>
      <c r="C403" s="13">
        <v>1323161.4551793528</v>
      </c>
      <c r="D403" s="13">
        <v>1309312.5887138736</v>
      </c>
      <c r="E403" s="13">
        <v>13848.866465479216</v>
      </c>
      <c r="F403" s="13">
        <v>1526861</v>
      </c>
      <c r="G403" s="13">
        <v>1516033</v>
      </c>
      <c r="H403" s="13">
        <v>10828</v>
      </c>
      <c r="I403" s="13">
        <v>17835</v>
      </c>
      <c r="J403" s="13">
        <v>8873</v>
      </c>
      <c r="K403" s="13">
        <v>8962</v>
      </c>
      <c r="L403" s="35">
        <v>378677</v>
      </c>
      <c r="M403" s="13">
        <v>405447</v>
      </c>
      <c r="N403" s="13">
        <v>260517</v>
      </c>
      <c r="O403" s="13">
        <v>0</v>
      </c>
      <c r="P403" s="13">
        <v>144930</v>
      </c>
      <c r="Q403" s="35">
        <v>44415.373381066631</v>
      </c>
      <c r="R403" s="13">
        <v>197354</v>
      </c>
      <c r="S403" s="13">
        <v>2301</v>
      </c>
      <c r="T403" s="13">
        <v>146289.75</v>
      </c>
      <c r="U403" s="35">
        <v>7838.9403499562077</v>
      </c>
      <c r="V403" s="13">
        <v>17326</v>
      </c>
      <c r="W403" s="13">
        <v>0</v>
      </c>
      <c r="X403" s="13">
        <v>12994.5</v>
      </c>
      <c r="Y403" s="35">
        <v>3871.7754554318435</v>
      </c>
      <c r="Z403" s="13">
        <v>32103</v>
      </c>
      <c r="AA403" s="13">
        <v>3892</v>
      </c>
      <c r="AB403" s="13">
        <v>23788</v>
      </c>
    </row>
    <row r="404" spans="1:28">
      <c r="A404" s="2">
        <v>1730</v>
      </c>
      <c r="B404" s="1" t="s">
        <v>348</v>
      </c>
      <c r="C404" s="13">
        <v>2570996.9092190894</v>
      </c>
      <c r="D404" s="13">
        <v>2554120.3905859464</v>
      </c>
      <c r="E404" s="13">
        <v>16876.518633143238</v>
      </c>
      <c r="F404" s="13">
        <v>3063431</v>
      </c>
      <c r="G404" s="13">
        <v>3055357</v>
      </c>
      <c r="H404" s="13">
        <v>8074</v>
      </c>
      <c r="I404" s="13">
        <v>178372</v>
      </c>
      <c r="J404" s="13">
        <v>178372</v>
      </c>
      <c r="K404" s="13">
        <v>0</v>
      </c>
      <c r="L404" s="35">
        <v>956436</v>
      </c>
      <c r="M404" s="13">
        <v>1557926</v>
      </c>
      <c r="N404" s="13">
        <v>747156</v>
      </c>
      <c r="O404" s="13">
        <v>20712</v>
      </c>
      <c r="P404" s="13">
        <v>717327</v>
      </c>
      <c r="Q404" s="35">
        <v>34842.236006466046</v>
      </c>
      <c r="R404" s="13">
        <v>119081</v>
      </c>
      <c r="S404" s="13">
        <v>550</v>
      </c>
      <c r="T404" s="13">
        <v>88898.25</v>
      </c>
      <c r="U404" s="35">
        <v>18982.956907103424</v>
      </c>
      <c r="V404" s="13">
        <v>20361</v>
      </c>
      <c r="W404" s="13">
        <v>301</v>
      </c>
      <c r="X404" s="13">
        <v>15045</v>
      </c>
      <c r="Y404" s="35">
        <v>17023.373864561589</v>
      </c>
      <c r="Z404" s="13">
        <v>43964</v>
      </c>
      <c r="AA404" s="13">
        <v>37191</v>
      </c>
      <c r="AB404" s="13">
        <v>7470</v>
      </c>
    </row>
    <row r="405" spans="1:28">
      <c r="A405" s="2">
        <v>1731</v>
      </c>
      <c r="B405" s="1" t="s">
        <v>349</v>
      </c>
      <c r="C405" s="13">
        <v>3550479.9707364393</v>
      </c>
      <c r="D405" s="13">
        <v>3517128.5481108739</v>
      </c>
      <c r="E405" s="13">
        <v>33351.422625565538</v>
      </c>
      <c r="F405" s="13">
        <v>3635954</v>
      </c>
      <c r="G405" s="13">
        <v>3600725</v>
      </c>
      <c r="H405" s="13">
        <v>35229</v>
      </c>
      <c r="I405" s="13">
        <v>82586</v>
      </c>
      <c r="J405" s="13">
        <v>82586</v>
      </c>
      <c r="K405" s="13">
        <v>0</v>
      </c>
      <c r="L405" s="35">
        <v>1074371</v>
      </c>
      <c r="M405" s="13">
        <v>1337320</v>
      </c>
      <c r="N405" s="13">
        <v>747515</v>
      </c>
      <c r="O405" s="13">
        <v>50576</v>
      </c>
      <c r="P405" s="13">
        <v>640381</v>
      </c>
      <c r="Q405" s="35">
        <v>78335.098732611223</v>
      </c>
      <c r="R405" s="13">
        <v>253214</v>
      </c>
      <c r="S405" s="13">
        <v>0</v>
      </c>
      <c r="T405" s="13">
        <v>189910.5</v>
      </c>
      <c r="U405" s="35">
        <v>35196.872814394032</v>
      </c>
      <c r="V405" s="13">
        <v>74993</v>
      </c>
      <c r="W405" s="13">
        <v>1072</v>
      </c>
      <c r="X405" s="13">
        <v>55440.75</v>
      </c>
      <c r="Y405" s="35">
        <v>62431.598945227553</v>
      </c>
      <c r="Z405" s="13">
        <v>235297</v>
      </c>
      <c r="AA405" s="13">
        <v>94063</v>
      </c>
      <c r="AB405" s="13">
        <v>110276</v>
      </c>
    </row>
    <row r="406" spans="1:28">
      <c r="A406" s="2">
        <v>1734</v>
      </c>
      <c r="B406" s="1" t="s">
        <v>350</v>
      </c>
      <c r="C406" s="13">
        <v>5343937.6295564333</v>
      </c>
      <c r="D406" s="13">
        <v>5251783.8552622162</v>
      </c>
      <c r="E406" s="13">
        <v>92153.774294217277</v>
      </c>
      <c r="F406" s="13">
        <v>5823346</v>
      </c>
      <c r="G406" s="13">
        <v>5746405</v>
      </c>
      <c r="H406" s="13">
        <v>76941</v>
      </c>
      <c r="I406" s="13">
        <v>97252</v>
      </c>
      <c r="J406" s="13">
        <v>96375</v>
      </c>
      <c r="K406" s="13">
        <v>877</v>
      </c>
      <c r="L406" s="35">
        <v>1383701</v>
      </c>
      <c r="M406" s="13">
        <v>1936834</v>
      </c>
      <c r="N406" s="13">
        <v>1070513</v>
      </c>
      <c r="O406" s="13">
        <v>0</v>
      </c>
      <c r="P406" s="13">
        <v>866321</v>
      </c>
      <c r="Q406" s="35">
        <v>99747.008361546264</v>
      </c>
      <c r="R406" s="13">
        <v>252209</v>
      </c>
      <c r="S406" s="13">
        <v>7744</v>
      </c>
      <c r="T406" s="13">
        <v>183348.75</v>
      </c>
      <c r="U406" s="35">
        <v>20009.938202741847</v>
      </c>
      <c r="V406" s="13">
        <v>76468</v>
      </c>
      <c r="W406" s="13">
        <v>3271</v>
      </c>
      <c r="X406" s="13">
        <v>54897.75</v>
      </c>
      <c r="Y406" s="35">
        <v>38162.199743343175</v>
      </c>
      <c r="Z406" s="13">
        <v>256777</v>
      </c>
      <c r="AA406" s="13">
        <v>68202</v>
      </c>
      <c r="AB406" s="13">
        <v>146702</v>
      </c>
    </row>
    <row r="407" spans="1:28">
      <c r="A407" s="2">
        <v>1735</v>
      </c>
      <c r="B407" s="1" t="s">
        <v>351</v>
      </c>
      <c r="C407" s="13">
        <v>2714711.9762017629</v>
      </c>
      <c r="D407" s="13">
        <v>2632792.5366065362</v>
      </c>
      <c r="E407" s="13">
        <v>81919.439595226489</v>
      </c>
      <c r="F407" s="13">
        <v>3415612</v>
      </c>
      <c r="G407" s="13">
        <v>3285457</v>
      </c>
      <c r="H407" s="13">
        <v>130155</v>
      </c>
      <c r="I407" s="13">
        <v>88145</v>
      </c>
      <c r="J407" s="13">
        <v>88145</v>
      </c>
      <c r="K407" s="13">
        <v>0</v>
      </c>
      <c r="L407" s="35">
        <v>1139728</v>
      </c>
      <c r="M407" s="13">
        <v>1290743</v>
      </c>
      <c r="N407" s="13">
        <v>973313</v>
      </c>
      <c r="O407" s="13">
        <v>0</v>
      </c>
      <c r="P407" s="13">
        <v>317430</v>
      </c>
      <c r="Q407" s="35">
        <v>125446.56617217873</v>
      </c>
      <c r="R407" s="13">
        <v>447310</v>
      </c>
      <c r="S407" s="13">
        <v>4804</v>
      </c>
      <c r="T407" s="13">
        <v>331879.5</v>
      </c>
      <c r="U407" s="35">
        <v>41795.643509387046</v>
      </c>
      <c r="V407" s="13">
        <v>196131</v>
      </c>
      <c r="W407" s="13">
        <v>2306</v>
      </c>
      <c r="X407" s="13">
        <v>145368.75</v>
      </c>
      <c r="Y407" s="35">
        <v>41315.892284547313</v>
      </c>
      <c r="Z407" s="13">
        <v>402005</v>
      </c>
      <c r="AA407" s="13">
        <v>255165</v>
      </c>
      <c r="AB407" s="13">
        <v>114848</v>
      </c>
    </row>
    <row r="408" spans="1:28">
      <c r="A408" s="2">
        <v>1740</v>
      </c>
      <c r="B408" s="1" t="s">
        <v>352</v>
      </c>
      <c r="C408" s="13">
        <v>1716329.9074894944</v>
      </c>
      <c r="D408" s="13">
        <v>1666619.2160466986</v>
      </c>
      <c r="E408" s="13">
        <v>49710.691442795745</v>
      </c>
      <c r="F408" s="13">
        <v>1812651</v>
      </c>
      <c r="G408" s="13">
        <v>1769376</v>
      </c>
      <c r="H408" s="13">
        <v>43275</v>
      </c>
      <c r="I408" s="13">
        <v>36898</v>
      </c>
      <c r="J408" s="13">
        <v>35984</v>
      </c>
      <c r="K408" s="13">
        <v>914</v>
      </c>
      <c r="L408" s="35">
        <v>513322</v>
      </c>
      <c r="M408" s="13">
        <v>814608</v>
      </c>
      <c r="N408" s="13">
        <v>306030</v>
      </c>
      <c r="O408" s="13">
        <v>0</v>
      </c>
      <c r="P408" s="13">
        <v>384991.5</v>
      </c>
      <c r="Q408" s="35">
        <v>45684.083120187934</v>
      </c>
      <c r="R408" s="13">
        <v>134502</v>
      </c>
      <c r="S408" s="13">
        <v>416</v>
      </c>
      <c r="T408" s="13">
        <v>100564.5</v>
      </c>
      <c r="U408" s="35">
        <v>17446.643668807152</v>
      </c>
      <c r="V408" s="13">
        <v>20382</v>
      </c>
      <c r="W408" s="13">
        <v>0</v>
      </c>
      <c r="X408" s="13">
        <v>15286.5</v>
      </c>
      <c r="Y408" s="35">
        <v>46267.566417492875</v>
      </c>
      <c r="Z408" s="13">
        <v>75437</v>
      </c>
      <c r="AA408" s="13">
        <v>15512</v>
      </c>
      <c r="AB408" s="13">
        <v>45851</v>
      </c>
    </row>
    <row r="409" spans="1:28">
      <c r="A409" s="2">
        <v>1742</v>
      </c>
      <c r="B409" s="1" t="s">
        <v>353</v>
      </c>
      <c r="C409" s="13">
        <v>2908749.5462108133</v>
      </c>
      <c r="D409" s="13">
        <v>2616597.8977824724</v>
      </c>
      <c r="E409" s="13">
        <v>292151.64842834068</v>
      </c>
      <c r="F409" s="13">
        <v>3026816</v>
      </c>
      <c r="G409" s="13">
        <v>2769694</v>
      </c>
      <c r="H409" s="13">
        <v>257122</v>
      </c>
      <c r="I409" s="13">
        <v>130628</v>
      </c>
      <c r="J409" s="13">
        <v>127925</v>
      </c>
      <c r="K409" s="13">
        <v>2703</v>
      </c>
      <c r="L409" s="35">
        <v>1022835</v>
      </c>
      <c r="M409" s="13">
        <v>1404717</v>
      </c>
      <c r="N409" s="13">
        <v>961983</v>
      </c>
      <c r="O409" s="13">
        <v>93481</v>
      </c>
      <c r="P409" s="13">
        <v>536215</v>
      </c>
      <c r="Q409" s="35">
        <v>81988.735496220455</v>
      </c>
      <c r="R409" s="13">
        <v>271059</v>
      </c>
      <c r="S409" s="13">
        <v>166</v>
      </c>
      <c r="T409" s="13">
        <v>203169.75</v>
      </c>
      <c r="U409" s="35">
        <v>6015.8953347446914</v>
      </c>
      <c r="V409" s="13">
        <v>15431</v>
      </c>
      <c r="W409" s="13">
        <v>0</v>
      </c>
      <c r="X409" s="13">
        <v>11573.25</v>
      </c>
      <c r="Y409" s="35">
        <v>35694.223211024851</v>
      </c>
      <c r="Z409" s="13">
        <v>224008</v>
      </c>
      <c r="AA409" s="13">
        <v>109177</v>
      </c>
      <c r="AB409" s="13">
        <v>91107</v>
      </c>
    </row>
    <row r="410" spans="1:28">
      <c r="A410" s="2">
        <v>1771</v>
      </c>
      <c r="B410" s="1" t="s">
        <v>354</v>
      </c>
      <c r="C410" s="13">
        <v>7201479.6292530689</v>
      </c>
      <c r="D410" s="13">
        <v>6943588.3207950834</v>
      </c>
      <c r="E410" s="13">
        <v>257891.30845798564</v>
      </c>
      <c r="F410" s="13">
        <v>7253976</v>
      </c>
      <c r="G410" s="13">
        <v>7080592</v>
      </c>
      <c r="H410" s="13">
        <v>173384</v>
      </c>
      <c r="I410" s="13">
        <v>201748</v>
      </c>
      <c r="J410" s="13">
        <v>198190</v>
      </c>
      <c r="K410" s="13">
        <v>3558</v>
      </c>
      <c r="L410" s="35">
        <v>1682027</v>
      </c>
      <c r="M410" s="13">
        <v>2728637</v>
      </c>
      <c r="N410" s="13">
        <v>1181186</v>
      </c>
      <c r="O410" s="13">
        <v>650</v>
      </c>
      <c r="P410" s="13">
        <v>1261520.25</v>
      </c>
      <c r="Q410" s="35">
        <v>162805.84353619046</v>
      </c>
      <c r="R410" s="13">
        <v>444179</v>
      </c>
      <c r="S410" s="13">
        <v>3411</v>
      </c>
      <c r="T410" s="13">
        <v>330576</v>
      </c>
      <c r="U410" s="35">
        <v>17690.47511879462</v>
      </c>
      <c r="V410" s="13">
        <v>38524</v>
      </c>
      <c r="W410" s="13">
        <v>0</v>
      </c>
      <c r="X410" s="13">
        <v>28893</v>
      </c>
      <c r="Y410" s="35">
        <v>39813.374300141062</v>
      </c>
      <c r="Z410" s="13">
        <v>119352</v>
      </c>
      <c r="AA410" s="13">
        <v>121478</v>
      </c>
      <c r="AB410" s="13">
        <v>-1265</v>
      </c>
    </row>
    <row r="411" spans="1:28">
      <c r="A411" s="2">
        <v>1773</v>
      </c>
      <c r="B411" s="1" t="s">
        <v>355</v>
      </c>
      <c r="C411" s="13">
        <v>1588433.3084020286</v>
      </c>
      <c r="D411" s="13">
        <v>1575439.8935551748</v>
      </c>
      <c r="E411" s="13">
        <v>12993.414846853815</v>
      </c>
      <c r="F411" s="13">
        <v>1582239</v>
      </c>
      <c r="G411" s="13">
        <v>1555507</v>
      </c>
      <c r="H411" s="13">
        <v>26732</v>
      </c>
      <c r="I411" s="13">
        <v>63214</v>
      </c>
      <c r="J411" s="13">
        <v>63214</v>
      </c>
      <c r="K411" s="13">
        <v>0</v>
      </c>
      <c r="L411" s="35">
        <v>554630</v>
      </c>
      <c r="M411" s="13">
        <v>801530</v>
      </c>
      <c r="N411" s="13">
        <v>348718</v>
      </c>
      <c r="O411" s="13">
        <v>17854</v>
      </c>
      <c r="P411" s="13">
        <v>415972.5</v>
      </c>
      <c r="Q411" s="35">
        <v>66878.24451560837</v>
      </c>
      <c r="R411" s="13">
        <v>165282</v>
      </c>
      <c r="S411" s="13">
        <v>77</v>
      </c>
      <c r="T411" s="13">
        <v>123903.75</v>
      </c>
      <c r="U411" s="35">
        <v>29769.324820373145</v>
      </c>
      <c r="V411" s="13">
        <v>91258</v>
      </c>
      <c r="W411" s="13">
        <v>1125</v>
      </c>
      <c r="X411" s="13">
        <v>67599.75</v>
      </c>
      <c r="Y411" s="35">
        <v>1337.9091515246957</v>
      </c>
      <c r="Z411" s="13">
        <v>47805</v>
      </c>
      <c r="AA411" s="13">
        <v>78757</v>
      </c>
      <c r="AB411" s="13">
        <v>-21503</v>
      </c>
    </row>
    <row r="412" spans="1:28">
      <c r="A412" s="2">
        <v>1774</v>
      </c>
      <c r="B412" s="1" t="s">
        <v>356</v>
      </c>
      <c r="C412" s="13">
        <v>997938.73679260351</v>
      </c>
      <c r="D412" s="13">
        <v>977978.61348767101</v>
      </c>
      <c r="E412" s="13">
        <v>19960.123304932469</v>
      </c>
      <c r="F412" s="13">
        <v>971101</v>
      </c>
      <c r="G412" s="13">
        <v>940570</v>
      </c>
      <c r="H412" s="13">
        <v>30531</v>
      </c>
      <c r="I412" s="13">
        <v>25748</v>
      </c>
      <c r="J412" s="13">
        <v>25748</v>
      </c>
      <c r="K412" s="13">
        <v>0</v>
      </c>
      <c r="L412" s="35">
        <v>530526</v>
      </c>
      <c r="M412" s="13">
        <v>677057</v>
      </c>
      <c r="N412" s="13">
        <v>351746</v>
      </c>
      <c r="O412" s="13">
        <v>19260</v>
      </c>
      <c r="P412" s="13">
        <v>344571</v>
      </c>
      <c r="Q412" s="35">
        <v>72374.383944929403</v>
      </c>
      <c r="R412" s="13">
        <v>133327</v>
      </c>
      <c r="S412" s="13">
        <v>6076</v>
      </c>
      <c r="T412" s="13">
        <v>95438.25</v>
      </c>
      <c r="U412" s="35">
        <v>5875.5937553533377</v>
      </c>
      <c r="V412" s="13">
        <v>0</v>
      </c>
      <c r="W412" s="13">
        <v>0</v>
      </c>
      <c r="X412" s="13">
        <v>0</v>
      </c>
      <c r="Y412" s="35">
        <v>8989.2143821640257</v>
      </c>
      <c r="Z412" s="13">
        <v>8967</v>
      </c>
      <c r="AA412" s="13">
        <v>17918</v>
      </c>
      <c r="AB412" s="13">
        <v>-6322</v>
      </c>
    </row>
    <row r="413" spans="1:28">
      <c r="A413" s="2">
        <v>1783</v>
      </c>
      <c r="B413" s="1" t="s">
        <v>357</v>
      </c>
      <c r="C413" s="13">
        <v>8452504.9713987634</v>
      </c>
      <c r="D413" s="13">
        <v>8115562.7217237037</v>
      </c>
      <c r="E413" s="13">
        <v>336942.24967505981</v>
      </c>
      <c r="F413" s="13">
        <v>8116329</v>
      </c>
      <c r="G413" s="13">
        <v>7832743</v>
      </c>
      <c r="H413" s="13">
        <v>283586</v>
      </c>
      <c r="I413" s="13">
        <v>201745</v>
      </c>
      <c r="J413" s="13">
        <v>195381</v>
      </c>
      <c r="K413" s="13">
        <v>6364</v>
      </c>
      <c r="L413" s="35">
        <v>2506593</v>
      </c>
      <c r="M413" s="13">
        <v>4353489</v>
      </c>
      <c r="N413" s="13">
        <v>1061006</v>
      </c>
      <c r="O413" s="13">
        <v>36778</v>
      </c>
      <c r="P413" s="13">
        <v>1879944.75</v>
      </c>
      <c r="Q413" s="35">
        <v>158769.14389700824</v>
      </c>
      <c r="R413" s="13">
        <v>478052</v>
      </c>
      <c r="S413" s="13">
        <v>6760</v>
      </c>
      <c r="T413" s="13">
        <v>353469</v>
      </c>
      <c r="U413" s="35">
        <v>89860.425609924088</v>
      </c>
      <c r="V413" s="13">
        <v>228553</v>
      </c>
      <c r="W413" s="13">
        <v>2379</v>
      </c>
      <c r="X413" s="13">
        <v>169630.5</v>
      </c>
      <c r="Y413" s="35">
        <v>261141.74091062913</v>
      </c>
      <c r="Z413" s="13">
        <v>2465724</v>
      </c>
      <c r="AA413" s="13">
        <v>1437155</v>
      </c>
      <c r="AB413" s="13">
        <v>793413</v>
      </c>
    </row>
    <row r="414" spans="1:28">
      <c r="A414" s="2">
        <v>1842</v>
      </c>
      <c r="B414" s="1" t="s">
        <v>358</v>
      </c>
      <c r="C414" s="13">
        <v>607146.32110473013</v>
      </c>
      <c r="D414" s="13">
        <v>575151.43585695571</v>
      </c>
      <c r="E414" s="13">
        <v>31994.885247774393</v>
      </c>
      <c r="F414" s="13">
        <v>773775</v>
      </c>
      <c r="G414" s="13">
        <v>749407</v>
      </c>
      <c r="H414" s="13">
        <v>24368</v>
      </c>
      <c r="I414" s="13">
        <v>41127</v>
      </c>
      <c r="J414" s="13">
        <v>41127</v>
      </c>
      <c r="K414" s="13">
        <v>0</v>
      </c>
      <c r="L414" s="35">
        <v>200599</v>
      </c>
      <c r="M414" s="13">
        <v>352531</v>
      </c>
      <c r="N414" s="13">
        <v>126535</v>
      </c>
      <c r="O414" s="13">
        <v>782</v>
      </c>
      <c r="P414" s="13">
        <v>150449.25</v>
      </c>
      <c r="Q414" s="35">
        <v>20771.258149046665</v>
      </c>
      <c r="R414" s="13">
        <v>58227</v>
      </c>
      <c r="S414" s="13">
        <v>0</v>
      </c>
      <c r="T414" s="13">
        <v>43670.25</v>
      </c>
      <c r="U414" s="35">
        <v>13694.616096378792</v>
      </c>
      <c r="V414" s="13">
        <v>44388</v>
      </c>
      <c r="W414" s="13">
        <v>0</v>
      </c>
      <c r="X414" s="13">
        <v>33291</v>
      </c>
      <c r="Y414" s="35">
        <v>0</v>
      </c>
      <c r="Z414" s="13">
        <v>120627</v>
      </c>
      <c r="AA414" s="13">
        <v>72090</v>
      </c>
      <c r="AB414" s="13">
        <v>39195</v>
      </c>
    </row>
    <row r="415" spans="1:28">
      <c r="A415" s="2">
        <v>1859</v>
      </c>
      <c r="B415" s="1" t="s">
        <v>359</v>
      </c>
      <c r="C415" s="13">
        <v>3776209.0540930387</v>
      </c>
      <c r="D415" s="13">
        <v>3730870.1183058927</v>
      </c>
      <c r="E415" s="13">
        <v>45338.935787146176</v>
      </c>
      <c r="F415" s="13">
        <v>4232366</v>
      </c>
      <c r="G415" s="13">
        <v>4171512</v>
      </c>
      <c r="H415" s="13">
        <v>60854</v>
      </c>
      <c r="I415" s="13">
        <v>150067</v>
      </c>
      <c r="J415" s="13">
        <v>149947</v>
      </c>
      <c r="K415" s="13">
        <v>120</v>
      </c>
      <c r="L415" s="35">
        <v>1065387</v>
      </c>
      <c r="M415" s="13">
        <v>1127245</v>
      </c>
      <c r="N415" s="13">
        <v>1037132</v>
      </c>
      <c r="O415" s="13">
        <v>31809</v>
      </c>
      <c r="P415" s="13">
        <v>121922</v>
      </c>
      <c r="Q415" s="35">
        <v>199134.76648294067</v>
      </c>
      <c r="R415" s="13">
        <v>659099</v>
      </c>
      <c r="S415" s="13">
        <v>12243</v>
      </c>
      <c r="T415" s="13">
        <v>485142</v>
      </c>
      <c r="U415" s="35">
        <v>53943.877923394684</v>
      </c>
      <c r="V415" s="13">
        <v>187656</v>
      </c>
      <c r="W415" s="13">
        <v>1901</v>
      </c>
      <c r="X415" s="13">
        <v>139316.25</v>
      </c>
      <c r="Y415" s="35">
        <v>24389.619136011366</v>
      </c>
      <c r="Z415" s="13">
        <v>94819</v>
      </c>
      <c r="AA415" s="13">
        <v>197113</v>
      </c>
      <c r="AB415" s="13">
        <v>-71724</v>
      </c>
    </row>
    <row r="416" spans="1:28">
      <c r="A416" s="2">
        <v>1876</v>
      </c>
      <c r="B416" s="1" t="s">
        <v>360</v>
      </c>
      <c r="C416" s="13">
        <v>1660849.7430421838</v>
      </c>
      <c r="D416" s="13">
        <v>1633803.545937039</v>
      </c>
      <c r="E416" s="13">
        <v>27046.1971051449</v>
      </c>
      <c r="F416" s="13">
        <v>1944125</v>
      </c>
      <c r="G416" s="13">
        <v>1889707</v>
      </c>
      <c r="H416" s="13">
        <v>54418</v>
      </c>
      <c r="I416" s="13">
        <v>70946</v>
      </c>
      <c r="J416" s="13">
        <v>70946</v>
      </c>
      <c r="K416" s="13">
        <v>0</v>
      </c>
      <c r="L416" s="35">
        <v>1000848</v>
      </c>
      <c r="M416" s="13">
        <v>1260201</v>
      </c>
      <c r="N416" s="13">
        <v>646158</v>
      </c>
      <c r="O416" s="13">
        <v>37737</v>
      </c>
      <c r="P416" s="13">
        <v>651780</v>
      </c>
      <c r="Q416" s="35">
        <v>134480.02679978259</v>
      </c>
      <c r="R416" s="13">
        <v>285760</v>
      </c>
      <c r="S416" s="13">
        <v>862</v>
      </c>
      <c r="T416" s="13">
        <v>213673.5</v>
      </c>
      <c r="U416" s="35">
        <v>43117.673992263452</v>
      </c>
      <c r="V416" s="13">
        <v>158620</v>
      </c>
      <c r="W416" s="13">
        <v>905</v>
      </c>
      <c r="X416" s="13">
        <v>118286.25</v>
      </c>
      <c r="Y416" s="35">
        <v>15747.424217548492</v>
      </c>
      <c r="Z416" s="13">
        <v>77924</v>
      </c>
      <c r="AA416" s="13">
        <v>71195</v>
      </c>
      <c r="AB416" s="13">
        <v>7680</v>
      </c>
    </row>
    <row r="417" spans="1:28">
      <c r="A417" s="2">
        <v>1883</v>
      </c>
      <c r="B417" s="1" t="s">
        <v>361</v>
      </c>
      <c r="C417" s="13">
        <v>34209630.470282093</v>
      </c>
      <c r="D417" s="13">
        <v>33702756.735411838</v>
      </c>
      <c r="E417" s="13">
        <v>506873.73487025761</v>
      </c>
      <c r="F417" s="13">
        <v>36045047</v>
      </c>
      <c r="G417" s="13">
        <v>35525739</v>
      </c>
      <c r="H417" s="13">
        <v>519308</v>
      </c>
      <c r="I417" s="13">
        <v>708905</v>
      </c>
      <c r="J417" s="13">
        <v>691751</v>
      </c>
      <c r="K417" s="13">
        <v>17154</v>
      </c>
      <c r="L417" s="35">
        <v>11901900</v>
      </c>
      <c r="M417" s="13">
        <v>15410484</v>
      </c>
      <c r="N417" s="13">
        <v>8952447</v>
      </c>
      <c r="O417" s="13">
        <v>525547</v>
      </c>
      <c r="P417" s="13">
        <v>6983584</v>
      </c>
      <c r="Q417" s="35">
        <v>483685.68518921005</v>
      </c>
      <c r="R417" s="13">
        <v>1089989</v>
      </c>
      <c r="S417" s="13">
        <v>4291</v>
      </c>
      <c r="T417" s="13">
        <v>814273.5</v>
      </c>
      <c r="U417" s="35">
        <v>36104.127177228918</v>
      </c>
      <c r="V417" s="13">
        <v>180130</v>
      </c>
      <c r="W417" s="13">
        <v>0</v>
      </c>
      <c r="X417" s="13">
        <v>135097.5</v>
      </c>
      <c r="Y417" s="35">
        <v>65365.196530106921</v>
      </c>
      <c r="Z417" s="13">
        <v>661089</v>
      </c>
      <c r="AA417" s="13">
        <v>78223</v>
      </c>
      <c r="AB417" s="13">
        <v>452122</v>
      </c>
    </row>
    <row r="418" spans="1:28">
      <c r="A418" s="2">
        <v>1896</v>
      </c>
      <c r="B418" s="1" t="s">
        <v>367</v>
      </c>
      <c r="C418" s="13">
        <v>1467938.5402771309</v>
      </c>
      <c r="D418" s="13">
        <v>1456084.0697364702</v>
      </c>
      <c r="E418" s="13">
        <v>11854.470540660697</v>
      </c>
      <c r="F418" s="13">
        <v>1564521</v>
      </c>
      <c r="G418" s="13">
        <v>1557678</v>
      </c>
      <c r="H418" s="13">
        <v>6843</v>
      </c>
      <c r="I418" s="13">
        <v>57744</v>
      </c>
      <c r="J418" s="13">
        <v>57387</v>
      </c>
      <c r="K418" s="13">
        <v>357</v>
      </c>
      <c r="L418" s="35">
        <v>642926</v>
      </c>
      <c r="M418" s="13">
        <v>866846</v>
      </c>
      <c r="N418" s="13">
        <v>521419</v>
      </c>
      <c r="O418" s="13">
        <v>4908</v>
      </c>
      <c r="P418" s="13">
        <v>350335</v>
      </c>
      <c r="Q418" s="35">
        <v>29187.193029238464</v>
      </c>
      <c r="R418" s="13">
        <v>64910</v>
      </c>
      <c r="S418" s="13">
        <v>0</v>
      </c>
      <c r="T418" s="13">
        <v>48682.5</v>
      </c>
      <c r="U418" s="35">
        <v>23448.530733534608</v>
      </c>
      <c r="V418" s="13">
        <v>82479</v>
      </c>
      <c r="W418" s="13">
        <v>0</v>
      </c>
      <c r="X418" s="13">
        <v>61859.25</v>
      </c>
      <c r="Y418" s="35">
        <v>47287.12393576208</v>
      </c>
      <c r="Z418" s="13">
        <v>4412</v>
      </c>
      <c r="AA418" s="13">
        <v>81065</v>
      </c>
      <c r="AB418" s="13">
        <v>-56827</v>
      </c>
    </row>
    <row r="419" spans="1:28">
      <c r="A419" s="2">
        <v>1916</v>
      </c>
      <c r="B419" s="1" t="s">
        <v>373</v>
      </c>
      <c r="C419" s="13">
        <v>19986794.543619011</v>
      </c>
      <c r="D419" s="13">
        <v>19135613.966141835</v>
      </c>
      <c r="E419" s="13">
        <v>851180.57747717539</v>
      </c>
      <c r="F419" s="13">
        <v>19535424</v>
      </c>
      <c r="G419" s="13">
        <v>18725412</v>
      </c>
      <c r="H419" s="13">
        <v>810012</v>
      </c>
      <c r="I419" s="13">
        <v>770637</v>
      </c>
      <c r="J419" s="13">
        <v>726864</v>
      </c>
      <c r="K419" s="13">
        <v>43773</v>
      </c>
      <c r="L419" s="35">
        <v>2973847</v>
      </c>
      <c r="M419" s="13">
        <v>5165023</v>
      </c>
      <c r="N419" s="13">
        <v>2410693</v>
      </c>
      <c r="O419" s="13">
        <v>65953</v>
      </c>
      <c r="P419" s="13">
        <v>2230385.25</v>
      </c>
      <c r="Q419" s="35">
        <v>156992.35494635289</v>
      </c>
      <c r="R419" s="13">
        <v>519576</v>
      </c>
      <c r="S419" s="13">
        <v>1385</v>
      </c>
      <c r="T419" s="13">
        <v>388643.25</v>
      </c>
      <c r="U419" s="35">
        <v>34699.579228782248</v>
      </c>
      <c r="V419" s="13">
        <v>96481</v>
      </c>
      <c r="W419" s="13">
        <v>533</v>
      </c>
      <c r="X419" s="13">
        <v>71961</v>
      </c>
      <c r="Y419" s="35">
        <v>97096.554566380641</v>
      </c>
      <c r="Z419" s="13">
        <v>823778</v>
      </c>
      <c r="AA419" s="13">
        <v>130201</v>
      </c>
      <c r="AB419" s="13">
        <v>533506</v>
      </c>
    </row>
    <row r="420" spans="1:28">
      <c r="A420" s="2">
        <v>1926</v>
      </c>
      <c r="B420" s="1" t="s">
        <v>375</v>
      </c>
      <c r="C420" s="13">
        <v>2937426.2113505402</v>
      </c>
      <c r="D420" s="13">
        <v>2864043.8804958398</v>
      </c>
      <c r="E420" s="13">
        <v>73382.33085470034</v>
      </c>
      <c r="F420" s="13">
        <v>2851550</v>
      </c>
      <c r="G420" s="13">
        <v>2786489</v>
      </c>
      <c r="H420" s="13">
        <v>65061</v>
      </c>
      <c r="I420" s="13">
        <v>59320</v>
      </c>
      <c r="J420" s="13">
        <v>59320</v>
      </c>
      <c r="K420" s="13">
        <v>0</v>
      </c>
      <c r="L420" s="35">
        <v>1009587</v>
      </c>
      <c r="M420" s="13">
        <v>1540073</v>
      </c>
      <c r="N420" s="13">
        <v>707032</v>
      </c>
      <c r="O420" s="13">
        <v>6737</v>
      </c>
      <c r="P420" s="13">
        <v>757190.25</v>
      </c>
      <c r="Q420" s="35">
        <v>89488.341847994365</v>
      </c>
      <c r="R420" s="13">
        <v>199126</v>
      </c>
      <c r="S420" s="13">
        <v>0</v>
      </c>
      <c r="T420" s="13">
        <v>149344.5</v>
      </c>
      <c r="U420" s="35">
        <v>13221.399224859126</v>
      </c>
      <c r="V420" s="13">
        <v>4706</v>
      </c>
      <c r="W420" s="13">
        <v>0</v>
      </c>
      <c r="X420" s="13">
        <v>3529.5</v>
      </c>
      <c r="Y420" s="35">
        <v>15782.796621243546</v>
      </c>
      <c r="Z420" s="13">
        <v>16705</v>
      </c>
      <c r="AA420" s="13">
        <v>166536</v>
      </c>
      <c r="AB420" s="13">
        <v>-109866</v>
      </c>
    </row>
    <row r="421" spans="1:28">
      <c r="A421" s="2">
        <v>1937</v>
      </c>
      <c r="B421" s="1" t="s">
        <v>535</v>
      </c>
      <c r="C421" s="13">
        <v>503027.6285356569</v>
      </c>
      <c r="D421" s="13">
        <v>482409.75246000808</v>
      </c>
      <c r="E421" s="13">
        <v>20617.876075648801</v>
      </c>
      <c r="F421" s="13">
        <v>556141</v>
      </c>
      <c r="G421" s="13">
        <v>544797</v>
      </c>
      <c r="H421" s="13">
        <v>11344</v>
      </c>
      <c r="I421" s="13">
        <v>2207</v>
      </c>
      <c r="J421" s="13">
        <v>2207</v>
      </c>
      <c r="K421" s="13">
        <v>0</v>
      </c>
      <c r="L421" s="35">
        <v>571366</v>
      </c>
      <c r="M421" s="13">
        <v>639592</v>
      </c>
      <c r="N421" s="13">
        <v>367118</v>
      </c>
      <c r="O421" s="13">
        <v>10165</v>
      </c>
      <c r="P421" s="13">
        <v>282639</v>
      </c>
      <c r="Q421" s="35">
        <v>13367.818209550487</v>
      </c>
      <c r="R421" s="13">
        <v>38061</v>
      </c>
      <c r="S421" s="13">
        <v>0</v>
      </c>
      <c r="T421" s="13">
        <v>28545.75</v>
      </c>
      <c r="U421" s="35">
        <v>126.73106781215849</v>
      </c>
      <c r="V421" s="13">
        <v>17113</v>
      </c>
      <c r="W421" s="13">
        <v>0</v>
      </c>
      <c r="X421" s="13">
        <v>12834.75</v>
      </c>
      <c r="Y421" s="35">
        <v>0</v>
      </c>
      <c r="Z421" s="13">
        <v>8344</v>
      </c>
      <c r="AA421" s="13">
        <v>26445</v>
      </c>
      <c r="AB421" s="13">
        <v>-12324</v>
      </c>
    </row>
    <row r="422" spans="1:28">
      <c r="A422" s="2">
        <v>1955</v>
      </c>
      <c r="B422" s="1" t="s">
        <v>386</v>
      </c>
      <c r="C422" s="13">
        <v>5275726.6332179355</v>
      </c>
      <c r="D422" s="13">
        <v>5183392.5675215367</v>
      </c>
      <c r="E422" s="13">
        <v>92334.065696398509</v>
      </c>
      <c r="F422" s="13">
        <v>5182801</v>
      </c>
      <c r="G422" s="13">
        <v>5080056</v>
      </c>
      <c r="H422" s="13">
        <v>102745</v>
      </c>
      <c r="I422" s="13">
        <v>157514</v>
      </c>
      <c r="J422" s="13">
        <v>157514</v>
      </c>
      <c r="K422" s="13">
        <v>0</v>
      </c>
      <c r="L422" s="35">
        <v>1431242</v>
      </c>
      <c r="M422" s="13">
        <v>1724637</v>
      </c>
      <c r="N422" s="13">
        <v>922196</v>
      </c>
      <c r="O422" s="13">
        <v>94071</v>
      </c>
      <c r="P422" s="13">
        <v>896512</v>
      </c>
      <c r="Q422" s="35">
        <v>93437.575845533487</v>
      </c>
      <c r="R422" s="13">
        <v>230600</v>
      </c>
      <c r="S422" s="13">
        <v>3092</v>
      </c>
      <c r="T422" s="13">
        <v>170631</v>
      </c>
      <c r="U422" s="35">
        <v>38268.842653329521</v>
      </c>
      <c r="V422" s="13">
        <v>130467</v>
      </c>
      <c r="W422" s="13">
        <v>2017</v>
      </c>
      <c r="X422" s="13">
        <v>96337.5</v>
      </c>
      <c r="Y422" s="35">
        <v>27663.993995704517</v>
      </c>
      <c r="Z422" s="13">
        <v>160416</v>
      </c>
      <c r="AA422" s="13">
        <v>171646</v>
      </c>
      <c r="AB422" s="13">
        <v>-3416</v>
      </c>
    </row>
    <row r="423" spans="1:28">
      <c r="A423" s="2">
        <v>1987</v>
      </c>
      <c r="B423" s="1" t="s">
        <v>399</v>
      </c>
      <c r="C423" s="13">
        <v>2573552.8488321677</v>
      </c>
      <c r="D423" s="13">
        <v>2541981.9592267643</v>
      </c>
      <c r="E423" s="13">
        <v>31570.889605403372</v>
      </c>
      <c r="F423" s="13">
        <v>2980943</v>
      </c>
      <c r="G423" s="13">
        <v>2962531</v>
      </c>
      <c r="H423" s="13">
        <v>18412</v>
      </c>
      <c r="I423" s="13">
        <v>150811</v>
      </c>
      <c r="J423" s="13">
        <v>150666</v>
      </c>
      <c r="K423" s="13">
        <v>145</v>
      </c>
      <c r="L423" s="35">
        <v>1348980</v>
      </c>
      <c r="M423" s="13">
        <v>1386923</v>
      </c>
      <c r="N423" s="13">
        <v>1155485</v>
      </c>
      <c r="O423" s="13">
        <v>93190</v>
      </c>
      <c r="P423" s="13">
        <v>324628</v>
      </c>
      <c r="Q423" s="35">
        <v>40079.413025582027</v>
      </c>
      <c r="R423" s="13">
        <v>180744</v>
      </c>
      <c r="S423" s="13">
        <v>4226</v>
      </c>
      <c r="T423" s="13">
        <v>132388.5</v>
      </c>
      <c r="U423" s="35">
        <v>7087.9657495010852</v>
      </c>
      <c r="V423" s="13">
        <v>74511</v>
      </c>
      <c r="W423" s="13">
        <v>0</v>
      </c>
      <c r="X423" s="13">
        <v>55883.25</v>
      </c>
      <c r="Y423" s="35">
        <v>22047.873534526374</v>
      </c>
      <c r="Z423" s="13">
        <v>187893</v>
      </c>
      <c r="AA423" s="13">
        <v>25456</v>
      </c>
      <c r="AB423" s="13">
        <v>126764</v>
      </c>
    </row>
    <row r="424" spans="1:28">
      <c r="A424" s="2">
        <v>30000</v>
      </c>
      <c r="B424" s="1" t="s">
        <v>536</v>
      </c>
      <c r="C424" s="13">
        <v>5007776.2958008954</v>
      </c>
      <c r="D424" s="13">
        <v>4945241.290412602</v>
      </c>
      <c r="E424" s="13">
        <v>62535.005388293379</v>
      </c>
      <c r="F424" s="13">
        <v>5239684</v>
      </c>
      <c r="G424" s="13">
        <v>5204095</v>
      </c>
      <c r="H424" s="13">
        <v>35589</v>
      </c>
      <c r="I424" s="13">
        <v>134195</v>
      </c>
      <c r="J424" s="13">
        <v>119898</v>
      </c>
      <c r="K424" s="13">
        <v>14297</v>
      </c>
      <c r="L424" s="35">
        <v>1327742</v>
      </c>
      <c r="M424" s="13">
        <v>1792314</v>
      </c>
      <c r="N424" s="13">
        <v>1066827</v>
      </c>
      <c r="O424" s="13">
        <v>0</v>
      </c>
      <c r="P424" s="13">
        <v>725487</v>
      </c>
      <c r="Q424" s="35">
        <v>156673.63197994666</v>
      </c>
      <c r="R424" s="13">
        <v>399389</v>
      </c>
      <c r="S424" s="13">
        <v>33951</v>
      </c>
      <c r="T424" s="13">
        <v>274078.5</v>
      </c>
      <c r="U424" s="35">
        <v>14221.23949733916</v>
      </c>
      <c r="V424" s="13">
        <v>70408</v>
      </c>
      <c r="W424" s="13">
        <v>0</v>
      </c>
      <c r="X424" s="13">
        <v>52806</v>
      </c>
      <c r="Y424" s="35">
        <v>10275.79886950374</v>
      </c>
      <c r="Z424" s="13">
        <v>234359</v>
      </c>
      <c r="AA424" s="13">
        <v>62224</v>
      </c>
      <c r="AB424" s="13">
        <v>135611</v>
      </c>
    </row>
    <row r="425" spans="1:28">
      <c r="A425" s="2">
        <v>30001</v>
      </c>
      <c r="B425" s="1" t="s">
        <v>537</v>
      </c>
      <c r="C425" s="13">
        <v>11774076.95621644</v>
      </c>
      <c r="D425" s="13">
        <v>11668444.845372951</v>
      </c>
      <c r="E425" s="13">
        <v>105632.11084348956</v>
      </c>
      <c r="F425" s="13">
        <v>12625424</v>
      </c>
      <c r="G425" s="13">
        <v>12518108</v>
      </c>
      <c r="H425" s="13">
        <v>107316</v>
      </c>
      <c r="I425" s="13">
        <v>0</v>
      </c>
      <c r="J425" s="13">
        <v>0</v>
      </c>
      <c r="K425" s="13">
        <v>0</v>
      </c>
      <c r="L425" s="35">
        <v>6152997</v>
      </c>
      <c r="M425" s="13">
        <v>7026178</v>
      </c>
      <c r="N425" s="13">
        <v>6365855</v>
      </c>
      <c r="O425" s="13">
        <v>38940</v>
      </c>
      <c r="P425" s="13">
        <v>699263</v>
      </c>
      <c r="Q425" s="35">
        <v>151831.88208941082</v>
      </c>
      <c r="R425" s="13">
        <v>431041</v>
      </c>
      <c r="S425" s="13">
        <v>52</v>
      </c>
      <c r="T425" s="13">
        <v>323241.75</v>
      </c>
      <c r="U425" s="35">
        <v>26541.731856714963</v>
      </c>
      <c r="V425" s="13">
        <v>109833</v>
      </c>
      <c r="W425" s="13">
        <v>0</v>
      </c>
      <c r="X425" s="13">
        <v>82374.75</v>
      </c>
      <c r="Y425" s="35">
        <v>46967.153957239498</v>
      </c>
      <c r="Z425" s="13">
        <v>124417</v>
      </c>
      <c r="AA425" s="13">
        <v>52118</v>
      </c>
      <c r="AB425" s="13">
        <v>59476</v>
      </c>
    </row>
    <row r="426" spans="1:28">
      <c r="A426" s="2">
        <v>30002</v>
      </c>
      <c r="B426" s="1" t="s">
        <v>538</v>
      </c>
      <c r="C426" s="13">
        <v>18334638.439954355</v>
      </c>
      <c r="D426" s="13">
        <v>18136024.457755595</v>
      </c>
      <c r="E426" s="13">
        <v>198613.98219875991</v>
      </c>
      <c r="F426" s="13">
        <v>16676004</v>
      </c>
      <c r="G426" s="13">
        <v>16503035</v>
      </c>
      <c r="H426" s="13">
        <v>172969</v>
      </c>
      <c r="I426" s="13">
        <v>728382</v>
      </c>
      <c r="J426" s="13">
        <v>727670</v>
      </c>
      <c r="K426" s="13">
        <v>712</v>
      </c>
      <c r="L426" s="35">
        <v>6546034</v>
      </c>
      <c r="M426" s="13">
        <v>10039340.75</v>
      </c>
      <c r="N426" s="13">
        <v>4009276</v>
      </c>
      <c r="O426" s="13">
        <v>190302</v>
      </c>
      <c r="P426" s="13">
        <v>4909525.5</v>
      </c>
      <c r="Q426" s="35">
        <v>337298.65377590549</v>
      </c>
      <c r="R426" s="13">
        <v>887466</v>
      </c>
      <c r="S426" s="13">
        <v>2645</v>
      </c>
      <c r="T426" s="13">
        <v>663615.75</v>
      </c>
      <c r="U426" s="35">
        <v>86626.485148914333</v>
      </c>
      <c r="V426" s="13">
        <v>278681</v>
      </c>
      <c r="W426" s="13">
        <v>0</v>
      </c>
      <c r="X426" s="13">
        <v>209010.75</v>
      </c>
      <c r="Y426" s="35">
        <v>87652.122779801168</v>
      </c>
      <c r="Z426" s="13">
        <v>1300925</v>
      </c>
      <c r="AA426" s="13">
        <v>285068</v>
      </c>
      <c r="AB426" s="13">
        <v>792579</v>
      </c>
    </row>
    <row r="427" spans="1:28">
      <c r="A427" s="2">
        <v>30003</v>
      </c>
      <c r="B427" s="1" t="s">
        <v>539</v>
      </c>
      <c r="C427" s="13">
        <v>2048741.7977476402</v>
      </c>
      <c r="D427" s="13">
        <v>1981273.024884484</v>
      </c>
      <c r="E427" s="13">
        <v>67468.772863156148</v>
      </c>
      <c r="F427" s="13">
        <v>2060332</v>
      </c>
      <c r="G427" s="13">
        <v>1998199</v>
      </c>
      <c r="H427" s="13">
        <v>62133</v>
      </c>
      <c r="I427" s="13">
        <v>85741</v>
      </c>
      <c r="J427" s="13">
        <v>85741</v>
      </c>
      <c r="K427" s="13">
        <v>0</v>
      </c>
      <c r="L427" s="35">
        <v>621198</v>
      </c>
      <c r="M427" s="13">
        <v>888793</v>
      </c>
      <c r="N427" s="13">
        <v>336344</v>
      </c>
      <c r="O427" s="13">
        <v>0</v>
      </c>
      <c r="P427" s="13">
        <v>465898.5</v>
      </c>
      <c r="Q427" s="35">
        <v>54582.910770602946</v>
      </c>
      <c r="R427" s="13">
        <v>88408</v>
      </c>
      <c r="S427" s="13">
        <v>335</v>
      </c>
      <c r="T427" s="13">
        <v>66054.75</v>
      </c>
      <c r="U427" s="35">
        <v>12544.843558870556</v>
      </c>
      <c r="V427" s="13">
        <v>48793</v>
      </c>
      <c r="W427" s="13">
        <v>7368</v>
      </c>
      <c r="X427" s="13">
        <v>31068.75</v>
      </c>
      <c r="Y427" s="35">
        <v>19620.355633885403</v>
      </c>
      <c r="Z427" s="13">
        <v>136863</v>
      </c>
      <c r="AA427" s="13">
        <v>62438</v>
      </c>
      <c r="AB427" s="13">
        <v>59582</v>
      </c>
    </row>
    <row r="428" spans="1:28">
      <c r="A428" s="2">
        <v>30004</v>
      </c>
      <c r="B428" s="1" t="s">
        <v>540</v>
      </c>
      <c r="C428" s="13">
        <v>5679149.0756103843</v>
      </c>
      <c r="D428" s="13">
        <v>5470421.3674437478</v>
      </c>
      <c r="E428" s="13">
        <v>208727.70816663638</v>
      </c>
      <c r="F428" s="13">
        <v>5533838</v>
      </c>
      <c r="G428" s="13">
        <v>5361223</v>
      </c>
      <c r="H428" s="13">
        <v>172615</v>
      </c>
      <c r="I428" s="13">
        <v>292863</v>
      </c>
      <c r="J428" s="13">
        <v>268474</v>
      </c>
      <c r="K428" s="13">
        <v>24389</v>
      </c>
      <c r="L428" s="35">
        <v>1276968</v>
      </c>
      <c r="M428" s="13">
        <v>1710761</v>
      </c>
      <c r="N428" s="13">
        <v>1341428</v>
      </c>
      <c r="O428" s="13">
        <v>0</v>
      </c>
      <c r="P428" s="13">
        <v>369333</v>
      </c>
      <c r="Q428" s="35">
        <v>99694.116834793502</v>
      </c>
      <c r="R428" s="13">
        <v>416920</v>
      </c>
      <c r="S428" s="13">
        <v>32204</v>
      </c>
      <c r="T428" s="13">
        <v>288537</v>
      </c>
      <c r="U428" s="35">
        <v>9407.8665918863499</v>
      </c>
      <c r="V428" s="13">
        <v>53316</v>
      </c>
      <c r="W428" s="13">
        <v>954</v>
      </c>
      <c r="X428" s="13">
        <v>39271.5</v>
      </c>
      <c r="Y428" s="35">
        <v>4623.843620268518</v>
      </c>
      <c r="Z428" s="13">
        <v>198319</v>
      </c>
      <c r="AA428" s="13">
        <v>96095</v>
      </c>
      <c r="AB428" s="13">
        <v>80653</v>
      </c>
    </row>
    <row r="429" spans="1:28">
      <c r="A429" s="2">
        <v>30005</v>
      </c>
      <c r="B429" s="1" t="s">
        <v>541</v>
      </c>
      <c r="C429" s="13">
        <v>14511657.842293501</v>
      </c>
      <c r="D429" s="13">
        <v>13989036.585984448</v>
      </c>
      <c r="E429" s="13">
        <v>522621.25630905223</v>
      </c>
      <c r="F429" s="13">
        <v>13606540</v>
      </c>
      <c r="G429" s="13">
        <v>13195082</v>
      </c>
      <c r="H429" s="13">
        <v>411458</v>
      </c>
      <c r="I429" s="13">
        <v>456187</v>
      </c>
      <c r="J429" s="13">
        <v>448188</v>
      </c>
      <c r="K429" s="13">
        <v>7999</v>
      </c>
      <c r="L429" s="35">
        <v>3982153</v>
      </c>
      <c r="M429" s="13">
        <v>5563487</v>
      </c>
      <c r="N429" s="13">
        <v>3158498</v>
      </c>
      <c r="O429" s="13">
        <v>192846</v>
      </c>
      <c r="P429" s="13">
        <v>2597835</v>
      </c>
      <c r="Q429" s="35">
        <v>285396.49623136863</v>
      </c>
      <c r="R429" s="13">
        <v>764931</v>
      </c>
      <c r="S429" s="13">
        <v>1673</v>
      </c>
      <c r="T429" s="13">
        <v>572443.5</v>
      </c>
      <c r="U429" s="35">
        <v>44136.118998360122</v>
      </c>
      <c r="V429" s="13">
        <v>153559</v>
      </c>
      <c r="W429" s="13">
        <v>524</v>
      </c>
      <c r="X429" s="13">
        <v>114776.25</v>
      </c>
      <c r="Y429" s="35">
        <v>15529.178798671817</v>
      </c>
      <c r="Z429" s="13">
        <v>222165</v>
      </c>
      <c r="AA429" s="13">
        <v>134805</v>
      </c>
      <c r="AB429" s="13">
        <v>72250</v>
      </c>
    </row>
    <row r="430" spans="1:28">
      <c r="A430" s="2">
        <v>30006</v>
      </c>
      <c r="B430" s="1" t="s">
        <v>542</v>
      </c>
      <c r="C430" s="13">
        <v>6387602.1273181373</v>
      </c>
      <c r="D430" s="13">
        <v>6149163.6394610154</v>
      </c>
      <c r="E430" s="13">
        <v>238438.48785712171</v>
      </c>
      <c r="F430" s="13">
        <v>6347538</v>
      </c>
      <c r="G430" s="13">
        <v>6102822</v>
      </c>
      <c r="H430" s="13">
        <v>244716</v>
      </c>
      <c r="I430" s="13">
        <v>241167</v>
      </c>
      <c r="J430" s="13">
        <v>239404</v>
      </c>
      <c r="K430" s="13">
        <v>1763</v>
      </c>
      <c r="L430" s="35">
        <v>2605558</v>
      </c>
      <c r="M430" s="13">
        <v>3075738</v>
      </c>
      <c r="N430" s="13">
        <v>2549304</v>
      </c>
      <c r="O430" s="13">
        <v>72737</v>
      </c>
      <c r="P430" s="13">
        <v>599171</v>
      </c>
      <c r="Q430" s="35">
        <v>113357.07434297733</v>
      </c>
      <c r="R430" s="13">
        <v>360293</v>
      </c>
      <c r="S430" s="13">
        <v>11</v>
      </c>
      <c r="T430" s="13">
        <v>270211.5</v>
      </c>
      <c r="U430" s="35">
        <v>33411.475024853833</v>
      </c>
      <c r="V430" s="13">
        <v>188693</v>
      </c>
      <c r="W430" s="13">
        <v>0</v>
      </c>
      <c r="X430" s="13">
        <v>141519.75</v>
      </c>
      <c r="Y430" s="35">
        <v>25590.662516376113</v>
      </c>
      <c r="Z430" s="13">
        <v>318169</v>
      </c>
      <c r="AA430" s="13">
        <v>173393</v>
      </c>
      <c r="AB430" s="13">
        <v>111799</v>
      </c>
    </row>
    <row r="431" spans="1:28">
      <c r="A431" s="2">
        <v>30007</v>
      </c>
      <c r="B431" s="1" t="s">
        <v>543</v>
      </c>
      <c r="C431" s="13">
        <v>6443569.9672305072</v>
      </c>
      <c r="D431" s="13">
        <v>6351632.5426189071</v>
      </c>
      <c r="E431" s="13">
        <v>91937.42461159981</v>
      </c>
      <c r="F431" s="13">
        <v>6494442</v>
      </c>
      <c r="G431" s="13">
        <v>6430153</v>
      </c>
      <c r="H431" s="13">
        <v>64289</v>
      </c>
      <c r="I431" s="13">
        <v>184530</v>
      </c>
      <c r="J431" s="13">
        <v>184450</v>
      </c>
      <c r="K431" s="13">
        <v>80</v>
      </c>
      <c r="L431" s="35">
        <v>2262810</v>
      </c>
      <c r="M431" s="13">
        <v>3603726.25</v>
      </c>
      <c r="N431" s="13">
        <v>2421145</v>
      </c>
      <c r="O431" s="13">
        <v>0</v>
      </c>
      <c r="P431" s="13">
        <v>1182581.25</v>
      </c>
      <c r="Q431" s="35">
        <v>355396.485663631</v>
      </c>
      <c r="R431" s="13">
        <v>771314</v>
      </c>
      <c r="S431" s="13">
        <v>1197</v>
      </c>
      <c r="T431" s="13">
        <v>577587.75</v>
      </c>
      <c r="U431" s="35">
        <v>58025.318720447045</v>
      </c>
      <c r="V431" s="13">
        <v>195633</v>
      </c>
      <c r="W431" s="13">
        <v>27</v>
      </c>
      <c r="X431" s="13">
        <v>146704.5</v>
      </c>
      <c r="Y431" s="35">
        <v>37899.334233530906</v>
      </c>
      <c r="Z431" s="13">
        <v>323519</v>
      </c>
      <c r="AA431" s="13">
        <v>148887</v>
      </c>
      <c r="AB431" s="13">
        <v>136584</v>
      </c>
    </row>
    <row r="432" spans="1:28">
      <c r="A432" s="2">
        <v>30008</v>
      </c>
      <c r="B432" s="1" t="s">
        <v>544</v>
      </c>
      <c r="C432" s="13">
        <v>9568980.0479407441</v>
      </c>
      <c r="D432" s="13">
        <v>9444674.7213872019</v>
      </c>
      <c r="E432" s="13">
        <v>124305.32655354225</v>
      </c>
      <c r="F432" s="13">
        <v>9240567</v>
      </c>
      <c r="G432" s="13">
        <v>9125898</v>
      </c>
      <c r="H432" s="13">
        <v>114669</v>
      </c>
      <c r="I432" s="13">
        <v>264812</v>
      </c>
      <c r="J432" s="13">
        <v>264812</v>
      </c>
      <c r="K432" s="13">
        <v>0</v>
      </c>
      <c r="L432" s="35">
        <v>3086930</v>
      </c>
      <c r="M432" s="13">
        <v>3877160</v>
      </c>
      <c r="N432" s="13">
        <v>2926080</v>
      </c>
      <c r="O432" s="13">
        <v>94210</v>
      </c>
      <c r="P432" s="13">
        <v>1045290</v>
      </c>
      <c r="Q432" s="35">
        <v>145017.34694129165</v>
      </c>
      <c r="R432" s="13">
        <v>492165</v>
      </c>
      <c r="S432" s="13">
        <v>4998</v>
      </c>
      <c r="T432" s="13">
        <v>365375.25</v>
      </c>
      <c r="U432" s="35">
        <v>38943.209527127896</v>
      </c>
      <c r="V432" s="13">
        <v>151779</v>
      </c>
      <c r="W432" s="13">
        <v>0</v>
      </c>
      <c r="X432" s="13">
        <v>113834.25</v>
      </c>
      <c r="Y432" s="35">
        <v>131526.38773944307</v>
      </c>
      <c r="Z432" s="13">
        <v>184438</v>
      </c>
      <c r="AA432" s="13">
        <v>171724</v>
      </c>
      <c r="AB432" s="13">
        <v>14369</v>
      </c>
    </row>
    <row r="433" spans="1:28">
      <c r="A433" s="2">
        <v>30009</v>
      </c>
      <c r="B433" s="1" t="s">
        <v>545</v>
      </c>
      <c r="C433" s="13">
        <v>9837016.8138552457</v>
      </c>
      <c r="D433" s="13">
        <v>9700164.4490988702</v>
      </c>
      <c r="E433" s="13">
        <v>136852.36475637497</v>
      </c>
      <c r="F433" s="13">
        <v>9690028</v>
      </c>
      <c r="G433" s="13">
        <v>9568839</v>
      </c>
      <c r="H433" s="13">
        <v>121189</v>
      </c>
      <c r="I433" s="13">
        <v>277101</v>
      </c>
      <c r="J433" s="13">
        <v>270384</v>
      </c>
      <c r="K433" s="13">
        <v>6717</v>
      </c>
      <c r="L433" s="35">
        <v>3527266</v>
      </c>
      <c r="M433" s="13">
        <v>4449130</v>
      </c>
      <c r="N433" s="13">
        <v>3027561</v>
      </c>
      <c r="O433" s="13">
        <v>107341</v>
      </c>
      <c r="P433" s="13">
        <v>1528910</v>
      </c>
      <c r="Q433" s="35">
        <v>205470.07234320912</v>
      </c>
      <c r="R433" s="13">
        <v>487046</v>
      </c>
      <c r="S433" s="13">
        <v>1355</v>
      </c>
      <c r="T433" s="13">
        <v>364268.25</v>
      </c>
      <c r="U433" s="35">
        <v>49359.233801817012</v>
      </c>
      <c r="V433" s="13">
        <v>171550</v>
      </c>
      <c r="W433" s="13">
        <v>0</v>
      </c>
      <c r="X433" s="13">
        <v>128662.5</v>
      </c>
      <c r="Y433" s="35">
        <v>29090.218560376339</v>
      </c>
      <c r="Z433" s="13">
        <v>186685</v>
      </c>
      <c r="AA433" s="13">
        <v>78391</v>
      </c>
      <c r="AB433" s="13">
        <v>88610</v>
      </c>
    </row>
    <row r="434" spans="1:28">
      <c r="A434" s="2">
        <v>30010</v>
      </c>
      <c r="B434" s="1" t="s">
        <v>546</v>
      </c>
      <c r="C434" s="13">
        <v>4705170.0687323129</v>
      </c>
      <c r="D434" s="13">
        <v>4588803.780819647</v>
      </c>
      <c r="E434" s="13">
        <v>116366.28791266555</v>
      </c>
      <c r="F434" s="13">
        <v>4694245</v>
      </c>
      <c r="G434" s="13">
        <v>4619882</v>
      </c>
      <c r="H434" s="13">
        <v>74363</v>
      </c>
      <c r="I434" s="13">
        <v>154095</v>
      </c>
      <c r="J434" s="13">
        <v>150069</v>
      </c>
      <c r="K434" s="13">
        <v>4026</v>
      </c>
      <c r="L434" s="35">
        <v>1364846</v>
      </c>
      <c r="M434" s="13">
        <v>1586907</v>
      </c>
      <c r="N434" s="13">
        <v>586568</v>
      </c>
      <c r="O434" s="13">
        <v>0</v>
      </c>
      <c r="P434" s="13">
        <v>1000339</v>
      </c>
      <c r="Q434" s="35">
        <v>333951.14675804705</v>
      </c>
      <c r="R434" s="13">
        <v>662327</v>
      </c>
      <c r="S434" s="13">
        <v>245</v>
      </c>
      <c r="T434" s="13">
        <v>496561.5</v>
      </c>
      <c r="U434" s="35">
        <v>20378.749686789321</v>
      </c>
      <c r="V434" s="13">
        <v>50715</v>
      </c>
      <c r="W434" s="13">
        <v>0</v>
      </c>
      <c r="X434" s="13">
        <v>38036.25</v>
      </c>
      <c r="Y434" s="35">
        <v>12153.541763694786</v>
      </c>
      <c r="Z434" s="13">
        <v>304764</v>
      </c>
      <c r="AA434" s="13">
        <v>80328</v>
      </c>
      <c r="AB434" s="13">
        <v>170902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465"/>
  <sheetViews>
    <sheetView workbookViewId="0">
      <selection activeCell="A4" sqref="A4:B4"/>
    </sheetView>
  </sheetViews>
  <sheetFormatPr defaultRowHeight="15"/>
  <cols>
    <col min="1" max="1" width="6" style="32" bestFit="1" customWidth="1"/>
    <col min="2" max="2" width="37.5703125" bestFit="1" customWidth="1"/>
    <col min="3" max="3" width="12.7109375" bestFit="1" customWidth="1"/>
    <col min="4" max="4" width="12.7109375" hidden="1" customWidth="1"/>
    <col min="5" max="5" width="11.140625" hidden="1" customWidth="1"/>
    <col min="6" max="6" width="12.7109375" bestFit="1" customWidth="1"/>
    <col min="7" max="7" width="12.7109375" hidden="1" customWidth="1"/>
    <col min="8" max="8" width="11.140625" hidden="1" customWidth="1"/>
    <col min="9" max="9" width="12.28515625" bestFit="1" customWidth="1"/>
    <col min="10" max="10" width="11.140625" hidden="1" customWidth="1"/>
    <col min="11" max="11" width="9.140625" hidden="1" customWidth="1"/>
    <col min="12" max="12" width="13.140625" style="37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7" bestFit="1" customWidth="1"/>
    <col min="18" max="18" width="11.140625" bestFit="1" customWidth="1"/>
    <col min="19" max="19" width="12.28515625" bestFit="1" customWidth="1"/>
    <col min="20" max="20" width="15.7109375" bestFit="1" customWidth="1"/>
    <col min="21" max="21" width="10.140625" style="37" bestFit="1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9.140625" style="37" customWidth="1"/>
    <col min="26" max="26" width="11.140625" bestFit="1" customWidth="1"/>
    <col min="27" max="27" width="12.28515625" bestFit="1" customWidth="1"/>
    <col min="28" max="28" width="10.140625" bestFit="1" customWidth="1"/>
    <col min="29" max="29" width="9.140625" customWidth="1"/>
  </cols>
  <sheetData>
    <row r="1" spans="1:28" s="32" customFormat="1">
      <c r="A1" s="2"/>
      <c r="B1" s="2"/>
      <c r="C1" s="2" t="s">
        <v>509</v>
      </c>
      <c r="D1" s="2"/>
      <c r="E1" s="2"/>
      <c r="F1" s="2"/>
      <c r="G1" s="2"/>
      <c r="H1" s="2"/>
      <c r="I1" s="2"/>
      <c r="J1" s="2"/>
      <c r="K1" s="2"/>
      <c r="L1" s="23" t="s">
        <v>510</v>
      </c>
      <c r="M1" s="9"/>
      <c r="N1" s="2"/>
      <c r="O1" s="2"/>
      <c r="P1" s="2"/>
      <c r="Q1" s="23" t="s">
        <v>486</v>
      </c>
      <c r="R1" s="2"/>
      <c r="S1" s="2"/>
      <c r="T1" s="2"/>
      <c r="U1" s="23" t="s">
        <v>487</v>
      </c>
      <c r="V1" s="2"/>
      <c r="W1" s="2"/>
      <c r="X1" s="2"/>
      <c r="Y1" s="23" t="s">
        <v>1</v>
      </c>
      <c r="Z1" s="2"/>
      <c r="AA1" s="2"/>
      <c r="AB1" s="2"/>
    </row>
    <row r="2" spans="1:28" s="32" customFormat="1">
      <c r="A2" s="2"/>
      <c r="B2" s="2"/>
      <c r="C2" s="5" t="s">
        <v>2</v>
      </c>
      <c r="D2" s="5"/>
      <c r="E2" s="5"/>
      <c r="F2" s="5" t="s">
        <v>490</v>
      </c>
      <c r="G2" s="5"/>
      <c r="H2" s="5"/>
      <c r="I2" s="5" t="s">
        <v>493</v>
      </c>
      <c r="J2" s="5"/>
      <c r="K2" s="5"/>
      <c r="L2" s="25" t="s">
        <v>2</v>
      </c>
      <c r="M2" s="5" t="s">
        <v>422</v>
      </c>
      <c r="N2" s="5" t="s">
        <v>490</v>
      </c>
      <c r="O2" s="5" t="s">
        <v>493</v>
      </c>
      <c r="P2" s="5" t="s">
        <v>511</v>
      </c>
      <c r="Q2" s="25" t="s">
        <v>2</v>
      </c>
      <c r="R2" s="5" t="s">
        <v>490</v>
      </c>
      <c r="S2" s="5" t="s">
        <v>493</v>
      </c>
      <c r="T2" s="5" t="s">
        <v>466</v>
      </c>
      <c r="U2" s="25" t="s">
        <v>2</v>
      </c>
      <c r="V2" s="5" t="s">
        <v>490</v>
      </c>
      <c r="W2" s="5" t="s">
        <v>493</v>
      </c>
      <c r="X2" s="5" t="s">
        <v>466</v>
      </c>
      <c r="Y2" s="25" t="s">
        <v>2</v>
      </c>
      <c r="Z2" s="5" t="s">
        <v>490</v>
      </c>
      <c r="AA2" s="5" t="s">
        <v>493</v>
      </c>
      <c r="AB2" s="2"/>
    </row>
    <row r="3" spans="1:28" s="32" customFormat="1">
      <c r="A3" s="2"/>
      <c r="B3" s="2" t="s">
        <v>5</v>
      </c>
      <c r="C3" s="5" t="s">
        <v>387</v>
      </c>
      <c r="D3" s="5" t="s">
        <v>387</v>
      </c>
      <c r="E3" s="5" t="s">
        <v>387</v>
      </c>
      <c r="F3" s="5" t="s">
        <v>387</v>
      </c>
      <c r="G3" s="5" t="s">
        <v>387</v>
      </c>
      <c r="H3" s="5" t="s">
        <v>387</v>
      </c>
      <c r="I3" s="5" t="s">
        <v>387</v>
      </c>
      <c r="J3" s="5" t="s">
        <v>387</v>
      </c>
      <c r="K3" s="5" t="s">
        <v>387</v>
      </c>
      <c r="L3" s="25" t="s">
        <v>387</v>
      </c>
      <c r="M3" s="5" t="s">
        <v>387</v>
      </c>
      <c r="N3" s="5" t="s">
        <v>387</v>
      </c>
      <c r="O3" s="5" t="s">
        <v>387</v>
      </c>
      <c r="P3" s="5" t="s">
        <v>387</v>
      </c>
      <c r="Q3" s="25" t="s">
        <v>387</v>
      </c>
      <c r="R3" s="5" t="s">
        <v>387</v>
      </c>
      <c r="S3" s="5" t="s">
        <v>387</v>
      </c>
      <c r="T3" s="5" t="s">
        <v>387</v>
      </c>
      <c r="U3" s="25" t="s">
        <v>387</v>
      </c>
      <c r="V3" s="5" t="s">
        <v>387</v>
      </c>
      <c r="W3" s="5" t="s">
        <v>387</v>
      </c>
      <c r="X3" s="5" t="s">
        <v>387</v>
      </c>
      <c r="Y3" s="25" t="s">
        <v>387</v>
      </c>
      <c r="Z3" s="5" t="s">
        <v>387</v>
      </c>
      <c r="AA3" s="5" t="s">
        <v>387</v>
      </c>
      <c r="AB3" s="2"/>
    </row>
    <row r="4" spans="1:28" s="32" customFormat="1">
      <c r="A4" s="2">
        <v>0</v>
      </c>
      <c r="B4" s="2" t="s">
        <v>584</v>
      </c>
      <c r="C4" s="9">
        <v>4616151025</v>
      </c>
      <c r="D4" s="9">
        <v>4478268020.046895</v>
      </c>
      <c r="E4" s="9">
        <v>137883000</v>
      </c>
      <c r="F4" s="9">
        <v>4472775401</v>
      </c>
      <c r="G4" s="9">
        <v>4340303690</v>
      </c>
      <c r="H4" s="9">
        <v>132471711</v>
      </c>
      <c r="I4" s="9">
        <v>160949573</v>
      </c>
      <c r="J4" s="9">
        <v>154221019</v>
      </c>
      <c r="K4" s="9">
        <v>6728554</v>
      </c>
      <c r="L4" s="26">
        <v>1585950894</v>
      </c>
      <c r="M4" s="9">
        <v>1814933575</v>
      </c>
      <c r="N4" s="9">
        <v>1501051549</v>
      </c>
      <c r="O4" s="9">
        <v>43243236</v>
      </c>
      <c r="P4" s="9">
        <v>358796250.5</v>
      </c>
      <c r="Q4" s="26">
        <v>65759999.818872273</v>
      </c>
      <c r="R4" s="9">
        <v>182852208</v>
      </c>
      <c r="S4" s="9">
        <v>2237970</v>
      </c>
      <c r="T4" s="9">
        <v>132605238.68000001</v>
      </c>
      <c r="U4" s="26">
        <v>12828000.299897403</v>
      </c>
      <c r="V4" s="9">
        <v>34144598</v>
      </c>
      <c r="W4" s="9">
        <v>506310</v>
      </c>
      <c r="X4" s="9">
        <v>24811589.25</v>
      </c>
      <c r="Y4" s="26">
        <v>8732999.9739361089</v>
      </c>
      <c r="Z4" s="9">
        <v>110630362</v>
      </c>
      <c r="AA4" s="9">
        <v>40926787</v>
      </c>
      <c r="AB4" s="9">
        <v>55370770</v>
      </c>
    </row>
    <row r="5" spans="1:28">
      <c r="A5" s="2">
        <v>3</v>
      </c>
      <c r="B5" s="1" t="s">
        <v>7</v>
      </c>
      <c r="C5" s="13">
        <v>4076454</v>
      </c>
      <c r="D5" s="13">
        <v>3970485.1564191352</v>
      </c>
      <c r="E5" s="13">
        <v>105968.63562096325</v>
      </c>
      <c r="F5" s="13">
        <v>4058540</v>
      </c>
      <c r="G5" s="13">
        <v>3967631</v>
      </c>
      <c r="H5" s="13">
        <v>90909</v>
      </c>
      <c r="I5" s="13">
        <v>129951</v>
      </c>
      <c r="J5" s="13">
        <v>129951</v>
      </c>
      <c r="K5" s="13">
        <v>0</v>
      </c>
      <c r="L5" s="35">
        <v>1924293</v>
      </c>
      <c r="M5" s="13">
        <v>2287098</v>
      </c>
      <c r="N5" s="13">
        <v>1377563</v>
      </c>
      <c r="O5" s="13">
        <v>0</v>
      </c>
      <c r="P5" s="13">
        <v>909535</v>
      </c>
      <c r="Q5" s="35">
        <v>52065</v>
      </c>
      <c r="R5" s="13">
        <v>158889</v>
      </c>
      <c r="S5" s="13">
        <v>1113</v>
      </c>
      <c r="T5" s="13">
        <v>119167.5</v>
      </c>
      <c r="U5" s="35">
        <v>8433</v>
      </c>
      <c r="V5" s="13">
        <v>5312</v>
      </c>
      <c r="W5" s="13">
        <v>0</v>
      </c>
      <c r="X5" s="13">
        <v>3984</v>
      </c>
      <c r="Y5" s="35">
        <v>0</v>
      </c>
      <c r="Z5" s="13">
        <v>11921</v>
      </c>
      <c r="AA5" s="13">
        <v>4180</v>
      </c>
      <c r="AB5" s="1">
        <v>6037</v>
      </c>
    </row>
    <row r="6" spans="1:28">
      <c r="A6" s="2">
        <v>5</v>
      </c>
      <c r="B6" s="1" t="s">
        <v>8</v>
      </c>
      <c r="C6" s="13">
        <v>1139388</v>
      </c>
      <c r="D6" s="13">
        <v>1139387.9740538842</v>
      </c>
      <c r="E6" s="13">
        <v>0</v>
      </c>
      <c r="F6" s="13">
        <v>1222718</v>
      </c>
      <c r="G6" s="13">
        <v>1214902</v>
      </c>
      <c r="H6" s="13">
        <v>7816</v>
      </c>
      <c r="I6" s="13">
        <v>35110</v>
      </c>
      <c r="J6" s="13">
        <v>35110</v>
      </c>
      <c r="K6" s="13">
        <v>0</v>
      </c>
      <c r="L6" s="35">
        <v>581385</v>
      </c>
      <c r="M6" s="13">
        <v>659718</v>
      </c>
      <c r="N6" s="13">
        <v>399916</v>
      </c>
      <c r="O6" s="13">
        <v>21988</v>
      </c>
      <c r="P6" s="13">
        <v>281790</v>
      </c>
      <c r="Q6" s="35">
        <v>59928</v>
      </c>
      <c r="R6" s="13">
        <v>103633</v>
      </c>
      <c r="S6" s="13">
        <v>0</v>
      </c>
      <c r="T6" s="13">
        <v>77723.25</v>
      </c>
      <c r="U6" s="35">
        <v>9332</v>
      </c>
      <c r="V6" s="13">
        <v>36368</v>
      </c>
      <c r="W6" s="13">
        <v>0</v>
      </c>
      <c r="X6" s="13">
        <v>27276</v>
      </c>
      <c r="Y6" s="35">
        <v>0</v>
      </c>
      <c r="Z6" s="13">
        <v>9835</v>
      </c>
      <c r="AA6" s="13">
        <v>4073</v>
      </c>
      <c r="AB6" s="1">
        <v>4712</v>
      </c>
    </row>
    <row r="7" spans="1:28">
      <c r="A7" s="2">
        <v>7</v>
      </c>
      <c r="B7" s="1" t="s">
        <v>389</v>
      </c>
      <c r="C7" s="13">
        <v>1921135</v>
      </c>
      <c r="D7" s="13">
        <v>1921135.1500178874</v>
      </c>
      <c r="E7" s="13">
        <v>0</v>
      </c>
      <c r="F7" s="13">
        <v>1888118</v>
      </c>
      <c r="G7" s="13">
        <v>1886673</v>
      </c>
      <c r="H7" s="13">
        <v>1445</v>
      </c>
      <c r="I7" s="13">
        <v>54510</v>
      </c>
      <c r="J7" s="13">
        <v>54510</v>
      </c>
      <c r="K7" s="13">
        <v>0</v>
      </c>
      <c r="L7" s="35">
        <v>1074245</v>
      </c>
      <c r="M7" s="13">
        <v>1173950</v>
      </c>
      <c r="N7" s="13">
        <v>1044651</v>
      </c>
      <c r="O7" s="13">
        <v>0</v>
      </c>
      <c r="P7" s="13">
        <v>129299</v>
      </c>
      <c r="Q7" s="35">
        <v>52768</v>
      </c>
      <c r="R7" s="13">
        <v>139697</v>
      </c>
      <c r="S7" s="13">
        <v>0</v>
      </c>
      <c r="T7" s="13">
        <v>104772.75</v>
      </c>
      <c r="U7" s="35">
        <v>15470</v>
      </c>
      <c r="V7" s="13">
        <v>31026</v>
      </c>
      <c r="W7" s="13">
        <v>0</v>
      </c>
      <c r="X7" s="13">
        <v>22470</v>
      </c>
      <c r="Y7" s="35">
        <v>4329</v>
      </c>
      <c r="Z7" s="13">
        <v>28909</v>
      </c>
      <c r="AA7" s="13">
        <v>17292</v>
      </c>
      <c r="AB7" s="1">
        <v>10553</v>
      </c>
    </row>
    <row r="8" spans="1:28">
      <c r="A8" s="2">
        <v>9</v>
      </c>
      <c r="B8" s="1" t="s">
        <v>9</v>
      </c>
      <c r="C8" s="13">
        <v>641470</v>
      </c>
      <c r="D8" s="13">
        <v>641172.42565223121</v>
      </c>
      <c r="E8" s="13">
        <v>297.4623718369981</v>
      </c>
      <c r="F8" s="13">
        <v>645096</v>
      </c>
      <c r="G8" s="13">
        <v>645096</v>
      </c>
      <c r="H8" s="13">
        <v>0</v>
      </c>
      <c r="I8" s="13">
        <v>19556</v>
      </c>
      <c r="J8" s="13">
        <v>19556</v>
      </c>
      <c r="K8" s="13">
        <v>0</v>
      </c>
      <c r="L8" s="35">
        <v>309363</v>
      </c>
      <c r="M8" s="13">
        <v>360950</v>
      </c>
      <c r="N8" s="13">
        <v>240217</v>
      </c>
      <c r="O8" s="13">
        <v>0</v>
      </c>
      <c r="P8" s="13">
        <v>120733</v>
      </c>
      <c r="Q8" s="35">
        <v>24249</v>
      </c>
      <c r="R8" s="13">
        <v>96522</v>
      </c>
      <c r="S8" s="13">
        <v>0</v>
      </c>
      <c r="T8" s="13">
        <v>72392.25</v>
      </c>
      <c r="U8" s="35">
        <v>4939</v>
      </c>
      <c r="V8" s="13">
        <v>0</v>
      </c>
      <c r="W8" s="13">
        <v>0</v>
      </c>
      <c r="X8" s="13">
        <v>0</v>
      </c>
      <c r="Y8" s="35">
        <v>0</v>
      </c>
      <c r="Z8" s="13">
        <v>17152</v>
      </c>
      <c r="AA8" s="13">
        <v>2723</v>
      </c>
      <c r="AB8" s="1">
        <v>12223</v>
      </c>
    </row>
    <row r="9" spans="1:28">
      <c r="A9" s="2">
        <v>10</v>
      </c>
      <c r="B9" s="1" t="s">
        <v>10</v>
      </c>
      <c r="C9" s="13">
        <v>10405398</v>
      </c>
      <c r="D9" s="13">
        <v>10195243.788603207</v>
      </c>
      <c r="E9" s="13">
        <v>210153.83092288586</v>
      </c>
      <c r="F9" s="13">
        <v>10951143</v>
      </c>
      <c r="G9" s="13">
        <v>10748709</v>
      </c>
      <c r="H9" s="13">
        <v>202434</v>
      </c>
      <c r="I9" s="13">
        <v>514820</v>
      </c>
      <c r="J9" s="13">
        <v>468780</v>
      </c>
      <c r="K9" s="13">
        <v>46040</v>
      </c>
      <c r="L9" s="35">
        <v>5028165</v>
      </c>
      <c r="M9" s="13">
        <v>5354705</v>
      </c>
      <c r="N9" s="13">
        <v>4676171</v>
      </c>
      <c r="O9" s="13">
        <v>0</v>
      </c>
      <c r="P9" s="13">
        <v>678534</v>
      </c>
      <c r="Q9" s="35">
        <v>157699</v>
      </c>
      <c r="R9" s="13">
        <v>531483</v>
      </c>
      <c r="S9" s="13">
        <v>9172</v>
      </c>
      <c r="T9" s="13">
        <v>398613</v>
      </c>
      <c r="U9" s="35">
        <v>18274</v>
      </c>
      <c r="V9" s="13">
        <v>42392</v>
      </c>
      <c r="W9" s="13">
        <v>0</v>
      </c>
      <c r="X9" s="13">
        <v>31794</v>
      </c>
      <c r="Y9" s="35">
        <v>12852</v>
      </c>
      <c r="Z9" s="13">
        <v>191512</v>
      </c>
      <c r="AA9" s="13">
        <v>58301</v>
      </c>
      <c r="AB9" s="1">
        <v>104187</v>
      </c>
    </row>
    <row r="10" spans="1:28">
      <c r="A10" s="2">
        <v>14</v>
      </c>
      <c r="B10" s="1" t="s">
        <v>11</v>
      </c>
      <c r="C10" s="13">
        <v>122719439</v>
      </c>
      <c r="D10" s="13">
        <v>120994611.69882028</v>
      </c>
      <c r="E10" s="13">
        <v>1724826.892668955</v>
      </c>
      <c r="F10" s="13">
        <v>115760716</v>
      </c>
      <c r="G10" s="13">
        <v>114437396</v>
      </c>
      <c r="H10" s="13">
        <v>1323320</v>
      </c>
      <c r="I10" s="13">
        <v>4619165</v>
      </c>
      <c r="J10" s="13">
        <v>4605349</v>
      </c>
      <c r="K10" s="13">
        <v>13816</v>
      </c>
      <c r="L10" s="35">
        <v>49790079</v>
      </c>
      <c r="M10" s="13">
        <v>56875309</v>
      </c>
      <c r="N10" s="13">
        <v>55165376</v>
      </c>
      <c r="O10" s="13">
        <v>25779</v>
      </c>
      <c r="P10" s="13">
        <v>1735712</v>
      </c>
      <c r="Q10" s="35">
        <v>513460</v>
      </c>
      <c r="R10" s="13">
        <v>1504759</v>
      </c>
      <c r="S10" s="13">
        <v>22538</v>
      </c>
      <c r="T10" s="13">
        <v>1128570</v>
      </c>
      <c r="U10" s="35">
        <v>118139</v>
      </c>
      <c r="V10" s="13">
        <v>362237</v>
      </c>
      <c r="W10" s="13">
        <v>40793</v>
      </c>
      <c r="X10" s="13">
        <v>271677.75</v>
      </c>
      <c r="Y10" s="35">
        <v>167832</v>
      </c>
      <c r="Z10" s="13">
        <v>2363274</v>
      </c>
      <c r="AA10" s="13">
        <v>470638</v>
      </c>
      <c r="AB10" s="1">
        <v>1478483</v>
      </c>
    </row>
    <row r="11" spans="1:28">
      <c r="A11" s="2">
        <v>15</v>
      </c>
      <c r="B11" s="1" t="s">
        <v>12</v>
      </c>
      <c r="C11" s="13">
        <v>1654430</v>
      </c>
      <c r="D11" s="13">
        <v>1621287.2607148741</v>
      </c>
      <c r="E11" s="13">
        <v>33142.377088170651</v>
      </c>
      <c r="F11" s="13">
        <v>1506284</v>
      </c>
      <c r="G11" s="13">
        <v>1501537</v>
      </c>
      <c r="H11" s="13">
        <v>4747</v>
      </c>
      <c r="I11" s="13">
        <v>52422</v>
      </c>
      <c r="J11" s="13">
        <v>52263</v>
      </c>
      <c r="K11" s="13">
        <v>159</v>
      </c>
      <c r="L11" s="35">
        <v>792554</v>
      </c>
      <c r="M11" s="13">
        <v>1007633</v>
      </c>
      <c r="N11" s="13">
        <v>412596</v>
      </c>
      <c r="O11" s="13">
        <v>0</v>
      </c>
      <c r="P11" s="13">
        <v>594415.5</v>
      </c>
      <c r="Q11" s="35">
        <v>31438</v>
      </c>
      <c r="R11" s="13">
        <v>116814</v>
      </c>
      <c r="S11" s="13">
        <v>282</v>
      </c>
      <c r="T11" s="13">
        <v>87611.25</v>
      </c>
      <c r="U11" s="35">
        <v>8547</v>
      </c>
      <c r="V11" s="13">
        <v>18689</v>
      </c>
      <c r="W11" s="13">
        <v>0</v>
      </c>
      <c r="X11" s="13">
        <v>14016.75</v>
      </c>
      <c r="Y11" s="35">
        <v>23213</v>
      </c>
      <c r="Z11" s="13">
        <v>89813</v>
      </c>
      <c r="AA11" s="13">
        <v>44593</v>
      </c>
      <c r="AB11" s="1">
        <v>39624</v>
      </c>
    </row>
    <row r="12" spans="1:28">
      <c r="A12" s="2">
        <v>17</v>
      </c>
      <c r="B12" s="1" t="s">
        <v>13</v>
      </c>
      <c r="C12" s="13">
        <v>1645139</v>
      </c>
      <c r="D12" s="13">
        <v>1608132.1891349268</v>
      </c>
      <c r="E12" s="13">
        <v>37006.720098088968</v>
      </c>
      <c r="F12" s="13">
        <v>1810295</v>
      </c>
      <c r="G12" s="13">
        <v>1761245</v>
      </c>
      <c r="H12" s="13">
        <v>49050</v>
      </c>
      <c r="I12" s="13">
        <v>100204</v>
      </c>
      <c r="J12" s="13">
        <v>95739</v>
      </c>
      <c r="K12" s="13">
        <v>4465</v>
      </c>
      <c r="L12" s="35">
        <v>849640</v>
      </c>
      <c r="M12" s="13">
        <v>941550</v>
      </c>
      <c r="N12" s="13">
        <v>704460</v>
      </c>
      <c r="O12" s="13">
        <v>0</v>
      </c>
      <c r="P12" s="13">
        <v>237090</v>
      </c>
      <c r="Q12" s="35">
        <v>40107</v>
      </c>
      <c r="R12" s="13">
        <v>132041</v>
      </c>
      <c r="S12" s="13">
        <v>17135</v>
      </c>
      <c r="T12" s="13">
        <v>99031.5</v>
      </c>
      <c r="U12" s="35">
        <v>17942</v>
      </c>
      <c r="V12" s="13">
        <v>54299</v>
      </c>
      <c r="W12" s="13">
        <v>0</v>
      </c>
      <c r="X12" s="13">
        <v>40724.25</v>
      </c>
      <c r="Y12" s="35">
        <v>6705</v>
      </c>
      <c r="Z12" s="13">
        <v>3587</v>
      </c>
      <c r="AA12" s="13">
        <v>0</v>
      </c>
      <c r="AB12" s="1">
        <v>3080</v>
      </c>
    </row>
    <row r="13" spans="1:28">
      <c r="A13" s="2">
        <v>18</v>
      </c>
      <c r="B13" s="1" t="s">
        <v>390</v>
      </c>
      <c r="C13" s="13">
        <v>11659225</v>
      </c>
      <c r="D13" s="13">
        <v>11357733.087693833</v>
      </c>
      <c r="E13" s="13">
        <v>301492.11993260158</v>
      </c>
      <c r="F13" s="13">
        <v>13269963</v>
      </c>
      <c r="G13" s="13">
        <v>13027019</v>
      </c>
      <c r="H13" s="13">
        <v>242944</v>
      </c>
      <c r="I13" s="13">
        <v>656866</v>
      </c>
      <c r="J13" s="13">
        <v>653884</v>
      </c>
      <c r="K13" s="13">
        <v>2982</v>
      </c>
      <c r="L13" s="35">
        <v>5033115</v>
      </c>
      <c r="M13" s="13">
        <v>5189086</v>
      </c>
      <c r="N13" s="13">
        <v>5024783</v>
      </c>
      <c r="O13" s="13">
        <v>0</v>
      </c>
      <c r="P13" s="13">
        <v>164303</v>
      </c>
      <c r="Q13" s="35">
        <v>351834</v>
      </c>
      <c r="R13" s="13">
        <v>488101</v>
      </c>
      <c r="S13" s="13">
        <v>0</v>
      </c>
      <c r="T13" s="13">
        <v>366076.5</v>
      </c>
      <c r="U13" s="35">
        <v>21764</v>
      </c>
      <c r="V13" s="13">
        <v>115101</v>
      </c>
      <c r="W13" s="13">
        <v>0</v>
      </c>
      <c r="X13" s="13">
        <v>86325.75</v>
      </c>
      <c r="Y13" s="35">
        <v>16325</v>
      </c>
      <c r="Z13" s="13">
        <v>319866</v>
      </c>
      <c r="AA13" s="13">
        <v>25194</v>
      </c>
      <c r="AB13" s="1">
        <v>228230</v>
      </c>
    </row>
    <row r="14" spans="1:28">
      <c r="A14" s="2">
        <v>22</v>
      </c>
      <c r="B14" s="1" t="s">
        <v>14</v>
      </c>
      <c r="C14" s="13">
        <v>3300235</v>
      </c>
      <c r="D14" s="13">
        <v>3244118.2919421992</v>
      </c>
      <c r="E14" s="13">
        <v>56116.343142648766</v>
      </c>
      <c r="F14" s="13">
        <v>3101936</v>
      </c>
      <c r="G14" s="13">
        <v>3059632</v>
      </c>
      <c r="H14" s="13">
        <v>42304</v>
      </c>
      <c r="I14" s="13">
        <v>73039</v>
      </c>
      <c r="J14" s="13">
        <v>73039</v>
      </c>
      <c r="K14" s="13">
        <v>0</v>
      </c>
      <c r="L14" s="35">
        <v>1379482</v>
      </c>
      <c r="M14" s="13">
        <v>1737140</v>
      </c>
      <c r="N14" s="13">
        <v>1429304</v>
      </c>
      <c r="O14" s="13">
        <v>19409</v>
      </c>
      <c r="P14" s="13">
        <v>327245</v>
      </c>
      <c r="Q14" s="35">
        <v>70525</v>
      </c>
      <c r="R14" s="13">
        <v>186145</v>
      </c>
      <c r="S14" s="13">
        <v>5129</v>
      </c>
      <c r="T14" s="13">
        <v>139609.5</v>
      </c>
      <c r="U14" s="35">
        <v>27066</v>
      </c>
      <c r="V14" s="13">
        <v>37447</v>
      </c>
      <c r="W14" s="13">
        <v>0</v>
      </c>
      <c r="X14" s="13">
        <v>28085.25</v>
      </c>
      <c r="Y14" s="35">
        <v>15743</v>
      </c>
      <c r="Z14" s="13">
        <v>93051</v>
      </c>
      <c r="AA14" s="13">
        <v>56473</v>
      </c>
      <c r="AB14" s="1">
        <v>28216</v>
      </c>
    </row>
    <row r="15" spans="1:28">
      <c r="A15" s="2">
        <v>24</v>
      </c>
      <c r="B15" s="1" t="s">
        <v>15</v>
      </c>
      <c r="C15" s="13">
        <v>1617413</v>
      </c>
      <c r="D15" s="13">
        <v>1613530.307813748</v>
      </c>
      <c r="E15" s="13">
        <v>3883.0177776569576</v>
      </c>
      <c r="F15" s="13">
        <v>2038758</v>
      </c>
      <c r="G15" s="13">
        <v>2036621</v>
      </c>
      <c r="H15" s="13">
        <v>2137</v>
      </c>
      <c r="I15" s="13">
        <v>75672</v>
      </c>
      <c r="J15" s="13">
        <v>75672</v>
      </c>
      <c r="K15" s="13">
        <v>0</v>
      </c>
      <c r="L15" s="35">
        <v>737247</v>
      </c>
      <c r="M15" s="13">
        <v>821341</v>
      </c>
      <c r="N15" s="13">
        <v>625346</v>
      </c>
      <c r="O15" s="13">
        <v>0</v>
      </c>
      <c r="P15" s="13">
        <v>195995</v>
      </c>
      <c r="Q15" s="35">
        <v>40739</v>
      </c>
      <c r="R15" s="13">
        <v>127301</v>
      </c>
      <c r="S15" s="13">
        <v>0</v>
      </c>
      <c r="T15" s="13">
        <v>95476.5</v>
      </c>
      <c r="U15" s="35">
        <v>7947</v>
      </c>
      <c r="V15" s="13">
        <v>55032</v>
      </c>
      <c r="W15" s="13">
        <v>5547</v>
      </c>
      <c r="X15" s="13">
        <v>38650.5</v>
      </c>
      <c r="Y15" s="35">
        <v>6605</v>
      </c>
      <c r="Z15" s="13">
        <v>52351</v>
      </c>
      <c r="AA15" s="13">
        <v>14828</v>
      </c>
      <c r="AB15" s="1">
        <v>29295</v>
      </c>
    </row>
    <row r="16" spans="1:28">
      <c r="A16" s="2">
        <v>25</v>
      </c>
      <c r="B16" s="1" t="s">
        <v>16</v>
      </c>
      <c r="C16" s="13">
        <v>1337662</v>
      </c>
      <c r="D16" s="13">
        <v>1327457.1793200776</v>
      </c>
      <c r="E16" s="13">
        <v>10204.4266571885</v>
      </c>
      <c r="F16" s="13">
        <v>1471949</v>
      </c>
      <c r="G16" s="13">
        <v>1466217</v>
      </c>
      <c r="H16" s="13">
        <v>5732</v>
      </c>
      <c r="I16" s="13">
        <v>38976</v>
      </c>
      <c r="J16" s="13">
        <v>38976</v>
      </c>
      <c r="K16" s="13">
        <v>0</v>
      </c>
      <c r="L16" s="35">
        <v>535066</v>
      </c>
      <c r="M16" s="13">
        <v>698332</v>
      </c>
      <c r="N16" s="13">
        <v>480358</v>
      </c>
      <c r="O16" s="13">
        <v>0</v>
      </c>
      <c r="P16" s="13">
        <v>217974</v>
      </c>
      <c r="Q16" s="35">
        <v>29734</v>
      </c>
      <c r="R16" s="13">
        <v>96854</v>
      </c>
      <c r="S16" s="13">
        <v>536</v>
      </c>
      <c r="T16" s="13">
        <v>72641.25</v>
      </c>
      <c r="U16" s="35">
        <v>17685</v>
      </c>
      <c r="V16" s="13">
        <v>59967</v>
      </c>
      <c r="W16" s="13">
        <v>0</v>
      </c>
      <c r="X16" s="13">
        <v>43732.5</v>
      </c>
      <c r="Y16" s="35">
        <v>0</v>
      </c>
      <c r="Z16" s="13">
        <v>24878</v>
      </c>
      <c r="AA16" s="13">
        <v>1020</v>
      </c>
      <c r="AB16" s="1">
        <v>18346</v>
      </c>
    </row>
    <row r="17" spans="1:28">
      <c r="A17" s="2">
        <v>34</v>
      </c>
      <c r="B17" s="1" t="s">
        <v>17</v>
      </c>
      <c r="C17" s="13">
        <v>49879624</v>
      </c>
      <c r="D17" s="13">
        <v>48028781.088352345</v>
      </c>
      <c r="E17" s="13">
        <v>1850842.8914573542</v>
      </c>
      <c r="F17" s="13">
        <v>53582879</v>
      </c>
      <c r="G17" s="13">
        <v>51187710</v>
      </c>
      <c r="H17" s="13">
        <v>2395169</v>
      </c>
      <c r="I17" s="13">
        <v>1387401</v>
      </c>
      <c r="J17" s="13">
        <v>1367509</v>
      </c>
      <c r="K17" s="13">
        <v>19892</v>
      </c>
      <c r="L17" s="35">
        <v>11086330</v>
      </c>
      <c r="M17" s="13">
        <v>12457521</v>
      </c>
      <c r="N17" s="13">
        <v>9046639</v>
      </c>
      <c r="O17" s="13">
        <v>0</v>
      </c>
      <c r="P17" s="13">
        <v>3410882</v>
      </c>
      <c r="Q17" s="35">
        <v>195792</v>
      </c>
      <c r="R17" s="13">
        <v>660892</v>
      </c>
      <c r="S17" s="13">
        <v>6786</v>
      </c>
      <c r="T17" s="13">
        <v>495669.75</v>
      </c>
      <c r="U17" s="35">
        <v>40355</v>
      </c>
      <c r="V17" s="13">
        <v>243766</v>
      </c>
      <c r="W17" s="13">
        <v>0</v>
      </c>
      <c r="X17" s="13">
        <v>174964.5</v>
      </c>
      <c r="Y17" s="35">
        <v>24019</v>
      </c>
      <c r="Z17" s="13">
        <v>919364</v>
      </c>
      <c r="AA17" s="13">
        <v>122245</v>
      </c>
      <c r="AB17" s="1">
        <v>632094</v>
      </c>
    </row>
    <row r="18" spans="1:28">
      <c r="A18" s="2">
        <v>37</v>
      </c>
      <c r="B18" s="1" t="s">
        <v>18</v>
      </c>
      <c r="C18" s="13">
        <v>8950234</v>
      </c>
      <c r="D18" s="13">
        <v>8848578.2721963469</v>
      </c>
      <c r="E18" s="13">
        <v>101656.09818531745</v>
      </c>
      <c r="F18" s="13">
        <v>9534481</v>
      </c>
      <c r="G18" s="13">
        <v>9457811</v>
      </c>
      <c r="H18" s="13">
        <v>76670</v>
      </c>
      <c r="I18" s="13">
        <v>389014</v>
      </c>
      <c r="J18" s="13">
        <v>382270</v>
      </c>
      <c r="K18" s="13">
        <v>6744</v>
      </c>
      <c r="L18" s="35">
        <v>4508699</v>
      </c>
      <c r="M18" s="13">
        <v>5091335</v>
      </c>
      <c r="N18" s="13">
        <v>4549258</v>
      </c>
      <c r="O18" s="13">
        <v>490468</v>
      </c>
      <c r="P18" s="13">
        <v>1032545</v>
      </c>
      <c r="Q18" s="35">
        <v>334141</v>
      </c>
      <c r="R18" s="13">
        <v>478463</v>
      </c>
      <c r="S18" s="13">
        <v>2869</v>
      </c>
      <c r="T18" s="13">
        <v>358845.75</v>
      </c>
      <c r="U18" s="35">
        <v>30613</v>
      </c>
      <c r="V18" s="13">
        <v>73273</v>
      </c>
      <c r="W18" s="13">
        <v>0</v>
      </c>
      <c r="X18" s="13">
        <v>54954.75</v>
      </c>
      <c r="Y18" s="35">
        <v>15829</v>
      </c>
      <c r="Z18" s="13">
        <v>380700</v>
      </c>
      <c r="AA18" s="13">
        <v>68504</v>
      </c>
      <c r="AB18" s="1">
        <v>488204</v>
      </c>
    </row>
    <row r="19" spans="1:28">
      <c r="A19" s="2">
        <v>40</v>
      </c>
      <c r="B19" s="1" t="s">
        <v>391</v>
      </c>
      <c r="C19" s="13">
        <v>1500448</v>
      </c>
      <c r="D19" s="13">
        <v>1499548.553810006</v>
      </c>
      <c r="E19" s="13">
        <v>899.05667541765354</v>
      </c>
      <c r="F19" s="13">
        <v>1611676</v>
      </c>
      <c r="G19" s="13">
        <v>1597227</v>
      </c>
      <c r="H19" s="13">
        <v>14449</v>
      </c>
      <c r="I19" s="13">
        <v>104556</v>
      </c>
      <c r="J19" s="13">
        <v>104510</v>
      </c>
      <c r="K19" s="13">
        <v>46</v>
      </c>
      <c r="L19" s="35">
        <v>825260</v>
      </c>
      <c r="M19" s="13">
        <v>873363</v>
      </c>
      <c r="N19" s="13">
        <v>1021344</v>
      </c>
      <c r="O19" s="13">
        <v>0</v>
      </c>
      <c r="P19" s="13">
        <v>-147981</v>
      </c>
      <c r="Q19" s="35">
        <v>77291</v>
      </c>
      <c r="R19" s="13">
        <v>152043</v>
      </c>
      <c r="S19" s="13">
        <v>446</v>
      </c>
      <c r="T19" s="13">
        <v>114033</v>
      </c>
      <c r="U19" s="35">
        <v>20311</v>
      </c>
      <c r="V19" s="13">
        <v>72065</v>
      </c>
      <c r="W19" s="13">
        <v>0</v>
      </c>
      <c r="X19" s="13">
        <v>53711.25</v>
      </c>
      <c r="Y19" s="35">
        <v>4745</v>
      </c>
      <c r="Z19" s="13">
        <v>40975</v>
      </c>
      <c r="AA19" s="13">
        <v>94292</v>
      </c>
      <c r="AB19" s="1">
        <v>-39521</v>
      </c>
    </row>
    <row r="20" spans="1:28">
      <c r="A20" s="2">
        <v>47</v>
      </c>
      <c r="B20" s="1" t="s">
        <v>19</v>
      </c>
      <c r="C20" s="13">
        <v>7368209</v>
      </c>
      <c r="D20" s="13">
        <v>7216747.5725033469</v>
      </c>
      <c r="E20" s="13">
        <v>151461.70374428533</v>
      </c>
      <c r="F20" s="13">
        <v>7871315</v>
      </c>
      <c r="G20" s="13">
        <v>7697932</v>
      </c>
      <c r="H20" s="13">
        <v>173383</v>
      </c>
      <c r="I20" s="13">
        <v>215978</v>
      </c>
      <c r="J20" s="13">
        <v>175504</v>
      </c>
      <c r="K20" s="13">
        <v>40474</v>
      </c>
      <c r="L20" s="35">
        <v>3606026</v>
      </c>
      <c r="M20" s="13">
        <v>3732875</v>
      </c>
      <c r="N20" s="13">
        <v>3124337</v>
      </c>
      <c r="O20" s="13">
        <v>0</v>
      </c>
      <c r="P20" s="13">
        <v>608538</v>
      </c>
      <c r="Q20" s="35">
        <v>181603</v>
      </c>
      <c r="R20" s="13">
        <v>316962</v>
      </c>
      <c r="S20" s="13">
        <v>1814</v>
      </c>
      <c r="T20" s="13">
        <v>237721.5</v>
      </c>
      <c r="U20" s="35">
        <v>27177</v>
      </c>
      <c r="V20" s="13">
        <v>49221</v>
      </c>
      <c r="W20" s="13">
        <v>656</v>
      </c>
      <c r="X20" s="13">
        <v>36915</v>
      </c>
      <c r="Y20" s="35">
        <v>5546</v>
      </c>
      <c r="Z20" s="13">
        <v>510428</v>
      </c>
      <c r="AA20" s="13">
        <v>146814</v>
      </c>
      <c r="AB20" s="1">
        <v>286848</v>
      </c>
    </row>
    <row r="21" spans="1:28">
      <c r="A21" s="2">
        <v>48</v>
      </c>
      <c r="B21" s="1" t="s">
        <v>392</v>
      </c>
      <c r="C21" s="13">
        <v>1829064</v>
      </c>
      <c r="D21" s="13">
        <v>1806755.6306467338</v>
      </c>
      <c r="E21" s="13">
        <v>22308.34397579353</v>
      </c>
      <c r="F21" s="13">
        <v>2158733</v>
      </c>
      <c r="G21" s="13">
        <v>2140612</v>
      </c>
      <c r="H21" s="13">
        <v>18121</v>
      </c>
      <c r="I21" s="13">
        <v>121917</v>
      </c>
      <c r="J21" s="13">
        <v>121917</v>
      </c>
      <c r="K21" s="13">
        <v>0</v>
      </c>
      <c r="L21" s="35">
        <v>1891755</v>
      </c>
      <c r="M21" s="13">
        <v>2049644</v>
      </c>
      <c r="N21" s="13">
        <v>1594827</v>
      </c>
      <c r="O21" s="13">
        <v>0</v>
      </c>
      <c r="P21" s="13">
        <v>454817</v>
      </c>
      <c r="Q21" s="35">
        <v>105909</v>
      </c>
      <c r="R21" s="13">
        <v>171789</v>
      </c>
      <c r="S21" s="13">
        <v>15900</v>
      </c>
      <c r="T21" s="13">
        <v>128842.5</v>
      </c>
      <c r="U21" s="35">
        <v>17500</v>
      </c>
      <c r="V21" s="13">
        <v>27775</v>
      </c>
      <c r="W21" s="13">
        <v>12230</v>
      </c>
      <c r="X21" s="13">
        <v>20831.25</v>
      </c>
      <c r="Y21" s="35">
        <v>1934</v>
      </c>
      <c r="Z21" s="13">
        <v>46656</v>
      </c>
      <c r="AA21" s="13">
        <v>55047</v>
      </c>
      <c r="AB21" s="1">
        <v>-10624</v>
      </c>
    </row>
    <row r="22" spans="1:28">
      <c r="A22" s="2">
        <v>50</v>
      </c>
      <c r="B22" s="1" t="s">
        <v>20</v>
      </c>
      <c r="C22" s="13">
        <v>1624720</v>
      </c>
      <c r="D22" s="13">
        <v>1611496.6704380957</v>
      </c>
      <c r="E22" s="13">
        <v>13223.069470942432</v>
      </c>
      <c r="F22" s="13">
        <v>2103429</v>
      </c>
      <c r="G22" s="13">
        <v>2083683</v>
      </c>
      <c r="H22" s="13">
        <v>19746</v>
      </c>
      <c r="I22" s="13">
        <v>57008</v>
      </c>
      <c r="J22" s="13">
        <v>57008</v>
      </c>
      <c r="K22" s="13">
        <v>0</v>
      </c>
      <c r="L22" s="35">
        <v>222345</v>
      </c>
      <c r="M22" s="13">
        <v>220598</v>
      </c>
      <c r="N22" s="13">
        <v>200827</v>
      </c>
      <c r="O22" s="13">
        <v>19286</v>
      </c>
      <c r="P22" s="13">
        <v>39057</v>
      </c>
      <c r="Q22" s="35">
        <v>12426</v>
      </c>
      <c r="R22" s="13">
        <v>68423</v>
      </c>
      <c r="S22" s="13">
        <v>1038</v>
      </c>
      <c r="T22" s="13">
        <v>51318</v>
      </c>
      <c r="U22" s="35">
        <v>10819</v>
      </c>
      <c r="V22" s="13">
        <v>34486</v>
      </c>
      <c r="W22" s="13">
        <v>0</v>
      </c>
      <c r="X22" s="13">
        <v>25864.5</v>
      </c>
      <c r="Y22" s="35">
        <v>738</v>
      </c>
      <c r="Z22" s="13">
        <v>116553</v>
      </c>
      <c r="AA22" s="13">
        <v>59988</v>
      </c>
      <c r="AB22" s="1">
        <v>45550</v>
      </c>
    </row>
    <row r="23" spans="1:28">
      <c r="A23" s="2">
        <v>51</v>
      </c>
      <c r="B23" s="1" t="s">
        <v>441</v>
      </c>
      <c r="C23" s="13">
        <v>2917490</v>
      </c>
      <c r="D23" s="13">
        <v>2873824.3854583623</v>
      </c>
      <c r="E23" s="13">
        <v>43665.60870889746</v>
      </c>
      <c r="F23" s="13">
        <v>3191712</v>
      </c>
      <c r="G23" s="13">
        <v>3135600</v>
      </c>
      <c r="H23" s="13">
        <v>56112</v>
      </c>
      <c r="I23" s="13">
        <v>62562</v>
      </c>
      <c r="J23" s="13">
        <v>62562</v>
      </c>
      <c r="K23" s="13">
        <v>0</v>
      </c>
      <c r="L23" s="35">
        <v>1265311</v>
      </c>
      <c r="M23" s="13">
        <v>1379085</v>
      </c>
      <c r="N23" s="13">
        <v>914291</v>
      </c>
      <c r="O23" s="13">
        <v>29379</v>
      </c>
      <c r="P23" s="13">
        <v>494173</v>
      </c>
      <c r="Q23" s="35">
        <v>97387</v>
      </c>
      <c r="R23" s="13">
        <v>240498</v>
      </c>
      <c r="S23" s="13">
        <v>0</v>
      </c>
      <c r="T23" s="13">
        <v>180373.5</v>
      </c>
      <c r="U23" s="35">
        <v>31611</v>
      </c>
      <c r="V23" s="13">
        <v>98922</v>
      </c>
      <c r="W23" s="13">
        <v>0</v>
      </c>
      <c r="X23" s="13">
        <v>73392</v>
      </c>
      <c r="Y23" s="35">
        <v>12212</v>
      </c>
      <c r="Z23" s="13">
        <v>167370</v>
      </c>
      <c r="AA23" s="13">
        <v>15380</v>
      </c>
      <c r="AB23" s="1">
        <v>116890</v>
      </c>
    </row>
    <row r="24" spans="1:28">
      <c r="A24" s="2">
        <v>53</v>
      </c>
      <c r="B24" s="1" t="s">
        <v>21</v>
      </c>
      <c r="C24" s="13">
        <v>2590701</v>
      </c>
      <c r="D24" s="13">
        <v>2590701.3395154169</v>
      </c>
      <c r="E24" s="13">
        <v>0</v>
      </c>
      <c r="F24" s="13">
        <v>2418523</v>
      </c>
      <c r="G24" s="13">
        <v>2402912</v>
      </c>
      <c r="H24" s="13">
        <v>15611</v>
      </c>
      <c r="I24" s="13">
        <v>81372</v>
      </c>
      <c r="J24" s="13">
        <v>80504</v>
      </c>
      <c r="K24" s="13">
        <v>868</v>
      </c>
      <c r="L24" s="35">
        <v>1095907</v>
      </c>
      <c r="M24" s="13">
        <v>1243166</v>
      </c>
      <c r="N24" s="13">
        <v>977156</v>
      </c>
      <c r="O24" s="13">
        <v>0</v>
      </c>
      <c r="P24" s="13">
        <v>266010</v>
      </c>
      <c r="Q24" s="35">
        <v>91957</v>
      </c>
      <c r="R24" s="13">
        <v>222769</v>
      </c>
      <c r="S24" s="13">
        <v>2677</v>
      </c>
      <c r="T24" s="13">
        <v>167077.5</v>
      </c>
      <c r="U24" s="35">
        <v>12911</v>
      </c>
      <c r="V24" s="13">
        <v>9085</v>
      </c>
      <c r="W24" s="13">
        <v>0</v>
      </c>
      <c r="X24" s="13">
        <v>6813.75</v>
      </c>
      <c r="Y24" s="35">
        <v>6828</v>
      </c>
      <c r="Z24" s="13">
        <v>103174</v>
      </c>
      <c r="AA24" s="13">
        <v>51943</v>
      </c>
      <c r="AB24" s="1">
        <v>39199</v>
      </c>
    </row>
    <row r="25" spans="1:28">
      <c r="A25" s="2">
        <v>55</v>
      </c>
      <c r="B25" s="1" t="s">
        <v>442</v>
      </c>
      <c r="C25" s="13">
        <v>2223968</v>
      </c>
      <c r="D25" s="13">
        <v>2178326.9830738287</v>
      </c>
      <c r="E25" s="13">
        <v>45641.132353249901</v>
      </c>
      <c r="F25" s="13">
        <v>2400614</v>
      </c>
      <c r="G25" s="13">
        <v>2354794</v>
      </c>
      <c r="H25" s="13">
        <v>45820</v>
      </c>
      <c r="I25" s="13">
        <v>122934</v>
      </c>
      <c r="J25" s="13">
        <v>122934</v>
      </c>
      <c r="K25" s="13">
        <v>0</v>
      </c>
      <c r="L25" s="35">
        <v>969837</v>
      </c>
      <c r="M25" s="13">
        <v>1059804</v>
      </c>
      <c r="N25" s="13">
        <v>832930</v>
      </c>
      <c r="O25" s="13">
        <v>61548</v>
      </c>
      <c r="P25" s="13">
        <v>288422</v>
      </c>
      <c r="Q25" s="35">
        <v>131631</v>
      </c>
      <c r="R25" s="13">
        <v>269678</v>
      </c>
      <c r="S25" s="13">
        <v>0</v>
      </c>
      <c r="T25" s="13">
        <v>202258.5</v>
      </c>
      <c r="U25" s="35">
        <v>16546</v>
      </c>
      <c r="V25" s="13">
        <v>52694</v>
      </c>
      <c r="W25" s="13">
        <v>0</v>
      </c>
      <c r="X25" s="13">
        <v>30423</v>
      </c>
      <c r="Y25" s="35">
        <v>6607</v>
      </c>
      <c r="Z25" s="13">
        <v>76614</v>
      </c>
      <c r="AA25" s="13">
        <v>3</v>
      </c>
      <c r="AB25" s="1">
        <v>58628</v>
      </c>
    </row>
    <row r="26" spans="1:28">
      <c r="A26" s="2">
        <v>56</v>
      </c>
      <c r="B26" s="1" t="s">
        <v>22</v>
      </c>
      <c r="C26" s="13">
        <v>2180659</v>
      </c>
      <c r="D26" s="13">
        <v>2175178.1263075471</v>
      </c>
      <c r="E26" s="13">
        <v>5481.0443312924908</v>
      </c>
      <c r="F26" s="13">
        <v>2009819</v>
      </c>
      <c r="G26" s="13">
        <v>1990742</v>
      </c>
      <c r="H26" s="13">
        <v>19077</v>
      </c>
      <c r="I26" s="13">
        <v>105892</v>
      </c>
      <c r="J26" s="13">
        <v>105892</v>
      </c>
      <c r="K26" s="13">
        <v>0</v>
      </c>
      <c r="L26" s="35">
        <v>979818</v>
      </c>
      <c r="M26" s="13">
        <v>1087880</v>
      </c>
      <c r="N26" s="13">
        <v>887174</v>
      </c>
      <c r="O26" s="13">
        <v>0</v>
      </c>
      <c r="P26" s="13">
        <v>200706</v>
      </c>
      <c r="Q26" s="35">
        <v>66710</v>
      </c>
      <c r="R26" s="13">
        <v>166282</v>
      </c>
      <c r="S26" s="13">
        <v>0</v>
      </c>
      <c r="T26" s="13">
        <v>124712.25</v>
      </c>
      <c r="U26" s="35">
        <v>27491</v>
      </c>
      <c r="V26" s="13">
        <v>58833</v>
      </c>
      <c r="W26" s="13">
        <v>2745</v>
      </c>
      <c r="X26" s="13">
        <v>44124.75</v>
      </c>
      <c r="Y26" s="35">
        <v>849</v>
      </c>
      <c r="Z26" s="13">
        <v>60041</v>
      </c>
      <c r="AA26" s="13">
        <v>12346</v>
      </c>
      <c r="AB26" s="1">
        <v>36100</v>
      </c>
    </row>
    <row r="27" spans="1:28">
      <c r="A27" s="2">
        <v>58</v>
      </c>
      <c r="B27" s="1" t="s">
        <v>23</v>
      </c>
      <c r="C27" s="13">
        <v>5279720</v>
      </c>
      <c r="D27" s="13">
        <v>5238776.8316007536</v>
      </c>
      <c r="E27" s="13">
        <v>40943.094354999193</v>
      </c>
      <c r="F27" s="13">
        <v>5512969</v>
      </c>
      <c r="G27" s="13">
        <v>5463166</v>
      </c>
      <c r="H27" s="13">
        <v>49803</v>
      </c>
      <c r="I27" s="13">
        <v>229293</v>
      </c>
      <c r="J27" s="13">
        <v>229293</v>
      </c>
      <c r="K27" s="13">
        <v>0</v>
      </c>
      <c r="L27" s="35">
        <v>1820856</v>
      </c>
      <c r="M27" s="13">
        <v>2239063</v>
      </c>
      <c r="N27" s="13">
        <v>1595287</v>
      </c>
      <c r="O27" s="13">
        <v>3873</v>
      </c>
      <c r="P27" s="13">
        <v>647649</v>
      </c>
      <c r="Q27" s="35">
        <v>171149</v>
      </c>
      <c r="R27" s="13">
        <v>345689</v>
      </c>
      <c r="S27" s="13">
        <v>14809</v>
      </c>
      <c r="T27" s="13">
        <v>259267.5</v>
      </c>
      <c r="U27" s="35">
        <v>41257</v>
      </c>
      <c r="V27" s="13">
        <v>139277</v>
      </c>
      <c r="W27" s="13">
        <v>0</v>
      </c>
      <c r="X27" s="13">
        <v>102860.25</v>
      </c>
      <c r="Y27" s="35">
        <v>10525</v>
      </c>
      <c r="Z27" s="13">
        <v>314777</v>
      </c>
      <c r="AA27" s="13">
        <v>72233</v>
      </c>
      <c r="AB27" s="1">
        <v>188748</v>
      </c>
    </row>
    <row r="28" spans="1:28">
      <c r="A28" s="2">
        <v>59</v>
      </c>
      <c r="B28" s="1" t="s">
        <v>24</v>
      </c>
      <c r="C28" s="13">
        <v>6513975</v>
      </c>
      <c r="D28" s="13">
        <v>6493242.3478126656</v>
      </c>
      <c r="E28" s="13">
        <v>20732.993925840638</v>
      </c>
      <c r="F28" s="13">
        <v>6319997</v>
      </c>
      <c r="G28" s="13">
        <v>6288457</v>
      </c>
      <c r="H28" s="13">
        <v>31540</v>
      </c>
      <c r="I28" s="13">
        <v>203153</v>
      </c>
      <c r="J28" s="13">
        <v>203153</v>
      </c>
      <c r="K28" s="13">
        <v>0</v>
      </c>
      <c r="L28" s="35">
        <v>2526683</v>
      </c>
      <c r="M28" s="13">
        <v>2901461</v>
      </c>
      <c r="N28" s="13">
        <v>2501782</v>
      </c>
      <c r="O28" s="13">
        <v>229743</v>
      </c>
      <c r="P28" s="13">
        <v>629422</v>
      </c>
      <c r="Q28" s="35">
        <v>192160</v>
      </c>
      <c r="R28" s="13">
        <v>465969</v>
      </c>
      <c r="S28" s="13">
        <v>1825</v>
      </c>
      <c r="T28" s="13">
        <v>349477.5</v>
      </c>
      <c r="U28" s="35">
        <v>31704</v>
      </c>
      <c r="V28" s="13">
        <v>120626</v>
      </c>
      <c r="W28" s="13">
        <v>526</v>
      </c>
      <c r="X28" s="13">
        <v>88599</v>
      </c>
      <c r="Y28" s="35">
        <v>5160</v>
      </c>
      <c r="Z28" s="13">
        <v>280543</v>
      </c>
      <c r="AA28" s="13">
        <v>0</v>
      </c>
      <c r="AB28" s="1">
        <v>218130</v>
      </c>
    </row>
    <row r="29" spans="1:28">
      <c r="A29" s="2">
        <v>60</v>
      </c>
      <c r="B29" s="1" t="s">
        <v>25</v>
      </c>
      <c r="C29" s="13">
        <v>125298</v>
      </c>
      <c r="D29" s="13">
        <v>125297.59904499145</v>
      </c>
      <c r="E29" s="13">
        <v>0</v>
      </c>
      <c r="F29" s="13">
        <v>136520</v>
      </c>
      <c r="G29" s="13">
        <v>136520</v>
      </c>
      <c r="H29" s="13">
        <v>0</v>
      </c>
      <c r="I29" s="13">
        <v>6902</v>
      </c>
      <c r="J29" s="13">
        <v>6902</v>
      </c>
      <c r="K29" s="13">
        <v>0</v>
      </c>
      <c r="L29" s="35">
        <v>135474</v>
      </c>
      <c r="M29" s="13">
        <v>151163</v>
      </c>
      <c r="N29" s="13">
        <v>131511</v>
      </c>
      <c r="O29" s="13">
        <v>0</v>
      </c>
      <c r="P29" s="13">
        <v>19652</v>
      </c>
      <c r="Q29" s="35">
        <v>5058</v>
      </c>
      <c r="R29" s="13">
        <v>60465</v>
      </c>
      <c r="S29" s="13">
        <v>0</v>
      </c>
      <c r="T29" s="13">
        <v>21761.25</v>
      </c>
      <c r="U29" s="35">
        <v>0</v>
      </c>
      <c r="V29" s="13">
        <v>1</v>
      </c>
      <c r="W29" s="13">
        <v>0</v>
      </c>
      <c r="X29" s="13">
        <v>0</v>
      </c>
      <c r="Y29" s="35">
        <v>0</v>
      </c>
      <c r="Z29" s="13">
        <v>3106</v>
      </c>
      <c r="AA29" s="13">
        <v>3</v>
      </c>
      <c r="AB29" s="1">
        <v>2793</v>
      </c>
    </row>
    <row r="30" spans="1:28">
      <c r="A30" s="2">
        <v>64</v>
      </c>
      <c r="B30" s="1" t="s">
        <v>467</v>
      </c>
      <c r="C30" s="13">
        <v>2412651</v>
      </c>
      <c r="D30" s="13">
        <v>2400000.2604078623</v>
      </c>
      <c r="E30" s="13">
        <v>12650.821230951076</v>
      </c>
      <c r="F30" s="13">
        <v>2459349</v>
      </c>
      <c r="G30" s="13">
        <v>2423900</v>
      </c>
      <c r="H30" s="13">
        <v>35449</v>
      </c>
      <c r="I30" s="13">
        <v>120932</v>
      </c>
      <c r="J30" s="13">
        <v>120332</v>
      </c>
      <c r="K30" s="13">
        <v>600</v>
      </c>
      <c r="L30" s="35">
        <v>930129</v>
      </c>
      <c r="M30" s="13">
        <v>1162649</v>
      </c>
      <c r="N30" s="13">
        <v>854122</v>
      </c>
      <c r="O30" s="13">
        <v>31016</v>
      </c>
      <c r="P30" s="13">
        <v>339543</v>
      </c>
      <c r="Q30" s="35">
        <v>61293</v>
      </c>
      <c r="R30" s="13">
        <v>72456</v>
      </c>
      <c r="S30" s="13">
        <v>1049</v>
      </c>
      <c r="T30" s="13">
        <v>54342.75</v>
      </c>
      <c r="U30" s="35">
        <v>17716</v>
      </c>
      <c r="V30" s="13">
        <v>16699</v>
      </c>
      <c r="W30" s="13">
        <v>0</v>
      </c>
      <c r="X30" s="13">
        <v>11367.75</v>
      </c>
      <c r="Y30" s="35">
        <v>2570</v>
      </c>
      <c r="Z30" s="13">
        <v>28109</v>
      </c>
      <c r="AA30" s="13">
        <v>36617</v>
      </c>
      <c r="AB30" s="1">
        <v>-5483</v>
      </c>
    </row>
    <row r="31" spans="1:28">
      <c r="A31" s="2">
        <v>65</v>
      </c>
      <c r="B31" s="1" t="s">
        <v>512</v>
      </c>
      <c r="C31" s="13">
        <v>4536972</v>
      </c>
      <c r="D31" s="13">
        <v>4503807.821103096</v>
      </c>
      <c r="E31" s="13">
        <v>33163.71967987196</v>
      </c>
      <c r="F31" s="13">
        <v>4301573</v>
      </c>
      <c r="G31" s="13">
        <v>4266924</v>
      </c>
      <c r="H31" s="13">
        <v>34649</v>
      </c>
      <c r="I31" s="13">
        <v>199876</v>
      </c>
      <c r="J31" s="13">
        <v>199876</v>
      </c>
      <c r="K31" s="13">
        <v>0</v>
      </c>
      <c r="L31" s="35">
        <v>1637524</v>
      </c>
      <c r="M31" s="13">
        <v>2030817</v>
      </c>
      <c r="N31" s="13">
        <v>1930379</v>
      </c>
      <c r="O31" s="13">
        <v>0</v>
      </c>
      <c r="P31" s="13">
        <v>100438</v>
      </c>
      <c r="Q31" s="35">
        <v>146482</v>
      </c>
      <c r="R31" s="13">
        <v>304797</v>
      </c>
      <c r="S31" s="13">
        <v>6508</v>
      </c>
      <c r="T31" s="13">
        <v>228598.5</v>
      </c>
      <c r="U31" s="35">
        <v>31982</v>
      </c>
      <c r="V31" s="13">
        <v>53403</v>
      </c>
      <c r="W31" s="13">
        <v>0</v>
      </c>
      <c r="X31" s="13">
        <v>29238.75</v>
      </c>
      <c r="Y31" s="35">
        <v>4256</v>
      </c>
      <c r="Z31" s="13">
        <v>77800</v>
      </c>
      <c r="AA31" s="13">
        <v>42814</v>
      </c>
      <c r="AB31" s="1">
        <v>28200</v>
      </c>
    </row>
    <row r="32" spans="1:28">
      <c r="A32" s="2">
        <v>74</v>
      </c>
      <c r="B32" s="1" t="s">
        <v>27</v>
      </c>
      <c r="C32" s="13">
        <v>7405327</v>
      </c>
      <c r="D32" s="13">
        <v>7186792.1979470802</v>
      </c>
      <c r="E32" s="13">
        <v>218534.79990159374</v>
      </c>
      <c r="F32" s="13">
        <v>10254217</v>
      </c>
      <c r="G32" s="13">
        <v>10027495</v>
      </c>
      <c r="H32" s="13">
        <v>226722</v>
      </c>
      <c r="I32" s="13">
        <v>445201</v>
      </c>
      <c r="J32" s="13">
        <v>445201</v>
      </c>
      <c r="K32" s="13">
        <v>0</v>
      </c>
      <c r="L32" s="35">
        <v>4461449</v>
      </c>
      <c r="M32" s="13">
        <v>5278710</v>
      </c>
      <c r="N32" s="13">
        <v>4749309</v>
      </c>
      <c r="O32" s="13">
        <v>59011</v>
      </c>
      <c r="P32" s="13">
        <v>588412</v>
      </c>
      <c r="Q32" s="35">
        <v>226049</v>
      </c>
      <c r="R32" s="13">
        <v>610268</v>
      </c>
      <c r="S32" s="13">
        <v>4392</v>
      </c>
      <c r="T32" s="13">
        <v>457701.75</v>
      </c>
      <c r="U32" s="35">
        <v>34544</v>
      </c>
      <c r="V32" s="13">
        <v>97123</v>
      </c>
      <c r="W32" s="13">
        <v>0</v>
      </c>
      <c r="X32" s="13">
        <v>72842.25</v>
      </c>
      <c r="Y32" s="35">
        <v>27860</v>
      </c>
      <c r="Z32" s="13">
        <v>112797</v>
      </c>
      <c r="AA32" s="13">
        <v>21596</v>
      </c>
      <c r="AB32" s="1">
        <v>71978</v>
      </c>
    </row>
    <row r="33" spans="1:28">
      <c r="A33" s="2">
        <v>79</v>
      </c>
      <c r="B33" s="1" t="s">
        <v>516</v>
      </c>
      <c r="C33" s="13">
        <v>2455071</v>
      </c>
      <c r="D33" s="13">
        <v>2441179.9490273241</v>
      </c>
      <c r="E33" s="13">
        <v>13891.359373589679</v>
      </c>
      <c r="F33" s="13">
        <v>2463974</v>
      </c>
      <c r="G33" s="13">
        <v>2452793</v>
      </c>
      <c r="H33" s="13">
        <v>11181</v>
      </c>
      <c r="I33" s="13">
        <v>78571</v>
      </c>
      <c r="J33" s="13">
        <v>78571</v>
      </c>
      <c r="K33" s="13">
        <v>0</v>
      </c>
      <c r="L33" s="35">
        <v>1115455</v>
      </c>
      <c r="M33" s="13">
        <v>1252960</v>
      </c>
      <c r="N33" s="13">
        <v>1112398</v>
      </c>
      <c r="O33" s="13">
        <v>87343</v>
      </c>
      <c r="P33" s="13">
        <v>227905</v>
      </c>
      <c r="Q33" s="35">
        <v>68845</v>
      </c>
      <c r="R33" s="13">
        <v>242428</v>
      </c>
      <c r="S33" s="13">
        <v>0</v>
      </c>
      <c r="T33" s="13">
        <v>181821.75</v>
      </c>
      <c r="U33" s="35">
        <v>54639</v>
      </c>
      <c r="V33" s="13">
        <v>122228</v>
      </c>
      <c r="W33" s="13">
        <v>0</v>
      </c>
      <c r="X33" s="13">
        <v>91671</v>
      </c>
      <c r="Y33" s="35">
        <v>9157</v>
      </c>
      <c r="Z33" s="13">
        <v>23740</v>
      </c>
      <c r="AA33" s="13">
        <v>22942</v>
      </c>
      <c r="AB33" s="1">
        <v>1268</v>
      </c>
    </row>
    <row r="34" spans="1:28">
      <c r="A34" s="2">
        <v>80</v>
      </c>
      <c r="B34" s="1" t="s">
        <v>29</v>
      </c>
      <c r="C34" s="13">
        <v>51901634</v>
      </c>
      <c r="D34" s="13">
        <v>51270509.1269584</v>
      </c>
      <c r="E34" s="13">
        <v>631124.4470233795</v>
      </c>
      <c r="F34" s="13">
        <v>50820145</v>
      </c>
      <c r="G34" s="13">
        <v>50126443</v>
      </c>
      <c r="H34" s="13">
        <v>693702</v>
      </c>
      <c r="I34" s="13">
        <v>1294961</v>
      </c>
      <c r="J34" s="13">
        <v>1294961</v>
      </c>
      <c r="K34" s="13">
        <v>0</v>
      </c>
      <c r="L34" s="35">
        <v>20288436</v>
      </c>
      <c r="M34" s="13">
        <v>22948405</v>
      </c>
      <c r="N34" s="13">
        <v>17818554</v>
      </c>
      <c r="O34" s="13">
        <v>693138</v>
      </c>
      <c r="P34" s="13">
        <v>5822989</v>
      </c>
      <c r="Q34" s="35">
        <v>437150</v>
      </c>
      <c r="R34" s="13">
        <v>1220576</v>
      </c>
      <c r="S34" s="13">
        <v>5534</v>
      </c>
      <c r="T34" s="13">
        <v>915432</v>
      </c>
      <c r="U34" s="35">
        <v>90022</v>
      </c>
      <c r="V34" s="13">
        <v>224643</v>
      </c>
      <c r="W34" s="13">
        <v>1619</v>
      </c>
      <c r="X34" s="13">
        <v>167810.25</v>
      </c>
      <c r="Y34" s="35">
        <v>73933</v>
      </c>
      <c r="Z34" s="13">
        <v>1480912</v>
      </c>
      <c r="AA34" s="13">
        <v>183067</v>
      </c>
      <c r="AB34" s="1">
        <v>997556</v>
      </c>
    </row>
    <row r="35" spans="1:28">
      <c r="A35" s="2">
        <v>81</v>
      </c>
      <c r="B35" s="1" t="s">
        <v>395</v>
      </c>
      <c r="C35" s="13">
        <v>1008756</v>
      </c>
      <c r="D35" s="13">
        <v>969673.38567706395</v>
      </c>
      <c r="E35" s="13">
        <v>39082.287141041292</v>
      </c>
      <c r="F35" s="13">
        <v>958524</v>
      </c>
      <c r="G35" s="13">
        <v>952332</v>
      </c>
      <c r="H35" s="13">
        <v>6192</v>
      </c>
      <c r="I35" s="13">
        <v>65366</v>
      </c>
      <c r="J35" s="13">
        <v>65366</v>
      </c>
      <c r="K35" s="13">
        <v>0</v>
      </c>
      <c r="L35" s="35">
        <v>660127</v>
      </c>
      <c r="M35" s="13">
        <v>708388</v>
      </c>
      <c r="N35" s="13">
        <v>423243</v>
      </c>
      <c r="O35" s="13">
        <v>0</v>
      </c>
      <c r="P35" s="13">
        <v>285145</v>
      </c>
      <c r="Q35" s="35">
        <v>37295</v>
      </c>
      <c r="R35" s="13">
        <v>347370</v>
      </c>
      <c r="S35" s="13">
        <v>56</v>
      </c>
      <c r="T35" s="13">
        <v>130285.5</v>
      </c>
      <c r="U35" s="35">
        <v>11447</v>
      </c>
      <c r="V35" s="13">
        <v>37956</v>
      </c>
      <c r="W35" s="13">
        <v>0</v>
      </c>
      <c r="X35" s="13">
        <v>28467</v>
      </c>
      <c r="Y35" s="35">
        <v>5938</v>
      </c>
      <c r="Z35" s="13">
        <v>59015</v>
      </c>
      <c r="AA35" s="13">
        <v>0</v>
      </c>
      <c r="AB35" s="1">
        <v>45054</v>
      </c>
    </row>
    <row r="36" spans="1:28">
      <c r="A36" s="2">
        <v>82</v>
      </c>
      <c r="B36" s="1" t="s">
        <v>443</v>
      </c>
      <c r="C36" s="13">
        <v>2663979</v>
      </c>
      <c r="D36" s="13">
        <v>2592045.0063361959</v>
      </c>
      <c r="E36" s="13">
        <v>71933.871417281611</v>
      </c>
      <c r="F36" s="13">
        <v>2245594</v>
      </c>
      <c r="G36" s="13">
        <v>2201485</v>
      </c>
      <c r="H36" s="13">
        <v>44109</v>
      </c>
      <c r="I36" s="13">
        <v>77681</v>
      </c>
      <c r="J36" s="13">
        <v>75681</v>
      </c>
      <c r="K36" s="13">
        <v>2000</v>
      </c>
      <c r="L36" s="35">
        <v>851806</v>
      </c>
      <c r="M36" s="13">
        <v>1019479</v>
      </c>
      <c r="N36" s="13">
        <v>902607</v>
      </c>
      <c r="O36" s="13">
        <v>25196</v>
      </c>
      <c r="P36" s="13">
        <v>142068</v>
      </c>
      <c r="Q36" s="35">
        <v>25882</v>
      </c>
      <c r="R36" s="13">
        <v>140253</v>
      </c>
      <c r="S36" s="13">
        <v>3478</v>
      </c>
      <c r="T36" s="13">
        <v>105189.75</v>
      </c>
      <c r="U36" s="35">
        <v>3313</v>
      </c>
      <c r="V36" s="13">
        <v>10445</v>
      </c>
      <c r="W36" s="13">
        <v>3329</v>
      </c>
      <c r="X36" s="13">
        <v>7833</v>
      </c>
      <c r="Y36" s="35">
        <v>2033</v>
      </c>
      <c r="Z36" s="13">
        <v>26544</v>
      </c>
      <c r="AA36" s="13">
        <v>7312</v>
      </c>
      <c r="AB36" s="1">
        <v>16664</v>
      </c>
    </row>
    <row r="37" spans="1:28">
      <c r="A37" s="2">
        <v>85</v>
      </c>
      <c r="B37" s="1" t="s">
        <v>30</v>
      </c>
      <c r="C37" s="13">
        <v>5245165</v>
      </c>
      <c r="D37" s="13">
        <v>5173018.9835337913</v>
      </c>
      <c r="E37" s="13">
        <v>72145.963422313362</v>
      </c>
      <c r="F37" s="13">
        <v>4693949</v>
      </c>
      <c r="G37" s="13">
        <v>4643631</v>
      </c>
      <c r="H37" s="13">
        <v>50318</v>
      </c>
      <c r="I37" s="13">
        <v>145931</v>
      </c>
      <c r="J37" s="13">
        <v>141486</v>
      </c>
      <c r="K37" s="13">
        <v>4445</v>
      </c>
      <c r="L37" s="35">
        <v>1888110</v>
      </c>
      <c r="M37" s="13">
        <v>2024270</v>
      </c>
      <c r="N37" s="13">
        <v>1727918</v>
      </c>
      <c r="O37" s="13">
        <v>109381</v>
      </c>
      <c r="P37" s="13">
        <v>405733</v>
      </c>
      <c r="Q37" s="35">
        <v>114794</v>
      </c>
      <c r="R37" s="13">
        <v>239654</v>
      </c>
      <c r="S37" s="13">
        <v>270</v>
      </c>
      <c r="T37" s="13">
        <v>179741.25</v>
      </c>
      <c r="U37" s="35">
        <v>51245</v>
      </c>
      <c r="V37" s="13">
        <v>191328</v>
      </c>
      <c r="W37" s="13">
        <v>4061</v>
      </c>
      <c r="X37" s="13">
        <v>142026</v>
      </c>
      <c r="Y37" s="35">
        <v>33390</v>
      </c>
      <c r="Z37" s="13">
        <v>283868</v>
      </c>
      <c r="AA37" s="13">
        <v>156825</v>
      </c>
      <c r="AB37" s="1">
        <v>100919</v>
      </c>
    </row>
    <row r="38" spans="1:28">
      <c r="A38" s="2">
        <v>86</v>
      </c>
      <c r="B38" s="1" t="s">
        <v>31</v>
      </c>
      <c r="C38" s="13">
        <v>4074008</v>
      </c>
      <c r="D38" s="13">
        <v>4024747.7737340112</v>
      </c>
      <c r="E38" s="13">
        <v>49260.035558603151</v>
      </c>
      <c r="F38" s="13">
        <v>4019424</v>
      </c>
      <c r="G38" s="13">
        <v>3990559</v>
      </c>
      <c r="H38" s="13">
        <v>28865</v>
      </c>
      <c r="I38" s="13">
        <v>160797</v>
      </c>
      <c r="J38" s="13">
        <v>154894</v>
      </c>
      <c r="K38" s="13">
        <v>5903</v>
      </c>
      <c r="L38" s="35">
        <v>2142534</v>
      </c>
      <c r="M38" s="13">
        <v>2316823</v>
      </c>
      <c r="N38" s="13">
        <v>3315515</v>
      </c>
      <c r="O38" s="13">
        <v>84588</v>
      </c>
      <c r="P38" s="13">
        <v>-914104</v>
      </c>
      <c r="Q38" s="35">
        <v>121378</v>
      </c>
      <c r="R38" s="13">
        <v>387451</v>
      </c>
      <c r="S38" s="13">
        <v>7719</v>
      </c>
      <c r="T38" s="13">
        <v>290588.25</v>
      </c>
      <c r="U38" s="35">
        <v>37724</v>
      </c>
      <c r="V38" s="13">
        <v>140789</v>
      </c>
      <c r="W38" s="13">
        <v>1213</v>
      </c>
      <c r="X38" s="13">
        <v>76554.75</v>
      </c>
      <c r="Y38" s="35">
        <v>9007</v>
      </c>
      <c r="Z38" s="13">
        <v>211592</v>
      </c>
      <c r="AA38" s="13">
        <v>100267</v>
      </c>
      <c r="AB38" s="1">
        <v>169064</v>
      </c>
    </row>
    <row r="39" spans="1:28">
      <c r="A39" s="2">
        <v>88</v>
      </c>
      <c r="B39" s="1" t="s">
        <v>32</v>
      </c>
      <c r="C39" s="13">
        <v>77095</v>
      </c>
      <c r="D39" s="13">
        <v>77095.030904249026</v>
      </c>
      <c r="E39" s="13">
        <v>0</v>
      </c>
      <c r="F39" s="13">
        <v>53595</v>
      </c>
      <c r="G39" s="13">
        <v>53595</v>
      </c>
      <c r="H39" s="13">
        <v>0</v>
      </c>
      <c r="I39" s="13">
        <v>5334</v>
      </c>
      <c r="J39" s="13">
        <v>5334</v>
      </c>
      <c r="K39" s="13">
        <v>0</v>
      </c>
      <c r="L39" s="35">
        <v>42578</v>
      </c>
      <c r="M39" s="13">
        <v>59017</v>
      </c>
      <c r="N39" s="13">
        <v>9494</v>
      </c>
      <c r="O39" s="13">
        <v>0</v>
      </c>
      <c r="P39" s="13">
        <v>31933.5</v>
      </c>
      <c r="Q39" s="35">
        <v>0</v>
      </c>
      <c r="R39" s="13">
        <v>10987</v>
      </c>
      <c r="S39" s="13">
        <v>0</v>
      </c>
      <c r="T39" s="13">
        <v>8241</v>
      </c>
      <c r="U39" s="35">
        <v>0</v>
      </c>
      <c r="V39" s="13">
        <v>0</v>
      </c>
      <c r="W39" s="13">
        <v>0</v>
      </c>
      <c r="X39" s="13">
        <v>0</v>
      </c>
      <c r="Y39" s="35">
        <v>0</v>
      </c>
      <c r="Z39" s="13">
        <v>0</v>
      </c>
      <c r="AA39" s="13">
        <v>0</v>
      </c>
      <c r="AB39" s="1">
        <v>0</v>
      </c>
    </row>
    <row r="40" spans="1:28">
      <c r="A40" s="2">
        <v>90</v>
      </c>
      <c r="B40" s="1" t="s">
        <v>33</v>
      </c>
      <c r="C40" s="13">
        <v>16995203</v>
      </c>
      <c r="D40" s="13">
        <v>16679675.338321785</v>
      </c>
      <c r="E40" s="13">
        <v>315527.54180017509</v>
      </c>
      <c r="F40" s="13">
        <v>17846284</v>
      </c>
      <c r="G40" s="13">
        <v>17593642</v>
      </c>
      <c r="H40" s="13">
        <v>252642</v>
      </c>
      <c r="I40" s="13">
        <v>737688</v>
      </c>
      <c r="J40" s="13">
        <v>684272</v>
      </c>
      <c r="K40" s="13">
        <v>53416</v>
      </c>
      <c r="L40" s="35">
        <v>9502174</v>
      </c>
      <c r="M40" s="13">
        <v>9760503</v>
      </c>
      <c r="N40" s="13">
        <v>9376137</v>
      </c>
      <c r="O40" s="13">
        <v>249939</v>
      </c>
      <c r="P40" s="13">
        <v>634305</v>
      </c>
      <c r="Q40" s="35">
        <v>271837</v>
      </c>
      <c r="R40" s="13">
        <v>597803</v>
      </c>
      <c r="S40" s="13">
        <v>5156</v>
      </c>
      <c r="T40" s="13">
        <v>448353</v>
      </c>
      <c r="U40" s="35">
        <v>60072</v>
      </c>
      <c r="V40" s="13">
        <v>114482</v>
      </c>
      <c r="W40" s="13">
        <v>205</v>
      </c>
      <c r="X40" s="13">
        <v>84411.75</v>
      </c>
      <c r="Y40" s="35">
        <v>18999</v>
      </c>
      <c r="Z40" s="13">
        <v>378603</v>
      </c>
      <c r="AA40" s="13">
        <v>128953</v>
      </c>
      <c r="AB40" s="1">
        <v>195328</v>
      </c>
    </row>
    <row r="41" spans="1:28">
      <c r="A41" s="2">
        <v>91</v>
      </c>
      <c r="B41" s="1" t="s">
        <v>469</v>
      </c>
      <c r="C41" s="13">
        <v>11134357</v>
      </c>
      <c r="D41" s="13">
        <v>10930054.701943619</v>
      </c>
      <c r="E41" s="13">
        <v>204301.95906078309</v>
      </c>
      <c r="F41" s="13">
        <v>10560442</v>
      </c>
      <c r="G41" s="13">
        <v>10360026</v>
      </c>
      <c r="H41" s="13">
        <v>200416</v>
      </c>
      <c r="I41" s="13">
        <v>402616</v>
      </c>
      <c r="J41" s="13">
        <v>402616</v>
      </c>
      <c r="K41" s="13">
        <v>0</v>
      </c>
      <c r="L41" s="35">
        <v>5226092</v>
      </c>
      <c r="M41" s="13">
        <v>5860382</v>
      </c>
      <c r="N41" s="13">
        <v>4883905</v>
      </c>
      <c r="O41" s="13">
        <v>354442</v>
      </c>
      <c r="P41" s="13">
        <v>1330919</v>
      </c>
      <c r="Q41" s="35">
        <v>152952</v>
      </c>
      <c r="R41" s="13">
        <v>433641</v>
      </c>
      <c r="S41" s="13">
        <v>2086</v>
      </c>
      <c r="T41" s="13">
        <v>325231.5</v>
      </c>
      <c r="U41" s="35">
        <v>50128</v>
      </c>
      <c r="V41" s="13">
        <v>135825</v>
      </c>
      <c r="W41" s="13">
        <v>0</v>
      </c>
      <c r="X41" s="13">
        <v>101197.5</v>
      </c>
      <c r="Y41" s="35">
        <v>9443</v>
      </c>
      <c r="Z41" s="13">
        <v>366056</v>
      </c>
      <c r="AA41" s="13">
        <v>100418</v>
      </c>
      <c r="AB41" s="1">
        <v>206324</v>
      </c>
    </row>
    <row r="42" spans="1:28">
      <c r="A42" s="2">
        <v>93</v>
      </c>
      <c r="B42" s="1" t="s">
        <v>34</v>
      </c>
      <c r="C42" s="13">
        <v>331080</v>
      </c>
      <c r="D42" s="13">
        <v>331079.96556521166</v>
      </c>
      <c r="E42" s="13">
        <v>0</v>
      </c>
      <c r="F42" s="13">
        <v>262455</v>
      </c>
      <c r="G42" s="13">
        <v>262455</v>
      </c>
      <c r="H42" s="13">
        <v>0</v>
      </c>
      <c r="I42" s="13">
        <v>0</v>
      </c>
      <c r="J42" s="13">
        <v>0</v>
      </c>
      <c r="K42" s="13">
        <v>0</v>
      </c>
      <c r="L42" s="35">
        <v>164749</v>
      </c>
      <c r="M42" s="13">
        <v>208831</v>
      </c>
      <c r="N42" s="13">
        <v>45982</v>
      </c>
      <c r="O42" s="13">
        <v>0</v>
      </c>
      <c r="P42" s="13">
        <v>123561.75</v>
      </c>
      <c r="Q42" s="35">
        <v>12071</v>
      </c>
      <c r="R42" s="13">
        <v>44964</v>
      </c>
      <c r="S42" s="13">
        <v>0</v>
      </c>
      <c r="T42" s="13">
        <v>33723.75</v>
      </c>
      <c r="U42" s="35">
        <v>389</v>
      </c>
      <c r="V42" s="13">
        <v>0</v>
      </c>
      <c r="W42" s="13">
        <v>0</v>
      </c>
      <c r="X42" s="13">
        <v>0</v>
      </c>
      <c r="Y42" s="35">
        <v>0</v>
      </c>
      <c r="Z42" s="13">
        <v>-13284</v>
      </c>
      <c r="AA42" s="13">
        <v>45198</v>
      </c>
      <c r="AB42" s="1">
        <v>-43861</v>
      </c>
    </row>
    <row r="43" spans="1:28">
      <c r="A43" s="2">
        <v>98</v>
      </c>
      <c r="B43" s="1" t="s">
        <v>36</v>
      </c>
      <c r="C43" s="13">
        <v>4084077</v>
      </c>
      <c r="D43" s="13">
        <v>4042978.1928116339</v>
      </c>
      <c r="E43" s="13">
        <v>41099.162056815017</v>
      </c>
      <c r="F43" s="13">
        <v>4600229</v>
      </c>
      <c r="G43" s="13">
        <v>4565373</v>
      </c>
      <c r="H43" s="13">
        <v>34856</v>
      </c>
      <c r="I43" s="13">
        <v>144311</v>
      </c>
      <c r="J43" s="13">
        <v>120832</v>
      </c>
      <c r="K43" s="13">
        <v>23479</v>
      </c>
      <c r="L43" s="35">
        <v>2383026</v>
      </c>
      <c r="M43" s="13">
        <v>2698474</v>
      </c>
      <c r="N43" s="13">
        <v>2168929</v>
      </c>
      <c r="O43" s="13">
        <v>59452</v>
      </c>
      <c r="P43" s="13">
        <v>588997</v>
      </c>
      <c r="Q43" s="35">
        <v>151085</v>
      </c>
      <c r="R43" s="13">
        <v>484500</v>
      </c>
      <c r="S43" s="13">
        <v>36</v>
      </c>
      <c r="T43" s="13">
        <v>363375.75</v>
      </c>
      <c r="U43" s="35">
        <v>28149</v>
      </c>
      <c r="V43" s="13">
        <v>75624</v>
      </c>
      <c r="W43" s="13">
        <v>0</v>
      </c>
      <c r="X43" s="13">
        <v>56043</v>
      </c>
      <c r="Y43" s="35">
        <v>27824</v>
      </c>
      <c r="Z43" s="13">
        <v>118718</v>
      </c>
      <c r="AA43" s="13">
        <v>12178</v>
      </c>
      <c r="AB43" s="1">
        <v>82224</v>
      </c>
    </row>
    <row r="44" spans="1:28">
      <c r="A44" s="2">
        <v>104</v>
      </c>
      <c r="B44" s="1" t="s">
        <v>470</v>
      </c>
      <c r="C44" s="13">
        <v>1722757</v>
      </c>
      <c r="D44" s="13">
        <v>1701290.4055796349</v>
      </c>
      <c r="E44" s="13">
        <v>21466.645515573142</v>
      </c>
      <c r="F44" s="13">
        <v>1561369</v>
      </c>
      <c r="G44" s="13">
        <v>1548324</v>
      </c>
      <c r="H44" s="13">
        <v>13045</v>
      </c>
      <c r="I44" s="13">
        <v>31705</v>
      </c>
      <c r="J44" s="13">
        <v>31705</v>
      </c>
      <c r="K44" s="13">
        <v>0</v>
      </c>
      <c r="L44" s="35">
        <v>470034</v>
      </c>
      <c r="M44" s="13">
        <v>544323</v>
      </c>
      <c r="N44" s="13">
        <v>460763</v>
      </c>
      <c r="O44" s="13">
        <v>35555</v>
      </c>
      <c r="P44" s="13">
        <v>119115</v>
      </c>
      <c r="Q44" s="35">
        <v>46677</v>
      </c>
      <c r="R44" s="13">
        <v>80559</v>
      </c>
      <c r="S44" s="13">
        <v>0</v>
      </c>
      <c r="T44" s="13">
        <v>60419.25</v>
      </c>
      <c r="U44" s="35">
        <v>4999</v>
      </c>
      <c r="V44" s="13">
        <v>23216</v>
      </c>
      <c r="W44" s="13">
        <v>0</v>
      </c>
      <c r="X44" s="13">
        <v>17072.25</v>
      </c>
      <c r="Y44" s="35">
        <v>9871</v>
      </c>
      <c r="Z44" s="13">
        <v>81094</v>
      </c>
      <c r="AA44" s="13">
        <v>2258</v>
      </c>
      <c r="AB44" s="1">
        <v>62750</v>
      </c>
    </row>
    <row r="45" spans="1:28">
      <c r="A45" s="2">
        <v>106</v>
      </c>
      <c r="B45" s="1" t="s">
        <v>37</v>
      </c>
      <c r="C45" s="13">
        <v>19389355</v>
      </c>
      <c r="D45" s="13">
        <v>19173611.634569336</v>
      </c>
      <c r="E45" s="13">
        <v>215742.92212466622</v>
      </c>
      <c r="F45" s="13">
        <v>18361330</v>
      </c>
      <c r="G45" s="13">
        <v>18047985</v>
      </c>
      <c r="H45" s="13">
        <v>313345</v>
      </c>
      <c r="I45" s="13">
        <v>505797</v>
      </c>
      <c r="J45" s="13">
        <v>505797</v>
      </c>
      <c r="K45" s="13">
        <v>0</v>
      </c>
      <c r="L45" s="35">
        <v>6779632</v>
      </c>
      <c r="M45" s="13">
        <v>8160226</v>
      </c>
      <c r="N45" s="13">
        <v>6191639</v>
      </c>
      <c r="O45" s="13">
        <v>0</v>
      </c>
      <c r="P45" s="13">
        <v>1968587</v>
      </c>
      <c r="Q45" s="35">
        <v>161128</v>
      </c>
      <c r="R45" s="13">
        <v>419185</v>
      </c>
      <c r="S45" s="13">
        <v>3889</v>
      </c>
      <c r="T45" s="13">
        <v>314389.5</v>
      </c>
      <c r="U45" s="35">
        <v>30949</v>
      </c>
      <c r="V45" s="13">
        <v>81549</v>
      </c>
      <c r="W45" s="13">
        <v>0</v>
      </c>
      <c r="X45" s="13">
        <v>60490.5</v>
      </c>
      <c r="Y45" s="35">
        <v>38448</v>
      </c>
      <c r="Z45" s="13">
        <v>918753</v>
      </c>
      <c r="AA45" s="13">
        <v>206439</v>
      </c>
      <c r="AB45" s="1">
        <v>561946</v>
      </c>
    </row>
    <row r="46" spans="1:28">
      <c r="A46" s="2">
        <v>109</v>
      </c>
      <c r="B46" s="1" t="s">
        <v>38</v>
      </c>
      <c r="C46" s="13">
        <v>6483651</v>
      </c>
      <c r="D46" s="13">
        <v>6265417.9224534612</v>
      </c>
      <c r="E46" s="13">
        <v>218233.33579381273</v>
      </c>
      <c r="F46" s="13">
        <v>7154138</v>
      </c>
      <c r="G46" s="13">
        <v>7017423</v>
      </c>
      <c r="H46" s="13">
        <v>136715</v>
      </c>
      <c r="I46" s="13">
        <v>263376</v>
      </c>
      <c r="J46" s="13">
        <v>248817</v>
      </c>
      <c r="K46" s="13">
        <v>14559</v>
      </c>
      <c r="L46" s="35">
        <v>2409652</v>
      </c>
      <c r="M46" s="13">
        <v>2655240</v>
      </c>
      <c r="N46" s="13">
        <v>2753891</v>
      </c>
      <c r="O46" s="13">
        <v>112430</v>
      </c>
      <c r="P46" s="13">
        <v>13779</v>
      </c>
      <c r="Q46" s="35">
        <v>175219</v>
      </c>
      <c r="R46" s="13">
        <v>490715</v>
      </c>
      <c r="S46" s="13">
        <v>435</v>
      </c>
      <c r="T46" s="13">
        <v>368037</v>
      </c>
      <c r="U46" s="35">
        <v>40180</v>
      </c>
      <c r="V46" s="13">
        <v>156857</v>
      </c>
      <c r="W46" s="13">
        <v>120</v>
      </c>
      <c r="X46" s="13">
        <v>114159</v>
      </c>
      <c r="Y46" s="35">
        <v>48793</v>
      </c>
      <c r="Z46" s="13">
        <v>455268</v>
      </c>
      <c r="AA46" s="13">
        <v>75175</v>
      </c>
      <c r="AB46" s="1">
        <v>293553</v>
      </c>
    </row>
    <row r="47" spans="1:28">
      <c r="A47" s="2">
        <v>114</v>
      </c>
      <c r="B47" s="1" t="s">
        <v>39</v>
      </c>
      <c r="C47" s="13">
        <v>30451245</v>
      </c>
      <c r="D47" s="13">
        <v>30040129.777121663</v>
      </c>
      <c r="E47" s="13">
        <v>411115.67438241403</v>
      </c>
      <c r="F47" s="13">
        <v>31904170</v>
      </c>
      <c r="G47" s="13">
        <v>31432879</v>
      </c>
      <c r="H47" s="13">
        <v>471291</v>
      </c>
      <c r="I47" s="13">
        <v>967642</v>
      </c>
      <c r="J47" s="13">
        <v>928180</v>
      </c>
      <c r="K47" s="13">
        <v>39462</v>
      </c>
      <c r="L47" s="35">
        <v>13134897</v>
      </c>
      <c r="M47" s="13">
        <v>13760207</v>
      </c>
      <c r="N47" s="13">
        <v>12196646</v>
      </c>
      <c r="O47" s="13">
        <v>0</v>
      </c>
      <c r="P47" s="13">
        <v>1563561</v>
      </c>
      <c r="Q47" s="35">
        <v>560648</v>
      </c>
      <c r="R47" s="13">
        <v>2066667</v>
      </c>
      <c r="S47" s="13">
        <v>1696</v>
      </c>
      <c r="T47" s="13">
        <v>1550001</v>
      </c>
      <c r="U47" s="35">
        <v>121745</v>
      </c>
      <c r="V47" s="13">
        <v>384527</v>
      </c>
      <c r="W47" s="13">
        <v>0</v>
      </c>
      <c r="X47" s="13">
        <v>288395.25</v>
      </c>
      <c r="Y47" s="35">
        <v>104359</v>
      </c>
      <c r="Z47" s="13">
        <v>742388</v>
      </c>
      <c r="AA47" s="13">
        <v>299650</v>
      </c>
      <c r="AB47" s="1">
        <v>344121</v>
      </c>
    </row>
    <row r="48" spans="1:28">
      <c r="A48" s="2">
        <v>118</v>
      </c>
      <c r="B48" s="1" t="s">
        <v>40</v>
      </c>
      <c r="C48" s="13">
        <v>10499112</v>
      </c>
      <c r="D48" s="13">
        <v>10251682.945670925</v>
      </c>
      <c r="E48" s="13">
        <v>247428.66732922252</v>
      </c>
      <c r="F48" s="13">
        <v>11963806</v>
      </c>
      <c r="G48" s="13">
        <v>11743858</v>
      </c>
      <c r="H48" s="13">
        <v>219948</v>
      </c>
      <c r="I48" s="13">
        <v>442617</v>
      </c>
      <c r="J48" s="13">
        <v>437933</v>
      </c>
      <c r="K48" s="13">
        <v>4684</v>
      </c>
      <c r="L48" s="35">
        <v>3566408</v>
      </c>
      <c r="M48" s="13">
        <v>3596888</v>
      </c>
      <c r="N48" s="13">
        <v>3631693</v>
      </c>
      <c r="O48" s="13">
        <v>327361</v>
      </c>
      <c r="P48" s="13">
        <v>292556</v>
      </c>
      <c r="Q48" s="35">
        <v>409380</v>
      </c>
      <c r="R48" s="13">
        <v>1055469</v>
      </c>
      <c r="S48" s="13">
        <v>5282</v>
      </c>
      <c r="T48" s="13">
        <v>791602.5</v>
      </c>
      <c r="U48" s="35">
        <v>25075</v>
      </c>
      <c r="V48" s="13">
        <v>168047</v>
      </c>
      <c r="W48" s="13">
        <v>180</v>
      </c>
      <c r="X48" s="13">
        <v>122836.5</v>
      </c>
      <c r="Y48" s="35">
        <v>11543</v>
      </c>
      <c r="Z48" s="13">
        <v>321364</v>
      </c>
      <c r="AA48" s="13">
        <v>151101</v>
      </c>
      <c r="AB48" s="1">
        <v>137928</v>
      </c>
    </row>
    <row r="49" spans="1:28">
      <c r="A49" s="2">
        <v>119</v>
      </c>
      <c r="B49" s="1" t="s">
        <v>41</v>
      </c>
      <c r="C49" s="13">
        <v>6008125</v>
      </c>
      <c r="D49" s="13">
        <v>5902114.7624839861</v>
      </c>
      <c r="E49" s="13">
        <v>106009.98689238454</v>
      </c>
      <c r="F49" s="13">
        <v>6354261</v>
      </c>
      <c r="G49" s="13">
        <v>6238544</v>
      </c>
      <c r="H49" s="13">
        <v>115717</v>
      </c>
      <c r="I49" s="13">
        <v>151735</v>
      </c>
      <c r="J49" s="13">
        <v>150841</v>
      </c>
      <c r="K49" s="13">
        <v>894</v>
      </c>
      <c r="L49" s="35">
        <v>2078702</v>
      </c>
      <c r="M49" s="13">
        <v>2370272</v>
      </c>
      <c r="N49" s="13">
        <v>2278665</v>
      </c>
      <c r="O49" s="13">
        <v>0</v>
      </c>
      <c r="P49" s="13">
        <v>91607</v>
      </c>
      <c r="Q49" s="35">
        <v>74558</v>
      </c>
      <c r="R49" s="13">
        <v>317945</v>
      </c>
      <c r="S49" s="13">
        <v>0</v>
      </c>
      <c r="T49" s="13">
        <v>238459.5</v>
      </c>
      <c r="U49" s="35">
        <v>17974</v>
      </c>
      <c r="V49" s="13">
        <v>70675</v>
      </c>
      <c r="W49" s="13">
        <v>1036</v>
      </c>
      <c r="X49" s="13">
        <v>53006.25</v>
      </c>
      <c r="Y49" s="35">
        <v>19612</v>
      </c>
      <c r="Z49" s="13">
        <v>187289</v>
      </c>
      <c r="AA49" s="13">
        <v>29238</v>
      </c>
      <c r="AB49" s="1">
        <v>126227</v>
      </c>
    </row>
    <row r="50" spans="1:28">
      <c r="A50" s="2">
        <v>140</v>
      </c>
      <c r="B50" s="1" t="s">
        <v>396</v>
      </c>
      <c r="C50" s="13">
        <v>945773</v>
      </c>
      <c r="D50" s="13">
        <v>931764.43423951592</v>
      </c>
      <c r="E50" s="13">
        <v>14008.74362794688</v>
      </c>
      <c r="F50" s="13">
        <v>994752</v>
      </c>
      <c r="G50" s="13">
        <v>984146</v>
      </c>
      <c r="H50" s="13">
        <v>10606</v>
      </c>
      <c r="I50" s="13">
        <v>130137</v>
      </c>
      <c r="J50" s="13">
        <v>130137</v>
      </c>
      <c r="K50" s="13">
        <v>0</v>
      </c>
      <c r="L50" s="35">
        <v>323724</v>
      </c>
      <c r="M50" s="13">
        <v>411516</v>
      </c>
      <c r="N50" s="13">
        <v>293261</v>
      </c>
      <c r="O50" s="13">
        <v>12301</v>
      </c>
      <c r="P50" s="13">
        <v>130556</v>
      </c>
      <c r="Q50" s="35">
        <v>59466</v>
      </c>
      <c r="R50" s="13">
        <v>117287</v>
      </c>
      <c r="S50" s="13">
        <v>0</v>
      </c>
      <c r="T50" s="13">
        <v>87966</v>
      </c>
      <c r="U50" s="35">
        <v>19019</v>
      </c>
      <c r="V50" s="13">
        <v>47654</v>
      </c>
      <c r="W50" s="13">
        <v>0</v>
      </c>
      <c r="X50" s="13">
        <v>35740.5</v>
      </c>
      <c r="Y50" s="35">
        <v>3479</v>
      </c>
      <c r="Z50" s="13">
        <v>105394</v>
      </c>
      <c r="AA50" s="13">
        <v>21965</v>
      </c>
      <c r="AB50" s="1">
        <v>65052</v>
      </c>
    </row>
    <row r="51" spans="1:28">
      <c r="A51" s="2">
        <v>141</v>
      </c>
      <c r="B51" s="1" t="s">
        <v>42</v>
      </c>
      <c r="C51" s="13">
        <v>31531547</v>
      </c>
      <c r="D51" s="13">
        <v>30386824.731097385</v>
      </c>
      <c r="E51" s="13">
        <v>1144721.9111075555</v>
      </c>
      <c r="F51" s="13">
        <v>32392969</v>
      </c>
      <c r="G51" s="13">
        <v>31236580</v>
      </c>
      <c r="H51" s="13">
        <v>1156389</v>
      </c>
      <c r="I51" s="13">
        <v>827515</v>
      </c>
      <c r="J51" s="13">
        <v>804636</v>
      </c>
      <c r="K51" s="13">
        <v>22879</v>
      </c>
      <c r="L51" s="35">
        <v>13718746</v>
      </c>
      <c r="M51" s="13">
        <v>16131400</v>
      </c>
      <c r="N51" s="13">
        <v>10907273</v>
      </c>
      <c r="O51" s="13">
        <v>162559</v>
      </c>
      <c r="P51" s="13">
        <v>5386686</v>
      </c>
      <c r="Q51" s="35">
        <v>292743</v>
      </c>
      <c r="R51" s="13">
        <v>909532</v>
      </c>
      <c r="S51" s="13">
        <v>1801</v>
      </c>
      <c r="T51" s="13">
        <v>682149.75</v>
      </c>
      <c r="U51" s="35">
        <v>50577</v>
      </c>
      <c r="V51" s="13">
        <v>131252</v>
      </c>
      <c r="W51" s="13">
        <v>1124</v>
      </c>
      <c r="X51" s="13">
        <v>96042.75</v>
      </c>
      <c r="Y51" s="35">
        <v>22384</v>
      </c>
      <c r="Z51" s="13">
        <v>619563</v>
      </c>
      <c r="AA51" s="13">
        <v>157111</v>
      </c>
      <c r="AB51" s="1">
        <v>357663</v>
      </c>
    </row>
    <row r="52" spans="1:28">
      <c r="A52" s="2">
        <v>144</v>
      </c>
      <c r="B52" s="1" t="s">
        <v>562</v>
      </c>
      <c r="C52" s="13">
        <v>205167</v>
      </c>
      <c r="D52" s="13">
        <v>205167.30356118651</v>
      </c>
      <c r="E52" s="13">
        <v>0</v>
      </c>
      <c r="F52" s="13">
        <v>234041</v>
      </c>
      <c r="G52" s="13">
        <v>234041</v>
      </c>
      <c r="H52" s="13">
        <v>0</v>
      </c>
      <c r="I52" s="13">
        <v>14748</v>
      </c>
      <c r="J52" s="13">
        <v>14748</v>
      </c>
      <c r="K52" s="13">
        <v>0</v>
      </c>
      <c r="L52" s="35">
        <v>138826</v>
      </c>
      <c r="M52" s="13">
        <v>157594</v>
      </c>
      <c r="N52" s="13">
        <v>82737</v>
      </c>
      <c r="O52" s="13">
        <v>0</v>
      </c>
      <c r="P52" s="13">
        <v>74857</v>
      </c>
      <c r="Q52" s="35">
        <v>4779</v>
      </c>
      <c r="R52" s="13">
        <v>28602</v>
      </c>
      <c r="S52" s="13">
        <v>0</v>
      </c>
      <c r="T52" s="13">
        <v>21452.25</v>
      </c>
      <c r="U52" s="35">
        <v>3495</v>
      </c>
      <c r="V52" s="13">
        <v>15119</v>
      </c>
      <c r="W52" s="13">
        <v>0</v>
      </c>
      <c r="X52" s="13">
        <v>5270.25</v>
      </c>
      <c r="Y52" s="35">
        <v>1840</v>
      </c>
      <c r="Z52" s="13">
        <v>25089</v>
      </c>
      <c r="AA52" s="13">
        <v>18085</v>
      </c>
      <c r="AB52" s="1">
        <v>6352</v>
      </c>
    </row>
    <row r="53" spans="1:28">
      <c r="A53" s="2">
        <v>147</v>
      </c>
      <c r="B53" s="1" t="s">
        <v>43</v>
      </c>
      <c r="C53" s="13">
        <v>2770066</v>
      </c>
      <c r="D53" s="13">
        <v>2675827.4685350661</v>
      </c>
      <c r="E53" s="13">
        <v>94238.213657131128</v>
      </c>
      <c r="F53" s="13">
        <v>2431283</v>
      </c>
      <c r="G53" s="13">
        <v>2337783</v>
      </c>
      <c r="H53" s="13">
        <v>93500</v>
      </c>
      <c r="I53" s="13">
        <v>60962</v>
      </c>
      <c r="J53" s="13">
        <v>56770</v>
      </c>
      <c r="K53" s="13">
        <v>4192</v>
      </c>
      <c r="L53" s="35">
        <v>881492</v>
      </c>
      <c r="M53" s="13">
        <v>1032156</v>
      </c>
      <c r="N53" s="13">
        <v>847347</v>
      </c>
      <c r="O53" s="13">
        <v>73887</v>
      </c>
      <c r="P53" s="13">
        <v>258696</v>
      </c>
      <c r="Q53" s="35">
        <v>102724</v>
      </c>
      <c r="R53" s="13">
        <v>273679</v>
      </c>
      <c r="S53" s="13">
        <v>5755</v>
      </c>
      <c r="T53" s="13">
        <v>205260</v>
      </c>
      <c r="U53" s="35">
        <v>23981</v>
      </c>
      <c r="V53" s="13">
        <v>40859</v>
      </c>
      <c r="W53" s="13">
        <v>0</v>
      </c>
      <c r="X53" s="13">
        <v>30644.25</v>
      </c>
      <c r="Y53" s="35">
        <v>418</v>
      </c>
      <c r="Z53" s="13">
        <v>58287</v>
      </c>
      <c r="AA53" s="13">
        <v>34034</v>
      </c>
      <c r="AB53" s="1">
        <v>18846</v>
      </c>
    </row>
    <row r="54" spans="1:28">
      <c r="A54" s="2">
        <v>148</v>
      </c>
      <c r="B54" s="1" t="s">
        <v>44</v>
      </c>
      <c r="C54" s="13">
        <v>1234849</v>
      </c>
      <c r="D54" s="13">
        <v>1188219.3220082319</v>
      </c>
      <c r="E54" s="13">
        <v>46629.561131416784</v>
      </c>
      <c r="F54" s="13">
        <v>1427542</v>
      </c>
      <c r="G54" s="13">
        <v>1374303</v>
      </c>
      <c r="H54" s="13">
        <v>53239</v>
      </c>
      <c r="I54" s="13">
        <v>77779</v>
      </c>
      <c r="J54" s="13">
        <v>76958</v>
      </c>
      <c r="K54" s="13">
        <v>821</v>
      </c>
      <c r="L54" s="35">
        <v>593070</v>
      </c>
      <c r="M54" s="13">
        <v>692619</v>
      </c>
      <c r="N54" s="13">
        <v>599119</v>
      </c>
      <c r="O54" s="13">
        <v>0</v>
      </c>
      <c r="P54" s="13">
        <v>93500</v>
      </c>
      <c r="Q54" s="35">
        <v>51701</v>
      </c>
      <c r="R54" s="13">
        <v>189573</v>
      </c>
      <c r="S54" s="13">
        <v>2217</v>
      </c>
      <c r="T54" s="13">
        <v>142180.5</v>
      </c>
      <c r="U54" s="35">
        <v>22988</v>
      </c>
      <c r="V54" s="13">
        <v>43842</v>
      </c>
      <c r="W54" s="13">
        <v>0</v>
      </c>
      <c r="X54" s="13">
        <v>31304.25</v>
      </c>
      <c r="Y54" s="35">
        <v>7328</v>
      </c>
      <c r="Z54" s="13">
        <v>183861</v>
      </c>
      <c r="AA54" s="13">
        <v>70525</v>
      </c>
      <c r="AB54" s="1">
        <v>86564</v>
      </c>
    </row>
    <row r="55" spans="1:28">
      <c r="A55" s="2">
        <v>150</v>
      </c>
      <c r="B55" s="1" t="s">
        <v>45</v>
      </c>
      <c r="C55" s="13">
        <v>26017640</v>
      </c>
      <c r="D55" s="13">
        <v>25410945.975952011</v>
      </c>
      <c r="E55" s="13">
        <v>606693.84908528696</v>
      </c>
      <c r="F55" s="13">
        <v>24556056</v>
      </c>
      <c r="G55" s="13">
        <v>23837748</v>
      </c>
      <c r="H55" s="13">
        <v>718308</v>
      </c>
      <c r="I55" s="13">
        <v>1061359</v>
      </c>
      <c r="J55" s="13">
        <v>1061359</v>
      </c>
      <c r="K55" s="13">
        <v>0</v>
      </c>
      <c r="L55" s="35">
        <v>13618848</v>
      </c>
      <c r="M55" s="13">
        <v>14211133</v>
      </c>
      <c r="N55" s="13">
        <v>11171116</v>
      </c>
      <c r="O55" s="13">
        <v>0</v>
      </c>
      <c r="P55" s="13">
        <v>3040017</v>
      </c>
      <c r="Q55" s="35">
        <v>331229</v>
      </c>
      <c r="R55" s="13">
        <v>932046</v>
      </c>
      <c r="S55" s="13">
        <v>15569</v>
      </c>
      <c r="T55" s="13">
        <v>699035.25</v>
      </c>
      <c r="U55" s="35">
        <v>80748</v>
      </c>
      <c r="V55" s="13">
        <v>256918</v>
      </c>
      <c r="W55" s="13">
        <v>2222</v>
      </c>
      <c r="X55" s="13">
        <v>192688.5</v>
      </c>
      <c r="Y55" s="35">
        <v>48319</v>
      </c>
      <c r="Z55" s="13">
        <v>519708</v>
      </c>
      <c r="AA55" s="13">
        <v>155643</v>
      </c>
      <c r="AB55" s="1">
        <v>282744</v>
      </c>
    </row>
    <row r="56" spans="1:28">
      <c r="A56" s="2">
        <v>153</v>
      </c>
      <c r="B56" s="1" t="s">
        <v>46</v>
      </c>
      <c r="C56" s="13">
        <v>70556085</v>
      </c>
      <c r="D56" s="13">
        <v>68505842.013323814</v>
      </c>
      <c r="E56" s="13">
        <v>2050242.7239867428</v>
      </c>
      <c r="F56" s="13">
        <v>68513277</v>
      </c>
      <c r="G56" s="13">
        <v>66355677</v>
      </c>
      <c r="H56" s="13">
        <v>2157600</v>
      </c>
      <c r="I56" s="13">
        <v>1835437</v>
      </c>
      <c r="J56" s="13">
        <v>1742415</v>
      </c>
      <c r="K56" s="13">
        <v>93022</v>
      </c>
      <c r="L56" s="35">
        <v>30897370</v>
      </c>
      <c r="M56" s="13">
        <v>33328348</v>
      </c>
      <c r="N56" s="13">
        <v>38125120</v>
      </c>
      <c r="O56" s="13">
        <v>1979934</v>
      </c>
      <c r="P56" s="13">
        <v>-2816838</v>
      </c>
      <c r="Q56" s="35">
        <v>526463</v>
      </c>
      <c r="R56" s="13">
        <v>1712220</v>
      </c>
      <c r="S56" s="13">
        <v>24816</v>
      </c>
      <c r="T56" s="13">
        <v>1284165.75</v>
      </c>
      <c r="U56" s="35">
        <v>97727</v>
      </c>
      <c r="V56" s="13">
        <v>350780</v>
      </c>
      <c r="W56" s="13">
        <v>414</v>
      </c>
      <c r="X56" s="13">
        <v>263085</v>
      </c>
      <c r="Y56" s="35">
        <v>154979</v>
      </c>
      <c r="Z56" s="13">
        <v>1590328</v>
      </c>
      <c r="AA56" s="13">
        <v>915345</v>
      </c>
      <c r="AB56" s="1">
        <v>527775</v>
      </c>
    </row>
    <row r="57" spans="1:28">
      <c r="A57" s="2">
        <v>158</v>
      </c>
      <c r="B57" s="1" t="s">
        <v>47</v>
      </c>
      <c r="C57" s="13">
        <v>2597844</v>
      </c>
      <c r="D57" s="13">
        <v>2488308.9576369827</v>
      </c>
      <c r="E57" s="13">
        <v>109535.51625904457</v>
      </c>
      <c r="F57" s="13">
        <v>2767547</v>
      </c>
      <c r="G57" s="13">
        <v>2696700</v>
      </c>
      <c r="H57" s="13">
        <v>70847</v>
      </c>
      <c r="I57" s="13">
        <v>77093</v>
      </c>
      <c r="J57" s="13">
        <v>76981</v>
      </c>
      <c r="K57" s="13">
        <v>112</v>
      </c>
      <c r="L57" s="35">
        <v>899523</v>
      </c>
      <c r="M57" s="13">
        <v>1028278</v>
      </c>
      <c r="N57" s="13">
        <v>942352</v>
      </c>
      <c r="O57" s="13">
        <v>0</v>
      </c>
      <c r="P57" s="13">
        <v>85926</v>
      </c>
      <c r="Q57" s="35">
        <v>115123</v>
      </c>
      <c r="R57" s="13">
        <v>243576</v>
      </c>
      <c r="S57" s="13">
        <v>3753</v>
      </c>
      <c r="T57" s="13">
        <v>182682.75</v>
      </c>
      <c r="U57" s="35">
        <v>23614</v>
      </c>
      <c r="V57" s="13">
        <v>87931</v>
      </c>
      <c r="W57" s="13">
        <v>1040</v>
      </c>
      <c r="X57" s="13">
        <v>65610.75</v>
      </c>
      <c r="Y57" s="35">
        <v>55610</v>
      </c>
      <c r="Z57" s="13">
        <v>143978</v>
      </c>
      <c r="AA57" s="13">
        <v>54975</v>
      </c>
      <c r="AB57" s="1">
        <v>67143</v>
      </c>
    </row>
    <row r="58" spans="1:28">
      <c r="A58" s="2">
        <v>160</v>
      </c>
      <c r="B58" s="1" t="s">
        <v>48</v>
      </c>
      <c r="C58" s="13">
        <v>5698620</v>
      </c>
      <c r="D58" s="13">
        <v>5598208.3315697154</v>
      </c>
      <c r="E58" s="13">
        <v>100411.55830673485</v>
      </c>
      <c r="F58" s="13">
        <v>6870350</v>
      </c>
      <c r="G58" s="13">
        <v>6768414</v>
      </c>
      <c r="H58" s="13">
        <v>101936</v>
      </c>
      <c r="I58" s="13">
        <v>245654</v>
      </c>
      <c r="J58" s="13">
        <v>245654</v>
      </c>
      <c r="K58" s="13">
        <v>0</v>
      </c>
      <c r="L58" s="35">
        <v>2650413</v>
      </c>
      <c r="M58" s="13">
        <v>2858821</v>
      </c>
      <c r="N58" s="13">
        <v>2474414</v>
      </c>
      <c r="O58" s="13">
        <v>0</v>
      </c>
      <c r="P58" s="13">
        <v>384407</v>
      </c>
      <c r="Q58" s="35">
        <v>162865</v>
      </c>
      <c r="R58" s="13">
        <v>425574</v>
      </c>
      <c r="S58" s="13">
        <v>3344</v>
      </c>
      <c r="T58" s="13">
        <v>319181.25</v>
      </c>
      <c r="U58" s="35">
        <v>75570</v>
      </c>
      <c r="V58" s="13">
        <v>120795</v>
      </c>
      <c r="W58" s="13">
        <v>5050</v>
      </c>
      <c r="X58" s="13">
        <v>89924.25</v>
      </c>
      <c r="Y58" s="35">
        <v>60865</v>
      </c>
      <c r="Z58" s="13">
        <v>450733</v>
      </c>
      <c r="AA58" s="13">
        <v>239217</v>
      </c>
      <c r="AB58" s="1">
        <v>166194</v>
      </c>
    </row>
    <row r="59" spans="1:28">
      <c r="A59" s="2">
        <v>163</v>
      </c>
      <c r="B59" s="1" t="s">
        <v>49</v>
      </c>
      <c r="C59" s="13">
        <v>2806096</v>
      </c>
      <c r="D59" s="13">
        <v>2730670.3769237725</v>
      </c>
      <c r="E59" s="13">
        <v>75426.052984408336</v>
      </c>
      <c r="F59" s="13">
        <v>2995186</v>
      </c>
      <c r="G59" s="13">
        <v>2929393</v>
      </c>
      <c r="H59" s="13">
        <v>65793</v>
      </c>
      <c r="I59" s="13">
        <v>96516</v>
      </c>
      <c r="J59" s="13">
        <v>96189</v>
      </c>
      <c r="K59" s="13">
        <v>327</v>
      </c>
      <c r="L59" s="35">
        <v>1559051</v>
      </c>
      <c r="M59" s="13">
        <v>1716231</v>
      </c>
      <c r="N59" s="13">
        <v>1164210</v>
      </c>
      <c r="O59" s="13">
        <v>0</v>
      </c>
      <c r="P59" s="13">
        <v>552021</v>
      </c>
      <c r="Q59" s="35">
        <v>225682</v>
      </c>
      <c r="R59" s="13">
        <v>548882</v>
      </c>
      <c r="S59" s="13">
        <v>1110</v>
      </c>
      <c r="T59" s="13">
        <v>411662.25</v>
      </c>
      <c r="U59" s="35">
        <v>78428</v>
      </c>
      <c r="V59" s="13">
        <v>224784</v>
      </c>
      <c r="W59" s="13">
        <v>125</v>
      </c>
      <c r="X59" s="13">
        <v>167789.25</v>
      </c>
      <c r="Y59" s="35">
        <v>7889</v>
      </c>
      <c r="Z59" s="13">
        <v>28235</v>
      </c>
      <c r="AA59" s="13">
        <v>81790</v>
      </c>
      <c r="AB59" s="1">
        <v>-38875</v>
      </c>
    </row>
    <row r="60" spans="1:28">
      <c r="A60" s="2">
        <v>164</v>
      </c>
      <c r="B60" s="1" t="s">
        <v>517</v>
      </c>
      <c r="C60" s="13">
        <v>23933936</v>
      </c>
      <c r="D60" s="13">
        <v>22830099.636116732</v>
      </c>
      <c r="E60" s="13">
        <v>1103836.1749677535</v>
      </c>
      <c r="F60" s="13">
        <v>24770523</v>
      </c>
      <c r="G60" s="13">
        <v>23633385</v>
      </c>
      <c r="H60" s="13">
        <v>1137138</v>
      </c>
      <c r="I60" s="13">
        <v>1294159</v>
      </c>
      <c r="J60" s="13">
        <v>1169543</v>
      </c>
      <c r="K60" s="13">
        <v>124616</v>
      </c>
      <c r="L60" s="35">
        <v>11868500</v>
      </c>
      <c r="M60" s="13">
        <v>12993666</v>
      </c>
      <c r="N60" s="13">
        <v>11859362</v>
      </c>
      <c r="O60" s="13">
        <v>4810</v>
      </c>
      <c r="P60" s="13">
        <v>1139114</v>
      </c>
      <c r="Q60" s="35">
        <v>345596</v>
      </c>
      <c r="R60" s="13">
        <v>1028671</v>
      </c>
      <c r="S60" s="13">
        <v>3575</v>
      </c>
      <c r="T60" s="13">
        <v>771504</v>
      </c>
      <c r="U60" s="35">
        <v>66240</v>
      </c>
      <c r="V60" s="13">
        <v>148379</v>
      </c>
      <c r="W60" s="13">
        <v>11559</v>
      </c>
      <c r="X60" s="13">
        <v>111284.25</v>
      </c>
      <c r="Y60" s="35">
        <v>85531</v>
      </c>
      <c r="Z60" s="13">
        <v>958902</v>
      </c>
      <c r="AA60" s="13">
        <v>541019</v>
      </c>
      <c r="AB60" s="1">
        <v>323710</v>
      </c>
    </row>
    <row r="61" spans="1:28">
      <c r="A61" s="2">
        <v>166</v>
      </c>
      <c r="B61" s="1" t="s">
        <v>51</v>
      </c>
      <c r="C61" s="13">
        <v>7169462</v>
      </c>
      <c r="D61" s="13">
        <v>7004212.5549760405</v>
      </c>
      <c r="E61" s="13">
        <v>165249.01798333111</v>
      </c>
      <c r="F61" s="13">
        <v>7885144</v>
      </c>
      <c r="G61" s="13">
        <v>7741458</v>
      </c>
      <c r="H61" s="13">
        <v>143686</v>
      </c>
      <c r="I61" s="13">
        <v>232885</v>
      </c>
      <c r="J61" s="13">
        <v>232638</v>
      </c>
      <c r="K61" s="13">
        <v>247</v>
      </c>
      <c r="L61" s="35">
        <v>2325001</v>
      </c>
      <c r="M61" s="13">
        <v>2701302</v>
      </c>
      <c r="N61" s="13">
        <v>2554487</v>
      </c>
      <c r="O61" s="13">
        <v>38838</v>
      </c>
      <c r="P61" s="13">
        <v>185653</v>
      </c>
      <c r="Q61" s="35">
        <v>106950</v>
      </c>
      <c r="R61" s="13">
        <v>335031</v>
      </c>
      <c r="S61" s="13">
        <v>0</v>
      </c>
      <c r="T61" s="13">
        <v>251274</v>
      </c>
      <c r="U61" s="35">
        <v>71179</v>
      </c>
      <c r="V61" s="13">
        <v>94473</v>
      </c>
      <c r="W61" s="13">
        <v>0</v>
      </c>
      <c r="X61" s="13">
        <v>70620</v>
      </c>
      <c r="Y61" s="35">
        <v>3782</v>
      </c>
      <c r="Z61" s="13">
        <v>522990</v>
      </c>
      <c r="AA61" s="13">
        <v>205711</v>
      </c>
      <c r="AB61" s="1">
        <v>243265</v>
      </c>
    </row>
    <row r="62" spans="1:28">
      <c r="A62" s="2">
        <v>168</v>
      </c>
      <c r="B62" s="1" t="s">
        <v>52</v>
      </c>
      <c r="C62" s="13">
        <v>2516378</v>
      </c>
      <c r="D62" s="13">
        <v>2426901.6901880931</v>
      </c>
      <c r="E62" s="13">
        <v>89476.147883776503</v>
      </c>
      <c r="F62" s="13">
        <v>2460382</v>
      </c>
      <c r="G62" s="13">
        <v>2372175</v>
      </c>
      <c r="H62" s="13">
        <v>88207</v>
      </c>
      <c r="I62" s="13">
        <v>162866</v>
      </c>
      <c r="J62" s="13">
        <v>158264</v>
      </c>
      <c r="K62" s="13">
        <v>4602</v>
      </c>
      <c r="L62" s="35">
        <v>1031327</v>
      </c>
      <c r="M62" s="13">
        <v>1155183</v>
      </c>
      <c r="N62" s="13">
        <v>1069721</v>
      </c>
      <c r="O62" s="13">
        <v>141660</v>
      </c>
      <c r="P62" s="13">
        <v>227122</v>
      </c>
      <c r="Q62" s="35">
        <v>93953</v>
      </c>
      <c r="R62" s="13">
        <v>180522</v>
      </c>
      <c r="S62" s="13">
        <v>6030</v>
      </c>
      <c r="T62" s="13">
        <v>135392.25</v>
      </c>
      <c r="U62" s="35">
        <v>8834</v>
      </c>
      <c r="V62" s="13">
        <v>44120</v>
      </c>
      <c r="W62" s="13">
        <v>784</v>
      </c>
      <c r="X62" s="13">
        <v>33090</v>
      </c>
      <c r="Y62" s="35">
        <v>8447</v>
      </c>
      <c r="Z62" s="13">
        <v>546321</v>
      </c>
      <c r="AA62" s="13">
        <v>0</v>
      </c>
      <c r="AB62" s="1">
        <v>413984</v>
      </c>
    </row>
    <row r="63" spans="1:28">
      <c r="A63" s="2">
        <v>171</v>
      </c>
      <c r="B63" s="1" t="s">
        <v>53</v>
      </c>
      <c r="C63" s="13">
        <v>7297590</v>
      </c>
      <c r="D63" s="13">
        <v>7117123.3977256212</v>
      </c>
      <c r="E63" s="13">
        <v>180466.28586636463</v>
      </c>
      <c r="F63" s="13">
        <v>7323604</v>
      </c>
      <c r="G63" s="13">
        <v>7071737</v>
      </c>
      <c r="H63" s="13">
        <v>251867</v>
      </c>
      <c r="I63" s="13">
        <v>220222</v>
      </c>
      <c r="J63" s="13">
        <v>215942</v>
      </c>
      <c r="K63" s="13">
        <v>4280</v>
      </c>
      <c r="L63" s="35">
        <v>2167150</v>
      </c>
      <c r="M63" s="13">
        <v>2274471</v>
      </c>
      <c r="N63" s="13">
        <v>2043273</v>
      </c>
      <c r="O63" s="13">
        <v>7537</v>
      </c>
      <c r="P63" s="13">
        <v>238735</v>
      </c>
      <c r="Q63" s="35">
        <v>89981</v>
      </c>
      <c r="R63" s="13">
        <v>306884</v>
      </c>
      <c r="S63" s="13">
        <v>255</v>
      </c>
      <c r="T63" s="13">
        <v>230163.75</v>
      </c>
      <c r="U63" s="35">
        <v>30086</v>
      </c>
      <c r="V63" s="13">
        <v>59599</v>
      </c>
      <c r="W63" s="13">
        <v>0</v>
      </c>
      <c r="X63" s="13">
        <v>41544.75</v>
      </c>
      <c r="Y63" s="35">
        <v>155917</v>
      </c>
      <c r="Z63" s="13">
        <v>739942</v>
      </c>
      <c r="AA63" s="13">
        <v>650884</v>
      </c>
      <c r="AB63" s="1">
        <v>72881</v>
      </c>
    </row>
    <row r="64" spans="1:28">
      <c r="A64" s="2">
        <v>173</v>
      </c>
      <c r="B64" s="1" t="s">
        <v>54</v>
      </c>
      <c r="C64" s="13">
        <v>5774845</v>
      </c>
      <c r="D64" s="13">
        <v>5447210.5487166457</v>
      </c>
      <c r="E64" s="13">
        <v>327634.12694274279</v>
      </c>
      <c r="F64" s="13">
        <v>6007843</v>
      </c>
      <c r="G64" s="13">
        <v>5671634</v>
      </c>
      <c r="H64" s="13">
        <v>336209</v>
      </c>
      <c r="I64" s="13">
        <v>250254</v>
      </c>
      <c r="J64" s="13">
        <v>239616</v>
      </c>
      <c r="K64" s="13">
        <v>10638</v>
      </c>
      <c r="L64" s="35">
        <v>2251171</v>
      </c>
      <c r="M64" s="13">
        <v>2490449</v>
      </c>
      <c r="N64" s="13">
        <v>1848363</v>
      </c>
      <c r="O64" s="13">
        <v>43248</v>
      </c>
      <c r="P64" s="13">
        <v>685334</v>
      </c>
      <c r="Q64" s="35">
        <v>144239</v>
      </c>
      <c r="R64" s="13">
        <v>360670</v>
      </c>
      <c r="S64" s="13">
        <v>0</v>
      </c>
      <c r="T64" s="13">
        <v>270503.25</v>
      </c>
      <c r="U64" s="35">
        <v>23421</v>
      </c>
      <c r="V64" s="13">
        <v>51940</v>
      </c>
      <c r="W64" s="13">
        <v>0</v>
      </c>
      <c r="X64" s="13">
        <v>38955</v>
      </c>
      <c r="Y64" s="35">
        <v>8465</v>
      </c>
      <c r="Z64" s="13">
        <v>126104</v>
      </c>
      <c r="AA64" s="13">
        <v>61821</v>
      </c>
      <c r="AB64" s="1">
        <v>49525</v>
      </c>
    </row>
    <row r="65" spans="1:28">
      <c r="A65" s="2">
        <v>175</v>
      </c>
      <c r="B65" s="1" t="s">
        <v>55</v>
      </c>
      <c r="C65" s="13">
        <v>1076833</v>
      </c>
      <c r="D65" s="13">
        <v>1039490.3274128051</v>
      </c>
      <c r="E65" s="13">
        <v>37342.865917384588</v>
      </c>
      <c r="F65" s="13">
        <v>1418500</v>
      </c>
      <c r="G65" s="13">
        <v>1384049</v>
      </c>
      <c r="H65" s="13">
        <v>34451</v>
      </c>
      <c r="I65" s="13">
        <v>41343</v>
      </c>
      <c r="J65" s="13">
        <v>41343</v>
      </c>
      <c r="K65" s="13">
        <v>0</v>
      </c>
      <c r="L65" s="35">
        <v>595218</v>
      </c>
      <c r="M65" s="13">
        <v>682514</v>
      </c>
      <c r="N65" s="13">
        <v>603710</v>
      </c>
      <c r="O65" s="13">
        <v>20704</v>
      </c>
      <c r="P65" s="13">
        <v>99508</v>
      </c>
      <c r="Q65" s="35">
        <v>32682</v>
      </c>
      <c r="R65" s="13">
        <v>132472</v>
      </c>
      <c r="S65" s="13">
        <v>0</v>
      </c>
      <c r="T65" s="13">
        <v>99354.75</v>
      </c>
      <c r="U65" s="35">
        <v>26879</v>
      </c>
      <c r="V65" s="13">
        <v>38800</v>
      </c>
      <c r="W65" s="13">
        <v>1715</v>
      </c>
      <c r="X65" s="13">
        <v>29100</v>
      </c>
      <c r="Y65" s="35">
        <v>1613</v>
      </c>
      <c r="Z65" s="13">
        <v>202888</v>
      </c>
      <c r="AA65" s="13">
        <v>35565</v>
      </c>
      <c r="AB65" s="1">
        <v>53001</v>
      </c>
    </row>
    <row r="66" spans="1:28">
      <c r="A66" s="2">
        <v>177</v>
      </c>
      <c r="B66" s="1" t="s">
        <v>56</v>
      </c>
      <c r="C66" s="13">
        <v>2735630</v>
      </c>
      <c r="D66" s="13">
        <v>2660379.0026025739</v>
      </c>
      <c r="E66" s="13">
        <v>75251.31051485386</v>
      </c>
      <c r="F66" s="13">
        <v>3150878</v>
      </c>
      <c r="G66" s="13">
        <v>3069728</v>
      </c>
      <c r="H66" s="13">
        <v>81150</v>
      </c>
      <c r="I66" s="13">
        <v>154495</v>
      </c>
      <c r="J66" s="13">
        <v>149338</v>
      </c>
      <c r="K66" s="13">
        <v>5157</v>
      </c>
      <c r="L66" s="35">
        <v>1107673</v>
      </c>
      <c r="M66" s="13">
        <v>1169556</v>
      </c>
      <c r="N66" s="13">
        <v>1122200</v>
      </c>
      <c r="O66" s="13">
        <v>22108</v>
      </c>
      <c r="P66" s="13">
        <v>69464</v>
      </c>
      <c r="Q66" s="35">
        <v>123211</v>
      </c>
      <c r="R66" s="13">
        <v>393671</v>
      </c>
      <c r="S66" s="13">
        <v>7113</v>
      </c>
      <c r="T66" s="13">
        <v>295254</v>
      </c>
      <c r="U66" s="35">
        <v>53075</v>
      </c>
      <c r="V66" s="13">
        <v>129564</v>
      </c>
      <c r="W66" s="13">
        <v>0</v>
      </c>
      <c r="X66" s="13">
        <v>97173</v>
      </c>
      <c r="Y66" s="35">
        <v>6911</v>
      </c>
      <c r="Z66" s="13">
        <v>194920</v>
      </c>
      <c r="AA66" s="13">
        <v>98025</v>
      </c>
      <c r="AB66" s="1">
        <v>75146</v>
      </c>
    </row>
    <row r="67" spans="1:28">
      <c r="A67" s="2">
        <v>180</v>
      </c>
      <c r="B67" s="1" t="s">
        <v>57</v>
      </c>
      <c r="C67" s="13">
        <v>463168</v>
      </c>
      <c r="D67" s="13">
        <v>449425.93094369286</v>
      </c>
      <c r="E67" s="13">
        <v>13741.961231680514</v>
      </c>
      <c r="F67" s="13">
        <v>482203</v>
      </c>
      <c r="G67" s="13">
        <v>470540</v>
      </c>
      <c r="H67" s="13">
        <v>11663</v>
      </c>
      <c r="I67" s="13">
        <v>17384</v>
      </c>
      <c r="J67" s="13">
        <v>17384</v>
      </c>
      <c r="K67" s="13">
        <v>0</v>
      </c>
      <c r="L67" s="35">
        <v>194039</v>
      </c>
      <c r="M67" s="13">
        <v>223980</v>
      </c>
      <c r="N67" s="13">
        <v>242310</v>
      </c>
      <c r="O67" s="13">
        <v>9650</v>
      </c>
      <c r="P67" s="13">
        <v>-8680</v>
      </c>
      <c r="Q67" s="35">
        <v>18705</v>
      </c>
      <c r="R67" s="13">
        <v>100688</v>
      </c>
      <c r="S67" s="13">
        <v>0</v>
      </c>
      <c r="T67" s="13">
        <v>75516.75</v>
      </c>
      <c r="U67" s="35">
        <v>13161</v>
      </c>
      <c r="V67" s="13">
        <v>0</v>
      </c>
      <c r="W67" s="13">
        <v>2397</v>
      </c>
      <c r="X67" s="13">
        <v>0</v>
      </c>
      <c r="Y67" s="35">
        <v>2554</v>
      </c>
      <c r="Z67" s="13">
        <v>71186</v>
      </c>
      <c r="AA67" s="13">
        <v>20402</v>
      </c>
      <c r="AB67" s="1">
        <v>39424</v>
      </c>
    </row>
    <row r="68" spans="1:28">
      <c r="A68" s="2">
        <v>183</v>
      </c>
      <c r="B68" s="1" t="s">
        <v>58</v>
      </c>
      <c r="C68" s="13">
        <v>520735</v>
      </c>
      <c r="D68" s="13">
        <v>502678.75511269417</v>
      </c>
      <c r="E68" s="13">
        <v>18055.832579307655</v>
      </c>
      <c r="F68" s="13">
        <v>665787</v>
      </c>
      <c r="G68" s="13">
        <v>655318</v>
      </c>
      <c r="H68" s="13">
        <v>10469</v>
      </c>
      <c r="I68" s="13">
        <v>45581</v>
      </c>
      <c r="J68" s="13">
        <v>45581</v>
      </c>
      <c r="K68" s="13">
        <v>0</v>
      </c>
      <c r="L68" s="35">
        <v>499854</v>
      </c>
      <c r="M68" s="13">
        <v>552372</v>
      </c>
      <c r="N68" s="13">
        <v>516592</v>
      </c>
      <c r="O68" s="13">
        <v>45863</v>
      </c>
      <c r="P68" s="13">
        <v>81643</v>
      </c>
      <c r="Q68" s="35">
        <v>49686</v>
      </c>
      <c r="R68" s="13">
        <v>104384</v>
      </c>
      <c r="S68" s="13">
        <v>0</v>
      </c>
      <c r="T68" s="13">
        <v>78288.75</v>
      </c>
      <c r="U68" s="35">
        <v>55588</v>
      </c>
      <c r="V68" s="13">
        <v>88073</v>
      </c>
      <c r="W68" s="13">
        <v>372</v>
      </c>
      <c r="X68" s="13">
        <v>65256</v>
      </c>
      <c r="Y68" s="35">
        <v>6469</v>
      </c>
      <c r="Z68" s="13">
        <v>380548</v>
      </c>
      <c r="AA68" s="13">
        <v>90179</v>
      </c>
      <c r="AB68" s="1">
        <v>220120</v>
      </c>
    </row>
    <row r="69" spans="1:28">
      <c r="A69" s="2">
        <v>184</v>
      </c>
      <c r="B69" s="1" t="s">
        <v>59</v>
      </c>
      <c r="C69" s="13">
        <v>1341766</v>
      </c>
      <c r="D69" s="13">
        <v>1299805.4563310465</v>
      </c>
      <c r="E69" s="13">
        <v>41960.869196755382</v>
      </c>
      <c r="F69" s="13">
        <v>1226968</v>
      </c>
      <c r="G69" s="13">
        <v>1205870</v>
      </c>
      <c r="H69" s="13">
        <v>21098</v>
      </c>
      <c r="I69" s="13">
        <v>84692</v>
      </c>
      <c r="J69" s="13">
        <v>84692</v>
      </c>
      <c r="K69" s="13">
        <v>0</v>
      </c>
      <c r="L69" s="35">
        <v>324107</v>
      </c>
      <c r="M69" s="13">
        <v>427776</v>
      </c>
      <c r="N69" s="13">
        <v>257088</v>
      </c>
      <c r="O69" s="13">
        <v>0</v>
      </c>
      <c r="P69" s="13">
        <v>170688</v>
      </c>
      <c r="Q69" s="35">
        <v>14701</v>
      </c>
      <c r="R69" s="13">
        <v>27047</v>
      </c>
      <c r="S69" s="13">
        <v>0</v>
      </c>
      <c r="T69" s="13">
        <v>20286</v>
      </c>
      <c r="U69" s="35">
        <v>9704</v>
      </c>
      <c r="V69" s="13">
        <v>42415</v>
      </c>
      <c r="W69" s="13">
        <v>0</v>
      </c>
      <c r="X69" s="13">
        <v>31811.25</v>
      </c>
      <c r="Y69" s="35">
        <v>9828</v>
      </c>
      <c r="Z69" s="13">
        <v>20143</v>
      </c>
      <c r="AA69" s="13">
        <v>5063</v>
      </c>
      <c r="AB69" s="1">
        <v>12092</v>
      </c>
    </row>
    <row r="70" spans="1:28">
      <c r="A70" s="2">
        <v>189</v>
      </c>
      <c r="B70" s="1" t="s">
        <v>60</v>
      </c>
      <c r="C70" s="13">
        <v>1508500</v>
      </c>
      <c r="D70" s="13">
        <v>1424698.1879662243</v>
      </c>
      <c r="E70" s="13">
        <v>83801.686315190891</v>
      </c>
      <c r="F70" s="13">
        <v>1759374</v>
      </c>
      <c r="G70" s="13">
        <v>1701742</v>
      </c>
      <c r="H70" s="13">
        <v>57632</v>
      </c>
      <c r="I70" s="13">
        <v>29408</v>
      </c>
      <c r="J70" s="13">
        <v>29408</v>
      </c>
      <c r="K70" s="13">
        <v>0</v>
      </c>
      <c r="L70" s="35">
        <v>414426</v>
      </c>
      <c r="M70" s="13">
        <v>595465</v>
      </c>
      <c r="N70" s="13">
        <v>327245</v>
      </c>
      <c r="O70" s="13">
        <v>77264</v>
      </c>
      <c r="P70" s="13">
        <v>310819.5</v>
      </c>
      <c r="Q70" s="35">
        <v>99768</v>
      </c>
      <c r="R70" s="13">
        <v>306559</v>
      </c>
      <c r="S70" s="13">
        <v>0</v>
      </c>
      <c r="T70" s="13">
        <v>229920</v>
      </c>
      <c r="U70" s="35">
        <v>15786</v>
      </c>
      <c r="V70" s="13">
        <v>47575</v>
      </c>
      <c r="W70" s="13">
        <v>0</v>
      </c>
      <c r="X70" s="13">
        <v>34882.5</v>
      </c>
      <c r="Y70" s="35">
        <v>5804</v>
      </c>
      <c r="Z70" s="13">
        <v>68994</v>
      </c>
      <c r="AA70" s="13">
        <v>35602</v>
      </c>
      <c r="AB70" s="1">
        <v>27921</v>
      </c>
    </row>
    <row r="71" spans="1:28">
      <c r="A71" s="2">
        <v>193</v>
      </c>
      <c r="B71" s="1" t="s">
        <v>61</v>
      </c>
      <c r="C71" s="13">
        <v>32600486</v>
      </c>
      <c r="D71" s="13">
        <v>31870947.197614092</v>
      </c>
      <c r="E71" s="13">
        <v>729539.13909406052</v>
      </c>
      <c r="F71" s="13">
        <v>33940088</v>
      </c>
      <c r="G71" s="13">
        <v>33175766</v>
      </c>
      <c r="H71" s="13">
        <v>764322</v>
      </c>
      <c r="I71" s="13">
        <v>1051602</v>
      </c>
      <c r="J71" s="13">
        <v>1018076</v>
      </c>
      <c r="K71" s="13">
        <v>33526</v>
      </c>
      <c r="L71" s="35">
        <v>13060201</v>
      </c>
      <c r="M71" s="13">
        <v>15826256</v>
      </c>
      <c r="N71" s="13">
        <v>13227626</v>
      </c>
      <c r="O71" s="13">
        <v>151033</v>
      </c>
      <c r="P71" s="13">
        <v>2749663</v>
      </c>
      <c r="Q71" s="35">
        <v>240033</v>
      </c>
      <c r="R71" s="13">
        <v>806507</v>
      </c>
      <c r="S71" s="13">
        <v>3456</v>
      </c>
      <c r="T71" s="13">
        <v>604881</v>
      </c>
      <c r="U71" s="35">
        <v>75326</v>
      </c>
      <c r="V71" s="13">
        <v>211062</v>
      </c>
      <c r="W71" s="13">
        <v>7503</v>
      </c>
      <c r="X71" s="13">
        <v>157491.75</v>
      </c>
      <c r="Y71" s="35">
        <v>40285</v>
      </c>
      <c r="Z71" s="13">
        <v>973122</v>
      </c>
      <c r="AA71" s="13">
        <v>195727</v>
      </c>
      <c r="AB71" s="1">
        <v>595910</v>
      </c>
    </row>
    <row r="72" spans="1:28">
      <c r="A72" s="2">
        <v>196</v>
      </c>
      <c r="B72" s="1" t="s">
        <v>397</v>
      </c>
      <c r="C72" s="13">
        <v>1444214</v>
      </c>
      <c r="D72" s="13">
        <v>1428898.1366205679</v>
      </c>
      <c r="E72" s="13">
        <v>15315.977369652075</v>
      </c>
      <c r="F72" s="13">
        <v>1563724</v>
      </c>
      <c r="G72" s="13">
        <v>1530127</v>
      </c>
      <c r="H72" s="13">
        <v>33597</v>
      </c>
      <c r="I72" s="13">
        <v>96572</v>
      </c>
      <c r="J72" s="13">
        <v>96572</v>
      </c>
      <c r="K72" s="13">
        <v>0</v>
      </c>
      <c r="L72" s="35">
        <v>493267</v>
      </c>
      <c r="M72" s="13">
        <v>578679</v>
      </c>
      <c r="N72" s="13">
        <v>455754</v>
      </c>
      <c r="O72" s="13">
        <v>49567</v>
      </c>
      <c r="P72" s="13">
        <v>172492</v>
      </c>
      <c r="Q72" s="35">
        <v>44949</v>
      </c>
      <c r="R72" s="13">
        <v>129182</v>
      </c>
      <c r="S72" s="13">
        <v>5962</v>
      </c>
      <c r="T72" s="13">
        <v>96887.25</v>
      </c>
      <c r="U72" s="35">
        <v>18332</v>
      </c>
      <c r="V72" s="13">
        <v>46287</v>
      </c>
      <c r="W72" s="13">
        <v>559</v>
      </c>
      <c r="X72" s="13">
        <v>34715.25</v>
      </c>
      <c r="Y72" s="35">
        <v>0</v>
      </c>
      <c r="Z72" s="13">
        <v>83268</v>
      </c>
      <c r="AA72" s="13">
        <v>12664</v>
      </c>
      <c r="AB72" s="1">
        <v>54288</v>
      </c>
    </row>
    <row r="73" spans="1:28">
      <c r="A73" s="2">
        <v>197</v>
      </c>
      <c r="B73" s="1" t="s">
        <v>62</v>
      </c>
      <c r="C73" s="13">
        <v>1385615</v>
      </c>
      <c r="D73" s="13">
        <v>1356153.3846134793</v>
      </c>
      <c r="E73" s="13">
        <v>29462.113931676133</v>
      </c>
      <c r="F73" s="13">
        <v>1436882</v>
      </c>
      <c r="G73" s="13">
        <v>1408355</v>
      </c>
      <c r="H73" s="13">
        <v>28527</v>
      </c>
      <c r="I73" s="13">
        <v>36289</v>
      </c>
      <c r="J73" s="13">
        <v>36196</v>
      </c>
      <c r="K73" s="13">
        <v>93</v>
      </c>
      <c r="L73" s="35">
        <v>440219</v>
      </c>
      <c r="M73" s="13">
        <v>507638</v>
      </c>
      <c r="N73" s="13">
        <v>519069</v>
      </c>
      <c r="O73" s="13">
        <v>16717</v>
      </c>
      <c r="P73" s="13">
        <v>5286</v>
      </c>
      <c r="Q73" s="35">
        <v>81860</v>
      </c>
      <c r="R73" s="13">
        <v>172401</v>
      </c>
      <c r="S73" s="13">
        <v>0</v>
      </c>
      <c r="T73" s="13">
        <v>129301.5</v>
      </c>
      <c r="U73" s="35">
        <v>32511</v>
      </c>
      <c r="V73" s="13">
        <v>45569</v>
      </c>
      <c r="W73" s="13">
        <v>0</v>
      </c>
      <c r="X73" s="13">
        <v>33839.25</v>
      </c>
      <c r="Y73" s="35">
        <v>22633</v>
      </c>
      <c r="Z73" s="13">
        <v>177600</v>
      </c>
      <c r="AA73" s="13">
        <v>24788</v>
      </c>
      <c r="AB73" s="1">
        <v>116750</v>
      </c>
    </row>
    <row r="74" spans="1:28">
      <c r="A74" s="2">
        <v>199</v>
      </c>
      <c r="B74" s="1" t="s">
        <v>563</v>
      </c>
      <c r="C74" s="13">
        <v>280360</v>
      </c>
      <c r="D74" s="13">
        <v>263863.23650595051</v>
      </c>
      <c r="E74" s="13">
        <v>16496.489473130743</v>
      </c>
      <c r="F74" s="13">
        <v>380948</v>
      </c>
      <c r="G74" s="13">
        <v>367651</v>
      </c>
      <c r="H74" s="13">
        <v>13297</v>
      </c>
      <c r="I74" s="13">
        <v>8018</v>
      </c>
      <c r="J74" s="13">
        <v>8018</v>
      </c>
      <c r="K74" s="13">
        <v>0</v>
      </c>
      <c r="L74" s="35">
        <v>101940</v>
      </c>
      <c r="M74" s="13">
        <v>129697</v>
      </c>
      <c r="N74" s="13">
        <v>105118</v>
      </c>
      <c r="O74" s="13">
        <v>0</v>
      </c>
      <c r="P74" s="13">
        <v>24579</v>
      </c>
      <c r="Q74" s="35">
        <v>24159</v>
      </c>
      <c r="R74" s="13">
        <v>93637</v>
      </c>
      <c r="S74" s="13">
        <v>492</v>
      </c>
      <c r="T74" s="13">
        <v>35484</v>
      </c>
      <c r="U74" s="35">
        <v>0</v>
      </c>
      <c r="V74" s="13">
        <v>2406</v>
      </c>
      <c r="W74" s="13">
        <v>0</v>
      </c>
      <c r="X74" s="13">
        <v>462</v>
      </c>
      <c r="Y74" s="35">
        <v>0</v>
      </c>
      <c r="Z74" s="13">
        <v>6471</v>
      </c>
      <c r="AA74" s="13">
        <v>0</v>
      </c>
      <c r="AB74" s="1">
        <v>5181</v>
      </c>
    </row>
    <row r="75" spans="1:28">
      <c r="A75" s="2">
        <v>200</v>
      </c>
      <c r="B75" s="1" t="s">
        <v>63</v>
      </c>
      <c r="C75" s="13">
        <v>33926367</v>
      </c>
      <c r="D75" s="13">
        <v>33134524.004055914</v>
      </c>
      <c r="E75" s="13">
        <v>791843.49991810764</v>
      </c>
      <c r="F75" s="13">
        <v>34148430</v>
      </c>
      <c r="G75" s="13">
        <v>33320853</v>
      </c>
      <c r="H75" s="13">
        <v>827577</v>
      </c>
      <c r="I75" s="13">
        <v>1697568</v>
      </c>
      <c r="J75" s="13">
        <v>1623286</v>
      </c>
      <c r="K75" s="13">
        <v>74282</v>
      </c>
      <c r="L75" s="35">
        <v>12069724</v>
      </c>
      <c r="M75" s="13">
        <v>13521512</v>
      </c>
      <c r="N75" s="13">
        <v>9797125</v>
      </c>
      <c r="O75" s="13">
        <v>46722</v>
      </c>
      <c r="P75" s="13">
        <v>3771109</v>
      </c>
      <c r="Q75" s="35">
        <v>413394</v>
      </c>
      <c r="R75" s="13">
        <v>1432592</v>
      </c>
      <c r="S75" s="13">
        <v>16885</v>
      </c>
      <c r="T75" s="13">
        <v>1074444.75</v>
      </c>
      <c r="U75" s="35">
        <v>123855</v>
      </c>
      <c r="V75" s="13">
        <v>235582</v>
      </c>
      <c r="W75" s="13">
        <v>13986</v>
      </c>
      <c r="X75" s="13">
        <v>176686.5</v>
      </c>
      <c r="Y75" s="35">
        <v>62422</v>
      </c>
      <c r="Z75" s="13">
        <v>382921</v>
      </c>
      <c r="AA75" s="13">
        <v>269809</v>
      </c>
      <c r="AB75" s="1">
        <v>96163</v>
      </c>
    </row>
    <row r="76" spans="1:28">
      <c r="A76" s="2">
        <v>202</v>
      </c>
      <c r="B76" s="1" t="s">
        <v>64</v>
      </c>
      <c r="C76" s="13">
        <v>83107258</v>
      </c>
      <c r="D76" s="13">
        <v>80993210.440494627</v>
      </c>
      <c r="E76" s="13">
        <v>2114047.7357897884</v>
      </c>
      <c r="F76" s="13">
        <v>87203885</v>
      </c>
      <c r="G76" s="13">
        <v>85364270</v>
      </c>
      <c r="H76" s="13">
        <v>1839615</v>
      </c>
      <c r="I76" s="13">
        <v>2824112</v>
      </c>
      <c r="J76" s="13">
        <v>2816380</v>
      </c>
      <c r="K76" s="13">
        <v>7732</v>
      </c>
      <c r="L76" s="35">
        <v>32705299</v>
      </c>
      <c r="M76" s="13">
        <v>39109234</v>
      </c>
      <c r="N76" s="13">
        <v>30223613</v>
      </c>
      <c r="O76" s="13">
        <v>2740</v>
      </c>
      <c r="P76" s="13">
        <v>8888361</v>
      </c>
      <c r="Q76" s="35">
        <v>378362</v>
      </c>
      <c r="R76" s="13">
        <v>1251616</v>
      </c>
      <c r="S76" s="13">
        <v>21206</v>
      </c>
      <c r="T76" s="13">
        <v>938712.75</v>
      </c>
      <c r="U76" s="35">
        <v>93452</v>
      </c>
      <c r="V76" s="13">
        <v>205373</v>
      </c>
      <c r="W76" s="13">
        <v>1359</v>
      </c>
      <c r="X76" s="13">
        <v>154029.75</v>
      </c>
      <c r="Y76" s="35">
        <v>107761</v>
      </c>
      <c r="Z76" s="13">
        <v>3520290</v>
      </c>
      <c r="AA76" s="13">
        <v>438392</v>
      </c>
      <c r="AB76" s="1">
        <v>2390782</v>
      </c>
    </row>
    <row r="77" spans="1:28">
      <c r="A77" s="2">
        <v>203</v>
      </c>
      <c r="B77" s="1" t="s">
        <v>65</v>
      </c>
      <c r="C77" s="13">
        <v>3341328</v>
      </c>
      <c r="D77" s="13">
        <v>3254674.1334847612</v>
      </c>
      <c r="E77" s="13">
        <v>86653.590131278354</v>
      </c>
      <c r="F77" s="13">
        <v>4236643</v>
      </c>
      <c r="G77" s="13">
        <v>4139937</v>
      </c>
      <c r="H77" s="13">
        <v>96706</v>
      </c>
      <c r="I77" s="13">
        <v>139478</v>
      </c>
      <c r="J77" s="13">
        <v>139478</v>
      </c>
      <c r="K77" s="13">
        <v>0</v>
      </c>
      <c r="L77" s="35">
        <v>825363</v>
      </c>
      <c r="M77" s="13">
        <v>964140</v>
      </c>
      <c r="N77" s="13">
        <v>1058398</v>
      </c>
      <c r="O77" s="13">
        <v>53240</v>
      </c>
      <c r="P77" s="13">
        <v>-41018</v>
      </c>
      <c r="Q77" s="35">
        <v>92416</v>
      </c>
      <c r="R77" s="13">
        <v>370188</v>
      </c>
      <c r="S77" s="13">
        <v>23268</v>
      </c>
      <c r="T77" s="13">
        <v>277641.75</v>
      </c>
      <c r="U77" s="35">
        <v>50866</v>
      </c>
      <c r="V77" s="13">
        <v>99342</v>
      </c>
      <c r="W77" s="13">
        <v>0</v>
      </c>
      <c r="X77" s="13">
        <v>74506.5</v>
      </c>
      <c r="Y77" s="35">
        <v>32734</v>
      </c>
      <c r="Z77" s="13">
        <v>1506517</v>
      </c>
      <c r="AA77" s="13">
        <v>575993</v>
      </c>
      <c r="AB77" s="1">
        <v>1132370</v>
      </c>
    </row>
    <row r="78" spans="1:28">
      <c r="A78" s="2">
        <v>207</v>
      </c>
      <c r="B78" s="1" t="s">
        <v>564</v>
      </c>
      <c r="C78" s="13">
        <v>2444366</v>
      </c>
      <c r="D78" s="13">
        <v>2361874.5009186626</v>
      </c>
      <c r="E78" s="13">
        <v>82491.784749523038</v>
      </c>
      <c r="F78" s="13">
        <v>2693034</v>
      </c>
      <c r="G78" s="13">
        <v>2629440</v>
      </c>
      <c r="H78" s="13">
        <v>63594</v>
      </c>
      <c r="I78" s="13">
        <v>41779</v>
      </c>
      <c r="J78" s="13">
        <v>41765</v>
      </c>
      <c r="K78" s="13">
        <v>14</v>
      </c>
      <c r="L78" s="35">
        <v>749025</v>
      </c>
      <c r="M78" s="13">
        <v>817552</v>
      </c>
      <c r="N78" s="13">
        <v>716894</v>
      </c>
      <c r="O78" s="13">
        <v>12500</v>
      </c>
      <c r="P78" s="13">
        <v>113158</v>
      </c>
      <c r="Q78" s="35">
        <v>58803</v>
      </c>
      <c r="R78" s="13">
        <v>126752</v>
      </c>
      <c r="S78" s="13">
        <v>3215</v>
      </c>
      <c r="T78" s="13">
        <v>95064.75</v>
      </c>
      <c r="U78" s="35">
        <v>36901</v>
      </c>
      <c r="V78" s="13">
        <v>113177</v>
      </c>
      <c r="W78" s="13">
        <v>762</v>
      </c>
      <c r="X78" s="13">
        <v>82486.5</v>
      </c>
      <c r="Y78" s="35">
        <v>5790</v>
      </c>
      <c r="Z78" s="13">
        <v>86230</v>
      </c>
      <c r="AA78" s="13">
        <v>16084</v>
      </c>
      <c r="AB78" s="1">
        <v>54927</v>
      </c>
    </row>
    <row r="79" spans="1:28">
      <c r="A79" s="2">
        <v>209</v>
      </c>
      <c r="B79" s="1" t="s">
        <v>66</v>
      </c>
      <c r="C79" s="13">
        <v>3532501</v>
      </c>
      <c r="D79" s="13">
        <v>3397187.4896583566</v>
      </c>
      <c r="E79" s="13">
        <v>135313.36529828221</v>
      </c>
      <c r="F79" s="13">
        <v>3660293</v>
      </c>
      <c r="G79" s="13">
        <v>3563925</v>
      </c>
      <c r="H79" s="13">
        <v>96368</v>
      </c>
      <c r="I79" s="13">
        <v>158088</v>
      </c>
      <c r="J79" s="13">
        <v>150153</v>
      </c>
      <c r="K79" s="13">
        <v>7935</v>
      </c>
      <c r="L79" s="35">
        <v>1015871</v>
      </c>
      <c r="M79" s="13">
        <v>1192732</v>
      </c>
      <c r="N79" s="13">
        <v>814348</v>
      </c>
      <c r="O79" s="13">
        <v>50563</v>
      </c>
      <c r="P79" s="13">
        <v>428947</v>
      </c>
      <c r="Q79" s="35">
        <v>81049</v>
      </c>
      <c r="R79" s="13">
        <v>137375</v>
      </c>
      <c r="S79" s="13">
        <v>14698</v>
      </c>
      <c r="T79" s="13">
        <v>103032</v>
      </c>
      <c r="U79" s="35">
        <v>31986</v>
      </c>
      <c r="V79" s="13">
        <v>48055</v>
      </c>
      <c r="W79" s="13">
        <v>245</v>
      </c>
      <c r="X79" s="13">
        <v>34400.25</v>
      </c>
      <c r="Y79" s="35">
        <v>8261</v>
      </c>
      <c r="Z79" s="13">
        <v>75775</v>
      </c>
      <c r="AA79" s="13">
        <v>85087</v>
      </c>
      <c r="AB79" s="1">
        <v>-5864</v>
      </c>
    </row>
    <row r="80" spans="1:28">
      <c r="A80" s="2">
        <v>211</v>
      </c>
      <c r="B80" s="1" t="s">
        <v>565</v>
      </c>
      <c r="C80" s="13">
        <v>713280</v>
      </c>
      <c r="D80" s="13">
        <v>693244.91738193866</v>
      </c>
      <c r="E80" s="13">
        <v>20035.357959604087</v>
      </c>
      <c r="F80" s="13">
        <v>831400</v>
      </c>
      <c r="G80" s="13">
        <v>805076</v>
      </c>
      <c r="H80" s="13">
        <v>26324</v>
      </c>
      <c r="I80" s="13">
        <v>15464</v>
      </c>
      <c r="J80" s="13">
        <v>15464</v>
      </c>
      <c r="K80" s="13">
        <v>0</v>
      </c>
      <c r="L80" s="35">
        <v>239715</v>
      </c>
      <c r="M80" s="13">
        <v>314510</v>
      </c>
      <c r="N80" s="13">
        <v>239852</v>
      </c>
      <c r="O80" s="13">
        <v>10201</v>
      </c>
      <c r="P80" s="13">
        <v>84859</v>
      </c>
      <c r="Q80" s="35">
        <v>45369</v>
      </c>
      <c r="R80" s="13">
        <v>318541</v>
      </c>
      <c r="S80" s="13">
        <v>5959</v>
      </c>
      <c r="T80" s="13">
        <v>238906.5</v>
      </c>
      <c r="U80" s="35">
        <v>8638</v>
      </c>
      <c r="V80" s="13">
        <v>36106</v>
      </c>
      <c r="W80" s="13">
        <v>755</v>
      </c>
      <c r="X80" s="13">
        <v>25943.25</v>
      </c>
      <c r="Y80" s="35">
        <v>21670</v>
      </c>
      <c r="Z80" s="13">
        <v>107309</v>
      </c>
      <c r="AA80" s="13">
        <v>43350</v>
      </c>
      <c r="AB80" s="1">
        <v>48831</v>
      </c>
    </row>
    <row r="81" spans="1:28">
      <c r="A81" s="2">
        <v>213</v>
      </c>
      <c r="B81" s="1" t="s">
        <v>67</v>
      </c>
      <c r="C81" s="13">
        <v>2316601</v>
      </c>
      <c r="D81" s="13">
        <v>2297556.9877467398</v>
      </c>
      <c r="E81" s="13">
        <v>19044.261357474537</v>
      </c>
      <c r="F81" s="13">
        <v>2055615</v>
      </c>
      <c r="G81" s="13">
        <v>2005656</v>
      </c>
      <c r="H81" s="13">
        <v>49959</v>
      </c>
      <c r="I81" s="13">
        <v>59948</v>
      </c>
      <c r="J81" s="13">
        <v>55502</v>
      </c>
      <c r="K81" s="13">
        <v>4446</v>
      </c>
      <c r="L81" s="35">
        <v>790405</v>
      </c>
      <c r="M81" s="13">
        <v>889492</v>
      </c>
      <c r="N81" s="13">
        <v>706622</v>
      </c>
      <c r="O81" s="13">
        <v>71871</v>
      </c>
      <c r="P81" s="13">
        <v>254741</v>
      </c>
      <c r="Q81" s="35">
        <v>86035</v>
      </c>
      <c r="R81" s="13">
        <v>269334</v>
      </c>
      <c r="S81" s="13">
        <v>0</v>
      </c>
      <c r="T81" s="13">
        <v>202001.25</v>
      </c>
      <c r="U81" s="35">
        <v>13824</v>
      </c>
      <c r="V81" s="13">
        <v>33711</v>
      </c>
      <c r="W81" s="13">
        <v>1100</v>
      </c>
      <c r="X81" s="13">
        <v>25283.25</v>
      </c>
      <c r="Y81" s="35">
        <v>4205</v>
      </c>
      <c r="Z81" s="13">
        <v>15318</v>
      </c>
      <c r="AA81" s="13">
        <v>3754</v>
      </c>
      <c r="AB81" s="1">
        <v>10971</v>
      </c>
    </row>
    <row r="82" spans="1:28">
      <c r="A82" s="2">
        <v>214</v>
      </c>
      <c r="B82" s="1" t="s">
        <v>68</v>
      </c>
      <c r="C82" s="13">
        <v>1721706</v>
      </c>
      <c r="D82" s="13">
        <v>1678933.8129125314</v>
      </c>
      <c r="E82" s="13">
        <v>42771.887681405133</v>
      </c>
      <c r="F82" s="13">
        <v>1636341</v>
      </c>
      <c r="G82" s="13">
        <v>1625441</v>
      </c>
      <c r="H82" s="13">
        <v>10900</v>
      </c>
      <c r="I82" s="13">
        <v>85954</v>
      </c>
      <c r="J82" s="13">
        <v>85801</v>
      </c>
      <c r="K82" s="13">
        <v>153</v>
      </c>
      <c r="L82" s="35">
        <v>485958</v>
      </c>
      <c r="M82" s="13">
        <v>631834</v>
      </c>
      <c r="N82" s="13">
        <v>319243</v>
      </c>
      <c r="O82" s="13">
        <v>0</v>
      </c>
      <c r="P82" s="13">
        <v>312591</v>
      </c>
      <c r="Q82" s="35">
        <v>85491</v>
      </c>
      <c r="R82" s="13">
        <v>237579</v>
      </c>
      <c r="S82" s="13">
        <v>1348</v>
      </c>
      <c r="T82" s="13">
        <v>178185</v>
      </c>
      <c r="U82" s="35">
        <v>30823</v>
      </c>
      <c r="V82" s="13">
        <v>71604</v>
      </c>
      <c r="W82" s="13">
        <v>0</v>
      </c>
      <c r="X82" s="13">
        <v>53703</v>
      </c>
      <c r="Y82" s="35">
        <v>2669</v>
      </c>
      <c r="Z82" s="13">
        <v>48382</v>
      </c>
      <c r="AA82" s="13">
        <v>34296</v>
      </c>
      <c r="AB82" s="1">
        <v>12359</v>
      </c>
    </row>
    <row r="83" spans="1:28">
      <c r="A83" s="2">
        <v>216</v>
      </c>
      <c r="B83" s="1" t="s">
        <v>69</v>
      </c>
      <c r="C83" s="13">
        <v>5347618</v>
      </c>
      <c r="D83" s="13">
        <v>5075120.8422272597</v>
      </c>
      <c r="E83" s="13">
        <v>272496.87519439158</v>
      </c>
      <c r="F83" s="13">
        <v>5532084</v>
      </c>
      <c r="G83" s="13">
        <v>5250176</v>
      </c>
      <c r="H83" s="13">
        <v>281908</v>
      </c>
      <c r="I83" s="13">
        <v>234265</v>
      </c>
      <c r="J83" s="13">
        <v>226751</v>
      </c>
      <c r="K83" s="13">
        <v>7514</v>
      </c>
      <c r="L83" s="35">
        <v>1201710</v>
      </c>
      <c r="M83" s="13">
        <v>1287107</v>
      </c>
      <c r="N83" s="13">
        <v>1055221</v>
      </c>
      <c r="O83" s="13">
        <v>0</v>
      </c>
      <c r="P83" s="13">
        <v>231886</v>
      </c>
      <c r="Q83" s="35">
        <v>107339</v>
      </c>
      <c r="R83" s="13">
        <v>227086</v>
      </c>
      <c r="S83" s="13">
        <v>3993</v>
      </c>
      <c r="T83" s="13">
        <v>170315.25</v>
      </c>
      <c r="U83" s="35">
        <v>9655</v>
      </c>
      <c r="V83" s="13">
        <v>9144</v>
      </c>
      <c r="W83" s="13">
        <v>1345</v>
      </c>
      <c r="X83" s="13">
        <v>6059.25</v>
      </c>
      <c r="Y83" s="35">
        <v>6543</v>
      </c>
      <c r="Z83" s="13">
        <v>67769</v>
      </c>
      <c r="AA83" s="13">
        <v>37352</v>
      </c>
      <c r="AB83" s="1">
        <v>25350</v>
      </c>
    </row>
    <row r="84" spans="1:28">
      <c r="A84" s="2">
        <v>218</v>
      </c>
      <c r="B84" s="1" t="s">
        <v>566</v>
      </c>
      <c r="C84" s="13">
        <v>2561565</v>
      </c>
      <c r="D84" s="13">
        <v>2534497.2414572169</v>
      </c>
      <c r="E84" s="13">
        <v>27067.741925185499</v>
      </c>
      <c r="F84" s="13">
        <v>2469341</v>
      </c>
      <c r="G84" s="13">
        <v>2437703</v>
      </c>
      <c r="H84" s="13">
        <v>31638</v>
      </c>
      <c r="I84" s="13">
        <v>53792</v>
      </c>
      <c r="J84" s="13">
        <v>52724</v>
      </c>
      <c r="K84" s="13">
        <v>1068</v>
      </c>
      <c r="L84" s="35">
        <v>657821</v>
      </c>
      <c r="M84" s="13">
        <v>756959</v>
      </c>
      <c r="N84" s="13">
        <v>577630</v>
      </c>
      <c r="O84" s="13">
        <v>908</v>
      </c>
      <c r="P84" s="13">
        <v>180237</v>
      </c>
      <c r="Q84" s="35">
        <v>68129</v>
      </c>
      <c r="R84" s="13">
        <v>188421</v>
      </c>
      <c r="S84" s="13">
        <v>818</v>
      </c>
      <c r="T84" s="13">
        <v>141316.5</v>
      </c>
      <c r="U84" s="35">
        <v>16425</v>
      </c>
      <c r="V84" s="13">
        <v>35163</v>
      </c>
      <c r="W84" s="13">
        <v>0</v>
      </c>
      <c r="X84" s="13">
        <v>26372.25</v>
      </c>
      <c r="Y84" s="35">
        <v>939</v>
      </c>
      <c r="Z84" s="13">
        <v>235625</v>
      </c>
      <c r="AA84" s="13">
        <v>60856</v>
      </c>
      <c r="AB84" s="1">
        <v>135057</v>
      </c>
    </row>
    <row r="85" spans="1:28">
      <c r="A85" s="2">
        <v>221</v>
      </c>
      <c r="B85" s="1" t="s">
        <v>70</v>
      </c>
      <c r="C85" s="13">
        <v>2681875</v>
      </c>
      <c r="D85" s="13">
        <v>2630906.1815407989</v>
      </c>
      <c r="E85" s="13">
        <v>50968.776806689231</v>
      </c>
      <c r="F85" s="13">
        <v>3215197</v>
      </c>
      <c r="G85" s="13">
        <v>3145626</v>
      </c>
      <c r="H85" s="13">
        <v>69571</v>
      </c>
      <c r="I85" s="13">
        <v>112142</v>
      </c>
      <c r="J85" s="13">
        <v>112142</v>
      </c>
      <c r="K85" s="13">
        <v>0</v>
      </c>
      <c r="L85" s="35">
        <v>863181</v>
      </c>
      <c r="M85" s="13">
        <v>1045209</v>
      </c>
      <c r="N85" s="13">
        <v>552576</v>
      </c>
      <c r="O85" s="13">
        <v>0</v>
      </c>
      <c r="P85" s="13">
        <v>492633</v>
      </c>
      <c r="Q85" s="35">
        <v>24311</v>
      </c>
      <c r="R85" s="13">
        <v>51128</v>
      </c>
      <c r="S85" s="13">
        <v>0</v>
      </c>
      <c r="T85" s="13">
        <v>38346.75</v>
      </c>
      <c r="U85" s="35">
        <v>12803</v>
      </c>
      <c r="V85" s="13">
        <v>35924</v>
      </c>
      <c r="W85" s="13">
        <v>0</v>
      </c>
      <c r="X85" s="13">
        <v>26943</v>
      </c>
      <c r="Y85" s="35">
        <v>2364</v>
      </c>
      <c r="Z85" s="13">
        <v>102043</v>
      </c>
      <c r="AA85" s="13">
        <v>81433</v>
      </c>
      <c r="AB85" s="1">
        <v>15454</v>
      </c>
    </row>
    <row r="86" spans="1:28">
      <c r="A86" s="2">
        <v>222</v>
      </c>
      <c r="B86" s="1" t="s">
        <v>71</v>
      </c>
      <c r="C86" s="13">
        <v>10974354</v>
      </c>
      <c r="D86" s="13">
        <v>10634204.927360771</v>
      </c>
      <c r="E86" s="13">
        <v>340148.88915159804</v>
      </c>
      <c r="F86" s="13">
        <v>11358501</v>
      </c>
      <c r="G86" s="13">
        <v>11009525</v>
      </c>
      <c r="H86" s="13">
        <v>348976</v>
      </c>
      <c r="I86" s="13">
        <v>431949</v>
      </c>
      <c r="J86" s="13">
        <v>407198</v>
      </c>
      <c r="K86" s="13">
        <v>24751</v>
      </c>
      <c r="L86" s="35">
        <v>3920907</v>
      </c>
      <c r="M86" s="13">
        <v>4284628</v>
      </c>
      <c r="N86" s="13">
        <v>3635525</v>
      </c>
      <c r="O86" s="13">
        <v>178342</v>
      </c>
      <c r="P86" s="13">
        <v>827445</v>
      </c>
      <c r="Q86" s="35">
        <v>107095</v>
      </c>
      <c r="R86" s="13">
        <v>419088</v>
      </c>
      <c r="S86" s="13">
        <v>2417</v>
      </c>
      <c r="T86" s="13">
        <v>314316.75</v>
      </c>
      <c r="U86" s="35">
        <v>59661</v>
      </c>
      <c r="V86" s="13">
        <v>182771</v>
      </c>
      <c r="W86" s="13">
        <v>0</v>
      </c>
      <c r="X86" s="13">
        <v>134682</v>
      </c>
      <c r="Y86" s="35">
        <v>36606</v>
      </c>
      <c r="Z86" s="13">
        <v>337686</v>
      </c>
      <c r="AA86" s="13">
        <v>71376</v>
      </c>
      <c r="AB86" s="1">
        <v>208837</v>
      </c>
    </row>
    <row r="87" spans="1:28">
      <c r="A87" s="2">
        <v>225</v>
      </c>
      <c r="B87" s="1" t="s">
        <v>72</v>
      </c>
      <c r="C87" s="13">
        <v>2094308</v>
      </c>
      <c r="D87" s="13">
        <v>2038394.6921919228</v>
      </c>
      <c r="E87" s="13">
        <v>55913.588521486323</v>
      </c>
      <c r="F87" s="13">
        <v>2191706</v>
      </c>
      <c r="G87" s="13">
        <v>2100332</v>
      </c>
      <c r="H87" s="13">
        <v>91374</v>
      </c>
      <c r="I87" s="13">
        <v>66148</v>
      </c>
      <c r="J87" s="13">
        <v>66148</v>
      </c>
      <c r="K87" s="13">
        <v>0</v>
      </c>
      <c r="L87" s="35">
        <v>1303822</v>
      </c>
      <c r="M87" s="13">
        <v>1387013</v>
      </c>
      <c r="N87" s="13">
        <v>1103328</v>
      </c>
      <c r="O87" s="13">
        <v>41999</v>
      </c>
      <c r="P87" s="13">
        <v>325684</v>
      </c>
      <c r="Q87" s="35">
        <v>48705</v>
      </c>
      <c r="R87" s="13">
        <v>157219</v>
      </c>
      <c r="S87" s="13">
        <v>299</v>
      </c>
      <c r="T87" s="13">
        <v>117915</v>
      </c>
      <c r="U87" s="35">
        <v>15665</v>
      </c>
      <c r="V87" s="13">
        <v>54521</v>
      </c>
      <c r="W87" s="13">
        <v>0</v>
      </c>
      <c r="X87" s="13">
        <v>40092</v>
      </c>
      <c r="Y87" s="35">
        <v>9904</v>
      </c>
      <c r="Z87" s="13">
        <v>26396</v>
      </c>
      <c r="AA87" s="13">
        <v>44850</v>
      </c>
      <c r="AB87" s="1">
        <v>-13680</v>
      </c>
    </row>
    <row r="88" spans="1:28">
      <c r="A88" s="2">
        <v>226</v>
      </c>
      <c r="B88" s="1" t="s">
        <v>73</v>
      </c>
      <c r="C88" s="13">
        <v>3205634</v>
      </c>
      <c r="D88" s="13">
        <v>3158507.876276291</v>
      </c>
      <c r="E88" s="13">
        <v>47125.77638847223</v>
      </c>
      <c r="F88" s="13">
        <v>3314591</v>
      </c>
      <c r="G88" s="13">
        <v>3232946</v>
      </c>
      <c r="H88" s="13">
        <v>81645</v>
      </c>
      <c r="I88" s="13">
        <v>97599</v>
      </c>
      <c r="J88" s="13">
        <v>97342</v>
      </c>
      <c r="K88" s="13">
        <v>257</v>
      </c>
      <c r="L88" s="35">
        <v>722556</v>
      </c>
      <c r="M88" s="13">
        <v>862075</v>
      </c>
      <c r="N88" s="13">
        <v>580881</v>
      </c>
      <c r="O88" s="13">
        <v>171060</v>
      </c>
      <c r="P88" s="13">
        <v>452254</v>
      </c>
      <c r="Q88" s="35">
        <v>68052</v>
      </c>
      <c r="R88" s="13">
        <v>241125</v>
      </c>
      <c r="S88" s="13">
        <v>948</v>
      </c>
      <c r="T88" s="13">
        <v>180843.75</v>
      </c>
      <c r="U88" s="35">
        <v>11734</v>
      </c>
      <c r="V88" s="13">
        <v>21661</v>
      </c>
      <c r="W88" s="13">
        <v>2490</v>
      </c>
      <c r="X88" s="13">
        <v>16245</v>
      </c>
      <c r="Y88" s="35">
        <v>26388</v>
      </c>
      <c r="Z88" s="13">
        <v>34661</v>
      </c>
      <c r="AA88" s="13">
        <v>106217</v>
      </c>
      <c r="AB88" s="1">
        <v>-51469</v>
      </c>
    </row>
    <row r="89" spans="1:28">
      <c r="A89" s="2">
        <v>228</v>
      </c>
      <c r="B89" s="1" t="s">
        <v>74</v>
      </c>
      <c r="C89" s="13">
        <v>16493380</v>
      </c>
      <c r="D89" s="13">
        <v>15941338.236615701</v>
      </c>
      <c r="E89" s="13">
        <v>552042.14129814052</v>
      </c>
      <c r="F89" s="13">
        <v>17809606</v>
      </c>
      <c r="G89" s="13">
        <v>17264368</v>
      </c>
      <c r="H89" s="13">
        <v>545238</v>
      </c>
      <c r="I89" s="13">
        <v>937164</v>
      </c>
      <c r="J89" s="13">
        <v>855260</v>
      </c>
      <c r="K89" s="13">
        <v>81904</v>
      </c>
      <c r="L89" s="35">
        <v>5233829</v>
      </c>
      <c r="M89" s="13">
        <v>6272631</v>
      </c>
      <c r="N89" s="13">
        <v>4304055</v>
      </c>
      <c r="O89" s="13">
        <v>156640</v>
      </c>
      <c r="P89" s="13">
        <v>2125216</v>
      </c>
      <c r="Q89" s="35">
        <v>154882</v>
      </c>
      <c r="R89" s="13">
        <v>672211</v>
      </c>
      <c r="S89" s="13">
        <v>3865</v>
      </c>
      <c r="T89" s="13">
        <v>504159</v>
      </c>
      <c r="U89" s="35">
        <v>52068</v>
      </c>
      <c r="V89" s="13">
        <v>137432</v>
      </c>
      <c r="W89" s="13">
        <v>2596</v>
      </c>
      <c r="X89" s="13">
        <v>96234</v>
      </c>
      <c r="Y89" s="35">
        <v>50821</v>
      </c>
      <c r="Z89" s="13">
        <v>717976</v>
      </c>
      <c r="AA89" s="13">
        <v>373859</v>
      </c>
      <c r="AB89" s="1">
        <v>265763</v>
      </c>
    </row>
    <row r="90" spans="1:28">
      <c r="A90" s="2">
        <v>229</v>
      </c>
      <c r="B90" s="1" t="s">
        <v>567</v>
      </c>
      <c r="C90" s="13">
        <v>1368642</v>
      </c>
      <c r="D90" s="13">
        <v>1358761.9745377901</v>
      </c>
      <c r="E90" s="13">
        <v>9880.2860457248662</v>
      </c>
      <c r="F90" s="13">
        <v>1520281</v>
      </c>
      <c r="G90" s="13">
        <v>1505972</v>
      </c>
      <c r="H90" s="13">
        <v>14309</v>
      </c>
      <c r="I90" s="13">
        <v>40052</v>
      </c>
      <c r="J90" s="13">
        <v>40052</v>
      </c>
      <c r="K90" s="13">
        <v>0</v>
      </c>
      <c r="L90" s="35">
        <v>333971</v>
      </c>
      <c r="M90" s="13">
        <v>397734</v>
      </c>
      <c r="N90" s="13">
        <v>543711</v>
      </c>
      <c r="O90" s="13">
        <v>37110</v>
      </c>
      <c r="P90" s="13">
        <v>-108867</v>
      </c>
      <c r="Q90" s="35">
        <v>65073</v>
      </c>
      <c r="R90" s="13">
        <v>180826</v>
      </c>
      <c r="S90" s="13">
        <v>770</v>
      </c>
      <c r="T90" s="13">
        <v>135620.25</v>
      </c>
      <c r="U90" s="35">
        <v>35629</v>
      </c>
      <c r="V90" s="13">
        <v>161242</v>
      </c>
      <c r="W90" s="13">
        <v>0</v>
      </c>
      <c r="X90" s="13">
        <v>119594.25</v>
      </c>
      <c r="Y90" s="35">
        <v>15347</v>
      </c>
      <c r="Z90" s="13">
        <v>461194</v>
      </c>
      <c r="AA90" s="13">
        <v>20618</v>
      </c>
      <c r="AB90" s="1">
        <v>336402</v>
      </c>
    </row>
    <row r="91" spans="1:28">
      <c r="A91" s="2">
        <v>230</v>
      </c>
      <c r="B91" s="1" t="s">
        <v>75</v>
      </c>
      <c r="C91" s="13">
        <v>1620733</v>
      </c>
      <c r="D91" s="13">
        <v>1573356.5714408301</v>
      </c>
      <c r="E91" s="13">
        <v>47376.551840962609</v>
      </c>
      <c r="F91" s="13">
        <v>1623041</v>
      </c>
      <c r="G91" s="13">
        <v>1569760</v>
      </c>
      <c r="H91" s="13">
        <v>53281</v>
      </c>
      <c r="I91" s="13">
        <v>49984</v>
      </c>
      <c r="J91" s="13">
        <v>49984</v>
      </c>
      <c r="K91" s="13">
        <v>0</v>
      </c>
      <c r="L91" s="35">
        <v>549163</v>
      </c>
      <c r="M91" s="13">
        <v>632685</v>
      </c>
      <c r="N91" s="13">
        <v>533444</v>
      </c>
      <c r="O91" s="13">
        <v>35046</v>
      </c>
      <c r="P91" s="13">
        <v>134287</v>
      </c>
      <c r="Q91" s="35">
        <v>55739</v>
      </c>
      <c r="R91" s="13">
        <v>108965</v>
      </c>
      <c r="S91" s="13">
        <v>2628</v>
      </c>
      <c r="T91" s="13">
        <v>81724.5</v>
      </c>
      <c r="U91" s="35">
        <v>7056</v>
      </c>
      <c r="V91" s="13">
        <v>30131</v>
      </c>
      <c r="W91" s="13">
        <v>0</v>
      </c>
      <c r="X91" s="13">
        <v>21799.5</v>
      </c>
      <c r="Y91" s="35">
        <v>16525</v>
      </c>
      <c r="Z91" s="13">
        <v>23325</v>
      </c>
      <c r="AA91" s="13">
        <v>17755</v>
      </c>
      <c r="AB91" s="1">
        <v>4960</v>
      </c>
    </row>
    <row r="92" spans="1:28">
      <c r="A92" s="2">
        <v>232</v>
      </c>
      <c r="B92" s="1" t="s">
        <v>76</v>
      </c>
      <c r="C92" s="13">
        <v>3217049</v>
      </c>
      <c r="D92" s="13">
        <v>3121916.1119179116</v>
      </c>
      <c r="E92" s="13">
        <v>95133.268596604787</v>
      </c>
      <c r="F92" s="13">
        <v>3124628</v>
      </c>
      <c r="G92" s="13">
        <v>2995115</v>
      </c>
      <c r="H92" s="13">
        <v>129513</v>
      </c>
      <c r="I92" s="13">
        <v>156316</v>
      </c>
      <c r="J92" s="13">
        <v>156316</v>
      </c>
      <c r="K92" s="13">
        <v>0</v>
      </c>
      <c r="L92" s="35">
        <v>1132555</v>
      </c>
      <c r="M92" s="13">
        <v>1305302</v>
      </c>
      <c r="N92" s="13">
        <v>932846</v>
      </c>
      <c r="O92" s="13">
        <v>0</v>
      </c>
      <c r="P92" s="13">
        <v>372456</v>
      </c>
      <c r="Q92" s="35">
        <v>100526</v>
      </c>
      <c r="R92" s="13">
        <v>345749</v>
      </c>
      <c r="S92" s="13">
        <v>2086</v>
      </c>
      <c r="T92" s="13">
        <v>259312.5</v>
      </c>
      <c r="U92" s="35">
        <v>14077</v>
      </c>
      <c r="V92" s="13">
        <v>27016</v>
      </c>
      <c r="W92" s="13">
        <v>0</v>
      </c>
      <c r="X92" s="13">
        <v>20262</v>
      </c>
      <c r="Y92" s="35">
        <v>23659</v>
      </c>
      <c r="Z92" s="13">
        <v>91333</v>
      </c>
      <c r="AA92" s="13">
        <v>21212</v>
      </c>
      <c r="AB92" s="1">
        <v>54301</v>
      </c>
    </row>
    <row r="93" spans="1:28">
      <c r="A93" s="2">
        <v>233</v>
      </c>
      <c r="B93" s="1" t="s">
        <v>77</v>
      </c>
      <c r="C93" s="13">
        <v>2646619</v>
      </c>
      <c r="D93" s="13">
        <v>2603700.483716154</v>
      </c>
      <c r="E93" s="13">
        <v>42918.617999351634</v>
      </c>
      <c r="F93" s="13">
        <v>2893712</v>
      </c>
      <c r="G93" s="13">
        <v>2825686</v>
      </c>
      <c r="H93" s="13">
        <v>68026</v>
      </c>
      <c r="I93" s="13">
        <v>68316</v>
      </c>
      <c r="J93" s="13">
        <v>53313</v>
      </c>
      <c r="K93" s="13">
        <v>15003</v>
      </c>
      <c r="L93" s="35">
        <v>667269</v>
      </c>
      <c r="M93" s="13">
        <v>711925</v>
      </c>
      <c r="N93" s="13">
        <v>664329</v>
      </c>
      <c r="O93" s="13">
        <v>39265</v>
      </c>
      <c r="P93" s="13">
        <v>86861</v>
      </c>
      <c r="Q93" s="35">
        <v>34743</v>
      </c>
      <c r="R93" s="13">
        <v>69554</v>
      </c>
      <c r="S93" s="13">
        <v>137</v>
      </c>
      <c r="T93" s="13">
        <v>52165.5</v>
      </c>
      <c r="U93" s="35">
        <v>34282</v>
      </c>
      <c r="V93" s="13">
        <v>62828</v>
      </c>
      <c r="W93" s="13">
        <v>0</v>
      </c>
      <c r="X93" s="13">
        <v>46318.5</v>
      </c>
      <c r="Y93" s="35">
        <v>6825</v>
      </c>
      <c r="Z93" s="13">
        <v>41101</v>
      </c>
      <c r="AA93" s="13">
        <v>37471</v>
      </c>
      <c r="AB93" s="1">
        <v>2723</v>
      </c>
    </row>
    <row r="94" spans="1:28">
      <c r="A94" s="2">
        <v>236</v>
      </c>
      <c r="B94" s="1" t="s">
        <v>78</v>
      </c>
      <c r="C94" s="13">
        <v>1780114</v>
      </c>
      <c r="D94" s="13">
        <v>1702812.6414778747</v>
      </c>
      <c r="E94" s="13">
        <v>77301.533230160887</v>
      </c>
      <c r="F94" s="13">
        <v>1820802</v>
      </c>
      <c r="G94" s="13">
        <v>1742452</v>
      </c>
      <c r="H94" s="13">
        <v>78350</v>
      </c>
      <c r="I94" s="13">
        <v>113687</v>
      </c>
      <c r="J94" s="13">
        <v>94189</v>
      </c>
      <c r="K94" s="13">
        <v>19498</v>
      </c>
      <c r="L94" s="35">
        <v>633753</v>
      </c>
      <c r="M94" s="13">
        <v>776369</v>
      </c>
      <c r="N94" s="13">
        <v>336039</v>
      </c>
      <c r="O94" s="13">
        <v>25831</v>
      </c>
      <c r="P94" s="13">
        <v>466161</v>
      </c>
      <c r="Q94" s="35">
        <v>63028</v>
      </c>
      <c r="R94" s="13">
        <v>279904</v>
      </c>
      <c r="S94" s="13">
        <v>2322</v>
      </c>
      <c r="T94" s="13">
        <v>209928.75</v>
      </c>
      <c r="U94" s="35">
        <v>18453</v>
      </c>
      <c r="V94" s="13">
        <v>75622</v>
      </c>
      <c r="W94" s="13">
        <v>863</v>
      </c>
      <c r="X94" s="13">
        <v>55246.5</v>
      </c>
      <c r="Y94" s="35">
        <v>1484</v>
      </c>
      <c r="Z94" s="13">
        <v>112201</v>
      </c>
      <c r="AA94" s="13">
        <v>178771</v>
      </c>
      <c r="AB94" s="1">
        <v>-48162</v>
      </c>
    </row>
    <row r="95" spans="1:28">
      <c r="A95" s="2">
        <v>239</v>
      </c>
      <c r="B95" s="1" t="s">
        <v>568</v>
      </c>
      <c r="C95" s="13">
        <v>1002882</v>
      </c>
      <c r="D95" s="13">
        <v>994987.70149847551</v>
      </c>
      <c r="E95" s="13">
        <v>7894.0911055217712</v>
      </c>
      <c r="F95" s="13">
        <v>1063588</v>
      </c>
      <c r="G95" s="13">
        <v>1057404</v>
      </c>
      <c r="H95" s="13">
        <v>6184</v>
      </c>
      <c r="I95" s="13">
        <v>13990</v>
      </c>
      <c r="J95" s="13">
        <v>13990</v>
      </c>
      <c r="K95" s="13">
        <v>0</v>
      </c>
      <c r="L95" s="35">
        <v>357709</v>
      </c>
      <c r="M95" s="13">
        <v>411171</v>
      </c>
      <c r="N95" s="13">
        <v>295175</v>
      </c>
      <c r="O95" s="13">
        <v>0</v>
      </c>
      <c r="P95" s="13">
        <v>115996</v>
      </c>
      <c r="Q95" s="35">
        <v>29485</v>
      </c>
      <c r="R95" s="13">
        <v>177968</v>
      </c>
      <c r="S95" s="13">
        <v>0</v>
      </c>
      <c r="T95" s="13">
        <v>133476.75</v>
      </c>
      <c r="U95" s="35">
        <v>20013</v>
      </c>
      <c r="V95" s="13">
        <v>61389</v>
      </c>
      <c r="W95" s="13">
        <v>3817</v>
      </c>
      <c r="X95" s="13">
        <v>45822.75</v>
      </c>
      <c r="Y95" s="35">
        <v>0</v>
      </c>
      <c r="Z95" s="13">
        <v>192517</v>
      </c>
      <c r="AA95" s="13">
        <v>44587</v>
      </c>
      <c r="AB95" s="1">
        <v>118213</v>
      </c>
    </row>
    <row r="96" spans="1:28">
      <c r="A96" s="2">
        <v>240</v>
      </c>
      <c r="B96" s="1" t="s">
        <v>518</v>
      </c>
      <c r="C96" s="13">
        <v>1033975</v>
      </c>
      <c r="D96" s="13">
        <v>1024107.973562767</v>
      </c>
      <c r="E96" s="13">
        <v>9866.9469259115467</v>
      </c>
      <c r="F96" s="13">
        <v>1116452</v>
      </c>
      <c r="G96" s="13">
        <v>1097710</v>
      </c>
      <c r="H96" s="13">
        <v>18742</v>
      </c>
      <c r="I96" s="13">
        <v>28332</v>
      </c>
      <c r="J96" s="13">
        <v>22332</v>
      </c>
      <c r="K96" s="13">
        <v>6000</v>
      </c>
      <c r="L96" s="35">
        <v>448627</v>
      </c>
      <c r="M96" s="13">
        <v>488571</v>
      </c>
      <c r="N96" s="13">
        <v>471695</v>
      </c>
      <c r="O96" s="13">
        <v>0</v>
      </c>
      <c r="P96" s="13">
        <v>16876</v>
      </c>
      <c r="Q96" s="35">
        <v>21808</v>
      </c>
      <c r="R96" s="13">
        <v>84180</v>
      </c>
      <c r="S96" s="13">
        <v>1518</v>
      </c>
      <c r="T96" s="13">
        <v>63135.75</v>
      </c>
      <c r="U96" s="35">
        <v>13030</v>
      </c>
      <c r="V96" s="13">
        <v>43821</v>
      </c>
      <c r="W96" s="13">
        <v>0</v>
      </c>
      <c r="X96" s="13">
        <v>32865.75</v>
      </c>
      <c r="Y96" s="35">
        <v>10689</v>
      </c>
      <c r="Z96" s="13">
        <v>69922</v>
      </c>
      <c r="AA96" s="13">
        <v>7152</v>
      </c>
      <c r="AB96" s="1">
        <v>50048</v>
      </c>
    </row>
    <row r="97" spans="1:28">
      <c r="A97" s="2">
        <v>241</v>
      </c>
      <c r="B97" s="1" t="s">
        <v>413</v>
      </c>
      <c r="C97" s="13">
        <v>2875776</v>
      </c>
      <c r="D97" s="13">
        <v>2861951.2317644232</v>
      </c>
      <c r="E97" s="13">
        <v>13824.663774523089</v>
      </c>
      <c r="F97" s="13">
        <v>2932810</v>
      </c>
      <c r="G97" s="13">
        <v>2921913</v>
      </c>
      <c r="H97" s="13">
        <v>10897</v>
      </c>
      <c r="I97" s="13">
        <v>130495</v>
      </c>
      <c r="J97" s="13">
        <v>130156</v>
      </c>
      <c r="K97" s="13">
        <v>339</v>
      </c>
      <c r="L97" s="35">
        <v>2338245</v>
      </c>
      <c r="M97" s="13">
        <v>2476882</v>
      </c>
      <c r="N97" s="13">
        <v>2274861</v>
      </c>
      <c r="O97" s="13">
        <v>84672</v>
      </c>
      <c r="P97" s="13">
        <v>286693</v>
      </c>
      <c r="Q97" s="35">
        <v>106762</v>
      </c>
      <c r="R97" s="13">
        <v>146764</v>
      </c>
      <c r="S97" s="13">
        <v>813</v>
      </c>
      <c r="T97" s="13">
        <v>110073</v>
      </c>
      <c r="U97" s="35">
        <v>13156</v>
      </c>
      <c r="V97" s="13">
        <v>22238</v>
      </c>
      <c r="W97" s="13">
        <v>0</v>
      </c>
      <c r="X97" s="13">
        <v>16677.75</v>
      </c>
      <c r="Y97" s="35">
        <v>10531</v>
      </c>
      <c r="Z97" s="13">
        <v>179995</v>
      </c>
      <c r="AA97" s="13">
        <v>123616</v>
      </c>
      <c r="AB97" s="1">
        <v>46463</v>
      </c>
    </row>
    <row r="98" spans="1:28">
      <c r="A98" s="2">
        <v>243</v>
      </c>
      <c r="B98" s="1" t="s">
        <v>79</v>
      </c>
      <c r="C98" s="13">
        <v>6063505</v>
      </c>
      <c r="D98" s="13">
        <v>5872500.850353742</v>
      </c>
      <c r="E98" s="13">
        <v>191004.19051888608</v>
      </c>
      <c r="F98" s="13">
        <v>6460091</v>
      </c>
      <c r="G98" s="13">
        <v>6247373</v>
      </c>
      <c r="H98" s="13">
        <v>212718</v>
      </c>
      <c r="I98" s="13">
        <v>284767</v>
      </c>
      <c r="J98" s="13">
        <v>284767</v>
      </c>
      <c r="K98" s="13">
        <v>0</v>
      </c>
      <c r="L98" s="35">
        <v>1613442</v>
      </c>
      <c r="M98" s="13">
        <v>1855541</v>
      </c>
      <c r="N98" s="13">
        <v>1687227</v>
      </c>
      <c r="O98" s="13">
        <v>35648</v>
      </c>
      <c r="P98" s="13">
        <v>203962</v>
      </c>
      <c r="Q98" s="35">
        <v>81512</v>
      </c>
      <c r="R98" s="13">
        <v>246316</v>
      </c>
      <c r="S98" s="13">
        <v>1097</v>
      </c>
      <c r="T98" s="13">
        <v>184737</v>
      </c>
      <c r="U98" s="35">
        <v>39075</v>
      </c>
      <c r="V98" s="13">
        <v>79009</v>
      </c>
      <c r="W98" s="13">
        <v>1962</v>
      </c>
      <c r="X98" s="13">
        <v>58576.5</v>
      </c>
      <c r="Y98" s="35">
        <v>2356</v>
      </c>
      <c r="Z98" s="13">
        <v>116038</v>
      </c>
      <c r="AA98" s="13">
        <v>46384</v>
      </c>
      <c r="AB98" s="1">
        <v>56390</v>
      </c>
    </row>
    <row r="99" spans="1:28">
      <c r="A99" s="2">
        <v>244</v>
      </c>
      <c r="B99" s="1" t="s">
        <v>80</v>
      </c>
      <c r="C99" s="13">
        <v>749344</v>
      </c>
      <c r="D99" s="13">
        <v>708194.10850511177</v>
      </c>
      <c r="E99" s="13">
        <v>41149.850712105625</v>
      </c>
      <c r="F99" s="13">
        <v>683112</v>
      </c>
      <c r="G99" s="13">
        <v>661950</v>
      </c>
      <c r="H99" s="13">
        <v>21162</v>
      </c>
      <c r="I99" s="13">
        <v>25836</v>
      </c>
      <c r="J99" s="13">
        <v>25836</v>
      </c>
      <c r="K99" s="13">
        <v>0</v>
      </c>
      <c r="L99" s="35">
        <v>357044</v>
      </c>
      <c r="M99" s="13">
        <v>443782</v>
      </c>
      <c r="N99" s="13">
        <v>289914</v>
      </c>
      <c r="O99" s="13">
        <v>12457</v>
      </c>
      <c r="P99" s="13">
        <v>166325</v>
      </c>
      <c r="Q99" s="35">
        <v>20135</v>
      </c>
      <c r="R99" s="13">
        <v>76219</v>
      </c>
      <c r="S99" s="13">
        <v>0</v>
      </c>
      <c r="T99" s="13">
        <v>57165</v>
      </c>
      <c r="U99" s="35">
        <v>8549</v>
      </c>
      <c r="V99" s="13">
        <v>16759</v>
      </c>
      <c r="W99" s="13">
        <v>0</v>
      </c>
      <c r="X99" s="13">
        <v>12569.25</v>
      </c>
      <c r="Y99" s="35">
        <v>0</v>
      </c>
      <c r="Z99" s="13">
        <v>1479</v>
      </c>
      <c r="AA99" s="13">
        <v>0</v>
      </c>
      <c r="AB99" s="1">
        <v>1109</v>
      </c>
    </row>
    <row r="100" spans="1:28">
      <c r="A100" s="2">
        <v>246</v>
      </c>
      <c r="B100" s="1" t="s">
        <v>81</v>
      </c>
      <c r="C100" s="13">
        <v>1116859</v>
      </c>
      <c r="D100" s="13">
        <v>1096534.0138791411</v>
      </c>
      <c r="E100" s="13">
        <v>20324.816859553095</v>
      </c>
      <c r="F100" s="13">
        <v>1026926</v>
      </c>
      <c r="G100" s="13">
        <v>1005769</v>
      </c>
      <c r="H100" s="13">
        <v>21157</v>
      </c>
      <c r="I100" s="13">
        <v>77578</v>
      </c>
      <c r="J100" s="13">
        <v>77578</v>
      </c>
      <c r="K100" s="13">
        <v>0</v>
      </c>
      <c r="L100" s="35">
        <v>747454</v>
      </c>
      <c r="M100" s="13">
        <v>795944</v>
      </c>
      <c r="N100" s="13">
        <v>697308</v>
      </c>
      <c r="O100" s="13">
        <v>16899</v>
      </c>
      <c r="P100" s="13">
        <v>115535</v>
      </c>
      <c r="Q100" s="35">
        <v>62224</v>
      </c>
      <c r="R100" s="13">
        <v>296419</v>
      </c>
      <c r="S100" s="13">
        <v>84</v>
      </c>
      <c r="T100" s="13">
        <v>222315</v>
      </c>
      <c r="U100" s="35">
        <v>6515</v>
      </c>
      <c r="V100" s="13">
        <v>1397</v>
      </c>
      <c r="W100" s="13">
        <v>0</v>
      </c>
      <c r="X100" s="13">
        <v>1047.75</v>
      </c>
      <c r="Y100" s="35">
        <v>8541</v>
      </c>
      <c r="Z100" s="13">
        <v>69235</v>
      </c>
      <c r="AA100" s="13">
        <v>42823</v>
      </c>
      <c r="AB100" s="1">
        <v>22079</v>
      </c>
    </row>
    <row r="101" spans="1:28">
      <c r="A101" s="2">
        <v>248</v>
      </c>
      <c r="B101" s="1" t="s">
        <v>569</v>
      </c>
      <c r="C101" s="13">
        <v>334142</v>
      </c>
      <c r="D101" s="13">
        <v>313054.6840113902</v>
      </c>
      <c r="E101" s="13">
        <v>21087.814512874906</v>
      </c>
      <c r="F101" s="13">
        <v>334600</v>
      </c>
      <c r="G101" s="13">
        <v>331819</v>
      </c>
      <c r="H101" s="13">
        <v>2781</v>
      </c>
      <c r="I101" s="13">
        <v>8908</v>
      </c>
      <c r="J101" s="13">
        <v>8908</v>
      </c>
      <c r="K101" s="13">
        <v>0</v>
      </c>
      <c r="L101" s="35">
        <v>245160</v>
      </c>
      <c r="M101" s="13">
        <v>279634</v>
      </c>
      <c r="N101" s="13">
        <v>279386</v>
      </c>
      <c r="O101" s="13">
        <v>27195</v>
      </c>
      <c r="P101" s="13">
        <v>27443</v>
      </c>
      <c r="Q101" s="35">
        <v>26645</v>
      </c>
      <c r="R101" s="13">
        <v>74240</v>
      </c>
      <c r="S101" s="13">
        <v>1081</v>
      </c>
      <c r="T101" s="13">
        <v>55680.75</v>
      </c>
      <c r="U101" s="35">
        <v>6949</v>
      </c>
      <c r="V101" s="13">
        <v>21053</v>
      </c>
      <c r="W101" s="13">
        <v>0</v>
      </c>
      <c r="X101" s="13">
        <v>14319.75</v>
      </c>
      <c r="Y101" s="35">
        <v>18295</v>
      </c>
      <c r="Z101" s="13">
        <v>46654</v>
      </c>
      <c r="AA101" s="13">
        <v>31767</v>
      </c>
      <c r="AB101" s="1">
        <v>11874</v>
      </c>
    </row>
    <row r="102" spans="1:28">
      <c r="A102" s="2">
        <v>252</v>
      </c>
      <c r="B102" s="1" t="s">
        <v>82</v>
      </c>
      <c r="C102" s="13">
        <v>1638807</v>
      </c>
      <c r="D102" s="13">
        <v>1545631.7147050998</v>
      </c>
      <c r="E102" s="13">
        <v>93175.085808009666</v>
      </c>
      <c r="F102" s="13">
        <v>1986030</v>
      </c>
      <c r="G102" s="13">
        <v>1904557</v>
      </c>
      <c r="H102" s="13">
        <v>81473</v>
      </c>
      <c r="I102" s="13">
        <v>80143</v>
      </c>
      <c r="J102" s="13">
        <v>80143</v>
      </c>
      <c r="K102" s="13">
        <v>0</v>
      </c>
      <c r="L102" s="35">
        <v>605316</v>
      </c>
      <c r="M102" s="13">
        <v>685636</v>
      </c>
      <c r="N102" s="13">
        <v>618987</v>
      </c>
      <c r="O102" s="13">
        <v>5887</v>
      </c>
      <c r="P102" s="13">
        <v>72536</v>
      </c>
      <c r="Q102" s="35">
        <v>70392</v>
      </c>
      <c r="R102" s="13">
        <v>179314</v>
      </c>
      <c r="S102" s="13">
        <v>0</v>
      </c>
      <c r="T102" s="13">
        <v>134485.5</v>
      </c>
      <c r="U102" s="35">
        <v>30875</v>
      </c>
      <c r="V102" s="13">
        <v>51904</v>
      </c>
      <c r="W102" s="13">
        <v>0</v>
      </c>
      <c r="X102" s="13">
        <v>38256</v>
      </c>
      <c r="Y102" s="35">
        <v>21476</v>
      </c>
      <c r="Z102" s="13">
        <v>167026</v>
      </c>
      <c r="AA102" s="13">
        <v>125277</v>
      </c>
      <c r="AB102" s="1">
        <v>32200</v>
      </c>
    </row>
    <row r="103" spans="1:28">
      <c r="A103" s="2">
        <v>256</v>
      </c>
      <c r="B103" s="1" t="s">
        <v>570</v>
      </c>
      <c r="C103" s="13">
        <v>170647</v>
      </c>
      <c r="D103" s="13">
        <v>166523.86036179526</v>
      </c>
      <c r="E103" s="13">
        <v>4123.121934296687</v>
      </c>
      <c r="F103" s="13">
        <v>292365</v>
      </c>
      <c r="G103" s="13">
        <v>275433</v>
      </c>
      <c r="H103" s="13">
        <v>16932</v>
      </c>
      <c r="I103" s="13">
        <v>18375</v>
      </c>
      <c r="J103" s="13">
        <v>18375</v>
      </c>
      <c r="K103" s="13">
        <v>0</v>
      </c>
      <c r="L103" s="35">
        <v>162723</v>
      </c>
      <c r="M103" s="13">
        <v>178518</v>
      </c>
      <c r="N103" s="13">
        <v>166081</v>
      </c>
      <c r="O103" s="13">
        <v>10354</v>
      </c>
      <c r="P103" s="13">
        <v>22791</v>
      </c>
      <c r="Q103" s="35">
        <v>31996</v>
      </c>
      <c r="R103" s="13">
        <v>77539</v>
      </c>
      <c r="S103" s="13">
        <v>0</v>
      </c>
      <c r="T103" s="13">
        <v>58155</v>
      </c>
      <c r="U103" s="35">
        <v>19467</v>
      </c>
      <c r="V103" s="13">
        <v>18224</v>
      </c>
      <c r="W103" s="13">
        <v>950</v>
      </c>
      <c r="X103" s="13">
        <v>12869.25</v>
      </c>
      <c r="Y103" s="35">
        <v>4676</v>
      </c>
      <c r="Z103" s="13">
        <v>57363</v>
      </c>
      <c r="AA103" s="13">
        <v>6795</v>
      </c>
      <c r="AB103" s="1">
        <v>38317</v>
      </c>
    </row>
    <row r="104" spans="1:28">
      <c r="A104" s="2">
        <v>260</v>
      </c>
      <c r="B104" s="1" t="s">
        <v>571</v>
      </c>
      <c r="C104" s="13">
        <v>882347</v>
      </c>
      <c r="D104" s="13">
        <v>859462.20503447985</v>
      </c>
      <c r="E104" s="13">
        <v>22884.593951728879</v>
      </c>
      <c r="F104" s="13">
        <v>1097535</v>
      </c>
      <c r="G104" s="13">
        <v>1070558</v>
      </c>
      <c r="H104" s="13">
        <v>26977</v>
      </c>
      <c r="I104" s="13">
        <v>37637</v>
      </c>
      <c r="J104" s="13">
        <v>37484</v>
      </c>
      <c r="K104" s="13">
        <v>153</v>
      </c>
      <c r="L104" s="35">
        <v>432889</v>
      </c>
      <c r="M104" s="13">
        <v>454713</v>
      </c>
      <c r="N104" s="13">
        <v>453240</v>
      </c>
      <c r="O104" s="13">
        <v>0</v>
      </c>
      <c r="P104" s="13">
        <v>1473</v>
      </c>
      <c r="Q104" s="35">
        <v>32204</v>
      </c>
      <c r="R104" s="13">
        <v>132047</v>
      </c>
      <c r="S104" s="13">
        <v>0</v>
      </c>
      <c r="T104" s="13">
        <v>99036</v>
      </c>
      <c r="U104" s="35">
        <v>7052</v>
      </c>
      <c r="V104" s="13">
        <v>17161</v>
      </c>
      <c r="W104" s="13">
        <v>2218</v>
      </c>
      <c r="X104" s="13">
        <v>12870.75</v>
      </c>
      <c r="Y104" s="35">
        <v>3896</v>
      </c>
      <c r="Z104" s="13">
        <v>77707</v>
      </c>
      <c r="AA104" s="13">
        <v>25041</v>
      </c>
      <c r="AB104" s="1">
        <v>42015</v>
      </c>
    </row>
    <row r="105" spans="1:28">
      <c r="A105" s="2">
        <v>262</v>
      </c>
      <c r="B105" s="1" t="s">
        <v>83</v>
      </c>
      <c r="C105" s="13">
        <v>1760608</v>
      </c>
      <c r="D105" s="13">
        <v>1680489.312289675</v>
      </c>
      <c r="E105" s="13">
        <v>80118.755334733709</v>
      </c>
      <c r="F105" s="13">
        <v>1884490</v>
      </c>
      <c r="G105" s="13">
        <v>1837582</v>
      </c>
      <c r="H105" s="13">
        <v>46908</v>
      </c>
      <c r="I105" s="13">
        <v>35974</v>
      </c>
      <c r="J105" s="13">
        <v>35674</v>
      </c>
      <c r="K105" s="13">
        <v>300</v>
      </c>
      <c r="L105" s="35">
        <v>611613</v>
      </c>
      <c r="M105" s="13">
        <v>694704</v>
      </c>
      <c r="N105" s="13">
        <v>519536</v>
      </c>
      <c r="O105" s="13">
        <v>0</v>
      </c>
      <c r="P105" s="13">
        <v>175168</v>
      </c>
      <c r="Q105" s="35">
        <v>58851</v>
      </c>
      <c r="R105" s="13">
        <v>220807</v>
      </c>
      <c r="S105" s="13">
        <v>1608</v>
      </c>
      <c r="T105" s="13">
        <v>165605.25</v>
      </c>
      <c r="U105" s="35">
        <v>18596</v>
      </c>
      <c r="V105" s="13">
        <v>57108</v>
      </c>
      <c r="W105" s="13">
        <v>0</v>
      </c>
      <c r="X105" s="13">
        <v>42492.75</v>
      </c>
      <c r="Y105" s="35">
        <v>9228</v>
      </c>
      <c r="Z105" s="13">
        <v>99700</v>
      </c>
      <c r="AA105" s="13">
        <v>12707</v>
      </c>
      <c r="AB105" s="1">
        <v>66833</v>
      </c>
    </row>
    <row r="106" spans="1:28">
      <c r="A106" s="2">
        <v>263</v>
      </c>
      <c r="B106" s="1" t="s">
        <v>84</v>
      </c>
      <c r="C106" s="13">
        <v>1522869</v>
      </c>
      <c r="D106" s="13">
        <v>1486600.7805441732</v>
      </c>
      <c r="E106" s="13">
        <v>36267.732860431126</v>
      </c>
      <c r="F106" s="13">
        <v>1680031</v>
      </c>
      <c r="G106" s="13">
        <v>1659388</v>
      </c>
      <c r="H106" s="13">
        <v>20643</v>
      </c>
      <c r="I106" s="13">
        <v>143973</v>
      </c>
      <c r="J106" s="13">
        <v>143753</v>
      </c>
      <c r="K106" s="13">
        <v>220</v>
      </c>
      <c r="L106" s="35">
        <v>544522</v>
      </c>
      <c r="M106" s="13">
        <v>681394</v>
      </c>
      <c r="N106" s="13">
        <v>367733</v>
      </c>
      <c r="O106" s="13">
        <v>269</v>
      </c>
      <c r="P106" s="13">
        <v>313930</v>
      </c>
      <c r="Q106" s="35">
        <v>80289</v>
      </c>
      <c r="R106" s="13">
        <v>218815</v>
      </c>
      <c r="S106" s="13">
        <v>3128</v>
      </c>
      <c r="T106" s="13">
        <v>164112</v>
      </c>
      <c r="U106" s="35">
        <v>39816</v>
      </c>
      <c r="V106" s="13">
        <v>110461</v>
      </c>
      <c r="W106" s="13">
        <v>345</v>
      </c>
      <c r="X106" s="13">
        <v>82845.75</v>
      </c>
      <c r="Y106" s="35">
        <v>18449</v>
      </c>
      <c r="Z106" s="13">
        <v>182746</v>
      </c>
      <c r="AA106" s="13">
        <v>406863</v>
      </c>
      <c r="AB106" s="1">
        <v>-165506</v>
      </c>
    </row>
    <row r="107" spans="1:28">
      <c r="A107" s="2">
        <v>265</v>
      </c>
      <c r="B107" s="1" t="s">
        <v>427</v>
      </c>
      <c r="C107" s="13">
        <v>801849</v>
      </c>
      <c r="D107" s="13">
        <v>783091.87042899372</v>
      </c>
      <c r="E107" s="13">
        <v>18757.470281488197</v>
      </c>
      <c r="F107" s="13">
        <v>810561</v>
      </c>
      <c r="G107" s="13">
        <v>797624</v>
      </c>
      <c r="H107" s="13">
        <v>12937</v>
      </c>
      <c r="I107" s="13">
        <v>12578</v>
      </c>
      <c r="J107" s="13">
        <v>12578</v>
      </c>
      <c r="K107" s="13">
        <v>0</v>
      </c>
      <c r="L107" s="35">
        <v>347533</v>
      </c>
      <c r="M107" s="13">
        <v>385707</v>
      </c>
      <c r="N107" s="13">
        <v>349329</v>
      </c>
      <c r="O107" s="13">
        <v>25359</v>
      </c>
      <c r="P107" s="13">
        <v>61737</v>
      </c>
      <c r="Q107" s="35">
        <v>31377</v>
      </c>
      <c r="R107" s="13">
        <v>93058</v>
      </c>
      <c r="S107" s="13">
        <v>1055</v>
      </c>
      <c r="T107" s="13">
        <v>69792</v>
      </c>
      <c r="U107" s="35">
        <v>3704</v>
      </c>
      <c r="V107" s="13">
        <v>0</v>
      </c>
      <c r="W107" s="13">
        <v>0</v>
      </c>
      <c r="X107" s="13">
        <v>0</v>
      </c>
      <c r="Y107" s="35">
        <v>785</v>
      </c>
      <c r="Z107" s="13">
        <v>30877</v>
      </c>
      <c r="AA107" s="13">
        <v>0</v>
      </c>
      <c r="AB107" s="1">
        <v>23814</v>
      </c>
    </row>
    <row r="108" spans="1:28">
      <c r="A108" s="2">
        <v>266</v>
      </c>
      <c r="B108" s="1" t="s">
        <v>572</v>
      </c>
      <c r="C108" s="13">
        <v>919599</v>
      </c>
      <c r="D108" s="13">
        <v>913537.67669220653</v>
      </c>
      <c r="E108" s="13">
        <v>6061.2960431718357</v>
      </c>
      <c r="F108" s="13">
        <v>1187436</v>
      </c>
      <c r="G108" s="13">
        <v>1183375</v>
      </c>
      <c r="H108" s="13">
        <v>4061</v>
      </c>
      <c r="I108" s="13">
        <v>0</v>
      </c>
      <c r="J108" s="13">
        <v>0</v>
      </c>
      <c r="K108" s="13">
        <v>0</v>
      </c>
      <c r="L108" s="35">
        <v>331066</v>
      </c>
      <c r="M108" s="13">
        <v>386405</v>
      </c>
      <c r="N108" s="13">
        <v>386635</v>
      </c>
      <c r="O108" s="13">
        <v>16588</v>
      </c>
      <c r="P108" s="13">
        <v>16358</v>
      </c>
      <c r="Q108" s="35">
        <v>58401</v>
      </c>
      <c r="R108" s="13">
        <v>193040</v>
      </c>
      <c r="S108" s="13">
        <v>0</v>
      </c>
      <c r="T108" s="13">
        <v>144780.75</v>
      </c>
      <c r="U108" s="35">
        <v>20892</v>
      </c>
      <c r="V108" s="13">
        <v>103065</v>
      </c>
      <c r="W108" s="13">
        <v>0</v>
      </c>
      <c r="X108" s="13">
        <v>92664.75</v>
      </c>
      <c r="Y108" s="35">
        <v>682</v>
      </c>
      <c r="Z108" s="13">
        <v>24135</v>
      </c>
      <c r="AA108" s="13">
        <v>0</v>
      </c>
      <c r="AB108" s="1">
        <v>18723</v>
      </c>
    </row>
    <row r="109" spans="1:28">
      <c r="A109" s="2">
        <v>267</v>
      </c>
      <c r="B109" s="1" t="s">
        <v>85</v>
      </c>
      <c r="C109" s="13">
        <v>2812827</v>
      </c>
      <c r="D109" s="13">
        <v>2712996.1290522437</v>
      </c>
      <c r="E109" s="13">
        <v>99831.306594855501</v>
      </c>
      <c r="F109" s="13">
        <v>2939794</v>
      </c>
      <c r="G109" s="13">
        <v>2813043</v>
      </c>
      <c r="H109" s="13">
        <v>126751</v>
      </c>
      <c r="I109" s="13">
        <v>435004</v>
      </c>
      <c r="J109" s="13">
        <v>427204</v>
      </c>
      <c r="K109" s="13">
        <v>7800</v>
      </c>
      <c r="L109" s="35">
        <v>779201</v>
      </c>
      <c r="M109" s="13">
        <v>937072</v>
      </c>
      <c r="N109" s="13">
        <v>561603</v>
      </c>
      <c r="O109" s="13">
        <v>27898</v>
      </c>
      <c r="P109" s="13">
        <v>403367</v>
      </c>
      <c r="Q109" s="35">
        <v>70092</v>
      </c>
      <c r="R109" s="13">
        <v>177167</v>
      </c>
      <c r="S109" s="13">
        <v>994</v>
      </c>
      <c r="T109" s="13">
        <v>132876</v>
      </c>
      <c r="U109" s="35">
        <v>19856</v>
      </c>
      <c r="V109" s="13">
        <v>74273</v>
      </c>
      <c r="W109" s="13">
        <v>0</v>
      </c>
      <c r="X109" s="13">
        <v>54107.25</v>
      </c>
      <c r="Y109" s="35">
        <v>1801</v>
      </c>
      <c r="Z109" s="13">
        <v>213025</v>
      </c>
      <c r="AA109" s="13">
        <v>18647</v>
      </c>
      <c r="AB109" s="1">
        <v>151840</v>
      </c>
    </row>
    <row r="110" spans="1:28">
      <c r="A110" s="2">
        <v>268</v>
      </c>
      <c r="B110" s="1" t="s">
        <v>86</v>
      </c>
      <c r="C110" s="13">
        <v>90811423</v>
      </c>
      <c r="D110" s="13">
        <v>89189471.942364857</v>
      </c>
      <c r="E110" s="13">
        <v>1621951.5989327002</v>
      </c>
      <c r="F110" s="13">
        <v>86540639</v>
      </c>
      <c r="G110" s="13">
        <v>84795636</v>
      </c>
      <c r="H110" s="13">
        <v>1745003</v>
      </c>
      <c r="I110" s="13">
        <v>2933723</v>
      </c>
      <c r="J110" s="13">
        <v>2933723</v>
      </c>
      <c r="K110" s="13">
        <v>0</v>
      </c>
      <c r="L110" s="35">
        <v>37437374</v>
      </c>
      <c r="M110" s="13">
        <v>41961081</v>
      </c>
      <c r="N110" s="13">
        <v>32954383</v>
      </c>
      <c r="O110" s="13">
        <v>1852207</v>
      </c>
      <c r="P110" s="13">
        <v>10858905</v>
      </c>
      <c r="Q110" s="35">
        <v>562526</v>
      </c>
      <c r="R110" s="13">
        <v>1773028</v>
      </c>
      <c r="S110" s="13">
        <v>7654</v>
      </c>
      <c r="T110" s="13">
        <v>1329771</v>
      </c>
      <c r="U110" s="35">
        <v>176011</v>
      </c>
      <c r="V110" s="13">
        <v>483835</v>
      </c>
      <c r="W110" s="13">
        <v>6941</v>
      </c>
      <c r="X110" s="13">
        <v>362875.5</v>
      </c>
      <c r="Y110" s="35">
        <v>203570</v>
      </c>
      <c r="Z110" s="13">
        <v>4592485</v>
      </c>
      <c r="AA110" s="13">
        <v>1122021</v>
      </c>
      <c r="AB110" s="1">
        <v>2670884</v>
      </c>
    </row>
    <row r="111" spans="1:28">
      <c r="A111" s="2">
        <v>269</v>
      </c>
      <c r="B111" s="1" t="s">
        <v>87</v>
      </c>
      <c r="C111" s="13">
        <v>1120855</v>
      </c>
      <c r="D111" s="13">
        <v>1071748.5639866681</v>
      </c>
      <c r="E111" s="13">
        <v>49106.635680749991</v>
      </c>
      <c r="F111" s="13">
        <v>1322386</v>
      </c>
      <c r="G111" s="13">
        <v>1288861</v>
      </c>
      <c r="H111" s="13">
        <v>33525</v>
      </c>
      <c r="I111" s="13">
        <v>22214</v>
      </c>
      <c r="J111" s="13">
        <v>22214</v>
      </c>
      <c r="K111" s="13">
        <v>0</v>
      </c>
      <c r="L111" s="35">
        <v>562531</v>
      </c>
      <c r="M111" s="13">
        <v>640624</v>
      </c>
      <c r="N111" s="13">
        <v>632875</v>
      </c>
      <c r="O111" s="13">
        <v>102464</v>
      </c>
      <c r="P111" s="13">
        <v>110213</v>
      </c>
      <c r="Q111" s="35">
        <v>56913</v>
      </c>
      <c r="R111" s="13">
        <v>161839</v>
      </c>
      <c r="S111" s="13">
        <v>0</v>
      </c>
      <c r="T111" s="13">
        <v>121380</v>
      </c>
      <c r="U111" s="35">
        <v>35260</v>
      </c>
      <c r="V111" s="13">
        <v>75129</v>
      </c>
      <c r="W111" s="13">
        <v>272</v>
      </c>
      <c r="X111" s="13">
        <v>56346.75</v>
      </c>
      <c r="Y111" s="35">
        <v>3964</v>
      </c>
      <c r="Z111" s="13">
        <v>12018</v>
      </c>
      <c r="AA111" s="13">
        <v>37078</v>
      </c>
      <c r="AB111" s="1">
        <v>-17825</v>
      </c>
    </row>
    <row r="112" spans="1:28">
      <c r="A112" s="2">
        <v>273</v>
      </c>
      <c r="B112" s="1" t="s">
        <v>88</v>
      </c>
      <c r="C112" s="13">
        <v>1760039</v>
      </c>
      <c r="D112" s="13">
        <v>1725272.9882216472</v>
      </c>
      <c r="E112" s="13">
        <v>34765.747969451484</v>
      </c>
      <c r="F112" s="13">
        <v>1691242</v>
      </c>
      <c r="G112" s="13">
        <v>1629433</v>
      </c>
      <c r="H112" s="13">
        <v>61809</v>
      </c>
      <c r="I112" s="13">
        <v>109923</v>
      </c>
      <c r="J112" s="13">
        <v>109923</v>
      </c>
      <c r="K112" s="13">
        <v>0</v>
      </c>
      <c r="L112" s="35">
        <v>257354</v>
      </c>
      <c r="M112" s="13">
        <v>352480</v>
      </c>
      <c r="N112" s="13">
        <v>255938</v>
      </c>
      <c r="O112" s="13">
        <v>0</v>
      </c>
      <c r="P112" s="13">
        <v>96542</v>
      </c>
      <c r="Q112" s="35">
        <v>39354</v>
      </c>
      <c r="R112" s="13">
        <v>206215</v>
      </c>
      <c r="S112" s="13">
        <v>2204</v>
      </c>
      <c r="T112" s="13">
        <v>154662</v>
      </c>
      <c r="U112" s="35">
        <v>32593</v>
      </c>
      <c r="V112" s="13">
        <v>59110</v>
      </c>
      <c r="W112" s="13">
        <v>0</v>
      </c>
      <c r="X112" s="13">
        <v>44332.5</v>
      </c>
      <c r="Y112" s="35">
        <v>2896</v>
      </c>
      <c r="Z112" s="13">
        <v>165782</v>
      </c>
      <c r="AA112" s="13">
        <v>79131</v>
      </c>
      <c r="AB112" s="1">
        <v>66522</v>
      </c>
    </row>
    <row r="113" spans="1:28">
      <c r="A113" s="2">
        <v>274</v>
      </c>
      <c r="B113" s="1" t="s">
        <v>89</v>
      </c>
      <c r="C113" s="13">
        <v>4956332</v>
      </c>
      <c r="D113" s="13">
        <v>4878231.5487484345</v>
      </c>
      <c r="E113" s="13">
        <v>78100.546506978644</v>
      </c>
      <c r="F113" s="13">
        <v>5432851</v>
      </c>
      <c r="G113" s="13">
        <v>5322270</v>
      </c>
      <c r="H113" s="13">
        <v>110581</v>
      </c>
      <c r="I113" s="13">
        <v>202285</v>
      </c>
      <c r="J113" s="13">
        <v>195282</v>
      </c>
      <c r="K113" s="13">
        <v>7003</v>
      </c>
      <c r="L113" s="35">
        <v>1760151</v>
      </c>
      <c r="M113" s="13">
        <v>2116727</v>
      </c>
      <c r="N113" s="13">
        <v>1382225</v>
      </c>
      <c r="O113" s="13">
        <v>0</v>
      </c>
      <c r="P113" s="13">
        <v>734502</v>
      </c>
      <c r="Q113" s="35">
        <v>72384</v>
      </c>
      <c r="R113" s="13">
        <v>191997</v>
      </c>
      <c r="S113" s="13">
        <v>0</v>
      </c>
      <c r="T113" s="13">
        <v>143997.75</v>
      </c>
      <c r="U113" s="35">
        <v>12353</v>
      </c>
      <c r="V113" s="13">
        <v>1</v>
      </c>
      <c r="W113" s="13">
        <v>0</v>
      </c>
      <c r="X113" s="13">
        <v>0</v>
      </c>
      <c r="Y113" s="35">
        <v>5345</v>
      </c>
      <c r="Z113" s="13">
        <v>122018</v>
      </c>
      <c r="AA113" s="13">
        <v>12375</v>
      </c>
      <c r="AB113" s="1">
        <v>87029</v>
      </c>
    </row>
    <row r="114" spans="1:28">
      <c r="A114" s="2">
        <v>275</v>
      </c>
      <c r="B114" s="1" t="s">
        <v>90</v>
      </c>
      <c r="C114" s="13">
        <v>8653995</v>
      </c>
      <c r="D114" s="13">
        <v>8524135.1290492844</v>
      </c>
      <c r="E114" s="13">
        <v>129860.33311859766</v>
      </c>
      <c r="F114" s="13">
        <v>9766168</v>
      </c>
      <c r="G114" s="13">
        <v>9591325</v>
      </c>
      <c r="H114" s="13">
        <v>174843</v>
      </c>
      <c r="I114" s="13">
        <v>332470</v>
      </c>
      <c r="J114" s="13">
        <v>292408</v>
      </c>
      <c r="K114" s="13">
        <v>40062</v>
      </c>
      <c r="L114" s="35">
        <v>2902999</v>
      </c>
      <c r="M114" s="13">
        <v>3586808</v>
      </c>
      <c r="N114" s="13">
        <v>2012259</v>
      </c>
      <c r="O114" s="13">
        <v>0</v>
      </c>
      <c r="P114" s="13">
        <v>1574549</v>
      </c>
      <c r="Q114" s="35">
        <v>148560</v>
      </c>
      <c r="R114" s="13">
        <v>380990</v>
      </c>
      <c r="S114" s="13">
        <v>476</v>
      </c>
      <c r="T114" s="13">
        <v>285742.5</v>
      </c>
      <c r="U114" s="35">
        <v>45386</v>
      </c>
      <c r="V114" s="13">
        <v>64089</v>
      </c>
      <c r="W114" s="13">
        <v>543</v>
      </c>
      <c r="X114" s="13">
        <v>47267.25</v>
      </c>
      <c r="Y114" s="35">
        <v>21978</v>
      </c>
      <c r="Z114" s="13">
        <v>205172</v>
      </c>
      <c r="AA114" s="13">
        <v>75378</v>
      </c>
      <c r="AB114" s="1">
        <v>103398</v>
      </c>
    </row>
    <row r="115" spans="1:28">
      <c r="A115" s="2">
        <v>277</v>
      </c>
      <c r="B115" s="1" t="s">
        <v>91</v>
      </c>
      <c r="C115" s="13">
        <v>75349</v>
      </c>
      <c r="D115" s="13">
        <v>73281.601174716183</v>
      </c>
      <c r="E115" s="13">
        <v>2067.5635710643369</v>
      </c>
      <c r="F115" s="13">
        <v>67429</v>
      </c>
      <c r="G115" s="13">
        <v>67429</v>
      </c>
      <c r="H115" s="13">
        <v>0</v>
      </c>
      <c r="I115" s="13">
        <v>228</v>
      </c>
      <c r="J115" s="13">
        <v>228</v>
      </c>
      <c r="K115" s="13">
        <v>0</v>
      </c>
      <c r="L115" s="35">
        <v>25944</v>
      </c>
      <c r="M115" s="13">
        <v>43160</v>
      </c>
      <c r="N115" s="13">
        <v>940</v>
      </c>
      <c r="O115" s="13">
        <v>0</v>
      </c>
      <c r="P115" s="13">
        <v>19458</v>
      </c>
      <c r="Q115" s="35">
        <v>0</v>
      </c>
      <c r="R115" s="13">
        <v>-1</v>
      </c>
      <c r="S115" s="13">
        <v>0</v>
      </c>
      <c r="T115" s="13">
        <v>0</v>
      </c>
      <c r="U115" s="35">
        <v>0</v>
      </c>
      <c r="V115" s="13">
        <v>0</v>
      </c>
      <c r="W115" s="13">
        <v>0</v>
      </c>
      <c r="X115" s="13">
        <v>0</v>
      </c>
      <c r="Y115" s="35">
        <v>0</v>
      </c>
      <c r="Z115" s="13">
        <v>0</v>
      </c>
      <c r="AA115" s="13">
        <v>0</v>
      </c>
      <c r="AB115" s="1">
        <v>0</v>
      </c>
    </row>
    <row r="116" spans="1:28">
      <c r="A116" s="2">
        <v>278</v>
      </c>
      <c r="B116" s="1" t="s">
        <v>573</v>
      </c>
      <c r="C116" s="13">
        <v>314881</v>
      </c>
      <c r="D116" s="13">
        <v>314880.56920988741</v>
      </c>
      <c r="E116" s="13">
        <v>0</v>
      </c>
      <c r="F116" s="13">
        <v>507935</v>
      </c>
      <c r="G116" s="13">
        <v>507935</v>
      </c>
      <c r="H116" s="13">
        <v>0</v>
      </c>
      <c r="I116" s="13">
        <v>4790</v>
      </c>
      <c r="J116" s="13">
        <v>4790</v>
      </c>
      <c r="K116" s="13">
        <v>0</v>
      </c>
      <c r="L116" s="35">
        <v>141905</v>
      </c>
      <c r="M116" s="13">
        <v>184951</v>
      </c>
      <c r="N116" s="13">
        <v>120699</v>
      </c>
      <c r="O116" s="13">
        <v>5256</v>
      </c>
      <c r="P116" s="13">
        <v>69508</v>
      </c>
      <c r="Q116" s="35">
        <v>27815</v>
      </c>
      <c r="R116" s="13">
        <v>149985</v>
      </c>
      <c r="S116" s="13">
        <v>0</v>
      </c>
      <c r="T116" s="13">
        <v>112489.5</v>
      </c>
      <c r="U116" s="35">
        <v>8714</v>
      </c>
      <c r="V116" s="13">
        <v>41474</v>
      </c>
      <c r="W116" s="13">
        <v>0</v>
      </c>
      <c r="X116" s="13">
        <v>31105.5</v>
      </c>
      <c r="Y116" s="35">
        <v>19406</v>
      </c>
      <c r="Z116" s="13">
        <v>20883</v>
      </c>
      <c r="AA116" s="13">
        <v>0</v>
      </c>
      <c r="AB116" s="1">
        <v>16718</v>
      </c>
    </row>
    <row r="117" spans="1:28">
      <c r="A117" s="2">
        <v>279</v>
      </c>
      <c r="B117" s="1" t="s">
        <v>92</v>
      </c>
      <c r="C117" s="13">
        <v>386543</v>
      </c>
      <c r="D117" s="13">
        <v>380841.57094640436</v>
      </c>
      <c r="E117" s="13">
        <v>5701.1398082122414</v>
      </c>
      <c r="F117" s="13">
        <v>341260</v>
      </c>
      <c r="G117" s="13">
        <v>341260</v>
      </c>
      <c r="H117" s="13">
        <v>0</v>
      </c>
      <c r="I117" s="13">
        <v>44876</v>
      </c>
      <c r="J117" s="13">
        <v>44876</v>
      </c>
      <c r="K117" s="13">
        <v>0</v>
      </c>
      <c r="L117" s="35">
        <v>147066</v>
      </c>
      <c r="M117" s="13">
        <v>186264</v>
      </c>
      <c r="N117" s="13">
        <v>74425</v>
      </c>
      <c r="O117" s="13">
        <v>0</v>
      </c>
      <c r="P117" s="13">
        <v>110299.5</v>
      </c>
      <c r="Q117" s="35">
        <v>10435</v>
      </c>
      <c r="R117" s="13">
        <v>2980</v>
      </c>
      <c r="S117" s="13">
        <v>0</v>
      </c>
      <c r="T117" s="13">
        <v>2235.75</v>
      </c>
      <c r="U117" s="35">
        <v>1993</v>
      </c>
      <c r="V117" s="13">
        <v>3924</v>
      </c>
      <c r="W117" s="13">
        <v>0</v>
      </c>
      <c r="X117" s="13">
        <v>2943</v>
      </c>
      <c r="Y117" s="35">
        <v>900</v>
      </c>
      <c r="Z117" s="13">
        <v>7321</v>
      </c>
      <c r="AA117" s="13">
        <v>31527</v>
      </c>
      <c r="AB117" s="1">
        <v>-17394</v>
      </c>
    </row>
    <row r="118" spans="1:28">
      <c r="A118" s="2">
        <v>280</v>
      </c>
      <c r="B118" s="1" t="s">
        <v>574</v>
      </c>
      <c r="C118" s="13">
        <v>147955</v>
      </c>
      <c r="D118" s="13">
        <v>147954.98106963464</v>
      </c>
      <c r="E118" s="13">
        <v>0</v>
      </c>
      <c r="F118" s="13">
        <v>237472</v>
      </c>
      <c r="G118" s="13">
        <v>237472</v>
      </c>
      <c r="H118" s="13">
        <v>0</v>
      </c>
      <c r="I118" s="13">
        <v>7945</v>
      </c>
      <c r="J118" s="13">
        <v>7945</v>
      </c>
      <c r="K118" s="13">
        <v>0</v>
      </c>
      <c r="L118" s="35">
        <v>120667</v>
      </c>
      <c r="M118" s="13">
        <v>152991</v>
      </c>
      <c r="N118" s="13">
        <v>125718</v>
      </c>
      <c r="O118" s="13">
        <v>12949</v>
      </c>
      <c r="P118" s="13">
        <v>40222</v>
      </c>
      <c r="Q118" s="35">
        <v>9071</v>
      </c>
      <c r="R118" s="13">
        <v>-1</v>
      </c>
      <c r="S118" s="13">
        <v>0</v>
      </c>
      <c r="T118" s="13">
        <v>0</v>
      </c>
      <c r="U118" s="35">
        <v>3962</v>
      </c>
      <c r="V118" s="13">
        <v>21864</v>
      </c>
      <c r="W118" s="13">
        <v>0</v>
      </c>
      <c r="X118" s="13">
        <v>15619.5</v>
      </c>
      <c r="Y118" s="35">
        <v>8751</v>
      </c>
      <c r="Z118" s="13">
        <v>87373</v>
      </c>
      <c r="AA118" s="13">
        <v>5105</v>
      </c>
      <c r="AB118" s="1">
        <v>63484</v>
      </c>
    </row>
    <row r="119" spans="1:28">
      <c r="A119" s="2">
        <v>281</v>
      </c>
      <c r="B119" s="1" t="s">
        <v>93</v>
      </c>
      <c r="C119" s="13">
        <v>10387843</v>
      </c>
      <c r="D119" s="13">
        <v>10155930.785972869</v>
      </c>
      <c r="E119" s="13">
        <v>231912.60316237065</v>
      </c>
      <c r="F119" s="13">
        <v>10919342</v>
      </c>
      <c r="G119" s="13">
        <v>10620709</v>
      </c>
      <c r="H119" s="13">
        <v>298633</v>
      </c>
      <c r="I119" s="13">
        <v>374808</v>
      </c>
      <c r="J119" s="13">
        <v>371073</v>
      </c>
      <c r="K119" s="13">
        <v>3735</v>
      </c>
      <c r="L119" s="35">
        <v>3212759</v>
      </c>
      <c r="M119" s="13">
        <v>3748393</v>
      </c>
      <c r="N119" s="13">
        <v>2182476</v>
      </c>
      <c r="O119" s="13">
        <v>0</v>
      </c>
      <c r="P119" s="13">
        <v>1565917</v>
      </c>
      <c r="Q119" s="35">
        <v>239536</v>
      </c>
      <c r="R119" s="13">
        <v>542751</v>
      </c>
      <c r="S119" s="13">
        <v>8247</v>
      </c>
      <c r="T119" s="13">
        <v>407064</v>
      </c>
      <c r="U119" s="35">
        <v>19627</v>
      </c>
      <c r="V119" s="13">
        <v>82715</v>
      </c>
      <c r="W119" s="13">
        <v>69</v>
      </c>
      <c r="X119" s="13">
        <v>61237.5</v>
      </c>
      <c r="Y119" s="35">
        <v>11579</v>
      </c>
      <c r="Z119" s="13">
        <v>396789</v>
      </c>
      <c r="AA119" s="13">
        <v>61285</v>
      </c>
      <c r="AB119" s="1">
        <v>264284</v>
      </c>
    </row>
    <row r="120" spans="1:28">
      <c r="A120" s="2">
        <v>282</v>
      </c>
      <c r="B120" s="1" t="s">
        <v>428</v>
      </c>
      <c r="C120" s="13">
        <v>1606089</v>
      </c>
      <c r="D120" s="13">
        <v>1594273.0773353861</v>
      </c>
      <c r="E120" s="13">
        <v>11815.79233063735</v>
      </c>
      <c r="F120" s="13">
        <v>1495657</v>
      </c>
      <c r="G120" s="13">
        <v>1484302</v>
      </c>
      <c r="H120" s="13">
        <v>11355</v>
      </c>
      <c r="I120" s="13">
        <v>67717</v>
      </c>
      <c r="J120" s="13">
        <v>67267</v>
      </c>
      <c r="K120" s="13">
        <v>450</v>
      </c>
      <c r="L120" s="35">
        <v>950100</v>
      </c>
      <c r="M120" s="13">
        <v>1038833</v>
      </c>
      <c r="N120" s="13">
        <v>926840</v>
      </c>
      <c r="O120" s="13">
        <v>38780</v>
      </c>
      <c r="P120" s="13">
        <v>150773</v>
      </c>
      <c r="Q120" s="35">
        <v>34999</v>
      </c>
      <c r="R120" s="13">
        <v>130085</v>
      </c>
      <c r="S120" s="13">
        <v>369</v>
      </c>
      <c r="T120" s="13">
        <v>97563.75</v>
      </c>
      <c r="U120" s="35">
        <v>5797</v>
      </c>
      <c r="V120" s="13">
        <v>13317</v>
      </c>
      <c r="W120" s="13">
        <v>0</v>
      </c>
      <c r="X120" s="13">
        <v>9987</v>
      </c>
      <c r="Y120" s="35">
        <v>9563</v>
      </c>
      <c r="Z120" s="13">
        <v>7824</v>
      </c>
      <c r="AA120" s="13">
        <v>4123</v>
      </c>
      <c r="AB120" s="1">
        <v>3431</v>
      </c>
    </row>
    <row r="121" spans="1:28">
      <c r="A121" s="2">
        <v>285</v>
      </c>
      <c r="B121" s="1" t="s">
        <v>94</v>
      </c>
      <c r="C121" s="13">
        <v>1393979</v>
      </c>
      <c r="D121" s="13">
        <v>1375931.198534698</v>
      </c>
      <c r="E121" s="13">
        <v>18047.82910741966</v>
      </c>
      <c r="F121" s="13">
        <v>1746336</v>
      </c>
      <c r="G121" s="13">
        <v>1738874</v>
      </c>
      <c r="H121" s="13">
        <v>7462</v>
      </c>
      <c r="I121" s="13">
        <v>33314</v>
      </c>
      <c r="J121" s="13">
        <v>30688</v>
      </c>
      <c r="K121" s="13">
        <v>2626</v>
      </c>
      <c r="L121" s="35">
        <v>523031</v>
      </c>
      <c r="M121" s="13">
        <v>626938</v>
      </c>
      <c r="N121" s="13">
        <v>399671</v>
      </c>
      <c r="O121" s="13">
        <v>60110</v>
      </c>
      <c r="P121" s="13">
        <v>287377</v>
      </c>
      <c r="Q121" s="35">
        <v>98329</v>
      </c>
      <c r="R121" s="13">
        <v>235633</v>
      </c>
      <c r="S121" s="13">
        <v>0</v>
      </c>
      <c r="T121" s="13">
        <v>176725.5</v>
      </c>
      <c r="U121" s="35">
        <v>35342</v>
      </c>
      <c r="V121" s="13">
        <v>119522</v>
      </c>
      <c r="W121" s="13">
        <v>0</v>
      </c>
      <c r="X121" s="13">
        <v>68241</v>
      </c>
      <c r="Y121" s="35">
        <v>10088</v>
      </c>
      <c r="Z121" s="13">
        <v>100912</v>
      </c>
      <c r="AA121" s="13">
        <v>24993</v>
      </c>
      <c r="AB121" s="1">
        <v>58974</v>
      </c>
    </row>
    <row r="122" spans="1:28">
      <c r="A122" s="2">
        <v>286</v>
      </c>
      <c r="B122" s="1" t="s">
        <v>575</v>
      </c>
      <c r="C122" s="13">
        <v>375824</v>
      </c>
      <c r="D122" s="13">
        <v>371194.97291872371</v>
      </c>
      <c r="E122" s="13">
        <v>4628.6745752214511</v>
      </c>
      <c r="F122" s="13">
        <v>414291</v>
      </c>
      <c r="G122" s="13">
        <v>411320</v>
      </c>
      <c r="H122" s="13">
        <v>2971</v>
      </c>
      <c r="I122" s="13">
        <v>32054</v>
      </c>
      <c r="J122" s="13">
        <v>32054</v>
      </c>
      <c r="K122" s="13">
        <v>0</v>
      </c>
      <c r="L122" s="35">
        <v>158257</v>
      </c>
      <c r="M122" s="13">
        <v>189177</v>
      </c>
      <c r="N122" s="13">
        <v>120941</v>
      </c>
      <c r="O122" s="13">
        <v>5199</v>
      </c>
      <c r="P122" s="13">
        <v>73435</v>
      </c>
      <c r="Q122" s="35">
        <v>10550</v>
      </c>
      <c r="R122" s="13">
        <v>102650</v>
      </c>
      <c r="S122" s="13">
        <v>0</v>
      </c>
      <c r="T122" s="13">
        <v>76988.25</v>
      </c>
      <c r="U122" s="35">
        <v>12818</v>
      </c>
      <c r="V122" s="13">
        <v>56714</v>
      </c>
      <c r="W122" s="13">
        <v>0</v>
      </c>
      <c r="X122" s="13">
        <v>42535.5</v>
      </c>
      <c r="Y122" s="35">
        <v>3890</v>
      </c>
      <c r="Z122" s="13">
        <v>12930</v>
      </c>
      <c r="AA122" s="13">
        <v>9253</v>
      </c>
      <c r="AB122" s="1">
        <v>13112</v>
      </c>
    </row>
    <row r="123" spans="1:28">
      <c r="A123" s="2">
        <v>289</v>
      </c>
      <c r="B123" s="1" t="s">
        <v>95</v>
      </c>
      <c r="C123" s="13">
        <v>8530299</v>
      </c>
      <c r="D123" s="13">
        <v>8243491.6161871562</v>
      </c>
      <c r="E123" s="13">
        <v>286807.08293011948</v>
      </c>
      <c r="F123" s="13">
        <v>9179790</v>
      </c>
      <c r="G123" s="13">
        <v>8950242</v>
      </c>
      <c r="H123" s="13">
        <v>229548</v>
      </c>
      <c r="I123" s="13">
        <v>439653</v>
      </c>
      <c r="J123" s="13">
        <v>433541</v>
      </c>
      <c r="K123" s="13">
        <v>6112</v>
      </c>
      <c r="L123" s="35">
        <v>4134277</v>
      </c>
      <c r="M123" s="13">
        <v>5048507</v>
      </c>
      <c r="N123" s="13">
        <v>3857555</v>
      </c>
      <c r="O123" s="13">
        <v>195133</v>
      </c>
      <c r="P123" s="13">
        <v>1386085</v>
      </c>
      <c r="Q123" s="35">
        <v>40190</v>
      </c>
      <c r="R123" s="13">
        <v>135857</v>
      </c>
      <c r="S123" s="13">
        <v>0</v>
      </c>
      <c r="T123" s="13">
        <v>101893.5</v>
      </c>
      <c r="U123" s="35">
        <v>4009</v>
      </c>
      <c r="V123" s="13">
        <v>20007</v>
      </c>
      <c r="W123" s="13">
        <v>3333</v>
      </c>
      <c r="X123" s="13">
        <v>14206.5</v>
      </c>
      <c r="Y123" s="35">
        <v>20856</v>
      </c>
      <c r="Z123" s="13">
        <v>185380</v>
      </c>
      <c r="AA123" s="13">
        <v>63386</v>
      </c>
      <c r="AB123" s="1">
        <v>96683</v>
      </c>
    </row>
    <row r="124" spans="1:28">
      <c r="A124" s="2">
        <v>291</v>
      </c>
      <c r="B124" s="1" t="s">
        <v>576</v>
      </c>
      <c r="C124" s="13">
        <v>924283</v>
      </c>
      <c r="D124" s="13">
        <v>924282.8014205686</v>
      </c>
      <c r="E124" s="13">
        <v>0</v>
      </c>
      <c r="F124" s="13">
        <v>968742</v>
      </c>
      <c r="G124" s="13">
        <v>956228</v>
      </c>
      <c r="H124" s="13">
        <v>12514</v>
      </c>
      <c r="I124" s="13">
        <v>64788</v>
      </c>
      <c r="J124" s="13">
        <v>47408</v>
      </c>
      <c r="K124" s="13">
        <v>17380</v>
      </c>
      <c r="L124" s="35">
        <v>401269</v>
      </c>
      <c r="M124" s="13">
        <v>418019</v>
      </c>
      <c r="N124" s="13">
        <v>454342</v>
      </c>
      <c r="O124" s="13">
        <v>14365</v>
      </c>
      <c r="P124" s="13">
        <v>-21958</v>
      </c>
      <c r="Q124" s="35">
        <v>23491</v>
      </c>
      <c r="R124" s="13">
        <v>35644</v>
      </c>
      <c r="S124" s="13">
        <v>0</v>
      </c>
      <c r="T124" s="13">
        <v>26733.75</v>
      </c>
      <c r="U124" s="35">
        <v>1653</v>
      </c>
      <c r="V124" s="13">
        <v>742</v>
      </c>
      <c r="W124" s="13">
        <v>0</v>
      </c>
      <c r="X124" s="13">
        <v>556.5</v>
      </c>
      <c r="Y124" s="35">
        <v>854</v>
      </c>
      <c r="Z124" s="13">
        <v>0</v>
      </c>
      <c r="AA124" s="13">
        <v>0</v>
      </c>
      <c r="AB124" s="1">
        <v>0</v>
      </c>
    </row>
    <row r="125" spans="1:28">
      <c r="A125" s="2">
        <v>292</v>
      </c>
      <c r="B125" s="1" t="s">
        <v>577</v>
      </c>
      <c r="C125" s="13">
        <v>293759</v>
      </c>
      <c r="D125" s="13">
        <v>286844.87367583532</v>
      </c>
      <c r="E125" s="13">
        <v>6913.6657992428754</v>
      </c>
      <c r="F125" s="13">
        <v>438518</v>
      </c>
      <c r="G125" s="13">
        <v>432580</v>
      </c>
      <c r="H125" s="13">
        <v>5938</v>
      </c>
      <c r="I125" s="13">
        <v>21922</v>
      </c>
      <c r="J125" s="13">
        <v>11922</v>
      </c>
      <c r="K125" s="13">
        <v>10000</v>
      </c>
      <c r="L125" s="35">
        <v>417186</v>
      </c>
      <c r="M125" s="13">
        <v>450575</v>
      </c>
      <c r="N125" s="13">
        <v>382068</v>
      </c>
      <c r="O125" s="13">
        <v>57295</v>
      </c>
      <c r="P125" s="13">
        <v>125802</v>
      </c>
      <c r="Q125" s="35">
        <v>15677</v>
      </c>
      <c r="R125" s="13">
        <v>87688</v>
      </c>
      <c r="S125" s="13">
        <v>0</v>
      </c>
      <c r="T125" s="13">
        <v>65766</v>
      </c>
      <c r="U125" s="35">
        <v>6625</v>
      </c>
      <c r="V125" s="13">
        <v>37288</v>
      </c>
      <c r="W125" s="13">
        <v>0</v>
      </c>
      <c r="X125" s="13">
        <v>27965.25</v>
      </c>
      <c r="Y125" s="35">
        <v>0</v>
      </c>
      <c r="Z125" s="13">
        <v>14594</v>
      </c>
      <c r="AA125" s="13">
        <v>61334</v>
      </c>
      <c r="AB125" s="1">
        <v>-33749</v>
      </c>
    </row>
    <row r="126" spans="1:28">
      <c r="A126" s="2">
        <v>293</v>
      </c>
      <c r="B126" s="1" t="s">
        <v>96</v>
      </c>
      <c r="C126" s="13">
        <v>3753182</v>
      </c>
      <c r="D126" s="13">
        <v>3633198.4217082798</v>
      </c>
      <c r="E126" s="13">
        <v>119984.04880881679</v>
      </c>
      <c r="F126" s="13">
        <v>3747209</v>
      </c>
      <c r="G126" s="13">
        <v>3631125</v>
      </c>
      <c r="H126" s="13">
        <v>116084</v>
      </c>
      <c r="I126" s="13">
        <v>106630</v>
      </c>
      <c r="J126" s="13">
        <v>106265</v>
      </c>
      <c r="K126" s="13">
        <v>365</v>
      </c>
      <c r="L126" s="35">
        <v>685653</v>
      </c>
      <c r="M126" s="13">
        <v>836435</v>
      </c>
      <c r="N126" s="13">
        <v>516962</v>
      </c>
      <c r="O126" s="13">
        <v>0</v>
      </c>
      <c r="P126" s="13">
        <v>319473</v>
      </c>
      <c r="Q126" s="35">
        <v>26959</v>
      </c>
      <c r="R126" s="13">
        <v>154823</v>
      </c>
      <c r="S126" s="13">
        <v>22</v>
      </c>
      <c r="T126" s="13">
        <v>116118</v>
      </c>
      <c r="U126" s="35">
        <v>0</v>
      </c>
      <c r="V126" s="13">
        <v>0</v>
      </c>
      <c r="W126" s="13">
        <v>0</v>
      </c>
      <c r="X126" s="13">
        <v>0</v>
      </c>
      <c r="Y126" s="35">
        <v>27292</v>
      </c>
      <c r="Z126" s="13">
        <v>200088</v>
      </c>
      <c r="AA126" s="13">
        <v>80840</v>
      </c>
      <c r="AB126" s="1">
        <v>95317</v>
      </c>
    </row>
    <row r="127" spans="1:28">
      <c r="A127" s="2">
        <v>294</v>
      </c>
      <c r="B127" s="1" t="s">
        <v>97</v>
      </c>
      <c r="C127" s="13">
        <v>3979722</v>
      </c>
      <c r="D127" s="13">
        <v>3868208.2204785068</v>
      </c>
      <c r="E127" s="13">
        <v>111513.70772735967</v>
      </c>
      <c r="F127" s="13">
        <v>4404878</v>
      </c>
      <c r="G127" s="13">
        <v>4294134</v>
      </c>
      <c r="H127" s="13">
        <v>110744</v>
      </c>
      <c r="I127" s="13">
        <v>132338</v>
      </c>
      <c r="J127" s="13">
        <v>131442</v>
      </c>
      <c r="K127" s="13">
        <v>896</v>
      </c>
      <c r="L127" s="35">
        <v>1417823</v>
      </c>
      <c r="M127" s="13">
        <v>1512084</v>
      </c>
      <c r="N127" s="13">
        <v>1433908</v>
      </c>
      <c r="O127" s="13">
        <v>63752</v>
      </c>
      <c r="P127" s="13">
        <v>141928</v>
      </c>
      <c r="Q127" s="35">
        <v>81839</v>
      </c>
      <c r="R127" s="13">
        <v>147015</v>
      </c>
      <c r="S127" s="13">
        <v>6658</v>
      </c>
      <c r="T127" s="13">
        <v>110262</v>
      </c>
      <c r="U127" s="35">
        <v>37025</v>
      </c>
      <c r="V127" s="13">
        <v>100077</v>
      </c>
      <c r="W127" s="13">
        <v>202</v>
      </c>
      <c r="X127" s="13">
        <v>74881.5</v>
      </c>
      <c r="Y127" s="35">
        <v>22898</v>
      </c>
      <c r="Z127" s="13">
        <v>187122</v>
      </c>
      <c r="AA127" s="13">
        <v>315556</v>
      </c>
      <c r="AB127" s="1">
        <v>-94296</v>
      </c>
    </row>
    <row r="128" spans="1:28">
      <c r="A128" s="2">
        <v>296</v>
      </c>
      <c r="B128" s="1" t="s">
        <v>98</v>
      </c>
      <c r="C128" s="13">
        <v>4946843</v>
      </c>
      <c r="D128" s="13">
        <v>4812799.4158419147</v>
      </c>
      <c r="E128" s="13">
        <v>134043.48109205428</v>
      </c>
      <c r="F128" s="13">
        <v>5100981</v>
      </c>
      <c r="G128" s="13">
        <v>4945543</v>
      </c>
      <c r="H128" s="13">
        <v>155438</v>
      </c>
      <c r="I128" s="13">
        <v>265982</v>
      </c>
      <c r="J128" s="13">
        <v>254689</v>
      </c>
      <c r="K128" s="13">
        <v>11293</v>
      </c>
      <c r="L128" s="35">
        <v>1519044</v>
      </c>
      <c r="M128" s="13">
        <v>1806970</v>
      </c>
      <c r="N128" s="13">
        <v>1374611</v>
      </c>
      <c r="O128" s="13">
        <v>0</v>
      </c>
      <c r="P128" s="13">
        <v>432359</v>
      </c>
      <c r="Q128" s="35">
        <v>101162</v>
      </c>
      <c r="R128" s="13">
        <v>219669</v>
      </c>
      <c r="S128" s="13">
        <v>1846</v>
      </c>
      <c r="T128" s="13">
        <v>164752.5</v>
      </c>
      <c r="U128" s="35">
        <v>51815</v>
      </c>
      <c r="V128" s="13">
        <v>83749</v>
      </c>
      <c r="W128" s="13">
        <v>0</v>
      </c>
      <c r="X128" s="13">
        <v>62811.75</v>
      </c>
      <c r="Y128" s="35">
        <v>171</v>
      </c>
      <c r="Z128" s="13">
        <v>484954</v>
      </c>
      <c r="AA128" s="13">
        <v>517330</v>
      </c>
      <c r="AB128" s="1">
        <v>-14864</v>
      </c>
    </row>
    <row r="129" spans="1:28">
      <c r="A129" s="2">
        <v>297</v>
      </c>
      <c r="B129" s="1" t="s">
        <v>99</v>
      </c>
      <c r="C129" s="13">
        <v>2459006</v>
      </c>
      <c r="D129" s="13">
        <v>2376747.6346654389</v>
      </c>
      <c r="E129" s="13">
        <v>82258.350152789964</v>
      </c>
      <c r="F129" s="13">
        <v>2410000</v>
      </c>
      <c r="G129" s="13">
        <v>2315506</v>
      </c>
      <c r="H129" s="13">
        <v>94494</v>
      </c>
      <c r="I129" s="13">
        <v>143627</v>
      </c>
      <c r="J129" s="13">
        <v>142923</v>
      </c>
      <c r="K129" s="13">
        <v>704</v>
      </c>
      <c r="L129" s="35">
        <v>555156</v>
      </c>
      <c r="M129" s="13">
        <v>827963</v>
      </c>
      <c r="N129" s="13">
        <v>416917</v>
      </c>
      <c r="O129" s="13">
        <v>0</v>
      </c>
      <c r="P129" s="13">
        <v>411046</v>
      </c>
      <c r="Q129" s="35">
        <v>73881</v>
      </c>
      <c r="R129" s="13">
        <v>178588</v>
      </c>
      <c r="S129" s="13">
        <v>0</v>
      </c>
      <c r="T129" s="13">
        <v>133941.75</v>
      </c>
      <c r="U129" s="35">
        <v>33875</v>
      </c>
      <c r="V129" s="13">
        <v>87412</v>
      </c>
      <c r="W129" s="13">
        <v>818</v>
      </c>
      <c r="X129" s="13">
        <v>64216.5</v>
      </c>
      <c r="Y129" s="35">
        <v>18385</v>
      </c>
      <c r="Z129" s="13">
        <v>471913</v>
      </c>
      <c r="AA129" s="13">
        <v>189783</v>
      </c>
      <c r="AB129" s="1">
        <v>214802</v>
      </c>
    </row>
    <row r="130" spans="1:28">
      <c r="A130" s="2">
        <v>298</v>
      </c>
      <c r="B130" s="1" t="s">
        <v>578</v>
      </c>
      <c r="C130" s="13">
        <v>533324</v>
      </c>
      <c r="D130" s="13">
        <v>528724.7032789439</v>
      </c>
      <c r="E130" s="13">
        <v>4599.3285116321504</v>
      </c>
      <c r="F130" s="13">
        <v>565202</v>
      </c>
      <c r="G130" s="13">
        <v>538319</v>
      </c>
      <c r="H130" s="13">
        <v>26883</v>
      </c>
      <c r="I130" s="13">
        <v>48856</v>
      </c>
      <c r="J130" s="13">
        <v>48856</v>
      </c>
      <c r="K130" s="13">
        <v>0</v>
      </c>
      <c r="L130" s="35">
        <v>299869</v>
      </c>
      <c r="M130" s="13">
        <v>345231</v>
      </c>
      <c r="N130" s="13">
        <v>249769</v>
      </c>
      <c r="O130" s="13">
        <v>0</v>
      </c>
      <c r="P130" s="13">
        <v>95462</v>
      </c>
      <c r="Q130" s="35">
        <v>43457</v>
      </c>
      <c r="R130" s="13">
        <v>172185</v>
      </c>
      <c r="S130" s="13">
        <v>8236</v>
      </c>
      <c r="T130" s="13">
        <v>129139.5</v>
      </c>
      <c r="U130" s="35">
        <v>13284</v>
      </c>
      <c r="V130" s="13">
        <v>43590</v>
      </c>
      <c r="W130" s="13">
        <v>0</v>
      </c>
      <c r="X130" s="13">
        <v>31095</v>
      </c>
      <c r="Y130" s="35">
        <v>9915</v>
      </c>
      <c r="Z130" s="13">
        <v>59646</v>
      </c>
      <c r="AA130" s="13">
        <v>28667</v>
      </c>
      <c r="AB130" s="1">
        <v>25568</v>
      </c>
    </row>
    <row r="131" spans="1:28">
      <c r="A131" s="2">
        <v>299</v>
      </c>
      <c r="B131" s="1" t="s">
        <v>100</v>
      </c>
      <c r="C131" s="13">
        <v>5015038</v>
      </c>
      <c r="D131" s="13">
        <v>4850814.3260874404</v>
      </c>
      <c r="E131" s="13">
        <v>164223.23966968694</v>
      </c>
      <c r="F131" s="13">
        <v>5116151</v>
      </c>
      <c r="G131" s="13">
        <v>4971959</v>
      </c>
      <c r="H131" s="13">
        <v>144192</v>
      </c>
      <c r="I131" s="13">
        <v>126057</v>
      </c>
      <c r="J131" s="13">
        <v>122431</v>
      </c>
      <c r="K131" s="13">
        <v>3626</v>
      </c>
      <c r="L131" s="35">
        <v>1482503</v>
      </c>
      <c r="M131" s="13">
        <v>1685089</v>
      </c>
      <c r="N131" s="13">
        <v>1495864</v>
      </c>
      <c r="O131" s="13">
        <v>0</v>
      </c>
      <c r="P131" s="13">
        <v>189225</v>
      </c>
      <c r="Q131" s="35">
        <v>102848</v>
      </c>
      <c r="R131" s="13">
        <v>390358</v>
      </c>
      <c r="S131" s="13">
        <v>615</v>
      </c>
      <c r="T131" s="13">
        <v>292769.25</v>
      </c>
      <c r="U131" s="35">
        <v>4103</v>
      </c>
      <c r="V131" s="13">
        <v>40605</v>
      </c>
      <c r="W131" s="13">
        <v>0</v>
      </c>
      <c r="X131" s="13">
        <v>30453.75</v>
      </c>
      <c r="Y131" s="35">
        <v>7213</v>
      </c>
      <c r="Z131" s="13">
        <v>101214</v>
      </c>
      <c r="AA131" s="13">
        <v>17553</v>
      </c>
      <c r="AB131" s="1">
        <v>66493</v>
      </c>
    </row>
    <row r="132" spans="1:28">
      <c r="A132" s="2">
        <v>301</v>
      </c>
      <c r="B132" s="1" t="s">
        <v>101</v>
      </c>
      <c r="C132" s="13">
        <v>13058954</v>
      </c>
      <c r="D132" s="13">
        <v>12917507.437596403</v>
      </c>
      <c r="E132" s="13">
        <v>141446.69258844593</v>
      </c>
      <c r="F132" s="13">
        <v>12902615</v>
      </c>
      <c r="G132" s="13">
        <v>12734338</v>
      </c>
      <c r="H132" s="13">
        <v>168277</v>
      </c>
      <c r="I132" s="13">
        <v>685875</v>
      </c>
      <c r="J132" s="13">
        <v>678473</v>
      </c>
      <c r="K132" s="13">
        <v>7402</v>
      </c>
      <c r="L132" s="35">
        <v>4311414</v>
      </c>
      <c r="M132" s="13">
        <v>4803208</v>
      </c>
      <c r="N132" s="13">
        <v>4516721</v>
      </c>
      <c r="O132" s="13">
        <v>160945</v>
      </c>
      <c r="P132" s="13">
        <v>447432</v>
      </c>
      <c r="Q132" s="35">
        <v>122778</v>
      </c>
      <c r="R132" s="13">
        <v>390089</v>
      </c>
      <c r="S132" s="13">
        <v>3491</v>
      </c>
      <c r="T132" s="13">
        <v>292567.5</v>
      </c>
      <c r="U132" s="35">
        <v>22145</v>
      </c>
      <c r="V132" s="13">
        <v>68754</v>
      </c>
      <c r="W132" s="13">
        <v>9726</v>
      </c>
      <c r="X132" s="13">
        <v>51565.5</v>
      </c>
      <c r="Y132" s="35">
        <v>18723</v>
      </c>
      <c r="Z132" s="13">
        <v>153301</v>
      </c>
      <c r="AA132" s="13">
        <v>92895</v>
      </c>
      <c r="AB132" s="1">
        <v>48815</v>
      </c>
    </row>
    <row r="133" spans="1:28">
      <c r="A133" s="2">
        <v>302</v>
      </c>
      <c r="B133" s="1" t="s">
        <v>102</v>
      </c>
      <c r="C133" s="13">
        <v>1682978</v>
      </c>
      <c r="D133" s="13">
        <v>1648621.872864143</v>
      </c>
      <c r="E133" s="13">
        <v>34356.236991182617</v>
      </c>
      <c r="F133" s="13">
        <v>2059050</v>
      </c>
      <c r="G133" s="13">
        <v>2032319</v>
      </c>
      <c r="H133" s="13">
        <v>26731</v>
      </c>
      <c r="I133" s="13">
        <v>37735</v>
      </c>
      <c r="J133" s="13">
        <v>37735</v>
      </c>
      <c r="K133" s="13">
        <v>0</v>
      </c>
      <c r="L133" s="35">
        <v>603924</v>
      </c>
      <c r="M133" s="13">
        <v>608285</v>
      </c>
      <c r="N133" s="13">
        <v>640419</v>
      </c>
      <c r="O133" s="13">
        <v>37340</v>
      </c>
      <c r="P133" s="13">
        <v>5206</v>
      </c>
      <c r="Q133" s="35">
        <v>50703</v>
      </c>
      <c r="R133" s="13">
        <v>191654</v>
      </c>
      <c r="S133" s="13">
        <v>1110</v>
      </c>
      <c r="T133" s="13">
        <v>143741.25</v>
      </c>
      <c r="U133" s="35">
        <v>26447</v>
      </c>
      <c r="V133" s="13">
        <v>27561</v>
      </c>
      <c r="W133" s="13">
        <v>0</v>
      </c>
      <c r="X133" s="13">
        <v>20670.75</v>
      </c>
      <c r="Y133" s="35">
        <v>3610</v>
      </c>
      <c r="Z133" s="13">
        <v>85705</v>
      </c>
      <c r="AA133" s="13">
        <v>61744</v>
      </c>
      <c r="AB133" s="1">
        <v>19646</v>
      </c>
    </row>
    <row r="134" spans="1:28">
      <c r="A134" s="2">
        <v>303</v>
      </c>
      <c r="B134" s="1" t="s">
        <v>103</v>
      </c>
      <c r="C134" s="13">
        <v>4974160</v>
      </c>
      <c r="D134" s="13">
        <v>4801169.7946444312</v>
      </c>
      <c r="E134" s="13">
        <v>172989.70921099972</v>
      </c>
      <c r="F134" s="13">
        <v>5864620</v>
      </c>
      <c r="G134" s="13">
        <v>5667951</v>
      </c>
      <c r="H134" s="13">
        <v>196669</v>
      </c>
      <c r="I134" s="13">
        <v>294420</v>
      </c>
      <c r="J134" s="13">
        <v>294420</v>
      </c>
      <c r="K134" s="13">
        <v>0</v>
      </c>
      <c r="L134" s="35">
        <v>1367899</v>
      </c>
      <c r="M134" s="13">
        <v>1564739</v>
      </c>
      <c r="N134" s="13">
        <v>1110039</v>
      </c>
      <c r="O134" s="13">
        <v>0</v>
      </c>
      <c r="P134" s="13">
        <v>454700</v>
      </c>
      <c r="Q134" s="35">
        <v>33152</v>
      </c>
      <c r="R134" s="13">
        <v>107668</v>
      </c>
      <c r="S134" s="13">
        <v>1085</v>
      </c>
      <c r="T134" s="13">
        <v>80751.75</v>
      </c>
      <c r="U134" s="35">
        <v>26755</v>
      </c>
      <c r="V134" s="13">
        <v>49038</v>
      </c>
      <c r="W134" s="13">
        <v>576</v>
      </c>
      <c r="X134" s="13">
        <v>35979.75</v>
      </c>
      <c r="Y134" s="35">
        <v>13921</v>
      </c>
      <c r="Z134" s="13">
        <v>434051</v>
      </c>
      <c r="AA134" s="13">
        <v>188118</v>
      </c>
      <c r="AB134" s="1">
        <v>194484</v>
      </c>
    </row>
    <row r="135" spans="1:28">
      <c r="A135" s="2">
        <v>304</v>
      </c>
      <c r="B135" s="1" t="s">
        <v>104</v>
      </c>
      <c r="C135" s="13">
        <v>730603</v>
      </c>
      <c r="D135" s="13">
        <v>723593.04560665449</v>
      </c>
      <c r="E135" s="13">
        <v>7009.7074618987672</v>
      </c>
      <c r="F135" s="13">
        <v>760479</v>
      </c>
      <c r="G135" s="13">
        <v>753894</v>
      </c>
      <c r="H135" s="13">
        <v>6585</v>
      </c>
      <c r="I135" s="13">
        <v>30766</v>
      </c>
      <c r="J135" s="13">
        <v>28947</v>
      </c>
      <c r="K135" s="13">
        <v>1819</v>
      </c>
      <c r="L135" s="35">
        <v>212309</v>
      </c>
      <c r="M135" s="13">
        <v>268002</v>
      </c>
      <c r="N135" s="13">
        <v>164569</v>
      </c>
      <c r="O135" s="13">
        <v>0</v>
      </c>
      <c r="P135" s="13">
        <v>103433</v>
      </c>
      <c r="Q135" s="35">
        <v>21773</v>
      </c>
      <c r="R135" s="13">
        <v>122368</v>
      </c>
      <c r="S135" s="13">
        <v>4982</v>
      </c>
      <c r="T135" s="13">
        <v>91776.75</v>
      </c>
      <c r="U135" s="35">
        <v>23186</v>
      </c>
      <c r="V135" s="13">
        <v>59392</v>
      </c>
      <c r="W135" s="13">
        <v>73</v>
      </c>
      <c r="X135" s="13">
        <v>44544</v>
      </c>
      <c r="Y135" s="35">
        <v>1093</v>
      </c>
      <c r="Z135" s="13">
        <v>56179</v>
      </c>
      <c r="AA135" s="13">
        <v>13168</v>
      </c>
      <c r="AB135" s="1">
        <v>33146</v>
      </c>
    </row>
    <row r="136" spans="1:28">
      <c r="A136" s="2">
        <v>305</v>
      </c>
      <c r="B136" s="1" t="s">
        <v>471</v>
      </c>
      <c r="C136" s="13">
        <v>545089</v>
      </c>
      <c r="D136" s="13">
        <v>530159.02073223703</v>
      </c>
      <c r="E136" s="13">
        <v>14930.476807047176</v>
      </c>
      <c r="F136" s="13">
        <v>640818</v>
      </c>
      <c r="G136" s="13">
        <v>632574</v>
      </c>
      <c r="H136" s="13">
        <v>8244</v>
      </c>
      <c r="I136" s="13">
        <v>1600</v>
      </c>
      <c r="J136" s="13">
        <v>1600</v>
      </c>
      <c r="K136" s="13">
        <v>0</v>
      </c>
      <c r="L136" s="35">
        <v>165265</v>
      </c>
      <c r="M136" s="13">
        <v>190987</v>
      </c>
      <c r="N136" s="13">
        <v>122552</v>
      </c>
      <c r="O136" s="13">
        <v>0</v>
      </c>
      <c r="P136" s="13">
        <v>68435</v>
      </c>
      <c r="Q136" s="35">
        <v>8715</v>
      </c>
      <c r="R136" s="13">
        <v>33832</v>
      </c>
      <c r="S136" s="13">
        <v>434</v>
      </c>
      <c r="T136" s="13">
        <v>25374</v>
      </c>
      <c r="U136" s="35">
        <v>6572</v>
      </c>
      <c r="V136" s="13">
        <v>1</v>
      </c>
      <c r="W136" s="13">
        <v>0</v>
      </c>
      <c r="X136" s="13">
        <v>0</v>
      </c>
      <c r="Y136" s="35">
        <v>3449</v>
      </c>
      <c r="Z136" s="13">
        <v>32451</v>
      </c>
      <c r="AA136" s="13">
        <v>9024</v>
      </c>
      <c r="AB136" s="1">
        <v>24868</v>
      </c>
    </row>
    <row r="137" spans="1:28">
      <c r="A137" s="2">
        <v>306</v>
      </c>
      <c r="B137" s="1" t="s">
        <v>552</v>
      </c>
      <c r="C137" s="13">
        <v>518479</v>
      </c>
      <c r="D137" s="13">
        <v>502130.8520277465</v>
      </c>
      <c r="E137" s="13">
        <v>16348.42524320291</v>
      </c>
      <c r="F137" s="13">
        <v>726087</v>
      </c>
      <c r="G137" s="13">
        <v>714800</v>
      </c>
      <c r="H137" s="13">
        <v>11287</v>
      </c>
      <c r="I137" s="13">
        <v>12016</v>
      </c>
      <c r="J137" s="13">
        <v>12016</v>
      </c>
      <c r="K137" s="13">
        <v>0</v>
      </c>
      <c r="L137" s="35">
        <v>105655</v>
      </c>
      <c r="M137" s="13">
        <v>140085</v>
      </c>
      <c r="N137" s="13">
        <v>99822</v>
      </c>
      <c r="O137" s="13">
        <v>0</v>
      </c>
      <c r="P137" s="13">
        <v>40263</v>
      </c>
      <c r="Q137" s="35">
        <v>30852</v>
      </c>
      <c r="R137" s="13">
        <v>118809</v>
      </c>
      <c r="S137" s="13">
        <v>0</v>
      </c>
      <c r="T137" s="13">
        <v>89107.5</v>
      </c>
      <c r="U137" s="35">
        <v>8160</v>
      </c>
      <c r="V137" s="13">
        <v>13570</v>
      </c>
      <c r="W137" s="13">
        <v>0</v>
      </c>
      <c r="X137" s="13">
        <v>10177.5</v>
      </c>
      <c r="Y137" s="35">
        <v>455</v>
      </c>
      <c r="Z137" s="13">
        <v>0</v>
      </c>
      <c r="AA137" s="13">
        <v>0</v>
      </c>
      <c r="AB137" s="1">
        <v>0</v>
      </c>
    </row>
    <row r="138" spans="1:28">
      <c r="A138" s="2">
        <v>307</v>
      </c>
      <c r="B138" s="1" t="s">
        <v>105</v>
      </c>
      <c r="C138" s="13">
        <v>32931934</v>
      </c>
      <c r="D138" s="13">
        <v>31624847.127765309</v>
      </c>
      <c r="E138" s="13">
        <v>1307087.0113872471</v>
      </c>
      <c r="F138" s="13">
        <v>36841058</v>
      </c>
      <c r="G138" s="13">
        <v>35363892</v>
      </c>
      <c r="H138" s="13">
        <v>1477166</v>
      </c>
      <c r="I138" s="13">
        <v>1469581</v>
      </c>
      <c r="J138" s="13">
        <v>1469581</v>
      </c>
      <c r="K138" s="13">
        <v>0</v>
      </c>
      <c r="L138" s="35">
        <v>9914102</v>
      </c>
      <c r="M138" s="13">
        <v>10578372</v>
      </c>
      <c r="N138" s="13">
        <v>11020227</v>
      </c>
      <c r="O138" s="13">
        <v>166090</v>
      </c>
      <c r="P138" s="13">
        <v>-275765</v>
      </c>
      <c r="Q138" s="35">
        <v>266710</v>
      </c>
      <c r="R138" s="13">
        <v>720214</v>
      </c>
      <c r="S138" s="13">
        <v>4280</v>
      </c>
      <c r="T138" s="13">
        <v>540161.25</v>
      </c>
      <c r="U138" s="35">
        <v>25304</v>
      </c>
      <c r="V138" s="13">
        <v>144397</v>
      </c>
      <c r="W138" s="13">
        <v>0</v>
      </c>
      <c r="X138" s="13">
        <v>108297.75</v>
      </c>
      <c r="Y138" s="35">
        <v>62801</v>
      </c>
      <c r="Z138" s="13">
        <v>1077020</v>
      </c>
      <c r="AA138" s="13">
        <v>204862</v>
      </c>
      <c r="AB138" s="1">
        <v>688013</v>
      </c>
    </row>
    <row r="139" spans="1:28">
      <c r="A139" s="2">
        <v>308</v>
      </c>
      <c r="B139" s="1" t="s">
        <v>106</v>
      </c>
      <c r="C139" s="13">
        <v>3646161</v>
      </c>
      <c r="D139" s="13">
        <v>3538870.2860249532</v>
      </c>
      <c r="E139" s="13">
        <v>107290.54239446309</v>
      </c>
      <c r="F139" s="13">
        <v>4536747</v>
      </c>
      <c r="G139" s="13">
        <v>4471973</v>
      </c>
      <c r="H139" s="13">
        <v>64774</v>
      </c>
      <c r="I139" s="13">
        <v>226935</v>
      </c>
      <c r="J139" s="13">
        <v>223910</v>
      </c>
      <c r="K139" s="13">
        <v>3025</v>
      </c>
      <c r="L139" s="35">
        <v>1110612</v>
      </c>
      <c r="M139" s="13">
        <v>1110612</v>
      </c>
      <c r="N139" s="13">
        <v>1110407</v>
      </c>
      <c r="O139" s="13">
        <v>0</v>
      </c>
      <c r="P139" s="13">
        <v>205</v>
      </c>
      <c r="Q139" s="35">
        <v>69643</v>
      </c>
      <c r="R139" s="13">
        <v>166113</v>
      </c>
      <c r="S139" s="13">
        <v>2398</v>
      </c>
      <c r="T139" s="13">
        <v>124585.5</v>
      </c>
      <c r="U139" s="35">
        <v>8353</v>
      </c>
      <c r="V139" s="13">
        <v>0</v>
      </c>
      <c r="W139" s="13">
        <v>0</v>
      </c>
      <c r="X139" s="13">
        <v>0</v>
      </c>
      <c r="Y139" s="35">
        <v>518</v>
      </c>
      <c r="Z139" s="13">
        <v>38793</v>
      </c>
      <c r="AA139" s="13">
        <v>7546</v>
      </c>
      <c r="AB139" s="1">
        <v>25230</v>
      </c>
    </row>
    <row r="140" spans="1:28">
      <c r="A140" s="2">
        <v>310</v>
      </c>
      <c r="B140" s="1" t="s">
        <v>107</v>
      </c>
      <c r="C140" s="13">
        <v>4640617</v>
      </c>
      <c r="D140" s="13">
        <v>4490752.2051266348</v>
      </c>
      <c r="E140" s="13">
        <v>149865.01110263111</v>
      </c>
      <c r="F140" s="13">
        <v>4931067</v>
      </c>
      <c r="G140" s="13">
        <v>4788599</v>
      </c>
      <c r="H140" s="13">
        <v>142468</v>
      </c>
      <c r="I140" s="13">
        <v>121887</v>
      </c>
      <c r="J140" s="13">
        <v>109830</v>
      </c>
      <c r="K140" s="13">
        <v>12057</v>
      </c>
      <c r="L140" s="35">
        <v>928911</v>
      </c>
      <c r="M140" s="13">
        <v>1132333</v>
      </c>
      <c r="N140" s="13">
        <v>824377</v>
      </c>
      <c r="O140" s="13">
        <v>2756</v>
      </c>
      <c r="P140" s="13">
        <v>310712</v>
      </c>
      <c r="Q140" s="35">
        <v>47274</v>
      </c>
      <c r="R140" s="13">
        <v>162659</v>
      </c>
      <c r="S140" s="13">
        <v>1639</v>
      </c>
      <c r="T140" s="13">
        <v>121995</v>
      </c>
      <c r="U140" s="35">
        <v>17115</v>
      </c>
      <c r="V140" s="13">
        <v>46916</v>
      </c>
      <c r="W140" s="13">
        <v>1985</v>
      </c>
      <c r="X140" s="13">
        <v>35187</v>
      </c>
      <c r="Y140" s="35">
        <v>2246</v>
      </c>
      <c r="Z140" s="13">
        <v>144911</v>
      </c>
      <c r="AA140" s="13">
        <v>2150</v>
      </c>
      <c r="AB140" s="1">
        <v>110888</v>
      </c>
    </row>
    <row r="141" spans="1:28">
      <c r="A141" s="2">
        <v>311</v>
      </c>
      <c r="B141" s="1" t="s">
        <v>472</v>
      </c>
      <c r="C141" s="13">
        <v>601603</v>
      </c>
      <c r="D141" s="13">
        <v>571013.64521599573</v>
      </c>
      <c r="E141" s="13">
        <v>30589.269555901526</v>
      </c>
      <c r="F141" s="13">
        <v>754419</v>
      </c>
      <c r="G141" s="13">
        <v>718037</v>
      </c>
      <c r="H141" s="13">
        <v>36382</v>
      </c>
      <c r="I141" s="13">
        <v>30670</v>
      </c>
      <c r="J141" s="13">
        <v>30670</v>
      </c>
      <c r="K141" s="13">
        <v>0</v>
      </c>
      <c r="L141" s="35">
        <v>136469</v>
      </c>
      <c r="M141" s="13">
        <v>212618</v>
      </c>
      <c r="N141" s="13">
        <v>79569</v>
      </c>
      <c r="O141" s="13">
        <v>0</v>
      </c>
      <c r="P141" s="13">
        <v>102351.75</v>
      </c>
      <c r="Q141" s="35">
        <v>30250</v>
      </c>
      <c r="R141" s="13">
        <v>92393</v>
      </c>
      <c r="S141" s="13">
        <v>0</v>
      </c>
      <c r="T141" s="13">
        <v>69616.5</v>
      </c>
      <c r="U141" s="35">
        <v>2270</v>
      </c>
      <c r="V141" s="13">
        <v>17219</v>
      </c>
      <c r="W141" s="13">
        <v>0</v>
      </c>
      <c r="X141" s="13">
        <v>8979.75</v>
      </c>
      <c r="Y141" s="35">
        <v>1093</v>
      </c>
      <c r="Z141" s="13">
        <v>40606</v>
      </c>
      <c r="AA141" s="13">
        <v>17276</v>
      </c>
      <c r="AB141" s="1">
        <v>51248</v>
      </c>
    </row>
    <row r="142" spans="1:28">
      <c r="A142" s="2">
        <v>312</v>
      </c>
      <c r="B142" s="1" t="s">
        <v>108</v>
      </c>
      <c r="C142" s="13">
        <v>638312</v>
      </c>
      <c r="D142" s="13">
        <v>619762.41902028571</v>
      </c>
      <c r="E142" s="13">
        <v>18549.38001240043</v>
      </c>
      <c r="F142" s="13">
        <v>643170</v>
      </c>
      <c r="G142" s="13">
        <v>631154</v>
      </c>
      <c r="H142" s="13">
        <v>12016</v>
      </c>
      <c r="I142" s="13">
        <v>4376</v>
      </c>
      <c r="J142" s="13">
        <v>4376</v>
      </c>
      <c r="K142" s="13">
        <v>0</v>
      </c>
      <c r="L142" s="35">
        <v>208489</v>
      </c>
      <c r="M142" s="13">
        <v>250235</v>
      </c>
      <c r="N142" s="13">
        <v>226024</v>
      </c>
      <c r="O142" s="13">
        <v>0</v>
      </c>
      <c r="P142" s="13">
        <v>24211</v>
      </c>
      <c r="Q142" s="35">
        <v>11731</v>
      </c>
      <c r="R142" s="13">
        <v>91428</v>
      </c>
      <c r="S142" s="13">
        <v>0</v>
      </c>
      <c r="T142" s="13">
        <v>68571.75</v>
      </c>
      <c r="U142" s="35">
        <v>0</v>
      </c>
      <c r="V142" s="13">
        <v>14847</v>
      </c>
      <c r="W142" s="13">
        <v>0</v>
      </c>
      <c r="X142" s="13">
        <v>11135.25</v>
      </c>
      <c r="Y142" s="35">
        <v>5354</v>
      </c>
      <c r="Z142" s="13">
        <v>38512</v>
      </c>
      <c r="AA142" s="13">
        <v>741</v>
      </c>
      <c r="AB142" s="1">
        <v>29080</v>
      </c>
    </row>
    <row r="143" spans="1:28">
      <c r="A143" s="2">
        <v>313</v>
      </c>
      <c r="B143" s="1" t="s">
        <v>109</v>
      </c>
      <c r="C143" s="13">
        <v>1073971</v>
      </c>
      <c r="D143" s="13">
        <v>1059210.9248457244</v>
      </c>
      <c r="E143" s="13">
        <v>14759.736073436701</v>
      </c>
      <c r="F143" s="13">
        <v>1123567</v>
      </c>
      <c r="G143" s="13">
        <v>1106982</v>
      </c>
      <c r="H143" s="13">
        <v>16585</v>
      </c>
      <c r="I143" s="13">
        <v>34690</v>
      </c>
      <c r="J143" s="13">
        <v>34690</v>
      </c>
      <c r="K143" s="13">
        <v>0</v>
      </c>
      <c r="L143" s="35">
        <v>223463</v>
      </c>
      <c r="M143" s="13">
        <v>269053</v>
      </c>
      <c r="N143" s="13">
        <v>117946</v>
      </c>
      <c r="O143" s="13">
        <v>3138</v>
      </c>
      <c r="P143" s="13">
        <v>154245</v>
      </c>
      <c r="Q143" s="35">
        <v>88885</v>
      </c>
      <c r="R143" s="13">
        <v>201670</v>
      </c>
      <c r="S143" s="13">
        <v>1161</v>
      </c>
      <c r="T143" s="13">
        <v>151253.25</v>
      </c>
      <c r="U143" s="35">
        <v>9979</v>
      </c>
      <c r="V143" s="13">
        <v>31286</v>
      </c>
      <c r="W143" s="13">
        <v>5145</v>
      </c>
      <c r="X143" s="13">
        <v>23464.5</v>
      </c>
      <c r="Y143" s="35">
        <v>6219</v>
      </c>
      <c r="Z143" s="13">
        <v>9541</v>
      </c>
      <c r="AA143" s="13">
        <v>0</v>
      </c>
      <c r="AB143" s="1">
        <v>7547</v>
      </c>
    </row>
    <row r="144" spans="1:28">
      <c r="A144" s="2">
        <v>315</v>
      </c>
      <c r="B144" s="1" t="s">
        <v>553</v>
      </c>
      <c r="C144" s="13">
        <v>644187</v>
      </c>
      <c r="D144" s="13">
        <v>632745.10076239321</v>
      </c>
      <c r="E144" s="13">
        <v>11442.296975864439</v>
      </c>
      <c r="F144" s="13">
        <v>783042</v>
      </c>
      <c r="G144" s="13">
        <v>766036</v>
      </c>
      <c r="H144" s="13">
        <v>17006</v>
      </c>
      <c r="I144" s="13">
        <v>18392</v>
      </c>
      <c r="J144" s="13">
        <v>18392</v>
      </c>
      <c r="K144" s="13">
        <v>0</v>
      </c>
      <c r="L144" s="35">
        <v>272042</v>
      </c>
      <c r="M144" s="13">
        <v>328296</v>
      </c>
      <c r="N144" s="13">
        <v>165922</v>
      </c>
      <c r="O144" s="13">
        <v>0</v>
      </c>
      <c r="P144" s="13">
        <v>162374</v>
      </c>
      <c r="Q144" s="35">
        <v>13702</v>
      </c>
      <c r="R144" s="13">
        <v>54340</v>
      </c>
      <c r="S144" s="13">
        <v>0</v>
      </c>
      <c r="T144" s="13">
        <v>40755</v>
      </c>
      <c r="U144" s="35">
        <v>1148</v>
      </c>
      <c r="V144" s="13">
        <v>323</v>
      </c>
      <c r="W144" s="13">
        <v>0</v>
      </c>
      <c r="X144" s="13">
        <v>0</v>
      </c>
      <c r="Y144" s="35">
        <v>0</v>
      </c>
      <c r="Z144" s="13">
        <v>38009</v>
      </c>
      <c r="AA144" s="13">
        <v>21460</v>
      </c>
      <c r="AB144" s="1">
        <v>12413</v>
      </c>
    </row>
    <row r="145" spans="1:28">
      <c r="A145" s="2">
        <v>316</v>
      </c>
      <c r="B145" s="1" t="s">
        <v>554</v>
      </c>
      <c r="C145" s="13">
        <v>2468244</v>
      </c>
      <c r="D145" s="13">
        <v>2447766.8703532899</v>
      </c>
      <c r="E145" s="13">
        <v>20476.882825424924</v>
      </c>
      <c r="F145" s="13">
        <v>2666537</v>
      </c>
      <c r="G145" s="13">
        <v>2610705</v>
      </c>
      <c r="H145" s="13">
        <v>55832</v>
      </c>
      <c r="I145" s="13">
        <v>86727</v>
      </c>
      <c r="J145" s="13">
        <v>85673</v>
      </c>
      <c r="K145" s="13">
        <v>1054</v>
      </c>
      <c r="L145" s="35">
        <v>619667</v>
      </c>
      <c r="M145" s="13">
        <v>768288</v>
      </c>
      <c r="N145" s="13">
        <v>570537</v>
      </c>
      <c r="O145" s="13">
        <v>0</v>
      </c>
      <c r="P145" s="13">
        <v>197751</v>
      </c>
      <c r="Q145" s="35">
        <v>47781</v>
      </c>
      <c r="R145" s="13">
        <v>177976</v>
      </c>
      <c r="S145" s="13">
        <v>1260</v>
      </c>
      <c r="T145" s="13">
        <v>133482.75</v>
      </c>
      <c r="U145" s="35">
        <v>18234</v>
      </c>
      <c r="V145" s="13">
        <v>40041</v>
      </c>
      <c r="W145" s="13">
        <v>0</v>
      </c>
      <c r="X145" s="13">
        <v>23208</v>
      </c>
      <c r="Y145" s="35">
        <v>11769</v>
      </c>
      <c r="Z145" s="13">
        <v>27841</v>
      </c>
      <c r="AA145" s="13">
        <v>26936</v>
      </c>
      <c r="AB145" s="1">
        <v>1420</v>
      </c>
    </row>
    <row r="146" spans="1:28">
      <c r="A146" s="2">
        <v>317</v>
      </c>
      <c r="B146" s="1" t="s">
        <v>110</v>
      </c>
      <c r="C146" s="13">
        <v>732986</v>
      </c>
      <c r="D146" s="13">
        <v>732699.68976069312</v>
      </c>
      <c r="E146" s="13">
        <v>286.79107598634351</v>
      </c>
      <c r="F146" s="13">
        <v>690684</v>
      </c>
      <c r="G146" s="13">
        <v>690346</v>
      </c>
      <c r="H146" s="13">
        <v>338</v>
      </c>
      <c r="I146" s="13">
        <v>40656</v>
      </c>
      <c r="J146" s="13">
        <v>40656</v>
      </c>
      <c r="K146" s="13">
        <v>0</v>
      </c>
      <c r="L146" s="35">
        <v>186707</v>
      </c>
      <c r="M146" s="13">
        <v>283420</v>
      </c>
      <c r="N146" s="13">
        <v>90194</v>
      </c>
      <c r="O146" s="13">
        <v>0</v>
      </c>
      <c r="P146" s="13">
        <v>140030.25</v>
      </c>
      <c r="Q146" s="35">
        <v>15279</v>
      </c>
      <c r="R146" s="13">
        <v>48849</v>
      </c>
      <c r="S146" s="13">
        <v>0</v>
      </c>
      <c r="T146" s="13">
        <v>36637.5</v>
      </c>
      <c r="U146" s="35">
        <v>5215</v>
      </c>
      <c r="V146" s="13">
        <v>0</v>
      </c>
      <c r="W146" s="13">
        <v>0</v>
      </c>
      <c r="X146" s="13">
        <v>0</v>
      </c>
      <c r="Y146" s="35">
        <v>705</v>
      </c>
      <c r="Z146" s="13">
        <v>0</v>
      </c>
      <c r="AA146" s="13">
        <v>1124</v>
      </c>
      <c r="AB146" s="1">
        <v>-843</v>
      </c>
    </row>
    <row r="147" spans="1:28">
      <c r="A147" s="2">
        <v>321</v>
      </c>
      <c r="B147" s="1" t="s">
        <v>111</v>
      </c>
      <c r="C147" s="13">
        <v>3686133</v>
      </c>
      <c r="D147" s="13">
        <v>3614538.4374489449</v>
      </c>
      <c r="E147" s="13">
        <v>71595.057774023313</v>
      </c>
      <c r="F147" s="13">
        <v>3960901</v>
      </c>
      <c r="G147" s="13">
        <v>3868855</v>
      </c>
      <c r="H147" s="13">
        <v>92046</v>
      </c>
      <c r="I147" s="13">
        <v>95052</v>
      </c>
      <c r="J147" s="13">
        <v>95052</v>
      </c>
      <c r="K147" s="13">
        <v>0</v>
      </c>
      <c r="L147" s="35">
        <v>469392</v>
      </c>
      <c r="M147" s="13">
        <v>537586</v>
      </c>
      <c r="N147" s="13">
        <v>406942</v>
      </c>
      <c r="O147" s="13">
        <v>0</v>
      </c>
      <c r="P147" s="13">
        <v>130644</v>
      </c>
      <c r="Q147" s="35">
        <v>41492</v>
      </c>
      <c r="R147" s="13">
        <v>113182</v>
      </c>
      <c r="S147" s="13">
        <v>451</v>
      </c>
      <c r="T147" s="13">
        <v>84887.25</v>
      </c>
      <c r="U147" s="35">
        <v>7923</v>
      </c>
      <c r="V147" s="13">
        <v>5289</v>
      </c>
      <c r="W147" s="13">
        <v>0</v>
      </c>
      <c r="X147" s="13">
        <v>3966.75</v>
      </c>
      <c r="Y147" s="35">
        <v>17325</v>
      </c>
      <c r="Z147" s="13">
        <v>147562</v>
      </c>
      <c r="AA147" s="13">
        <v>45672</v>
      </c>
      <c r="AB147" s="1">
        <v>83382</v>
      </c>
    </row>
    <row r="148" spans="1:28">
      <c r="A148" s="2">
        <v>326</v>
      </c>
      <c r="B148" s="1" t="s">
        <v>555</v>
      </c>
      <c r="C148" s="13">
        <v>744230</v>
      </c>
      <c r="D148" s="13">
        <v>716487.32930237125</v>
      </c>
      <c r="E148" s="13">
        <v>27742.701387739402</v>
      </c>
      <c r="F148" s="13">
        <v>715955</v>
      </c>
      <c r="G148" s="13">
        <v>677464</v>
      </c>
      <c r="H148" s="13">
        <v>38491</v>
      </c>
      <c r="I148" s="13">
        <v>37265</v>
      </c>
      <c r="J148" s="13">
        <v>37265</v>
      </c>
      <c r="K148" s="13">
        <v>0</v>
      </c>
      <c r="L148" s="35">
        <v>104552</v>
      </c>
      <c r="M148" s="13">
        <v>154506</v>
      </c>
      <c r="N148" s="13">
        <v>83889</v>
      </c>
      <c r="O148" s="13">
        <v>0</v>
      </c>
      <c r="P148" s="13">
        <v>70617</v>
      </c>
      <c r="Q148" s="35">
        <v>26744</v>
      </c>
      <c r="R148" s="13">
        <v>113850</v>
      </c>
      <c r="S148" s="13">
        <v>287</v>
      </c>
      <c r="T148" s="13">
        <v>85335.75</v>
      </c>
      <c r="U148" s="35">
        <v>12889</v>
      </c>
      <c r="V148" s="13">
        <v>38699</v>
      </c>
      <c r="W148" s="13">
        <v>0</v>
      </c>
      <c r="X148" s="13">
        <v>14512.5</v>
      </c>
      <c r="Y148" s="35">
        <v>131</v>
      </c>
      <c r="Z148" s="13">
        <v>50576</v>
      </c>
      <c r="AA148" s="13">
        <v>12976</v>
      </c>
      <c r="AB148" s="1">
        <v>28578</v>
      </c>
    </row>
    <row r="149" spans="1:28">
      <c r="A149" s="2">
        <v>327</v>
      </c>
      <c r="B149" s="1" t="s">
        <v>112</v>
      </c>
      <c r="C149" s="13">
        <v>1674495</v>
      </c>
      <c r="D149" s="13">
        <v>1611761.3528853669</v>
      </c>
      <c r="E149" s="13">
        <v>62733.880482035966</v>
      </c>
      <c r="F149" s="13">
        <v>1859707</v>
      </c>
      <c r="G149" s="13">
        <v>1783052</v>
      </c>
      <c r="H149" s="13">
        <v>76655</v>
      </c>
      <c r="I149" s="13">
        <v>111058</v>
      </c>
      <c r="J149" s="13">
        <v>111058</v>
      </c>
      <c r="K149" s="13">
        <v>0</v>
      </c>
      <c r="L149" s="35">
        <v>711732</v>
      </c>
      <c r="M149" s="13">
        <v>865971</v>
      </c>
      <c r="N149" s="13">
        <v>669564</v>
      </c>
      <c r="O149" s="13">
        <v>3795</v>
      </c>
      <c r="P149" s="13">
        <v>200202</v>
      </c>
      <c r="Q149" s="35">
        <v>40931</v>
      </c>
      <c r="R149" s="13">
        <v>115201</v>
      </c>
      <c r="S149" s="13">
        <v>0</v>
      </c>
      <c r="T149" s="13">
        <v>86401.5</v>
      </c>
      <c r="U149" s="35">
        <v>18945</v>
      </c>
      <c r="V149" s="13">
        <v>38973</v>
      </c>
      <c r="W149" s="13">
        <v>0</v>
      </c>
      <c r="X149" s="13">
        <v>28658.25</v>
      </c>
      <c r="Y149" s="35">
        <v>7335</v>
      </c>
      <c r="Z149" s="13">
        <v>165478</v>
      </c>
      <c r="AA149" s="13">
        <v>13617</v>
      </c>
      <c r="AB149" s="1">
        <v>118164</v>
      </c>
    </row>
    <row r="150" spans="1:28">
      <c r="A150" s="2">
        <v>329</v>
      </c>
      <c r="B150" s="1" t="s">
        <v>473</v>
      </c>
      <c r="C150" s="13">
        <v>471330</v>
      </c>
      <c r="D150" s="13">
        <v>457733.39673507266</v>
      </c>
      <c r="E150" s="13">
        <v>13596.564825715346</v>
      </c>
      <c r="F150" s="13">
        <v>765718</v>
      </c>
      <c r="G150" s="13">
        <v>714470</v>
      </c>
      <c r="H150" s="13">
        <v>51248</v>
      </c>
      <c r="I150" s="13">
        <v>12783</v>
      </c>
      <c r="J150" s="13">
        <v>12334</v>
      </c>
      <c r="K150" s="13">
        <v>449</v>
      </c>
      <c r="L150" s="35">
        <v>142282</v>
      </c>
      <c r="M150" s="13">
        <v>200144</v>
      </c>
      <c r="N150" s="13">
        <v>201940</v>
      </c>
      <c r="O150" s="13">
        <v>0</v>
      </c>
      <c r="P150" s="13">
        <v>-1796</v>
      </c>
      <c r="Q150" s="35">
        <v>34370</v>
      </c>
      <c r="R150" s="13">
        <v>107658</v>
      </c>
      <c r="S150" s="13">
        <v>0</v>
      </c>
      <c r="T150" s="13">
        <v>80744.25</v>
      </c>
      <c r="U150" s="35">
        <v>7801</v>
      </c>
      <c r="V150" s="13">
        <v>4860</v>
      </c>
      <c r="W150" s="13">
        <v>0</v>
      </c>
      <c r="X150" s="13">
        <v>3645</v>
      </c>
      <c r="Y150" s="35">
        <v>8</v>
      </c>
      <c r="Z150" s="13">
        <v>7812</v>
      </c>
      <c r="AA150" s="13">
        <v>1600</v>
      </c>
      <c r="AB150" s="1">
        <v>5831</v>
      </c>
    </row>
    <row r="151" spans="1:28">
      <c r="A151" s="2">
        <v>331</v>
      </c>
      <c r="B151" s="1" t="s">
        <v>113</v>
      </c>
      <c r="C151" s="13">
        <v>624435</v>
      </c>
      <c r="D151" s="13">
        <v>596810.74143179576</v>
      </c>
      <c r="E151" s="13">
        <v>27623.983221400871</v>
      </c>
      <c r="F151" s="13">
        <v>895409</v>
      </c>
      <c r="G151" s="13">
        <v>861178</v>
      </c>
      <c r="H151" s="13">
        <v>34231</v>
      </c>
      <c r="I151" s="13">
        <v>33704</v>
      </c>
      <c r="J151" s="13">
        <v>32900</v>
      </c>
      <c r="K151" s="13">
        <v>804</v>
      </c>
      <c r="L151" s="35">
        <v>122863</v>
      </c>
      <c r="M151" s="13">
        <v>158893</v>
      </c>
      <c r="N151" s="13">
        <v>82777</v>
      </c>
      <c r="O151" s="13">
        <v>0</v>
      </c>
      <c r="P151" s="13">
        <v>76116</v>
      </c>
      <c r="Q151" s="35">
        <v>15185</v>
      </c>
      <c r="R151" s="13">
        <v>28802</v>
      </c>
      <c r="S151" s="13">
        <v>1084</v>
      </c>
      <c r="T151" s="13">
        <v>21601.5</v>
      </c>
      <c r="U151" s="35">
        <v>8896</v>
      </c>
      <c r="V151" s="13">
        <v>42026</v>
      </c>
      <c r="W151" s="13">
        <v>0</v>
      </c>
      <c r="X151" s="13">
        <v>31518.75</v>
      </c>
      <c r="Y151" s="35">
        <v>443</v>
      </c>
      <c r="Z151" s="13">
        <v>2605</v>
      </c>
      <c r="AA151" s="13">
        <v>997</v>
      </c>
      <c r="AB151" s="1">
        <v>1598</v>
      </c>
    </row>
    <row r="152" spans="1:28">
      <c r="A152" s="2">
        <v>332</v>
      </c>
      <c r="B152" s="1" t="s">
        <v>556</v>
      </c>
      <c r="C152" s="13">
        <v>353568</v>
      </c>
      <c r="D152" s="13">
        <v>353568.10426749027</v>
      </c>
      <c r="E152" s="13">
        <v>0</v>
      </c>
      <c r="F152" s="13">
        <v>439968</v>
      </c>
      <c r="G152" s="13">
        <v>439968</v>
      </c>
      <c r="H152" s="13">
        <v>0</v>
      </c>
      <c r="I152" s="13">
        <v>8283</v>
      </c>
      <c r="J152" s="13">
        <v>8283</v>
      </c>
      <c r="K152" s="13">
        <v>0</v>
      </c>
      <c r="L152" s="35">
        <v>168011</v>
      </c>
      <c r="M152" s="13">
        <v>200882</v>
      </c>
      <c r="N152" s="13">
        <v>114225</v>
      </c>
      <c r="O152" s="13">
        <v>1057</v>
      </c>
      <c r="P152" s="13">
        <v>87714</v>
      </c>
      <c r="Q152" s="35">
        <v>17904</v>
      </c>
      <c r="R152" s="13">
        <v>52624</v>
      </c>
      <c r="S152" s="13">
        <v>0</v>
      </c>
      <c r="T152" s="13">
        <v>39468</v>
      </c>
      <c r="U152" s="35">
        <v>1160</v>
      </c>
      <c r="V152" s="13">
        <v>1</v>
      </c>
      <c r="W152" s="13">
        <v>0</v>
      </c>
      <c r="X152" s="13">
        <v>0</v>
      </c>
      <c r="Y152" s="35">
        <v>0</v>
      </c>
      <c r="Z152" s="13">
        <v>1</v>
      </c>
      <c r="AA152" s="13">
        <v>2738</v>
      </c>
      <c r="AB152" s="1">
        <v>-2052</v>
      </c>
    </row>
    <row r="153" spans="1:28">
      <c r="A153" s="2">
        <v>333</v>
      </c>
      <c r="B153" s="1" t="s">
        <v>474</v>
      </c>
      <c r="C153" s="13">
        <v>5937692</v>
      </c>
      <c r="D153" s="13">
        <v>5615077.4714448592</v>
      </c>
      <c r="E153" s="13">
        <v>322614.61615699111</v>
      </c>
      <c r="F153" s="13">
        <v>5809289</v>
      </c>
      <c r="G153" s="13">
        <v>5492776</v>
      </c>
      <c r="H153" s="13">
        <v>316513</v>
      </c>
      <c r="I153" s="13">
        <v>227159</v>
      </c>
      <c r="J153" s="13">
        <v>214779</v>
      </c>
      <c r="K153" s="13">
        <v>12380</v>
      </c>
      <c r="L153" s="35">
        <v>1222973</v>
      </c>
      <c r="M153" s="13">
        <v>1540095</v>
      </c>
      <c r="N153" s="13">
        <v>916983</v>
      </c>
      <c r="O153" s="13">
        <v>0</v>
      </c>
      <c r="P153" s="13">
        <v>623112</v>
      </c>
      <c r="Q153" s="35">
        <v>133587</v>
      </c>
      <c r="R153" s="13">
        <v>368157</v>
      </c>
      <c r="S153" s="13">
        <v>17391</v>
      </c>
      <c r="T153" s="13">
        <v>276118.5</v>
      </c>
      <c r="U153" s="35">
        <v>7176</v>
      </c>
      <c r="V153" s="13">
        <v>26308</v>
      </c>
      <c r="W153" s="13">
        <v>0</v>
      </c>
      <c r="X153" s="13">
        <v>19731</v>
      </c>
      <c r="Y153" s="35">
        <v>14155</v>
      </c>
      <c r="Z153" s="13">
        <v>67855</v>
      </c>
      <c r="AA153" s="13">
        <v>44283</v>
      </c>
      <c r="AB153" s="1">
        <v>19834</v>
      </c>
    </row>
    <row r="154" spans="1:28">
      <c r="A154" s="2">
        <v>335</v>
      </c>
      <c r="B154" s="1" t="s">
        <v>114</v>
      </c>
      <c r="C154" s="13">
        <v>502590</v>
      </c>
      <c r="D154" s="13">
        <v>501362.78035947186</v>
      </c>
      <c r="E154" s="13">
        <v>1227.1990228252837</v>
      </c>
      <c r="F154" s="13">
        <v>631601</v>
      </c>
      <c r="G154" s="13">
        <v>626374</v>
      </c>
      <c r="H154" s="13">
        <v>5227</v>
      </c>
      <c r="I154" s="13">
        <v>20012</v>
      </c>
      <c r="J154" s="13">
        <v>20012</v>
      </c>
      <c r="K154" s="13">
        <v>0</v>
      </c>
      <c r="L154" s="35">
        <v>154616</v>
      </c>
      <c r="M154" s="13">
        <v>203447</v>
      </c>
      <c r="N154" s="13">
        <v>54793</v>
      </c>
      <c r="O154" s="13">
        <v>0</v>
      </c>
      <c r="P154" s="13">
        <v>115962</v>
      </c>
      <c r="Q154" s="35">
        <v>25070</v>
      </c>
      <c r="R154" s="13">
        <v>116132</v>
      </c>
      <c r="S154" s="13">
        <v>0</v>
      </c>
      <c r="T154" s="13">
        <v>87099.75</v>
      </c>
      <c r="U154" s="35">
        <v>4250</v>
      </c>
      <c r="V154" s="13">
        <v>0</v>
      </c>
      <c r="W154" s="13">
        <v>0</v>
      </c>
      <c r="X154" s="13">
        <v>0</v>
      </c>
      <c r="Y154" s="35">
        <v>1562</v>
      </c>
      <c r="Z154" s="13">
        <v>4600</v>
      </c>
      <c r="AA154" s="13">
        <v>0</v>
      </c>
      <c r="AB154" s="1">
        <v>3822</v>
      </c>
    </row>
    <row r="155" spans="1:28">
      <c r="A155" s="2">
        <v>339</v>
      </c>
      <c r="B155" s="1" t="s">
        <v>115</v>
      </c>
      <c r="C155" s="13">
        <v>244023</v>
      </c>
      <c r="D155" s="13">
        <v>244022.83902347565</v>
      </c>
      <c r="E155" s="13">
        <v>0</v>
      </c>
      <c r="F155" s="13">
        <v>303093</v>
      </c>
      <c r="G155" s="13">
        <v>300209</v>
      </c>
      <c r="H155" s="13">
        <v>2884</v>
      </c>
      <c r="I155" s="13">
        <v>933</v>
      </c>
      <c r="J155" s="13">
        <v>933</v>
      </c>
      <c r="K155" s="13">
        <v>0</v>
      </c>
      <c r="L155" s="35">
        <v>57942</v>
      </c>
      <c r="M155" s="13">
        <v>57942</v>
      </c>
      <c r="N155" s="13">
        <v>8219</v>
      </c>
      <c r="O155" s="13">
        <v>0</v>
      </c>
      <c r="P155" s="13">
        <v>43456.5</v>
      </c>
      <c r="Q155" s="35">
        <v>11333</v>
      </c>
      <c r="R155" s="13">
        <v>27002</v>
      </c>
      <c r="S155" s="13">
        <v>0</v>
      </c>
      <c r="T155" s="13">
        <v>20252.25</v>
      </c>
      <c r="U155" s="35">
        <v>0</v>
      </c>
      <c r="V155" s="13">
        <v>0</v>
      </c>
      <c r="W155" s="13">
        <v>0</v>
      </c>
      <c r="X155" s="13">
        <v>0</v>
      </c>
      <c r="Y155" s="35">
        <v>0</v>
      </c>
      <c r="Z155" s="13">
        <v>0</v>
      </c>
      <c r="AA155" s="13">
        <v>0</v>
      </c>
      <c r="AB155" s="1">
        <v>0</v>
      </c>
    </row>
    <row r="156" spans="1:28">
      <c r="A156" s="2">
        <v>340</v>
      </c>
      <c r="B156" s="1" t="s">
        <v>116</v>
      </c>
      <c r="C156" s="13">
        <v>2613594</v>
      </c>
      <c r="D156" s="13">
        <v>2519592.9732834436</v>
      </c>
      <c r="E156" s="13">
        <v>94000.777324454073</v>
      </c>
      <c r="F156" s="13">
        <v>2538940</v>
      </c>
      <c r="G156" s="13">
        <v>2458919</v>
      </c>
      <c r="H156" s="13">
        <v>80021</v>
      </c>
      <c r="I156" s="13">
        <v>72680</v>
      </c>
      <c r="J156" s="13">
        <v>72680</v>
      </c>
      <c r="K156" s="13">
        <v>0</v>
      </c>
      <c r="L156" s="35">
        <v>541099</v>
      </c>
      <c r="M156" s="13">
        <v>701803</v>
      </c>
      <c r="N156" s="13">
        <v>172227</v>
      </c>
      <c r="O156" s="13">
        <v>0</v>
      </c>
      <c r="P156" s="13">
        <v>405824.25</v>
      </c>
      <c r="Q156" s="35">
        <v>29220</v>
      </c>
      <c r="R156" s="13">
        <v>81251</v>
      </c>
      <c r="S156" s="13">
        <v>1099</v>
      </c>
      <c r="T156" s="13">
        <v>60939</v>
      </c>
      <c r="U156" s="35">
        <v>14159</v>
      </c>
      <c r="V156" s="13">
        <v>17088</v>
      </c>
      <c r="W156" s="13">
        <v>0</v>
      </c>
      <c r="X156" s="13">
        <v>12816</v>
      </c>
      <c r="Y156" s="35">
        <v>10642</v>
      </c>
      <c r="Z156" s="13">
        <v>52157</v>
      </c>
      <c r="AA156" s="13">
        <v>16268</v>
      </c>
      <c r="AB156" s="1">
        <v>29158</v>
      </c>
    </row>
    <row r="157" spans="1:28">
      <c r="A157" s="2">
        <v>342</v>
      </c>
      <c r="B157" s="1" t="s">
        <v>117</v>
      </c>
      <c r="C157" s="13">
        <v>5668436</v>
      </c>
      <c r="D157" s="13">
        <v>5399549.7851073388</v>
      </c>
      <c r="E157" s="13">
        <v>268885.97546092636</v>
      </c>
      <c r="F157" s="13">
        <v>6564908</v>
      </c>
      <c r="G157" s="13">
        <v>6277123</v>
      </c>
      <c r="H157" s="13">
        <v>287785</v>
      </c>
      <c r="I157" s="13">
        <v>294934</v>
      </c>
      <c r="J157" s="13">
        <v>287926</v>
      </c>
      <c r="K157" s="13">
        <v>7008</v>
      </c>
      <c r="L157" s="35">
        <v>1368084</v>
      </c>
      <c r="M157" s="13">
        <v>1397854</v>
      </c>
      <c r="N157" s="13">
        <v>829926</v>
      </c>
      <c r="O157" s="13">
        <v>60474</v>
      </c>
      <c r="P157" s="13">
        <v>628402</v>
      </c>
      <c r="Q157" s="35">
        <v>143086</v>
      </c>
      <c r="R157" s="13">
        <v>427415</v>
      </c>
      <c r="S157" s="13">
        <v>74</v>
      </c>
      <c r="T157" s="13">
        <v>320562</v>
      </c>
      <c r="U157" s="35">
        <v>4097</v>
      </c>
      <c r="V157" s="13">
        <v>30003</v>
      </c>
      <c r="W157" s="13">
        <v>159</v>
      </c>
      <c r="X157" s="13">
        <v>22502.25</v>
      </c>
      <c r="Y157" s="35">
        <v>32598</v>
      </c>
      <c r="Z157" s="13">
        <v>60626</v>
      </c>
      <c r="AA157" s="13">
        <v>105193</v>
      </c>
      <c r="AB157" s="1">
        <v>-31722</v>
      </c>
    </row>
    <row r="158" spans="1:28">
      <c r="A158" s="2">
        <v>344</v>
      </c>
      <c r="B158" s="1" t="s">
        <v>118</v>
      </c>
      <c r="C158" s="13">
        <v>119713756</v>
      </c>
      <c r="D158" s="13">
        <v>115724690.91006993</v>
      </c>
      <c r="E158" s="13">
        <v>3989065.1140848189</v>
      </c>
      <c r="F158" s="13">
        <v>111574370</v>
      </c>
      <c r="G158" s="13">
        <v>107714776</v>
      </c>
      <c r="H158" s="13">
        <v>3859594</v>
      </c>
      <c r="I158" s="13">
        <v>5731637</v>
      </c>
      <c r="J158" s="13">
        <v>5478959</v>
      </c>
      <c r="K158" s="13">
        <v>252678</v>
      </c>
      <c r="L158" s="35">
        <v>50491270</v>
      </c>
      <c r="M158" s="13">
        <v>60319510</v>
      </c>
      <c r="N158" s="13">
        <v>45947110</v>
      </c>
      <c r="O158" s="13">
        <v>60000</v>
      </c>
      <c r="P158" s="13">
        <v>14432400</v>
      </c>
      <c r="Q158" s="35">
        <v>696469</v>
      </c>
      <c r="R158" s="13">
        <v>4142553</v>
      </c>
      <c r="S158" s="13">
        <v>6332</v>
      </c>
      <c r="T158" s="13">
        <v>1549779</v>
      </c>
      <c r="U158" s="35">
        <v>103928</v>
      </c>
      <c r="V158" s="13">
        <v>258201</v>
      </c>
      <c r="W158" s="13">
        <v>0</v>
      </c>
      <c r="X158" s="13">
        <v>192246.75</v>
      </c>
      <c r="Y158" s="35">
        <v>99240</v>
      </c>
      <c r="Z158" s="13">
        <v>2184787</v>
      </c>
      <c r="AA158" s="13">
        <v>17421</v>
      </c>
      <c r="AB158" s="1">
        <v>1664361</v>
      </c>
    </row>
    <row r="159" spans="1:28">
      <c r="A159" s="2">
        <v>345</v>
      </c>
      <c r="B159" s="1" t="s">
        <v>119</v>
      </c>
      <c r="C159" s="13">
        <v>10936055</v>
      </c>
      <c r="D159" s="13">
        <v>10369162.024939921</v>
      </c>
      <c r="E159" s="13">
        <v>566892.58338630782</v>
      </c>
      <c r="F159" s="13">
        <v>13080533</v>
      </c>
      <c r="G159" s="13">
        <v>12441679</v>
      </c>
      <c r="H159" s="13">
        <v>638854</v>
      </c>
      <c r="I159" s="13">
        <v>309614</v>
      </c>
      <c r="J159" s="13">
        <v>289099</v>
      </c>
      <c r="K159" s="13">
        <v>20515</v>
      </c>
      <c r="L159" s="35">
        <v>2217964</v>
      </c>
      <c r="M159" s="13">
        <v>2421316</v>
      </c>
      <c r="N159" s="13">
        <v>2260559</v>
      </c>
      <c r="O159" s="13">
        <v>105947</v>
      </c>
      <c r="P159" s="13">
        <v>266704</v>
      </c>
      <c r="Q159" s="35">
        <v>89805</v>
      </c>
      <c r="R159" s="13">
        <v>282953</v>
      </c>
      <c r="S159" s="13">
        <v>7443</v>
      </c>
      <c r="T159" s="13">
        <v>212215.5</v>
      </c>
      <c r="U159" s="35">
        <v>33965</v>
      </c>
      <c r="V159" s="13">
        <v>47036</v>
      </c>
      <c r="W159" s="13">
        <v>0</v>
      </c>
      <c r="X159" s="13">
        <v>34605.75</v>
      </c>
      <c r="Y159" s="35">
        <v>53232</v>
      </c>
      <c r="Z159" s="13">
        <v>565954</v>
      </c>
      <c r="AA159" s="13">
        <v>193889</v>
      </c>
      <c r="AB159" s="1">
        <v>286353</v>
      </c>
    </row>
    <row r="160" spans="1:28">
      <c r="A160" s="2">
        <v>351</v>
      </c>
      <c r="B160" s="1" t="s">
        <v>120</v>
      </c>
      <c r="C160" s="13">
        <v>736727</v>
      </c>
      <c r="D160" s="13">
        <v>694326.86149405316</v>
      </c>
      <c r="E160" s="13">
        <v>42399.726238613548</v>
      </c>
      <c r="F160" s="13">
        <v>670139</v>
      </c>
      <c r="G160" s="13">
        <v>613406</v>
      </c>
      <c r="H160" s="13">
        <v>56733</v>
      </c>
      <c r="I160" s="13">
        <v>69574</v>
      </c>
      <c r="J160" s="13">
        <v>69574</v>
      </c>
      <c r="K160" s="13">
        <v>0</v>
      </c>
      <c r="L160" s="35">
        <v>185359</v>
      </c>
      <c r="M160" s="13">
        <v>231799</v>
      </c>
      <c r="N160" s="13">
        <v>189426</v>
      </c>
      <c r="O160" s="13">
        <v>1361</v>
      </c>
      <c r="P160" s="13">
        <v>43734</v>
      </c>
      <c r="Q160" s="35">
        <v>18648</v>
      </c>
      <c r="R160" s="13">
        <v>63461</v>
      </c>
      <c r="S160" s="13">
        <v>0</v>
      </c>
      <c r="T160" s="13">
        <v>47595.75</v>
      </c>
      <c r="U160" s="35">
        <v>1768</v>
      </c>
      <c r="V160" s="13">
        <v>13327</v>
      </c>
      <c r="W160" s="13">
        <v>0</v>
      </c>
      <c r="X160" s="13">
        <v>9994.5</v>
      </c>
      <c r="Y160" s="35">
        <v>0</v>
      </c>
      <c r="Z160" s="13">
        <v>947</v>
      </c>
      <c r="AA160" s="13">
        <v>3</v>
      </c>
      <c r="AB160" s="1">
        <v>849</v>
      </c>
    </row>
    <row r="161" spans="1:28">
      <c r="A161" s="2">
        <v>352</v>
      </c>
      <c r="B161" s="1" t="s">
        <v>121</v>
      </c>
      <c r="C161" s="13">
        <v>1934828</v>
      </c>
      <c r="D161" s="13">
        <v>1890774.046104063</v>
      </c>
      <c r="E161" s="13">
        <v>44053.777095465019</v>
      </c>
      <c r="F161" s="13">
        <v>1997116</v>
      </c>
      <c r="G161" s="13">
        <v>1960609</v>
      </c>
      <c r="H161" s="13">
        <v>36507</v>
      </c>
      <c r="I161" s="13">
        <v>48830</v>
      </c>
      <c r="J161" s="13">
        <v>48098</v>
      </c>
      <c r="K161" s="13">
        <v>732</v>
      </c>
      <c r="L161" s="35">
        <v>478637</v>
      </c>
      <c r="M161" s="13">
        <v>617940</v>
      </c>
      <c r="N161" s="13">
        <v>336003</v>
      </c>
      <c r="O161" s="13">
        <v>0</v>
      </c>
      <c r="P161" s="13">
        <v>281937</v>
      </c>
      <c r="Q161" s="35">
        <v>45243</v>
      </c>
      <c r="R161" s="13">
        <v>182290</v>
      </c>
      <c r="S161" s="13">
        <v>100</v>
      </c>
      <c r="T161" s="13">
        <v>136718.25</v>
      </c>
      <c r="U161" s="35">
        <v>13573</v>
      </c>
      <c r="V161" s="13">
        <v>40361</v>
      </c>
      <c r="W161" s="13">
        <v>55</v>
      </c>
      <c r="X161" s="13">
        <v>29360.25</v>
      </c>
      <c r="Y161" s="35">
        <v>6593</v>
      </c>
      <c r="Z161" s="13">
        <v>63144</v>
      </c>
      <c r="AA161" s="13">
        <v>73090</v>
      </c>
      <c r="AB161" s="1">
        <v>-5433</v>
      </c>
    </row>
    <row r="162" spans="1:28">
      <c r="A162" s="2">
        <v>353</v>
      </c>
      <c r="B162" s="1" t="s">
        <v>122</v>
      </c>
      <c r="C162" s="13">
        <v>4877386</v>
      </c>
      <c r="D162" s="13">
        <v>4721810.260274115</v>
      </c>
      <c r="E162" s="13">
        <v>155575.48829471268</v>
      </c>
      <c r="F162" s="13">
        <v>5402534</v>
      </c>
      <c r="G162" s="13">
        <v>5234764</v>
      </c>
      <c r="H162" s="13">
        <v>167770</v>
      </c>
      <c r="I162" s="13">
        <v>132708</v>
      </c>
      <c r="J162" s="13">
        <v>132115</v>
      </c>
      <c r="K162" s="13">
        <v>593</v>
      </c>
      <c r="L162" s="35">
        <v>779850</v>
      </c>
      <c r="M162" s="13">
        <v>919108</v>
      </c>
      <c r="N162" s="13">
        <v>535578</v>
      </c>
      <c r="O162" s="13">
        <v>0</v>
      </c>
      <c r="P162" s="13">
        <v>383530</v>
      </c>
      <c r="Q162" s="35">
        <v>34678</v>
      </c>
      <c r="R162" s="13">
        <v>119421</v>
      </c>
      <c r="S162" s="13">
        <v>3049</v>
      </c>
      <c r="T162" s="13">
        <v>89566.5</v>
      </c>
      <c r="U162" s="35">
        <v>14367</v>
      </c>
      <c r="V162" s="13">
        <v>40788</v>
      </c>
      <c r="W162" s="13">
        <v>162</v>
      </c>
      <c r="X162" s="13">
        <v>30591</v>
      </c>
      <c r="Y162" s="35">
        <v>14171</v>
      </c>
      <c r="Z162" s="13">
        <v>33385</v>
      </c>
      <c r="AA162" s="13">
        <v>34381</v>
      </c>
      <c r="AB162" s="1">
        <v>1472</v>
      </c>
    </row>
    <row r="163" spans="1:28">
      <c r="A163" s="2">
        <v>355</v>
      </c>
      <c r="B163" s="1" t="s">
        <v>123</v>
      </c>
      <c r="C163" s="13">
        <v>12476277</v>
      </c>
      <c r="D163" s="13">
        <v>11960110.570581859</v>
      </c>
      <c r="E163" s="13">
        <v>516166.57856022101</v>
      </c>
      <c r="F163" s="13">
        <v>12788838</v>
      </c>
      <c r="G163" s="13">
        <v>12148385</v>
      </c>
      <c r="H163" s="13">
        <v>640453</v>
      </c>
      <c r="I163" s="13">
        <v>284590</v>
      </c>
      <c r="J163" s="13">
        <v>282462</v>
      </c>
      <c r="K163" s="13">
        <v>2128</v>
      </c>
      <c r="L163" s="35">
        <v>4366627</v>
      </c>
      <c r="M163" s="13">
        <v>5051402</v>
      </c>
      <c r="N163" s="13">
        <v>2974766</v>
      </c>
      <c r="O163" s="13">
        <v>0</v>
      </c>
      <c r="P163" s="13">
        <v>2076636</v>
      </c>
      <c r="Q163" s="35">
        <v>113658</v>
      </c>
      <c r="R163" s="13">
        <v>395526</v>
      </c>
      <c r="S163" s="13">
        <v>3276</v>
      </c>
      <c r="T163" s="13">
        <v>296645.25</v>
      </c>
      <c r="U163" s="35">
        <v>15030</v>
      </c>
      <c r="V163" s="13">
        <v>39642</v>
      </c>
      <c r="W163" s="13">
        <v>0</v>
      </c>
      <c r="X163" s="13">
        <v>28932.75</v>
      </c>
      <c r="Y163" s="35">
        <v>44579</v>
      </c>
      <c r="Z163" s="13">
        <v>316057</v>
      </c>
      <c r="AA163" s="13">
        <v>37238</v>
      </c>
      <c r="AB163" s="1">
        <v>215416</v>
      </c>
    </row>
    <row r="164" spans="1:28">
      <c r="A164" s="2">
        <v>356</v>
      </c>
      <c r="B164" s="1" t="s">
        <v>124</v>
      </c>
      <c r="C164" s="13">
        <v>11977364</v>
      </c>
      <c r="D164" s="13">
        <v>11523535.335790884</v>
      </c>
      <c r="E164" s="13">
        <v>453828.86993664061</v>
      </c>
      <c r="F164" s="13">
        <v>13039048</v>
      </c>
      <c r="G164" s="13">
        <v>12560419</v>
      </c>
      <c r="H164" s="13">
        <v>478629</v>
      </c>
      <c r="I164" s="13">
        <v>523754</v>
      </c>
      <c r="J164" s="13">
        <v>466883</v>
      </c>
      <c r="K164" s="13">
        <v>56871</v>
      </c>
      <c r="L164" s="35">
        <v>2435657</v>
      </c>
      <c r="M164" s="13">
        <v>3075081</v>
      </c>
      <c r="N164" s="13">
        <v>1954347</v>
      </c>
      <c r="O164" s="13">
        <v>0</v>
      </c>
      <c r="P164" s="13">
        <v>1120734</v>
      </c>
      <c r="Q164" s="35">
        <v>147881</v>
      </c>
      <c r="R164" s="13">
        <v>357690</v>
      </c>
      <c r="S164" s="13">
        <v>1817</v>
      </c>
      <c r="T164" s="13">
        <v>268247.25</v>
      </c>
      <c r="U164" s="35">
        <v>19562</v>
      </c>
      <c r="V164" s="13">
        <v>24899</v>
      </c>
      <c r="W164" s="13">
        <v>0</v>
      </c>
      <c r="X164" s="13">
        <v>18460.5</v>
      </c>
      <c r="Y164" s="35">
        <v>40841</v>
      </c>
      <c r="Z164" s="13">
        <v>214765</v>
      </c>
      <c r="AA164" s="13">
        <v>88317</v>
      </c>
      <c r="AB164" s="1">
        <v>92898</v>
      </c>
    </row>
    <row r="165" spans="1:28">
      <c r="A165" s="2">
        <v>358</v>
      </c>
      <c r="B165" s="1" t="s">
        <v>125</v>
      </c>
      <c r="C165" s="13">
        <v>1999277</v>
      </c>
      <c r="D165" s="13">
        <v>1910723.5033631832</v>
      </c>
      <c r="E165" s="13">
        <v>88553.080792694876</v>
      </c>
      <c r="F165" s="13">
        <v>1776548</v>
      </c>
      <c r="G165" s="13">
        <v>1717850</v>
      </c>
      <c r="H165" s="13">
        <v>58698</v>
      </c>
      <c r="I165" s="13">
        <v>109020</v>
      </c>
      <c r="J165" s="13">
        <v>72398</v>
      </c>
      <c r="K165" s="13">
        <v>36622</v>
      </c>
      <c r="L165" s="35">
        <v>314185</v>
      </c>
      <c r="M165" s="13">
        <v>425670</v>
      </c>
      <c r="N165" s="13">
        <v>219958</v>
      </c>
      <c r="O165" s="13">
        <v>2504</v>
      </c>
      <c r="P165" s="13">
        <v>208216</v>
      </c>
      <c r="Q165" s="35">
        <v>52885</v>
      </c>
      <c r="R165" s="13">
        <v>106086</v>
      </c>
      <c r="S165" s="13">
        <v>1622</v>
      </c>
      <c r="T165" s="13">
        <v>79565.25</v>
      </c>
      <c r="U165" s="35">
        <v>13684</v>
      </c>
      <c r="V165" s="13">
        <v>45016</v>
      </c>
      <c r="W165" s="13">
        <v>2047</v>
      </c>
      <c r="X165" s="13">
        <v>32983.5</v>
      </c>
      <c r="Y165" s="35">
        <v>1308</v>
      </c>
      <c r="Z165" s="13">
        <v>28345</v>
      </c>
      <c r="AA165" s="13">
        <v>12473</v>
      </c>
      <c r="AB165" s="1">
        <v>13076</v>
      </c>
    </row>
    <row r="166" spans="1:28">
      <c r="A166" s="2">
        <v>361</v>
      </c>
      <c r="B166" s="1" t="s">
        <v>126</v>
      </c>
      <c r="C166" s="13">
        <v>29967185</v>
      </c>
      <c r="D166" s="13">
        <v>29050152.97798695</v>
      </c>
      <c r="E166" s="13">
        <v>917032.47327808128</v>
      </c>
      <c r="F166" s="13">
        <v>30194921</v>
      </c>
      <c r="G166" s="13">
        <v>29371003</v>
      </c>
      <c r="H166" s="13">
        <v>823918</v>
      </c>
      <c r="I166" s="13">
        <v>1725419</v>
      </c>
      <c r="J166" s="13">
        <v>1672048</v>
      </c>
      <c r="K166" s="13">
        <v>53371</v>
      </c>
      <c r="L166" s="35">
        <v>9636322</v>
      </c>
      <c r="M166" s="13">
        <v>11395636</v>
      </c>
      <c r="N166" s="13">
        <v>9349151</v>
      </c>
      <c r="O166" s="13">
        <v>7</v>
      </c>
      <c r="P166" s="13">
        <v>2046492</v>
      </c>
      <c r="Q166" s="35">
        <v>586055</v>
      </c>
      <c r="R166" s="13">
        <v>1063110</v>
      </c>
      <c r="S166" s="13">
        <v>28913</v>
      </c>
      <c r="T166" s="13">
        <v>797332.5</v>
      </c>
      <c r="U166" s="35">
        <v>41077</v>
      </c>
      <c r="V166" s="13">
        <v>99826</v>
      </c>
      <c r="W166" s="13">
        <v>568</v>
      </c>
      <c r="X166" s="13">
        <v>72183.75</v>
      </c>
      <c r="Y166" s="35">
        <v>37836</v>
      </c>
      <c r="Z166" s="13">
        <v>161379</v>
      </c>
      <c r="AA166" s="13">
        <v>59344</v>
      </c>
      <c r="AB166" s="1">
        <v>84799</v>
      </c>
    </row>
    <row r="167" spans="1:28">
      <c r="A167" s="2">
        <v>362</v>
      </c>
      <c r="B167" s="1" t="s">
        <v>127</v>
      </c>
      <c r="C167" s="13">
        <v>10361363</v>
      </c>
      <c r="D167" s="13">
        <v>9756068.1521349754</v>
      </c>
      <c r="E167" s="13">
        <v>605294.57541686995</v>
      </c>
      <c r="F167" s="13">
        <v>11473860</v>
      </c>
      <c r="G167" s="13">
        <v>10899694</v>
      </c>
      <c r="H167" s="13">
        <v>574166</v>
      </c>
      <c r="I167" s="13">
        <v>666126</v>
      </c>
      <c r="J167" s="13">
        <v>559839</v>
      </c>
      <c r="K167" s="13">
        <v>106287</v>
      </c>
      <c r="L167" s="35">
        <v>2824972</v>
      </c>
      <c r="M167" s="13">
        <v>3545297</v>
      </c>
      <c r="N167" s="13">
        <v>2884857</v>
      </c>
      <c r="O167" s="13">
        <v>63456</v>
      </c>
      <c r="P167" s="13">
        <v>723896</v>
      </c>
      <c r="Q167" s="35">
        <v>123337</v>
      </c>
      <c r="R167" s="13">
        <v>450681</v>
      </c>
      <c r="S167" s="13">
        <v>3769</v>
      </c>
      <c r="T167" s="13">
        <v>338011.5</v>
      </c>
      <c r="U167" s="35">
        <v>33343</v>
      </c>
      <c r="V167" s="13">
        <v>104705</v>
      </c>
      <c r="W167" s="13">
        <v>0</v>
      </c>
      <c r="X167" s="13">
        <v>78528.75</v>
      </c>
      <c r="Y167" s="35">
        <v>60263</v>
      </c>
      <c r="Z167" s="13">
        <v>393183</v>
      </c>
      <c r="AA167" s="13">
        <v>267067</v>
      </c>
      <c r="AB167" s="1">
        <v>98692</v>
      </c>
    </row>
    <row r="168" spans="1:28">
      <c r="A168" s="2">
        <v>363</v>
      </c>
      <c r="B168" s="1" t="s">
        <v>128</v>
      </c>
      <c r="C168" s="13">
        <v>641075645</v>
      </c>
      <c r="D168" s="13">
        <v>614237132.10832012</v>
      </c>
      <c r="E168" s="13">
        <v>26838513.152929567</v>
      </c>
      <c r="F168" s="13">
        <v>543270666</v>
      </c>
      <c r="G168" s="13">
        <v>522590592</v>
      </c>
      <c r="H168" s="13">
        <v>20680074</v>
      </c>
      <c r="I168" s="13">
        <v>18816062</v>
      </c>
      <c r="J168" s="13">
        <v>18321612</v>
      </c>
      <c r="K168" s="13">
        <v>494450</v>
      </c>
      <c r="L168" s="35">
        <v>199191294</v>
      </c>
      <c r="M168" s="13">
        <v>226478304</v>
      </c>
      <c r="N168" s="13">
        <v>198230884</v>
      </c>
      <c r="O168" s="13">
        <v>9712534</v>
      </c>
      <c r="P168" s="13">
        <v>37959954</v>
      </c>
      <c r="Q168" s="35">
        <v>1927842</v>
      </c>
      <c r="R168" s="13">
        <v>6029534</v>
      </c>
      <c r="S168" s="13">
        <v>207378</v>
      </c>
      <c r="T168" s="13">
        <v>4522151.25</v>
      </c>
      <c r="U168" s="35">
        <v>414840</v>
      </c>
      <c r="V168" s="13">
        <v>1182679</v>
      </c>
      <c r="W168" s="13">
        <v>29087</v>
      </c>
      <c r="X168" s="13">
        <v>885781.5</v>
      </c>
      <c r="Y168" s="35">
        <v>562944</v>
      </c>
      <c r="Z168" s="13">
        <v>5527988</v>
      </c>
      <c r="AA168" s="13">
        <v>1587512</v>
      </c>
      <c r="AB168" s="1">
        <v>3091352</v>
      </c>
    </row>
    <row r="169" spans="1:28">
      <c r="A169" s="2">
        <v>364</v>
      </c>
      <c r="B169" s="1" t="s">
        <v>475</v>
      </c>
      <c r="C169" s="13">
        <v>604187</v>
      </c>
      <c r="D169" s="13">
        <v>586739.51846030215</v>
      </c>
      <c r="E169" s="13">
        <v>17447.56871582034</v>
      </c>
      <c r="F169" s="13">
        <v>525556</v>
      </c>
      <c r="G169" s="13">
        <v>519168</v>
      </c>
      <c r="H169" s="13">
        <v>6388</v>
      </c>
      <c r="I169" s="13">
        <v>13510</v>
      </c>
      <c r="J169" s="13">
        <v>13510</v>
      </c>
      <c r="K169" s="13">
        <v>0</v>
      </c>
      <c r="L169" s="35">
        <v>158776</v>
      </c>
      <c r="M169" s="13">
        <v>227826</v>
      </c>
      <c r="N169" s="13">
        <v>74741</v>
      </c>
      <c r="O169" s="13">
        <v>0</v>
      </c>
      <c r="P169" s="13">
        <v>119082</v>
      </c>
      <c r="Q169" s="35">
        <v>35960</v>
      </c>
      <c r="R169" s="13">
        <v>86734</v>
      </c>
      <c r="S169" s="13">
        <v>0</v>
      </c>
      <c r="T169" s="13">
        <v>65051.25</v>
      </c>
      <c r="U169" s="35">
        <v>20278</v>
      </c>
      <c r="V169" s="13">
        <v>56193</v>
      </c>
      <c r="W169" s="13">
        <v>0</v>
      </c>
      <c r="X169" s="13">
        <v>40252.5</v>
      </c>
      <c r="Y169" s="35">
        <v>0</v>
      </c>
      <c r="Z169" s="13">
        <v>11255</v>
      </c>
      <c r="AA169" s="13">
        <v>21957</v>
      </c>
      <c r="AB169" s="1">
        <v>-7633</v>
      </c>
    </row>
    <row r="170" spans="1:28">
      <c r="A170" s="2">
        <v>365</v>
      </c>
      <c r="B170" s="1" t="s">
        <v>429</v>
      </c>
      <c r="C170" s="13">
        <v>327109</v>
      </c>
      <c r="D170" s="13">
        <v>327109.06579744053</v>
      </c>
      <c r="E170" s="13">
        <v>0</v>
      </c>
      <c r="F170" s="13">
        <v>260779</v>
      </c>
      <c r="G170" s="13">
        <v>260779</v>
      </c>
      <c r="H170" s="13">
        <v>0</v>
      </c>
      <c r="I170" s="13">
        <v>10179</v>
      </c>
      <c r="J170" s="13">
        <v>10179</v>
      </c>
      <c r="K170" s="13">
        <v>0</v>
      </c>
      <c r="L170" s="35">
        <v>127122</v>
      </c>
      <c r="M170" s="13">
        <v>155510</v>
      </c>
      <c r="N170" s="13">
        <v>82223</v>
      </c>
      <c r="O170" s="13">
        <v>874</v>
      </c>
      <c r="P170" s="13">
        <v>74161</v>
      </c>
      <c r="Q170" s="35">
        <v>13124</v>
      </c>
      <c r="R170" s="13">
        <v>74275</v>
      </c>
      <c r="S170" s="13">
        <v>0</v>
      </c>
      <c r="T170" s="13">
        <v>55706.25</v>
      </c>
      <c r="U170" s="35">
        <v>3716</v>
      </c>
      <c r="V170" s="13">
        <v>1479</v>
      </c>
      <c r="W170" s="13">
        <v>0</v>
      </c>
      <c r="X170" s="13">
        <v>0</v>
      </c>
      <c r="Y170" s="35">
        <v>690</v>
      </c>
      <c r="Z170" s="13">
        <v>5133</v>
      </c>
      <c r="AA170" s="13">
        <v>3</v>
      </c>
      <c r="AB170" s="1">
        <v>3847</v>
      </c>
    </row>
    <row r="171" spans="1:28">
      <c r="A171" s="2">
        <v>366</v>
      </c>
      <c r="B171" s="1" t="s">
        <v>461</v>
      </c>
      <c r="C171" s="13">
        <v>1467004</v>
      </c>
      <c r="D171" s="13">
        <v>1389536.1200711427</v>
      </c>
      <c r="E171" s="13">
        <v>77468.272227827372</v>
      </c>
      <c r="F171" s="13">
        <v>1437981</v>
      </c>
      <c r="G171" s="13">
        <v>1365378</v>
      </c>
      <c r="H171" s="13">
        <v>72603</v>
      </c>
      <c r="I171" s="13">
        <v>24310</v>
      </c>
      <c r="J171" s="13">
        <v>24310</v>
      </c>
      <c r="K171" s="13">
        <v>0</v>
      </c>
      <c r="L171" s="35">
        <v>429835</v>
      </c>
      <c r="M171" s="13">
        <v>505685</v>
      </c>
      <c r="N171" s="13">
        <v>391904</v>
      </c>
      <c r="O171" s="13">
        <v>11386</v>
      </c>
      <c r="P171" s="13">
        <v>125167</v>
      </c>
      <c r="Q171" s="35">
        <v>67359</v>
      </c>
      <c r="R171" s="13">
        <v>103130</v>
      </c>
      <c r="S171" s="13">
        <v>6059</v>
      </c>
      <c r="T171" s="13">
        <v>77348.25</v>
      </c>
      <c r="U171" s="35">
        <v>4685</v>
      </c>
      <c r="V171" s="13">
        <v>23269</v>
      </c>
      <c r="W171" s="13">
        <v>0</v>
      </c>
      <c r="X171" s="13">
        <v>17451.75</v>
      </c>
      <c r="Y171" s="35">
        <v>283</v>
      </c>
      <c r="Z171" s="13">
        <v>145735</v>
      </c>
      <c r="AA171" s="13">
        <v>36615</v>
      </c>
      <c r="AB171" s="1">
        <v>83446</v>
      </c>
    </row>
    <row r="172" spans="1:28">
      <c r="A172" s="2">
        <v>370</v>
      </c>
      <c r="B172" s="1" t="s">
        <v>129</v>
      </c>
      <c r="C172" s="13">
        <v>485446</v>
      </c>
      <c r="D172" s="13">
        <v>467638.52050555398</v>
      </c>
      <c r="E172" s="13">
        <v>17807.724950779932</v>
      </c>
      <c r="F172" s="13">
        <v>460195</v>
      </c>
      <c r="G172" s="13">
        <v>410335</v>
      </c>
      <c r="H172" s="13">
        <v>49860</v>
      </c>
      <c r="I172" s="13">
        <v>28999</v>
      </c>
      <c r="J172" s="13">
        <v>21892</v>
      </c>
      <c r="K172" s="13">
        <v>7107</v>
      </c>
      <c r="L172" s="35">
        <v>330529</v>
      </c>
      <c r="M172" s="13">
        <v>369540</v>
      </c>
      <c r="N172" s="13">
        <v>217234</v>
      </c>
      <c r="O172" s="13">
        <v>7371</v>
      </c>
      <c r="P172" s="13">
        <v>159677</v>
      </c>
      <c r="Q172" s="35">
        <v>35156</v>
      </c>
      <c r="R172" s="13">
        <v>83299</v>
      </c>
      <c r="S172" s="13">
        <v>0</v>
      </c>
      <c r="T172" s="13">
        <v>62475</v>
      </c>
      <c r="U172" s="35">
        <v>4970</v>
      </c>
      <c r="V172" s="13">
        <v>23859</v>
      </c>
      <c r="W172" s="13">
        <v>310</v>
      </c>
      <c r="X172" s="13">
        <v>17894.25</v>
      </c>
      <c r="Y172" s="35">
        <v>0</v>
      </c>
      <c r="Z172" s="13">
        <v>85232</v>
      </c>
      <c r="AA172" s="13">
        <v>29654</v>
      </c>
      <c r="AB172" s="1">
        <v>43576</v>
      </c>
    </row>
    <row r="173" spans="1:28">
      <c r="A173" s="2">
        <v>372</v>
      </c>
      <c r="B173" s="1" t="s">
        <v>513</v>
      </c>
      <c r="C173" s="13">
        <v>466586</v>
      </c>
      <c r="D173" s="13">
        <v>440746.54444355483</v>
      </c>
      <c r="E173" s="13">
        <v>25839.20899037888</v>
      </c>
      <c r="F173" s="13">
        <v>411882</v>
      </c>
      <c r="G173" s="13">
        <v>408366</v>
      </c>
      <c r="H173" s="13">
        <v>3516</v>
      </c>
      <c r="I173" s="13">
        <v>13742</v>
      </c>
      <c r="J173" s="13">
        <v>13742</v>
      </c>
      <c r="K173" s="13">
        <v>0</v>
      </c>
      <c r="L173" s="35">
        <v>192031</v>
      </c>
      <c r="M173" s="13">
        <v>231276</v>
      </c>
      <c r="N173" s="13">
        <v>70329</v>
      </c>
      <c r="O173" s="13">
        <v>702</v>
      </c>
      <c r="P173" s="13">
        <v>144023.25</v>
      </c>
      <c r="Q173" s="35">
        <v>18183</v>
      </c>
      <c r="R173" s="13">
        <v>25068</v>
      </c>
      <c r="S173" s="13">
        <v>0</v>
      </c>
      <c r="T173" s="13">
        <v>18801</v>
      </c>
      <c r="U173" s="35">
        <v>0</v>
      </c>
      <c r="V173" s="13">
        <v>1</v>
      </c>
      <c r="W173" s="13">
        <v>0</v>
      </c>
      <c r="X173" s="13">
        <v>0</v>
      </c>
      <c r="Y173" s="35">
        <v>0</v>
      </c>
      <c r="Z173" s="13">
        <v>1</v>
      </c>
      <c r="AA173" s="13">
        <v>8940</v>
      </c>
      <c r="AB173" s="1">
        <v>-6703</v>
      </c>
    </row>
    <row r="174" spans="1:28">
      <c r="A174" s="2">
        <v>373</v>
      </c>
      <c r="B174" s="1" t="s">
        <v>130</v>
      </c>
      <c r="C174" s="13">
        <v>3336042</v>
      </c>
      <c r="D174" s="13">
        <v>3317690.052771315</v>
      </c>
      <c r="E174" s="13">
        <v>18351.961039163318</v>
      </c>
      <c r="F174" s="13">
        <v>3341068</v>
      </c>
      <c r="G174" s="13">
        <v>3322001</v>
      </c>
      <c r="H174" s="13">
        <v>19067</v>
      </c>
      <c r="I174" s="13">
        <v>165040</v>
      </c>
      <c r="J174" s="13">
        <v>165040</v>
      </c>
      <c r="K174" s="13">
        <v>0</v>
      </c>
      <c r="L174" s="35">
        <v>1667472</v>
      </c>
      <c r="M174" s="13">
        <v>1915552</v>
      </c>
      <c r="N174" s="13">
        <v>1811143</v>
      </c>
      <c r="O174" s="13">
        <v>63889</v>
      </c>
      <c r="P174" s="13">
        <v>168298</v>
      </c>
      <c r="Q174" s="35">
        <v>194808</v>
      </c>
      <c r="R174" s="13">
        <v>454211</v>
      </c>
      <c r="S174" s="13">
        <v>3371</v>
      </c>
      <c r="T174" s="13">
        <v>340658.25</v>
      </c>
      <c r="U174" s="35">
        <v>26170</v>
      </c>
      <c r="V174" s="13">
        <v>98397</v>
      </c>
      <c r="W174" s="13">
        <v>10558</v>
      </c>
      <c r="X174" s="13">
        <v>71445</v>
      </c>
      <c r="Y174" s="35">
        <v>3463</v>
      </c>
      <c r="Z174" s="13">
        <v>48031</v>
      </c>
      <c r="AA174" s="13">
        <v>18708</v>
      </c>
      <c r="AB174" s="1">
        <v>23905</v>
      </c>
    </row>
    <row r="175" spans="1:28">
      <c r="A175" s="2">
        <v>375</v>
      </c>
      <c r="B175" s="1" t="s">
        <v>131</v>
      </c>
      <c r="C175" s="13">
        <v>9084947</v>
      </c>
      <c r="D175" s="13">
        <v>8840691.4404464457</v>
      </c>
      <c r="E175" s="13">
        <v>244255.29072563411</v>
      </c>
      <c r="F175" s="13">
        <v>8101566</v>
      </c>
      <c r="G175" s="13">
        <v>7879665</v>
      </c>
      <c r="H175" s="13">
        <v>221901</v>
      </c>
      <c r="I175" s="13">
        <v>403821</v>
      </c>
      <c r="J175" s="13">
        <v>398923</v>
      </c>
      <c r="K175" s="13">
        <v>4898</v>
      </c>
      <c r="L175" s="35">
        <v>1829703</v>
      </c>
      <c r="M175" s="13">
        <v>2243104</v>
      </c>
      <c r="N175" s="13">
        <v>1277208</v>
      </c>
      <c r="O175" s="13">
        <v>72138</v>
      </c>
      <c r="P175" s="13">
        <v>1038034</v>
      </c>
      <c r="Q175" s="35">
        <v>563534</v>
      </c>
      <c r="R175" s="13">
        <v>763771</v>
      </c>
      <c r="S175" s="13">
        <v>10809</v>
      </c>
      <c r="T175" s="13">
        <v>572828.25</v>
      </c>
      <c r="U175" s="35">
        <v>28772</v>
      </c>
      <c r="V175" s="13">
        <v>65870</v>
      </c>
      <c r="W175" s="13">
        <v>0</v>
      </c>
      <c r="X175" s="13">
        <v>48514.5</v>
      </c>
      <c r="Y175" s="35">
        <v>8551</v>
      </c>
      <c r="Z175" s="13">
        <v>46255</v>
      </c>
      <c r="AA175" s="13">
        <v>37422</v>
      </c>
      <c r="AB175" s="1">
        <v>9954</v>
      </c>
    </row>
    <row r="176" spans="1:28">
      <c r="A176" s="2">
        <v>376</v>
      </c>
      <c r="B176" s="1" t="s">
        <v>132</v>
      </c>
      <c r="C176" s="13">
        <v>648236</v>
      </c>
      <c r="D176" s="13">
        <v>625217.05492721812</v>
      </c>
      <c r="E176" s="13">
        <v>23019.319061843395</v>
      </c>
      <c r="F176" s="13">
        <v>764317</v>
      </c>
      <c r="G176" s="13">
        <v>740925</v>
      </c>
      <c r="H176" s="13">
        <v>23392</v>
      </c>
      <c r="I176" s="13">
        <v>24243</v>
      </c>
      <c r="J176" s="13">
        <v>24243</v>
      </c>
      <c r="K176" s="13">
        <v>0</v>
      </c>
      <c r="L176" s="35">
        <v>197577</v>
      </c>
      <c r="M176" s="13">
        <v>278131</v>
      </c>
      <c r="N176" s="13">
        <v>83141</v>
      </c>
      <c r="O176" s="13">
        <v>0</v>
      </c>
      <c r="P176" s="13">
        <v>148182.75</v>
      </c>
      <c r="Q176" s="35">
        <v>32017</v>
      </c>
      <c r="R176" s="13">
        <v>76962</v>
      </c>
      <c r="S176" s="13">
        <v>2632</v>
      </c>
      <c r="T176" s="13">
        <v>57722.25</v>
      </c>
      <c r="U176" s="35">
        <v>0</v>
      </c>
      <c r="V176" s="13">
        <v>0</v>
      </c>
      <c r="W176" s="13">
        <v>0</v>
      </c>
      <c r="X176" s="13">
        <v>0</v>
      </c>
      <c r="Y176" s="35">
        <v>120</v>
      </c>
      <c r="Z176" s="13">
        <v>46277</v>
      </c>
      <c r="AA176" s="13">
        <v>20236</v>
      </c>
      <c r="AB176" s="1">
        <v>21195</v>
      </c>
    </row>
    <row r="177" spans="1:28">
      <c r="A177" s="2">
        <v>377</v>
      </c>
      <c r="B177" s="1" t="s">
        <v>133</v>
      </c>
      <c r="C177" s="13">
        <v>1375784</v>
      </c>
      <c r="D177" s="13">
        <v>1346836.5437960625</v>
      </c>
      <c r="E177" s="13">
        <v>28947.223906882045</v>
      </c>
      <c r="F177" s="13">
        <v>1577796</v>
      </c>
      <c r="G177" s="13">
        <v>1517623</v>
      </c>
      <c r="H177" s="13">
        <v>60173</v>
      </c>
      <c r="I177" s="13">
        <v>85001</v>
      </c>
      <c r="J177" s="13">
        <v>84430</v>
      </c>
      <c r="K177" s="13">
        <v>571</v>
      </c>
      <c r="L177" s="35">
        <v>341333</v>
      </c>
      <c r="M177" s="13">
        <v>458498</v>
      </c>
      <c r="N177" s="13">
        <v>161724</v>
      </c>
      <c r="O177" s="13">
        <v>0</v>
      </c>
      <c r="P177" s="13">
        <v>255999.75</v>
      </c>
      <c r="Q177" s="35">
        <v>16230</v>
      </c>
      <c r="R177" s="13">
        <v>68886</v>
      </c>
      <c r="S177" s="13">
        <v>0</v>
      </c>
      <c r="T177" s="13">
        <v>51665.25</v>
      </c>
      <c r="U177" s="35">
        <v>12307</v>
      </c>
      <c r="V177" s="13">
        <v>50044</v>
      </c>
      <c r="W177" s="13">
        <v>0</v>
      </c>
      <c r="X177" s="13">
        <v>20913.75</v>
      </c>
      <c r="Y177" s="35">
        <v>3110</v>
      </c>
      <c r="Z177" s="13">
        <v>380485</v>
      </c>
      <c r="AA177" s="13">
        <v>0</v>
      </c>
      <c r="AB177" s="1">
        <v>286946</v>
      </c>
    </row>
    <row r="178" spans="1:28">
      <c r="A178" s="2">
        <v>381</v>
      </c>
      <c r="B178" s="1" t="s">
        <v>414</v>
      </c>
      <c r="C178" s="13">
        <v>5255928</v>
      </c>
      <c r="D178" s="13">
        <v>5093121.7915088972</v>
      </c>
      <c r="E178" s="13">
        <v>162806.62514551255</v>
      </c>
      <c r="F178" s="13">
        <v>4722478</v>
      </c>
      <c r="G178" s="13">
        <v>4573514</v>
      </c>
      <c r="H178" s="13">
        <v>148964</v>
      </c>
      <c r="I178" s="13">
        <v>194064</v>
      </c>
      <c r="J178" s="13">
        <v>194064</v>
      </c>
      <c r="K178" s="13">
        <v>0</v>
      </c>
      <c r="L178" s="35">
        <v>1049546</v>
      </c>
      <c r="M178" s="13">
        <v>1207456</v>
      </c>
      <c r="N178" s="13">
        <v>873639</v>
      </c>
      <c r="O178" s="13">
        <v>0</v>
      </c>
      <c r="P178" s="13">
        <v>333817</v>
      </c>
      <c r="Q178" s="35">
        <v>110685</v>
      </c>
      <c r="R178" s="13">
        <v>241660</v>
      </c>
      <c r="S178" s="13">
        <v>11545</v>
      </c>
      <c r="T178" s="13">
        <v>181245.75</v>
      </c>
      <c r="U178" s="35">
        <v>10707</v>
      </c>
      <c r="V178" s="13">
        <v>15213</v>
      </c>
      <c r="W178" s="13">
        <v>0</v>
      </c>
      <c r="X178" s="13">
        <v>11409.75</v>
      </c>
      <c r="Y178" s="35">
        <v>1141</v>
      </c>
      <c r="Z178" s="13">
        <v>178362</v>
      </c>
      <c r="AA178" s="13">
        <v>29797</v>
      </c>
      <c r="AB178" s="1">
        <v>115011</v>
      </c>
    </row>
    <row r="179" spans="1:28">
      <c r="A179" s="2">
        <v>383</v>
      </c>
      <c r="B179" s="1" t="s">
        <v>134</v>
      </c>
      <c r="C179" s="13">
        <v>2556963</v>
      </c>
      <c r="D179" s="13">
        <v>2474807.029600448</v>
      </c>
      <c r="E179" s="13">
        <v>82155.638930227418</v>
      </c>
      <c r="F179" s="13">
        <v>2478905</v>
      </c>
      <c r="G179" s="13">
        <v>2437038</v>
      </c>
      <c r="H179" s="13">
        <v>41867</v>
      </c>
      <c r="I179" s="13">
        <v>56534</v>
      </c>
      <c r="J179" s="13">
        <v>56278</v>
      </c>
      <c r="K179" s="13">
        <v>256</v>
      </c>
      <c r="L179" s="35">
        <v>749113</v>
      </c>
      <c r="M179" s="13">
        <v>883749</v>
      </c>
      <c r="N179" s="13">
        <v>737143</v>
      </c>
      <c r="O179" s="13">
        <v>53659</v>
      </c>
      <c r="P179" s="13">
        <v>200265</v>
      </c>
      <c r="Q179" s="35">
        <v>271618</v>
      </c>
      <c r="R179" s="13">
        <v>386323</v>
      </c>
      <c r="S179" s="13">
        <v>0</v>
      </c>
      <c r="T179" s="13">
        <v>289743</v>
      </c>
      <c r="U179" s="35">
        <v>11933</v>
      </c>
      <c r="V179" s="13">
        <v>66804</v>
      </c>
      <c r="W179" s="13">
        <v>1988</v>
      </c>
      <c r="X179" s="13">
        <v>47706.75</v>
      </c>
      <c r="Y179" s="35">
        <v>941</v>
      </c>
      <c r="Z179" s="13">
        <v>116243</v>
      </c>
      <c r="AA179" s="13">
        <v>35225</v>
      </c>
      <c r="AB179" s="1">
        <v>63214</v>
      </c>
    </row>
    <row r="180" spans="1:28">
      <c r="A180" s="2">
        <v>384</v>
      </c>
      <c r="B180" s="1" t="s">
        <v>135</v>
      </c>
      <c r="C180" s="13">
        <v>5737593</v>
      </c>
      <c r="D180" s="13">
        <v>5212085.1733190091</v>
      </c>
      <c r="E180" s="13">
        <v>525507.96416548779</v>
      </c>
      <c r="F180" s="13">
        <v>5906128</v>
      </c>
      <c r="G180" s="13">
        <v>5421450</v>
      </c>
      <c r="H180" s="13">
        <v>484678</v>
      </c>
      <c r="I180" s="13">
        <v>143794</v>
      </c>
      <c r="J180" s="13">
        <v>138701</v>
      </c>
      <c r="K180" s="13">
        <v>5093</v>
      </c>
      <c r="L180" s="35">
        <v>836372</v>
      </c>
      <c r="M180" s="13">
        <v>1033295</v>
      </c>
      <c r="N180" s="13">
        <v>475192</v>
      </c>
      <c r="O180" s="13">
        <v>0</v>
      </c>
      <c r="P180" s="13">
        <v>558103</v>
      </c>
      <c r="Q180" s="35">
        <v>26319</v>
      </c>
      <c r="R180" s="13">
        <v>75754</v>
      </c>
      <c r="S180" s="13">
        <v>0</v>
      </c>
      <c r="T180" s="13">
        <v>56816.25</v>
      </c>
      <c r="U180" s="35">
        <v>15108</v>
      </c>
      <c r="V180" s="13">
        <v>66060</v>
      </c>
      <c r="W180" s="13">
        <v>0</v>
      </c>
      <c r="X180" s="13">
        <v>48618.75</v>
      </c>
      <c r="Y180" s="35">
        <v>14282</v>
      </c>
      <c r="Z180" s="13">
        <v>106996</v>
      </c>
      <c r="AA180" s="13">
        <v>0</v>
      </c>
      <c r="AB180" s="1">
        <v>172311</v>
      </c>
    </row>
    <row r="181" spans="1:28">
      <c r="A181" s="2">
        <v>385</v>
      </c>
      <c r="B181" s="1" t="s">
        <v>136</v>
      </c>
      <c r="C181" s="13">
        <v>1879657</v>
      </c>
      <c r="D181" s="13">
        <v>1868647.9440772713</v>
      </c>
      <c r="E181" s="13">
        <v>11008.775581931593</v>
      </c>
      <c r="F181" s="13">
        <v>1948183</v>
      </c>
      <c r="G181" s="13">
        <v>1931674</v>
      </c>
      <c r="H181" s="13">
        <v>16509</v>
      </c>
      <c r="I181" s="13">
        <v>123540</v>
      </c>
      <c r="J181" s="13">
        <v>123380</v>
      </c>
      <c r="K181" s="13">
        <v>160</v>
      </c>
      <c r="L181" s="35">
        <v>309797</v>
      </c>
      <c r="M181" s="13">
        <v>409705</v>
      </c>
      <c r="N181" s="13">
        <v>265793</v>
      </c>
      <c r="O181" s="13">
        <v>20307</v>
      </c>
      <c r="P181" s="13">
        <v>164219</v>
      </c>
      <c r="Q181" s="35">
        <v>39584</v>
      </c>
      <c r="R181" s="13">
        <v>100755</v>
      </c>
      <c r="S181" s="13">
        <v>133</v>
      </c>
      <c r="T181" s="13">
        <v>75567</v>
      </c>
      <c r="U181" s="35">
        <v>15288</v>
      </c>
      <c r="V181" s="13">
        <v>27812</v>
      </c>
      <c r="W181" s="13">
        <v>172</v>
      </c>
      <c r="X181" s="13">
        <v>20859</v>
      </c>
      <c r="Y181" s="35">
        <v>40</v>
      </c>
      <c r="Z181" s="13">
        <v>24258</v>
      </c>
      <c r="AA181" s="13">
        <v>51108</v>
      </c>
      <c r="AB181" s="1">
        <v>-20138</v>
      </c>
    </row>
    <row r="182" spans="1:28">
      <c r="A182" s="2">
        <v>388</v>
      </c>
      <c r="B182" s="1" t="s">
        <v>137</v>
      </c>
      <c r="C182" s="13">
        <v>3047578</v>
      </c>
      <c r="D182" s="13">
        <v>2976786.1162606417</v>
      </c>
      <c r="E182" s="13">
        <v>70792.04276126156</v>
      </c>
      <c r="F182" s="13">
        <v>2838711</v>
      </c>
      <c r="G182" s="13">
        <v>2734745</v>
      </c>
      <c r="H182" s="13">
        <v>103966</v>
      </c>
      <c r="I182" s="13">
        <v>55970</v>
      </c>
      <c r="J182" s="13">
        <v>55810</v>
      </c>
      <c r="K182" s="13">
        <v>160</v>
      </c>
      <c r="L182" s="35">
        <v>629906</v>
      </c>
      <c r="M182" s="13">
        <v>778909</v>
      </c>
      <c r="N182" s="13">
        <v>472112</v>
      </c>
      <c r="O182" s="13">
        <v>0</v>
      </c>
      <c r="P182" s="13">
        <v>306797</v>
      </c>
      <c r="Q182" s="35">
        <v>73494</v>
      </c>
      <c r="R182" s="13">
        <v>355419</v>
      </c>
      <c r="S182" s="13">
        <v>3871</v>
      </c>
      <c r="T182" s="13">
        <v>134735.25</v>
      </c>
      <c r="U182" s="35">
        <v>22628</v>
      </c>
      <c r="V182" s="13">
        <v>54370</v>
      </c>
      <c r="W182" s="13">
        <v>0</v>
      </c>
      <c r="X182" s="13">
        <v>40776.75</v>
      </c>
      <c r="Y182" s="35">
        <v>10328</v>
      </c>
      <c r="Z182" s="13">
        <v>45084</v>
      </c>
      <c r="AA182" s="13">
        <v>34279</v>
      </c>
      <c r="AB182" s="1">
        <v>10598</v>
      </c>
    </row>
    <row r="183" spans="1:28">
      <c r="A183" s="2">
        <v>392</v>
      </c>
      <c r="B183" s="1" t="s">
        <v>138</v>
      </c>
      <c r="C183" s="13">
        <v>43153472</v>
      </c>
      <c r="D183" s="13">
        <v>42118068.276380002</v>
      </c>
      <c r="E183" s="13">
        <v>1035403.822501468</v>
      </c>
      <c r="F183" s="13">
        <v>44099438</v>
      </c>
      <c r="G183" s="13">
        <v>42938906</v>
      </c>
      <c r="H183" s="13">
        <v>1160532</v>
      </c>
      <c r="I183" s="13">
        <v>2240636</v>
      </c>
      <c r="J183" s="13">
        <v>2052696</v>
      </c>
      <c r="K183" s="13">
        <v>187940</v>
      </c>
      <c r="L183" s="35">
        <v>14451602</v>
      </c>
      <c r="M183" s="13">
        <v>18499432</v>
      </c>
      <c r="N183" s="13">
        <v>11107002</v>
      </c>
      <c r="O183" s="13">
        <v>226622</v>
      </c>
      <c r="P183" s="13">
        <v>7619052</v>
      </c>
      <c r="Q183" s="35">
        <v>524893</v>
      </c>
      <c r="R183" s="13">
        <v>1364093</v>
      </c>
      <c r="S183" s="13">
        <v>98565</v>
      </c>
      <c r="T183" s="13">
        <v>1023070.5</v>
      </c>
      <c r="U183" s="35">
        <v>79383</v>
      </c>
      <c r="V183" s="13">
        <v>236726</v>
      </c>
      <c r="W183" s="13">
        <v>500</v>
      </c>
      <c r="X183" s="13">
        <v>177544.5</v>
      </c>
      <c r="Y183" s="35">
        <v>104894</v>
      </c>
      <c r="Z183" s="13">
        <v>3357632</v>
      </c>
      <c r="AA183" s="13">
        <v>678373</v>
      </c>
      <c r="AB183" s="1">
        <v>2066512</v>
      </c>
    </row>
    <row r="184" spans="1:28">
      <c r="A184" s="2">
        <v>393</v>
      </c>
      <c r="B184" s="1" t="s">
        <v>557</v>
      </c>
      <c r="C184" s="13">
        <v>423828</v>
      </c>
      <c r="D184" s="13">
        <v>421704.01343217748</v>
      </c>
      <c r="E184" s="13">
        <v>2123.5878742802738</v>
      </c>
      <c r="F184" s="13">
        <v>466353</v>
      </c>
      <c r="G184" s="13">
        <v>466353</v>
      </c>
      <c r="H184" s="13">
        <v>0</v>
      </c>
      <c r="I184" s="13">
        <v>21846</v>
      </c>
      <c r="J184" s="13">
        <v>5610</v>
      </c>
      <c r="K184" s="13">
        <v>16236</v>
      </c>
      <c r="L184" s="35">
        <v>94859</v>
      </c>
      <c r="M184" s="13">
        <v>127321</v>
      </c>
      <c r="N184" s="13">
        <v>98874</v>
      </c>
      <c r="O184" s="13">
        <v>4404</v>
      </c>
      <c r="P184" s="13">
        <v>32851</v>
      </c>
      <c r="Q184" s="35">
        <v>8043</v>
      </c>
      <c r="R184" s="13">
        <v>27130</v>
      </c>
      <c r="S184" s="13">
        <v>0</v>
      </c>
      <c r="T184" s="13">
        <v>20348.25</v>
      </c>
      <c r="U184" s="35">
        <v>0</v>
      </c>
      <c r="V184" s="13">
        <v>0</v>
      </c>
      <c r="W184" s="13">
        <v>0</v>
      </c>
      <c r="X184" s="13">
        <v>0</v>
      </c>
      <c r="Y184" s="35">
        <v>3234</v>
      </c>
      <c r="Z184" s="13">
        <v>286</v>
      </c>
      <c r="AA184" s="13">
        <v>16676</v>
      </c>
      <c r="AB184" s="1">
        <v>-12208</v>
      </c>
    </row>
    <row r="185" spans="1:28">
      <c r="A185" s="2">
        <v>394</v>
      </c>
      <c r="B185" s="1" t="s">
        <v>140</v>
      </c>
      <c r="C185" s="13">
        <v>13106056</v>
      </c>
      <c r="D185" s="13">
        <v>12553090.305134837</v>
      </c>
      <c r="E185" s="13">
        <v>552965.20838922227</v>
      </c>
      <c r="F185" s="13">
        <v>13581584</v>
      </c>
      <c r="G185" s="13">
        <v>12918906</v>
      </c>
      <c r="H185" s="13">
        <v>662678</v>
      </c>
      <c r="I185" s="13">
        <v>573131</v>
      </c>
      <c r="J185" s="13">
        <v>530563</v>
      </c>
      <c r="K185" s="13">
        <v>42568</v>
      </c>
      <c r="L185" s="35">
        <v>2732868</v>
      </c>
      <c r="M185" s="13">
        <v>3451950</v>
      </c>
      <c r="N185" s="13">
        <v>2911987</v>
      </c>
      <c r="O185" s="13">
        <v>95145</v>
      </c>
      <c r="P185" s="13">
        <v>635108</v>
      </c>
      <c r="Q185" s="35">
        <v>270137</v>
      </c>
      <c r="R185" s="13">
        <v>723838</v>
      </c>
      <c r="S185" s="13">
        <v>6816</v>
      </c>
      <c r="T185" s="13">
        <v>542879.25</v>
      </c>
      <c r="U185" s="35">
        <v>49671</v>
      </c>
      <c r="V185" s="13">
        <v>124273</v>
      </c>
      <c r="W185" s="13">
        <v>895</v>
      </c>
      <c r="X185" s="13">
        <v>93204.75</v>
      </c>
      <c r="Y185" s="35">
        <v>107679</v>
      </c>
      <c r="Z185" s="13">
        <v>801220</v>
      </c>
      <c r="AA185" s="13">
        <v>172907</v>
      </c>
      <c r="AB185" s="1">
        <v>485616</v>
      </c>
    </row>
    <row r="186" spans="1:28">
      <c r="A186" s="2">
        <v>395</v>
      </c>
      <c r="B186" s="1" t="s">
        <v>448</v>
      </c>
      <c r="C186" s="13">
        <v>987910</v>
      </c>
      <c r="D186" s="13">
        <v>963540.36705468735</v>
      </c>
      <c r="E186" s="13">
        <v>24369.237986951204</v>
      </c>
      <c r="F186" s="13">
        <v>1121052</v>
      </c>
      <c r="G186" s="13">
        <v>1107056</v>
      </c>
      <c r="H186" s="13">
        <v>13996</v>
      </c>
      <c r="I186" s="13">
        <v>31734</v>
      </c>
      <c r="J186" s="13">
        <v>31734</v>
      </c>
      <c r="K186" s="13">
        <v>0</v>
      </c>
      <c r="L186" s="35">
        <v>535230</v>
      </c>
      <c r="M186" s="13">
        <v>581255</v>
      </c>
      <c r="N186" s="13">
        <v>413032</v>
      </c>
      <c r="O186" s="13">
        <v>3730</v>
      </c>
      <c r="P186" s="13">
        <v>171953</v>
      </c>
      <c r="Q186" s="35">
        <v>64050</v>
      </c>
      <c r="R186" s="13">
        <v>117721</v>
      </c>
      <c r="S186" s="13">
        <v>2071</v>
      </c>
      <c r="T186" s="13">
        <v>88291.5</v>
      </c>
      <c r="U186" s="35">
        <v>28660</v>
      </c>
      <c r="V186" s="13">
        <v>55793</v>
      </c>
      <c r="W186" s="13">
        <v>7542</v>
      </c>
      <c r="X186" s="13">
        <v>41844.75</v>
      </c>
      <c r="Y186" s="35">
        <v>1347</v>
      </c>
      <c r="Z186" s="13">
        <v>37237</v>
      </c>
      <c r="AA186" s="13">
        <v>26643</v>
      </c>
      <c r="AB186" s="1">
        <v>9348</v>
      </c>
    </row>
    <row r="187" spans="1:28">
      <c r="A187" s="2">
        <v>396</v>
      </c>
      <c r="B187" s="1" t="s">
        <v>141</v>
      </c>
      <c r="C187" s="13">
        <v>8167523</v>
      </c>
      <c r="D187" s="13">
        <v>7909925.0223755259</v>
      </c>
      <c r="E187" s="13">
        <v>257598.4122748964</v>
      </c>
      <c r="F187" s="13">
        <v>8029395</v>
      </c>
      <c r="G187" s="13">
        <v>7796361</v>
      </c>
      <c r="H187" s="13">
        <v>233034</v>
      </c>
      <c r="I187" s="13">
        <v>427974</v>
      </c>
      <c r="J187" s="13">
        <v>427974</v>
      </c>
      <c r="K187" s="13">
        <v>0</v>
      </c>
      <c r="L187" s="35">
        <v>1945272</v>
      </c>
      <c r="M187" s="13">
        <v>2273496</v>
      </c>
      <c r="N187" s="13">
        <v>1830753</v>
      </c>
      <c r="O187" s="13">
        <v>1800</v>
      </c>
      <c r="P187" s="13">
        <v>444543</v>
      </c>
      <c r="Q187" s="35">
        <v>847995</v>
      </c>
      <c r="R187" s="13">
        <v>1041355</v>
      </c>
      <c r="S187" s="13">
        <v>4415</v>
      </c>
      <c r="T187" s="13">
        <v>781017</v>
      </c>
      <c r="U187" s="35">
        <v>19466</v>
      </c>
      <c r="V187" s="13">
        <v>23754</v>
      </c>
      <c r="W187" s="13">
        <v>340</v>
      </c>
      <c r="X187" s="13">
        <v>10987.5</v>
      </c>
      <c r="Y187" s="35">
        <v>17834</v>
      </c>
      <c r="Z187" s="13">
        <v>132787</v>
      </c>
      <c r="AA187" s="13">
        <v>48276</v>
      </c>
      <c r="AB187" s="1">
        <v>67137</v>
      </c>
    </row>
    <row r="188" spans="1:28">
      <c r="A188" s="2">
        <v>397</v>
      </c>
      <c r="B188" s="1" t="s">
        <v>142</v>
      </c>
      <c r="C188" s="13">
        <v>2267674</v>
      </c>
      <c r="D188" s="13">
        <v>2199442.0245947563</v>
      </c>
      <c r="E188" s="13">
        <v>68232.265669085784</v>
      </c>
      <c r="F188" s="13">
        <v>2638230</v>
      </c>
      <c r="G188" s="13">
        <v>2559224</v>
      </c>
      <c r="H188" s="13">
        <v>79006</v>
      </c>
      <c r="I188" s="13">
        <v>103755</v>
      </c>
      <c r="J188" s="13">
        <v>102267</v>
      </c>
      <c r="K188" s="13">
        <v>1488</v>
      </c>
      <c r="L188" s="35">
        <v>847321</v>
      </c>
      <c r="M188" s="13">
        <v>882916</v>
      </c>
      <c r="N188" s="13">
        <v>582621</v>
      </c>
      <c r="O188" s="13">
        <v>0</v>
      </c>
      <c r="P188" s="13">
        <v>300295</v>
      </c>
      <c r="Q188" s="35">
        <v>79137</v>
      </c>
      <c r="R188" s="13">
        <v>177449</v>
      </c>
      <c r="S188" s="13">
        <v>6791</v>
      </c>
      <c r="T188" s="13">
        <v>133087.5</v>
      </c>
      <c r="U188" s="35">
        <v>15639</v>
      </c>
      <c r="V188" s="13">
        <v>34259</v>
      </c>
      <c r="W188" s="13">
        <v>0</v>
      </c>
      <c r="X188" s="13">
        <v>25694.25</v>
      </c>
      <c r="Y188" s="35">
        <v>1421</v>
      </c>
      <c r="Z188" s="13">
        <v>106074</v>
      </c>
      <c r="AA188" s="13">
        <v>42755</v>
      </c>
      <c r="AB188" s="1">
        <v>50642</v>
      </c>
    </row>
    <row r="189" spans="1:28">
      <c r="A189" s="2">
        <v>398</v>
      </c>
      <c r="B189" s="1" t="s">
        <v>143</v>
      </c>
      <c r="C189" s="13">
        <v>6614541</v>
      </c>
      <c r="D189" s="13">
        <v>6334751.9492835356</v>
      </c>
      <c r="E189" s="13">
        <v>279789.37199633272</v>
      </c>
      <c r="F189" s="13">
        <v>6725236</v>
      </c>
      <c r="G189" s="13">
        <v>6444534</v>
      </c>
      <c r="H189" s="13">
        <v>280702</v>
      </c>
      <c r="I189" s="13">
        <v>309417</v>
      </c>
      <c r="J189" s="13">
        <v>296941</v>
      </c>
      <c r="K189" s="13">
        <v>12476</v>
      </c>
      <c r="L189" s="35">
        <v>1724407</v>
      </c>
      <c r="M189" s="13">
        <v>2055517</v>
      </c>
      <c r="N189" s="13">
        <v>1698403</v>
      </c>
      <c r="O189" s="13">
        <v>94439</v>
      </c>
      <c r="P189" s="13">
        <v>451553</v>
      </c>
      <c r="Q189" s="35">
        <v>410829</v>
      </c>
      <c r="R189" s="13">
        <v>720692</v>
      </c>
      <c r="S189" s="13">
        <v>17588</v>
      </c>
      <c r="T189" s="13">
        <v>540519.75</v>
      </c>
      <c r="U189" s="35">
        <v>13142</v>
      </c>
      <c r="V189" s="13">
        <v>11497</v>
      </c>
      <c r="W189" s="13">
        <v>0</v>
      </c>
      <c r="X189" s="13">
        <v>8622.75</v>
      </c>
      <c r="Y189" s="35">
        <v>8331</v>
      </c>
      <c r="Z189" s="13">
        <v>51692</v>
      </c>
      <c r="AA189" s="13">
        <v>137929</v>
      </c>
      <c r="AB189" s="1">
        <v>-60609</v>
      </c>
    </row>
    <row r="190" spans="1:28">
      <c r="A190" s="2">
        <v>399</v>
      </c>
      <c r="B190" s="1" t="s">
        <v>144</v>
      </c>
      <c r="C190" s="13">
        <v>2268992</v>
      </c>
      <c r="D190" s="13">
        <v>2189631.8867338351</v>
      </c>
      <c r="E190" s="13">
        <v>79359.759417355905</v>
      </c>
      <c r="F190" s="13">
        <v>2298976</v>
      </c>
      <c r="G190" s="13">
        <v>2220136</v>
      </c>
      <c r="H190" s="13">
        <v>78840</v>
      </c>
      <c r="I190" s="13">
        <v>59147</v>
      </c>
      <c r="J190" s="13">
        <v>55701</v>
      </c>
      <c r="K190" s="13">
        <v>3446</v>
      </c>
      <c r="L190" s="35">
        <v>486441</v>
      </c>
      <c r="M190" s="13">
        <v>662862</v>
      </c>
      <c r="N190" s="13">
        <v>622192</v>
      </c>
      <c r="O190" s="13">
        <v>2941</v>
      </c>
      <c r="P190" s="13">
        <v>43611</v>
      </c>
      <c r="Q190" s="35">
        <v>115012</v>
      </c>
      <c r="R190" s="13">
        <v>228661</v>
      </c>
      <c r="S190" s="13">
        <v>22392</v>
      </c>
      <c r="T190" s="13">
        <v>171496.5</v>
      </c>
      <c r="U190" s="35">
        <v>18913</v>
      </c>
      <c r="V190" s="13">
        <v>19031</v>
      </c>
      <c r="W190" s="13">
        <v>0</v>
      </c>
      <c r="X190" s="13">
        <v>11278.5</v>
      </c>
      <c r="Y190" s="35">
        <v>1779</v>
      </c>
      <c r="Z190" s="13">
        <v>91838</v>
      </c>
      <c r="AA190" s="13">
        <v>14880</v>
      </c>
      <c r="AB190" s="1">
        <v>59719</v>
      </c>
    </row>
    <row r="191" spans="1:28">
      <c r="A191" s="2">
        <v>400</v>
      </c>
      <c r="B191" s="1" t="s">
        <v>145</v>
      </c>
      <c r="C191" s="13">
        <v>22128886</v>
      </c>
      <c r="D191" s="13">
        <v>21672378.408266529</v>
      </c>
      <c r="E191" s="13">
        <v>456507.36519515491</v>
      </c>
      <c r="F191" s="13">
        <v>22405200</v>
      </c>
      <c r="G191" s="13">
        <v>22042820</v>
      </c>
      <c r="H191" s="13">
        <v>362380</v>
      </c>
      <c r="I191" s="13">
        <v>477497</v>
      </c>
      <c r="J191" s="13">
        <v>465183</v>
      </c>
      <c r="K191" s="13">
        <v>12314</v>
      </c>
      <c r="L191" s="35">
        <v>7216888</v>
      </c>
      <c r="M191" s="13">
        <v>8265868</v>
      </c>
      <c r="N191" s="13">
        <v>6268226</v>
      </c>
      <c r="O191" s="13">
        <v>100905</v>
      </c>
      <c r="P191" s="13">
        <v>2098547</v>
      </c>
      <c r="Q191" s="35">
        <v>97905</v>
      </c>
      <c r="R191" s="13">
        <v>244450</v>
      </c>
      <c r="S191" s="13">
        <v>1693</v>
      </c>
      <c r="T191" s="13">
        <v>183338.25</v>
      </c>
      <c r="U191" s="35">
        <v>14851</v>
      </c>
      <c r="V191" s="13">
        <v>44844</v>
      </c>
      <c r="W191" s="13">
        <v>166</v>
      </c>
      <c r="X191" s="13">
        <v>33633</v>
      </c>
      <c r="Y191" s="35">
        <v>8282</v>
      </c>
      <c r="Z191" s="13">
        <v>276356</v>
      </c>
      <c r="AA191" s="13">
        <v>133751</v>
      </c>
      <c r="AB191" s="1">
        <v>111501</v>
      </c>
    </row>
    <row r="192" spans="1:28">
      <c r="A192" s="2">
        <v>402</v>
      </c>
      <c r="B192" s="1" t="s">
        <v>146</v>
      </c>
      <c r="C192" s="13">
        <v>18004271</v>
      </c>
      <c r="D192" s="13">
        <v>17547462.378074724</v>
      </c>
      <c r="E192" s="13">
        <v>456808.82930293586</v>
      </c>
      <c r="F192" s="13">
        <v>18586567</v>
      </c>
      <c r="G192" s="13">
        <v>18023270</v>
      </c>
      <c r="H192" s="13">
        <v>563297</v>
      </c>
      <c r="I192" s="13">
        <v>565295</v>
      </c>
      <c r="J192" s="13">
        <v>531864</v>
      </c>
      <c r="K192" s="13">
        <v>33431</v>
      </c>
      <c r="L192" s="35">
        <v>4455360</v>
      </c>
      <c r="M192" s="13">
        <v>5780926</v>
      </c>
      <c r="N192" s="13">
        <v>3097208</v>
      </c>
      <c r="O192" s="13">
        <v>24274</v>
      </c>
      <c r="P192" s="13">
        <v>2707992</v>
      </c>
      <c r="Q192" s="35">
        <v>267897</v>
      </c>
      <c r="R192" s="13">
        <v>573963</v>
      </c>
      <c r="S192" s="13">
        <v>23088</v>
      </c>
      <c r="T192" s="13">
        <v>430473</v>
      </c>
      <c r="U192" s="35">
        <v>44030</v>
      </c>
      <c r="V192" s="13">
        <v>108521</v>
      </c>
      <c r="W192" s="13">
        <v>100</v>
      </c>
      <c r="X192" s="13">
        <v>80592</v>
      </c>
      <c r="Y192" s="35">
        <v>25356</v>
      </c>
      <c r="Z192" s="13">
        <v>341519</v>
      </c>
      <c r="AA192" s="13">
        <v>97161</v>
      </c>
      <c r="AB192" s="1">
        <v>191465</v>
      </c>
    </row>
    <row r="193" spans="1:28">
      <c r="A193" s="2">
        <v>405</v>
      </c>
      <c r="B193" s="1" t="s">
        <v>147</v>
      </c>
      <c r="C193" s="13">
        <v>18434166</v>
      </c>
      <c r="D193" s="13">
        <v>17846186.744595341</v>
      </c>
      <c r="E193" s="13">
        <v>587979.06398720143</v>
      </c>
      <c r="F193" s="13">
        <v>16261739</v>
      </c>
      <c r="G193" s="13">
        <v>15602620</v>
      </c>
      <c r="H193" s="13">
        <v>659119</v>
      </c>
      <c r="I193" s="13">
        <v>505224</v>
      </c>
      <c r="J193" s="13">
        <v>505224</v>
      </c>
      <c r="K193" s="13">
        <v>0</v>
      </c>
      <c r="L193" s="35">
        <v>5946027</v>
      </c>
      <c r="M193" s="13">
        <v>6656139</v>
      </c>
      <c r="N193" s="13">
        <v>6065086</v>
      </c>
      <c r="O193" s="13">
        <v>70680</v>
      </c>
      <c r="P193" s="13">
        <v>661733</v>
      </c>
      <c r="Q193" s="35">
        <v>185118</v>
      </c>
      <c r="R193" s="13">
        <v>500792</v>
      </c>
      <c r="S193" s="13">
        <v>5231</v>
      </c>
      <c r="T193" s="13">
        <v>375594.75</v>
      </c>
      <c r="U193" s="35">
        <v>37479</v>
      </c>
      <c r="V193" s="13">
        <v>164667</v>
      </c>
      <c r="W193" s="13">
        <v>474</v>
      </c>
      <c r="X193" s="13">
        <v>121818</v>
      </c>
      <c r="Y193" s="35">
        <v>89038</v>
      </c>
      <c r="Z193" s="13">
        <v>839026</v>
      </c>
      <c r="AA193" s="13">
        <v>203133</v>
      </c>
      <c r="AB193" s="1">
        <v>1134804</v>
      </c>
    </row>
    <row r="194" spans="1:28">
      <c r="A194" s="2">
        <v>406</v>
      </c>
      <c r="B194" s="1" t="s">
        <v>148</v>
      </c>
      <c r="C194" s="13">
        <v>6945779</v>
      </c>
      <c r="D194" s="13">
        <v>6657334.9949825006</v>
      </c>
      <c r="E194" s="13">
        <v>288443.79293121363</v>
      </c>
      <c r="F194" s="13">
        <v>7732029</v>
      </c>
      <c r="G194" s="13">
        <v>7423429</v>
      </c>
      <c r="H194" s="13">
        <v>308600</v>
      </c>
      <c r="I194" s="13">
        <v>226931</v>
      </c>
      <c r="J194" s="13">
        <v>220392</v>
      </c>
      <c r="K194" s="13">
        <v>6539</v>
      </c>
      <c r="L194" s="35">
        <v>1528346</v>
      </c>
      <c r="M194" s="13">
        <v>1900257</v>
      </c>
      <c r="N194" s="13">
        <v>1362061</v>
      </c>
      <c r="O194" s="13">
        <v>0</v>
      </c>
      <c r="P194" s="13">
        <v>538196</v>
      </c>
      <c r="Q194" s="35">
        <v>125018</v>
      </c>
      <c r="R194" s="13">
        <v>329310</v>
      </c>
      <c r="S194" s="13">
        <v>5600</v>
      </c>
      <c r="T194" s="13">
        <v>246983.25</v>
      </c>
      <c r="U194" s="35">
        <v>10735</v>
      </c>
      <c r="V194" s="13">
        <v>54334</v>
      </c>
      <c r="W194" s="13">
        <v>0</v>
      </c>
      <c r="X194" s="13">
        <v>40750.5</v>
      </c>
      <c r="Y194" s="35">
        <v>26619</v>
      </c>
      <c r="Z194" s="13">
        <v>101441</v>
      </c>
      <c r="AA194" s="13">
        <v>85903</v>
      </c>
      <c r="AB194" s="1">
        <v>13802</v>
      </c>
    </row>
    <row r="195" spans="1:28">
      <c r="A195" s="2">
        <v>412</v>
      </c>
      <c r="B195" s="1" t="s">
        <v>462</v>
      </c>
      <c r="C195" s="13">
        <v>731672</v>
      </c>
      <c r="D195" s="13">
        <v>717824.27654865757</v>
      </c>
      <c r="E195" s="13">
        <v>13847.340278205729</v>
      </c>
      <c r="F195" s="13">
        <v>798347</v>
      </c>
      <c r="G195" s="13">
        <v>787060</v>
      </c>
      <c r="H195" s="13">
        <v>11287</v>
      </c>
      <c r="I195" s="13">
        <v>33100</v>
      </c>
      <c r="J195" s="13">
        <v>33100</v>
      </c>
      <c r="K195" s="13">
        <v>0</v>
      </c>
      <c r="L195" s="35">
        <v>259937</v>
      </c>
      <c r="M195" s="13">
        <v>318554</v>
      </c>
      <c r="N195" s="13">
        <v>217350</v>
      </c>
      <c r="O195" s="13">
        <v>5430</v>
      </c>
      <c r="P195" s="13">
        <v>106634</v>
      </c>
      <c r="Q195" s="35">
        <v>74059</v>
      </c>
      <c r="R195" s="13">
        <v>146740</v>
      </c>
      <c r="S195" s="13">
        <v>614</v>
      </c>
      <c r="T195" s="13">
        <v>110055.75</v>
      </c>
      <c r="U195" s="35">
        <v>29147</v>
      </c>
      <c r="V195" s="13">
        <v>46983</v>
      </c>
      <c r="W195" s="13">
        <v>1093</v>
      </c>
      <c r="X195" s="13">
        <v>35237.25</v>
      </c>
      <c r="Y195" s="35">
        <v>0</v>
      </c>
      <c r="Z195" s="13">
        <v>13045</v>
      </c>
      <c r="AA195" s="13">
        <v>51173</v>
      </c>
      <c r="AB195" s="1">
        <v>-27812</v>
      </c>
    </row>
    <row r="196" spans="1:28">
      <c r="A196" s="2">
        <v>415</v>
      </c>
      <c r="B196" s="1" t="s">
        <v>149</v>
      </c>
      <c r="C196" s="13">
        <v>777848</v>
      </c>
      <c r="D196" s="13">
        <v>777847.95089101384</v>
      </c>
      <c r="E196" s="13">
        <v>0</v>
      </c>
      <c r="F196" s="13">
        <v>805791</v>
      </c>
      <c r="G196" s="13">
        <v>779187</v>
      </c>
      <c r="H196" s="13">
        <v>26604</v>
      </c>
      <c r="I196" s="13">
        <v>58615</v>
      </c>
      <c r="J196" s="13">
        <v>58063</v>
      </c>
      <c r="K196" s="13">
        <v>552</v>
      </c>
      <c r="L196" s="35">
        <v>215064</v>
      </c>
      <c r="M196" s="13">
        <v>254906</v>
      </c>
      <c r="N196" s="13">
        <v>177606</v>
      </c>
      <c r="O196" s="13">
        <v>4829</v>
      </c>
      <c r="P196" s="13">
        <v>82129</v>
      </c>
      <c r="Q196" s="35">
        <v>20350</v>
      </c>
      <c r="R196" s="13">
        <v>51729</v>
      </c>
      <c r="S196" s="13">
        <v>0</v>
      </c>
      <c r="T196" s="13">
        <v>38797.5</v>
      </c>
      <c r="U196" s="35">
        <v>4856</v>
      </c>
      <c r="V196" s="13">
        <v>38911</v>
      </c>
      <c r="W196" s="13">
        <v>174</v>
      </c>
      <c r="X196" s="13">
        <v>27619.5</v>
      </c>
      <c r="Y196" s="35">
        <v>3324</v>
      </c>
      <c r="Z196" s="13">
        <v>52001</v>
      </c>
      <c r="AA196" s="13">
        <v>79123</v>
      </c>
      <c r="AB196" s="1">
        <v>-18799</v>
      </c>
    </row>
    <row r="197" spans="1:28">
      <c r="A197" s="2">
        <v>416</v>
      </c>
      <c r="B197" s="1" t="s">
        <v>150</v>
      </c>
      <c r="C197" s="13">
        <v>2229673</v>
      </c>
      <c r="D197" s="13">
        <v>2174905.0170502854</v>
      </c>
      <c r="E197" s="13">
        <v>54767.758129522284</v>
      </c>
      <c r="F197" s="13">
        <v>2280960</v>
      </c>
      <c r="G197" s="13">
        <v>2248353</v>
      </c>
      <c r="H197" s="13">
        <v>32607</v>
      </c>
      <c r="I197" s="13">
        <v>145574</v>
      </c>
      <c r="J197" s="13">
        <v>145506</v>
      </c>
      <c r="K197" s="13">
        <v>68</v>
      </c>
      <c r="L197" s="35">
        <v>459423</v>
      </c>
      <c r="M197" s="13">
        <v>566158</v>
      </c>
      <c r="N197" s="13">
        <v>520666</v>
      </c>
      <c r="O197" s="13">
        <v>122329</v>
      </c>
      <c r="P197" s="13">
        <v>167821</v>
      </c>
      <c r="Q197" s="35">
        <v>149155</v>
      </c>
      <c r="R197" s="13">
        <v>272463</v>
      </c>
      <c r="S197" s="13">
        <v>640</v>
      </c>
      <c r="T197" s="13">
        <v>204348</v>
      </c>
      <c r="U197" s="35">
        <v>31935</v>
      </c>
      <c r="V197" s="13">
        <v>16190</v>
      </c>
      <c r="W197" s="13">
        <v>4191</v>
      </c>
      <c r="X197" s="13">
        <v>10545.75</v>
      </c>
      <c r="Y197" s="35">
        <v>2408</v>
      </c>
      <c r="Z197" s="13">
        <v>182166</v>
      </c>
      <c r="AA197" s="13">
        <v>28006</v>
      </c>
      <c r="AB197" s="1">
        <v>119194</v>
      </c>
    </row>
    <row r="198" spans="1:28">
      <c r="A198" s="2">
        <v>417</v>
      </c>
      <c r="B198" s="1" t="s">
        <v>151</v>
      </c>
      <c r="C198" s="13">
        <v>868773</v>
      </c>
      <c r="D198" s="13">
        <v>841768.40636468621</v>
      </c>
      <c r="E198" s="13">
        <v>27005.048062062902</v>
      </c>
      <c r="F198" s="13">
        <v>781313</v>
      </c>
      <c r="G198" s="13">
        <v>767462</v>
      </c>
      <c r="H198" s="13">
        <v>13851</v>
      </c>
      <c r="I198" s="13">
        <v>55721</v>
      </c>
      <c r="J198" s="13">
        <v>55721</v>
      </c>
      <c r="K198" s="13">
        <v>0</v>
      </c>
      <c r="L198" s="35">
        <v>180481</v>
      </c>
      <c r="M198" s="13">
        <v>257012</v>
      </c>
      <c r="N198" s="13">
        <v>123682</v>
      </c>
      <c r="O198" s="13">
        <v>10502</v>
      </c>
      <c r="P198" s="13">
        <v>135360.75</v>
      </c>
      <c r="Q198" s="35">
        <v>18586</v>
      </c>
      <c r="R198" s="13">
        <v>56660</v>
      </c>
      <c r="S198" s="13">
        <v>6818</v>
      </c>
      <c r="T198" s="13">
        <v>42495.75</v>
      </c>
      <c r="U198" s="35">
        <v>0</v>
      </c>
      <c r="V198" s="13">
        <v>0</v>
      </c>
      <c r="W198" s="13">
        <v>0</v>
      </c>
      <c r="X198" s="13">
        <v>0</v>
      </c>
      <c r="Y198" s="35">
        <v>3882</v>
      </c>
      <c r="Z198" s="13">
        <v>16576</v>
      </c>
      <c r="AA198" s="13">
        <v>16670</v>
      </c>
      <c r="AB198" s="1">
        <v>320</v>
      </c>
    </row>
    <row r="199" spans="1:28">
      <c r="A199" s="2">
        <v>420</v>
      </c>
      <c r="B199" s="1" t="s">
        <v>152</v>
      </c>
      <c r="C199" s="13">
        <v>1207623</v>
      </c>
      <c r="D199" s="13">
        <v>1167936.3569868316</v>
      </c>
      <c r="E199" s="13">
        <v>39686.549268584611</v>
      </c>
      <c r="F199" s="13">
        <v>1010076</v>
      </c>
      <c r="G199" s="13">
        <v>966385</v>
      </c>
      <c r="H199" s="13">
        <v>43691</v>
      </c>
      <c r="I199" s="13">
        <v>48406</v>
      </c>
      <c r="J199" s="13">
        <v>47926</v>
      </c>
      <c r="K199" s="13">
        <v>480</v>
      </c>
      <c r="L199" s="35">
        <v>245021</v>
      </c>
      <c r="M199" s="13">
        <v>301445</v>
      </c>
      <c r="N199" s="13">
        <v>101348</v>
      </c>
      <c r="O199" s="13">
        <v>0</v>
      </c>
      <c r="P199" s="13">
        <v>183765.75</v>
      </c>
      <c r="Q199" s="35">
        <v>24774</v>
      </c>
      <c r="R199" s="13">
        <v>45175</v>
      </c>
      <c r="S199" s="13">
        <v>0</v>
      </c>
      <c r="T199" s="13">
        <v>33882</v>
      </c>
      <c r="U199" s="35">
        <v>1000</v>
      </c>
      <c r="V199" s="13">
        <v>6684</v>
      </c>
      <c r="W199" s="13">
        <v>0</v>
      </c>
      <c r="X199" s="13">
        <v>5013</v>
      </c>
      <c r="Y199" s="35">
        <v>59</v>
      </c>
      <c r="Z199" s="13">
        <v>106305</v>
      </c>
      <c r="AA199" s="13">
        <v>0</v>
      </c>
      <c r="AB199" s="1">
        <v>42208</v>
      </c>
    </row>
    <row r="200" spans="1:28">
      <c r="A200" s="2">
        <v>424</v>
      </c>
      <c r="B200" s="1" t="s">
        <v>415</v>
      </c>
      <c r="C200" s="13">
        <v>666595</v>
      </c>
      <c r="D200" s="13">
        <v>655291.04317768733</v>
      </c>
      <c r="E200" s="13">
        <v>11303.570129805928</v>
      </c>
      <c r="F200" s="13">
        <v>793728</v>
      </c>
      <c r="G200" s="13">
        <v>784744</v>
      </c>
      <c r="H200" s="13">
        <v>8984</v>
      </c>
      <c r="I200" s="13">
        <v>9696</v>
      </c>
      <c r="J200" s="13">
        <v>9696</v>
      </c>
      <c r="K200" s="13">
        <v>0</v>
      </c>
      <c r="L200" s="35">
        <v>98306</v>
      </c>
      <c r="M200" s="13">
        <v>156226</v>
      </c>
      <c r="N200" s="13">
        <v>44276</v>
      </c>
      <c r="O200" s="13">
        <v>0</v>
      </c>
      <c r="P200" s="13">
        <v>73729.5</v>
      </c>
      <c r="Q200" s="35">
        <v>9408</v>
      </c>
      <c r="R200" s="13">
        <v>1167</v>
      </c>
      <c r="S200" s="13">
        <v>0</v>
      </c>
      <c r="T200" s="13">
        <v>876</v>
      </c>
      <c r="U200" s="35">
        <v>0</v>
      </c>
      <c r="V200" s="13">
        <v>0</v>
      </c>
      <c r="W200" s="13">
        <v>0</v>
      </c>
      <c r="X200" s="13">
        <v>0</v>
      </c>
      <c r="Y200" s="35">
        <v>0</v>
      </c>
      <c r="Z200" s="13">
        <v>165047</v>
      </c>
      <c r="AA200" s="13">
        <v>1354</v>
      </c>
      <c r="AB200" s="1">
        <v>123527</v>
      </c>
    </row>
    <row r="201" spans="1:28">
      <c r="A201" s="2">
        <v>425</v>
      </c>
      <c r="B201" s="1" t="s">
        <v>416</v>
      </c>
      <c r="C201" s="13">
        <v>1651302</v>
      </c>
      <c r="D201" s="13">
        <v>1605076.4128647489</v>
      </c>
      <c r="E201" s="13">
        <v>46225.385801073237</v>
      </c>
      <c r="F201" s="13">
        <v>1587447</v>
      </c>
      <c r="G201" s="13">
        <v>1543957</v>
      </c>
      <c r="H201" s="13">
        <v>43490</v>
      </c>
      <c r="I201" s="13">
        <v>110861</v>
      </c>
      <c r="J201" s="13">
        <v>88184</v>
      </c>
      <c r="K201" s="13">
        <v>22677</v>
      </c>
      <c r="L201" s="35">
        <v>516287</v>
      </c>
      <c r="M201" s="13">
        <v>588647</v>
      </c>
      <c r="N201" s="13">
        <v>450212</v>
      </c>
      <c r="O201" s="13">
        <v>0</v>
      </c>
      <c r="P201" s="13">
        <v>138435</v>
      </c>
      <c r="Q201" s="35">
        <v>38257</v>
      </c>
      <c r="R201" s="13">
        <v>84922</v>
      </c>
      <c r="S201" s="13">
        <v>1599</v>
      </c>
      <c r="T201" s="13">
        <v>63692.25</v>
      </c>
      <c r="U201" s="35">
        <v>2319</v>
      </c>
      <c r="V201" s="13">
        <v>17977</v>
      </c>
      <c r="W201" s="13">
        <v>0</v>
      </c>
      <c r="X201" s="13">
        <v>13482.75</v>
      </c>
      <c r="Y201" s="35">
        <v>10465</v>
      </c>
      <c r="Z201" s="13">
        <v>170095</v>
      </c>
      <c r="AA201" s="13">
        <v>2991</v>
      </c>
      <c r="AB201" s="1">
        <v>126884</v>
      </c>
    </row>
    <row r="202" spans="1:28">
      <c r="A202" s="2">
        <v>429</v>
      </c>
      <c r="B202" s="1" t="s">
        <v>519</v>
      </c>
      <c r="C202" s="13">
        <v>239417</v>
      </c>
      <c r="D202" s="13">
        <v>239416.9381419261</v>
      </c>
      <c r="E202" s="13">
        <v>0</v>
      </c>
      <c r="F202" s="13">
        <v>290926</v>
      </c>
      <c r="G202" s="13">
        <v>281764</v>
      </c>
      <c r="H202" s="13">
        <v>9162</v>
      </c>
      <c r="I202" s="13">
        <v>17188</v>
      </c>
      <c r="J202" s="13">
        <v>17188</v>
      </c>
      <c r="K202" s="13">
        <v>0</v>
      </c>
      <c r="L202" s="35">
        <v>132298</v>
      </c>
      <c r="M202" s="13">
        <v>182832</v>
      </c>
      <c r="N202" s="13">
        <v>90884</v>
      </c>
      <c r="O202" s="13">
        <v>0</v>
      </c>
      <c r="P202" s="13">
        <v>91948</v>
      </c>
      <c r="Q202" s="35">
        <v>30994</v>
      </c>
      <c r="R202" s="13">
        <v>100848</v>
      </c>
      <c r="S202" s="13">
        <v>0</v>
      </c>
      <c r="T202" s="13">
        <v>75636</v>
      </c>
      <c r="U202" s="35">
        <v>12196</v>
      </c>
      <c r="V202" s="13">
        <v>16690</v>
      </c>
      <c r="W202" s="13">
        <v>0</v>
      </c>
      <c r="X202" s="13">
        <v>12516.75</v>
      </c>
      <c r="Y202" s="35">
        <v>0</v>
      </c>
      <c r="Z202" s="13">
        <v>10326</v>
      </c>
      <c r="AA202" s="13">
        <v>15012</v>
      </c>
      <c r="AB202" s="1">
        <v>-2343</v>
      </c>
    </row>
    <row r="203" spans="1:28">
      <c r="A203" s="2">
        <v>431</v>
      </c>
      <c r="B203" s="1" t="s">
        <v>153</v>
      </c>
      <c r="C203" s="13">
        <v>580525</v>
      </c>
      <c r="D203" s="13">
        <v>559449.13936741068</v>
      </c>
      <c r="E203" s="13">
        <v>21075.809305042916</v>
      </c>
      <c r="F203" s="13">
        <v>558364</v>
      </c>
      <c r="G203" s="13">
        <v>542153</v>
      </c>
      <c r="H203" s="13">
        <v>16211</v>
      </c>
      <c r="I203" s="13">
        <v>34831</v>
      </c>
      <c r="J203" s="13">
        <v>34573</v>
      </c>
      <c r="K203" s="13">
        <v>258</v>
      </c>
      <c r="L203" s="35">
        <v>133490</v>
      </c>
      <c r="M203" s="13">
        <v>194387</v>
      </c>
      <c r="N203" s="13">
        <v>66206</v>
      </c>
      <c r="O203" s="13">
        <v>957</v>
      </c>
      <c r="P203" s="13">
        <v>100117.5</v>
      </c>
      <c r="Q203" s="35">
        <v>4415</v>
      </c>
      <c r="R203" s="13">
        <v>27174</v>
      </c>
      <c r="S203" s="13">
        <v>0</v>
      </c>
      <c r="T203" s="13">
        <v>20381.25</v>
      </c>
      <c r="U203" s="35">
        <v>18195</v>
      </c>
      <c r="V203" s="13">
        <v>17243</v>
      </c>
      <c r="W203" s="13">
        <v>0</v>
      </c>
      <c r="X203" s="13">
        <v>12932.25</v>
      </c>
      <c r="Y203" s="35">
        <v>0</v>
      </c>
      <c r="Z203" s="13">
        <v>9177</v>
      </c>
      <c r="AA203" s="13">
        <v>3534</v>
      </c>
      <c r="AB203" s="1">
        <v>4232</v>
      </c>
    </row>
    <row r="204" spans="1:28">
      <c r="A204" s="2">
        <v>432</v>
      </c>
      <c r="B204" s="1" t="s">
        <v>154</v>
      </c>
      <c r="C204" s="13">
        <v>686519</v>
      </c>
      <c r="D204" s="13">
        <v>686518.68777096365</v>
      </c>
      <c r="E204" s="13">
        <v>0</v>
      </c>
      <c r="F204" s="13">
        <v>665631</v>
      </c>
      <c r="G204" s="13">
        <v>665631</v>
      </c>
      <c r="H204" s="13">
        <v>0</v>
      </c>
      <c r="I204" s="13">
        <v>60883</v>
      </c>
      <c r="J204" s="13">
        <v>60883</v>
      </c>
      <c r="K204" s="13">
        <v>0</v>
      </c>
      <c r="L204" s="35">
        <v>195985</v>
      </c>
      <c r="M204" s="13">
        <v>226953</v>
      </c>
      <c r="N204" s="13">
        <v>201736</v>
      </c>
      <c r="O204" s="13">
        <v>8278</v>
      </c>
      <c r="P204" s="13">
        <v>33495</v>
      </c>
      <c r="Q204" s="35">
        <v>65401</v>
      </c>
      <c r="R204" s="13">
        <v>126143</v>
      </c>
      <c r="S204" s="13">
        <v>0</v>
      </c>
      <c r="T204" s="13">
        <v>94608</v>
      </c>
      <c r="U204" s="35">
        <v>12804</v>
      </c>
      <c r="V204" s="13">
        <v>49318</v>
      </c>
      <c r="W204" s="13">
        <v>0</v>
      </c>
      <c r="X204" s="13">
        <v>36988.5</v>
      </c>
      <c r="Y204" s="35">
        <v>7439</v>
      </c>
      <c r="Z204" s="13">
        <v>132944</v>
      </c>
      <c r="AA204" s="13">
        <v>43710</v>
      </c>
      <c r="AB204" s="1">
        <v>68097</v>
      </c>
    </row>
    <row r="205" spans="1:28">
      <c r="A205" s="2">
        <v>437</v>
      </c>
      <c r="B205" s="1" t="s">
        <v>155</v>
      </c>
      <c r="C205" s="13">
        <v>1353454</v>
      </c>
      <c r="D205" s="13">
        <v>1272291.0122118876</v>
      </c>
      <c r="E205" s="13">
        <v>81163.20841611654</v>
      </c>
      <c r="F205" s="13">
        <v>1389952</v>
      </c>
      <c r="G205" s="13">
        <v>1343883</v>
      </c>
      <c r="H205" s="13">
        <v>46069</v>
      </c>
      <c r="I205" s="13">
        <v>20627</v>
      </c>
      <c r="J205" s="13">
        <v>20200</v>
      </c>
      <c r="K205" s="13">
        <v>427</v>
      </c>
      <c r="L205" s="35">
        <v>234327</v>
      </c>
      <c r="M205" s="13">
        <v>293693</v>
      </c>
      <c r="N205" s="13">
        <v>133639</v>
      </c>
      <c r="O205" s="13">
        <v>4216</v>
      </c>
      <c r="P205" s="13">
        <v>164270</v>
      </c>
      <c r="Q205" s="35">
        <v>20874</v>
      </c>
      <c r="R205" s="13">
        <v>41744</v>
      </c>
      <c r="S205" s="13">
        <v>543</v>
      </c>
      <c r="T205" s="13">
        <v>31308.75</v>
      </c>
      <c r="U205" s="35">
        <v>0</v>
      </c>
      <c r="V205" s="13">
        <v>11807</v>
      </c>
      <c r="W205" s="13">
        <v>0</v>
      </c>
      <c r="X205" s="13">
        <v>8184</v>
      </c>
      <c r="Y205" s="35">
        <v>5122</v>
      </c>
      <c r="Z205" s="13">
        <v>17867</v>
      </c>
      <c r="AA205" s="13">
        <v>15088</v>
      </c>
      <c r="AB205" s="1">
        <v>2474</v>
      </c>
    </row>
    <row r="206" spans="1:28">
      <c r="A206" s="2">
        <v>439</v>
      </c>
      <c r="B206" s="1" t="s">
        <v>156</v>
      </c>
      <c r="C206" s="13">
        <v>16319537</v>
      </c>
      <c r="D206" s="13">
        <v>15673832.452770751</v>
      </c>
      <c r="E206" s="13">
        <v>645704.10497933638</v>
      </c>
      <c r="F206" s="13">
        <v>16187850</v>
      </c>
      <c r="G206" s="13">
        <v>15576174</v>
      </c>
      <c r="H206" s="13">
        <v>611676</v>
      </c>
      <c r="I206" s="13">
        <v>590328</v>
      </c>
      <c r="J206" s="13">
        <v>566806</v>
      </c>
      <c r="K206" s="13">
        <v>23522</v>
      </c>
      <c r="L206" s="35">
        <v>4812306</v>
      </c>
      <c r="M206" s="13">
        <v>5675785</v>
      </c>
      <c r="N206" s="13">
        <v>3191738</v>
      </c>
      <c r="O206" s="13">
        <v>0</v>
      </c>
      <c r="P206" s="13">
        <v>2484047</v>
      </c>
      <c r="Q206" s="35">
        <v>192424</v>
      </c>
      <c r="R206" s="13">
        <v>538675</v>
      </c>
      <c r="S206" s="13">
        <v>22062</v>
      </c>
      <c r="T206" s="13">
        <v>404006.25</v>
      </c>
      <c r="U206" s="35">
        <v>53023</v>
      </c>
      <c r="V206" s="13">
        <v>183325</v>
      </c>
      <c r="W206" s="13">
        <v>37</v>
      </c>
      <c r="X206" s="13">
        <v>134808</v>
      </c>
      <c r="Y206" s="35">
        <v>25021</v>
      </c>
      <c r="Z206" s="13">
        <v>189888</v>
      </c>
      <c r="AA206" s="13">
        <v>121424</v>
      </c>
      <c r="AB206" s="1">
        <v>63030</v>
      </c>
    </row>
    <row r="207" spans="1:28">
      <c r="A207" s="2">
        <v>441</v>
      </c>
      <c r="B207" s="1" t="s">
        <v>157</v>
      </c>
      <c r="C207" s="13">
        <v>2776667</v>
      </c>
      <c r="D207" s="13">
        <v>2718774.9948390019</v>
      </c>
      <c r="E207" s="13">
        <v>57891.779989801427</v>
      </c>
      <c r="F207" s="13">
        <v>3052028</v>
      </c>
      <c r="G207" s="13">
        <v>2978926</v>
      </c>
      <c r="H207" s="13">
        <v>73102</v>
      </c>
      <c r="I207" s="13">
        <v>86659</v>
      </c>
      <c r="J207" s="13">
        <v>86659</v>
      </c>
      <c r="K207" s="13">
        <v>0</v>
      </c>
      <c r="L207" s="35">
        <v>667959</v>
      </c>
      <c r="M207" s="13">
        <v>860779</v>
      </c>
      <c r="N207" s="13">
        <v>630975</v>
      </c>
      <c r="O207" s="13">
        <v>0</v>
      </c>
      <c r="P207" s="13">
        <v>229804</v>
      </c>
      <c r="Q207" s="35">
        <v>124192</v>
      </c>
      <c r="R207" s="13">
        <v>304683</v>
      </c>
      <c r="S207" s="13">
        <v>805</v>
      </c>
      <c r="T207" s="13">
        <v>228513</v>
      </c>
      <c r="U207" s="35">
        <v>11117</v>
      </c>
      <c r="V207" s="13">
        <v>25404</v>
      </c>
      <c r="W207" s="13">
        <v>0</v>
      </c>
      <c r="X207" s="13">
        <v>19053</v>
      </c>
      <c r="Y207" s="35">
        <v>5508</v>
      </c>
      <c r="Z207" s="13">
        <v>20625</v>
      </c>
      <c r="AA207" s="13">
        <v>27664</v>
      </c>
      <c r="AB207" s="1">
        <v>-3206</v>
      </c>
    </row>
    <row r="208" spans="1:28">
      <c r="A208" s="2">
        <v>448</v>
      </c>
      <c r="B208" s="1" t="s">
        <v>158</v>
      </c>
      <c r="C208" s="13">
        <v>1213984</v>
      </c>
      <c r="D208" s="13">
        <v>1200241.8808857766</v>
      </c>
      <c r="E208" s="13">
        <v>13741.961231680514</v>
      </c>
      <c r="F208" s="13">
        <v>1417661</v>
      </c>
      <c r="G208" s="13">
        <v>1398275</v>
      </c>
      <c r="H208" s="13">
        <v>19386</v>
      </c>
      <c r="I208" s="13">
        <v>80904</v>
      </c>
      <c r="J208" s="13">
        <v>80904</v>
      </c>
      <c r="K208" s="13">
        <v>0</v>
      </c>
      <c r="L208" s="35">
        <v>481209</v>
      </c>
      <c r="M208" s="13">
        <v>448787</v>
      </c>
      <c r="N208" s="13">
        <v>304344</v>
      </c>
      <c r="O208" s="13">
        <v>1760</v>
      </c>
      <c r="P208" s="13">
        <v>146203</v>
      </c>
      <c r="Q208" s="35">
        <v>30131</v>
      </c>
      <c r="R208" s="13">
        <v>76624</v>
      </c>
      <c r="S208" s="13">
        <v>0</v>
      </c>
      <c r="T208" s="13">
        <v>57468.75</v>
      </c>
      <c r="U208" s="35">
        <v>16221</v>
      </c>
      <c r="V208" s="13">
        <v>25751</v>
      </c>
      <c r="W208" s="13">
        <v>0</v>
      </c>
      <c r="X208" s="13">
        <v>19313.25</v>
      </c>
      <c r="Y208" s="35">
        <v>1474</v>
      </c>
      <c r="Z208" s="13">
        <v>25581</v>
      </c>
      <c r="AA208" s="13">
        <v>4079</v>
      </c>
      <c r="AB208" s="1">
        <v>18616</v>
      </c>
    </row>
    <row r="209" spans="1:28">
      <c r="A209" s="2">
        <v>450</v>
      </c>
      <c r="B209" s="1" t="s">
        <v>159</v>
      </c>
      <c r="C209" s="13">
        <v>752587</v>
      </c>
      <c r="D209" s="13">
        <v>743761.54591107904</v>
      </c>
      <c r="E209" s="13">
        <v>8825.1616684913879</v>
      </c>
      <c r="F209" s="13">
        <v>791783</v>
      </c>
      <c r="G209" s="13">
        <v>775205</v>
      </c>
      <c r="H209" s="13">
        <v>16578</v>
      </c>
      <c r="I209" s="13">
        <v>48394</v>
      </c>
      <c r="J209" s="13">
        <v>46853</v>
      </c>
      <c r="K209" s="13">
        <v>1541</v>
      </c>
      <c r="L209" s="35">
        <v>123494</v>
      </c>
      <c r="M209" s="13">
        <v>164536</v>
      </c>
      <c r="N209" s="13">
        <v>86489</v>
      </c>
      <c r="O209" s="13">
        <v>4069</v>
      </c>
      <c r="P209" s="13">
        <v>82116</v>
      </c>
      <c r="Q209" s="35">
        <v>128561</v>
      </c>
      <c r="R209" s="13">
        <v>234516</v>
      </c>
      <c r="S209" s="13">
        <v>0</v>
      </c>
      <c r="T209" s="13">
        <v>175887.75</v>
      </c>
      <c r="U209" s="35">
        <v>8068</v>
      </c>
      <c r="V209" s="13">
        <v>44044</v>
      </c>
      <c r="W209" s="13">
        <v>0</v>
      </c>
      <c r="X209" s="13">
        <v>33033</v>
      </c>
      <c r="Y209" s="35">
        <v>1827</v>
      </c>
      <c r="Z209" s="13">
        <v>2165</v>
      </c>
      <c r="AA209" s="13">
        <v>2274</v>
      </c>
      <c r="AB209" s="1">
        <v>-82</v>
      </c>
    </row>
    <row r="210" spans="1:28">
      <c r="A210" s="2">
        <v>451</v>
      </c>
      <c r="B210" s="1" t="s">
        <v>160</v>
      </c>
      <c r="C210" s="13">
        <v>2341645</v>
      </c>
      <c r="D210" s="13">
        <v>2203208.0504118977</v>
      </c>
      <c r="E210" s="13">
        <v>138437.38715856132</v>
      </c>
      <c r="F210" s="13">
        <v>2387490</v>
      </c>
      <c r="G210" s="13">
        <v>2264657</v>
      </c>
      <c r="H210" s="13">
        <v>122833</v>
      </c>
      <c r="I210" s="13">
        <v>173206</v>
      </c>
      <c r="J210" s="13">
        <v>169059</v>
      </c>
      <c r="K210" s="13">
        <v>4147</v>
      </c>
      <c r="L210" s="35">
        <v>350471</v>
      </c>
      <c r="M210" s="13">
        <v>484959</v>
      </c>
      <c r="N210" s="13">
        <v>246075</v>
      </c>
      <c r="O210" s="13">
        <v>0</v>
      </c>
      <c r="P210" s="13">
        <v>238884</v>
      </c>
      <c r="Q210" s="35">
        <v>53214</v>
      </c>
      <c r="R210" s="13">
        <v>114605</v>
      </c>
      <c r="S210" s="13">
        <v>0</v>
      </c>
      <c r="T210" s="13">
        <v>85953.75</v>
      </c>
      <c r="U210" s="35">
        <v>9125</v>
      </c>
      <c r="V210" s="13">
        <v>44106</v>
      </c>
      <c r="W210" s="13">
        <v>0</v>
      </c>
      <c r="X210" s="13">
        <v>33078.75</v>
      </c>
      <c r="Y210" s="35">
        <v>1232</v>
      </c>
      <c r="Z210" s="13">
        <v>16085</v>
      </c>
      <c r="AA210" s="13">
        <v>3</v>
      </c>
      <c r="AB210" s="1">
        <v>13131</v>
      </c>
    </row>
    <row r="211" spans="1:28">
      <c r="A211" s="2">
        <v>453</v>
      </c>
      <c r="B211" s="1" t="s">
        <v>161</v>
      </c>
      <c r="C211" s="13">
        <v>10498862</v>
      </c>
      <c r="D211" s="13">
        <v>10245786.85755747</v>
      </c>
      <c r="E211" s="13">
        <v>253075.11674620013</v>
      </c>
      <c r="F211" s="13">
        <v>11951749</v>
      </c>
      <c r="G211" s="13">
        <v>11682823</v>
      </c>
      <c r="H211" s="13">
        <v>268926</v>
      </c>
      <c r="I211" s="13">
        <v>510916</v>
      </c>
      <c r="J211" s="13">
        <v>468592</v>
      </c>
      <c r="K211" s="13">
        <v>42324</v>
      </c>
      <c r="L211" s="35">
        <v>2097917</v>
      </c>
      <c r="M211" s="13">
        <v>2497245</v>
      </c>
      <c r="N211" s="13">
        <v>1614053</v>
      </c>
      <c r="O211" s="13">
        <v>64590</v>
      </c>
      <c r="P211" s="13">
        <v>947782</v>
      </c>
      <c r="Q211" s="35">
        <v>579833</v>
      </c>
      <c r="R211" s="13">
        <v>952228</v>
      </c>
      <c r="S211" s="13">
        <v>8187</v>
      </c>
      <c r="T211" s="13">
        <v>714171.75</v>
      </c>
      <c r="U211" s="35">
        <v>35139</v>
      </c>
      <c r="V211" s="13">
        <v>130187</v>
      </c>
      <c r="W211" s="13">
        <v>2472</v>
      </c>
      <c r="X211" s="13">
        <v>97640.25</v>
      </c>
      <c r="Y211" s="35">
        <v>9873</v>
      </c>
      <c r="Z211" s="13">
        <v>61325</v>
      </c>
      <c r="AA211" s="13">
        <v>29757</v>
      </c>
      <c r="AB211" s="1">
        <v>24288</v>
      </c>
    </row>
    <row r="212" spans="1:28">
      <c r="A212" s="2">
        <v>454</v>
      </c>
      <c r="B212" s="1" t="s">
        <v>558</v>
      </c>
      <c r="C212" s="13">
        <v>545989</v>
      </c>
      <c r="D212" s="13">
        <v>542175.64613845584</v>
      </c>
      <c r="E212" s="13">
        <v>3813.6543546277021</v>
      </c>
      <c r="F212" s="13">
        <v>561123</v>
      </c>
      <c r="G212" s="13">
        <v>554019</v>
      </c>
      <c r="H212" s="13">
        <v>7104</v>
      </c>
      <c r="I212" s="13">
        <v>11411</v>
      </c>
      <c r="J212" s="13">
        <v>11411</v>
      </c>
      <c r="K212" s="13">
        <v>0</v>
      </c>
      <c r="L212" s="35">
        <v>120334</v>
      </c>
      <c r="M212" s="13">
        <v>172709</v>
      </c>
      <c r="N212" s="13">
        <v>107399</v>
      </c>
      <c r="O212" s="13">
        <v>0</v>
      </c>
      <c r="P212" s="13">
        <v>65310</v>
      </c>
      <c r="Q212" s="35">
        <v>42141</v>
      </c>
      <c r="R212" s="13">
        <v>61712</v>
      </c>
      <c r="S212" s="13">
        <v>0</v>
      </c>
      <c r="T212" s="13">
        <v>46284.75</v>
      </c>
      <c r="U212" s="35">
        <v>4869</v>
      </c>
      <c r="V212" s="13">
        <v>20615</v>
      </c>
      <c r="W212" s="13">
        <v>0</v>
      </c>
      <c r="X212" s="13">
        <v>14662.5</v>
      </c>
      <c r="Y212" s="35">
        <v>3234</v>
      </c>
      <c r="Z212" s="13">
        <v>2604</v>
      </c>
      <c r="AA212" s="13">
        <v>12117</v>
      </c>
      <c r="AB212" s="1">
        <v>-6744</v>
      </c>
    </row>
    <row r="213" spans="1:28">
      <c r="A213" s="2">
        <v>457</v>
      </c>
      <c r="B213" s="1" t="s">
        <v>162</v>
      </c>
      <c r="C213" s="13">
        <v>3547474</v>
      </c>
      <c r="D213" s="13">
        <v>3329073.5428424594</v>
      </c>
      <c r="E213" s="13">
        <v>218400.07479147922</v>
      </c>
      <c r="F213" s="13">
        <v>3599773</v>
      </c>
      <c r="G213" s="13">
        <v>3347925</v>
      </c>
      <c r="H213" s="13">
        <v>251848</v>
      </c>
      <c r="I213" s="13">
        <v>79580</v>
      </c>
      <c r="J213" s="13">
        <v>75403</v>
      </c>
      <c r="K213" s="13">
        <v>4177</v>
      </c>
      <c r="L213" s="35">
        <v>984188</v>
      </c>
      <c r="M213" s="13">
        <v>1148615</v>
      </c>
      <c r="N213" s="13">
        <v>983467</v>
      </c>
      <c r="O213" s="13">
        <v>0</v>
      </c>
      <c r="P213" s="13">
        <v>165148</v>
      </c>
      <c r="Q213" s="35">
        <v>49151</v>
      </c>
      <c r="R213" s="13">
        <v>198272</v>
      </c>
      <c r="S213" s="13">
        <v>0</v>
      </c>
      <c r="T213" s="13">
        <v>148704.75</v>
      </c>
      <c r="U213" s="35">
        <v>804</v>
      </c>
      <c r="V213" s="13">
        <v>0</v>
      </c>
      <c r="W213" s="13">
        <v>0</v>
      </c>
      <c r="X213" s="13">
        <v>0</v>
      </c>
      <c r="Y213" s="35">
        <v>3603</v>
      </c>
      <c r="Z213" s="13">
        <v>91209</v>
      </c>
      <c r="AA213" s="13">
        <v>0</v>
      </c>
      <c r="AB213" s="1">
        <v>71353</v>
      </c>
    </row>
    <row r="214" spans="1:28">
      <c r="A214" s="2">
        <v>458</v>
      </c>
      <c r="B214" s="1" t="s">
        <v>430</v>
      </c>
      <c r="C214" s="13">
        <v>240498</v>
      </c>
      <c r="D214" s="13">
        <v>240497.95557883295</v>
      </c>
      <c r="E214" s="13">
        <v>0</v>
      </c>
      <c r="F214" s="13">
        <v>292153</v>
      </c>
      <c r="G214" s="13">
        <v>292153</v>
      </c>
      <c r="H214" s="13">
        <v>0</v>
      </c>
      <c r="I214" s="13">
        <v>2569</v>
      </c>
      <c r="J214" s="13">
        <v>2569</v>
      </c>
      <c r="K214" s="13">
        <v>0</v>
      </c>
      <c r="L214" s="35">
        <v>78406</v>
      </c>
      <c r="M214" s="13">
        <v>105423</v>
      </c>
      <c r="N214" s="13">
        <v>87567</v>
      </c>
      <c r="O214" s="13">
        <v>2728</v>
      </c>
      <c r="P214" s="13">
        <v>20584</v>
      </c>
      <c r="Q214" s="35">
        <v>25022</v>
      </c>
      <c r="R214" s="13">
        <v>53426</v>
      </c>
      <c r="S214" s="13">
        <v>0</v>
      </c>
      <c r="T214" s="13">
        <v>40070.25</v>
      </c>
      <c r="U214" s="35">
        <v>1477</v>
      </c>
      <c r="V214" s="13">
        <v>13326</v>
      </c>
      <c r="W214" s="13">
        <v>0</v>
      </c>
      <c r="X214" s="13">
        <v>9994.5</v>
      </c>
      <c r="Y214" s="35">
        <v>1431</v>
      </c>
      <c r="Z214" s="13">
        <v>3980</v>
      </c>
      <c r="AA214" s="13">
        <v>426</v>
      </c>
      <c r="AB214" s="1">
        <v>2896</v>
      </c>
    </row>
    <row r="215" spans="1:28">
      <c r="A215" s="2">
        <v>459</v>
      </c>
      <c r="B215" s="1" t="s">
        <v>476</v>
      </c>
      <c r="C215" s="13">
        <v>576857</v>
      </c>
      <c r="D215" s="13">
        <v>535683.32420530287</v>
      </c>
      <c r="E215" s="13">
        <v>41173.861127769604</v>
      </c>
      <c r="F215" s="13">
        <v>542050</v>
      </c>
      <c r="G215" s="13">
        <v>491810</v>
      </c>
      <c r="H215" s="13">
        <v>50240</v>
      </c>
      <c r="I215" s="13">
        <v>27610</v>
      </c>
      <c r="J215" s="13">
        <v>25276</v>
      </c>
      <c r="K215" s="13">
        <v>2334</v>
      </c>
      <c r="L215" s="35">
        <v>174611</v>
      </c>
      <c r="M215" s="13">
        <v>222745</v>
      </c>
      <c r="N215" s="13">
        <v>164713</v>
      </c>
      <c r="O215" s="13">
        <v>0</v>
      </c>
      <c r="P215" s="13">
        <v>58032</v>
      </c>
      <c r="Q215" s="35">
        <v>65233</v>
      </c>
      <c r="R215" s="13">
        <v>132470</v>
      </c>
      <c r="S215" s="13">
        <v>0</v>
      </c>
      <c r="T215" s="13">
        <v>99352.5</v>
      </c>
      <c r="U215" s="35">
        <v>16428</v>
      </c>
      <c r="V215" s="13">
        <v>71959</v>
      </c>
      <c r="W215" s="13">
        <v>2503</v>
      </c>
      <c r="X215" s="13">
        <v>52884</v>
      </c>
      <c r="Y215" s="35">
        <v>16225</v>
      </c>
      <c r="Z215" s="13">
        <v>3280</v>
      </c>
      <c r="AA215" s="13">
        <v>53303</v>
      </c>
      <c r="AB215" s="1">
        <v>-37025</v>
      </c>
    </row>
    <row r="216" spans="1:28">
      <c r="A216" s="2">
        <v>462</v>
      </c>
      <c r="B216" s="1" t="s">
        <v>463</v>
      </c>
      <c r="C216" s="13">
        <v>1037621</v>
      </c>
      <c r="D216" s="13">
        <v>1023505.5311623373</v>
      </c>
      <c r="E216" s="13">
        <v>14115.456586453427</v>
      </c>
      <c r="F216" s="13">
        <v>1010026</v>
      </c>
      <c r="G216" s="13">
        <v>998434</v>
      </c>
      <c r="H216" s="13">
        <v>11592</v>
      </c>
      <c r="I216" s="13">
        <v>16221</v>
      </c>
      <c r="J216" s="13">
        <v>16221</v>
      </c>
      <c r="K216" s="13">
        <v>0</v>
      </c>
      <c r="L216" s="35">
        <v>293226</v>
      </c>
      <c r="M216" s="13">
        <v>356091</v>
      </c>
      <c r="N216" s="13">
        <v>294412</v>
      </c>
      <c r="O216" s="13">
        <v>0</v>
      </c>
      <c r="P216" s="13">
        <v>61679</v>
      </c>
      <c r="Q216" s="35">
        <v>30519</v>
      </c>
      <c r="R216" s="13">
        <v>40852</v>
      </c>
      <c r="S216" s="13">
        <v>493</v>
      </c>
      <c r="T216" s="13">
        <v>30639.75</v>
      </c>
      <c r="U216" s="35">
        <v>1784</v>
      </c>
      <c r="V216" s="13">
        <v>0</v>
      </c>
      <c r="W216" s="13">
        <v>0</v>
      </c>
      <c r="X216" s="13">
        <v>0</v>
      </c>
      <c r="Y216" s="35">
        <v>757</v>
      </c>
      <c r="Z216" s="13">
        <v>4814</v>
      </c>
      <c r="AA216" s="13">
        <v>15328</v>
      </c>
      <c r="AB216" s="1">
        <v>-7494</v>
      </c>
    </row>
    <row r="217" spans="1:28">
      <c r="A217" s="2">
        <v>463</v>
      </c>
      <c r="B217" s="1" t="s">
        <v>464</v>
      </c>
      <c r="C217" s="13">
        <v>1075434</v>
      </c>
      <c r="D217" s="13">
        <v>1064864.1311345296</v>
      </c>
      <c r="E217" s="13">
        <v>10569.918540073422</v>
      </c>
      <c r="F217" s="13">
        <v>1224817</v>
      </c>
      <c r="G217" s="13">
        <v>1216563</v>
      </c>
      <c r="H217" s="13">
        <v>8254</v>
      </c>
      <c r="I217" s="13">
        <v>57368</v>
      </c>
      <c r="J217" s="13">
        <v>57368</v>
      </c>
      <c r="K217" s="13">
        <v>0</v>
      </c>
      <c r="L217" s="35">
        <v>253219</v>
      </c>
      <c r="M217" s="13">
        <v>298140</v>
      </c>
      <c r="N217" s="13">
        <v>283623</v>
      </c>
      <c r="O217" s="13">
        <v>0</v>
      </c>
      <c r="P217" s="13">
        <v>14517</v>
      </c>
      <c r="Q217" s="35">
        <v>50800</v>
      </c>
      <c r="R217" s="13">
        <v>103707</v>
      </c>
      <c r="S217" s="13">
        <v>1710</v>
      </c>
      <c r="T217" s="13">
        <v>77781</v>
      </c>
      <c r="U217" s="35">
        <v>7696</v>
      </c>
      <c r="V217" s="13">
        <v>0</v>
      </c>
      <c r="W217" s="13">
        <v>0</v>
      </c>
      <c r="X217" s="13">
        <v>0</v>
      </c>
      <c r="Y217" s="35">
        <v>0</v>
      </c>
      <c r="Z217" s="13">
        <v>102615</v>
      </c>
      <c r="AA217" s="13">
        <v>307977</v>
      </c>
      <c r="AB217" s="1">
        <v>-149291</v>
      </c>
    </row>
    <row r="218" spans="1:28">
      <c r="A218" s="2">
        <v>466</v>
      </c>
      <c r="B218" s="1" t="s">
        <v>520</v>
      </c>
      <c r="C218" s="13">
        <v>406463</v>
      </c>
      <c r="D218" s="13">
        <v>399930.92401415779</v>
      </c>
      <c r="E218" s="13">
        <v>6532.166972581972</v>
      </c>
      <c r="F218" s="13">
        <v>348857</v>
      </c>
      <c r="G218" s="13">
        <v>344644</v>
      </c>
      <c r="H218" s="13">
        <v>4213</v>
      </c>
      <c r="I218" s="13">
        <v>35224</v>
      </c>
      <c r="J218" s="13">
        <v>35224</v>
      </c>
      <c r="K218" s="13">
        <v>0</v>
      </c>
      <c r="L218" s="35">
        <v>554774</v>
      </c>
      <c r="M218" s="13">
        <v>585665</v>
      </c>
      <c r="N218" s="13">
        <v>463495</v>
      </c>
      <c r="O218" s="13">
        <v>5173</v>
      </c>
      <c r="P218" s="13">
        <v>127343</v>
      </c>
      <c r="Q218" s="35">
        <v>42223</v>
      </c>
      <c r="R218" s="13">
        <v>126096</v>
      </c>
      <c r="S218" s="13">
        <v>1082</v>
      </c>
      <c r="T218" s="13">
        <v>94572.75</v>
      </c>
      <c r="U218" s="35">
        <v>17995</v>
      </c>
      <c r="V218" s="13">
        <v>63162</v>
      </c>
      <c r="W218" s="13">
        <v>0</v>
      </c>
      <c r="X218" s="13">
        <v>47371.5</v>
      </c>
      <c r="Y218" s="35">
        <v>0</v>
      </c>
      <c r="Z218" s="13">
        <v>1574</v>
      </c>
      <c r="AA218" s="13">
        <v>66983</v>
      </c>
      <c r="AB218" s="1">
        <v>-49057</v>
      </c>
    </row>
    <row r="219" spans="1:28">
      <c r="A219" s="2">
        <v>473</v>
      </c>
      <c r="B219" s="1" t="s">
        <v>163</v>
      </c>
      <c r="C219" s="13">
        <v>3693011</v>
      </c>
      <c r="D219" s="13">
        <v>3588610.0832095626</v>
      </c>
      <c r="E219" s="13">
        <v>104401.28904289835</v>
      </c>
      <c r="F219" s="13">
        <v>3983096</v>
      </c>
      <c r="G219" s="13">
        <v>3872754</v>
      </c>
      <c r="H219" s="13">
        <v>110342</v>
      </c>
      <c r="I219" s="13">
        <v>227938</v>
      </c>
      <c r="J219" s="13">
        <v>224274</v>
      </c>
      <c r="K219" s="13">
        <v>3664</v>
      </c>
      <c r="L219" s="35">
        <v>692967</v>
      </c>
      <c r="M219" s="13">
        <v>911490</v>
      </c>
      <c r="N219" s="13">
        <v>466015</v>
      </c>
      <c r="O219" s="13">
        <v>0</v>
      </c>
      <c r="P219" s="13">
        <v>445475</v>
      </c>
      <c r="Q219" s="35">
        <v>77616</v>
      </c>
      <c r="R219" s="13">
        <v>234982</v>
      </c>
      <c r="S219" s="13">
        <v>13699</v>
      </c>
      <c r="T219" s="13">
        <v>176237.25</v>
      </c>
      <c r="U219" s="35">
        <v>13876</v>
      </c>
      <c r="V219" s="13">
        <v>47995</v>
      </c>
      <c r="W219" s="13">
        <v>1113</v>
      </c>
      <c r="X219" s="13">
        <v>35996.25</v>
      </c>
      <c r="Y219" s="35">
        <v>9190</v>
      </c>
      <c r="Z219" s="13">
        <v>30051</v>
      </c>
      <c r="AA219" s="13">
        <v>52896</v>
      </c>
      <c r="AB219" s="1">
        <v>-14666</v>
      </c>
    </row>
    <row r="220" spans="1:28">
      <c r="A220" s="2">
        <v>476</v>
      </c>
      <c r="B220" s="1" t="s">
        <v>449</v>
      </c>
      <c r="C220" s="13">
        <v>1099354</v>
      </c>
      <c r="D220" s="13">
        <v>1098585.5878964125</v>
      </c>
      <c r="E220" s="13">
        <v>768.33330124713416</v>
      </c>
      <c r="F220" s="13">
        <v>1107904</v>
      </c>
      <c r="G220" s="13">
        <v>1105140</v>
      </c>
      <c r="H220" s="13">
        <v>2764</v>
      </c>
      <c r="I220" s="13">
        <v>24365</v>
      </c>
      <c r="J220" s="13">
        <v>24365</v>
      </c>
      <c r="K220" s="13">
        <v>0</v>
      </c>
      <c r="L220" s="35">
        <v>264910</v>
      </c>
      <c r="M220" s="13">
        <v>307899</v>
      </c>
      <c r="N220" s="13">
        <v>304254</v>
      </c>
      <c r="O220" s="13">
        <v>0</v>
      </c>
      <c r="P220" s="13">
        <v>3645</v>
      </c>
      <c r="Q220" s="35">
        <v>37363</v>
      </c>
      <c r="R220" s="13">
        <v>165181</v>
      </c>
      <c r="S220" s="13">
        <v>3050</v>
      </c>
      <c r="T220" s="13">
        <v>123886.5</v>
      </c>
      <c r="U220" s="35">
        <v>6235</v>
      </c>
      <c r="V220" s="13">
        <v>34510</v>
      </c>
      <c r="W220" s="13">
        <v>0</v>
      </c>
      <c r="X220" s="13">
        <v>24784.5</v>
      </c>
      <c r="Y220" s="35">
        <v>0</v>
      </c>
      <c r="Z220" s="13">
        <v>63233</v>
      </c>
      <c r="AA220" s="13">
        <v>51656</v>
      </c>
      <c r="AB220" s="1">
        <v>9851</v>
      </c>
    </row>
    <row r="221" spans="1:28">
      <c r="A221" s="2">
        <v>478</v>
      </c>
      <c r="B221" s="1" t="s">
        <v>417</v>
      </c>
      <c r="C221" s="13">
        <v>209571</v>
      </c>
      <c r="D221" s="13">
        <v>209570.80929938515</v>
      </c>
      <c r="E221" s="13">
        <v>0</v>
      </c>
      <c r="F221" s="13">
        <v>269623</v>
      </c>
      <c r="G221" s="13">
        <v>269623</v>
      </c>
      <c r="H221" s="13">
        <v>0</v>
      </c>
      <c r="I221" s="13">
        <v>18940</v>
      </c>
      <c r="J221" s="13">
        <v>18940</v>
      </c>
      <c r="K221" s="13">
        <v>0</v>
      </c>
      <c r="L221" s="35">
        <v>65558</v>
      </c>
      <c r="M221" s="13">
        <v>93068</v>
      </c>
      <c r="N221" s="13">
        <v>36017</v>
      </c>
      <c r="O221" s="13">
        <v>0</v>
      </c>
      <c r="P221" s="13">
        <v>49168.5</v>
      </c>
      <c r="Q221" s="35">
        <v>3059</v>
      </c>
      <c r="R221" s="13">
        <v>23433</v>
      </c>
      <c r="S221" s="13">
        <v>0</v>
      </c>
      <c r="T221" s="13">
        <v>17575.5</v>
      </c>
      <c r="U221" s="35">
        <v>0</v>
      </c>
      <c r="V221" s="13">
        <v>2319</v>
      </c>
      <c r="W221" s="13">
        <v>0</v>
      </c>
      <c r="X221" s="13">
        <v>1739.25</v>
      </c>
      <c r="Y221" s="35">
        <v>1840</v>
      </c>
      <c r="Z221" s="13">
        <v>24478</v>
      </c>
      <c r="AA221" s="13">
        <v>21144</v>
      </c>
      <c r="AB221" s="1">
        <v>3589</v>
      </c>
    </row>
    <row r="222" spans="1:28">
      <c r="A222" s="2">
        <v>479</v>
      </c>
      <c r="B222" s="1" t="s">
        <v>164</v>
      </c>
      <c r="C222" s="13">
        <v>34703680</v>
      </c>
      <c r="D222" s="13">
        <v>33537311.836823285</v>
      </c>
      <c r="E222" s="13">
        <v>1166368.6347406083</v>
      </c>
      <c r="F222" s="13">
        <v>35230148</v>
      </c>
      <c r="G222" s="13">
        <v>34091288</v>
      </c>
      <c r="H222" s="13">
        <v>1138860</v>
      </c>
      <c r="I222" s="13">
        <v>1410676</v>
      </c>
      <c r="J222" s="13">
        <v>1388871</v>
      </c>
      <c r="K222" s="13">
        <v>21805</v>
      </c>
      <c r="L222" s="35">
        <v>8936212</v>
      </c>
      <c r="M222" s="13">
        <v>10916695</v>
      </c>
      <c r="N222" s="13">
        <v>8397084</v>
      </c>
      <c r="O222" s="13">
        <v>109157</v>
      </c>
      <c r="P222" s="13">
        <v>2628768</v>
      </c>
      <c r="Q222" s="35">
        <v>509671</v>
      </c>
      <c r="R222" s="13">
        <v>1298943</v>
      </c>
      <c r="S222" s="13">
        <v>8481</v>
      </c>
      <c r="T222" s="13">
        <v>974208</v>
      </c>
      <c r="U222" s="35">
        <v>101950</v>
      </c>
      <c r="V222" s="13">
        <v>208194</v>
      </c>
      <c r="W222" s="13">
        <v>289</v>
      </c>
      <c r="X222" s="13">
        <v>155346.75</v>
      </c>
      <c r="Y222" s="35">
        <v>43148</v>
      </c>
      <c r="Z222" s="13">
        <v>402039</v>
      </c>
      <c r="AA222" s="13">
        <v>135881</v>
      </c>
      <c r="AB222" s="1">
        <v>213751</v>
      </c>
    </row>
    <row r="223" spans="1:28">
      <c r="A223" s="2">
        <v>482</v>
      </c>
      <c r="B223" s="1" t="s">
        <v>165</v>
      </c>
      <c r="C223" s="13">
        <v>2971991</v>
      </c>
      <c r="D223" s="13">
        <v>2865411.2309736363</v>
      </c>
      <c r="E223" s="13">
        <v>106579.56730841323</v>
      </c>
      <c r="F223" s="13">
        <v>2884414</v>
      </c>
      <c r="G223" s="13">
        <v>2804052</v>
      </c>
      <c r="H223" s="13">
        <v>80362</v>
      </c>
      <c r="I223" s="13">
        <v>64880</v>
      </c>
      <c r="J223" s="13">
        <v>59414</v>
      </c>
      <c r="K223" s="13">
        <v>5466</v>
      </c>
      <c r="L223" s="35">
        <v>765730</v>
      </c>
      <c r="M223" s="13">
        <v>842927</v>
      </c>
      <c r="N223" s="13">
        <v>972095</v>
      </c>
      <c r="O223" s="13">
        <v>45800</v>
      </c>
      <c r="P223" s="13">
        <v>-83368</v>
      </c>
      <c r="Q223" s="35">
        <v>165775</v>
      </c>
      <c r="R223" s="13">
        <v>426934</v>
      </c>
      <c r="S223" s="13">
        <v>302</v>
      </c>
      <c r="T223" s="13">
        <v>320201.25</v>
      </c>
      <c r="U223" s="35">
        <v>13528</v>
      </c>
      <c r="V223" s="13">
        <v>25960</v>
      </c>
      <c r="W223" s="13">
        <v>481</v>
      </c>
      <c r="X223" s="13">
        <v>19470</v>
      </c>
      <c r="Y223" s="35">
        <v>0</v>
      </c>
      <c r="Z223" s="13">
        <v>5208</v>
      </c>
      <c r="AA223" s="13">
        <v>1000</v>
      </c>
      <c r="AB223" s="1">
        <v>3937</v>
      </c>
    </row>
    <row r="224" spans="1:28">
      <c r="A224" s="2">
        <v>483</v>
      </c>
      <c r="B224" s="1" t="s">
        <v>514</v>
      </c>
      <c r="C224" s="13">
        <v>976724</v>
      </c>
      <c r="D224" s="13">
        <v>961740.33023446915</v>
      </c>
      <c r="E224" s="13">
        <v>14983.833286300449</v>
      </c>
      <c r="F224" s="13">
        <v>785802</v>
      </c>
      <c r="G224" s="13">
        <v>744928</v>
      </c>
      <c r="H224" s="13">
        <v>40874</v>
      </c>
      <c r="I224" s="13">
        <v>22953</v>
      </c>
      <c r="J224" s="13">
        <v>20086</v>
      </c>
      <c r="K224" s="13">
        <v>2867</v>
      </c>
      <c r="L224" s="35">
        <v>204975</v>
      </c>
      <c r="M224" s="13">
        <v>270591</v>
      </c>
      <c r="N224" s="13">
        <v>107352</v>
      </c>
      <c r="O224" s="13">
        <v>201</v>
      </c>
      <c r="P224" s="13">
        <v>153731.25</v>
      </c>
      <c r="Q224" s="35">
        <v>26910</v>
      </c>
      <c r="R224" s="13">
        <v>95679</v>
      </c>
      <c r="S224" s="13">
        <v>1477</v>
      </c>
      <c r="T224" s="13">
        <v>71760</v>
      </c>
      <c r="U224" s="35">
        <v>29093</v>
      </c>
      <c r="V224" s="13">
        <v>34485</v>
      </c>
      <c r="W224" s="13">
        <v>0</v>
      </c>
      <c r="X224" s="13">
        <v>25863.75</v>
      </c>
      <c r="Y224" s="35">
        <v>0</v>
      </c>
      <c r="Z224" s="13">
        <v>138491</v>
      </c>
      <c r="AA224" s="13">
        <v>108686</v>
      </c>
      <c r="AB224" s="1">
        <v>23328</v>
      </c>
    </row>
    <row r="225" spans="1:28">
      <c r="A225" s="2">
        <v>484</v>
      </c>
      <c r="B225" s="1" t="s">
        <v>166</v>
      </c>
      <c r="C225" s="13">
        <v>10285210</v>
      </c>
      <c r="D225" s="13">
        <v>9725460.9638369195</v>
      </c>
      <c r="E225" s="13">
        <v>559749.4847262759</v>
      </c>
      <c r="F225" s="13">
        <v>10308789</v>
      </c>
      <c r="G225" s="13">
        <v>9729345</v>
      </c>
      <c r="H225" s="13">
        <v>579444</v>
      </c>
      <c r="I225" s="13">
        <v>512802</v>
      </c>
      <c r="J225" s="13">
        <v>461400</v>
      </c>
      <c r="K225" s="13">
        <v>51402</v>
      </c>
      <c r="L225" s="35">
        <v>3006257</v>
      </c>
      <c r="M225" s="13">
        <v>3484141</v>
      </c>
      <c r="N225" s="13">
        <v>2185471</v>
      </c>
      <c r="O225" s="13">
        <v>102690</v>
      </c>
      <c r="P225" s="13">
        <v>1401360</v>
      </c>
      <c r="Q225" s="35">
        <v>219859</v>
      </c>
      <c r="R225" s="13">
        <v>533117</v>
      </c>
      <c r="S225" s="13">
        <v>3227</v>
      </c>
      <c r="T225" s="13">
        <v>399838.5</v>
      </c>
      <c r="U225" s="35">
        <v>11174</v>
      </c>
      <c r="V225" s="13">
        <v>37976</v>
      </c>
      <c r="W225" s="13">
        <v>5477</v>
      </c>
      <c r="X225" s="13">
        <v>28482</v>
      </c>
      <c r="Y225" s="35">
        <v>68155</v>
      </c>
      <c r="Z225" s="13">
        <v>518920</v>
      </c>
      <c r="AA225" s="13">
        <v>121507</v>
      </c>
      <c r="AB225" s="1">
        <v>310424</v>
      </c>
    </row>
    <row r="226" spans="1:28">
      <c r="A226" s="2">
        <v>489</v>
      </c>
      <c r="B226" s="1" t="s">
        <v>167</v>
      </c>
      <c r="C226" s="13">
        <v>1731077</v>
      </c>
      <c r="D226" s="13">
        <v>1699636.7940073616</v>
      </c>
      <c r="E226" s="13">
        <v>31440.305399991241</v>
      </c>
      <c r="F226" s="13">
        <v>1806692</v>
      </c>
      <c r="G226" s="13">
        <v>1770648</v>
      </c>
      <c r="H226" s="13">
        <v>36044</v>
      </c>
      <c r="I226" s="13">
        <v>80158</v>
      </c>
      <c r="J226" s="13">
        <v>68566</v>
      </c>
      <c r="K226" s="13">
        <v>11592</v>
      </c>
      <c r="L226" s="35">
        <v>768521</v>
      </c>
      <c r="M226" s="13">
        <v>845530</v>
      </c>
      <c r="N226" s="13">
        <v>656007</v>
      </c>
      <c r="O226" s="13">
        <v>0</v>
      </c>
      <c r="P226" s="13">
        <v>189523</v>
      </c>
      <c r="Q226" s="35">
        <v>146742</v>
      </c>
      <c r="R226" s="13">
        <v>432734</v>
      </c>
      <c r="S226" s="13">
        <v>4286</v>
      </c>
      <c r="T226" s="13">
        <v>324551.25</v>
      </c>
      <c r="U226" s="35">
        <v>36958</v>
      </c>
      <c r="V226" s="13">
        <v>52865</v>
      </c>
      <c r="W226" s="13">
        <v>0</v>
      </c>
      <c r="X226" s="13">
        <v>37635</v>
      </c>
      <c r="Y226" s="35">
        <v>12052</v>
      </c>
      <c r="Z226" s="13">
        <v>75527</v>
      </c>
      <c r="AA226" s="13">
        <v>101953</v>
      </c>
      <c r="AB226" s="1">
        <v>-18216</v>
      </c>
    </row>
    <row r="227" spans="1:28">
      <c r="A227" s="2">
        <v>491</v>
      </c>
      <c r="B227" s="1" t="s">
        <v>431</v>
      </c>
      <c r="C227" s="13">
        <v>400233</v>
      </c>
      <c r="D227" s="13">
        <v>396477.6173092614</v>
      </c>
      <c r="E227" s="13">
        <v>3754.9622274491016</v>
      </c>
      <c r="F227" s="13">
        <v>408003</v>
      </c>
      <c r="G227" s="13">
        <v>385300</v>
      </c>
      <c r="H227" s="13">
        <v>22703</v>
      </c>
      <c r="I227" s="13">
        <v>797</v>
      </c>
      <c r="J227" s="13">
        <v>797</v>
      </c>
      <c r="K227" s="13">
        <v>0</v>
      </c>
      <c r="L227" s="35">
        <v>246678</v>
      </c>
      <c r="M227" s="13">
        <v>271204</v>
      </c>
      <c r="N227" s="13">
        <v>192779</v>
      </c>
      <c r="O227" s="13">
        <v>2831</v>
      </c>
      <c r="P227" s="13">
        <v>81256</v>
      </c>
      <c r="Q227" s="35">
        <v>10649</v>
      </c>
      <c r="R227" s="13">
        <v>94938</v>
      </c>
      <c r="S227" s="13">
        <v>0</v>
      </c>
      <c r="T227" s="13">
        <v>71204.25</v>
      </c>
      <c r="U227" s="35">
        <v>13437</v>
      </c>
      <c r="V227" s="13">
        <v>0</v>
      </c>
      <c r="W227" s="13">
        <v>0</v>
      </c>
      <c r="X227" s="13">
        <v>0</v>
      </c>
      <c r="Y227" s="35">
        <v>11894</v>
      </c>
      <c r="Z227" s="13">
        <v>41100</v>
      </c>
      <c r="AA227" s="13">
        <v>13138</v>
      </c>
      <c r="AB227" s="1">
        <v>22038</v>
      </c>
    </row>
    <row r="228" spans="1:28">
      <c r="A228" s="2">
        <v>492</v>
      </c>
      <c r="B228" s="1" t="s">
        <v>521</v>
      </c>
      <c r="C228" s="13">
        <v>1122674</v>
      </c>
      <c r="D228" s="13">
        <v>1107221.4899291813</v>
      </c>
      <c r="E228" s="13">
        <v>15452.036391747919</v>
      </c>
      <c r="F228" s="13">
        <v>1063567</v>
      </c>
      <c r="G228" s="13">
        <v>1054231</v>
      </c>
      <c r="H228" s="13">
        <v>9336</v>
      </c>
      <c r="I228" s="13">
        <v>39148</v>
      </c>
      <c r="J228" s="13">
        <v>39148</v>
      </c>
      <c r="K228" s="13">
        <v>0</v>
      </c>
      <c r="L228" s="35">
        <v>155950</v>
      </c>
      <c r="M228" s="13">
        <v>199124</v>
      </c>
      <c r="N228" s="13">
        <v>120257</v>
      </c>
      <c r="O228" s="13">
        <v>3245</v>
      </c>
      <c r="P228" s="13">
        <v>82112</v>
      </c>
      <c r="Q228" s="35">
        <v>37490</v>
      </c>
      <c r="R228" s="13">
        <v>137345</v>
      </c>
      <c r="S228" s="13">
        <v>173</v>
      </c>
      <c r="T228" s="13">
        <v>103009.5</v>
      </c>
      <c r="U228" s="35">
        <v>9164</v>
      </c>
      <c r="V228" s="13">
        <v>14898</v>
      </c>
      <c r="W228" s="13">
        <v>0</v>
      </c>
      <c r="X228" s="13">
        <v>11173.5</v>
      </c>
      <c r="Y228" s="35">
        <v>9364</v>
      </c>
      <c r="Z228" s="13">
        <v>113546</v>
      </c>
      <c r="AA228" s="13">
        <v>7502</v>
      </c>
      <c r="AB228" s="1">
        <v>80688</v>
      </c>
    </row>
    <row r="229" spans="1:28">
      <c r="A229" s="2">
        <v>493</v>
      </c>
      <c r="B229" s="1" t="s">
        <v>522</v>
      </c>
      <c r="C229" s="13">
        <v>1543690</v>
      </c>
      <c r="D229" s="13">
        <v>1497947.2227897635</v>
      </c>
      <c r="E229" s="13">
        <v>45742.509663831122</v>
      </c>
      <c r="F229" s="13">
        <v>1716521</v>
      </c>
      <c r="G229" s="13">
        <v>1636091</v>
      </c>
      <c r="H229" s="13">
        <v>80430</v>
      </c>
      <c r="I229" s="13">
        <v>118935</v>
      </c>
      <c r="J229" s="13">
        <v>118395</v>
      </c>
      <c r="K229" s="13">
        <v>540</v>
      </c>
      <c r="L229" s="35">
        <v>245254</v>
      </c>
      <c r="M229" s="13">
        <v>339438</v>
      </c>
      <c r="N229" s="13">
        <v>41544</v>
      </c>
      <c r="O229" s="13">
        <v>17792</v>
      </c>
      <c r="P229" s="13">
        <v>183940.5</v>
      </c>
      <c r="Q229" s="35">
        <v>19687</v>
      </c>
      <c r="R229" s="13">
        <v>127470</v>
      </c>
      <c r="S229" s="13">
        <v>0</v>
      </c>
      <c r="T229" s="13">
        <v>95603.25</v>
      </c>
      <c r="U229" s="35">
        <v>32535</v>
      </c>
      <c r="V229" s="13">
        <v>33349</v>
      </c>
      <c r="W229" s="13">
        <v>0</v>
      </c>
      <c r="X229" s="13">
        <v>19776</v>
      </c>
      <c r="Y229" s="35">
        <v>0</v>
      </c>
      <c r="Z229" s="13">
        <v>156827</v>
      </c>
      <c r="AA229" s="13">
        <v>127207</v>
      </c>
      <c r="AB229" s="1">
        <v>22738</v>
      </c>
    </row>
    <row r="230" spans="1:28">
      <c r="A230" s="2">
        <v>495</v>
      </c>
      <c r="B230" s="1" t="s">
        <v>523</v>
      </c>
      <c r="C230" s="13">
        <v>1002966</v>
      </c>
      <c r="D230" s="13">
        <v>983821.46014884918</v>
      </c>
      <c r="E230" s="13">
        <v>19144.304756074427</v>
      </c>
      <c r="F230" s="13">
        <v>891492</v>
      </c>
      <c r="G230" s="13">
        <v>879855</v>
      </c>
      <c r="H230" s="13">
        <v>11637</v>
      </c>
      <c r="I230" s="13">
        <v>24444</v>
      </c>
      <c r="J230" s="13">
        <v>22736</v>
      </c>
      <c r="K230" s="13">
        <v>1708</v>
      </c>
      <c r="L230" s="35">
        <v>142598</v>
      </c>
      <c r="M230" s="13">
        <v>183005</v>
      </c>
      <c r="N230" s="13">
        <v>142942</v>
      </c>
      <c r="O230" s="13">
        <v>78985</v>
      </c>
      <c r="P230" s="13">
        <v>106948.5</v>
      </c>
      <c r="Q230" s="35">
        <v>24242</v>
      </c>
      <c r="R230" s="13">
        <v>58416</v>
      </c>
      <c r="S230" s="13">
        <v>0</v>
      </c>
      <c r="T230" s="13">
        <v>43812.75</v>
      </c>
      <c r="U230" s="35">
        <v>14181</v>
      </c>
      <c r="V230" s="13">
        <v>33378</v>
      </c>
      <c r="W230" s="13">
        <v>0</v>
      </c>
      <c r="X230" s="13">
        <v>25033.5</v>
      </c>
      <c r="Y230" s="35">
        <v>2498</v>
      </c>
      <c r="Z230" s="13">
        <v>205208</v>
      </c>
      <c r="AA230" s="13">
        <v>89179</v>
      </c>
      <c r="AB230" s="1">
        <v>87804</v>
      </c>
    </row>
    <row r="231" spans="1:28">
      <c r="A231" s="2">
        <v>497</v>
      </c>
      <c r="B231" s="1" t="s">
        <v>477</v>
      </c>
      <c r="C231" s="13">
        <v>1605076</v>
      </c>
      <c r="D231" s="13">
        <v>1526047.4066199602</v>
      </c>
      <c r="E231" s="13">
        <v>79028.949245985612</v>
      </c>
      <c r="F231" s="13">
        <v>1763848</v>
      </c>
      <c r="G231" s="13">
        <v>1684209</v>
      </c>
      <c r="H231" s="13">
        <v>79639</v>
      </c>
      <c r="I231" s="13">
        <v>85800</v>
      </c>
      <c r="J231" s="13">
        <v>83511</v>
      </c>
      <c r="K231" s="13">
        <v>2289</v>
      </c>
      <c r="L231" s="35">
        <v>373359</v>
      </c>
      <c r="M231" s="13">
        <v>418787</v>
      </c>
      <c r="N231" s="13">
        <v>247959</v>
      </c>
      <c r="O231" s="13">
        <v>0</v>
      </c>
      <c r="P231" s="13">
        <v>170828</v>
      </c>
      <c r="Q231" s="35">
        <v>53693</v>
      </c>
      <c r="R231" s="13">
        <v>272349</v>
      </c>
      <c r="S231" s="13">
        <v>5001</v>
      </c>
      <c r="T231" s="13">
        <v>102813</v>
      </c>
      <c r="U231" s="35">
        <v>4856</v>
      </c>
      <c r="V231" s="13">
        <v>23735</v>
      </c>
      <c r="W231" s="13">
        <v>0</v>
      </c>
      <c r="X231" s="13">
        <v>17801.25</v>
      </c>
      <c r="Y231" s="35">
        <v>25921</v>
      </c>
      <c r="Z231" s="13">
        <v>109774</v>
      </c>
      <c r="AA231" s="13">
        <v>124748</v>
      </c>
      <c r="AB231" s="1">
        <v>-7890</v>
      </c>
    </row>
    <row r="232" spans="1:28">
      <c r="A232" s="2">
        <v>498</v>
      </c>
      <c r="B232" s="1" t="s">
        <v>168</v>
      </c>
      <c r="C232" s="13">
        <v>805856</v>
      </c>
      <c r="D232" s="13">
        <v>805856.39107360796</v>
      </c>
      <c r="E232" s="13">
        <v>0</v>
      </c>
      <c r="F232" s="13">
        <v>503546</v>
      </c>
      <c r="G232" s="13">
        <v>498253</v>
      </c>
      <c r="H232" s="13">
        <v>5293</v>
      </c>
      <c r="I232" s="13">
        <v>8867</v>
      </c>
      <c r="J232" s="13">
        <v>8867</v>
      </c>
      <c r="K232" s="13">
        <v>0</v>
      </c>
      <c r="L232" s="35">
        <v>291181</v>
      </c>
      <c r="M232" s="13">
        <v>325624</v>
      </c>
      <c r="N232" s="13">
        <v>228162</v>
      </c>
      <c r="O232" s="13">
        <v>5195</v>
      </c>
      <c r="P232" s="13">
        <v>102657</v>
      </c>
      <c r="Q232" s="35">
        <v>35964</v>
      </c>
      <c r="R232" s="13">
        <v>61153</v>
      </c>
      <c r="S232" s="13">
        <v>712</v>
      </c>
      <c r="T232" s="13">
        <v>45865.5</v>
      </c>
      <c r="U232" s="35">
        <v>12928</v>
      </c>
      <c r="V232" s="13">
        <v>38669</v>
      </c>
      <c r="W232" s="13">
        <v>810</v>
      </c>
      <c r="X232" s="13">
        <v>28631.25</v>
      </c>
      <c r="Y232" s="35">
        <v>6469</v>
      </c>
      <c r="Z232" s="13">
        <v>8019</v>
      </c>
      <c r="AA232" s="13">
        <v>25159</v>
      </c>
      <c r="AB232" s="1">
        <v>-12279</v>
      </c>
    </row>
    <row r="233" spans="1:28">
      <c r="A233" s="2">
        <v>499</v>
      </c>
      <c r="B233" s="1" t="s">
        <v>444</v>
      </c>
      <c r="C233" s="13">
        <v>1508263</v>
      </c>
      <c r="D233" s="13">
        <v>1475311.0497508172</v>
      </c>
      <c r="E233" s="13">
        <v>32951.627674840202</v>
      </c>
      <c r="F233" s="13">
        <v>1724611</v>
      </c>
      <c r="G233" s="13">
        <v>1704230</v>
      </c>
      <c r="H233" s="13">
        <v>20381</v>
      </c>
      <c r="I233" s="13">
        <v>76484</v>
      </c>
      <c r="J233" s="13">
        <v>73565</v>
      </c>
      <c r="K233" s="13">
        <v>2919</v>
      </c>
      <c r="L233" s="35">
        <v>333308</v>
      </c>
      <c r="M233" s="13">
        <v>443811</v>
      </c>
      <c r="N233" s="13">
        <v>120180</v>
      </c>
      <c r="O233" s="13">
        <v>255</v>
      </c>
      <c r="P233" s="13">
        <v>249981</v>
      </c>
      <c r="Q233" s="35">
        <v>56984</v>
      </c>
      <c r="R233" s="13">
        <v>125357</v>
      </c>
      <c r="S233" s="13">
        <v>0</v>
      </c>
      <c r="T233" s="13">
        <v>94018.5</v>
      </c>
      <c r="U233" s="35">
        <v>21393</v>
      </c>
      <c r="V233" s="13">
        <v>16168</v>
      </c>
      <c r="W233" s="13">
        <v>2762</v>
      </c>
      <c r="X233" s="13">
        <v>12126</v>
      </c>
      <c r="Y233" s="35">
        <v>8854</v>
      </c>
      <c r="Z233" s="13">
        <v>84416</v>
      </c>
      <c r="AA233" s="13">
        <v>36567</v>
      </c>
      <c r="AB233" s="1">
        <v>37792</v>
      </c>
    </row>
    <row r="234" spans="1:28">
      <c r="A234" s="2">
        <v>501</v>
      </c>
      <c r="B234" s="1" t="s">
        <v>169</v>
      </c>
      <c r="C234" s="13">
        <v>1769884</v>
      </c>
      <c r="D234" s="13">
        <v>1737354.9174032663</v>
      </c>
      <c r="E234" s="13">
        <v>32528.777576758013</v>
      </c>
      <c r="F234" s="13">
        <v>1572925</v>
      </c>
      <c r="G234" s="13">
        <v>1539485</v>
      </c>
      <c r="H234" s="13">
        <v>33440</v>
      </c>
      <c r="I234" s="13">
        <v>87787</v>
      </c>
      <c r="J234" s="13">
        <v>87787</v>
      </c>
      <c r="K234" s="13">
        <v>0</v>
      </c>
      <c r="L234" s="35">
        <v>544312</v>
      </c>
      <c r="M234" s="13">
        <v>567680</v>
      </c>
      <c r="N234" s="13">
        <v>422947</v>
      </c>
      <c r="O234" s="13">
        <v>0</v>
      </c>
      <c r="P234" s="13">
        <v>144733</v>
      </c>
      <c r="Q234" s="35">
        <v>140280</v>
      </c>
      <c r="R234" s="13">
        <v>175224</v>
      </c>
      <c r="S234" s="13">
        <v>0</v>
      </c>
      <c r="T234" s="13">
        <v>131418.75</v>
      </c>
      <c r="U234" s="35">
        <v>23952</v>
      </c>
      <c r="V234" s="13">
        <v>54063</v>
      </c>
      <c r="W234" s="13">
        <v>0</v>
      </c>
      <c r="X234" s="13">
        <v>40547.25</v>
      </c>
      <c r="Y234" s="35">
        <v>11989</v>
      </c>
      <c r="Z234" s="13">
        <v>104922</v>
      </c>
      <c r="AA234" s="13">
        <v>77132</v>
      </c>
      <c r="AB234" s="1">
        <v>22908</v>
      </c>
    </row>
    <row r="235" spans="1:28">
      <c r="A235" s="2">
        <v>502</v>
      </c>
      <c r="B235" s="1" t="s">
        <v>170</v>
      </c>
      <c r="C235" s="13">
        <v>22708855</v>
      </c>
      <c r="D235" s="13">
        <v>21826303.95695053</v>
      </c>
      <c r="E235" s="13">
        <v>882550.84856065351</v>
      </c>
      <c r="F235" s="13">
        <v>23924983</v>
      </c>
      <c r="G235" s="13">
        <v>22966973</v>
      </c>
      <c r="H235" s="13">
        <v>958010</v>
      </c>
      <c r="I235" s="13">
        <v>1008857</v>
      </c>
      <c r="J235" s="13">
        <v>923650</v>
      </c>
      <c r="K235" s="13">
        <v>85207</v>
      </c>
      <c r="L235" s="35">
        <v>4839510</v>
      </c>
      <c r="M235" s="13">
        <v>5058033</v>
      </c>
      <c r="N235" s="13">
        <v>4526534</v>
      </c>
      <c r="O235" s="13">
        <v>78138</v>
      </c>
      <c r="P235" s="13">
        <v>609637</v>
      </c>
      <c r="Q235" s="35">
        <v>252217</v>
      </c>
      <c r="R235" s="13">
        <v>1015064</v>
      </c>
      <c r="S235" s="13">
        <v>2949</v>
      </c>
      <c r="T235" s="13">
        <v>761298.75</v>
      </c>
      <c r="U235" s="35">
        <v>19045</v>
      </c>
      <c r="V235" s="13">
        <v>91827</v>
      </c>
      <c r="W235" s="13">
        <v>0</v>
      </c>
      <c r="X235" s="13">
        <v>67527.75</v>
      </c>
      <c r="Y235" s="35">
        <v>16720</v>
      </c>
      <c r="Z235" s="13">
        <v>129869</v>
      </c>
      <c r="AA235" s="13">
        <v>39702</v>
      </c>
      <c r="AB235" s="1">
        <v>72548</v>
      </c>
    </row>
    <row r="236" spans="1:28">
      <c r="A236" s="2">
        <v>503</v>
      </c>
      <c r="B236" s="1" t="s">
        <v>171</v>
      </c>
      <c r="C236" s="13">
        <v>39785109</v>
      </c>
      <c r="D236" s="13">
        <v>38433594.938420072</v>
      </c>
      <c r="E236" s="13">
        <v>1351514.2838374851</v>
      </c>
      <c r="F236" s="13">
        <v>38884942</v>
      </c>
      <c r="G236" s="13">
        <v>37490879</v>
      </c>
      <c r="H236" s="13">
        <v>1394063</v>
      </c>
      <c r="I236" s="13">
        <v>1705829</v>
      </c>
      <c r="J236" s="13">
        <v>1668935</v>
      </c>
      <c r="K236" s="13">
        <v>36894</v>
      </c>
      <c r="L236" s="35">
        <v>9545442</v>
      </c>
      <c r="M236" s="13">
        <v>10802860</v>
      </c>
      <c r="N236" s="13">
        <v>6477409</v>
      </c>
      <c r="O236" s="13">
        <v>831814</v>
      </c>
      <c r="P236" s="13">
        <v>5157265</v>
      </c>
      <c r="Q236" s="35">
        <v>336589</v>
      </c>
      <c r="R236" s="13">
        <v>762209</v>
      </c>
      <c r="S236" s="13">
        <v>0</v>
      </c>
      <c r="T236" s="13">
        <v>571657.5</v>
      </c>
      <c r="U236" s="35">
        <v>13615</v>
      </c>
      <c r="V236" s="13">
        <v>75636</v>
      </c>
      <c r="W236" s="13">
        <v>0</v>
      </c>
      <c r="X236" s="13">
        <v>56727</v>
      </c>
      <c r="Y236" s="35">
        <v>56313</v>
      </c>
      <c r="Z236" s="13">
        <v>471605</v>
      </c>
      <c r="AA236" s="13">
        <v>0</v>
      </c>
      <c r="AB236" s="1">
        <v>357625</v>
      </c>
    </row>
    <row r="237" spans="1:28">
      <c r="A237" s="2">
        <v>504</v>
      </c>
      <c r="B237" s="1" t="s">
        <v>450</v>
      </c>
      <c r="C237" s="13">
        <v>597266</v>
      </c>
      <c r="D237" s="13">
        <v>574745.91854868818</v>
      </c>
      <c r="E237" s="13">
        <v>22520.435980825288</v>
      </c>
      <c r="F237" s="13">
        <v>523112</v>
      </c>
      <c r="G237" s="13">
        <v>498331</v>
      </c>
      <c r="H237" s="13">
        <v>24781</v>
      </c>
      <c r="I237" s="13">
        <v>9360</v>
      </c>
      <c r="J237" s="13">
        <v>9360</v>
      </c>
      <c r="K237" s="13">
        <v>0</v>
      </c>
      <c r="L237" s="35">
        <v>164013</v>
      </c>
      <c r="M237" s="13">
        <v>197067</v>
      </c>
      <c r="N237" s="13">
        <v>187162</v>
      </c>
      <c r="O237" s="13">
        <v>0</v>
      </c>
      <c r="P237" s="13">
        <v>9905</v>
      </c>
      <c r="Q237" s="35">
        <v>69859</v>
      </c>
      <c r="R237" s="13">
        <v>190126</v>
      </c>
      <c r="S237" s="13">
        <v>0</v>
      </c>
      <c r="T237" s="13">
        <v>142595.25</v>
      </c>
      <c r="U237" s="35">
        <v>14319</v>
      </c>
      <c r="V237" s="13">
        <v>3957</v>
      </c>
      <c r="W237" s="13">
        <v>0</v>
      </c>
      <c r="X237" s="13">
        <v>2967.75</v>
      </c>
      <c r="Y237" s="35">
        <v>5051</v>
      </c>
      <c r="Z237" s="13">
        <v>25135</v>
      </c>
      <c r="AA237" s="13">
        <v>4827</v>
      </c>
      <c r="AB237" s="1">
        <v>15231</v>
      </c>
    </row>
    <row r="238" spans="1:28">
      <c r="A238" s="2">
        <v>505</v>
      </c>
      <c r="B238" s="1" t="s">
        <v>172</v>
      </c>
      <c r="C238" s="13">
        <v>58980624</v>
      </c>
      <c r="D238" s="13">
        <v>56851057.084635444</v>
      </c>
      <c r="E238" s="13">
        <v>2129566.4677806031</v>
      </c>
      <c r="F238" s="13">
        <v>57339746</v>
      </c>
      <c r="G238" s="13">
        <v>55394436</v>
      </c>
      <c r="H238" s="13">
        <v>1945310</v>
      </c>
      <c r="I238" s="13">
        <v>2847569</v>
      </c>
      <c r="J238" s="13">
        <v>2601047</v>
      </c>
      <c r="K238" s="13">
        <v>246522</v>
      </c>
      <c r="L238" s="35">
        <v>21049760</v>
      </c>
      <c r="M238" s="13">
        <v>24597575</v>
      </c>
      <c r="N238" s="13">
        <v>23204445</v>
      </c>
      <c r="O238" s="13">
        <v>837474</v>
      </c>
      <c r="P238" s="13">
        <v>2230604</v>
      </c>
      <c r="Q238" s="35">
        <v>655349</v>
      </c>
      <c r="R238" s="13">
        <v>1647759</v>
      </c>
      <c r="S238" s="13">
        <v>24217</v>
      </c>
      <c r="T238" s="13">
        <v>1235820</v>
      </c>
      <c r="U238" s="35">
        <v>110409</v>
      </c>
      <c r="V238" s="13">
        <v>223610</v>
      </c>
      <c r="W238" s="13">
        <v>0</v>
      </c>
      <c r="X238" s="13">
        <v>167707.5</v>
      </c>
      <c r="Y238" s="35">
        <v>101406</v>
      </c>
      <c r="Z238" s="13">
        <v>1511241</v>
      </c>
      <c r="AA238" s="13">
        <v>307468</v>
      </c>
      <c r="AB238" s="1">
        <v>924368</v>
      </c>
    </row>
    <row r="239" spans="1:28">
      <c r="A239" s="2">
        <v>511</v>
      </c>
      <c r="B239" s="1" t="s">
        <v>451</v>
      </c>
      <c r="C239" s="13">
        <v>636708</v>
      </c>
      <c r="D239" s="13">
        <v>611571.88175557938</v>
      </c>
      <c r="E239" s="13">
        <v>25136.23737621701</v>
      </c>
      <c r="F239" s="13">
        <v>736462</v>
      </c>
      <c r="G239" s="13">
        <v>707356</v>
      </c>
      <c r="H239" s="13">
        <v>29106</v>
      </c>
      <c r="I239" s="13">
        <v>8536</v>
      </c>
      <c r="J239" s="13">
        <v>8536</v>
      </c>
      <c r="K239" s="13">
        <v>0</v>
      </c>
      <c r="L239" s="35">
        <v>97008</v>
      </c>
      <c r="M239" s="13">
        <v>132581</v>
      </c>
      <c r="N239" s="13">
        <v>49471</v>
      </c>
      <c r="O239" s="13">
        <v>0</v>
      </c>
      <c r="P239" s="13">
        <v>72756</v>
      </c>
      <c r="Q239" s="35">
        <v>72079</v>
      </c>
      <c r="R239" s="13">
        <v>257274</v>
      </c>
      <c r="S239" s="13">
        <v>285</v>
      </c>
      <c r="T239" s="13">
        <v>192955.5</v>
      </c>
      <c r="U239" s="35">
        <v>0</v>
      </c>
      <c r="V239" s="13">
        <v>17455</v>
      </c>
      <c r="W239" s="13">
        <v>0</v>
      </c>
      <c r="X239" s="13">
        <v>17199</v>
      </c>
      <c r="Y239" s="35">
        <v>9703</v>
      </c>
      <c r="Z239" s="13">
        <v>9668</v>
      </c>
      <c r="AA239" s="13">
        <v>3</v>
      </c>
      <c r="AB239" s="1">
        <v>8099</v>
      </c>
    </row>
    <row r="240" spans="1:28">
      <c r="A240" s="2">
        <v>513</v>
      </c>
      <c r="B240" s="1" t="s">
        <v>174</v>
      </c>
      <c r="C240" s="13">
        <v>21352221</v>
      </c>
      <c r="D240" s="13">
        <v>20515694.574227408</v>
      </c>
      <c r="E240" s="13">
        <v>836526.88346876134</v>
      </c>
      <c r="F240" s="13">
        <v>22811102</v>
      </c>
      <c r="G240" s="13">
        <v>22022978</v>
      </c>
      <c r="H240" s="13">
        <v>788124</v>
      </c>
      <c r="I240" s="13">
        <v>641582</v>
      </c>
      <c r="J240" s="13">
        <v>641582</v>
      </c>
      <c r="K240" s="13">
        <v>0</v>
      </c>
      <c r="L240" s="35">
        <v>6718551</v>
      </c>
      <c r="M240" s="13">
        <v>7647620</v>
      </c>
      <c r="N240" s="13">
        <v>5980289</v>
      </c>
      <c r="O240" s="13">
        <v>506851</v>
      </c>
      <c r="P240" s="13">
        <v>2174182</v>
      </c>
      <c r="Q240" s="35">
        <v>285688</v>
      </c>
      <c r="R240" s="13">
        <v>648537</v>
      </c>
      <c r="S240" s="13">
        <v>4084</v>
      </c>
      <c r="T240" s="13">
        <v>486403.5</v>
      </c>
      <c r="U240" s="35">
        <v>48753</v>
      </c>
      <c r="V240" s="13">
        <v>190168</v>
      </c>
      <c r="W240" s="13">
        <v>0</v>
      </c>
      <c r="X240" s="13">
        <v>139431</v>
      </c>
      <c r="Y240" s="35">
        <v>57400</v>
      </c>
      <c r="Z240" s="13">
        <v>35943</v>
      </c>
      <c r="AA240" s="13">
        <v>245734</v>
      </c>
      <c r="AB240" s="1">
        <v>-124636</v>
      </c>
    </row>
    <row r="241" spans="1:28">
      <c r="A241" s="2">
        <v>517</v>
      </c>
      <c r="B241" s="1" t="s">
        <v>579</v>
      </c>
      <c r="C241" s="13">
        <v>706636</v>
      </c>
      <c r="D241" s="13">
        <v>671113.74698195735</v>
      </c>
      <c r="E241" s="13">
        <v>35522.076062866639</v>
      </c>
      <c r="F241" s="13">
        <v>639780</v>
      </c>
      <c r="G241" s="13">
        <v>630385</v>
      </c>
      <c r="H241" s="13">
        <v>9395</v>
      </c>
      <c r="I241" s="13">
        <v>16403</v>
      </c>
      <c r="J241" s="13">
        <v>13962</v>
      </c>
      <c r="K241" s="13">
        <v>2441</v>
      </c>
      <c r="L241" s="35">
        <v>134615</v>
      </c>
      <c r="M241" s="13">
        <v>191615</v>
      </c>
      <c r="N241" s="13">
        <v>55895</v>
      </c>
      <c r="O241" s="13">
        <v>2291</v>
      </c>
      <c r="P241" s="13">
        <v>100961.25</v>
      </c>
      <c r="Q241" s="35">
        <v>26207.138319907943</v>
      </c>
      <c r="R241" s="13">
        <v>86361.054347826095</v>
      </c>
      <c r="S241" s="13">
        <v>658.84705295842116</v>
      </c>
      <c r="T241" s="13">
        <v>64770.790760869568</v>
      </c>
      <c r="U241" s="35">
        <v>10479.254044668929</v>
      </c>
      <c r="V241" s="13">
        <v>26099.182807399349</v>
      </c>
      <c r="W241" s="13">
        <v>75.088864708015961</v>
      </c>
      <c r="X241" s="13">
        <v>55698.5</v>
      </c>
      <c r="Y241" s="35">
        <v>18785.366855034023</v>
      </c>
      <c r="Z241" s="13"/>
      <c r="AA241" s="13"/>
      <c r="AB241" s="1"/>
    </row>
    <row r="242" spans="1:28">
      <c r="A242" s="2">
        <v>518</v>
      </c>
      <c r="B242" s="1" t="s">
        <v>175</v>
      </c>
      <c r="C242" s="13">
        <v>302956688</v>
      </c>
      <c r="D242" s="13">
        <v>292089370.13872033</v>
      </c>
      <c r="E242" s="13">
        <v>10867318.218047298</v>
      </c>
      <c r="F242" s="13">
        <v>279611876</v>
      </c>
      <c r="G242" s="13">
        <v>267970502</v>
      </c>
      <c r="H242" s="13">
        <v>11641374</v>
      </c>
      <c r="I242" s="13">
        <v>11344555</v>
      </c>
      <c r="J242" s="13">
        <v>11334784</v>
      </c>
      <c r="K242" s="13">
        <v>9771</v>
      </c>
      <c r="L242" s="35">
        <v>113847199</v>
      </c>
      <c r="M242" s="13">
        <v>126456483</v>
      </c>
      <c r="N242" s="13">
        <v>109762336</v>
      </c>
      <c r="O242" s="13">
        <v>4312787</v>
      </c>
      <c r="P242" s="13">
        <v>21006934</v>
      </c>
      <c r="Q242" s="35">
        <v>1428746</v>
      </c>
      <c r="R242" s="13">
        <v>4335708</v>
      </c>
      <c r="S242" s="13">
        <v>207298</v>
      </c>
      <c r="T242" s="13">
        <v>3251781.75</v>
      </c>
      <c r="U242" s="35">
        <v>267163</v>
      </c>
      <c r="V242" s="13">
        <v>945343</v>
      </c>
      <c r="W242" s="13">
        <v>16668</v>
      </c>
      <c r="X242" s="13">
        <v>708951</v>
      </c>
      <c r="Y242" s="35">
        <v>349565</v>
      </c>
      <c r="Z242" s="13">
        <v>6022510</v>
      </c>
      <c r="AA242" s="13">
        <v>1904846</v>
      </c>
      <c r="AB242" s="1">
        <v>3233047</v>
      </c>
    </row>
    <row r="243" spans="1:28">
      <c r="A243" s="2">
        <v>529</v>
      </c>
      <c r="B243" s="1" t="s">
        <v>524</v>
      </c>
      <c r="C243" s="13">
        <v>541897</v>
      </c>
      <c r="D243" s="13">
        <v>540921.84675024846</v>
      </c>
      <c r="E243" s="13">
        <v>975.08965835356787</v>
      </c>
      <c r="F243" s="13">
        <v>683647</v>
      </c>
      <c r="G243" s="13">
        <v>682859</v>
      </c>
      <c r="H243" s="13">
        <v>788</v>
      </c>
      <c r="I243" s="13">
        <v>32404</v>
      </c>
      <c r="J243" s="13">
        <v>32404</v>
      </c>
      <c r="K243" s="13">
        <v>0</v>
      </c>
      <c r="L243" s="35">
        <v>183121</v>
      </c>
      <c r="M243" s="13">
        <v>215801</v>
      </c>
      <c r="N243" s="13">
        <v>137897</v>
      </c>
      <c r="O243" s="13">
        <v>0</v>
      </c>
      <c r="P243" s="13">
        <v>77904</v>
      </c>
      <c r="Q243" s="35">
        <v>40560</v>
      </c>
      <c r="R243" s="13">
        <v>89004</v>
      </c>
      <c r="S243" s="13">
        <v>0</v>
      </c>
      <c r="T243" s="13">
        <v>66753.75</v>
      </c>
      <c r="U243" s="35">
        <v>15069</v>
      </c>
      <c r="V243" s="13">
        <v>17243</v>
      </c>
      <c r="W243" s="13">
        <v>0</v>
      </c>
      <c r="X243" s="13">
        <v>12932.25</v>
      </c>
      <c r="Y243" s="35">
        <v>3285</v>
      </c>
      <c r="Z243" s="13">
        <v>0</v>
      </c>
      <c r="AA243" s="13">
        <v>1800</v>
      </c>
      <c r="AB243" s="1">
        <v>-1350</v>
      </c>
    </row>
    <row r="244" spans="1:28">
      <c r="A244" s="2">
        <v>530</v>
      </c>
      <c r="B244" s="1" t="s">
        <v>177</v>
      </c>
      <c r="C244" s="13">
        <v>9807684</v>
      </c>
      <c r="D244" s="13">
        <v>9311595.0046756174</v>
      </c>
      <c r="E244" s="13">
        <v>496088.53541721433</v>
      </c>
      <c r="F244" s="13">
        <v>9481400</v>
      </c>
      <c r="G244" s="13">
        <v>9189882</v>
      </c>
      <c r="H244" s="13">
        <v>291518</v>
      </c>
      <c r="I244" s="13">
        <v>407211</v>
      </c>
      <c r="J244" s="13">
        <v>404251</v>
      </c>
      <c r="K244" s="13">
        <v>2960</v>
      </c>
      <c r="L244" s="35">
        <v>2532619</v>
      </c>
      <c r="M244" s="13">
        <v>2855417</v>
      </c>
      <c r="N244" s="13">
        <v>2401975</v>
      </c>
      <c r="O244" s="13">
        <v>0</v>
      </c>
      <c r="P244" s="13">
        <v>453442</v>
      </c>
      <c r="Q244" s="35">
        <v>231004</v>
      </c>
      <c r="R244" s="13">
        <v>803941</v>
      </c>
      <c r="S244" s="13">
        <v>6823</v>
      </c>
      <c r="T244" s="13">
        <v>602955.75</v>
      </c>
      <c r="U244" s="35">
        <v>25463</v>
      </c>
      <c r="V244" s="13">
        <v>32944</v>
      </c>
      <c r="W244" s="13">
        <v>0</v>
      </c>
      <c r="X244" s="13">
        <v>24707.25</v>
      </c>
      <c r="Y244" s="35">
        <v>25256</v>
      </c>
      <c r="Z244" s="13">
        <v>358715</v>
      </c>
      <c r="AA244" s="13">
        <v>149939</v>
      </c>
      <c r="AB244" s="1">
        <v>167838</v>
      </c>
    </row>
    <row r="245" spans="1:28">
      <c r="A245" s="2">
        <v>531</v>
      </c>
      <c r="B245" s="1" t="s">
        <v>178</v>
      </c>
      <c r="C245" s="13">
        <v>1563924</v>
      </c>
      <c r="D245" s="13">
        <v>1496664.3326287083</v>
      </c>
      <c r="E245" s="13">
        <v>67259.843834694868</v>
      </c>
      <c r="F245" s="13">
        <v>1599171</v>
      </c>
      <c r="G245" s="13">
        <v>1539032</v>
      </c>
      <c r="H245" s="13">
        <v>60139</v>
      </c>
      <c r="I245" s="13">
        <v>60455</v>
      </c>
      <c r="J245" s="13">
        <v>60455</v>
      </c>
      <c r="K245" s="13">
        <v>0</v>
      </c>
      <c r="L245" s="35">
        <v>453206</v>
      </c>
      <c r="M245" s="13">
        <v>526883</v>
      </c>
      <c r="N245" s="13">
        <v>424125</v>
      </c>
      <c r="O245" s="13">
        <v>0</v>
      </c>
      <c r="P245" s="13">
        <v>102758</v>
      </c>
      <c r="Q245" s="35">
        <v>67136</v>
      </c>
      <c r="R245" s="13">
        <v>265043</v>
      </c>
      <c r="S245" s="13">
        <v>1047</v>
      </c>
      <c r="T245" s="13">
        <v>198783</v>
      </c>
      <c r="U245" s="35">
        <v>26293</v>
      </c>
      <c r="V245" s="13">
        <v>64803</v>
      </c>
      <c r="W245" s="13">
        <v>0</v>
      </c>
      <c r="X245" s="13">
        <v>47429.25</v>
      </c>
      <c r="Y245" s="35">
        <v>2361</v>
      </c>
      <c r="Z245" s="13">
        <v>50612</v>
      </c>
      <c r="AA245" s="13">
        <v>48690</v>
      </c>
      <c r="AB245" s="1">
        <v>2407</v>
      </c>
    </row>
    <row r="246" spans="1:28">
      <c r="A246" s="2">
        <v>532</v>
      </c>
      <c r="B246" s="1" t="s">
        <v>179</v>
      </c>
      <c r="C246" s="13">
        <v>2628755</v>
      </c>
      <c r="D246" s="13">
        <v>2612220.2474677423</v>
      </c>
      <c r="E246" s="13">
        <v>16535.172920589364</v>
      </c>
      <c r="F246" s="13">
        <v>2548431</v>
      </c>
      <c r="G246" s="13">
        <v>2529271</v>
      </c>
      <c r="H246" s="13">
        <v>19160</v>
      </c>
      <c r="I246" s="13">
        <v>73141</v>
      </c>
      <c r="J246" s="13">
        <v>73141</v>
      </c>
      <c r="K246" s="13">
        <v>0</v>
      </c>
      <c r="L246" s="35">
        <v>840158</v>
      </c>
      <c r="M246" s="13">
        <v>999844</v>
      </c>
      <c r="N246" s="13">
        <v>520010</v>
      </c>
      <c r="O246" s="13">
        <v>890</v>
      </c>
      <c r="P246" s="13">
        <v>480724</v>
      </c>
      <c r="Q246" s="35">
        <v>114304</v>
      </c>
      <c r="R246" s="13">
        <v>285326</v>
      </c>
      <c r="S246" s="13">
        <v>0</v>
      </c>
      <c r="T246" s="13">
        <v>213994.5</v>
      </c>
      <c r="U246" s="35">
        <v>43592</v>
      </c>
      <c r="V246" s="13">
        <v>74808</v>
      </c>
      <c r="W246" s="13">
        <v>0</v>
      </c>
      <c r="X246" s="13">
        <v>54775.5</v>
      </c>
      <c r="Y246" s="35">
        <v>22016</v>
      </c>
      <c r="Z246" s="13">
        <v>133905</v>
      </c>
      <c r="AA246" s="13">
        <v>123304</v>
      </c>
      <c r="AB246" s="1">
        <v>9952</v>
      </c>
    </row>
    <row r="247" spans="1:28">
      <c r="A247" s="2">
        <v>537</v>
      </c>
      <c r="B247" s="1" t="s">
        <v>181</v>
      </c>
      <c r="C247" s="13">
        <v>3483653</v>
      </c>
      <c r="D247" s="13">
        <v>3418338.3908189409</v>
      </c>
      <c r="E247" s="13">
        <v>65315.000165913065</v>
      </c>
      <c r="F247" s="13">
        <v>4006372</v>
      </c>
      <c r="G247" s="13">
        <v>3879724</v>
      </c>
      <c r="H247" s="13">
        <v>126648</v>
      </c>
      <c r="I247" s="13">
        <v>213361</v>
      </c>
      <c r="J247" s="13">
        <v>208975</v>
      </c>
      <c r="K247" s="13">
        <v>4386</v>
      </c>
      <c r="L247" s="35">
        <v>729574</v>
      </c>
      <c r="M247" s="13">
        <v>888100</v>
      </c>
      <c r="N247" s="13">
        <v>536675</v>
      </c>
      <c r="O247" s="13">
        <v>21494</v>
      </c>
      <c r="P247" s="13">
        <v>372919</v>
      </c>
      <c r="Q247" s="35">
        <v>161752</v>
      </c>
      <c r="R247" s="13">
        <v>305136</v>
      </c>
      <c r="S247" s="13">
        <v>159</v>
      </c>
      <c r="T247" s="13">
        <v>228852.75</v>
      </c>
      <c r="U247" s="35">
        <v>9117</v>
      </c>
      <c r="V247" s="13">
        <v>19122</v>
      </c>
      <c r="W247" s="13">
        <v>0</v>
      </c>
      <c r="X247" s="13">
        <v>14341.5</v>
      </c>
      <c r="Y247" s="35">
        <v>466</v>
      </c>
      <c r="Z247" s="13">
        <v>49612</v>
      </c>
      <c r="AA247" s="13">
        <v>36127</v>
      </c>
      <c r="AB247" s="1">
        <v>10770</v>
      </c>
    </row>
    <row r="248" spans="1:28">
      <c r="A248" s="2">
        <v>542</v>
      </c>
      <c r="B248" s="1" t="s">
        <v>182</v>
      </c>
      <c r="C248" s="13">
        <v>3962173</v>
      </c>
      <c r="D248" s="13">
        <v>3841245.4164275555</v>
      </c>
      <c r="E248" s="13">
        <v>120927.12457961841</v>
      </c>
      <c r="F248" s="13">
        <v>4285594</v>
      </c>
      <c r="G248" s="13">
        <v>4130932</v>
      </c>
      <c r="H248" s="13">
        <v>154662</v>
      </c>
      <c r="I248" s="13">
        <v>131940</v>
      </c>
      <c r="J248" s="13">
        <v>129831</v>
      </c>
      <c r="K248" s="13">
        <v>2109</v>
      </c>
      <c r="L248" s="35">
        <v>915644</v>
      </c>
      <c r="M248" s="13">
        <v>895482</v>
      </c>
      <c r="N248" s="13">
        <v>968770</v>
      </c>
      <c r="O248" s="13">
        <v>38478</v>
      </c>
      <c r="P248" s="13">
        <v>-34810</v>
      </c>
      <c r="Q248" s="35">
        <v>111871</v>
      </c>
      <c r="R248" s="13">
        <v>275479</v>
      </c>
      <c r="S248" s="13">
        <v>6135</v>
      </c>
      <c r="T248" s="13">
        <v>206610</v>
      </c>
      <c r="U248" s="35">
        <v>24162</v>
      </c>
      <c r="V248" s="13">
        <v>48974</v>
      </c>
      <c r="W248" s="13">
        <v>1363</v>
      </c>
      <c r="X248" s="13">
        <v>35931.75</v>
      </c>
      <c r="Y248" s="35">
        <v>25346</v>
      </c>
      <c r="Z248" s="13">
        <v>108606</v>
      </c>
      <c r="AA248" s="13">
        <v>53632</v>
      </c>
      <c r="AB248" s="1">
        <v>44267</v>
      </c>
    </row>
    <row r="249" spans="1:28">
      <c r="A249" s="2">
        <v>546</v>
      </c>
      <c r="B249" s="1" t="s">
        <v>184</v>
      </c>
      <c r="C249" s="13">
        <v>45592777</v>
      </c>
      <c r="D249" s="13">
        <v>44359167.226652473</v>
      </c>
      <c r="E249" s="13">
        <v>1233609.8038075645</v>
      </c>
      <c r="F249" s="13">
        <v>42683943</v>
      </c>
      <c r="G249" s="13">
        <v>41321077</v>
      </c>
      <c r="H249" s="13">
        <v>1362866</v>
      </c>
      <c r="I249" s="13">
        <v>1744913</v>
      </c>
      <c r="J249" s="13">
        <v>1637356</v>
      </c>
      <c r="K249" s="13">
        <v>107557</v>
      </c>
      <c r="L249" s="35">
        <v>12198399</v>
      </c>
      <c r="M249" s="13">
        <v>14740817</v>
      </c>
      <c r="N249" s="13">
        <v>11557390</v>
      </c>
      <c r="O249" s="13">
        <v>582745</v>
      </c>
      <c r="P249" s="13">
        <v>3766172</v>
      </c>
      <c r="Q249" s="35">
        <v>398221</v>
      </c>
      <c r="R249" s="13">
        <v>983378</v>
      </c>
      <c r="S249" s="13">
        <v>10443</v>
      </c>
      <c r="T249" s="13">
        <v>737534.25</v>
      </c>
      <c r="U249" s="35">
        <v>50804</v>
      </c>
      <c r="V249" s="13">
        <v>135602</v>
      </c>
      <c r="W249" s="13">
        <v>2440</v>
      </c>
      <c r="X249" s="13">
        <v>101701.5</v>
      </c>
      <c r="Y249" s="35">
        <v>16432</v>
      </c>
      <c r="Z249" s="13">
        <v>176202</v>
      </c>
      <c r="AA249" s="13">
        <v>69666</v>
      </c>
      <c r="AB249" s="1">
        <v>87968</v>
      </c>
    </row>
    <row r="250" spans="1:28">
      <c r="A250" s="2">
        <v>547</v>
      </c>
      <c r="B250" s="1" t="s">
        <v>185</v>
      </c>
      <c r="C250" s="13">
        <v>3152042</v>
      </c>
      <c r="D250" s="13">
        <v>2964641.9206014378</v>
      </c>
      <c r="E250" s="13">
        <v>187399.96034532748</v>
      </c>
      <c r="F250" s="13">
        <v>3028063</v>
      </c>
      <c r="G250" s="13">
        <v>2891513</v>
      </c>
      <c r="H250" s="13">
        <v>136550</v>
      </c>
      <c r="I250" s="13">
        <v>138216</v>
      </c>
      <c r="J250" s="13">
        <v>136836</v>
      </c>
      <c r="K250" s="13">
        <v>1380</v>
      </c>
      <c r="L250" s="35">
        <v>1013185</v>
      </c>
      <c r="M250" s="13">
        <v>1132193</v>
      </c>
      <c r="N250" s="13">
        <v>774254</v>
      </c>
      <c r="O250" s="13">
        <v>47000</v>
      </c>
      <c r="P250" s="13">
        <v>404939</v>
      </c>
      <c r="Q250" s="35">
        <v>35062</v>
      </c>
      <c r="R250" s="13">
        <v>112354</v>
      </c>
      <c r="S250" s="13">
        <v>166</v>
      </c>
      <c r="T250" s="13">
        <v>84265.5</v>
      </c>
      <c r="U250" s="35">
        <v>12624</v>
      </c>
      <c r="V250" s="13">
        <v>70222</v>
      </c>
      <c r="W250" s="13">
        <v>5166</v>
      </c>
      <c r="X250" s="13">
        <v>51549.75</v>
      </c>
      <c r="Y250" s="35">
        <v>0</v>
      </c>
      <c r="Z250" s="13">
        <v>29858</v>
      </c>
      <c r="AA250" s="13">
        <v>68937</v>
      </c>
      <c r="AB250" s="1">
        <v>-28916</v>
      </c>
    </row>
    <row r="251" spans="1:28">
      <c r="A251" s="2">
        <v>556</v>
      </c>
      <c r="B251" s="1" t="s">
        <v>187</v>
      </c>
      <c r="C251" s="13">
        <v>9155234</v>
      </c>
      <c r="D251" s="13">
        <v>8843734.4593120422</v>
      </c>
      <c r="E251" s="13">
        <v>311499.12761655293</v>
      </c>
      <c r="F251" s="13">
        <v>9189538</v>
      </c>
      <c r="G251" s="13">
        <v>8816050</v>
      </c>
      <c r="H251" s="13">
        <v>373488</v>
      </c>
      <c r="I251" s="13">
        <v>298999</v>
      </c>
      <c r="J251" s="13">
        <v>293604</v>
      </c>
      <c r="K251" s="13">
        <v>5395</v>
      </c>
      <c r="L251" s="35">
        <v>2325104</v>
      </c>
      <c r="M251" s="13">
        <v>2825543</v>
      </c>
      <c r="N251" s="13">
        <v>1912827</v>
      </c>
      <c r="O251" s="13">
        <v>45534</v>
      </c>
      <c r="P251" s="13">
        <v>958250</v>
      </c>
      <c r="Q251" s="35">
        <v>264966</v>
      </c>
      <c r="R251" s="13">
        <v>785075</v>
      </c>
      <c r="S251" s="13">
        <v>32711</v>
      </c>
      <c r="T251" s="13">
        <v>588807</v>
      </c>
      <c r="U251" s="35">
        <v>8582</v>
      </c>
      <c r="V251" s="13">
        <v>17926</v>
      </c>
      <c r="W251" s="13">
        <v>0</v>
      </c>
      <c r="X251" s="13">
        <v>13444.5</v>
      </c>
      <c r="Y251" s="35">
        <v>2849</v>
      </c>
      <c r="Z251" s="13">
        <v>210333</v>
      </c>
      <c r="AA251" s="13">
        <v>51750</v>
      </c>
      <c r="AB251" s="1">
        <v>122878</v>
      </c>
    </row>
    <row r="252" spans="1:28">
      <c r="A252" s="2">
        <v>558</v>
      </c>
      <c r="B252" s="1" t="s">
        <v>525</v>
      </c>
      <c r="C252" s="13">
        <v>528234</v>
      </c>
      <c r="D252" s="13">
        <v>524640.08276831475</v>
      </c>
      <c r="E252" s="13">
        <v>3593.5588777079506</v>
      </c>
      <c r="F252" s="13">
        <v>643919</v>
      </c>
      <c r="G252" s="13">
        <v>636646</v>
      </c>
      <c r="H252" s="13">
        <v>7273</v>
      </c>
      <c r="I252" s="13">
        <v>38688</v>
      </c>
      <c r="J252" s="13">
        <v>38688</v>
      </c>
      <c r="K252" s="13">
        <v>0</v>
      </c>
      <c r="L252" s="35">
        <v>221176</v>
      </c>
      <c r="M252" s="13">
        <v>253398</v>
      </c>
      <c r="N252" s="13">
        <v>169766</v>
      </c>
      <c r="O252" s="13">
        <v>1603</v>
      </c>
      <c r="P252" s="13">
        <v>85235</v>
      </c>
      <c r="Q252" s="35">
        <v>32234</v>
      </c>
      <c r="R252" s="13">
        <v>87596</v>
      </c>
      <c r="S252" s="13">
        <v>0</v>
      </c>
      <c r="T252" s="13">
        <v>65697.75</v>
      </c>
      <c r="U252" s="35">
        <v>14510</v>
      </c>
      <c r="V252" s="13">
        <v>41723</v>
      </c>
      <c r="W252" s="13">
        <v>0</v>
      </c>
      <c r="X252" s="13">
        <v>29360.25</v>
      </c>
      <c r="Y252" s="35">
        <v>4073</v>
      </c>
      <c r="Z252" s="13">
        <v>120904</v>
      </c>
      <c r="AA252" s="13">
        <v>6712</v>
      </c>
      <c r="AB252" s="1">
        <v>86867</v>
      </c>
    </row>
    <row r="253" spans="1:28">
      <c r="A253" s="2">
        <v>559</v>
      </c>
      <c r="B253" s="1" t="s">
        <v>452</v>
      </c>
      <c r="C253" s="13">
        <v>1006854</v>
      </c>
      <c r="D253" s="13">
        <v>988479.05742638838</v>
      </c>
      <c r="E253" s="13">
        <v>18374.637542845961</v>
      </c>
      <c r="F253" s="13">
        <v>1145934</v>
      </c>
      <c r="G253" s="13">
        <v>1113259</v>
      </c>
      <c r="H253" s="13">
        <v>32675</v>
      </c>
      <c r="I253" s="13">
        <v>29540</v>
      </c>
      <c r="J253" s="13">
        <v>29540</v>
      </c>
      <c r="K253" s="13">
        <v>0</v>
      </c>
      <c r="L253" s="35">
        <v>601129</v>
      </c>
      <c r="M253" s="13">
        <v>657991</v>
      </c>
      <c r="N253" s="13">
        <v>532128</v>
      </c>
      <c r="O253" s="13">
        <v>0</v>
      </c>
      <c r="P253" s="13">
        <v>125863</v>
      </c>
      <c r="Q253" s="35">
        <v>107759</v>
      </c>
      <c r="R253" s="13">
        <v>504888</v>
      </c>
      <c r="S253" s="13">
        <v>7142</v>
      </c>
      <c r="T253" s="13">
        <v>378666.75</v>
      </c>
      <c r="U253" s="35">
        <v>29334</v>
      </c>
      <c r="V253" s="13">
        <v>39246</v>
      </c>
      <c r="W253" s="13">
        <v>0</v>
      </c>
      <c r="X253" s="13">
        <v>29434.5</v>
      </c>
      <c r="Y253" s="35">
        <v>1019</v>
      </c>
      <c r="Z253" s="13">
        <v>45321</v>
      </c>
      <c r="AA253" s="13">
        <v>9107</v>
      </c>
      <c r="AB253" s="1">
        <v>29484</v>
      </c>
    </row>
    <row r="254" spans="1:28">
      <c r="A254" s="2">
        <v>563</v>
      </c>
      <c r="B254" s="1" t="s">
        <v>498</v>
      </c>
      <c r="C254" s="13">
        <v>996662</v>
      </c>
      <c r="D254" s="13">
        <v>937236.3088631375</v>
      </c>
      <c r="E254" s="13">
        <v>59425.778768333039</v>
      </c>
      <c r="F254" s="13">
        <v>1018778</v>
      </c>
      <c r="G254" s="13">
        <v>962112</v>
      </c>
      <c r="H254" s="13">
        <v>56666</v>
      </c>
      <c r="I254" s="13">
        <v>12856</v>
      </c>
      <c r="J254" s="13">
        <v>12418</v>
      </c>
      <c r="K254" s="13">
        <v>438</v>
      </c>
      <c r="L254" s="35">
        <v>263290</v>
      </c>
      <c r="M254" s="13">
        <v>351096</v>
      </c>
      <c r="N254" s="13">
        <v>148927</v>
      </c>
      <c r="O254" s="13">
        <v>2214</v>
      </c>
      <c r="P254" s="13">
        <v>197467.5</v>
      </c>
      <c r="Q254" s="35">
        <v>52288</v>
      </c>
      <c r="R254" s="13">
        <v>141581</v>
      </c>
      <c r="S254" s="13">
        <v>1884</v>
      </c>
      <c r="T254" s="13">
        <v>106186.5</v>
      </c>
      <c r="U254" s="35">
        <v>0</v>
      </c>
      <c r="V254" s="13">
        <v>0</v>
      </c>
      <c r="W254" s="13">
        <v>0</v>
      </c>
      <c r="X254" s="13">
        <v>0</v>
      </c>
      <c r="Y254" s="35">
        <v>0</v>
      </c>
      <c r="Z254" s="13">
        <v>34222</v>
      </c>
      <c r="AA254" s="13">
        <v>550</v>
      </c>
      <c r="AB254" s="1">
        <v>25709</v>
      </c>
    </row>
    <row r="255" spans="1:28">
      <c r="A255" s="2">
        <v>567</v>
      </c>
      <c r="B255" s="1" t="s">
        <v>499</v>
      </c>
      <c r="C255" s="13">
        <v>2382450</v>
      </c>
      <c r="D255" s="13">
        <v>2319432.4790912429</v>
      </c>
      <c r="E255" s="13">
        <v>63018.003734059646</v>
      </c>
      <c r="F255" s="13">
        <v>2678104</v>
      </c>
      <c r="G255" s="13">
        <v>2580825</v>
      </c>
      <c r="H255" s="13">
        <v>97279</v>
      </c>
      <c r="I255" s="13">
        <v>160423</v>
      </c>
      <c r="J255" s="13">
        <v>122790</v>
      </c>
      <c r="K255" s="13">
        <v>37633</v>
      </c>
      <c r="L255" s="35">
        <v>646289</v>
      </c>
      <c r="M255" s="13">
        <v>787660</v>
      </c>
      <c r="N255" s="13">
        <v>234547</v>
      </c>
      <c r="O255" s="13">
        <v>0</v>
      </c>
      <c r="P255" s="13">
        <v>484716.75</v>
      </c>
      <c r="Q255" s="35">
        <v>32498</v>
      </c>
      <c r="R255" s="13">
        <v>161599</v>
      </c>
      <c r="S255" s="13">
        <v>0</v>
      </c>
      <c r="T255" s="13">
        <v>121200</v>
      </c>
      <c r="U255" s="35">
        <v>13674</v>
      </c>
      <c r="V255" s="13">
        <v>48243</v>
      </c>
      <c r="W255" s="13">
        <v>0</v>
      </c>
      <c r="X255" s="13">
        <v>36182.25</v>
      </c>
      <c r="Y255" s="35">
        <v>8220</v>
      </c>
      <c r="Z255" s="13">
        <v>6951</v>
      </c>
      <c r="AA255" s="13">
        <v>34362</v>
      </c>
      <c r="AB255" s="1">
        <v>-20424</v>
      </c>
    </row>
    <row r="256" spans="1:28">
      <c r="A256" s="2">
        <v>568</v>
      </c>
      <c r="B256" s="1" t="s">
        <v>432</v>
      </c>
      <c r="C256" s="13">
        <v>703738</v>
      </c>
      <c r="D256" s="13">
        <v>703738.27198695671</v>
      </c>
      <c r="E256" s="13">
        <v>0</v>
      </c>
      <c r="F256" s="13">
        <v>744468</v>
      </c>
      <c r="G256" s="13">
        <v>744468</v>
      </c>
      <c r="H256" s="13">
        <v>0</v>
      </c>
      <c r="I256" s="13">
        <v>32332</v>
      </c>
      <c r="J256" s="13">
        <v>32332</v>
      </c>
      <c r="K256" s="13">
        <v>0</v>
      </c>
      <c r="L256" s="35">
        <v>235202</v>
      </c>
      <c r="M256" s="13">
        <v>276643</v>
      </c>
      <c r="N256" s="13">
        <v>234619</v>
      </c>
      <c r="O256" s="13">
        <v>0</v>
      </c>
      <c r="P256" s="13">
        <v>42024</v>
      </c>
      <c r="Q256" s="35">
        <v>124870</v>
      </c>
      <c r="R256" s="13">
        <v>209183</v>
      </c>
      <c r="S256" s="13">
        <v>911</v>
      </c>
      <c r="T256" s="13">
        <v>156888</v>
      </c>
      <c r="U256" s="35">
        <v>6550</v>
      </c>
      <c r="V256" s="13">
        <v>11050</v>
      </c>
      <c r="W256" s="13">
        <v>0</v>
      </c>
      <c r="X256" s="13">
        <v>7616.25</v>
      </c>
      <c r="Y256" s="35">
        <v>4553</v>
      </c>
      <c r="Z256" s="13">
        <v>184089</v>
      </c>
      <c r="AA256" s="13">
        <v>11208</v>
      </c>
      <c r="AB256" s="1">
        <v>130672</v>
      </c>
    </row>
    <row r="257" spans="1:28">
      <c r="A257" s="2">
        <v>571</v>
      </c>
      <c r="B257" s="1" t="s">
        <v>453</v>
      </c>
      <c r="C257" s="13">
        <v>703257</v>
      </c>
      <c r="D257" s="13">
        <v>678771.9198243944</v>
      </c>
      <c r="E257" s="13">
        <v>24485.288329327075</v>
      </c>
      <c r="F257" s="13">
        <v>634899</v>
      </c>
      <c r="G257" s="13">
        <v>618673</v>
      </c>
      <c r="H257" s="13">
        <v>16226</v>
      </c>
      <c r="I257" s="13">
        <v>25502</v>
      </c>
      <c r="J257" s="13">
        <v>17721</v>
      </c>
      <c r="K257" s="13">
        <v>7781</v>
      </c>
      <c r="L257" s="35">
        <v>195206</v>
      </c>
      <c r="M257" s="13">
        <v>231630</v>
      </c>
      <c r="N257" s="13">
        <v>185452</v>
      </c>
      <c r="O257" s="13">
        <v>13101</v>
      </c>
      <c r="P257" s="13">
        <v>59279</v>
      </c>
      <c r="Q257" s="35">
        <v>9330</v>
      </c>
      <c r="R257" s="13">
        <v>38525</v>
      </c>
      <c r="S257" s="13">
        <v>0</v>
      </c>
      <c r="T257" s="13">
        <v>28894.5</v>
      </c>
      <c r="U257" s="35">
        <v>0</v>
      </c>
      <c r="V257" s="13">
        <v>0</v>
      </c>
      <c r="W257" s="13">
        <v>0</v>
      </c>
      <c r="X257" s="13">
        <v>0</v>
      </c>
      <c r="Y257" s="35">
        <v>0</v>
      </c>
      <c r="Z257" s="13">
        <v>0</v>
      </c>
      <c r="AA257" s="13">
        <v>0</v>
      </c>
      <c r="AB257" s="1">
        <v>0</v>
      </c>
    </row>
    <row r="258" spans="1:28">
      <c r="A258" s="2">
        <v>575</v>
      </c>
      <c r="B258" s="1" t="s">
        <v>189</v>
      </c>
      <c r="C258" s="13">
        <v>2248293</v>
      </c>
      <c r="D258" s="13">
        <v>2164220.4382174201</v>
      </c>
      <c r="E258" s="13">
        <v>84072.470447401254</v>
      </c>
      <c r="F258" s="13">
        <v>2221686</v>
      </c>
      <c r="G258" s="13">
        <v>2150716</v>
      </c>
      <c r="H258" s="13">
        <v>70970</v>
      </c>
      <c r="I258" s="13">
        <v>100085</v>
      </c>
      <c r="J258" s="13">
        <v>94677</v>
      </c>
      <c r="K258" s="13">
        <v>5408</v>
      </c>
      <c r="L258" s="35">
        <v>435715</v>
      </c>
      <c r="M258" s="13">
        <v>598679</v>
      </c>
      <c r="N258" s="13">
        <v>242906</v>
      </c>
      <c r="O258" s="13">
        <v>0</v>
      </c>
      <c r="P258" s="13">
        <v>326786.25</v>
      </c>
      <c r="Q258" s="35">
        <v>98524</v>
      </c>
      <c r="R258" s="13">
        <v>330298</v>
      </c>
      <c r="S258" s="13">
        <v>1299</v>
      </c>
      <c r="T258" s="13">
        <v>247724.25</v>
      </c>
      <c r="U258" s="35">
        <v>14785</v>
      </c>
      <c r="V258" s="13">
        <v>53302</v>
      </c>
      <c r="W258" s="13">
        <v>336</v>
      </c>
      <c r="X258" s="13">
        <v>39604.5</v>
      </c>
      <c r="Y258" s="35">
        <v>2221</v>
      </c>
      <c r="Z258" s="13">
        <v>34880</v>
      </c>
      <c r="AA258" s="13">
        <v>6856</v>
      </c>
      <c r="AB258" s="1">
        <v>22191</v>
      </c>
    </row>
    <row r="259" spans="1:28">
      <c r="A259" s="2">
        <v>579</v>
      </c>
      <c r="B259" s="1" t="s">
        <v>191</v>
      </c>
      <c r="C259" s="13">
        <v>1798164</v>
      </c>
      <c r="D259" s="13">
        <v>1756990.1869283216</v>
      </c>
      <c r="E259" s="13">
        <v>41173.861127769604</v>
      </c>
      <c r="F259" s="13">
        <v>1767040</v>
      </c>
      <c r="G259" s="13">
        <v>1731161</v>
      </c>
      <c r="H259" s="13">
        <v>35879</v>
      </c>
      <c r="I259" s="13">
        <v>93614</v>
      </c>
      <c r="J259" s="13">
        <v>50635</v>
      </c>
      <c r="K259" s="13">
        <v>42979</v>
      </c>
      <c r="L259" s="35">
        <v>508300</v>
      </c>
      <c r="M259" s="13">
        <v>614476</v>
      </c>
      <c r="N259" s="13">
        <v>489005</v>
      </c>
      <c r="O259" s="13">
        <v>8693</v>
      </c>
      <c r="P259" s="13">
        <v>134164</v>
      </c>
      <c r="Q259" s="35">
        <v>30513</v>
      </c>
      <c r="R259" s="13">
        <v>66476</v>
      </c>
      <c r="S259" s="13">
        <v>0</v>
      </c>
      <c r="T259" s="13">
        <v>49857.75</v>
      </c>
      <c r="U259" s="35">
        <v>0</v>
      </c>
      <c r="V259" s="13">
        <v>13342</v>
      </c>
      <c r="W259" s="13">
        <v>0</v>
      </c>
      <c r="X259" s="13">
        <v>10006.5</v>
      </c>
      <c r="Y259" s="35">
        <v>15276</v>
      </c>
      <c r="Z259" s="13">
        <v>30863</v>
      </c>
      <c r="AA259" s="13">
        <v>15332</v>
      </c>
      <c r="AB259" s="1">
        <v>12571</v>
      </c>
    </row>
    <row r="260" spans="1:28">
      <c r="A260" s="2">
        <v>580</v>
      </c>
      <c r="B260" s="1" t="s">
        <v>454</v>
      </c>
      <c r="C260" s="13">
        <v>688702</v>
      </c>
      <c r="D260" s="13">
        <v>688702.42341245082</v>
      </c>
      <c r="E260" s="13">
        <v>0</v>
      </c>
      <c r="F260" s="13">
        <v>901672</v>
      </c>
      <c r="G260" s="13">
        <v>901672</v>
      </c>
      <c r="H260" s="13">
        <v>0</v>
      </c>
      <c r="I260" s="13">
        <v>41613</v>
      </c>
      <c r="J260" s="13">
        <v>41613</v>
      </c>
      <c r="K260" s="13">
        <v>0</v>
      </c>
      <c r="L260" s="35">
        <v>249833</v>
      </c>
      <c r="M260" s="13">
        <v>297868</v>
      </c>
      <c r="N260" s="13">
        <v>228809</v>
      </c>
      <c r="O260" s="13">
        <v>0</v>
      </c>
      <c r="P260" s="13">
        <v>69059</v>
      </c>
      <c r="Q260" s="35">
        <v>97899</v>
      </c>
      <c r="R260" s="13">
        <v>325151</v>
      </c>
      <c r="S260" s="13">
        <v>7025</v>
      </c>
      <c r="T260" s="13">
        <v>243864</v>
      </c>
      <c r="U260" s="35">
        <v>27504</v>
      </c>
      <c r="V260" s="13">
        <v>91020</v>
      </c>
      <c r="W260" s="13">
        <v>194</v>
      </c>
      <c r="X260" s="13">
        <v>66922.5</v>
      </c>
      <c r="Y260" s="35">
        <v>25</v>
      </c>
      <c r="Z260" s="13">
        <v>69308</v>
      </c>
      <c r="AA260" s="13">
        <v>1365</v>
      </c>
      <c r="AB260" s="1">
        <v>52228</v>
      </c>
    </row>
    <row r="261" spans="1:28">
      <c r="A261" s="2">
        <v>584</v>
      </c>
      <c r="B261" s="1" t="s">
        <v>192</v>
      </c>
      <c r="C261" s="13">
        <v>2550932</v>
      </c>
      <c r="D261" s="13">
        <v>2518465.7524717269</v>
      </c>
      <c r="E261" s="13">
        <v>32466.083713635417</v>
      </c>
      <c r="F261" s="13">
        <v>2566452</v>
      </c>
      <c r="G261" s="13">
        <v>2548126</v>
      </c>
      <c r="H261" s="13">
        <v>18326</v>
      </c>
      <c r="I261" s="13">
        <v>46597</v>
      </c>
      <c r="J261" s="13">
        <v>43634</v>
      </c>
      <c r="K261" s="13">
        <v>2963</v>
      </c>
      <c r="L261" s="35">
        <v>759336</v>
      </c>
      <c r="M261" s="13">
        <v>911744</v>
      </c>
      <c r="N261" s="13">
        <v>439892</v>
      </c>
      <c r="O261" s="13">
        <v>13418</v>
      </c>
      <c r="P261" s="13">
        <v>485270</v>
      </c>
      <c r="Q261" s="35">
        <v>94974.895281933263</v>
      </c>
      <c r="R261" s="13">
        <v>296095.04347826086</v>
      </c>
      <c r="S261" s="13">
        <v>2387.6674018239851</v>
      </c>
      <c r="T261" s="13">
        <v>222071.28260869565</v>
      </c>
      <c r="U261" s="35">
        <v>25726.867334859126</v>
      </c>
      <c r="V261" s="13">
        <v>64074.237610050448</v>
      </c>
      <c r="W261" s="13">
        <v>184.34530286543344</v>
      </c>
      <c r="X261" s="13">
        <v>22279.4</v>
      </c>
      <c r="Y261" s="35">
        <v>17412.621035636028</v>
      </c>
      <c r="Z261" s="13"/>
      <c r="AA261" s="13"/>
      <c r="AB261" s="1"/>
    </row>
    <row r="262" spans="1:28">
      <c r="A262" s="2">
        <v>585</v>
      </c>
      <c r="B262" s="1" t="s">
        <v>193</v>
      </c>
      <c r="C262" s="13">
        <v>1226818</v>
      </c>
      <c r="D262" s="13">
        <v>1212524.129448493</v>
      </c>
      <c r="E262" s="13">
        <v>14294.200791951891</v>
      </c>
      <c r="F262" s="13">
        <v>975103</v>
      </c>
      <c r="G262" s="13">
        <v>967256</v>
      </c>
      <c r="H262" s="13">
        <v>7847</v>
      </c>
      <c r="I262" s="13">
        <v>57936</v>
      </c>
      <c r="J262" s="13">
        <v>57936</v>
      </c>
      <c r="K262" s="13">
        <v>0</v>
      </c>
      <c r="L262" s="35">
        <v>398185</v>
      </c>
      <c r="M262" s="13">
        <v>462759</v>
      </c>
      <c r="N262" s="13">
        <v>256883</v>
      </c>
      <c r="O262" s="13">
        <v>23031</v>
      </c>
      <c r="P262" s="13">
        <v>228907</v>
      </c>
      <c r="Q262" s="35">
        <v>79670.749827387801</v>
      </c>
      <c r="R262" s="13">
        <v>320769.63043478259</v>
      </c>
      <c r="S262" s="13">
        <v>2002.9214212559809</v>
      </c>
      <c r="T262" s="13">
        <v>240577.22282608695</v>
      </c>
      <c r="U262" s="35">
        <v>29466.637834425062</v>
      </c>
      <c r="V262" s="13">
        <v>73388.350380848744</v>
      </c>
      <c r="W262" s="13">
        <v>211.14254624591948</v>
      </c>
      <c r="X262" s="13">
        <v>33419.1</v>
      </c>
      <c r="Y262" s="35">
        <v>26337.98673740053</v>
      </c>
      <c r="Z262" s="13"/>
      <c r="AA262" s="13"/>
      <c r="AB262" s="1"/>
    </row>
    <row r="263" spans="1:28">
      <c r="A263" s="2">
        <v>588</v>
      </c>
      <c r="B263" s="1" t="s">
        <v>194</v>
      </c>
      <c r="C263" s="13">
        <v>942373</v>
      </c>
      <c r="D263" s="13">
        <v>913850.1607147553</v>
      </c>
      <c r="E263" s="13">
        <v>28523.039896818522</v>
      </c>
      <c r="F263" s="13">
        <v>793190</v>
      </c>
      <c r="G263" s="13">
        <v>783781</v>
      </c>
      <c r="H263" s="13">
        <v>9409</v>
      </c>
      <c r="I263" s="13">
        <v>32022</v>
      </c>
      <c r="J263" s="13">
        <v>32022</v>
      </c>
      <c r="K263" s="13">
        <v>0</v>
      </c>
      <c r="L263" s="35">
        <v>278626</v>
      </c>
      <c r="M263" s="13">
        <v>328445</v>
      </c>
      <c r="N263" s="13">
        <v>236197</v>
      </c>
      <c r="O263" s="13">
        <v>19466</v>
      </c>
      <c r="P263" s="13">
        <v>111714</v>
      </c>
      <c r="Q263" s="35">
        <v>63540.253164556962</v>
      </c>
      <c r="R263" s="13">
        <v>148047.52173913043</v>
      </c>
      <c r="S263" s="13">
        <v>1597.400984063162</v>
      </c>
      <c r="T263" s="13">
        <v>111035.64130434782</v>
      </c>
      <c r="U263" s="35">
        <v>13328.120906005841</v>
      </c>
      <c r="V263" s="13">
        <v>33194.449005836388</v>
      </c>
      <c r="W263" s="13">
        <v>95.502357635110641</v>
      </c>
      <c r="X263" s="13">
        <v>33419.1</v>
      </c>
      <c r="Y263" s="35">
        <v>390.77430515511475</v>
      </c>
      <c r="Z263" s="13"/>
      <c r="AA263" s="13"/>
      <c r="AB263" s="1"/>
    </row>
    <row r="264" spans="1:28">
      <c r="A264" s="2">
        <v>589</v>
      </c>
      <c r="B264" s="1" t="s">
        <v>195</v>
      </c>
      <c r="C264" s="13">
        <v>410518</v>
      </c>
      <c r="D264" s="13">
        <v>367960.63601176132</v>
      </c>
      <c r="E264" s="13">
        <v>42557.127852410704</v>
      </c>
      <c r="F264" s="13">
        <v>495934</v>
      </c>
      <c r="G264" s="13">
        <v>446520</v>
      </c>
      <c r="H264" s="13">
        <v>49414</v>
      </c>
      <c r="I264" s="13">
        <v>22097</v>
      </c>
      <c r="J264" s="13">
        <v>22097</v>
      </c>
      <c r="K264" s="13">
        <v>0</v>
      </c>
      <c r="L264" s="35">
        <v>201857</v>
      </c>
      <c r="M264" s="13">
        <v>229757</v>
      </c>
      <c r="N264" s="13">
        <v>162713</v>
      </c>
      <c r="O264" s="13">
        <v>0</v>
      </c>
      <c r="P264" s="13">
        <v>67044</v>
      </c>
      <c r="Q264" s="35">
        <v>23310</v>
      </c>
      <c r="R264" s="13">
        <v>36620</v>
      </c>
      <c r="S264" s="13">
        <v>0</v>
      </c>
      <c r="T264" s="13">
        <v>27465.75</v>
      </c>
      <c r="U264" s="35">
        <v>4264</v>
      </c>
      <c r="V264" s="13">
        <v>4549</v>
      </c>
      <c r="W264" s="13">
        <v>0</v>
      </c>
      <c r="X264" s="13">
        <v>3411.75</v>
      </c>
      <c r="Y264" s="35">
        <v>2060</v>
      </c>
      <c r="Z264" s="13">
        <v>88358</v>
      </c>
      <c r="AA264" s="13">
        <v>19194</v>
      </c>
      <c r="AB264" s="1">
        <v>54586</v>
      </c>
    </row>
    <row r="265" spans="1:28">
      <c r="A265" s="2">
        <v>590</v>
      </c>
      <c r="B265" s="1" t="s">
        <v>196</v>
      </c>
      <c r="C265" s="13">
        <v>4721248</v>
      </c>
      <c r="D265" s="13">
        <v>4626752.8246027082</v>
      </c>
      <c r="E265" s="13">
        <v>94495.658669528173</v>
      </c>
      <c r="F265" s="13">
        <v>4750517</v>
      </c>
      <c r="G265" s="13">
        <v>4631635</v>
      </c>
      <c r="H265" s="13">
        <v>118882</v>
      </c>
      <c r="I265" s="13">
        <v>184343</v>
      </c>
      <c r="J265" s="13">
        <v>183808</v>
      </c>
      <c r="K265" s="13">
        <v>535</v>
      </c>
      <c r="L265" s="35">
        <v>1102396</v>
      </c>
      <c r="M265" s="13">
        <v>1215772</v>
      </c>
      <c r="N265" s="13">
        <v>1008323</v>
      </c>
      <c r="O265" s="13">
        <v>0</v>
      </c>
      <c r="P265" s="13">
        <v>207449</v>
      </c>
      <c r="Q265" s="35">
        <v>133994</v>
      </c>
      <c r="R265" s="13">
        <v>391040</v>
      </c>
      <c r="S265" s="13">
        <v>135</v>
      </c>
      <c r="T265" s="13">
        <v>293280.75</v>
      </c>
      <c r="U265" s="35">
        <v>4667</v>
      </c>
      <c r="V265" s="13">
        <v>17707</v>
      </c>
      <c r="W265" s="13">
        <v>0</v>
      </c>
      <c r="X265" s="13">
        <v>12375</v>
      </c>
      <c r="Y265" s="35">
        <v>3335</v>
      </c>
      <c r="Z265" s="13">
        <v>49374</v>
      </c>
      <c r="AA265" s="13">
        <v>19767</v>
      </c>
      <c r="AB265" s="1">
        <v>24356</v>
      </c>
    </row>
    <row r="266" spans="1:28">
      <c r="A266" s="2">
        <v>595</v>
      </c>
      <c r="B266" s="1" t="s">
        <v>478</v>
      </c>
      <c r="C266" s="13">
        <v>659197</v>
      </c>
      <c r="D266" s="13">
        <v>629152.02704019449</v>
      </c>
      <c r="E266" s="13">
        <v>30045.03346751814</v>
      </c>
      <c r="F266" s="13">
        <v>725406</v>
      </c>
      <c r="G266" s="13">
        <v>693352</v>
      </c>
      <c r="H266" s="13">
        <v>32054</v>
      </c>
      <c r="I266" s="13">
        <v>51876</v>
      </c>
      <c r="J266" s="13">
        <v>51876</v>
      </c>
      <c r="K266" s="13">
        <v>0</v>
      </c>
      <c r="L266" s="35">
        <v>161746</v>
      </c>
      <c r="M266" s="13">
        <v>208919</v>
      </c>
      <c r="N266" s="13">
        <v>86583</v>
      </c>
      <c r="O266" s="13">
        <v>2633</v>
      </c>
      <c r="P266" s="13">
        <v>121309.5</v>
      </c>
      <c r="Q266" s="35">
        <v>10864</v>
      </c>
      <c r="R266" s="13">
        <v>13433</v>
      </c>
      <c r="S266" s="13">
        <v>0</v>
      </c>
      <c r="T266" s="13">
        <v>10075.5</v>
      </c>
      <c r="U266" s="35">
        <v>11988</v>
      </c>
      <c r="V266" s="13">
        <v>17897</v>
      </c>
      <c r="W266" s="13">
        <v>0</v>
      </c>
      <c r="X266" s="13">
        <v>13422.75</v>
      </c>
      <c r="Y266" s="35">
        <v>12925</v>
      </c>
      <c r="Z266" s="13">
        <v>158975</v>
      </c>
      <c r="AA266" s="13">
        <v>44206</v>
      </c>
      <c r="AB266" s="1">
        <v>86795</v>
      </c>
    </row>
    <row r="267" spans="1:28">
      <c r="A267" s="2">
        <v>597</v>
      </c>
      <c r="B267" s="1" t="s">
        <v>197</v>
      </c>
      <c r="C267" s="13">
        <v>7204951</v>
      </c>
      <c r="D267" s="13">
        <v>7058454.6192247588</v>
      </c>
      <c r="E267" s="13">
        <v>146496.88334976824</v>
      </c>
      <c r="F267" s="13">
        <v>7178411</v>
      </c>
      <c r="G267" s="13">
        <v>7059047</v>
      </c>
      <c r="H267" s="13">
        <v>119364</v>
      </c>
      <c r="I267" s="13">
        <v>365544</v>
      </c>
      <c r="J267" s="13">
        <v>365526</v>
      </c>
      <c r="K267" s="13">
        <v>18</v>
      </c>
      <c r="L267" s="35">
        <v>1807600</v>
      </c>
      <c r="M267" s="13">
        <v>2088500</v>
      </c>
      <c r="N267" s="13">
        <v>1841521</v>
      </c>
      <c r="O267" s="13">
        <v>0</v>
      </c>
      <c r="P267" s="13">
        <v>246979</v>
      </c>
      <c r="Q267" s="35">
        <v>329683</v>
      </c>
      <c r="R267" s="13">
        <v>1066723</v>
      </c>
      <c r="S267" s="13">
        <v>6289</v>
      </c>
      <c r="T267" s="13">
        <v>800043</v>
      </c>
      <c r="U267" s="35">
        <v>39606</v>
      </c>
      <c r="V267" s="13">
        <v>108283</v>
      </c>
      <c r="W267" s="13">
        <v>2427</v>
      </c>
      <c r="X267" s="13">
        <v>80541</v>
      </c>
      <c r="Y267" s="35">
        <v>13561</v>
      </c>
      <c r="Z267" s="13">
        <v>245013</v>
      </c>
      <c r="AA267" s="13">
        <v>16826</v>
      </c>
      <c r="AB267" s="1">
        <v>175336</v>
      </c>
    </row>
    <row r="268" spans="1:28">
      <c r="A268" s="2">
        <v>599</v>
      </c>
      <c r="B268" s="1" t="s">
        <v>198</v>
      </c>
      <c r="C268" s="13">
        <v>573042250</v>
      </c>
      <c r="D268" s="13">
        <v>555272041.47897637</v>
      </c>
      <c r="E268" s="13">
        <v>17770208.676304977</v>
      </c>
      <c r="F268" s="13">
        <v>522855486</v>
      </c>
      <c r="G268" s="13">
        <v>505697346</v>
      </c>
      <c r="H268" s="13">
        <v>17158140</v>
      </c>
      <c r="I268" s="13">
        <v>16609919</v>
      </c>
      <c r="J268" s="13">
        <v>14748078</v>
      </c>
      <c r="K268" s="13">
        <v>1861841</v>
      </c>
      <c r="L268" s="35">
        <v>219904265</v>
      </c>
      <c r="M268" s="13">
        <v>249771312</v>
      </c>
      <c r="N268" s="13">
        <v>230734428</v>
      </c>
      <c r="O268" s="13">
        <v>9039356</v>
      </c>
      <c r="P268" s="13">
        <v>28076240</v>
      </c>
      <c r="Q268" s="35">
        <v>4665473</v>
      </c>
      <c r="R268" s="13">
        <v>12603352</v>
      </c>
      <c r="S268" s="13">
        <v>201415</v>
      </c>
      <c r="T268" s="13">
        <v>9452514.75</v>
      </c>
      <c r="U268" s="35">
        <v>405839</v>
      </c>
      <c r="V268" s="13">
        <v>1090912</v>
      </c>
      <c r="W268" s="13">
        <v>21895</v>
      </c>
      <c r="X268" s="13">
        <v>815741.25</v>
      </c>
      <c r="Y268" s="35">
        <v>234437</v>
      </c>
      <c r="Z268" s="13">
        <v>1573688</v>
      </c>
      <c r="AA268" s="13">
        <v>554948</v>
      </c>
      <c r="AB268" s="1">
        <v>738114</v>
      </c>
    </row>
    <row r="269" spans="1:28">
      <c r="A269" s="2">
        <v>600</v>
      </c>
      <c r="B269" s="1" t="s">
        <v>479</v>
      </c>
      <c r="C269" s="13">
        <v>2379778</v>
      </c>
      <c r="D269" s="13">
        <v>2284070.0272073764</v>
      </c>
      <c r="E269" s="13">
        <v>95708.184660558822</v>
      </c>
      <c r="F269" s="13">
        <v>2493687</v>
      </c>
      <c r="G269" s="13">
        <v>2436226</v>
      </c>
      <c r="H269" s="13">
        <v>57461</v>
      </c>
      <c r="I269" s="13">
        <v>68128</v>
      </c>
      <c r="J269" s="13">
        <v>67720</v>
      </c>
      <c r="K269" s="13">
        <v>408</v>
      </c>
      <c r="L269" s="35">
        <v>568279</v>
      </c>
      <c r="M269" s="13">
        <v>593883</v>
      </c>
      <c r="N269" s="13">
        <v>558579</v>
      </c>
      <c r="O269" s="13">
        <v>0</v>
      </c>
      <c r="P269" s="13">
        <v>35304</v>
      </c>
      <c r="Q269" s="35">
        <v>171995</v>
      </c>
      <c r="R269" s="13">
        <v>481138</v>
      </c>
      <c r="S269" s="13">
        <v>224</v>
      </c>
      <c r="T269" s="13">
        <v>360854.25</v>
      </c>
      <c r="U269" s="35">
        <v>3725</v>
      </c>
      <c r="V269" s="13">
        <v>20565</v>
      </c>
      <c r="W269" s="13">
        <v>0</v>
      </c>
      <c r="X269" s="13">
        <v>15423.75</v>
      </c>
      <c r="Y269" s="35">
        <v>6469</v>
      </c>
      <c r="Z269" s="13">
        <v>90019</v>
      </c>
      <c r="AA269" s="13">
        <v>7757</v>
      </c>
      <c r="AB269" s="1">
        <v>64021</v>
      </c>
    </row>
    <row r="270" spans="1:28">
      <c r="A270" s="2">
        <v>602</v>
      </c>
      <c r="B270" s="1" t="s">
        <v>559</v>
      </c>
      <c r="C270" s="13">
        <v>1005839</v>
      </c>
      <c r="D270" s="13">
        <v>978210.11782837589</v>
      </c>
      <c r="E270" s="13">
        <v>27629.318869326198</v>
      </c>
      <c r="F270" s="13">
        <v>930824</v>
      </c>
      <c r="G270" s="13">
        <v>921413</v>
      </c>
      <c r="H270" s="13">
        <v>9411</v>
      </c>
      <c r="I270" s="13">
        <v>59558</v>
      </c>
      <c r="J270" s="13">
        <v>59558</v>
      </c>
      <c r="K270" s="13">
        <v>0</v>
      </c>
      <c r="L270" s="35">
        <v>214471</v>
      </c>
      <c r="M270" s="13">
        <v>250927</v>
      </c>
      <c r="N270" s="13">
        <v>135018</v>
      </c>
      <c r="O270" s="13">
        <v>0</v>
      </c>
      <c r="P270" s="13">
        <v>115909</v>
      </c>
      <c r="Q270" s="35">
        <v>11234</v>
      </c>
      <c r="R270" s="13">
        <v>47567</v>
      </c>
      <c r="S270" s="13">
        <v>0</v>
      </c>
      <c r="T270" s="13">
        <v>35676</v>
      </c>
      <c r="U270" s="35">
        <v>340</v>
      </c>
      <c r="V270" s="13">
        <v>22023</v>
      </c>
      <c r="W270" s="13">
        <v>0</v>
      </c>
      <c r="X270" s="13">
        <v>16517.25</v>
      </c>
      <c r="Y270" s="35">
        <v>5086</v>
      </c>
      <c r="Z270" s="13">
        <v>48765</v>
      </c>
      <c r="AA270" s="13">
        <v>14512</v>
      </c>
      <c r="AB270" s="1">
        <v>26137</v>
      </c>
    </row>
    <row r="271" spans="1:28">
      <c r="A271" s="2">
        <v>603</v>
      </c>
      <c r="B271" s="1" t="s">
        <v>199</v>
      </c>
      <c r="C271" s="13">
        <v>14498096</v>
      </c>
      <c r="D271" s="13">
        <v>14158169.539070806</v>
      </c>
      <c r="E271" s="13">
        <v>339926.12585071556</v>
      </c>
      <c r="F271" s="13">
        <v>14547216</v>
      </c>
      <c r="G271" s="13">
        <v>14094291</v>
      </c>
      <c r="H271" s="13">
        <v>452925</v>
      </c>
      <c r="I271" s="13">
        <v>472150</v>
      </c>
      <c r="J271" s="13">
        <v>461330</v>
      </c>
      <c r="K271" s="13">
        <v>10820</v>
      </c>
      <c r="L271" s="35">
        <v>3938740</v>
      </c>
      <c r="M271" s="13">
        <v>4703867</v>
      </c>
      <c r="N271" s="13">
        <v>2805851</v>
      </c>
      <c r="O271" s="13">
        <v>0</v>
      </c>
      <c r="P271" s="13">
        <v>1898016</v>
      </c>
      <c r="Q271" s="35">
        <v>162935</v>
      </c>
      <c r="R271" s="13">
        <v>558015</v>
      </c>
      <c r="S271" s="13">
        <v>5701</v>
      </c>
      <c r="T271" s="13">
        <v>418512</v>
      </c>
      <c r="U271" s="35">
        <v>42335</v>
      </c>
      <c r="V271" s="13">
        <v>87855</v>
      </c>
      <c r="W271" s="13">
        <v>24</v>
      </c>
      <c r="X271" s="13">
        <v>64314</v>
      </c>
      <c r="Y271" s="35">
        <v>36287</v>
      </c>
      <c r="Z271" s="13">
        <v>305065</v>
      </c>
      <c r="AA271" s="13">
        <v>70962</v>
      </c>
      <c r="AB271" s="1">
        <v>186543</v>
      </c>
    </row>
    <row r="272" spans="1:28">
      <c r="A272" s="2">
        <v>606</v>
      </c>
      <c r="B272" s="1" t="s">
        <v>200</v>
      </c>
      <c r="C272" s="13">
        <v>37715877</v>
      </c>
      <c r="D272" s="13">
        <v>36816720.684759013</v>
      </c>
      <c r="E272" s="13">
        <v>899156.71881625336</v>
      </c>
      <c r="F272" s="13">
        <v>38190304</v>
      </c>
      <c r="G272" s="13">
        <v>36285734</v>
      </c>
      <c r="H272" s="13">
        <v>1904570</v>
      </c>
      <c r="I272" s="13">
        <v>1245399</v>
      </c>
      <c r="J272" s="13">
        <v>1245399</v>
      </c>
      <c r="K272" s="13">
        <v>0</v>
      </c>
      <c r="L272" s="35">
        <v>10750105</v>
      </c>
      <c r="M272" s="13">
        <v>12927146</v>
      </c>
      <c r="N272" s="13">
        <v>9517851</v>
      </c>
      <c r="O272" s="13">
        <v>574731</v>
      </c>
      <c r="P272" s="13">
        <v>3984026</v>
      </c>
      <c r="Q272" s="35">
        <v>453976</v>
      </c>
      <c r="R272" s="13">
        <v>1246519</v>
      </c>
      <c r="S272" s="13">
        <v>8254</v>
      </c>
      <c r="T272" s="13">
        <v>934889.25</v>
      </c>
      <c r="U272" s="35">
        <v>48126</v>
      </c>
      <c r="V272" s="13">
        <v>120167</v>
      </c>
      <c r="W272" s="13">
        <v>0</v>
      </c>
      <c r="X272" s="13">
        <v>87728.25</v>
      </c>
      <c r="Y272" s="35">
        <v>16190</v>
      </c>
      <c r="Z272" s="13">
        <v>374516</v>
      </c>
      <c r="AA272" s="13">
        <v>48373</v>
      </c>
      <c r="AB272" s="1">
        <v>256539</v>
      </c>
    </row>
    <row r="273" spans="1:28">
      <c r="A273" s="2">
        <v>608</v>
      </c>
      <c r="B273" s="1" t="s">
        <v>433</v>
      </c>
      <c r="C273" s="13">
        <v>1619259</v>
      </c>
      <c r="D273" s="13">
        <v>1578564.8659080174</v>
      </c>
      <c r="E273" s="13">
        <v>40693.652814490146</v>
      </c>
      <c r="F273" s="13">
        <v>2114185</v>
      </c>
      <c r="G273" s="13">
        <v>2051986</v>
      </c>
      <c r="H273" s="13">
        <v>62199</v>
      </c>
      <c r="I273" s="13">
        <v>44949</v>
      </c>
      <c r="J273" s="13">
        <v>43234</v>
      </c>
      <c r="K273" s="13">
        <v>1715</v>
      </c>
      <c r="L273" s="35">
        <v>433204</v>
      </c>
      <c r="M273" s="13">
        <v>499390</v>
      </c>
      <c r="N273" s="13">
        <v>265588</v>
      </c>
      <c r="O273" s="13">
        <v>6991</v>
      </c>
      <c r="P273" s="13">
        <v>240793</v>
      </c>
      <c r="Q273" s="35">
        <v>56419</v>
      </c>
      <c r="R273" s="13">
        <v>176426</v>
      </c>
      <c r="S273" s="13">
        <v>4042</v>
      </c>
      <c r="T273" s="13">
        <v>132320.25</v>
      </c>
      <c r="U273" s="35">
        <v>11938</v>
      </c>
      <c r="V273" s="13">
        <v>17244</v>
      </c>
      <c r="W273" s="13">
        <v>0</v>
      </c>
      <c r="X273" s="13">
        <v>12933</v>
      </c>
      <c r="Y273" s="35">
        <v>4331</v>
      </c>
      <c r="Z273" s="13">
        <v>30410</v>
      </c>
      <c r="AA273" s="13">
        <v>15898</v>
      </c>
      <c r="AB273" s="1">
        <v>10946</v>
      </c>
    </row>
    <row r="274" spans="1:28">
      <c r="A274" s="2">
        <v>610</v>
      </c>
      <c r="B274" s="1" t="s">
        <v>201</v>
      </c>
      <c r="C274" s="13">
        <v>3534158</v>
      </c>
      <c r="D274" s="13">
        <v>3475913.0449189949</v>
      </c>
      <c r="E274" s="13">
        <v>58245.26666485436</v>
      </c>
      <c r="F274" s="13">
        <v>3579969</v>
      </c>
      <c r="G274" s="13">
        <v>3509823</v>
      </c>
      <c r="H274" s="13">
        <v>70146</v>
      </c>
      <c r="I274" s="13">
        <v>67552</v>
      </c>
      <c r="J274" s="13">
        <v>67552</v>
      </c>
      <c r="K274" s="13">
        <v>0</v>
      </c>
      <c r="L274" s="35">
        <v>1444955</v>
      </c>
      <c r="M274" s="13">
        <v>1612932</v>
      </c>
      <c r="N274" s="13">
        <v>890252</v>
      </c>
      <c r="O274" s="13">
        <v>0</v>
      </c>
      <c r="P274" s="13">
        <v>722680</v>
      </c>
      <c r="Q274" s="35">
        <v>72883</v>
      </c>
      <c r="R274" s="13">
        <v>253726</v>
      </c>
      <c r="S274" s="13">
        <v>330</v>
      </c>
      <c r="T274" s="13">
        <v>190295.25</v>
      </c>
      <c r="U274" s="35">
        <v>18760</v>
      </c>
      <c r="V274" s="13">
        <v>162457</v>
      </c>
      <c r="W274" s="13">
        <v>0</v>
      </c>
      <c r="X274" s="13">
        <v>60354.75</v>
      </c>
      <c r="Y274" s="35">
        <v>26734</v>
      </c>
      <c r="Z274" s="13">
        <v>269674</v>
      </c>
      <c r="AA274" s="13">
        <v>206303</v>
      </c>
      <c r="AB274" s="1">
        <v>50674</v>
      </c>
    </row>
    <row r="275" spans="1:28">
      <c r="A275" s="2">
        <v>611</v>
      </c>
      <c r="B275" s="1" t="s">
        <v>202</v>
      </c>
      <c r="C275" s="13">
        <v>1067488</v>
      </c>
      <c r="D275" s="13">
        <v>1038206.8942402898</v>
      </c>
      <c r="E275" s="13">
        <v>29280.701902215002</v>
      </c>
      <c r="F275" s="13">
        <v>1014837</v>
      </c>
      <c r="G275" s="13">
        <v>994894</v>
      </c>
      <c r="H275" s="13">
        <v>19943</v>
      </c>
      <c r="I275" s="13">
        <v>31608</v>
      </c>
      <c r="J275" s="13">
        <v>31582</v>
      </c>
      <c r="K275" s="13">
        <v>26</v>
      </c>
      <c r="L275" s="35">
        <v>341675</v>
      </c>
      <c r="M275" s="13">
        <v>392933</v>
      </c>
      <c r="N275" s="13">
        <v>198632</v>
      </c>
      <c r="O275" s="13">
        <v>14533</v>
      </c>
      <c r="P275" s="13">
        <v>208834</v>
      </c>
      <c r="Q275" s="35">
        <v>80650.465362485615</v>
      </c>
      <c r="R275" s="13">
        <v>197396.69565217392</v>
      </c>
      <c r="S275" s="13">
        <v>2027.5514546902857</v>
      </c>
      <c r="T275" s="13">
        <v>148047.52173913043</v>
      </c>
      <c r="U275" s="35">
        <v>13107.41977744456</v>
      </c>
      <c r="V275" s="13">
        <v>32644.780195865078</v>
      </c>
      <c r="W275" s="13">
        <v>93.920928545520511</v>
      </c>
      <c r="X275" s="13">
        <v>22279.4</v>
      </c>
      <c r="Y275" s="35">
        <v>0</v>
      </c>
      <c r="Z275" s="13"/>
      <c r="AA275" s="13"/>
      <c r="AB275" s="1"/>
    </row>
    <row r="276" spans="1:28">
      <c r="A276" s="2">
        <v>612</v>
      </c>
      <c r="B276" s="1" t="s">
        <v>434</v>
      </c>
      <c r="C276" s="13">
        <v>24470285</v>
      </c>
      <c r="D276" s="13">
        <v>24128398.493057821</v>
      </c>
      <c r="E276" s="13">
        <v>341886.9764632734</v>
      </c>
      <c r="F276" s="13">
        <v>24026752</v>
      </c>
      <c r="G276" s="13">
        <v>23389592</v>
      </c>
      <c r="H276" s="13">
        <v>637160</v>
      </c>
      <c r="I276" s="13">
        <v>668558</v>
      </c>
      <c r="J276" s="13">
        <v>642245</v>
      </c>
      <c r="K276" s="13">
        <v>26313</v>
      </c>
      <c r="L276" s="35">
        <v>5705202</v>
      </c>
      <c r="M276" s="13">
        <v>6390999</v>
      </c>
      <c r="N276" s="13">
        <v>4456939</v>
      </c>
      <c r="O276" s="13">
        <v>107008</v>
      </c>
      <c r="P276" s="13">
        <v>2041068</v>
      </c>
      <c r="Q276" s="35">
        <v>549055</v>
      </c>
      <c r="R276" s="13">
        <v>1591360</v>
      </c>
      <c r="S276" s="13">
        <v>14397</v>
      </c>
      <c r="T276" s="13">
        <v>1193520.75</v>
      </c>
      <c r="U276" s="35">
        <v>34272</v>
      </c>
      <c r="V276" s="13">
        <v>130020</v>
      </c>
      <c r="W276" s="13">
        <v>90</v>
      </c>
      <c r="X276" s="13">
        <v>97515</v>
      </c>
      <c r="Y276" s="35">
        <v>15420</v>
      </c>
      <c r="Z276" s="13">
        <v>158776</v>
      </c>
      <c r="AA276" s="13">
        <v>91363</v>
      </c>
      <c r="AB276" s="1">
        <v>54367</v>
      </c>
    </row>
    <row r="277" spans="1:28">
      <c r="A277" s="2">
        <v>613</v>
      </c>
      <c r="B277" s="1" t="s">
        <v>203</v>
      </c>
      <c r="C277" s="13">
        <v>1650711</v>
      </c>
      <c r="D277" s="13">
        <v>1602452.9275494188</v>
      </c>
      <c r="E277" s="13">
        <v>48258.267660622958</v>
      </c>
      <c r="F277" s="13">
        <v>2074041</v>
      </c>
      <c r="G277" s="13">
        <v>2051076</v>
      </c>
      <c r="H277" s="13">
        <v>22965</v>
      </c>
      <c r="I277" s="13">
        <v>64616</v>
      </c>
      <c r="J277" s="13">
        <v>64475</v>
      </c>
      <c r="K277" s="13">
        <v>141</v>
      </c>
      <c r="L277" s="35">
        <v>796205</v>
      </c>
      <c r="M277" s="13">
        <v>867487</v>
      </c>
      <c r="N277" s="13">
        <v>496451</v>
      </c>
      <c r="O277" s="13">
        <v>0</v>
      </c>
      <c r="P277" s="13">
        <v>371036</v>
      </c>
      <c r="Q277" s="35">
        <v>143933</v>
      </c>
      <c r="R277" s="13">
        <v>349296</v>
      </c>
      <c r="S277" s="13">
        <v>6652</v>
      </c>
      <c r="T277" s="13">
        <v>261972.75</v>
      </c>
      <c r="U277" s="35">
        <v>12728</v>
      </c>
      <c r="V277" s="13">
        <v>34506</v>
      </c>
      <c r="W277" s="13">
        <v>0</v>
      </c>
      <c r="X277" s="13">
        <v>25503.75</v>
      </c>
      <c r="Y277" s="35">
        <v>2816</v>
      </c>
      <c r="Z277" s="13">
        <v>120554</v>
      </c>
      <c r="AA277" s="13">
        <v>4217</v>
      </c>
      <c r="AB277" s="1">
        <v>89883</v>
      </c>
    </row>
    <row r="278" spans="1:28">
      <c r="A278" s="2">
        <v>614</v>
      </c>
      <c r="B278" s="1" t="s">
        <v>204</v>
      </c>
      <c r="C278" s="13">
        <v>1063343</v>
      </c>
      <c r="D278" s="13">
        <v>1063343.035471664</v>
      </c>
      <c r="E278" s="13">
        <v>0</v>
      </c>
      <c r="F278" s="13">
        <v>983627</v>
      </c>
      <c r="G278" s="13">
        <v>978373</v>
      </c>
      <c r="H278" s="13">
        <v>5254</v>
      </c>
      <c r="I278" s="13">
        <v>79028</v>
      </c>
      <c r="J278" s="13">
        <v>79028</v>
      </c>
      <c r="K278" s="13">
        <v>0</v>
      </c>
      <c r="L278" s="35">
        <v>314840</v>
      </c>
      <c r="M278" s="13">
        <v>333100</v>
      </c>
      <c r="N278" s="13">
        <v>397844</v>
      </c>
      <c r="O278" s="13">
        <v>425</v>
      </c>
      <c r="P278" s="13">
        <v>-64319</v>
      </c>
      <c r="Q278" s="35">
        <v>99565</v>
      </c>
      <c r="R278" s="13">
        <v>398093</v>
      </c>
      <c r="S278" s="13">
        <v>541</v>
      </c>
      <c r="T278" s="13">
        <v>298569.75</v>
      </c>
      <c r="U278" s="35">
        <v>25279</v>
      </c>
      <c r="V278" s="13">
        <v>61221</v>
      </c>
      <c r="W278" s="13">
        <v>0</v>
      </c>
      <c r="X278" s="13">
        <v>45116.25</v>
      </c>
      <c r="Y278" s="35">
        <v>2644</v>
      </c>
      <c r="Z278" s="13">
        <v>22385</v>
      </c>
      <c r="AA278" s="13">
        <v>73987</v>
      </c>
      <c r="AB278" s="1">
        <v>-37532</v>
      </c>
    </row>
    <row r="279" spans="1:28">
      <c r="A279" s="2">
        <v>617</v>
      </c>
      <c r="B279" s="1" t="s">
        <v>205</v>
      </c>
      <c r="C279" s="13">
        <v>656377</v>
      </c>
      <c r="D279" s="13">
        <v>656376.70220472524</v>
      </c>
      <c r="E279" s="13">
        <v>0</v>
      </c>
      <c r="F279" s="13">
        <v>598603</v>
      </c>
      <c r="G279" s="13">
        <v>595283</v>
      </c>
      <c r="H279" s="13">
        <v>3320</v>
      </c>
      <c r="I279" s="13">
        <v>29056</v>
      </c>
      <c r="J279" s="13">
        <v>29056</v>
      </c>
      <c r="K279" s="13">
        <v>0</v>
      </c>
      <c r="L279" s="35">
        <v>329268</v>
      </c>
      <c r="M279" s="13">
        <v>385170</v>
      </c>
      <c r="N279" s="13">
        <v>189190</v>
      </c>
      <c r="O279" s="13">
        <v>9250</v>
      </c>
      <c r="P279" s="13">
        <v>205230</v>
      </c>
      <c r="Q279" s="35">
        <v>27351.316915995398</v>
      </c>
      <c r="R279" s="13">
        <v>86361.054347826095</v>
      </c>
      <c r="S279" s="13">
        <v>687.61168520816511</v>
      </c>
      <c r="T279" s="13">
        <v>64770.790760869568</v>
      </c>
      <c r="U279" s="35">
        <v>0</v>
      </c>
      <c r="V279" s="13">
        <v>0</v>
      </c>
      <c r="W279" s="13">
        <v>0</v>
      </c>
      <c r="X279" s="13">
        <v>0</v>
      </c>
      <c r="Y279" s="35">
        <v>2426.2250028831736</v>
      </c>
      <c r="Z279" s="13"/>
      <c r="AA279" s="13"/>
      <c r="AB279" s="1"/>
    </row>
    <row r="280" spans="1:28">
      <c r="A280" s="2">
        <v>619</v>
      </c>
      <c r="B280" s="1" t="s">
        <v>560</v>
      </c>
      <c r="C280" s="13">
        <v>111461</v>
      </c>
      <c r="D280" s="13">
        <v>111460.87170684365</v>
      </c>
      <c r="E280" s="13">
        <v>0</v>
      </c>
      <c r="F280" s="13">
        <v>119585</v>
      </c>
      <c r="G280" s="13">
        <v>117403</v>
      </c>
      <c r="H280" s="13">
        <v>2182</v>
      </c>
      <c r="I280" s="13">
        <v>2356</v>
      </c>
      <c r="J280" s="13">
        <v>1781</v>
      </c>
      <c r="K280" s="13">
        <v>575</v>
      </c>
      <c r="L280" s="35">
        <v>61814</v>
      </c>
      <c r="M280" s="13">
        <v>72918</v>
      </c>
      <c r="N280" s="13">
        <v>50220</v>
      </c>
      <c r="O280" s="13">
        <v>0</v>
      </c>
      <c r="P280" s="13">
        <v>22698</v>
      </c>
      <c r="Q280" s="35">
        <v>3945</v>
      </c>
      <c r="R280" s="13">
        <v>1197</v>
      </c>
      <c r="S280" s="13">
        <v>0</v>
      </c>
      <c r="T280" s="13">
        <v>898.5</v>
      </c>
      <c r="U280" s="35">
        <v>0</v>
      </c>
      <c r="V280" s="13">
        <v>0</v>
      </c>
      <c r="W280" s="13">
        <v>0</v>
      </c>
      <c r="X280" s="13">
        <v>0</v>
      </c>
      <c r="Y280" s="35">
        <v>0</v>
      </c>
      <c r="Z280" s="13">
        <v>482</v>
      </c>
      <c r="AA280" s="13">
        <v>3146</v>
      </c>
      <c r="AB280" s="1">
        <v>-1998</v>
      </c>
    </row>
    <row r="281" spans="1:28">
      <c r="A281" s="2">
        <v>620</v>
      </c>
      <c r="B281" s="1" t="s">
        <v>206</v>
      </c>
      <c r="C281" s="13">
        <v>2596758</v>
      </c>
      <c r="D281" s="13">
        <v>2472603.0352031793</v>
      </c>
      <c r="E281" s="13">
        <v>124155.19157444141</v>
      </c>
      <c r="F281" s="13">
        <v>2780951</v>
      </c>
      <c r="G281" s="13">
        <v>2680419</v>
      </c>
      <c r="H281" s="13">
        <v>100532</v>
      </c>
      <c r="I281" s="13">
        <v>82092</v>
      </c>
      <c r="J281" s="13">
        <v>80887</v>
      </c>
      <c r="K281" s="13">
        <v>1205</v>
      </c>
      <c r="L281" s="35">
        <v>407012</v>
      </c>
      <c r="M281" s="13">
        <v>565714</v>
      </c>
      <c r="N281" s="13">
        <v>357970</v>
      </c>
      <c r="O281" s="13">
        <v>0</v>
      </c>
      <c r="P281" s="13">
        <v>207744</v>
      </c>
      <c r="Q281" s="35">
        <v>68324</v>
      </c>
      <c r="R281" s="13">
        <v>221384</v>
      </c>
      <c r="S281" s="13">
        <v>644</v>
      </c>
      <c r="T281" s="13">
        <v>166038.75</v>
      </c>
      <c r="U281" s="35">
        <v>15364</v>
      </c>
      <c r="V281" s="13">
        <v>13689</v>
      </c>
      <c r="W281" s="13">
        <v>56</v>
      </c>
      <c r="X281" s="13">
        <v>9929.25</v>
      </c>
      <c r="Y281" s="35">
        <v>4079</v>
      </c>
      <c r="Z281" s="13">
        <v>25383</v>
      </c>
      <c r="AA281" s="13">
        <v>8615</v>
      </c>
      <c r="AB281" s="1">
        <v>14079</v>
      </c>
    </row>
    <row r="282" spans="1:28">
      <c r="A282" s="2">
        <v>622</v>
      </c>
      <c r="B282" s="1" t="s">
        <v>207</v>
      </c>
      <c r="C282" s="13">
        <v>27317986</v>
      </c>
      <c r="D282" s="13">
        <v>26708413.242941286</v>
      </c>
      <c r="E282" s="13">
        <v>609572.43114100106</v>
      </c>
      <c r="F282" s="13">
        <v>30320035</v>
      </c>
      <c r="G282" s="13">
        <v>29817170</v>
      </c>
      <c r="H282" s="13">
        <v>502865</v>
      </c>
      <c r="I282" s="13">
        <v>972427</v>
      </c>
      <c r="J282" s="13">
        <v>920823</v>
      </c>
      <c r="K282" s="13">
        <v>51604</v>
      </c>
      <c r="L282" s="35">
        <v>5967482</v>
      </c>
      <c r="M282" s="13">
        <v>6632064</v>
      </c>
      <c r="N282" s="13">
        <v>4307248</v>
      </c>
      <c r="O282" s="13">
        <v>144203</v>
      </c>
      <c r="P282" s="13">
        <v>2469019</v>
      </c>
      <c r="Q282" s="35">
        <v>669400</v>
      </c>
      <c r="R282" s="13">
        <v>1524634</v>
      </c>
      <c r="S282" s="13">
        <v>23448</v>
      </c>
      <c r="T282" s="13">
        <v>1143476.25</v>
      </c>
      <c r="U282" s="35">
        <v>38558</v>
      </c>
      <c r="V282" s="13">
        <v>168231</v>
      </c>
      <c r="W282" s="13">
        <v>10529</v>
      </c>
      <c r="X282" s="13">
        <v>117447</v>
      </c>
      <c r="Y282" s="35">
        <v>11628</v>
      </c>
      <c r="Z282" s="13">
        <v>294532</v>
      </c>
      <c r="AA282" s="13">
        <v>120546</v>
      </c>
      <c r="AB282" s="1">
        <v>137878</v>
      </c>
    </row>
    <row r="283" spans="1:28">
      <c r="A283" s="2">
        <v>623</v>
      </c>
      <c r="B283" s="1" t="s">
        <v>435</v>
      </c>
      <c r="C283" s="13">
        <v>541617</v>
      </c>
      <c r="D283" s="13">
        <v>526751.95779565279</v>
      </c>
      <c r="E283" s="13">
        <v>14865.115119961914</v>
      </c>
      <c r="F283" s="13">
        <v>575825</v>
      </c>
      <c r="G283" s="13">
        <v>555435</v>
      </c>
      <c r="H283" s="13">
        <v>20390</v>
      </c>
      <c r="I283" s="13">
        <v>9170</v>
      </c>
      <c r="J283" s="13">
        <v>9170</v>
      </c>
      <c r="K283" s="13">
        <v>0</v>
      </c>
      <c r="L283" s="35">
        <v>251212</v>
      </c>
      <c r="M283" s="13">
        <v>287865</v>
      </c>
      <c r="N283" s="13">
        <v>73750</v>
      </c>
      <c r="O283" s="13">
        <v>1702</v>
      </c>
      <c r="P283" s="13">
        <v>188409</v>
      </c>
      <c r="Q283" s="35">
        <v>35229</v>
      </c>
      <c r="R283" s="13">
        <v>67666</v>
      </c>
      <c r="S283" s="13">
        <v>882</v>
      </c>
      <c r="T283" s="13">
        <v>50750.25</v>
      </c>
      <c r="U283" s="35">
        <v>3477</v>
      </c>
      <c r="V283" s="13">
        <v>0</v>
      </c>
      <c r="W283" s="13">
        <v>0</v>
      </c>
      <c r="X283" s="13">
        <v>0</v>
      </c>
      <c r="Y283" s="35">
        <v>0</v>
      </c>
      <c r="Z283" s="13">
        <v>58747</v>
      </c>
      <c r="AA283" s="13">
        <v>33763</v>
      </c>
      <c r="AB283" s="1">
        <v>19751</v>
      </c>
    </row>
    <row r="284" spans="1:28">
      <c r="A284" s="2">
        <v>625</v>
      </c>
      <c r="B284" s="1" t="s">
        <v>561</v>
      </c>
      <c r="C284" s="13">
        <v>485443</v>
      </c>
      <c r="D284" s="13">
        <v>456375.82344797743</v>
      </c>
      <c r="E284" s="13">
        <v>29067.275985201908</v>
      </c>
      <c r="F284" s="13">
        <v>437423</v>
      </c>
      <c r="G284" s="13">
        <v>403570</v>
      </c>
      <c r="H284" s="13">
        <v>33853</v>
      </c>
      <c r="I284" s="13">
        <v>80810</v>
      </c>
      <c r="J284" s="13">
        <v>74146</v>
      </c>
      <c r="K284" s="13">
        <v>6664</v>
      </c>
      <c r="L284" s="35">
        <v>126040</v>
      </c>
      <c r="M284" s="13">
        <v>149279</v>
      </c>
      <c r="N284" s="13">
        <v>90607</v>
      </c>
      <c r="O284" s="13">
        <v>0</v>
      </c>
      <c r="P284" s="13">
        <v>58672</v>
      </c>
      <c r="Q284" s="35">
        <v>27654</v>
      </c>
      <c r="R284" s="13">
        <v>31614</v>
      </c>
      <c r="S284" s="13">
        <v>0</v>
      </c>
      <c r="T284" s="13">
        <v>23710.5</v>
      </c>
      <c r="U284" s="35">
        <v>6099</v>
      </c>
      <c r="V284" s="13">
        <v>1</v>
      </c>
      <c r="W284" s="13">
        <v>0</v>
      </c>
      <c r="X284" s="13">
        <v>0</v>
      </c>
      <c r="Y284" s="35">
        <v>12120</v>
      </c>
      <c r="Z284" s="13">
        <v>13107</v>
      </c>
      <c r="AA284" s="13">
        <v>39792</v>
      </c>
      <c r="AB284" s="1">
        <v>-20013</v>
      </c>
    </row>
    <row r="285" spans="1:28">
      <c r="A285" s="2">
        <v>626</v>
      </c>
      <c r="B285" s="1" t="s">
        <v>208</v>
      </c>
      <c r="C285" s="13">
        <v>3000129</v>
      </c>
      <c r="D285" s="13">
        <v>2908101.288861969</v>
      </c>
      <c r="E285" s="13">
        <v>92027.921504064303</v>
      </c>
      <c r="F285" s="13">
        <v>2992803</v>
      </c>
      <c r="G285" s="13">
        <v>2902092</v>
      </c>
      <c r="H285" s="13">
        <v>90711</v>
      </c>
      <c r="I285" s="13">
        <v>82994</v>
      </c>
      <c r="J285" s="13">
        <v>82839</v>
      </c>
      <c r="K285" s="13">
        <v>155</v>
      </c>
      <c r="L285" s="35">
        <v>406513</v>
      </c>
      <c r="M285" s="13">
        <v>577385</v>
      </c>
      <c r="N285" s="13">
        <v>312277</v>
      </c>
      <c r="O285" s="13">
        <v>0</v>
      </c>
      <c r="P285" s="13">
        <v>265108</v>
      </c>
      <c r="Q285" s="35">
        <v>26137</v>
      </c>
      <c r="R285" s="13">
        <v>100025</v>
      </c>
      <c r="S285" s="13">
        <v>0</v>
      </c>
      <c r="T285" s="13">
        <v>75019.5</v>
      </c>
      <c r="U285" s="35">
        <v>5464</v>
      </c>
      <c r="V285" s="13">
        <v>17403</v>
      </c>
      <c r="W285" s="13">
        <v>977</v>
      </c>
      <c r="X285" s="13">
        <v>13052.25</v>
      </c>
      <c r="Y285" s="35">
        <v>1174</v>
      </c>
      <c r="Z285" s="13">
        <v>13750</v>
      </c>
      <c r="AA285" s="13">
        <v>1213</v>
      </c>
      <c r="AB285" s="1">
        <v>10567</v>
      </c>
    </row>
    <row r="286" spans="1:28">
      <c r="A286" s="2">
        <v>627</v>
      </c>
      <c r="B286" s="1" t="s">
        <v>209</v>
      </c>
      <c r="C286" s="13">
        <v>2707332</v>
      </c>
      <c r="D286" s="13">
        <v>2612071.9008687562</v>
      </c>
      <c r="E286" s="13">
        <v>95259.990234831319</v>
      </c>
      <c r="F286" s="13">
        <v>2784901</v>
      </c>
      <c r="G286" s="13">
        <v>2671012</v>
      </c>
      <c r="H286" s="13">
        <v>113889</v>
      </c>
      <c r="I286" s="13">
        <v>102334</v>
      </c>
      <c r="J286" s="13">
        <v>102131</v>
      </c>
      <c r="K286" s="13">
        <v>203</v>
      </c>
      <c r="L286" s="35">
        <v>681212</v>
      </c>
      <c r="M286" s="13">
        <v>787318</v>
      </c>
      <c r="N286" s="13">
        <v>363471</v>
      </c>
      <c r="O286" s="13">
        <v>7464</v>
      </c>
      <c r="P286" s="13">
        <v>431311</v>
      </c>
      <c r="Q286" s="35">
        <v>125076</v>
      </c>
      <c r="R286" s="13">
        <v>177721</v>
      </c>
      <c r="S286" s="13">
        <v>2530</v>
      </c>
      <c r="T286" s="13">
        <v>133291.5</v>
      </c>
      <c r="U286" s="35">
        <v>41806</v>
      </c>
      <c r="V286" s="13">
        <v>103893</v>
      </c>
      <c r="W286" s="13">
        <v>0</v>
      </c>
      <c r="X286" s="13">
        <v>76143.75</v>
      </c>
      <c r="Y286" s="35">
        <v>3651</v>
      </c>
      <c r="Z286" s="13">
        <v>281609</v>
      </c>
      <c r="AA286" s="13">
        <v>119984</v>
      </c>
      <c r="AB286" s="1">
        <v>123162</v>
      </c>
    </row>
    <row r="287" spans="1:28">
      <c r="A287" s="2">
        <v>629</v>
      </c>
      <c r="B287" s="1" t="s">
        <v>210</v>
      </c>
      <c r="C287" s="13">
        <v>2681982</v>
      </c>
      <c r="D287" s="13">
        <v>2573820.3753933087</v>
      </c>
      <c r="E287" s="13">
        <v>108161.58691827278</v>
      </c>
      <c r="F287" s="13">
        <v>2863924</v>
      </c>
      <c r="G287" s="13">
        <v>2740941</v>
      </c>
      <c r="H287" s="13">
        <v>122983</v>
      </c>
      <c r="I287" s="13">
        <v>35583</v>
      </c>
      <c r="J287" s="13">
        <v>26861</v>
      </c>
      <c r="K287" s="13">
        <v>8722</v>
      </c>
      <c r="L287" s="35">
        <v>467425</v>
      </c>
      <c r="M287" s="13">
        <v>557846</v>
      </c>
      <c r="N287" s="13">
        <v>329426</v>
      </c>
      <c r="O287" s="13">
        <v>18003</v>
      </c>
      <c r="P287" s="13">
        <v>246423</v>
      </c>
      <c r="Q287" s="35">
        <v>18983</v>
      </c>
      <c r="R287" s="13">
        <v>70058</v>
      </c>
      <c r="S287" s="13">
        <v>18949</v>
      </c>
      <c r="T287" s="13">
        <v>52544.25</v>
      </c>
      <c r="U287" s="35">
        <v>12318</v>
      </c>
      <c r="V287" s="13">
        <v>47633</v>
      </c>
      <c r="W287" s="13">
        <v>387</v>
      </c>
      <c r="X287" s="13">
        <v>35053.5</v>
      </c>
      <c r="Y287" s="35">
        <v>8189</v>
      </c>
      <c r="Z287" s="13">
        <v>23736</v>
      </c>
      <c r="AA287" s="13">
        <v>3994</v>
      </c>
      <c r="AB287" s="1">
        <v>15560</v>
      </c>
    </row>
    <row r="288" spans="1:28">
      <c r="A288" s="2">
        <v>632</v>
      </c>
      <c r="B288" s="1" t="s">
        <v>211</v>
      </c>
      <c r="C288" s="13">
        <v>3932285</v>
      </c>
      <c r="D288" s="13">
        <v>3744003.1190518034</v>
      </c>
      <c r="E288" s="13">
        <v>188281.67616498782</v>
      </c>
      <c r="F288" s="13">
        <v>3930551</v>
      </c>
      <c r="G288" s="13">
        <v>3727370</v>
      </c>
      <c r="H288" s="13">
        <v>203181</v>
      </c>
      <c r="I288" s="13">
        <v>103699</v>
      </c>
      <c r="J288" s="13">
        <v>101255</v>
      </c>
      <c r="K288" s="13">
        <v>2444</v>
      </c>
      <c r="L288" s="35">
        <v>1273817</v>
      </c>
      <c r="M288" s="13">
        <v>1328391</v>
      </c>
      <c r="N288" s="13">
        <v>1412098</v>
      </c>
      <c r="O288" s="13">
        <v>0</v>
      </c>
      <c r="P288" s="13">
        <v>-83707</v>
      </c>
      <c r="Q288" s="35">
        <v>99357</v>
      </c>
      <c r="R288" s="13">
        <v>319504</v>
      </c>
      <c r="S288" s="13">
        <v>9888</v>
      </c>
      <c r="T288" s="13">
        <v>239628.75</v>
      </c>
      <c r="U288" s="35">
        <v>140</v>
      </c>
      <c r="V288" s="13">
        <v>51509</v>
      </c>
      <c r="W288" s="13">
        <v>1536</v>
      </c>
      <c r="X288" s="13">
        <v>37960.5</v>
      </c>
      <c r="Y288" s="35">
        <v>6326</v>
      </c>
      <c r="Z288" s="13">
        <v>71198</v>
      </c>
      <c r="AA288" s="13">
        <v>21616</v>
      </c>
      <c r="AB288" s="1">
        <v>39695</v>
      </c>
    </row>
    <row r="289" spans="1:28">
      <c r="A289" s="2">
        <v>637</v>
      </c>
      <c r="B289" s="1" t="s">
        <v>212</v>
      </c>
      <c r="C289" s="13">
        <v>27865565</v>
      </c>
      <c r="D289" s="13">
        <v>26440114.524116501</v>
      </c>
      <c r="E289" s="13">
        <v>1425450.3571387457</v>
      </c>
      <c r="F289" s="13">
        <v>30596335</v>
      </c>
      <c r="G289" s="13">
        <v>29324534</v>
      </c>
      <c r="H289" s="13">
        <v>1271801</v>
      </c>
      <c r="I289" s="13">
        <v>1051735</v>
      </c>
      <c r="J289" s="13">
        <v>977073</v>
      </c>
      <c r="K289" s="13">
        <v>74662</v>
      </c>
      <c r="L289" s="35">
        <v>5599374</v>
      </c>
      <c r="M289" s="13">
        <v>6722898</v>
      </c>
      <c r="N289" s="13">
        <v>5624813</v>
      </c>
      <c r="O289" s="13">
        <v>0</v>
      </c>
      <c r="P289" s="13">
        <v>1098085</v>
      </c>
      <c r="Q289" s="35">
        <v>312148</v>
      </c>
      <c r="R289" s="13">
        <v>900553</v>
      </c>
      <c r="S289" s="13">
        <v>5773</v>
      </c>
      <c r="T289" s="13">
        <v>675415.5</v>
      </c>
      <c r="U289" s="35">
        <v>41620</v>
      </c>
      <c r="V289" s="13">
        <v>178536</v>
      </c>
      <c r="W289" s="13">
        <v>0</v>
      </c>
      <c r="X289" s="13">
        <v>133902</v>
      </c>
      <c r="Y289" s="35">
        <v>55744</v>
      </c>
      <c r="Z289" s="13">
        <v>487178</v>
      </c>
      <c r="AA289" s="13">
        <v>517615</v>
      </c>
      <c r="AB289" s="1">
        <v>353806</v>
      </c>
    </row>
    <row r="290" spans="1:28">
      <c r="A290" s="2">
        <v>638</v>
      </c>
      <c r="B290" s="1" t="s">
        <v>213</v>
      </c>
      <c r="C290" s="13">
        <v>416559</v>
      </c>
      <c r="D290" s="13">
        <v>416558.77655657288</v>
      </c>
      <c r="E290" s="13">
        <v>0</v>
      </c>
      <c r="F290" s="13">
        <v>377906</v>
      </c>
      <c r="G290" s="13">
        <v>377906</v>
      </c>
      <c r="H290" s="13">
        <v>0</v>
      </c>
      <c r="I290" s="13">
        <v>9445</v>
      </c>
      <c r="J290" s="13">
        <v>9445</v>
      </c>
      <c r="K290" s="13">
        <v>0</v>
      </c>
      <c r="L290" s="35">
        <v>224343</v>
      </c>
      <c r="M290" s="13">
        <v>249603</v>
      </c>
      <c r="N290" s="13">
        <v>106782</v>
      </c>
      <c r="O290" s="13">
        <v>7832</v>
      </c>
      <c r="P290" s="13">
        <v>150653</v>
      </c>
      <c r="Q290" s="35">
        <v>13062</v>
      </c>
      <c r="R290" s="13">
        <v>24072</v>
      </c>
      <c r="S290" s="13">
        <v>0</v>
      </c>
      <c r="T290" s="13">
        <v>18054.75</v>
      </c>
      <c r="U290" s="35">
        <v>12599</v>
      </c>
      <c r="V290" s="13">
        <v>28032</v>
      </c>
      <c r="W290" s="13">
        <v>0</v>
      </c>
      <c r="X290" s="13">
        <v>21024</v>
      </c>
      <c r="Y290" s="35">
        <v>267</v>
      </c>
      <c r="Z290" s="13">
        <v>3928</v>
      </c>
      <c r="AA290" s="13">
        <v>0</v>
      </c>
      <c r="AB290" s="1">
        <v>3274</v>
      </c>
    </row>
    <row r="291" spans="1:28">
      <c r="A291" s="2">
        <v>642</v>
      </c>
      <c r="B291" s="1" t="s">
        <v>214</v>
      </c>
      <c r="C291" s="13">
        <v>8373098</v>
      </c>
      <c r="D291" s="13">
        <v>8084948.9282153044</v>
      </c>
      <c r="E291" s="13">
        <v>288148.99838333932</v>
      </c>
      <c r="F291" s="13">
        <v>9608018</v>
      </c>
      <c r="G291" s="13">
        <v>9306078</v>
      </c>
      <c r="H291" s="13">
        <v>301940</v>
      </c>
      <c r="I291" s="13">
        <v>302641</v>
      </c>
      <c r="J291" s="13">
        <v>297033</v>
      </c>
      <c r="K291" s="13">
        <v>5608</v>
      </c>
      <c r="L291" s="35">
        <v>2729558</v>
      </c>
      <c r="M291" s="13">
        <v>3355506</v>
      </c>
      <c r="N291" s="13">
        <v>2274886</v>
      </c>
      <c r="O291" s="13">
        <v>7092</v>
      </c>
      <c r="P291" s="13">
        <v>1087712</v>
      </c>
      <c r="Q291" s="35">
        <v>227729</v>
      </c>
      <c r="R291" s="13">
        <v>698341</v>
      </c>
      <c r="S291" s="13">
        <v>2045</v>
      </c>
      <c r="T291" s="13">
        <v>523756.5</v>
      </c>
      <c r="U291" s="35">
        <v>32382</v>
      </c>
      <c r="V291" s="13">
        <v>77376</v>
      </c>
      <c r="W291" s="13">
        <v>2842</v>
      </c>
      <c r="X291" s="13">
        <v>56018.25</v>
      </c>
      <c r="Y291" s="35">
        <v>63260</v>
      </c>
      <c r="Z291" s="13">
        <v>192231</v>
      </c>
      <c r="AA291" s="13">
        <v>168953</v>
      </c>
      <c r="AB291" s="1">
        <v>18676</v>
      </c>
    </row>
    <row r="292" spans="1:28">
      <c r="A292" s="2">
        <v>643</v>
      </c>
      <c r="B292" s="1" t="s">
        <v>436</v>
      </c>
      <c r="C292" s="13">
        <v>1476810</v>
      </c>
      <c r="D292" s="13">
        <v>1432693.2087406737</v>
      </c>
      <c r="E292" s="13">
        <v>44116.470958587619</v>
      </c>
      <c r="F292" s="13">
        <v>1505310</v>
      </c>
      <c r="G292" s="13">
        <v>1434757</v>
      </c>
      <c r="H292" s="13">
        <v>70553</v>
      </c>
      <c r="I292" s="13">
        <v>30855</v>
      </c>
      <c r="J292" s="13">
        <v>26470</v>
      </c>
      <c r="K292" s="13">
        <v>4385</v>
      </c>
      <c r="L292" s="35">
        <v>379222</v>
      </c>
      <c r="M292" s="13">
        <v>438272</v>
      </c>
      <c r="N292" s="13">
        <v>319883</v>
      </c>
      <c r="O292" s="13">
        <v>8040</v>
      </c>
      <c r="P292" s="13">
        <v>126429</v>
      </c>
      <c r="Q292" s="35">
        <v>87081</v>
      </c>
      <c r="R292" s="13">
        <v>237959</v>
      </c>
      <c r="S292" s="13">
        <v>6058</v>
      </c>
      <c r="T292" s="13">
        <v>178470</v>
      </c>
      <c r="U292" s="35">
        <v>16601</v>
      </c>
      <c r="V292" s="13">
        <v>56660</v>
      </c>
      <c r="W292" s="13">
        <v>0</v>
      </c>
      <c r="X292" s="13">
        <v>42495</v>
      </c>
      <c r="Y292" s="35">
        <v>6402</v>
      </c>
      <c r="Z292" s="13">
        <v>120551</v>
      </c>
      <c r="AA292" s="13">
        <v>1870</v>
      </c>
      <c r="AB292" s="1">
        <v>90413</v>
      </c>
    </row>
    <row r="293" spans="1:28">
      <c r="A293" s="2">
        <v>644</v>
      </c>
      <c r="B293" s="1" t="s">
        <v>437</v>
      </c>
      <c r="C293" s="13">
        <v>390389</v>
      </c>
      <c r="D293" s="13">
        <v>390389.24268935138</v>
      </c>
      <c r="E293" s="13">
        <v>0</v>
      </c>
      <c r="F293" s="13">
        <v>351037</v>
      </c>
      <c r="G293" s="13">
        <v>345802</v>
      </c>
      <c r="H293" s="13">
        <v>5235</v>
      </c>
      <c r="I293" s="13">
        <v>14639</v>
      </c>
      <c r="J293" s="13">
        <v>14639</v>
      </c>
      <c r="K293" s="13">
        <v>0</v>
      </c>
      <c r="L293" s="35">
        <v>125420</v>
      </c>
      <c r="M293" s="13">
        <v>168533</v>
      </c>
      <c r="N293" s="13">
        <v>67655</v>
      </c>
      <c r="O293" s="13">
        <v>0</v>
      </c>
      <c r="P293" s="13">
        <v>94065</v>
      </c>
      <c r="Q293" s="35">
        <v>41340</v>
      </c>
      <c r="R293" s="13">
        <v>79406</v>
      </c>
      <c r="S293" s="13">
        <v>4124</v>
      </c>
      <c r="T293" s="13">
        <v>59555.25</v>
      </c>
      <c r="U293" s="35">
        <v>8057</v>
      </c>
      <c r="V293" s="13">
        <v>32955</v>
      </c>
      <c r="W293" s="13">
        <v>0</v>
      </c>
      <c r="X293" s="13">
        <v>24716.25</v>
      </c>
      <c r="Y293" s="35">
        <v>1075</v>
      </c>
      <c r="Z293" s="13">
        <v>159374</v>
      </c>
      <c r="AA293" s="13">
        <v>11835</v>
      </c>
      <c r="AB293" s="1">
        <v>112761</v>
      </c>
    </row>
    <row r="294" spans="1:28">
      <c r="A294" s="2">
        <v>653</v>
      </c>
      <c r="B294" s="1" t="s">
        <v>445</v>
      </c>
      <c r="C294" s="13">
        <v>820098</v>
      </c>
      <c r="D294" s="13">
        <v>809690.8918400259</v>
      </c>
      <c r="E294" s="13">
        <v>10407.181278350939</v>
      </c>
      <c r="F294" s="13">
        <v>761084</v>
      </c>
      <c r="G294" s="13">
        <v>750545</v>
      </c>
      <c r="H294" s="13">
        <v>10539</v>
      </c>
      <c r="I294" s="13">
        <v>30104</v>
      </c>
      <c r="J294" s="13">
        <v>30001</v>
      </c>
      <c r="K294" s="13">
        <v>103</v>
      </c>
      <c r="L294" s="35">
        <v>369646</v>
      </c>
      <c r="M294" s="13">
        <v>413921</v>
      </c>
      <c r="N294" s="13">
        <v>422707</v>
      </c>
      <c r="O294" s="13">
        <v>17004</v>
      </c>
      <c r="P294" s="13">
        <v>8218</v>
      </c>
      <c r="Q294" s="35">
        <v>16459</v>
      </c>
      <c r="R294" s="13">
        <v>69605</v>
      </c>
      <c r="S294" s="13">
        <v>41</v>
      </c>
      <c r="T294" s="13">
        <v>52204.5</v>
      </c>
      <c r="U294" s="35">
        <v>9780</v>
      </c>
      <c r="V294" s="13">
        <v>30568</v>
      </c>
      <c r="W294" s="13">
        <v>0</v>
      </c>
      <c r="X294" s="13">
        <v>22926</v>
      </c>
      <c r="Y294" s="35">
        <v>4142</v>
      </c>
      <c r="Z294" s="13">
        <v>86686</v>
      </c>
      <c r="AA294" s="13">
        <v>22375</v>
      </c>
      <c r="AB294" s="1">
        <v>49434</v>
      </c>
    </row>
    <row r="295" spans="1:28">
      <c r="A295" s="2">
        <v>654</v>
      </c>
      <c r="B295" s="1" t="s">
        <v>215</v>
      </c>
      <c r="C295" s="13">
        <v>1576227</v>
      </c>
      <c r="D295" s="13">
        <v>1552084.2733220563</v>
      </c>
      <c r="E295" s="13">
        <v>24142.472950124797</v>
      </c>
      <c r="F295" s="13">
        <v>1557373</v>
      </c>
      <c r="G295" s="13">
        <v>1528102</v>
      </c>
      <c r="H295" s="13">
        <v>29271</v>
      </c>
      <c r="I295" s="13">
        <v>138607</v>
      </c>
      <c r="J295" s="13">
        <v>138607</v>
      </c>
      <c r="K295" s="13">
        <v>0</v>
      </c>
      <c r="L295" s="35">
        <v>507060</v>
      </c>
      <c r="M295" s="13">
        <v>566115</v>
      </c>
      <c r="N295" s="13">
        <v>678317</v>
      </c>
      <c r="O295" s="13">
        <v>0</v>
      </c>
      <c r="P295" s="13">
        <v>-112202</v>
      </c>
      <c r="Q295" s="35">
        <v>72623</v>
      </c>
      <c r="R295" s="13">
        <v>195814</v>
      </c>
      <c r="S295" s="13">
        <v>0</v>
      </c>
      <c r="T295" s="13">
        <v>146862.75</v>
      </c>
      <c r="U295" s="35">
        <v>23833</v>
      </c>
      <c r="V295" s="13">
        <v>25232</v>
      </c>
      <c r="W295" s="13">
        <v>0</v>
      </c>
      <c r="X295" s="13">
        <v>18924.75</v>
      </c>
      <c r="Y295" s="35">
        <v>26125</v>
      </c>
      <c r="Z295" s="13">
        <v>6604</v>
      </c>
      <c r="AA295" s="13">
        <v>72333</v>
      </c>
      <c r="AB295" s="1">
        <v>-48306</v>
      </c>
    </row>
    <row r="296" spans="1:28">
      <c r="A296" s="2">
        <v>664</v>
      </c>
      <c r="B296" s="1" t="s">
        <v>216</v>
      </c>
      <c r="C296" s="13">
        <v>7400353</v>
      </c>
      <c r="D296" s="13">
        <v>7236175.1821085392</v>
      </c>
      <c r="E296" s="13">
        <v>164177.88666232166</v>
      </c>
      <c r="F296" s="13">
        <v>7371382</v>
      </c>
      <c r="G296" s="13">
        <v>7185373</v>
      </c>
      <c r="H296" s="13">
        <v>186009</v>
      </c>
      <c r="I296" s="13">
        <v>393386</v>
      </c>
      <c r="J296" s="13">
        <v>393386</v>
      </c>
      <c r="K296" s="13">
        <v>0</v>
      </c>
      <c r="L296" s="35">
        <v>2720599</v>
      </c>
      <c r="M296" s="13">
        <v>2930435</v>
      </c>
      <c r="N296" s="13">
        <v>2787100</v>
      </c>
      <c r="O296" s="13">
        <v>0</v>
      </c>
      <c r="P296" s="13">
        <v>143335</v>
      </c>
      <c r="Q296" s="35">
        <v>121206</v>
      </c>
      <c r="R296" s="13">
        <v>181948</v>
      </c>
      <c r="S296" s="13">
        <v>3818</v>
      </c>
      <c r="T296" s="13">
        <v>136461.75</v>
      </c>
      <c r="U296" s="35">
        <v>39588</v>
      </c>
      <c r="V296" s="13">
        <v>114729</v>
      </c>
      <c r="W296" s="13">
        <v>99</v>
      </c>
      <c r="X296" s="13">
        <v>85375.5</v>
      </c>
      <c r="Y296" s="35">
        <v>10263</v>
      </c>
      <c r="Z296" s="13">
        <v>27243</v>
      </c>
      <c r="AA296" s="13">
        <v>46681</v>
      </c>
      <c r="AB296" s="1">
        <v>-13680</v>
      </c>
    </row>
    <row r="297" spans="1:28">
      <c r="A297" s="2">
        <v>668</v>
      </c>
      <c r="B297" s="1" t="s">
        <v>217</v>
      </c>
      <c r="C297" s="13">
        <v>1889833</v>
      </c>
      <c r="D297" s="13">
        <v>1882760.3446342575</v>
      </c>
      <c r="E297" s="13">
        <v>7072.4013250213629</v>
      </c>
      <c r="F297" s="13">
        <v>1705640</v>
      </c>
      <c r="G297" s="13">
        <v>1701536</v>
      </c>
      <c r="H297" s="13">
        <v>4104</v>
      </c>
      <c r="I297" s="13">
        <v>74003</v>
      </c>
      <c r="J297" s="13">
        <v>73883</v>
      </c>
      <c r="K297" s="13">
        <v>120</v>
      </c>
      <c r="L297" s="35">
        <v>668961</v>
      </c>
      <c r="M297" s="13">
        <v>793022</v>
      </c>
      <c r="N297" s="13">
        <v>286654</v>
      </c>
      <c r="O297" s="13">
        <v>0</v>
      </c>
      <c r="P297" s="13">
        <v>501720.75</v>
      </c>
      <c r="Q297" s="35">
        <v>88507</v>
      </c>
      <c r="R297" s="13">
        <v>175489</v>
      </c>
      <c r="S297" s="13">
        <v>0</v>
      </c>
      <c r="T297" s="13">
        <v>131617.5</v>
      </c>
      <c r="U297" s="35">
        <v>40385</v>
      </c>
      <c r="V297" s="13">
        <v>121646</v>
      </c>
      <c r="W297" s="13">
        <v>7278</v>
      </c>
      <c r="X297" s="13">
        <v>90435.75</v>
      </c>
      <c r="Y297" s="35">
        <v>8780</v>
      </c>
      <c r="Z297" s="13">
        <v>189680</v>
      </c>
      <c r="AA297" s="13">
        <v>113356</v>
      </c>
      <c r="AB297" s="1">
        <v>60135</v>
      </c>
    </row>
    <row r="298" spans="1:28">
      <c r="A298" s="2">
        <v>677</v>
      </c>
      <c r="B298" s="1" t="s">
        <v>218</v>
      </c>
      <c r="C298" s="13">
        <v>2997088</v>
      </c>
      <c r="D298" s="13">
        <v>2954685.5012281206</v>
      </c>
      <c r="E298" s="13">
        <v>42402.394062576219</v>
      </c>
      <c r="F298" s="13">
        <v>2945201</v>
      </c>
      <c r="G298" s="13">
        <v>2879468</v>
      </c>
      <c r="H298" s="13">
        <v>65733</v>
      </c>
      <c r="I298" s="13">
        <v>160423</v>
      </c>
      <c r="J298" s="13">
        <v>142770</v>
      </c>
      <c r="K298" s="13">
        <v>17653</v>
      </c>
      <c r="L298" s="35">
        <v>1246027</v>
      </c>
      <c r="M298" s="13">
        <v>1431986</v>
      </c>
      <c r="N298" s="13">
        <v>776719</v>
      </c>
      <c r="O298" s="13">
        <v>29571</v>
      </c>
      <c r="P298" s="13">
        <v>684838</v>
      </c>
      <c r="Q298" s="35">
        <v>141405</v>
      </c>
      <c r="R298" s="13">
        <v>303481</v>
      </c>
      <c r="S298" s="13">
        <v>3706</v>
      </c>
      <c r="T298" s="13">
        <v>227610.75</v>
      </c>
      <c r="U298" s="35">
        <v>68796</v>
      </c>
      <c r="V298" s="13">
        <v>139493</v>
      </c>
      <c r="W298" s="13">
        <v>0</v>
      </c>
      <c r="X298" s="13">
        <v>103820.25</v>
      </c>
      <c r="Y298" s="35">
        <v>7000</v>
      </c>
      <c r="Z298" s="13">
        <v>99794</v>
      </c>
      <c r="AA298" s="13">
        <v>58909</v>
      </c>
      <c r="AB298" s="1">
        <v>33756</v>
      </c>
    </row>
    <row r="299" spans="1:28">
      <c r="A299" s="2">
        <v>678</v>
      </c>
      <c r="B299" s="1" t="s">
        <v>219</v>
      </c>
      <c r="C299" s="13">
        <v>661914</v>
      </c>
      <c r="D299" s="13">
        <v>633765.34351884841</v>
      </c>
      <c r="E299" s="13">
        <v>28148.210630064281</v>
      </c>
      <c r="F299" s="13">
        <v>878201</v>
      </c>
      <c r="G299" s="13">
        <v>830918</v>
      </c>
      <c r="H299" s="13">
        <v>47283</v>
      </c>
      <c r="I299" s="13">
        <v>67032</v>
      </c>
      <c r="J299" s="13">
        <v>66655</v>
      </c>
      <c r="K299" s="13">
        <v>377</v>
      </c>
      <c r="L299" s="35">
        <v>209957</v>
      </c>
      <c r="M299" s="13">
        <v>263840</v>
      </c>
      <c r="N299" s="13">
        <v>165369</v>
      </c>
      <c r="O299" s="13">
        <v>0</v>
      </c>
      <c r="P299" s="13">
        <v>98471</v>
      </c>
      <c r="Q299" s="35">
        <v>23552</v>
      </c>
      <c r="R299" s="13">
        <v>87434</v>
      </c>
      <c r="S299" s="13">
        <v>0</v>
      </c>
      <c r="T299" s="13">
        <v>65576.25</v>
      </c>
      <c r="U299" s="35">
        <v>15167</v>
      </c>
      <c r="V299" s="13">
        <v>35724</v>
      </c>
      <c r="W299" s="13">
        <v>0</v>
      </c>
      <c r="X299" s="13">
        <v>26793</v>
      </c>
      <c r="Y299" s="35">
        <v>12118</v>
      </c>
      <c r="Z299" s="13">
        <v>72710</v>
      </c>
      <c r="AA299" s="13">
        <v>22622</v>
      </c>
      <c r="AB299" s="1">
        <v>37684</v>
      </c>
    </row>
    <row r="300" spans="1:28">
      <c r="A300" s="2">
        <v>683</v>
      </c>
      <c r="B300" s="1" t="s">
        <v>480</v>
      </c>
      <c r="C300" s="13">
        <v>867066</v>
      </c>
      <c r="D300" s="13">
        <v>865550.57682419918</v>
      </c>
      <c r="E300" s="13">
        <v>1515.3240107929589</v>
      </c>
      <c r="F300" s="13">
        <v>1048119</v>
      </c>
      <c r="G300" s="13">
        <v>1040220</v>
      </c>
      <c r="H300" s="13">
        <v>7899</v>
      </c>
      <c r="I300" s="13">
        <v>40785</v>
      </c>
      <c r="J300" s="13">
        <v>40785</v>
      </c>
      <c r="K300" s="13">
        <v>0</v>
      </c>
      <c r="L300" s="35">
        <v>462391</v>
      </c>
      <c r="M300" s="13">
        <v>557388</v>
      </c>
      <c r="N300" s="13">
        <v>390187</v>
      </c>
      <c r="O300" s="13">
        <v>78827</v>
      </c>
      <c r="P300" s="13">
        <v>246028</v>
      </c>
      <c r="Q300" s="35">
        <v>55419</v>
      </c>
      <c r="R300" s="13">
        <v>67190</v>
      </c>
      <c r="S300" s="13">
        <v>0</v>
      </c>
      <c r="T300" s="13">
        <v>50393.25</v>
      </c>
      <c r="U300" s="35">
        <v>15968</v>
      </c>
      <c r="V300" s="13">
        <v>69899</v>
      </c>
      <c r="W300" s="13">
        <v>0</v>
      </c>
      <c r="X300" s="13">
        <v>51625.5</v>
      </c>
      <c r="Y300" s="35">
        <v>1866</v>
      </c>
      <c r="Z300" s="13">
        <v>21163</v>
      </c>
      <c r="AA300" s="13">
        <v>24799</v>
      </c>
      <c r="AB300" s="1">
        <v>-2495</v>
      </c>
    </row>
    <row r="301" spans="1:28">
      <c r="A301" s="2">
        <v>687</v>
      </c>
      <c r="B301" s="1" t="s">
        <v>220</v>
      </c>
      <c r="C301" s="13">
        <v>12669983</v>
      </c>
      <c r="D301" s="13">
        <v>12460536.044627171</v>
      </c>
      <c r="E301" s="13">
        <v>209446.85757277996</v>
      </c>
      <c r="F301" s="13">
        <v>12000886</v>
      </c>
      <c r="G301" s="13">
        <v>11782226</v>
      </c>
      <c r="H301" s="13">
        <v>218660</v>
      </c>
      <c r="I301" s="13">
        <v>322169</v>
      </c>
      <c r="J301" s="13">
        <v>311389</v>
      </c>
      <c r="K301" s="13">
        <v>10780</v>
      </c>
      <c r="L301" s="35">
        <v>4277677</v>
      </c>
      <c r="M301" s="13">
        <v>4641660</v>
      </c>
      <c r="N301" s="13">
        <v>2974149</v>
      </c>
      <c r="O301" s="13">
        <v>243285</v>
      </c>
      <c r="P301" s="13">
        <v>1910796</v>
      </c>
      <c r="Q301" s="35">
        <v>153640</v>
      </c>
      <c r="R301" s="13">
        <v>534972</v>
      </c>
      <c r="S301" s="13">
        <v>1314</v>
      </c>
      <c r="T301" s="13">
        <v>401229.75</v>
      </c>
      <c r="U301" s="35">
        <v>16028</v>
      </c>
      <c r="V301" s="13">
        <v>85113</v>
      </c>
      <c r="W301" s="13">
        <v>0</v>
      </c>
      <c r="X301" s="13">
        <v>62237.25</v>
      </c>
      <c r="Y301" s="35">
        <v>36218</v>
      </c>
      <c r="Z301" s="13">
        <v>139026</v>
      </c>
      <c r="AA301" s="13">
        <v>29901</v>
      </c>
      <c r="AB301" s="1">
        <v>87238</v>
      </c>
    </row>
    <row r="302" spans="1:28">
      <c r="A302" s="2">
        <v>693</v>
      </c>
      <c r="B302" s="1" t="s">
        <v>455</v>
      </c>
      <c r="C302" s="13">
        <v>207501</v>
      </c>
      <c r="D302" s="13">
        <v>193301.81328401659</v>
      </c>
      <c r="E302" s="13">
        <v>14199.493041277332</v>
      </c>
      <c r="F302" s="13">
        <v>296668</v>
      </c>
      <c r="G302" s="13">
        <v>287272</v>
      </c>
      <c r="H302" s="13">
        <v>9396</v>
      </c>
      <c r="I302" s="13">
        <v>2596</v>
      </c>
      <c r="J302" s="13">
        <v>2596</v>
      </c>
      <c r="K302" s="13">
        <v>0</v>
      </c>
      <c r="L302" s="35">
        <v>114572</v>
      </c>
      <c r="M302" s="13">
        <v>153364</v>
      </c>
      <c r="N302" s="13">
        <v>77666</v>
      </c>
      <c r="O302" s="13">
        <v>20760</v>
      </c>
      <c r="P302" s="13">
        <v>85929</v>
      </c>
      <c r="Q302" s="35">
        <v>44524</v>
      </c>
      <c r="R302" s="13">
        <v>141384</v>
      </c>
      <c r="S302" s="13">
        <v>0</v>
      </c>
      <c r="T302" s="13">
        <v>106038.75</v>
      </c>
      <c r="U302" s="35">
        <v>4856</v>
      </c>
      <c r="V302" s="13">
        <v>31655</v>
      </c>
      <c r="W302" s="13">
        <v>0</v>
      </c>
      <c r="X302" s="13">
        <v>22164</v>
      </c>
      <c r="Y302" s="35">
        <v>0</v>
      </c>
      <c r="Z302" s="13">
        <v>0</v>
      </c>
      <c r="AA302" s="13">
        <v>0</v>
      </c>
      <c r="AB302" s="1">
        <v>0</v>
      </c>
    </row>
    <row r="303" spans="1:28">
      <c r="A303" s="2">
        <v>703</v>
      </c>
      <c r="B303" s="1" t="s">
        <v>222</v>
      </c>
      <c r="C303" s="13">
        <v>2668463</v>
      </c>
      <c r="D303" s="13">
        <v>2616753.9411718054</v>
      </c>
      <c r="E303" s="13">
        <v>51709.097956328398</v>
      </c>
      <c r="F303" s="13">
        <v>2480885</v>
      </c>
      <c r="G303" s="13">
        <v>2428986</v>
      </c>
      <c r="H303" s="13">
        <v>51899</v>
      </c>
      <c r="I303" s="13">
        <v>65515</v>
      </c>
      <c r="J303" s="13">
        <v>63294</v>
      </c>
      <c r="K303" s="13">
        <v>2221</v>
      </c>
      <c r="L303" s="35">
        <v>446924</v>
      </c>
      <c r="M303" s="13">
        <v>548207</v>
      </c>
      <c r="N303" s="13">
        <v>564154</v>
      </c>
      <c r="O303" s="13">
        <v>49770</v>
      </c>
      <c r="P303" s="13">
        <v>33823</v>
      </c>
      <c r="Q303" s="35">
        <v>76692</v>
      </c>
      <c r="R303" s="13">
        <v>193795</v>
      </c>
      <c r="S303" s="13">
        <v>0</v>
      </c>
      <c r="T303" s="13">
        <v>145347</v>
      </c>
      <c r="U303" s="35">
        <v>36362</v>
      </c>
      <c r="V303" s="13">
        <v>50478</v>
      </c>
      <c r="W303" s="13">
        <v>0</v>
      </c>
      <c r="X303" s="13">
        <v>37858.5</v>
      </c>
      <c r="Y303" s="35">
        <v>2661</v>
      </c>
      <c r="Z303" s="13">
        <v>109191</v>
      </c>
      <c r="AA303" s="13">
        <v>0</v>
      </c>
      <c r="AB303" s="1">
        <v>84860</v>
      </c>
    </row>
    <row r="304" spans="1:28">
      <c r="A304" s="2">
        <v>710</v>
      </c>
      <c r="B304" s="1" t="s">
        <v>481</v>
      </c>
      <c r="C304" s="13">
        <v>1218498</v>
      </c>
      <c r="D304" s="13">
        <v>1215225.6648175139</v>
      </c>
      <c r="E304" s="13">
        <v>3272.086090206979</v>
      </c>
      <c r="F304" s="13">
        <v>1110929</v>
      </c>
      <c r="G304" s="13">
        <v>1110673</v>
      </c>
      <c r="H304" s="13">
        <v>256</v>
      </c>
      <c r="I304" s="13">
        <v>84636</v>
      </c>
      <c r="J304" s="13">
        <v>84636</v>
      </c>
      <c r="K304" s="13">
        <v>0</v>
      </c>
      <c r="L304" s="35">
        <v>528766</v>
      </c>
      <c r="M304" s="13">
        <v>604878</v>
      </c>
      <c r="N304" s="13">
        <v>451829</v>
      </c>
      <c r="O304" s="13">
        <v>29315</v>
      </c>
      <c r="P304" s="13">
        <v>182364</v>
      </c>
      <c r="Q304" s="35">
        <v>33201</v>
      </c>
      <c r="R304" s="13">
        <v>88034</v>
      </c>
      <c r="S304" s="13">
        <v>12233</v>
      </c>
      <c r="T304" s="13">
        <v>66026.25</v>
      </c>
      <c r="U304" s="35">
        <v>35618</v>
      </c>
      <c r="V304" s="13">
        <v>47554</v>
      </c>
      <c r="W304" s="13">
        <v>0</v>
      </c>
      <c r="X304" s="13">
        <v>35522.25</v>
      </c>
      <c r="Y304" s="35">
        <v>2925</v>
      </c>
      <c r="Z304" s="13">
        <v>65954</v>
      </c>
      <c r="AA304" s="13">
        <v>10473</v>
      </c>
      <c r="AB304" s="1">
        <v>44640</v>
      </c>
    </row>
    <row r="305" spans="1:28">
      <c r="A305" s="2">
        <v>715</v>
      </c>
      <c r="B305" s="1" t="s">
        <v>224</v>
      </c>
      <c r="C305" s="13">
        <v>12677940</v>
      </c>
      <c r="D305" s="13">
        <v>12375965.941248585</v>
      </c>
      <c r="E305" s="13">
        <v>301973.66215786239</v>
      </c>
      <c r="F305" s="13">
        <v>12415856</v>
      </c>
      <c r="G305" s="13">
        <v>12146815</v>
      </c>
      <c r="H305" s="13">
        <v>269041</v>
      </c>
      <c r="I305" s="13">
        <v>427605</v>
      </c>
      <c r="J305" s="13">
        <v>420027</v>
      </c>
      <c r="K305" s="13">
        <v>7578</v>
      </c>
      <c r="L305" s="35">
        <v>3693357</v>
      </c>
      <c r="M305" s="13">
        <v>4220191</v>
      </c>
      <c r="N305" s="13">
        <v>3309937</v>
      </c>
      <c r="O305" s="13">
        <v>0</v>
      </c>
      <c r="P305" s="13">
        <v>910254</v>
      </c>
      <c r="Q305" s="35">
        <v>235711</v>
      </c>
      <c r="R305" s="13">
        <v>674822</v>
      </c>
      <c r="S305" s="13">
        <v>4538</v>
      </c>
      <c r="T305" s="13">
        <v>506117.25</v>
      </c>
      <c r="U305" s="35">
        <v>119949</v>
      </c>
      <c r="V305" s="13">
        <v>252361</v>
      </c>
      <c r="W305" s="13">
        <v>4144</v>
      </c>
      <c r="X305" s="13">
        <v>188472</v>
      </c>
      <c r="Y305" s="35">
        <v>21002</v>
      </c>
      <c r="Z305" s="13">
        <v>124058</v>
      </c>
      <c r="AA305" s="13">
        <v>17966</v>
      </c>
      <c r="AB305" s="1">
        <v>90446</v>
      </c>
    </row>
    <row r="306" spans="1:28">
      <c r="A306" s="2">
        <v>716</v>
      </c>
      <c r="B306" s="1" t="s">
        <v>225</v>
      </c>
      <c r="C306" s="13">
        <v>2634784</v>
      </c>
      <c r="D306" s="13">
        <v>2526345.1845628466</v>
      </c>
      <c r="E306" s="13">
        <v>108439.04061038981</v>
      </c>
      <c r="F306" s="13">
        <v>2842270</v>
      </c>
      <c r="G306" s="13">
        <v>2781935</v>
      </c>
      <c r="H306" s="13">
        <v>60335</v>
      </c>
      <c r="I306" s="13">
        <v>102358</v>
      </c>
      <c r="J306" s="13">
        <v>102078</v>
      </c>
      <c r="K306" s="13">
        <v>280</v>
      </c>
      <c r="L306" s="35">
        <v>733776</v>
      </c>
      <c r="M306" s="13">
        <v>894772</v>
      </c>
      <c r="N306" s="13">
        <v>542029</v>
      </c>
      <c r="O306" s="13">
        <v>0</v>
      </c>
      <c r="P306" s="13">
        <v>352743</v>
      </c>
      <c r="Q306" s="35">
        <v>209400</v>
      </c>
      <c r="R306" s="13">
        <v>536141</v>
      </c>
      <c r="S306" s="13">
        <v>960</v>
      </c>
      <c r="T306" s="13">
        <v>402106.5</v>
      </c>
      <c r="U306" s="35">
        <v>65562</v>
      </c>
      <c r="V306" s="13">
        <v>134081</v>
      </c>
      <c r="W306" s="13">
        <v>499</v>
      </c>
      <c r="X306" s="13">
        <v>99762</v>
      </c>
      <c r="Y306" s="35">
        <v>20662</v>
      </c>
      <c r="Z306" s="13">
        <v>421784</v>
      </c>
      <c r="AA306" s="13">
        <v>56275</v>
      </c>
      <c r="AB306" s="1">
        <v>278516</v>
      </c>
    </row>
    <row r="307" spans="1:28">
      <c r="A307" s="2">
        <v>717</v>
      </c>
      <c r="B307" s="1" t="s">
        <v>226</v>
      </c>
      <c r="C307" s="13">
        <v>1493410</v>
      </c>
      <c r="D307" s="13">
        <v>1464721.4506589654</v>
      </c>
      <c r="E307" s="13">
        <v>28688.444982503672</v>
      </c>
      <c r="F307" s="13">
        <v>1282339</v>
      </c>
      <c r="G307" s="13">
        <v>1259659</v>
      </c>
      <c r="H307" s="13">
        <v>22680</v>
      </c>
      <c r="I307" s="13">
        <v>34741</v>
      </c>
      <c r="J307" s="13">
        <v>25182</v>
      </c>
      <c r="K307" s="13">
        <v>9559</v>
      </c>
      <c r="L307" s="35">
        <v>465968</v>
      </c>
      <c r="M307" s="13">
        <v>513828</v>
      </c>
      <c r="N307" s="13">
        <v>401502</v>
      </c>
      <c r="O307" s="13">
        <v>33166</v>
      </c>
      <c r="P307" s="13">
        <v>145492</v>
      </c>
      <c r="Q307" s="35">
        <v>55857</v>
      </c>
      <c r="R307" s="13">
        <v>308675</v>
      </c>
      <c r="S307" s="13">
        <v>60</v>
      </c>
      <c r="T307" s="13">
        <v>231507</v>
      </c>
      <c r="U307" s="35">
        <v>41723</v>
      </c>
      <c r="V307" s="13">
        <v>36153</v>
      </c>
      <c r="W307" s="13">
        <v>0</v>
      </c>
      <c r="X307" s="13">
        <v>27114.75</v>
      </c>
      <c r="Y307" s="35">
        <v>3672</v>
      </c>
      <c r="Z307" s="13">
        <v>45262</v>
      </c>
      <c r="AA307" s="13">
        <v>7645</v>
      </c>
      <c r="AB307" s="1">
        <v>29501</v>
      </c>
    </row>
    <row r="308" spans="1:28">
      <c r="A308" s="2">
        <v>718</v>
      </c>
      <c r="B308" s="1" t="s">
        <v>227</v>
      </c>
      <c r="C308" s="13">
        <v>17588636</v>
      </c>
      <c r="D308" s="13">
        <v>17170912.008473553</v>
      </c>
      <c r="E308" s="13">
        <v>417723.87433793198</v>
      </c>
      <c r="F308" s="13">
        <v>17879422</v>
      </c>
      <c r="G308" s="13">
        <v>17439737</v>
      </c>
      <c r="H308" s="13">
        <v>439685</v>
      </c>
      <c r="I308" s="13">
        <v>500271</v>
      </c>
      <c r="J308" s="13">
        <v>485792</v>
      </c>
      <c r="K308" s="13">
        <v>14479</v>
      </c>
      <c r="L308" s="35">
        <v>6356147</v>
      </c>
      <c r="M308" s="13">
        <v>6415038</v>
      </c>
      <c r="N308" s="13">
        <v>6085627</v>
      </c>
      <c r="O308" s="13">
        <v>265340</v>
      </c>
      <c r="P308" s="13">
        <v>594751</v>
      </c>
      <c r="Q308" s="35">
        <v>186214</v>
      </c>
      <c r="R308" s="13">
        <v>586440</v>
      </c>
      <c r="S308" s="13">
        <v>3338</v>
      </c>
      <c r="T308" s="13">
        <v>439830.75</v>
      </c>
      <c r="U308" s="35">
        <v>53959</v>
      </c>
      <c r="V308" s="13">
        <v>171812</v>
      </c>
      <c r="W308" s="13">
        <v>11458</v>
      </c>
      <c r="X308" s="13">
        <v>127261.5</v>
      </c>
      <c r="Y308" s="35">
        <v>76827</v>
      </c>
      <c r="Z308" s="13">
        <v>343204</v>
      </c>
      <c r="AA308" s="13">
        <v>105431</v>
      </c>
      <c r="AB308" s="1">
        <v>184747</v>
      </c>
    </row>
    <row r="309" spans="1:28">
      <c r="A309" s="2">
        <v>733</v>
      </c>
      <c r="B309" s="1" t="s">
        <v>228</v>
      </c>
      <c r="C309" s="13">
        <v>887728</v>
      </c>
      <c r="D309" s="13">
        <v>866351.1981906218</v>
      </c>
      <c r="E309" s="13">
        <v>21377.27341282391</v>
      </c>
      <c r="F309" s="13">
        <v>802647</v>
      </c>
      <c r="G309" s="13">
        <v>776933</v>
      </c>
      <c r="H309" s="13">
        <v>25714</v>
      </c>
      <c r="I309" s="13">
        <v>37672</v>
      </c>
      <c r="J309" s="13">
        <v>37672</v>
      </c>
      <c r="K309" s="13">
        <v>0</v>
      </c>
      <c r="L309" s="35">
        <v>149111</v>
      </c>
      <c r="M309" s="13">
        <v>231672</v>
      </c>
      <c r="N309" s="13">
        <v>122703</v>
      </c>
      <c r="O309" s="13">
        <v>0</v>
      </c>
      <c r="P309" s="13">
        <v>108969</v>
      </c>
      <c r="Q309" s="35">
        <v>30237</v>
      </c>
      <c r="R309" s="13">
        <v>92818</v>
      </c>
      <c r="S309" s="13">
        <v>8462</v>
      </c>
      <c r="T309" s="13">
        <v>69614.25</v>
      </c>
      <c r="U309" s="35">
        <v>16022</v>
      </c>
      <c r="V309" s="13">
        <v>0</v>
      </c>
      <c r="W309" s="13">
        <v>0</v>
      </c>
      <c r="X309" s="13">
        <v>0</v>
      </c>
      <c r="Y309" s="35">
        <v>0</v>
      </c>
      <c r="Z309" s="13">
        <v>47227</v>
      </c>
      <c r="AA309" s="13">
        <v>24079</v>
      </c>
      <c r="AB309" s="1">
        <v>498</v>
      </c>
    </row>
    <row r="310" spans="1:28">
      <c r="A310" s="2">
        <v>736</v>
      </c>
      <c r="B310" s="1" t="s">
        <v>229</v>
      </c>
      <c r="C310" s="13">
        <v>2802405</v>
      </c>
      <c r="D310" s="13">
        <v>2666027.5844244636</v>
      </c>
      <c r="E310" s="13">
        <v>136377.82705938499</v>
      </c>
      <c r="F310" s="13">
        <v>3080241</v>
      </c>
      <c r="G310" s="13">
        <v>2975250</v>
      </c>
      <c r="H310" s="13">
        <v>104991</v>
      </c>
      <c r="I310" s="13">
        <v>62493</v>
      </c>
      <c r="J310" s="13">
        <v>60730</v>
      </c>
      <c r="K310" s="13">
        <v>1763</v>
      </c>
      <c r="L310" s="35">
        <v>377371</v>
      </c>
      <c r="M310" s="13">
        <v>524683</v>
      </c>
      <c r="N310" s="13">
        <v>354514</v>
      </c>
      <c r="O310" s="13">
        <v>0</v>
      </c>
      <c r="P310" s="13">
        <v>170169</v>
      </c>
      <c r="Q310" s="35">
        <v>49006</v>
      </c>
      <c r="R310" s="13">
        <v>175761</v>
      </c>
      <c r="S310" s="13">
        <v>0</v>
      </c>
      <c r="T310" s="13">
        <v>131821.5</v>
      </c>
      <c r="U310" s="35">
        <v>23080</v>
      </c>
      <c r="V310" s="13">
        <v>56380</v>
      </c>
      <c r="W310" s="13">
        <v>0</v>
      </c>
      <c r="X310" s="13">
        <v>41613.75</v>
      </c>
      <c r="Y310" s="35">
        <v>18712</v>
      </c>
      <c r="Z310" s="13">
        <v>20517</v>
      </c>
      <c r="AA310" s="13">
        <v>35983</v>
      </c>
      <c r="AB310" s="1">
        <v>-11599</v>
      </c>
    </row>
    <row r="311" spans="1:28">
      <c r="A311" s="2">
        <v>737</v>
      </c>
      <c r="B311" s="1" t="s">
        <v>230</v>
      </c>
      <c r="C311" s="13">
        <v>3721638</v>
      </c>
      <c r="D311" s="13">
        <v>3712682.2530497974</v>
      </c>
      <c r="E311" s="13">
        <v>8955.8850426619083</v>
      </c>
      <c r="F311" s="13">
        <v>3716289</v>
      </c>
      <c r="G311" s="13">
        <v>3698602</v>
      </c>
      <c r="H311" s="13">
        <v>17687</v>
      </c>
      <c r="I311" s="13">
        <v>106087</v>
      </c>
      <c r="J311" s="13">
        <v>105447</v>
      </c>
      <c r="K311" s="13">
        <v>640</v>
      </c>
      <c r="L311" s="35">
        <v>2081378</v>
      </c>
      <c r="M311" s="13">
        <v>2302380</v>
      </c>
      <c r="N311" s="13">
        <v>1861720</v>
      </c>
      <c r="O311" s="13">
        <v>107357</v>
      </c>
      <c r="P311" s="13">
        <v>548017</v>
      </c>
      <c r="Q311" s="35">
        <v>154614</v>
      </c>
      <c r="R311" s="13">
        <v>488881</v>
      </c>
      <c r="S311" s="13">
        <v>1816</v>
      </c>
      <c r="T311" s="13">
        <v>366661.5</v>
      </c>
      <c r="U311" s="35">
        <v>64221</v>
      </c>
      <c r="V311" s="13">
        <v>124484</v>
      </c>
      <c r="W311" s="13">
        <v>0</v>
      </c>
      <c r="X311" s="13">
        <v>93363</v>
      </c>
      <c r="Y311" s="35">
        <v>6706</v>
      </c>
      <c r="Z311" s="13">
        <v>187372</v>
      </c>
      <c r="AA311" s="13">
        <v>9672</v>
      </c>
      <c r="AB311" s="1">
        <v>278038</v>
      </c>
    </row>
    <row r="312" spans="1:28">
      <c r="A312" s="2">
        <v>738</v>
      </c>
      <c r="B312" s="1" t="s">
        <v>231</v>
      </c>
      <c r="C312" s="13">
        <v>620174</v>
      </c>
      <c r="D312" s="13">
        <v>612883.08430965152</v>
      </c>
      <c r="E312" s="13">
        <v>7291.1628899597836</v>
      </c>
      <c r="F312" s="13">
        <v>557455</v>
      </c>
      <c r="G312" s="13">
        <v>551275</v>
      </c>
      <c r="H312" s="13">
        <v>6180</v>
      </c>
      <c r="I312" s="13">
        <v>16447</v>
      </c>
      <c r="J312" s="13">
        <v>16447</v>
      </c>
      <c r="K312" s="13">
        <v>0</v>
      </c>
      <c r="L312" s="35">
        <v>135671</v>
      </c>
      <c r="M312" s="13">
        <v>179379</v>
      </c>
      <c r="N312" s="13">
        <v>134496</v>
      </c>
      <c r="O312" s="13">
        <v>0</v>
      </c>
      <c r="P312" s="13">
        <v>44883</v>
      </c>
      <c r="Q312" s="35">
        <v>22495</v>
      </c>
      <c r="R312" s="13">
        <v>68026</v>
      </c>
      <c r="S312" s="13">
        <v>0</v>
      </c>
      <c r="T312" s="13">
        <v>51020.25</v>
      </c>
      <c r="U312" s="35">
        <v>28297</v>
      </c>
      <c r="V312" s="13">
        <v>72276</v>
      </c>
      <c r="W312" s="13">
        <v>0</v>
      </c>
      <c r="X312" s="13">
        <v>53408.25</v>
      </c>
      <c r="Y312" s="35">
        <v>428</v>
      </c>
      <c r="Z312" s="13">
        <v>60212</v>
      </c>
      <c r="AA312" s="13">
        <v>28997</v>
      </c>
      <c r="AB312" s="1">
        <v>24583</v>
      </c>
    </row>
    <row r="313" spans="1:28">
      <c r="A313" s="2">
        <v>743</v>
      </c>
      <c r="B313" s="1" t="s">
        <v>232</v>
      </c>
      <c r="C313" s="13">
        <v>1303092</v>
      </c>
      <c r="D313" s="13">
        <v>1263873.1939303593</v>
      </c>
      <c r="E313" s="13">
        <v>39218.346163137139</v>
      </c>
      <c r="F313" s="13">
        <v>1603318</v>
      </c>
      <c r="G313" s="13">
        <v>1558290</v>
      </c>
      <c r="H313" s="13">
        <v>45028</v>
      </c>
      <c r="I313" s="13">
        <v>24972</v>
      </c>
      <c r="J313" s="13">
        <v>22533</v>
      </c>
      <c r="K313" s="13">
        <v>2439</v>
      </c>
      <c r="L313" s="35">
        <v>349244</v>
      </c>
      <c r="M313" s="13">
        <v>467027</v>
      </c>
      <c r="N313" s="13">
        <v>260684</v>
      </c>
      <c r="O313" s="13">
        <v>0</v>
      </c>
      <c r="P313" s="13">
        <v>206343</v>
      </c>
      <c r="Q313" s="35">
        <v>48337</v>
      </c>
      <c r="R313" s="13">
        <v>130006</v>
      </c>
      <c r="S313" s="13">
        <v>0</v>
      </c>
      <c r="T313" s="13">
        <v>97505.25</v>
      </c>
      <c r="U313" s="35">
        <v>33952</v>
      </c>
      <c r="V313" s="13">
        <v>100907</v>
      </c>
      <c r="W313" s="13">
        <v>0</v>
      </c>
      <c r="X313" s="13">
        <v>75680.25</v>
      </c>
      <c r="Y313" s="35">
        <v>33660</v>
      </c>
      <c r="Z313" s="13">
        <v>402100</v>
      </c>
      <c r="AA313" s="13">
        <v>202763</v>
      </c>
      <c r="AB313" s="1">
        <v>152836</v>
      </c>
    </row>
    <row r="314" spans="1:28">
      <c r="A314" s="2">
        <v>744</v>
      </c>
      <c r="B314" s="1" t="s">
        <v>233</v>
      </c>
      <c r="C314" s="13">
        <v>699839</v>
      </c>
      <c r="D314" s="13">
        <v>656791.10959366511</v>
      </c>
      <c r="E314" s="13">
        <v>43048.007461540823</v>
      </c>
      <c r="F314" s="13">
        <v>615229</v>
      </c>
      <c r="G314" s="13">
        <v>587167</v>
      </c>
      <c r="H314" s="13">
        <v>28062</v>
      </c>
      <c r="I314" s="13">
        <v>27322</v>
      </c>
      <c r="J314" s="13">
        <v>27322</v>
      </c>
      <c r="K314" s="13">
        <v>0</v>
      </c>
      <c r="L314" s="35">
        <v>167587</v>
      </c>
      <c r="M314" s="13">
        <v>173721</v>
      </c>
      <c r="N314" s="13">
        <v>140143</v>
      </c>
      <c r="O314" s="13">
        <v>0</v>
      </c>
      <c r="P314" s="13">
        <v>33578</v>
      </c>
      <c r="Q314" s="35">
        <v>36183</v>
      </c>
      <c r="R314" s="13">
        <v>78218</v>
      </c>
      <c r="S314" s="13">
        <v>6856</v>
      </c>
      <c r="T314" s="13">
        <v>58664.25</v>
      </c>
      <c r="U314" s="35">
        <v>17649</v>
      </c>
      <c r="V314" s="13">
        <v>85553</v>
      </c>
      <c r="W314" s="13">
        <v>0</v>
      </c>
      <c r="X314" s="13">
        <v>64164.75</v>
      </c>
      <c r="Y314" s="35">
        <v>711</v>
      </c>
      <c r="Z314" s="13">
        <v>63745</v>
      </c>
      <c r="AA314" s="13">
        <v>107561</v>
      </c>
      <c r="AB314" s="1">
        <v>-30522</v>
      </c>
    </row>
    <row r="315" spans="1:28">
      <c r="A315" s="2">
        <v>748</v>
      </c>
      <c r="B315" s="1" t="s">
        <v>234</v>
      </c>
      <c r="C315" s="13">
        <v>16581829</v>
      </c>
      <c r="D315" s="13">
        <v>16123926.235163916</v>
      </c>
      <c r="E315" s="13">
        <v>457902.63712762797</v>
      </c>
      <c r="F315" s="13">
        <v>16759224</v>
      </c>
      <c r="G315" s="13">
        <v>16099615</v>
      </c>
      <c r="H315" s="13">
        <v>659609</v>
      </c>
      <c r="I315" s="13">
        <v>689905</v>
      </c>
      <c r="J315" s="13">
        <v>665330</v>
      </c>
      <c r="K315" s="13">
        <v>24575</v>
      </c>
      <c r="L315" s="35">
        <v>4941736</v>
      </c>
      <c r="M315" s="13">
        <v>5291249</v>
      </c>
      <c r="N315" s="13">
        <v>5729351</v>
      </c>
      <c r="O315" s="13">
        <v>0</v>
      </c>
      <c r="P315" s="13">
        <v>-438102</v>
      </c>
      <c r="Q315" s="35">
        <v>351472</v>
      </c>
      <c r="R315" s="13">
        <v>933157</v>
      </c>
      <c r="S315" s="13">
        <v>2835</v>
      </c>
      <c r="T315" s="13">
        <v>699868.5</v>
      </c>
      <c r="U315" s="35">
        <v>72374</v>
      </c>
      <c r="V315" s="13">
        <v>124432</v>
      </c>
      <c r="W315" s="13">
        <v>645</v>
      </c>
      <c r="X315" s="13">
        <v>93324</v>
      </c>
      <c r="Y315" s="35">
        <v>17245</v>
      </c>
      <c r="Z315" s="13">
        <v>178840</v>
      </c>
      <c r="AA315" s="13">
        <v>44555</v>
      </c>
      <c r="AB315" s="1">
        <v>106836</v>
      </c>
    </row>
    <row r="316" spans="1:28">
      <c r="A316" s="2">
        <v>753</v>
      </c>
      <c r="B316" s="1" t="s">
        <v>235</v>
      </c>
      <c r="C316" s="13">
        <v>4299098</v>
      </c>
      <c r="D316" s="13">
        <v>4252193.4943712428</v>
      </c>
      <c r="E316" s="13">
        <v>46904.346999571142</v>
      </c>
      <c r="F316" s="13">
        <v>4036295</v>
      </c>
      <c r="G316" s="13">
        <v>3982219</v>
      </c>
      <c r="H316" s="13">
        <v>54076</v>
      </c>
      <c r="I316" s="13">
        <v>89024</v>
      </c>
      <c r="J316" s="13">
        <v>89024</v>
      </c>
      <c r="K316" s="13">
        <v>0</v>
      </c>
      <c r="L316" s="35">
        <v>891866</v>
      </c>
      <c r="M316" s="13">
        <v>1060258</v>
      </c>
      <c r="N316" s="13">
        <v>882217</v>
      </c>
      <c r="O316" s="13">
        <v>0</v>
      </c>
      <c r="P316" s="13">
        <v>178041</v>
      </c>
      <c r="Q316" s="35">
        <v>188617</v>
      </c>
      <c r="R316" s="13">
        <v>388505</v>
      </c>
      <c r="S316" s="13">
        <v>1142</v>
      </c>
      <c r="T316" s="13">
        <v>291379.5</v>
      </c>
      <c r="U316" s="35">
        <v>13063</v>
      </c>
      <c r="V316" s="13">
        <v>17196</v>
      </c>
      <c r="W316" s="13">
        <v>0</v>
      </c>
      <c r="X316" s="13">
        <v>12226.5</v>
      </c>
      <c r="Y316" s="35">
        <v>9539</v>
      </c>
      <c r="Z316" s="13">
        <v>56437</v>
      </c>
      <c r="AA316" s="13">
        <v>86153</v>
      </c>
      <c r="AB316" s="1">
        <v>-18276</v>
      </c>
    </row>
    <row r="317" spans="1:28">
      <c r="A317" s="2">
        <v>755</v>
      </c>
      <c r="B317" s="1" t="s">
        <v>236</v>
      </c>
      <c r="C317" s="13">
        <v>530388</v>
      </c>
      <c r="D317" s="13">
        <v>525258.96294544102</v>
      </c>
      <c r="E317" s="13">
        <v>5128.8915682208872</v>
      </c>
      <c r="F317" s="13">
        <v>605143</v>
      </c>
      <c r="G317" s="13">
        <v>600495</v>
      </c>
      <c r="H317" s="13">
        <v>4648</v>
      </c>
      <c r="I317" s="13">
        <v>3524</v>
      </c>
      <c r="J317" s="13">
        <v>3524</v>
      </c>
      <c r="K317" s="13">
        <v>0</v>
      </c>
      <c r="L317" s="35">
        <v>116156</v>
      </c>
      <c r="M317" s="13">
        <v>172278</v>
      </c>
      <c r="N317" s="13">
        <v>81376</v>
      </c>
      <c r="O317" s="13">
        <v>0</v>
      </c>
      <c r="P317" s="13">
        <v>87117</v>
      </c>
      <c r="Q317" s="35">
        <v>24496</v>
      </c>
      <c r="R317" s="13">
        <v>58715</v>
      </c>
      <c r="S317" s="13">
        <v>0</v>
      </c>
      <c r="T317" s="13">
        <v>44036.25</v>
      </c>
      <c r="U317" s="35">
        <v>7284</v>
      </c>
      <c r="V317" s="13">
        <v>16670</v>
      </c>
      <c r="W317" s="13">
        <v>0</v>
      </c>
      <c r="X317" s="13">
        <v>12129.75</v>
      </c>
      <c r="Y317" s="35">
        <v>1817</v>
      </c>
      <c r="Z317" s="13">
        <v>98615</v>
      </c>
      <c r="AA317" s="13">
        <v>3</v>
      </c>
      <c r="AB317" s="1">
        <v>75100</v>
      </c>
    </row>
    <row r="318" spans="1:28">
      <c r="A318" s="2">
        <v>756</v>
      </c>
      <c r="B318" s="1" t="s">
        <v>237</v>
      </c>
      <c r="C318" s="13">
        <v>2886878</v>
      </c>
      <c r="D318" s="13">
        <v>2750127.5852458272</v>
      </c>
      <c r="E318" s="13">
        <v>136749.98850217657</v>
      </c>
      <c r="F318" s="13">
        <v>2946596</v>
      </c>
      <c r="G318" s="13">
        <v>2834333</v>
      </c>
      <c r="H318" s="13">
        <v>112263</v>
      </c>
      <c r="I318" s="13">
        <v>130107</v>
      </c>
      <c r="J318" s="13">
        <v>120205</v>
      </c>
      <c r="K318" s="13">
        <v>9902</v>
      </c>
      <c r="L318" s="35">
        <v>1089346</v>
      </c>
      <c r="M318" s="13">
        <v>1293272</v>
      </c>
      <c r="N318" s="13">
        <v>718069</v>
      </c>
      <c r="O318" s="13">
        <v>0</v>
      </c>
      <c r="P318" s="13">
        <v>575203</v>
      </c>
      <c r="Q318" s="35">
        <v>106544</v>
      </c>
      <c r="R318" s="13">
        <v>387187</v>
      </c>
      <c r="S318" s="13">
        <v>2072</v>
      </c>
      <c r="T318" s="13">
        <v>290391</v>
      </c>
      <c r="U318" s="35">
        <v>18425</v>
      </c>
      <c r="V318" s="13">
        <v>35676</v>
      </c>
      <c r="W318" s="13">
        <v>0</v>
      </c>
      <c r="X318" s="13">
        <v>26757</v>
      </c>
      <c r="Y318" s="35">
        <v>42301</v>
      </c>
      <c r="Z318" s="13">
        <v>725633</v>
      </c>
      <c r="AA318" s="13">
        <v>199525</v>
      </c>
      <c r="AB318" s="1">
        <v>403356</v>
      </c>
    </row>
    <row r="319" spans="1:28">
      <c r="A319" s="2">
        <v>757</v>
      </c>
      <c r="B319" s="1" t="s">
        <v>238</v>
      </c>
      <c r="C319" s="13">
        <v>4050828</v>
      </c>
      <c r="D319" s="13">
        <v>3921316.8313317434</v>
      </c>
      <c r="E319" s="13">
        <v>129510.84817948872</v>
      </c>
      <c r="F319" s="13">
        <v>4038440</v>
      </c>
      <c r="G319" s="13">
        <v>3890230</v>
      </c>
      <c r="H319" s="13">
        <v>148210</v>
      </c>
      <c r="I319" s="13">
        <v>135316</v>
      </c>
      <c r="J319" s="13">
        <v>135316</v>
      </c>
      <c r="K319" s="13">
        <v>0</v>
      </c>
      <c r="L319" s="35">
        <v>1167572</v>
      </c>
      <c r="M319" s="13">
        <v>1555702</v>
      </c>
      <c r="N319" s="13">
        <v>758267</v>
      </c>
      <c r="O319" s="13">
        <v>62775</v>
      </c>
      <c r="P319" s="13">
        <v>860210</v>
      </c>
      <c r="Q319" s="35">
        <v>126101</v>
      </c>
      <c r="R319" s="13">
        <v>294829</v>
      </c>
      <c r="S319" s="13">
        <v>9330</v>
      </c>
      <c r="T319" s="13">
        <v>221122.5</v>
      </c>
      <c r="U319" s="35">
        <v>11587</v>
      </c>
      <c r="V319" s="13">
        <v>38965</v>
      </c>
      <c r="W319" s="13">
        <v>0</v>
      </c>
      <c r="X319" s="13">
        <v>29223.75</v>
      </c>
      <c r="Y319" s="35">
        <v>6663</v>
      </c>
      <c r="Z319" s="13">
        <v>40355</v>
      </c>
      <c r="AA319" s="13">
        <v>49022</v>
      </c>
      <c r="AB319" s="1">
        <v>-5700</v>
      </c>
    </row>
    <row r="320" spans="1:28">
      <c r="A320" s="2">
        <v>758</v>
      </c>
      <c r="B320" s="1" t="s">
        <v>239</v>
      </c>
      <c r="C320" s="13">
        <v>55299140</v>
      </c>
      <c r="D320" s="13">
        <v>53901888.198550373</v>
      </c>
      <c r="E320" s="13">
        <v>1397251.4578533908</v>
      </c>
      <c r="F320" s="13">
        <v>55254087</v>
      </c>
      <c r="G320" s="13">
        <v>53858535</v>
      </c>
      <c r="H320" s="13">
        <v>1395552</v>
      </c>
      <c r="I320" s="13">
        <v>1842159</v>
      </c>
      <c r="J320" s="13">
        <v>1794674</v>
      </c>
      <c r="K320" s="13">
        <v>47485</v>
      </c>
      <c r="L320" s="35">
        <v>19069544</v>
      </c>
      <c r="M320" s="13">
        <v>22513775</v>
      </c>
      <c r="N320" s="13">
        <v>16556556</v>
      </c>
      <c r="O320" s="13">
        <v>664210</v>
      </c>
      <c r="P320" s="13">
        <v>6621429</v>
      </c>
      <c r="Q320" s="35">
        <v>622657</v>
      </c>
      <c r="R320" s="13">
        <v>1754436</v>
      </c>
      <c r="S320" s="13">
        <v>28798</v>
      </c>
      <c r="T320" s="13">
        <v>1315827.75</v>
      </c>
      <c r="U320" s="35">
        <v>146032</v>
      </c>
      <c r="V320" s="13">
        <v>376669</v>
      </c>
      <c r="W320" s="13">
        <v>108</v>
      </c>
      <c r="X320" s="13">
        <v>279145.5</v>
      </c>
      <c r="Y320" s="35">
        <v>25730</v>
      </c>
      <c r="Z320" s="13">
        <v>889434</v>
      </c>
      <c r="AA320" s="13">
        <v>263549</v>
      </c>
      <c r="AB320" s="1">
        <v>515011</v>
      </c>
    </row>
    <row r="321" spans="1:28">
      <c r="A321" s="2">
        <v>762</v>
      </c>
      <c r="B321" s="1" t="s">
        <v>240</v>
      </c>
      <c r="C321" s="13">
        <v>4228831</v>
      </c>
      <c r="D321" s="13">
        <v>4095203.4246611386</v>
      </c>
      <c r="E321" s="13">
        <v>133627.30055387877</v>
      </c>
      <c r="F321" s="13">
        <v>3314576</v>
      </c>
      <c r="G321" s="13">
        <v>3171718</v>
      </c>
      <c r="H321" s="13">
        <v>142858</v>
      </c>
      <c r="I321" s="13">
        <v>101426</v>
      </c>
      <c r="J321" s="13">
        <v>97448</v>
      </c>
      <c r="K321" s="13">
        <v>3978</v>
      </c>
      <c r="L321" s="35">
        <v>1306889</v>
      </c>
      <c r="M321" s="13">
        <v>1505021</v>
      </c>
      <c r="N321" s="13">
        <v>1191933</v>
      </c>
      <c r="O321" s="13">
        <v>0</v>
      </c>
      <c r="P321" s="13">
        <v>313088</v>
      </c>
      <c r="Q321" s="35">
        <v>132205</v>
      </c>
      <c r="R321" s="13">
        <v>431242</v>
      </c>
      <c r="S321" s="13">
        <v>0</v>
      </c>
      <c r="T321" s="13">
        <v>323432.25</v>
      </c>
      <c r="U321" s="35">
        <v>45270</v>
      </c>
      <c r="V321" s="13">
        <v>156087</v>
      </c>
      <c r="W321" s="13">
        <v>362</v>
      </c>
      <c r="X321" s="13">
        <v>57060</v>
      </c>
      <c r="Y321" s="35">
        <v>24947</v>
      </c>
      <c r="Z321" s="13">
        <v>677134</v>
      </c>
      <c r="AA321" s="13">
        <v>336740</v>
      </c>
      <c r="AB321" s="1">
        <v>262454</v>
      </c>
    </row>
    <row r="322" spans="1:28">
      <c r="A322" s="2">
        <v>765</v>
      </c>
      <c r="B322" s="1" t="s">
        <v>241</v>
      </c>
      <c r="C322" s="13">
        <v>4638750</v>
      </c>
      <c r="D322" s="13">
        <v>4599532.8251150735</v>
      </c>
      <c r="E322" s="13">
        <v>39217.0122511558</v>
      </c>
      <c r="F322" s="13">
        <v>3852787</v>
      </c>
      <c r="G322" s="13">
        <v>3820798</v>
      </c>
      <c r="H322" s="13">
        <v>31989</v>
      </c>
      <c r="I322" s="13">
        <v>72647</v>
      </c>
      <c r="J322" s="13">
        <v>72647</v>
      </c>
      <c r="K322" s="13">
        <v>0</v>
      </c>
      <c r="L322" s="35">
        <v>1825864</v>
      </c>
      <c r="M322" s="13">
        <v>1976528</v>
      </c>
      <c r="N322" s="13">
        <v>1474006</v>
      </c>
      <c r="O322" s="13">
        <v>0</v>
      </c>
      <c r="P322" s="13">
        <v>502522</v>
      </c>
      <c r="Q322" s="35">
        <v>144764</v>
      </c>
      <c r="R322" s="13">
        <v>232702</v>
      </c>
      <c r="S322" s="13">
        <v>1754</v>
      </c>
      <c r="T322" s="13">
        <v>174526.5</v>
      </c>
      <c r="U322" s="35">
        <v>11837</v>
      </c>
      <c r="V322" s="13">
        <v>42183</v>
      </c>
      <c r="W322" s="13">
        <v>301</v>
      </c>
      <c r="X322" s="13">
        <v>31636.5</v>
      </c>
      <c r="Y322" s="35">
        <v>4469</v>
      </c>
      <c r="Z322" s="13">
        <v>17163</v>
      </c>
      <c r="AA322" s="13">
        <v>2784</v>
      </c>
      <c r="AB322" s="1">
        <v>11708</v>
      </c>
    </row>
    <row r="323" spans="1:28">
      <c r="A323" s="2">
        <v>766</v>
      </c>
      <c r="B323" s="1" t="s">
        <v>242</v>
      </c>
      <c r="C323" s="13">
        <v>2852248</v>
      </c>
      <c r="D323" s="13">
        <v>2814805.0927051217</v>
      </c>
      <c r="E323" s="13">
        <v>37442.909315984471</v>
      </c>
      <c r="F323" s="13">
        <v>2994975</v>
      </c>
      <c r="G323" s="13">
        <v>2930419</v>
      </c>
      <c r="H323" s="13">
        <v>64556</v>
      </c>
      <c r="I323" s="13">
        <v>137639</v>
      </c>
      <c r="J323" s="13">
        <v>128550</v>
      </c>
      <c r="K323" s="13">
        <v>9089</v>
      </c>
      <c r="L323" s="35">
        <v>781524</v>
      </c>
      <c r="M323" s="13">
        <v>886181</v>
      </c>
      <c r="N323" s="13">
        <v>675930</v>
      </c>
      <c r="O323" s="13">
        <v>0</v>
      </c>
      <c r="P323" s="13">
        <v>210251</v>
      </c>
      <c r="Q323" s="35">
        <v>89106</v>
      </c>
      <c r="R323" s="13">
        <v>231972</v>
      </c>
      <c r="S323" s="13">
        <v>743</v>
      </c>
      <c r="T323" s="13">
        <v>173979.75</v>
      </c>
      <c r="U323" s="35">
        <v>13302</v>
      </c>
      <c r="V323" s="13">
        <v>57724</v>
      </c>
      <c r="W323" s="13">
        <v>0</v>
      </c>
      <c r="X323" s="13">
        <v>43293</v>
      </c>
      <c r="Y323" s="35">
        <v>3167</v>
      </c>
      <c r="Z323" s="13">
        <v>346911</v>
      </c>
      <c r="AA323" s="13">
        <v>207199</v>
      </c>
      <c r="AB323" s="1">
        <v>106858</v>
      </c>
    </row>
    <row r="324" spans="1:28">
      <c r="A324" s="2">
        <v>770</v>
      </c>
      <c r="B324" s="1" t="s">
        <v>243</v>
      </c>
      <c r="C324" s="13">
        <v>1315328</v>
      </c>
      <c r="D324" s="13">
        <v>1308535.9308414336</v>
      </c>
      <c r="E324" s="13">
        <v>6792.2798089416792</v>
      </c>
      <c r="F324" s="13">
        <v>1431134</v>
      </c>
      <c r="G324" s="13">
        <v>1420664</v>
      </c>
      <c r="H324" s="13">
        <v>10470</v>
      </c>
      <c r="I324" s="13">
        <v>83146</v>
      </c>
      <c r="J324" s="13">
        <v>83146</v>
      </c>
      <c r="K324" s="13">
        <v>0</v>
      </c>
      <c r="L324" s="35">
        <v>369832</v>
      </c>
      <c r="M324" s="13">
        <v>463909</v>
      </c>
      <c r="N324" s="13">
        <v>157079</v>
      </c>
      <c r="O324" s="13">
        <v>0</v>
      </c>
      <c r="P324" s="13">
        <v>277374</v>
      </c>
      <c r="Q324" s="35">
        <v>107095</v>
      </c>
      <c r="R324" s="13">
        <v>294651</v>
      </c>
      <c r="S324" s="13">
        <v>0</v>
      </c>
      <c r="T324" s="13">
        <v>220989</v>
      </c>
      <c r="U324" s="35">
        <v>36860</v>
      </c>
      <c r="V324" s="13">
        <v>74105</v>
      </c>
      <c r="W324" s="13">
        <v>2281</v>
      </c>
      <c r="X324" s="13">
        <v>55461</v>
      </c>
      <c r="Y324" s="35">
        <v>6304</v>
      </c>
      <c r="Z324" s="13">
        <v>148701</v>
      </c>
      <c r="AA324" s="13">
        <v>226818</v>
      </c>
      <c r="AB324" s="1">
        <v>-53369</v>
      </c>
    </row>
    <row r="325" spans="1:28">
      <c r="A325" s="2">
        <v>772</v>
      </c>
      <c r="B325" s="1" t="s">
        <v>244</v>
      </c>
      <c r="C325" s="13">
        <v>78712621</v>
      </c>
      <c r="D325" s="13">
        <v>73318725.513156042</v>
      </c>
      <c r="E325" s="13">
        <v>5393895.8598161377</v>
      </c>
      <c r="F325" s="13">
        <v>75620714</v>
      </c>
      <c r="G325" s="13">
        <v>73266432</v>
      </c>
      <c r="H325" s="13">
        <v>2354282</v>
      </c>
      <c r="I325" s="13">
        <v>2478975</v>
      </c>
      <c r="J325" s="13">
        <v>2441283</v>
      </c>
      <c r="K325" s="13">
        <v>37692</v>
      </c>
      <c r="L325" s="35">
        <v>25185074</v>
      </c>
      <c r="M325" s="13">
        <v>29592324</v>
      </c>
      <c r="N325" s="13">
        <v>23831287</v>
      </c>
      <c r="O325" s="13">
        <v>0</v>
      </c>
      <c r="P325" s="13">
        <v>5761037</v>
      </c>
      <c r="Q325" s="35">
        <v>1414977</v>
      </c>
      <c r="R325" s="13">
        <v>3195974</v>
      </c>
      <c r="S325" s="13">
        <v>27825</v>
      </c>
      <c r="T325" s="13">
        <v>2396980.5</v>
      </c>
      <c r="U325" s="35">
        <v>95630</v>
      </c>
      <c r="V325" s="13">
        <v>269439</v>
      </c>
      <c r="W325" s="13">
        <v>1661</v>
      </c>
      <c r="X325" s="13">
        <v>202078.5</v>
      </c>
      <c r="Y325" s="35">
        <v>81466</v>
      </c>
      <c r="Z325" s="13">
        <v>1187055</v>
      </c>
      <c r="AA325" s="13">
        <v>311370</v>
      </c>
      <c r="AB325" s="1">
        <v>659086</v>
      </c>
    </row>
    <row r="326" spans="1:28">
      <c r="A326" s="2">
        <v>777</v>
      </c>
      <c r="B326" s="1" t="s">
        <v>245</v>
      </c>
      <c r="C326" s="13">
        <v>6391685</v>
      </c>
      <c r="D326" s="13">
        <v>6216884.2321867784</v>
      </c>
      <c r="E326" s="13">
        <v>174801.16168164837</v>
      </c>
      <c r="F326" s="13">
        <v>6573224</v>
      </c>
      <c r="G326" s="13">
        <v>6379925</v>
      </c>
      <c r="H326" s="13">
        <v>193299</v>
      </c>
      <c r="I326" s="13">
        <v>258798</v>
      </c>
      <c r="J326" s="13">
        <v>258798</v>
      </c>
      <c r="K326" s="13">
        <v>0</v>
      </c>
      <c r="L326" s="35">
        <v>1712134</v>
      </c>
      <c r="M326" s="13">
        <v>1596628</v>
      </c>
      <c r="N326" s="13">
        <v>1551588</v>
      </c>
      <c r="O326" s="13">
        <v>87989</v>
      </c>
      <c r="P326" s="13">
        <v>133029</v>
      </c>
      <c r="Q326" s="35">
        <v>160772</v>
      </c>
      <c r="R326" s="13">
        <v>307594</v>
      </c>
      <c r="S326" s="13">
        <v>1901</v>
      </c>
      <c r="T326" s="13">
        <v>232446</v>
      </c>
      <c r="U326" s="35">
        <v>35242</v>
      </c>
      <c r="V326" s="13">
        <v>49651</v>
      </c>
      <c r="W326" s="13">
        <v>707</v>
      </c>
      <c r="X326" s="13">
        <v>36912.75</v>
      </c>
      <c r="Y326" s="35">
        <v>42057</v>
      </c>
      <c r="Z326" s="13">
        <v>76629</v>
      </c>
      <c r="AA326" s="13">
        <v>85589</v>
      </c>
      <c r="AB326" s="1">
        <v>-3414</v>
      </c>
    </row>
    <row r="327" spans="1:28">
      <c r="A327" s="2">
        <v>779</v>
      </c>
      <c r="B327" s="1" t="s">
        <v>246</v>
      </c>
      <c r="C327" s="13">
        <v>2453344</v>
      </c>
      <c r="D327" s="13">
        <v>2395030.7377215778</v>
      </c>
      <c r="E327" s="13">
        <v>58313.296175902287</v>
      </c>
      <c r="F327" s="13">
        <v>2235485</v>
      </c>
      <c r="G327" s="13">
        <v>2183202</v>
      </c>
      <c r="H327" s="13">
        <v>52283</v>
      </c>
      <c r="I327" s="13">
        <v>91979</v>
      </c>
      <c r="J327" s="13">
        <v>91748</v>
      </c>
      <c r="K327" s="13">
        <v>231</v>
      </c>
      <c r="L327" s="35">
        <v>715192</v>
      </c>
      <c r="M327" s="13">
        <v>863411</v>
      </c>
      <c r="N327" s="13">
        <v>566692</v>
      </c>
      <c r="O327" s="13">
        <v>0</v>
      </c>
      <c r="P327" s="13">
        <v>296719</v>
      </c>
      <c r="Q327" s="35">
        <v>92633</v>
      </c>
      <c r="R327" s="13">
        <v>207902</v>
      </c>
      <c r="S327" s="13">
        <v>3010</v>
      </c>
      <c r="T327" s="13">
        <v>155927.25</v>
      </c>
      <c r="U327" s="35">
        <v>24016</v>
      </c>
      <c r="V327" s="13">
        <v>64292</v>
      </c>
      <c r="W327" s="13">
        <v>0</v>
      </c>
      <c r="X327" s="13">
        <v>47994</v>
      </c>
      <c r="Y327" s="35">
        <v>12486</v>
      </c>
      <c r="Z327" s="13">
        <v>8597</v>
      </c>
      <c r="AA327" s="13">
        <v>45976</v>
      </c>
      <c r="AB327" s="1">
        <v>-29528</v>
      </c>
    </row>
    <row r="328" spans="1:28">
      <c r="A328" s="2">
        <v>784</v>
      </c>
      <c r="B328" s="1" t="s">
        <v>247</v>
      </c>
      <c r="C328" s="13">
        <v>2623481</v>
      </c>
      <c r="D328" s="13">
        <v>2561774.1449143216</v>
      </c>
      <c r="E328" s="13">
        <v>61706.768256410462</v>
      </c>
      <c r="F328" s="13">
        <v>2872682</v>
      </c>
      <c r="G328" s="13">
        <v>2831322</v>
      </c>
      <c r="H328" s="13">
        <v>41360</v>
      </c>
      <c r="I328" s="13">
        <v>125537</v>
      </c>
      <c r="J328" s="13">
        <v>119780</v>
      </c>
      <c r="K328" s="13">
        <v>5757</v>
      </c>
      <c r="L328" s="35">
        <v>459881</v>
      </c>
      <c r="M328" s="13">
        <v>552455</v>
      </c>
      <c r="N328" s="13">
        <v>377785</v>
      </c>
      <c r="O328" s="13">
        <v>0</v>
      </c>
      <c r="P328" s="13">
        <v>174670</v>
      </c>
      <c r="Q328" s="35">
        <v>114921</v>
      </c>
      <c r="R328" s="13">
        <v>336450</v>
      </c>
      <c r="S328" s="13">
        <v>2314</v>
      </c>
      <c r="T328" s="13">
        <v>252338.25</v>
      </c>
      <c r="U328" s="35">
        <v>4857</v>
      </c>
      <c r="V328" s="13">
        <v>4419</v>
      </c>
      <c r="W328" s="13">
        <v>1888</v>
      </c>
      <c r="X328" s="13">
        <v>2643.75</v>
      </c>
      <c r="Y328" s="35">
        <v>8762</v>
      </c>
      <c r="Z328" s="13">
        <v>184582</v>
      </c>
      <c r="AA328" s="13">
        <v>91759</v>
      </c>
      <c r="AB328" s="1">
        <v>72142</v>
      </c>
    </row>
    <row r="329" spans="1:28">
      <c r="A329" s="2">
        <v>785</v>
      </c>
      <c r="B329" s="1" t="s">
        <v>248</v>
      </c>
      <c r="C329" s="13">
        <v>2636958</v>
      </c>
      <c r="D329" s="13">
        <v>2554287.0346983518</v>
      </c>
      <c r="E329" s="13">
        <v>82670.528955021509</v>
      </c>
      <c r="F329" s="13">
        <v>2578824</v>
      </c>
      <c r="G329" s="13">
        <v>2499683</v>
      </c>
      <c r="H329" s="13">
        <v>79141</v>
      </c>
      <c r="I329" s="13">
        <v>75544</v>
      </c>
      <c r="J329" s="13">
        <v>75342</v>
      </c>
      <c r="K329" s="13">
        <v>202</v>
      </c>
      <c r="L329" s="35">
        <v>670162</v>
      </c>
      <c r="M329" s="13">
        <v>760622</v>
      </c>
      <c r="N329" s="13">
        <v>507482</v>
      </c>
      <c r="O329" s="13">
        <v>37477</v>
      </c>
      <c r="P329" s="13">
        <v>290617</v>
      </c>
      <c r="Q329" s="35">
        <v>138739</v>
      </c>
      <c r="R329" s="13">
        <v>251075</v>
      </c>
      <c r="S329" s="13">
        <v>3290</v>
      </c>
      <c r="T329" s="13">
        <v>188307</v>
      </c>
      <c r="U329" s="35">
        <v>13868</v>
      </c>
      <c r="V329" s="13">
        <v>22335</v>
      </c>
      <c r="W329" s="13">
        <v>0</v>
      </c>
      <c r="X329" s="13">
        <v>16412.25</v>
      </c>
      <c r="Y329" s="35">
        <v>7141</v>
      </c>
      <c r="Z329" s="13">
        <v>80017</v>
      </c>
      <c r="AA329" s="13">
        <v>238561</v>
      </c>
      <c r="AB329" s="1">
        <v>-116122</v>
      </c>
    </row>
    <row r="330" spans="1:28">
      <c r="A330" s="2">
        <v>786</v>
      </c>
      <c r="B330" s="1" t="s">
        <v>249</v>
      </c>
      <c r="C330" s="13">
        <v>1529462</v>
      </c>
      <c r="D330" s="13">
        <v>1497952.1917731187</v>
      </c>
      <c r="E330" s="13">
        <v>31509.668823020493</v>
      </c>
      <c r="F330" s="13">
        <v>1396316</v>
      </c>
      <c r="G330" s="13">
        <v>1360864</v>
      </c>
      <c r="H330" s="13">
        <v>35452</v>
      </c>
      <c r="I330" s="13">
        <v>72313</v>
      </c>
      <c r="J330" s="13">
        <v>72313</v>
      </c>
      <c r="K330" s="13">
        <v>0</v>
      </c>
      <c r="L330" s="35">
        <v>577742</v>
      </c>
      <c r="M330" s="13">
        <v>652463</v>
      </c>
      <c r="N330" s="13">
        <v>464270</v>
      </c>
      <c r="O330" s="13">
        <v>8589</v>
      </c>
      <c r="P330" s="13">
        <v>196782</v>
      </c>
      <c r="Q330" s="35">
        <v>20110</v>
      </c>
      <c r="R330" s="13">
        <v>88350</v>
      </c>
      <c r="S330" s="13">
        <v>0</v>
      </c>
      <c r="T330" s="13">
        <v>66262.5</v>
      </c>
      <c r="U330" s="35">
        <v>12909</v>
      </c>
      <c r="V330" s="13">
        <v>48877</v>
      </c>
      <c r="W330" s="13">
        <v>0</v>
      </c>
      <c r="X330" s="13">
        <v>36285</v>
      </c>
      <c r="Y330" s="35">
        <v>2163</v>
      </c>
      <c r="Z330" s="13">
        <v>159180</v>
      </c>
      <c r="AA330" s="13">
        <v>17784</v>
      </c>
      <c r="AB330" s="1">
        <v>107257</v>
      </c>
    </row>
    <row r="331" spans="1:28">
      <c r="A331" s="2">
        <v>788</v>
      </c>
      <c r="B331" s="1" t="s">
        <v>250</v>
      </c>
      <c r="C331" s="13">
        <v>589304</v>
      </c>
      <c r="D331" s="13">
        <v>588697.26858518587</v>
      </c>
      <c r="E331" s="13">
        <v>606.92995150598267</v>
      </c>
      <c r="F331" s="13">
        <v>651931</v>
      </c>
      <c r="G331" s="13">
        <v>640716</v>
      </c>
      <c r="H331" s="13">
        <v>11215</v>
      </c>
      <c r="I331" s="13">
        <v>28779</v>
      </c>
      <c r="J331" s="13">
        <v>28779</v>
      </c>
      <c r="K331" s="13">
        <v>0</v>
      </c>
      <c r="L331" s="35">
        <v>234635</v>
      </c>
      <c r="M331" s="13">
        <v>288198</v>
      </c>
      <c r="N331" s="13">
        <v>166578</v>
      </c>
      <c r="O331" s="13">
        <v>0</v>
      </c>
      <c r="P331" s="13">
        <v>121620</v>
      </c>
      <c r="Q331" s="35">
        <v>44750</v>
      </c>
      <c r="R331" s="13">
        <v>85292</v>
      </c>
      <c r="S331" s="13">
        <v>0</v>
      </c>
      <c r="T331" s="13">
        <v>63969.75</v>
      </c>
      <c r="U331" s="35">
        <v>8997</v>
      </c>
      <c r="V331" s="13">
        <v>25687</v>
      </c>
      <c r="W331" s="13">
        <v>0</v>
      </c>
      <c r="X331" s="13">
        <v>19265.25</v>
      </c>
      <c r="Y331" s="35">
        <v>8034</v>
      </c>
      <c r="Z331" s="13">
        <v>311396</v>
      </c>
      <c r="AA331" s="13">
        <v>129969</v>
      </c>
      <c r="AB331" s="1">
        <v>137532</v>
      </c>
    </row>
    <row r="332" spans="1:28">
      <c r="A332" s="2">
        <v>794</v>
      </c>
      <c r="B332" s="1" t="s">
        <v>251</v>
      </c>
      <c r="C332" s="13">
        <v>31130265</v>
      </c>
      <c r="D332" s="13">
        <v>30555358.499959782</v>
      </c>
      <c r="E332" s="13">
        <v>574906.72657014942</v>
      </c>
      <c r="F332" s="13">
        <v>29340731</v>
      </c>
      <c r="G332" s="13">
        <v>28681277</v>
      </c>
      <c r="H332" s="13">
        <v>659454</v>
      </c>
      <c r="I332" s="13">
        <v>876427</v>
      </c>
      <c r="J332" s="13">
        <v>876427</v>
      </c>
      <c r="K332" s="13">
        <v>0</v>
      </c>
      <c r="L332" s="35">
        <v>9493830</v>
      </c>
      <c r="M332" s="13">
        <v>10568386</v>
      </c>
      <c r="N332" s="13">
        <v>8451201</v>
      </c>
      <c r="O332" s="13">
        <v>0</v>
      </c>
      <c r="P332" s="13">
        <v>2117185</v>
      </c>
      <c r="Q332" s="35">
        <v>448108</v>
      </c>
      <c r="R332" s="13">
        <v>2336930</v>
      </c>
      <c r="S332" s="13">
        <v>16902</v>
      </c>
      <c r="T332" s="13">
        <v>881349</v>
      </c>
      <c r="U332" s="35">
        <v>71003</v>
      </c>
      <c r="V332" s="13">
        <v>197529</v>
      </c>
      <c r="W332" s="13">
        <v>3707</v>
      </c>
      <c r="X332" s="13">
        <v>144978.75</v>
      </c>
      <c r="Y332" s="35">
        <v>38563</v>
      </c>
      <c r="Z332" s="13">
        <v>304870</v>
      </c>
      <c r="AA332" s="13">
        <v>105406</v>
      </c>
      <c r="AB332" s="1">
        <v>159298</v>
      </c>
    </row>
    <row r="333" spans="1:28">
      <c r="A333" s="2">
        <v>796</v>
      </c>
      <c r="B333" s="1" t="s">
        <v>252</v>
      </c>
      <c r="C333" s="13">
        <v>43916681</v>
      </c>
      <c r="D333" s="13">
        <v>43088330.768412814</v>
      </c>
      <c r="E333" s="13">
        <v>828350.00302319718</v>
      </c>
      <c r="F333" s="13">
        <v>42172076</v>
      </c>
      <c r="G333" s="13">
        <v>41211231</v>
      </c>
      <c r="H333" s="13">
        <v>960845</v>
      </c>
      <c r="I333" s="13">
        <v>894844</v>
      </c>
      <c r="J333" s="13">
        <v>859638</v>
      </c>
      <c r="K333" s="13">
        <v>35206</v>
      </c>
      <c r="L333" s="35">
        <v>19029620</v>
      </c>
      <c r="M333" s="13">
        <v>21327377</v>
      </c>
      <c r="N333" s="13">
        <v>18253455</v>
      </c>
      <c r="O333" s="13">
        <v>0</v>
      </c>
      <c r="P333" s="13">
        <v>3073922</v>
      </c>
      <c r="Q333" s="35">
        <v>574684</v>
      </c>
      <c r="R333" s="13">
        <v>1332113</v>
      </c>
      <c r="S333" s="13">
        <v>13296</v>
      </c>
      <c r="T333" s="13">
        <v>999085.5</v>
      </c>
      <c r="U333" s="35">
        <v>100562</v>
      </c>
      <c r="V333" s="13">
        <v>218789</v>
      </c>
      <c r="W333" s="13">
        <v>1147</v>
      </c>
      <c r="X333" s="13">
        <v>164091.75</v>
      </c>
      <c r="Y333" s="35">
        <v>47095</v>
      </c>
      <c r="Z333" s="13">
        <v>642985</v>
      </c>
      <c r="AA333" s="13">
        <v>65048</v>
      </c>
      <c r="AB333" s="1">
        <v>440448</v>
      </c>
    </row>
    <row r="334" spans="1:28">
      <c r="A334" s="2">
        <v>797</v>
      </c>
      <c r="B334" s="1" t="s">
        <v>253</v>
      </c>
      <c r="C334" s="13">
        <v>5360251</v>
      </c>
      <c r="D334" s="13">
        <v>5215676.5753576653</v>
      </c>
      <c r="E334" s="13">
        <v>144574.71618466909</v>
      </c>
      <c r="F334" s="13">
        <v>5717737</v>
      </c>
      <c r="G334" s="13">
        <v>5535756</v>
      </c>
      <c r="H334" s="13">
        <v>181981</v>
      </c>
      <c r="I334" s="13">
        <v>148227</v>
      </c>
      <c r="J334" s="13">
        <v>142664</v>
      </c>
      <c r="K334" s="13">
        <v>5563</v>
      </c>
      <c r="L334" s="35">
        <v>1212203</v>
      </c>
      <c r="M334" s="13">
        <v>1407462</v>
      </c>
      <c r="N334" s="13">
        <v>1276584</v>
      </c>
      <c r="O334" s="13">
        <v>0</v>
      </c>
      <c r="P334" s="13">
        <v>130878</v>
      </c>
      <c r="Q334" s="35">
        <v>183255</v>
      </c>
      <c r="R334" s="13">
        <v>435380</v>
      </c>
      <c r="S334" s="13">
        <v>21968</v>
      </c>
      <c r="T334" s="13">
        <v>326535.75</v>
      </c>
      <c r="U334" s="35">
        <v>36440</v>
      </c>
      <c r="V334" s="13">
        <v>73591</v>
      </c>
      <c r="W334" s="13">
        <v>15525</v>
      </c>
      <c r="X334" s="13">
        <v>21774.75</v>
      </c>
      <c r="Y334" s="35">
        <v>6565</v>
      </c>
      <c r="Z334" s="13">
        <v>68158</v>
      </c>
      <c r="AA334" s="13">
        <v>67546</v>
      </c>
      <c r="AB334" s="1">
        <v>1658</v>
      </c>
    </row>
    <row r="335" spans="1:28">
      <c r="A335" s="2">
        <v>798</v>
      </c>
      <c r="B335" s="1" t="s">
        <v>254</v>
      </c>
      <c r="C335" s="13">
        <v>870345</v>
      </c>
      <c r="D335" s="13">
        <v>832671.18530443264</v>
      </c>
      <c r="E335" s="13">
        <v>37673.676088754881</v>
      </c>
      <c r="F335" s="13">
        <v>781871</v>
      </c>
      <c r="G335" s="13">
        <v>734153</v>
      </c>
      <c r="H335" s="13">
        <v>47718</v>
      </c>
      <c r="I335" s="13">
        <v>65151</v>
      </c>
      <c r="J335" s="13">
        <v>64355</v>
      </c>
      <c r="K335" s="13">
        <v>796</v>
      </c>
      <c r="L335" s="35">
        <v>252901</v>
      </c>
      <c r="M335" s="13">
        <v>313751</v>
      </c>
      <c r="N335" s="13">
        <v>152637</v>
      </c>
      <c r="O335" s="13">
        <v>5697</v>
      </c>
      <c r="P335" s="13">
        <v>166811</v>
      </c>
      <c r="Q335" s="35">
        <v>72945</v>
      </c>
      <c r="R335" s="13">
        <v>283708</v>
      </c>
      <c r="S335" s="13">
        <v>0</v>
      </c>
      <c r="T335" s="13">
        <v>212781.75</v>
      </c>
      <c r="U335" s="35">
        <v>11400</v>
      </c>
      <c r="V335" s="13">
        <v>33191</v>
      </c>
      <c r="W335" s="13">
        <v>4740</v>
      </c>
      <c r="X335" s="13">
        <v>24555.75</v>
      </c>
      <c r="Y335" s="35">
        <v>12654</v>
      </c>
      <c r="Z335" s="13">
        <v>217040</v>
      </c>
      <c r="AA335" s="13">
        <v>75360</v>
      </c>
      <c r="AB335" s="1">
        <v>107718</v>
      </c>
    </row>
    <row r="336" spans="1:28">
      <c r="A336" s="2">
        <v>808</v>
      </c>
      <c r="B336" s="1" t="s">
        <v>482</v>
      </c>
      <c r="C336" s="13">
        <v>327247</v>
      </c>
      <c r="D336" s="13">
        <v>327246.96665241249</v>
      </c>
      <c r="E336" s="13">
        <v>0</v>
      </c>
      <c r="F336" s="13">
        <v>405954</v>
      </c>
      <c r="G336" s="13">
        <v>405954</v>
      </c>
      <c r="H336" s="13">
        <v>0</v>
      </c>
      <c r="I336" s="13">
        <v>6554</v>
      </c>
      <c r="J336" s="13">
        <v>6554</v>
      </c>
      <c r="K336" s="13">
        <v>0</v>
      </c>
      <c r="L336" s="35">
        <v>130397</v>
      </c>
      <c r="M336" s="13">
        <v>149067</v>
      </c>
      <c r="N336" s="13">
        <v>107777</v>
      </c>
      <c r="O336" s="13">
        <v>0</v>
      </c>
      <c r="P336" s="13">
        <v>41290</v>
      </c>
      <c r="Q336" s="35">
        <v>5702</v>
      </c>
      <c r="R336" s="13">
        <v>70589</v>
      </c>
      <c r="S336" s="13"/>
      <c r="T336" s="13">
        <v>52942.5</v>
      </c>
      <c r="U336" s="35">
        <v>13491</v>
      </c>
      <c r="V336" s="13">
        <v>22655</v>
      </c>
      <c r="W336" s="13"/>
      <c r="X336" s="13">
        <v>16991.25</v>
      </c>
      <c r="Y336" s="35">
        <v>0</v>
      </c>
      <c r="Z336" s="13">
        <v>69251</v>
      </c>
      <c r="AA336" s="13">
        <v>348154</v>
      </c>
      <c r="AB336" s="1">
        <v>-206003</v>
      </c>
    </row>
    <row r="337" spans="1:28">
      <c r="A337" s="2">
        <v>809</v>
      </c>
      <c r="B337" s="1" t="s">
        <v>255</v>
      </c>
      <c r="C337" s="13">
        <v>2124190</v>
      </c>
      <c r="D337" s="13">
        <v>2062031.5029614072</v>
      </c>
      <c r="E337" s="13">
        <v>62158.964418081952</v>
      </c>
      <c r="F337" s="13">
        <v>1854164</v>
      </c>
      <c r="G337" s="13">
        <v>1798558</v>
      </c>
      <c r="H337" s="13">
        <v>55606</v>
      </c>
      <c r="I337" s="13">
        <v>58195</v>
      </c>
      <c r="J337" s="13">
        <v>54602</v>
      </c>
      <c r="K337" s="13">
        <v>3593</v>
      </c>
      <c r="L337" s="35">
        <v>587925</v>
      </c>
      <c r="M337" s="13">
        <v>620527</v>
      </c>
      <c r="N337" s="13">
        <v>709873</v>
      </c>
      <c r="O337" s="13">
        <v>0</v>
      </c>
      <c r="P337" s="13">
        <v>-89346</v>
      </c>
      <c r="Q337" s="35">
        <v>97676</v>
      </c>
      <c r="R337" s="13">
        <v>184270</v>
      </c>
      <c r="S337" s="13">
        <v>3991</v>
      </c>
      <c r="T337" s="13">
        <v>138203.25</v>
      </c>
      <c r="U337" s="35">
        <v>13373</v>
      </c>
      <c r="V337" s="13">
        <v>20063</v>
      </c>
      <c r="W337" s="13">
        <v>0</v>
      </c>
      <c r="X337" s="13">
        <v>15047.25</v>
      </c>
      <c r="Y337" s="35">
        <v>4987</v>
      </c>
      <c r="Z337" s="13">
        <v>2604</v>
      </c>
      <c r="AA337" s="13">
        <v>14051</v>
      </c>
      <c r="AB337" s="1">
        <v>-8194</v>
      </c>
    </row>
    <row r="338" spans="1:28">
      <c r="A338" s="2">
        <v>815</v>
      </c>
      <c r="B338" s="1" t="s">
        <v>256</v>
      </c>
      <c r="C338" s="13">
        <v>607156</v>
      </c>
      <c r="D338" s="13">
        <v>600250.16166819457</v>
      </c>
      <c r="E338" s="13">
        <v>6905.6623273548848</v>
      </c>
      <c r="F338" s="13">
        <v>774934</v>
      </c>
      <c r="G338" s="13">
        <v>771364</v>
      </c>
      <c r="H338" s="13">
        <v>3570</v>
      </c>
      <c r="I338" s="13">
        <v>44984</v>
      </c>
      <c r="J338" s="13">
        <v>44984</v>
      </c>
      <c r="K338" s="13">
        <v>0</v>
      </c>
      <c r="L338" s="35">
        <v>272582</v>
      </c>
      <c r="M338" s="13">
        <v>354955</v>
      </c>
      <c r="N338" s="13">
        <v>196405</v>
      </c>
      <c r="O338" s="13">
        <v>5299</v>
      </c>
      <c r="P338" s="13">
        <v>163849</v>
      </c>
      <c r="Q338" s="35">
        <v>41623</v>
      </c>
      <c r="R338" s="13">
        <v>90808</v>
      </c>
      <c r="S338" s="13">
        <v>0</v>
      </c>
      <c r="T338" s="13">
        <v>68106.75</v>
      </c>
      <c r="U338" s="35">
        <v>5011</v>
      </c>
      <c r="V338" s="13">
        <v>5226</v>
      </c>
      <c r="W338" s="13">
        <v>0</v>
      </c>
      <c r="X338" s="13">
        <v>3919.5</v>
      </c>
      <c r="Y338" s="35">
        <v>6226</v>
      </c>
      <c r="Z338" s="13">
        <v>115220</v>
      </c>
      <c r="AA338" s="13">
        <v>48516</v>
      </c>
      <c r="AB338" s="1">
        <v>51411</v>
      </c>
    </row>
    <row r="339" spans="1:28">
      <c r="A339" s="2">
        <v>820</v>
      </c>
      <c r="B339" s="1" t="s">
        <v>526</v>
      </c>
      <c r="C339" s="13">
        <v>2807620</v>
      </c>
      <c r="D339" s="13">
        <v>2750230.1501525035</v>
      </c>
      <c r="E339" s="13">
        <v>57390.229084820661</v>
      </c>
      <c r="F339" s="13">
        <v>3107674</v>
      </c>
      <c r="G339" s="13">
        <v>3057410</v>
      </c>
      <c r="H339" s="13">
        <v>50264</v>
      </c>
      <c r="I339" s="13">
        <v>97302</v>
      </c>
      <c r="J339" s="13">
        <v>94603</v>
      </c>
      <c r="K339" s="13">
        <v>2699</v>
      </c>
      <c r="L339" s="35">
        <v>597037</v>
      </c>
      <c r="M339" s="13">
        <v>711956</v>
      </c>
      <c r="N339" s="13">
        <v>571989</v>
      </c>
      <c r="O339" s="13">
        <v>15671</v>
      </c>
      <c r="P339" s="13">
        <v>155638</v>
      </c>
      <c r="Q339" s="35">
        <v>123566</v>
      </c>
      <c r="R339" s="13">
        <v>342407</v>
      </c>
      <c r="S339" s="13">
        <v>0</v>
      </c>
      <c r="T339" s="13">
        <v>256806</v>
      </c>
      <c r="U339" s="35">
        <v>7406</v>
      </c>
      <c r="V339" s="13">
        <v>38091</v>
      </c>
      <c r="W339" s="13">
        <v>1800</v>
      </c>
      <c r="X339" s="13">
        <v>28568.25</v>
      </c>
      <c r="Y339" s="35">
        <v>3867</v>
      </c>
      <c r="Z339" s="13">
        <v>42810</v>
      </c>
      <c r="AA339" s="13">
        <v>55901</v>
      </c>
      <c r="AB339" s="1">
        <v>-12648</v>
      </c>
    </row>
    <row r="340" spans="1:28">
      <c r="A340" s="2">
        <v>823</v>
      </c>
      <c r="B340" s="1" t="s">
        <v>258</v>
      </c>
      <c r="C340" s="13">
        <v>1037207</v>
      </c>
      <c r="D340" s="13">
        <v>1004217.578471451</v>
      </c>
      <c r="E340" s="13">
        <v>32988.977210317491</v>
      </c>
      <c r="F340" s="13">
        <v>1025289</v>
      </c>
      <c r="G340" s="13">
        <v>992491</v>
      </c>
      <c r="H340" s="13">
        <v>32798</v>
      </c>
      <c r="I340" s="13">
        <v>13117</v>
      </c>
      <c r="J340" s="13">
        <v>13117</v>
      </c>
      <c r="K340" s="13">
        <v>0</v>
      </c>
      <c r="L340" s="35">
        <v>437880</v>
      </c>
      <c r="M340" s="13">
        <v>498030</v>
      </c>
      <c r="N340" s="13">
        <v>220097</v>
      </c>
      <c r="O340" s="13">
        <v>0</v>
      </c>
      <c r="P340" s="13">
        <v>277933</v>
      </c>
      <c r="Q340" s="35">
        <v>68941</v>
      </c>
      <c r="R340" s="13">
        <v>118593</v>
      </c>
      <c r="S340" s="13">
        <v>0</v>
      </c>
      <c r="T340" s="13">
        <v>88945.5</v>
      </c>
      <c r="U340" s="35">
        <v>21729</v>
      </c>
      <c r="V340" s="13">
        <v>76361</v>
      </c>
      <c r="W340" s="13">
        <v>0</v>
      </c>
      <c r="X340" s="13">
        <v>57270.75</v>
      </c>
      <c r="Y340" s="35">
        <v>13109</v>
      </c>
      <c r="Z340" s="13">
        <v>507059</v>
      </c>
      <c r="AA340" s="13">
        <v>79633</v>
      </c>
      <c r="AB340" s="1">
        <v>326404</v>
      </c>
    </row>
    <row r="341" spans="1:28">
      <c r="A341" s="2">
        <v>824</v>
      </c>
      <c r="B341" s="1" t="s">
        <v>259</v>
      </c>
      <c r="C341" s="13">
        <v>2647236</v>
      </c>
      <c r="D341" s="13">
        <v>2555445.5359754208</v>
      </c>
      <c r="E341" s="13">
        <v>91790.485171387219</v>
      </c>
      <c r="F341" s="13">
        <v>2539882</v>
      </c>
      <c r="G341" s="13">
        <v>2468542</v>
      </c>
      <c r="H341" s="13">
        <v>71340</v>
      </c>
      <c r="I341" s="13">
        <v>115914</v>
      </c>
      <c r="J341" s="13">
        <v>114925</v>
      </c>
      <c r="K341" s="13">
        <v>989</v>
      </c>
      <c r="L341" s="35">
        <v>889508</v>
      </c>
      <c r="M341" s="13">
        <v>1074065</v>
      </c>
      <c r="N341" s="13">
        <v>429309</v>
      </c>
      <c r="O341" s="13">
        <v>240</v>
      </c>
      <c r="P341" s="13">
        <v>644996</v>
      </c>
      <c r="Q341" s="35">
        <v>111738</v>
      </c>
      <c r="R341" s="13">
        <v>200064</v>
      </c>
      <c r="S341" s="13">
        <v>0</v>
      </c>
      <c r="T341" s="13">
        <v>150048.75</v>
      </c>
      <c r="U341" s="35">
        <v>10536</v>
      </c>
      <c r="V341" s="13">
        <v>20979</v>
      </c>
      <c r="W341" s="13">
        <v>513</v>
      </c>
      <c r="X341" s="13">
        <v>15734.25</v>
      </c>
      <c r="Y341" s="35">
        <v>4470</v>
      </c>
      <c r="Z341" s="13">
        <v>162441</v>
      </c>
      <c r="AA341" s="13">
        <v>170721</v>
      </c>
      <c r="AB341" s="1">
        <v>427</v>
      </c>
    </row>
    <row r="342" spans="1:28">
      <c r="A342" s="2">
        <v>826</v>
      </c>
      <c r="B342" s="1" t="s">
        <v>260</v>
      </c>
      <c r="C342" s="13">
        <v>8409218</v>
      </c>
      <c r="D342" s="13">
        <v>8184888.863502943</v>
      </c>
      <c r="E342" s="13">
        <v>224329.31354849919</v>
      </c>
      <c r="F342" s="13">
        <v>8749917</v>
      </c>
      <c r="G342" s="13">
        <v>8428207</v>
      </c>
      <c r="H342" s="13">
        <v>321710</v>
      </c>
      <c r="I342" s="13">
        <v>305807</v>
      </c>
      <c r="J342" s="13">
        <v>301628</v>
      </c>
      <c r="K342" s="13">
        <v>4179</v>
      </c>
      <c r="L342" s="35">
        <v>2401464</v>
      </c>
      <c r="M342" s="13">
        <v>2775166</v>
      </c>
      <c r="N342" s="13">
        <v>2129352</v>
      </c>
      <c r="O342" s="13">
        <v>0</v>
      </c>
      <c r="P342" s="13">
        <v>645814</v>
      </c>
      <c r="Q342" s="35">
        <v>174385</v>
      </c>
      <c r="R342" s="13">
        <v>452324</v>
      </c>
      <c r="S342" s="13">
        <v>4536</v>
      </c>
      <c r="T342" s="13">
        <v>339243</v>
      </c>
      <c r="U342" s="35">
        <v>3277</v>
      </c>
      <c r="V342" s="13">
        <v>1</v>
      </c>
      <c r="W342" s="13">
        <v>0</v>
      </c>
      <c r="X342" s="13">
        <v>0</v>
      </c>
      <c r="Y342" s="35">
        <v>22068</v>
      </c>
      <c r="Z342" s="13">
        <v>532598</v>
      </c>
      <c r="AA342" s="13">
        <v>134702</v>
      </c>
      <c r="AB342" s="1">
        <v>308036</v>
      </c>
    </row>
    <row r="343" spans="1:28">
      <c r="A343" s="2">
        <v>828</v>
      </c>
      <c r="B343" s="1" t="s">
        <v>261</v>
      </c>
      <c r="C343" s="13">
        <v>15702939</v>
      </c>
      <c r="D343" s="13">
        <v>15295142.368589364</v>
      </c>
      <c r="E343" s="13">
        <v>407796.90137286048</v>
      </c>
      <c r="F343" s="13">
        <v>15756076</v>
      </c>
      <c r="G343" s="13">
        <v>15313777</v>
      </c>
      <c r="H343" s="13">
        <v>442299</v>
      </c>
      <c r="I343" s="13">
        <v>472495</v>
      </c>
      <c r="J343" s="13">
        <v>459231</v>
      </c>
      <c r="K343" s="13">
        <v>13264</v>
      </c>
      <c r="L343" s="35">
        <v>5718090</v>
      </c>
      <c r="M343" s="13">
        <v>7190531</v>
      </c>
      <c r="N343" s="13">
        <v>5660355</v>
      </c>
      <c r="O343" s="13">
        <v>0</v>
      </c>
      <c r="P343" s="13">
        <v>1530176</v>
      </c>
      <c r="Q343" s="35">
        <v>369016</v>
      </c>
      <c r="R343" s="13">
        <v>1498356</v>
      </c>
      <c r="S343" s="13">
        <v>24893</v>
      </c>
      <c r="T343" s="13">
        <v>1123767.75</v>
      </c>
      <c r="U343" s="35">
        <v>58532</v>
      </c>
      <c r="V343" s="13">
        <v>151248</v>
      </c>
      <c r="W343" s="13">
        <v>1574</v>
      </c>
      <c r="X343" s="13">
        <v>106394.25</v>
      </c>
      <c r="Y343" s="35">
        <v>23306</v>
      </c>
      <c r="Z343" s="13">
        <v>1002819</v>
      </c>
      <c r="AA343" s="13">
        <v>442612</v>
      </c>
      <c r="AB343" s="1">
        <v>51651</v>
      </c>
    </row>
    <row r="344" spans="1:28">
      <c r="A344" s="2">
        <v>840</v>
      </c>
      <c r="B344" s="1" t="s">
        <v>262</v>
      </c>
      <c r="C344" s="13">
        <v>3514995</v>
      </c>
      <c r="D344" s="13">
        <v>3473792.229256996</v>
      </c>
      <c r="E344" s="13">
        <v>41203.207191358902</v>
      </c>
      <c r="F344" s="13">
        <v>3579095</v>
      </c>
      <c r="G344" s="13">
        <v>3561195</v>
      </c>
      <c r="H344" s="13">
        <v>17900</v>
      </c>
      <c r="I344" s="13">
        <v>155875</v>
      </c>
      <c r="J344" s="13">
        <v>155875</v>
      </c>
      <c r="K344" s="13">
        <v>0</v>
      </c>
      <c r="L344" s="35">
        <v>810875</v>
      </c>
      <c r="M344" s="13">
        <v>920367</v>
      </c>
      <c r="N344" s="13">
        <v>719355</v>
      </c>
      <c r="O344" s="13">
        <v>0</v>
      </c>
      <c r="P344" s="13">
        <v>201012</v>
      </c>
      <c r="Q344" s="35">
        <v>155968</v>
      </c>
      <c r="R344" s="13">
        <v>436000</v>
      </c>
      <c r="S344" s="13">
        <v>4520</v>
      </c>
      <c r="T344" s="13">
        <v>327000.75</v>
      </c>
      <c r="U344" s="35">
        <v>30365</v>
      </c>
      <c r="V344" s="13">
        <v>73117</v>
      </c>
      <c r="W344" s="13">
        <v>0</v>
      </c>
      <c r="X344" s="13">
        <v>54465.75</v>
      </c>
      <c r="Y344" s="35">
        <v>3581</v>
      </c>
      <c r="Z344" s="13">
        <v>303347</v>
      </c>
      <c r="AA344" s="13">
        <v>26843</v>
      </c>
      <c r="AB344" s="1">
        <v>211377</v>
      </c>
    </row>
    <row r="345" spans="1:28">
      <c r="A345" s="2">
        <v>844</v>
      </c>
      <c r="B345" s="1" t="s">
        <v>409</v>
      </c>
      <c r="C345" s="13">
        <v>2035773</v>
      </c>
      <c r="D345" s="13">
        <v>1961156.4426470941</v>
      </c>
      <c r="E345" s="13">
        <v>74616.368411739924</v>
      </c>
      <c r="F345" s="13">
        <v>2015996</v>
      </c>
      <c r="G345" s="13">
        <v>1935672</v>
      </c>
      <c r="H345" s="13">
        <v>80324</v>
      </c>
      <c r="I345" s="13">
        <v>59499</v>
      </c>
      <c r="J345" s="13">
        <v>59499</v>
      </c>
      <c r="K345" s="13">
        <v>0</v>
      </c>
      <c r="L345" s="35">
        <v>623481</v>
      </c>
      <c r="M345" s="13">
        <v>704375</v>
      </c>
      <c r="N345" s="13">
        <v>492028</v>
      </c>
      <c r="O345" s="13">
        <v>1656</v>
      </c>
      <c r="P345" s="13">
        <v>214003</v>
      </c>
      <c r="Q345" s="35">
        <v>77190</v>
      </c>
      <c r="R345" s="13">
        <v>189295</v>
      </c>
      <c r="S345" s="13">
        <v>0</v>
      </c>
      <c r="T345" s="13">
        <v>141972</v>
      </c>
      <c r="U345" s="35">
        <v>8881</v>
      </c>
      <c r="V345" s="13">
        <v>28571</v>
      </c>
      <c r="W345" s="13">
        <v>0</v>
      </c>
      <c r="X345" s="13">
        <v>27930</v>
      </c>
      <c r="Y345" s="35">
        <v>2171</v>
      </c>
      <c r="Z345" s="13">
        <v>200368</v>
      </c>
      <c r="AA345" s="13">
        <v>39538</v>
      </c>
      <c r="AB345" s="1">
        <v>122388</v>
      </c>
    </row>
    <row r="346" spans="1:28">
      <c r="A346" s="2">
        <v>845</v>
      </c>
      <c r="B346" s="1" t="s">
        <v>263</v>
      </c>
      <c r="C346" s="13">
        <v>1759567</v>
      </c>
      <c r="D346" s="13">
        <v>1723804.8583166618</v>
      </c>
      <c r="E346" s="13">
        <v>35762.180219506365</v>
      </c>
      <c r="F346" s="13">
        <v>2088640</v>
      </c>
      <c r="G346" s="13">
        <v>2035850</v>
      </c>
      <c r="H346" s="13">
        <v>52790</v>
      </c>
      <c r="I346" s="13">
        <v>115664</v>
      </c>
      <c r="J346" s="13">
        <v>110496</v>
      </c>
      <c r="K346" s="13">
        <v>5168</v>
      </c>
      <c r="L346" s="35">
        <v>591274</v>
      </c>
      <c r="M346" s="13">
        <v>722372</v>
      </c>
      <c r="N346" s="13">
        <v>597012</v>
      </c>
      <c r="O346" s="13">
        <v>0</v>
      </c>
      <c r="P346" s="13">
        <v>125360</v>
      </c>
      <c r="Q346" s="35">
        <v>126525</v>
      </c>
      <c r="R346" s="13">
        <v>324888</v>
      </c>
      <c r="S346" s="13">
        <v>1603</v>
      </c>
      <c r="T346" s="13">
        <v>243666.75</v>
      </c>
      <c r="U346" s="35">
        <v>12704</v>
      </c>
      <c r="V346" s="13">
        <v>17243</v>
      </c>
      <c r="W346" s="13">
        <v>0</v>
      </c>
      <c r="X346" s="13">
        <v>12992.25</v>
      </c>
      <c r="Y346" s="35">
        <v>244</v>
      </c>
      <c r="Z346" s="13">
        <v>21613</v>
      </c>
      <c r="AA346" s="13">
        <v>11893</v>
      </c>
      <c r="AB346" s="1">
        <v>-1180</v>
      </c>
    </row>
    <row r="347" spans="1:28">
      <c r="A347" s="2">
        <v>846</v>
      </c>
      <c r="B347" s="1" t="s">
        <v>410</v>
      </c>
      <c r="C347" s="13">
        <v>1360143</v>
      </c>
      <c r="D347" s="13">
        <v>1327134.430523623</v>
      </c>
      <c r="E347" s="13">
        <v>33008.985890037475</v>
      </c>
      <c r="F347" s="13">
        <v>1318266</v>
      </c>
      <c r="G347" s="13">
        <v>1291575</v>
      </c>
      <c r="H347" s="13">
        <v>26691</v>
      </c>
      <c r="I347" s="13">
        <v>28502</v>
      </c>
      <c r="J347" s="13">
        <v>28502</v>
      </c>
      <c r="K347" s="13">
        <v>0</v>
      </c>
      <c r="L347" s="35">
        <v>272924</v>
      </c>
      <c r="M347" s="13">
        <v>343819</v>
      </c>
      <c r="N347" s="13">
        <v>204702</v>
      </c>
      <c r="O347" s="13">
        <v>0</v>
      </c>
      <c r="P347" s="13">
        <v>139117</v>
      </c>
      <c r="Q347" s="35">
        <v>103204</v>
      </c>
      <c r="R347" s="13">
        <v>178399</v>
      </c>
      <c r="S347" s="13">
        <v>2747</v>
      </c>
      <c r="T347" s="13">
        <v>133800</v>
      </c>
      <c r="U347" s="35">
        <v>17582</v>
      </c>
      <c r="V347" s="13">
        <v>30593</v>
      </c>
      <c r="W347" s="13">
        <v>0</v>
      </c>
      <c r="X347" s="13">
        <v>22944.75</v>
      </c>
      <c r="Y347" s="35">
        <v>25075</v>
      </c>
      <c r="Z347" s="13">
        <v>238563</v>
      </c>
      <c r="AA347" s="13">
        <v>112652</v>
      </c>
      <c r="AB347" s="1">
        <v>98399</v>
      </c>
    </row>
    <row r="348" spans="1:28">
      <c r="A348" s="2">
        <v>847</v>
      </c>
      <c r="B348" s="1" t="s">
        <v>264</v>
      </c>
      <c r="C348" s="13">
        <v>1792178</v>
      </c>
      <c r="D348" s="13">
        <v>1762280.1573380674</v>
      </c>
      <c r="E348" s="13">
        <v>29898.303149571642</v>
      </c>
      <c r="F348" s="13">
        <v>1730237</v>
      </c>
      <c r="G348" s="13">
        <v>1704982</v>
      </c>
      <c r="H348" s="13">
        <v>25255</v>
      </c>
      <c r="I348" s="13">
        <v>38720</v>
      </c>
      <c r="J348" s="13">
        <v>38720</v>
      </c>
      <c r="K348" s="13">
        <v>0</v>
      </c>
      <c r="L348" s="35">
        <v>416743</v>
      </c>
      <c r="M348" s="13">
        <v>514353</v>
      </c>
      <c r="N348" s="13">
        <v>289630</v>
      </c>
      <c r="O348" s="13">
        <v>0</v>
      </c>
      <c r="P348" s="13">
        <v>224723</v>
      </c>
      <c r="Q348" s="35">
        <v>75177</v>
      </c>
      <c r="R348" s="13">
        <v>266629</v>
      </c>
      <c r="S348" s="13">
        <v>1442</v>
      </c>
      <c r="T348" s="13">
        <v>199972.5</v>
      </c>
      <c r="U348" s="35">
        <v>19026</v>
      </c>
      <c r="V348" s="13">
        <v>48031</v>
      </c>
      <c r="W348" s="13">
        <v>1071</v>
      </c>
      <c r="X348" s="13">
        <v>36023.25</v>
      </c>
      <c r="Y348" s="35">
        <v>5665</v>
      </c>
      <c r="Z348" s="13">
        <v>130693</v>
      </c>
      <c r="AA348" s="13">
        <v>235853</v>
      </c>
      <c r="AB348" s="1">
        <v>-74782</v>
      </c>
    </row>
    <row r="349" spans="1:28">
      <c r="A349" s="2">
        <v>848</v>
      </c>
      <c r="B349" s="1" t="s">
        <v>265</v>
      </c>
      <c r="C349" s="13">
        <v>1850369</v>
      </c>
      <c r="D349" s="13">
        <v>1810294.6087115882</v>
      </c>
      <c r="E349" s="13">
        <v>40074.71765515217</v>
      </c>
      <c r="F349" s="13">
        <v>1915450</v>
      </c>
      <c r="G349" s="13">
        <v>1885741</v>
      </c>
      <c r="H349" s="13">
        <v>29709</v>
      </c>
      <c r="I349" s="13">
        <v>34595</v>
      </c>
      <c r="J349" s="13">
        <v>34595</v>
      </c>
      <c r="K349" s="13">
        <v>0</v>
      </c>
      <c r="L349" s="35">
        <v>436821</v>
      </c>
      <c r="M349" s="13">
        <v>496721</v>
      </c>
      <c r="N349" s="13">
        <v>384216</v>
      </c>
      <c r="O349" s="13">
        <v>0</v>
      </c>
      <c r="P349" s="13">
        <v>112505</v>
      </c>
      <c r="Q349" s="35">
        <v>72145</v>
      </c>
      <c r="R349" s="13">
        <v>135732</v>
      </c>
      <c r="S349" s="13">
        <v>0</v>
      </c>
      <c r="T349" s="13">
        <v>101799.75</v>
      </c>
      <c r="U349" s="35">
        <v>8448</v>
      </c>
      <c r="V349" s="13">
        <v>26175</v>
      </c>
      <c r="W349" s="13">
        <v>0</v>
      </c>
      <c r="X349" s="13">
        <v>19631.25</v>
      </c>
      <c r="Y349" s="35">
        <v>0</v>
      </c>
      <c r="Z349" s="13">
        <v>85861</v>
      </c>
      <c r="AA349" s="13">
        <v>7385</v>
      </c>
      <c r="AB349" s="1">
        <v>61848</v>
      </c>
    </row>
    <row r="350" spans="1:28">
      <c r="A350" s="2">
        <v>851</v>
      </c>
      <c r="B350" s="1" t="s">
        <v>266</v>
      </c>
      <c r="C350" s="13">
        <v>2464131</v>
      </c>
      <c r="D350" s="13">
        <v>2409514.2475987989</v>
      </c>
      <c r="E350" s="13">
        <v>54617.026075631788</v>
      </c>
      <c r="F350" s="13">
        <v>2650377</v>
      </c>
      <c r="G350" s="13">
        <v>2567127</v>
      </c>
      <c r="H350" s="13">
        <v>83250</v>
      </c>
      <c r="I350" s="13">
        <v>130956</v>
      </c>
      <c r="J350" s="13">
        <v>127323</v>
      </c>
      <c r="K350" s="13">
        <v>3633</v>
      </c>
      <c r="L350" s="35">
        <v>804197</v>
      </c>
      <c r="M350" s="13">
        <v>979042</v>
      </c>
      <c r="N350" s="13">
        <v>516522</v>
      </c>
      <c r="O350" s="13">
        <v>24855</v>
      </c>
      <c r="P350" s="13">
        <v>487375</v>
      </c>
      <c r="Q350" s="35">
        <v>140761</v>
      </c>
      <c r="R350" s="13">
        <v>438485</v>
      </c>
      <c r="S350" s="13">
        <v>779</v>
      </c>
      <c r="T350" s="13">
        <v>328864.5</v>
      </c>
      <c r="U350" s="35">
        <v>29616</v>
      </c>
      <c r="V350" s="13">
        <v>106208</v>
      </c>
      <c r="W350" s="13">
        <v>0</v>
      </c>
      <c r="X350" s="13">
        <v>79321.5</v>
      </c>
      <c r="Y350" s="35">
        <v>14454</v>
      </c>
      <c r="Z350" s="13">
        <v>74188</v>
      </c>
      <c r="AA350" s="13">
        <v>81622</v>
      </c>
      <c r="AB350" s="1">
        <v>-2434</v>
      </c>
    </row>
    <row r="351" spans="1:28">
      <c r="A351" s="2">
        <v>852</v>
      </c>
      <c r="B351" s="1" t="s">
        <v>267</v>
      </c>
      <c r="C351" s="13">
        <v>835842</v>
      </c>
      <c r="D351" s="13">
        <v>835842.18902845494</v>
      </c>
      <c r="E351" s="13">
        <v>0</v>
      </c>
      <c r="F351" s="13">
        <v>1117041</v>
      </c>
      <c r="G351" s="13">
        <v>1117041</v>
      </c>
      <c r="H351" s="13">
        <v>0</v>
      </c>
      <c r="I351" s="13">
        <v>11140</v>
      </c>
      <c r="J351" s="13">
        <v>11140</v>
      </c>
      <c r="K351" s="13">
        <v>0</v>
      </c>
      <c r="L351" s="35">
        <v>244667</v>
      </c>
      <c r="M351" s="13">
        <v>323401</v>
      </c>
      <c r="N351" s="13">
        <v>271969</v>
      </c>
      <c r="O351" s="13">
        <v>19766</v>
      </c>
      <c r="P351" s="13">
        <v>71198</v>
      </c>
      <c r="Q351" s="35">
        <v>56307</v>
      </c>
      <c r="R351" s="13">
        <v>80156</v>
      </c>
      <c r="S351" s="13">
        <v>0</v>
      </c>
      <c r="T351" s="13">
        <v>60117.75</v>
      </c>
      <c r="U351" s="35">
        <v>10602</v>
      </c>
      <c r="V351" s="13">
        <v>19855</v>
      </c>
      <c r="W351" s="13">
        <v>0</v>
      </c>
      <c r="X351" s="13">
        <v>12938.25</v>
      </c>
      <c r="Y351" s="35">
        <v>4588</v>
      </c>
      <c r="Z351" s="13">
        <v>7075</v>
      </c>
      <c r="AA351" s="13">
        <v>1160</v>
      </c>
      <c r="AB351" s="1">
        <v>4828</v>
      </c>
    </row>
    <row r="352" spans="1:28">
      <c r="A352" s="2">
        <v>855</v>
      </c>
      <c r="B352" s="1" t="s">
        <v>268</v>
      </c>
      <c r="C352" s="13">
        <v>74001109</v>
      </c>
      <c r="D352" s="13">
        <v>72464809.181867763</v>
      </c>
      <c r="E352" s="13">
        <v>1536299.7766994021</v>
      </c>
      <c r="F352" s="13">
        <v>64819340</v>
      </c>
      <c r="G352" s="13">
        <v>63086960</v>
      </c>
      <c r="H352" s="13">
        <v>1732380</v>
      </c>
      <c r="I352" s="13">
        <v>2266809</v>
      </c>
      <c r="J352" s="13">
        <v>2165774</v>
      </c>
      <c r="K352" s="13">
        <v>101035</v>
      </c>
      <c r="L352" s="35">
        <v>28648787</v>
      </c>
      <c r="M352" s="13">
        <v>32485795</v>
      </c>
      <c r="N352" s="13">
        <v>22094248</v>
      </c>
      <c r="O352" s="13">
        <v>0</v>
      </c>
      <c r="P352" s="13">
        <v>10391547</v>
      </c>
      <c r="Q352" s="35">
        <v>1140154</v>
      </c>
      <c r="R352" s="13">
        <v>3044394</v>
      </c>
      <c r="S352" s="13">
        <v>10257</v>
      </c>
      <c r="T352" s="13">
        <v>2283296.25</v>
      </c>
      <c r="U352" s="35">
        <v>145630</v>
      </c>
      <c r="V352" s="13">
        <v>467937</v>
      </c>
      <c r="W352" s="13">
        <v>27909</v>
      </c>
      <c r="X352" s="13">
        <v>350427</v>
      </c>
      <c r="Y352" s="35">
        <v>84459</v>
      </c>
      <c r="Z352" s="13">
        <v>1356211</v>
      </c>
      <c r="AA352" s="13">
        <v>513012</v>
      </c>
      <c r="AB352" s="1">
        <v>652636</v>
      </c>
    </row>
    <row r="353" spans="1:28">
      <c r="A353" s="2">
        <v>856</v>
      </c>
      <c r="B353" s="1" t="s">
        <v>269</v>
      </c>
      <c r="C353" s="13">
        <v>6453872</v>
      </c>
      <c r="D353" s="13">
        <v>6290934.2863471331</v>
      </c>
      <c r="E353" s="13">
        <v>162937.34851968303</v>
      </c>
      <c r="F353" s="13">
        <v>7931880</v>
      </c>
      <c r="G353" s="13">
        <v>7480274</v>
      </c>
      <c r="H353" s="13">
        <v>451606</v>
      </c>
      <c r="I353" s="13">
        <v>1578689</v>
      </c>
      <c r="J353" s="13">
        <v>1301575</v>
      </c>
      <c r="K353" s="13">
        <v>277114</v>
      </c>
      <c r="L353" s="35">
        <v>1825998</v>
      </c>
      <c r="M353" s="13">
        <v>2272716</v>
      </c>
      <c r="N353" s="13">
        <v>1274920</v>
      </c>
      <c r="O353" s="13">
        <v>1156</v>
      </c>
      <c r="P353" s="13">
        <v>998952</v>
      </c>
      <c r="Q353" s="35">
        <v>158933</v>
      </c>
      <c r="R353" s="13">
        <v>414926</v>
      </c>
      <c r="S353" s="13">
        <v>943</v>
      </c>
      <c r="T353" s="13">
        <v>311195.25</v>
      </c>
      <c r="U353" s="35">
        <v>28540</v>
      </c>
      <c r="V353" s="13">
        <v>77457</v>
      </c>
      <c r="W353" s="13">
        <v>0</v>
      </c>
      <c r="X353" s="13">
        <v>58092.75</v>
      </c>
      <c r="Y353" s="35">
        <v>34362</v>
      </c>
      <c r="Z353" s="13">
        <v>315182</v>
      </c>
      <c r="AA353" s="13">
        <v>272613</v>
      </c>
      <c r="AB353" s="1">
        <v>35779</v>
      </c>
    </row>
    <row r="354" spans="1:28">
      <c r="A354" s="2">
        <v>858</v>
      </c>
      <c r="B354" s="1" t="s">
        <v>270</v>
      </c>
      <c r="C354" s="13">
        <v>5389237</v>
      </c>
      <c r="D354" s="13">
        <v>5303367.2992090397</v>
      </c>
      <c r="E354" s="13">
        <v>85869.249886255231</v>
      </c>
      <c r="F354" s="13">
        <v>6063849</v>
      </c>
      <c r="G354" s="13">
        <v>5978647</v>
      </c>
      <c r="H354" s="13">
        <v>85202</v>
      </c>
      <c r="I354" s="13">
        <v>101624</v>
      </c>
      <c r="J354" s="13">
        <v>85305</v>
      </c>
      <c r="K354" s="13">
        <v>16319</v>
      </c>
      <c r="L354" s="35">
        <v>1163235</v>
      </c>
      <c r="M354" s="13">
        <v>1465069</v>
      </c>
      <c r="N354" s="13">
        <v>1031649</v>
      </c>
      <c r="O354" s="13">
        <v>2022</v>
      </c>
      <c r="P354" s="13">
        <v>435442</v>
      </c>
      <c r="Q354" s="35">
        <v>308468</v>
      </c>
      <c r="R354" s="13">
        <v>553038</v>
      </c>
      <c r="S354" s="13">
        <v>6807</v>
      </c>
      <c r="T354" s="13">
        <v>414779.25</v>
      </c>
      <c r="U354" s="35">
        <v>25143</v>
      </c>
      <c r="V354" s="13">
        <v>41164</v>
      </c>
      <c r="W354" s="13">
        <v>0</v>
      </c>
      <c r="X354" s="13">
        <v>30873</v>
      </c>
      <c r="Y354" s="35">
        <v>17136</v>
      </c>
      <c r="Z354" s="13">
        <v>201482</v>
      </c>
      <c r="AA354" s="13">
        <v>85211</v>
      </c>
      <c r="AB354" s="1">
        <v>89025</v>
      </c>
    </row>
    <row r="355" spans="1:28">
      <c r="A355" s="2">
        <v>860</v>
      </c>
      <c r="B355" s="1" t="s">
        <v>411</v>
      </c>
      <c r="C355" s="13">
        <v>3609196</v>
      </c>
      <c r="D355" s="13">
        <v>3461379.8729774966</v>
      </c>
      <c r="E355" s="13">
        <v>147816.12229930543</v>
      </c>
      <c r="F355" s="13">
        <v>3575604</v>
      </c>
      <c r="G355" s="13">
        <v>3400698</v>
      </c>
      <c r="H355" s="13">
        <v>174906</v>
      </c>
      <c r="I355" s="13">
        <v>165534</v>
      </c>
      <c r="J355" s="13">
        <v>161758</v>
      </c>
      <c r="K355" s="13">
        <v>3776</v>
      </c>
      <c r="L355" s="35">
        <v>1169355</v>
      </c>
      <c r="M355" s="13">
        <v>1430843</v>
      </c>
      <c r="N355" s="13">
        <v>885422</v>
      </c>
      <c r="O355" s="13">
        <v>0</v>
      </c>
      <c r="P355" s="13">
        <v>545421</v>
      </c>
      <c r="Q355" s="35">
        <v>75125</v>
      </c>
      <c r="R355" s="13">
        <v>331051</v>
      </c>
      <c r="S355" s="13">
        <v>586</v>
      </c>
      <c r="T355" s="13">
        <v>248288.25</v>
      </c>
      <c r="U355" s="35">
        <v>26220</v>
      </c>
      <c r="V355" s="13">
        <v>52668</v>
      </c>
      <c r="W355" s="13">
        <v>0</v>
      </c>
      <c r="X355" s="13">
        <v>37923</v>
      </c>
      <c r="Y355" s="35">
        <v>3216</v>
      </c>
      <c r="Z355" s="13">
        <v>365529</v>
      </c>
      <c r="AA355" s="13">
        <v>435281</v>
      </c>
      <c r="AB355" s="1">
        <v>-49979</v>
      </c>
    </row>
    <row r="356" spans="1:28">
      <c r="A356" s="2">
        <v>861</v>
      </c>
      <c r="B356" s="1" t="s">
        <v>271</v>
      </c>
      <c r="C356" s="13">
        <v>5611122</v>
      </c>
      <c r="D356" s="13">
        <v>5462865.6506772581</v>
      </c>
      <c r="E356" s="13">
        <v>148256.31325314494</v>
      </c>
      <c r="F356" s="13">
        <v>5628080</v>
      </c>
      <c r="G356" s="13">
        <v>5473328</v>
      </c>
      <c r="H356" s="13">
        <v>154752</v>
      </c>
      <c r="I356" s="13">
        <v>186879</v>
      </c>
      <c r="J356" s="13">
        <v>125764</v>
      </c>
      <c r="K356" s="13">
        <v>61115</v>
      </c>
      <c r="L356" s="35">
        <v>1705615</v>
      </c>
      <c r="M356" s="13">
        <v>2004915</v>
      </c>
      <c r="N356" s="13">
        <v>1358904</v>
      </c>
      <c r="O356" s="13">
        <v>0</v>
      </c>
      <c r="P356" s="13">
        <v>646011</v>
      </c>
      <c r="Q356" s="35">
        <v>278712</v>
      </c>
      <c r="R356" s="13">
        <v>552469</v>
      </c>
      <c r="S356" s="13">
        <v>2566</v>
      </c>
      <c r="T356" s="13">
        <v>414352.5</v>
      </c>
      <c r="U356" s="35">
        <v>39683</v>
      </c>
      <c r="V356" s="13">
        <v>110879</v>
      </c>
      <c r="W356" s="13">
        <v>1539</v>
      </c>
      <c r="X356" s="13">
        <v>83159.25</v>
      </c>
      <c r="Y356" s="35">
        <v>24371</v>
      </c>
      <c r="Z356" s="13">
        <v>435639</v>
      </c>
      <c r="AA356" s="13">
        <v>99935</v>
      </c>
      <c r="AB356" s="1">
        <v>253064</v>
      </c>
    </row>
    <row r="357" spans="1:28">
      <c r="A357" s="2">
        <v>865</v>
      </c>
      <c r="B357" s="1" t="s">
        <v>272</v>
      </c>
      <c r="C357" s="13">
        <v>2464235</v>
      </c>
      <c r="D357" s="13">
        <v>2451304.4298738637</v>
      </c>
      <c r="E357" s="13">
        <v>12930.94274703076</v>
      </c>
      <c r="F357" s="13">
        <v>2624849</v>
      </c>
      <c r="G357" s="13">
        <v>2605857</v>
      </c>
      <c r="H357" s="13">
        <v>18992</v>
      </c>
      <c r="I357" s="13">
        <v>68216</v>
      </c>
      <c r="J357" s="13">
        <v>68216</v>
      </c>
      <c r="K357" s="13">
        <v>0</v>
      </c>
      <c r="L357" s="35">
        <v>898479</v>
      </c>
      <c r="M357" s="13">
        <v>1128916</v>
      </c>
      <c r="N357" s="13">
        <v>747370</v>
      </c>
      <c r="O357" s="13">
        <v>52227</v>
      </c>
      <c r="P357" s="13">
        <v>433773</v>
      </c>
      <c r="Q357" s="35">
        <v>75214</v>
      </c>
      <c r="R357" s="13">
        <v>158809</v>
      </c>
      <c r="S357" s="13">
        <v>2693</v>
      </c>
      <c r="T357" s="13">
        <v>119107.5</v>
      </c>
      <c r="U357" s="35">
        <v>27313</v>
      </c>
      <c r="V357" s="13">
        <v>38638</v>
      </c>
      <c r="W357" s="13">
        <v>0</v>
      </c>
      <c r="X357" s="13">
        <v>28978.5</v>
      </c>
      <c r="Y357" s="35">
        <v>3801</v>
      </c>
      <c r="Z357" s="13">
        <v>91310</v>
      </c>
      <c r="AA357" s="13">
        <v>15686</v>
      </c>
      <c r="AB357" s="1">
        <v>57108</v>
      </c>
    </row>
    <row r="358" spans="1:28">
      <c r="A358" s="2">
        <v>866</v>
      </c>
      <c r="B358" s="1" t="s">
        <v>273</v>
      </c>
      <c r="C358" s="13">
        <v>2125258</v>
      </c>
      <c r="D358" s="13">
        <v>2041263.2819557968</v>
      </c>
      <c r="E358" s="13">
        <v>83995.103552484012</v>
      </c>
      <c r="F358" s="13">
        <v>2345988</v>
      </c>
      <c r="G358" s="13">
        <v>2217093</v>
      </c>
      <c r="H358" s="13">
        <v>128895</v>
      </c>
      <c r="I358" s="13">
        <v>72698</v>
      </c>
      <c r="J358" s="13">
        <v>69186</v>
      </c>
      <c r="K358" s="13">
        <v>3512</v>
      </c>
      <c r="L358" s="35">
        <v>352711</v>
      </c>
      <c r="M358" s="13">
        <v>479964</v>
      </c>
      <c r="N358" s="13">
        <v>242916</v>
      </c>
      <c r="O358" s="13">
        <v>0</v>
      </c>
      <c r="P358" s="13">
        <v>237048</v>
      </c>
      <c r="Q358" s="35">
        <v>97785</v>
      </c>
      <c r="R358" s="13">
        <v>161931</v>
      </c>
      <c r="S358" s="13">
        <v>1482</v>
      </c>
      <c r="T358" s="13">
        <v>121449</v>
      </c>
      <c r="U358" s="35">
        <v>10270</v>
      </c>
      <c r="V358" s="13">
        <v>47421</v>
      </c>
      <c r="W358" s="13">
        <v>0</v>
      </c>
      <c r="X358" s="13">
        <v>35565.75</v>
      </c>
      <c r="Y358" s="35">
        <v>369</v>
      </c>
      <c r="Z358" s="13">
        <v>36633</v>
      </c>
      <c r="AA358" s="13">
        <v>9523</v>
      </c>
      <c r="AB358" s="1">
        <v>21267</v>
      </c>
    </row>
    <row r="359" spans="1:28">
      <c r="A359" s="2">
        <v>867</v>
      </c>
      <c r="B359" s="1" t="s">
        <v>274</v>
      </c>
      <c r="C359" s="13">
        <v>7823169</v>
      </c>
      <c r="D359" s="13">
        <v>7551184.1800068105</v>
      </c>
      <c r="E359" s="13">
        <v>271984.65299356019</v>
      </c>
      <c r="F359" s="13">
        <v>7190790</v>
      </c>
      <c r="G359" s="13">
        <v>6964456</v>
      </c>
      <c r="H359" s="13">
        <v>226334</v>
      </c>
      <c r="I359" s="13">
        <v>166504</v>
      </c>
      <c r="J359" s="13">
        <v>157055</v>
      </c>
      <c r="K359" s="13">
        <v>9449</v>
      </c>
      <c r="L359" s="35">
        <v>2606591</v>
      </c>
      <c r="M359" s="13">
        <v>2846816</v>
      </c>
      <c r="N359" s="13">
        <v>2898418</v>
      </c>
      <c r="O359" s="13">
        <v>148864</v>
      </c>
      <c r="P359" s="13">
        <v>97262</v>
      </c>
      <c r="Q359" s="35">
        <v>267563</v>
      </c>
      <c r="R359" s="13">
        <v>546258</v>
      </c>
      <c r="S359" s="13">
        <v>4233</v>
      </c>
      <c r="T359" s="13">
        <v>409694.25</v>
      </c>
      <c r="U359" s="35">
        <v>39420</v>
      </c>
      <c r="V359" s="13">
        <v>97479</v>
      </c>
      <c r="W359" s="13">
        <v>0</v>
      </c>
      <c r="X359" s="13">
        <v>73109.25</v>
      </c>
      <c r="Y359" s="35">
        <v>6961</v>
      </c>
      <c r="Z359" s="13">
        <v>63864</v>
      </c>
      <c r="AA359" s="13">
        <v>40989</v>
      </c>
      <c r="AB359" s="1">
        <v>19439</v>
      </c>
    </row>
    <row r="360" spans="1:28">
      <c r="A360" s="2">
        <v>870</v>
      </c>
      <c r="B360" s="1" t="s">
        <v>275</v>
      </c>
      <c r="C360" s="13">
        <v>2005975</v>
      </c>
      <c r="D360" s="13">
        <v>2002154.2605053643</v>
      </c>
      <c r="E360" s="13">
        <v>3820.3239145343614</v>
      </c>
      <c r="F360" s="13">
        <v>1959151</v>
      </c>
      <c r="G360" s="13">
        <v>1953382</v>
      </c>
      <c r="H360" s="13">
        <v>5769</v>
      </c>
      <c r="I360" s="13">
        <v>123515</v>
      </c>
      <c r="J360" s="13">
        <v>117858</v>
      </c>
      <c r="K360" s="13">
        <v>5657</v>
      </c>
      <c r="L360" s="35">
        <v>375557</v>
      </c>
      <c r="M360" s="13">
        <v>407124</v>
      </c>
      <c r="N360" s="13">
        <v>495715</v>
      </c>
      <c r="O360" s="13">
        <v>1025</v>
      </c>
      <c r="P360" s="13">
        <v>-87566</v>
      </c>
      <c r="Q360" s="35">
        <v>38712</v>
      </c>
      <c r="R360" s="13">
        <v>94412</v>
      </c>
      <c r="S360" s="13">
        <v>463</v>
      </c>
      <c r="T360" s="13">
        <v>70809.75</v>
      </c>
      <c r="U360" s="35">
        <v>32634</v>
      </c>
      <c r="V360" s="13">
        <v>95154</v>
      </c>
      <c r="W360" s="13">
        <v>375</v>
      </c>
      <c r="X360" s="13">
        <v>70694.25</v>
      </c>
      <c r="Y360" s="35">
        <v>4697</v>
      </c>
      <c r="Z360" s="13">
        <v>96363</v>
      </c>
      <c r="AA360" s="13">
        <v>13155</v>
      </c>
      <c r="AB360" s="1">
        <v>64577</v>
      </c>
    </row>
    <row r="361" spans="1:28">
      <c r="A361" s="2">
        <v>873</v>
      </c>
      <c r="B361" s="1" t="s">
        <v>276</v>
      </c>
      <c r="C361" s="13">
        <v>2255419</v>
      </c>
      <c r="D361" s="13">
        <v>2228882.2918716078</v>
      </c>
      <c r="E361" s="13">
        <v>26536.84495661543</v>
      </c>
      <c r="F361" s="13">
        <v>2651732</v>
      </c>
      <c r="G361" s="13">
        <v>2597161</v>
      </c>
      <c r="H361" s="13">
        <v>54571</v>
      </c>
      <c r="I361" s="13">
        <v>61694</v>
      </c>
      <c r="J361" s="13">
        <v>61694</v>
      </c>
      <c r="K361" s="13">
        <v>0</v>
      </c>
      <c r="L361" s="35">
        <v>605419</v>
      </c>
      <c r="M361" s="13">
        <v>691162</v>
      </c>
      <c r="N361" s="13">
        <v>559946</v>
      </c>
      <c r="O361" s="13">
        <v>2974</v>
      </c>
      <c r="P361" s="13">
        <v>134190</v>
      </c>
      <c r="Q361" s="35">
        <v>161089</v>
      </c>
      <c r="R361" s="13">
        <v>548556</v>
      </c>
      <c r="S361" s="13">
        <v>0</v>
      </c>
      <c r="T361" s="13">
        <v>411417.75</v>
      </c>
      <c r="U361" s="35">
        <v>22909</v>
      </c>
      <c r="V361" s="13">
        <v>37091</v>
      </c>
      <c r="W361" s="13">
        <v>0</v>
      </c>
      <c r="X361" s="13">
        <v>27019.5</v>
      </c>
      <c r="Y361" s="35">
        <v>24950</v>
      </c>
      <c r="Z361" s="13">
        <v>379890</v>
      </c>
      <c r="AA361" s="13">
        <v>0</v>
      </c>
      <c r="AB361" s="1">
        <v>287376</v>
      </c>
    </row>
    <row r="362" spans="1:28">
      <c r="A362" s="2">
        <v>874</v>
      </c>
      <c r="B362" s="1" t="s">
        <v>277</v>
      </c>
      <c r="C362" s="13">
        <v>808369</v>
      </c>
      <c r="D362" s="13">
        <v>800069.78997273766</v>
      </c>
      <c r="E362" s="13">
        <v>8299.6003478466482</v>
      </c>
      <c r="F362" s="13">
        <v>899830</v>
      </c>
      <c r="G362" s="13">
        <v>864921</v>
      </c>
      <c r="H362" s="13">
        <v>34909</v>
      </c>
      <c r="I362" s="13">
        <v>36908</v>
      </c>
      <c r="J362" s="13">
        <v>36908</v>
      </c>
      <c r="K362" s="13">
        <v>0</v>
      </c>
      <c r="L362" s="35">
        <v>211861</v>
      </c>
      <c r="M362" s="13">
        <v>261508</v>
      </c>
      <c r="N362" s="13">
        <v>259495</v>
      </c>
      <c r="O362" s="13">
        <v>0</v>
      </c>
      <c r="P362" s="13">
        <v>2013</v>
      </c>
      <c r="Q362" s="35">
        <v>30619</v>
      </c>
      <c r="R362" s="13">
        <v>76811</v>
      </c>
      <c r="S362" s="13">
        <v>1849</v>
      </c>
      <c r="T362" s="13">
        <v>57609</v>
      </c>
      <c r="U362" s="35">
        <v>16378</v>
      </c>
      <c r="V362" s="13">
        <v>47802</v>
      </c>
      <c r="W362" s="13">
        <v>0</v>
      </c>
      <c r="X362" s="13">
        <v>35650.5</v>
      </c>
      <c r="Y362" s="35">
        <v>11840</v>
      </c>
      <c r="Z362" s="13">
        <v>536</v>
      </c>
      <c r="AA362" s="13">
        <v>3107</v>
      </c>
      <c r="AB362" s="1">
        <v>-1848</v>
      </c>
    </row>
    <row r="363" spans="1:28">
      <c r="A363" s="2">
        <v>879</v>
      </c>
      <c r="B363" s="1" t="s">
        <v>278</v>
      </c>
      <c r="C363" s="13">
        <v>1230416</v>
      </c>
      <c r="D363" s="13">
        <v>1176560.743694782</v>
      </c>
      <c r="E363" s="13">
        <v>53855.362334291312</v>
      </c>
      <c r="F363" s="13">
        <v>1122031</v>
      </c>
      <c r="G363" s="13">
        <v>1075237</v>
      </c>
      <c r="H363" s="13">
        <v>46794</v>
      </c>
      <c r="I363" s="13">
        <v>17487</v>
      </c>
      <c r="J363" s="13">
        <v>17487</v>
      </c>
      <c r="K363" s="13">
        <v>0</v>
      </c>
      <c r="L363" s="35">
        <v>415386</v>
      </c>
      <c r="M363" s="13">
        <v>484221</v>
      </c>
      <c r="N363" s="13">
        <v>363121</v>
      </c>
      <c r="O363" s="13">
        <v>9626</v>
      </c>
      <c r="P363" s="13">
        <v>130726</v>
      </c>
      <c r="Q363" s="35">
        <v>78548</v>
      </c>
      <c r="R363" s="13">
        <v>283177</v>
      </c>
      <c r="S363" s="13">
        <v>0</v>
      </c>
      <c r="T363" s="13">
        <v>212383.5</v>
      </c>
      <c r="U363" s="35">
        <v>22748</v>
      </c>
      <c r="V363" s="13">
        <v>58759</v>
      </c>
      <c r="W363" s="13">
        <v>0</v>
      </c>
      <c r="X363" s="13">
        <v>44069.25</v>
      </c>
      <c r="Y363" s="35">
        <v>4370</v>
      </c>
      <c r="Z363" s="13">
        <v>650507</v>
      </c>
      <c r="AA363" s="13">
        <v>275667</v>
      </c>
      <c r="AB363" s="1">
        <v>286233</v>
      </c>
    </row>
    <row r="364" spans="1:28">
      <c r="A364" s="2">
        <v>880</v>
      </c>
      <c r="B364" s="1" t="s">
        <v>279</v>
      </c>
      <c r="C364" s="13">
        <v>1298610</v>
      </c>
      <c r="D364" s="13">
        <v>1265574.5152100096</v>
      </c>
      <c r="E364" s="13">
        <v>33035.664129664103</v>
      </c>
      <c r="F364" s="13">
        <v>1439270</v>
      </c>
      <c r="G364" s="13">
        <v>1403580</v>
      </c>
      <c r="H364" s="13">
        <v>35690</v>
      </c>
      <c r="I364" s="13">
        <v>80790</v>
      </c>
      <c r="J364" s="13">
        <v>80722</v>
      </c>
      <c r="K364" s="13">
        <v>68</v>
      </c>
      <c r="L364" s="35">
        <v>302289</v>
      </c>
      <c r="M364" s="13">
        <v>412599</v>
      </c>
      <c r="N364" s="13">
        <v>227706</v>
      </c>
      <c r="O364" s="13">
        <v>0</v>
      </c>
      <c r="P364" s="13">
        <v>184893</v>
      </c>
      <c r="Q364" s="35">
        <v>63005</v>
      </c>
      <c r="R364" s="13">
        <v>141699</v>
      </c>
      <c r="S364" s="13">
        <v>422</v>
      </c>
      <c r="T364" s="13">
        <v>106275</v>
      </c>
      <c r="U364" s="35">
        <v>14149</v>
      </c>
      <c r="V364" s="13">
        <v>47319</v>
      </c>
      <c r="W364" s="13">
        <v>244</v>
      </c>
      <c r="X364" s="13">
        <v>34690.5</v>
      </c>
      <c r="Y364" s="35">
        <v>2278</v>
      </c>
      <c r="Z364" s="13">
        <v>98445</v>
      </c>
      <c r="AA364" s="13">
        <v>18272</v>
      </c>
      <c r="AB364" s="1">
        <v>60521</v>
      </c>
    </row>
    <row r="365" spans="1:28">
      <c r="A365" s="2">
        <v>881</v>
      </c>
      <c r="B365" s="1" t="s">
        <v>280</v>
      </c>
      <c r="C365" s="13">
        <v>948993</v>
      </c>
      <c r="D365" s="13">
        <v>935043.24113540561</v>
      </c>
      <c r="E365" s="13">
        <v>13950.051500768279</v>
      </c>
      <c r="F365" s="13">
        <v>1422228</v>
      </c>
      <c r="G365" s="13">
        <v>1386933</v>
      </c>
      <c r="H365" s="13">
        <v>35295</v>
      </c>
      <c r="I365" s="13">
        <v>12782</v>
      </c>
      <c r="J365" s="13">
        <v>12782</v>
      </c>
      <c r="K365" s="13">
        <v>0</v>
      </c>
      <c r="L365" s="35">
        <v>323176</v>
      </c>
      <c r="M365" s="13">
        <v>448867</v>
      </c>
      <c r="N365" s="13">
        <v>270635</v>
      </c>
      <c r="O365" s="13">
        <v>6755</v>
      </c>
      <c r="P365" s="13">
        <v>184987</v>
      </c>
      <c r="Q365" s="35">
        <v>54266</v>
      </c>
      <c r="R365" s="13">
        <v>127557</v>
      </c>
      <c r="S365" s="13">
        <v>0</v>
      </c>
      <c r="T365" s="13">
        <v>95667.75</v>
      </c>
      <c r="U365" s="35">
        <v>0</v>
      </c>
      <c r="V365" s="13">
        <v>0</v>
      </c>
      <c r="W365" s="13">
        <v>0</v>
      </c>
      <c r="X365" s="13">
        <v>0</v>
      </c>
      <c r="Y365" s="35">
        <v>0</v>
      </c>
      <c r="Z365" s="13">
        <v>134910</v>
      </c>
      <c r="AA365" s="13">
        <v>31401</v>
      </c>
      <c r="AB365" s="1">
        <v>80511</v>
      </c>
    </row>
    <row r="366" spans="1:28">
      <c r="A366" s="2">
        <v>882</v>
      </c>
      <c r="B366" s="1" t="s">
        <v>281</v>
      </c>
      <c r="C366" s="13">
        <v>11643621</v>
      </c>
      <c r="D366" s="13">
        <v>11524201.556223748</v>
      </c>
      <c r="E366" s="13">
        <v>119419.80404071342</v>
      </c>
      <c r="F366" s="13">
        <v>12117383</v>
      </c>
      <c r="G366" s="13">
        <v>11965287</v>
      </c>
      <c r="H366" s="13">
        <v>152096</v>
      </c>
      <c r="I366" s="13">
        <v>270619</v>
      </c>
      <c r="J366" s="13">
        <v>266037</v>
      </c>
      <c r="K366" s="13">
        <v>4582</v>
      </c>
      <c r="L366" s="35">
        <v>3464291</v>
      </c>
      <c r="M366" s="13">
        <v>4241851</v>
      </c>
      <c r="N366" s="13">
        <v>2949863</v>
      </c>
      <c r="O366" s="13">
        <v>176482</v>
      </c>
      <c r="P366" s="13">
        <v>1468470</v>
      </c>
      <c r="Q366" s="35">
        <v>151533</v>
      </c>
      <c r="R366" s="13">
        <v>485017</v>
      </c>
      <c r="S366" s="13">
        <v>8609</v>
      </c>
      <c r="T366" s="13">
        <v>363762.75</v>
      </c>
      <c r="U366" s="35">
        <v>23652</v>
      </c>
      <c r="V366" s="13">
        <v>37256</v>
      </c>
      <c r="W366" s="13">
        <v>0</v>
      </c>
      <c r="X366" s="13">
        <v>26941.5</v>
      </c>
      <c r="Y366" s="35">
        <v>4946</v>
      </c>
      <c r="Z366" s="13">
        <v>478772</v>
      </c>
      <c r="AA366" s="13">
        <v>83602</v>
      </c>
      <c r="AB366" s="1">
        <v>312470</v>
      </c>
    </row>
    <row r="367" spans="1:28">
      <c r="A367" s="2">
        <v>885</v>
      </c>
      <c r="B367" s="1" t="s">
        <v>500</v>
      </c>
      <c r="C367" s="13">
        <v>637266</v>
      </c>
      <c r="D367" s="13">
        <v>632766.57111035439</v>
      </c>
      <c r="E367" s="13">
        <v>4499.2851130322633</v>
      </c>
      <c r="F367" s="13">
        <v>617988</v>
      </c>
      <c r="G367" s="13">
        <v>616365</v>
      </c>
      <c r="H367" s="13">
        <v>1623</v>
      </c>
      <c r="I367" s="13">
        <v>15354</v>
      </c>
      <c r="J367" s="13">
        <v>14008</v>
      </c>
      <c r="K367" s="13">
        <v>1346</v>
      </c>
      <c r="L367" s="35">
        <v>202217</v>
      </c>
      <c r="M367" s="13">
        <v>246647</v>
      </c>
      <c r="N367" s="13">
        <v>186661</v>
      </c>
      <c r="O367" s="13">
        <v>28071</v>
      </c>
      <c r="P367" s="13">
        <v>88057</v>
      </c>
      <c r="Q367" s="35">
        <v>20752</v>
      </c>
      <c r="R367" s="13">
        <v>30315</v>
      </c>
      <c r="S367" s="13">
        <v>479</v>
      </c>
      <c r="T367" s="13">
        <v>22737</v>
      </c>
      <c r="U367" s="35">
        <v>48909</v>
      </c>
      <c r="V367" s="13">
        <v>43682</v>
      </c>
      <c r="W367" s="13">
        <v>35</v>
      </c>
      <c r="X367" s="13">
        <v>32761.5</v>
      </c>
      <c r="Y367" s="35">
        <v>11967</v>
      </c>
      <c r="Z367" s="13">
        <v>73199</v>
      </c>
      <c r="AA367" s="13">
        <v>147314</v>
      </c>
      <c r="AB367" s="1">
        <v>-54168</v>
      </c>
    </row>
    <row r="368" spans="1:28">
      <c r="A368" s="2">
        <v>888</v>
      </c>
      <c r="B368" s="1" t="s">
        <v>282</v>
      </c>
      <c r="C368" s="13">
        <v>2388082</v>
      </c>
      <c r="D368" s="13">
        <v>2364825.0120846489</v>
      </c>
      <c r="E368" s="13">
        <v>23256.755394520456</v>
      </c>
      <c r="F368" s="13">
        <v>2557530</v>
      </c>
      <c r="G368" s="13">
        <v>2529698</v>
      </c>
      <c r="H368" s="13">
        <v>27832</v>
      </c>
      <c r="I368" s="13">
        <v>41940</v>
      </c>
      <c r="J368" s="13">
        <v>41940</v>
      </c>
      <c r="K368" s="13">
        <v>0</v>
      </c>
      <c r="L368" s="35">
        <v>652585</v>
      </c>
      <c r="M368" s="13">
        <v>750912</v>
      </c>
      <c r="N368" s="13">
        <v>459034</v>
      </c>
      <c r="O368" s="13">
        <v>0</v>
      </c>
      <c r="P368" s="13">
        <v>291878</v>
      </c>
      <c r="Q368" s="35">
        <v>79570</v>
      </c>
      <c r="R368" s="13">
        <v>195853</v>
      </c>
      <c r="S368" s="13">
        <v>0</v>
      </c>
      <c r="T368" s="13">
        <v>146890.5</v>
      </c>
      <c r="U368" s="35">
        <v>4551</v>
      </c>
      <c r="V368" s="13">
        <v>19981</v>
      </c>
      <c r="W368" s="13">
        <v>0</v>
      </c>
      <c r="X368" s="13">
        <v>14187</v>
      </c>
      <c r="Y368" s="35">
        <v>2805</v>
      </c>
      <c r="Z368" s="13">
        <v>25812</v>
      </c>
      <c r="AA368" s="13">
        <v>3865</v>
      </c>
      <c r="AB368" s="1">
        <v>17634</v>
      </c>
    </row>
    <row r="369" spans="1:28">
      <c r="A369" s="2">
        <v>889</v>
      </c>
      <c r="B369" s="1" t="s">
        <v>283</v>
      </c>
      <c r="C369" s="13">
        <v>1778992</v>
      </c>
      <c r="D369" s="13">
        <v>1718000.4567209126</v>
      </c>
      <c r="E369" s="13">
        <v>60991.791434416606</v>
      </c>
      <c r="F369" s="13">
        <v>1954943</v>
      </c>
      <c r="G369" s="13">
        <v>1891480</v>
      </c>
      <c r="H369" s="13">
        <v>63463</v>
      </c>
      <c r="I369" s="13">
        <v>38727</v>
      </c>
      <c r="J369" s="13">
        <v>38727</v>
      </c>
      <c r="K369" s="13">
        <v>0</v>
      </c>
      <c r="L369" s="35">
        <v>363755</v>
      </c>
      <c r="M369" s="13">
        <v>424340</v>
      </c>
      <c r="N369" s="13">
        <v>324645</v>
      </c>
      <c r="O369" s="13">
        <v>29849</v>
      </c>
      <c r="P369" s="13">
        <v>129544</v>
      </c>
      <c r="Q369" s="35">
        <v>77231</v>
      </c>
      <c r="R369" s="13">
        <v>120553</v>
      </c>
      <c r="S369" s="13">
        <v>623</v>
      </c>
      <c r="T369" s="13">
        <v>90415.5</v>
      </c>
      <c r="U369" s="35">
        <v>31668</v>
      </c>
      <c r="V369" s="13">
        <v>100122</v>
      </c>
      <c r="W369" s="13">
        <v>0</v>
      </c>
      <c r="X369" s="13">
        <v>75091.5</v>
      </c>
      <c r="Y369" s="35">
        <v>12673</v>
      </c>
      <c r="Z369" s="13">
        <v>25717</v>
      </c>
      <c r="AA369" s="13">
        <v>10617</v>
      </c>
      <c r="AB369" s="1">
        <v>11979</v>
      </c>
    </row>
    <row r="370" spans="1:28">
      <c r="A370" s="2">
        <v>893</v>
      </c>
      <c r="B370" s="1" t="s">
        <v>284</v>
      </c>
      <c r="C370" s="13">
        <v>1175611</v>
      </c>
      <c r="D370" s="13">
        <v>1136241.4885094133</v>
      </c>
      <c r="E370" s="13">
        <v>39369.078217027636</v>
      </c>
      <c r="F370" s="13">
        <v>1301621</v>
      </c>
      <c r="G370" s="13">
        <v>1261599</v>
      </c>
      <c r="H370" s="13">
        <v>40022</v>
      </c>
      <c r="I370" s="13">
        <v>23919</v>
      </c>
      <c r="J370" s="13">
        <v>23919</v>
      </c>
      <c r="K370" s="13">
        <v>0</v>
      </c>
      <c r="L370" s="35">
        <v>247864</v>
      </c>
      <c r="M370" s="13">
        <v>293034</v>
      </c>
      <c r="N370" s="13">
        <v>211572</v>
      </c>
      <c r="O370" s="13">
        <v>0</v>
      </c>
      <c r="P370" s="13">
        <v>81462</v>
      </c>
      <c r="Q370" s="35">
        <v>70347</v>
      </c>
      <c r="R370" s="13">
        <v>208725</v>
      </c>
      <c r="S370" s="13">
        <v>544</v>
      </c>
      <c r="T370" s="13">
        <v>156544.5</v>
      </c>
      <c r="U370" s="35">
        <v>38481</v>
      </c>
      <c r="V370" s="13">
        <v>54021</v>
      </c>
      <c r="W370" s="13">
        <v>0</v>
      </c>
      <c r="X370" s="13">
        <v>40515.75</v>
      </c>
      <c r="Y370" s="35">
        <v>20263</v>
      </c>
      <c r="Z370" s="13">
        <v>1544188</v>
      </c>
      <c r="AA370" s="13">
        <v>269229</v>
      </c>
      <c r="AB370" s="1">
        <v>964307</v>
      </c>
    </row>
    <row r="371" spans="1:28">
      <c r="A371" s="2">
        <v>899</v>
      </c>
      <c r="B371" s="1" t="s">
        <v>285</v>
      </c>
      <c r="C371" s="13">
        <v>11342447</v>
      </c>
      <c r="D371" s="13">
        <v>11157665.63084602</v>
      </c>
      <c r="E371" s="13">
        <v>184781.49112597309</v>
      </c>
      <c r="F371" s="13">
        <v>10413083</v>
      </c>
      <c r="G371" s="13">
        <v>10225770</v>
      </c>
      <c r="H371" s="13">
        <v>187313</v>
      </c>
      <c r="I371" s="13">
        <v>219859</v>
      </c>
      <c r="J371" s="13">
        <v>201726</v>
      </c>
      <c r="K371" s="13">
        <v>18133</v>
      </c>
      <c r="L371" s="35">
        <v>3498406</v>
      </c>
      <c r="M371" s="13">
        <v>4258272</v>
      </c>
      <c r="N371" s="13">
        <v>2742130</v>
      </c>
      <c r="O371" s="13">
        <v>69348</v>
      </c>
      <c r="P371" s="13">
        <v>1585490</v>
      </c>
      <c r="Q371" s="35">
        <v>103857</v>
      </c>
      <c r="R371" s="13">
        <v>298900</v>
      </c>
      <c r="S371" s="13">
        <v>669</v>
      </c>
      <c r="T371" s="13">
        <v>224175.75</v>
      </c>
      <c r="U371" s="35">
        <v>7439</v>
      </c>
      <c r="V371" s="13">
        <v>34812</v>
      </c>
      <c r="W371" s="13">
        <v>0</v>
      </c>
      <c r="X371" s="13">
        <v>25310.25</v>
      </c>
      <c r="Y371" s="35">
        <v>22264</v>
      </c>
      <c r="Z371" s="13">
        <v>99010</v>
      </c>
      <c r="AA371" s="13">
        <v>12960</v>
      </c>
      <c r="AB371" s="1">
        <v>67795</v>
      </c>
    </row>
    <row r="372" spans="1:28">
      <c r="A372" s="2">
        <v>905</v>
      </c>
      <c r="B372" s="1" t="s">
        <v>483</v>
      </c>
      <c r="C372" s="13">
        <v>1156041</v>
      </c>
      <c r="D372" s="13">
        <v>1135416.5492487859</v>
      </c>
      <c r="E372" s="13">
        <v>20624.947055352761</v>
      </c>
      <c r="F372" s="13">
        <v>1225994</v>
      </c>
      <c r="G372" s="13">
        <v>1219745</v>
      </c>
      <c r="H372" s="13">
        <v>6249</v>
      </c>
      <c r="I372" s="13">
        <v>18815</v>
      </c>
      <c r="J372" s="13">
        <v>18270</v>
      </c>
      <c r="K372" s="13">
        <v>545</v>
      </c>
      <c r="L372" s="35">
        <v>313009</v>
      </c>
      <c r="M372" s="13">
        <v>402783</v>
      </c>
      <c r="N372" s="13">
        <v>276569</v>
      </c>
      <c r="O372" s="13">
        <v>0</v>
      </c>
      <c r="P372" s="13">
        <v>126214</v>
      </c>
      <c r="Q372" s="35">
        <v>67770</v>
      </c>
      <c r="R372" s="13">
        <v>158586</v>
      </c>
      <c r="S372" s="13">
        <v>0</v>
      </c>
      <c r="T372" s="13">
        <v>118940.25</v>
      </c>
      <c r="U372" s="35">
        <v>5136</v>
      </c>
      <c r="V372" s="13">
        <v>17243</v>
      </c>
      <c r="W372" s="13">
        <v>0</v>
      </c>
      <c r="X372" s="13">
        <v>12932.25</v>
      </c>
      <c r="Y372" s="35">
        <v>928</v>
      </c>
      <c r="Z372" s="13">
        <v>36605</v>
      </c>
      <c r="AA372" s="13">
        <v>4047</v>
      </c>
      <c r="AB372" s="1">
        <v>24791</v>
      </c>
    </row>
    <row r="373" spans="1:28">
      <c r="A373" s="2">
        <v>907</v>
      </c>
      <c r="B373" s="1" t="s">
        <v>286</v>
      </c>
      <c r="C373" s="13">
        <v>1687891</v>
      </c>
      <c r="D373" s="13">
        <v>1624091.275142818</v>
      </c>
      <c r="E373" s="13">
        <v>63799.676155120098</v>
      </c>
      <c r="F373" s="13">
        <v>2164514</v>
      </c>
      <c r="G373" s="13">
        <v>2104006</v>
      </c>
      <c r="H373" s="13">
        <v>60508</v>
      </c>
      <c r="I373" s="13">
        <v>82474</v>
      </c>
      <c r="J373" s="13">
        <v>81239</v>
      </c>
      <c r="K373" s="13">
        <v>1235</v>
      </c>
      <c r="L373" s="35">
        <v>713590</v>
      </c>
      <c r="M373" s="13">
        <v>750376</v>
      </c>
      <c r="N373" s="13">
        <v>506600</v>
      </c>
      <c r="O373" s="13">
        <v>0</v>
      </c>
      <c r="P373" s="13">
        <v>243776</v>
      </c>
      <c r="Q373" s="35">
        <v>136184</v>
      </c>
      <c r="R373" s="13">
        <v>507795</v>
      </c>
      <c r="S373" s="13">
        <v>4003</v>
      </c>
      <c r="T373" s="13">
        <v>380847</v>
      </c>
      <c r="U373" s="35">
        <v>10603</v>
      </c>
      <c r="V373" s="13">
        <v>34558</v>
      </c>
      <c r="W373" s="13">
        <v>1111</v>
      </c>
      <c r="X373" s="13">
        <v>25119.75</v>
      </c>
      <c r="Y373" s="35">
        <v>33963</v>
      </c>
      <c r="Z373" s="13">
        <v>392984</v>
      </c>
      <c r="AA373" s="13">
        <v>201871</v>
      </c>
      <c r="AB373" s="1">
        <v>147363</v>
      </c>
    </row>
    <row r="374" spans="1:28">
      <c r="A374" s="2">
        <v>914</v>
      </c>
      <c r="B374" s="1" t="s">
        <v>527</v>
      </c>
      <c r="C374" s="13">
        <v>984036</v>
      </c>
      <c r="D374" s="13">
        <v>984035.97907123365</v>
      </c>
      <c r="E374" s="13">
        <v>0</v>
      </c>
      <c r="F374" s="13">
        <v>1016411</v>
      </c>
      <c r="G374" s="13">
        <v>1016411</v>
      </c>
      <c r="H374" s="13">
        <v>0</v>
      </c>
      <c r="I374" s="13">
        <v>37507</v>
      </c>
      <c r="J374" s="13">
        <v>37507</v>
      </c>
      <c r="K374" s="13">
        <v>0</v>
      </c>
      <c r="L374" s="35">
        <v>471395</v>
      </c>
      <c r="M374" s="13">
        <v>548459</v>
      </c>
      <c r="N374" s="13">
        <v>335100</v>
      </c>
      <c r="O374" s="13">
        <v>23575</v>
      </c>
      <c r="P374" s="13">
        <v>236934</v>
      </c>
      <c r="Q374" s="35">
        <v>42467</v>
      </c>
      <c r="R374" s="13">
        <v>85951</v>
      </c>
      <c r="S374" s="13">
        <v>0</v>
      </c>
      <c r="T374" s="13">
        <v>64464</v>
      </c>
      <c r="U374" s="35">
        <v>17001</v>
      </c>
      <c r="V374" s="13">
        <v>52723</v>
      </c>
      <c r="W374" s="13">
        <v>0</v>
      </c>
      <c r="X374" s="13">
        <v>37944.75</v>
      </c>
      <c r="Y374" s="35">
        <v>5734</v>
      </c>
      <c r="Z374" s="13">
        <v>28296</v>
      </c>
      <c r="AA374" s="13">
        <v>539</v>
      </c>
      <c r="AB374" s="1">
        <v>22292</v>
      </c>
    </row>
    <row r="375" spans="1:28">
      <c r="A375" s="2">
        <v>917</v>
      </c>
      <c r="B375" s="1" t="s">
        <v>287</v>
      </c>
      <c r="C375" s="13">
        <v>50112627</v>
      </c>
      <c r="D375" s="13">
        <v>49335490.775389187</v>
      </c>
      <c r="E375" s="13">
        <v>777135.78641194291</v>
      </c>
      <c r="F375" s="13">
        <v>51771605</v>
      </c>
      <c r="G375" s="13">
        <v>50968499</v>
      </c>
      <c r="H375" s="13">
        <v>803106</v>
      </c>
      <c r="I375" s="13">
        <v>837260</v>
      </c>
      <c r="J375" s="13">
        <v>759896</v>
      </c>
      <c r="K375" s="13">
        <v>77364</v>
      </c>
      <c r="L375" s="35">
        <v>15495010</v>
      </c>
      <c r="M375" s="13">
        <v>17169208</v>
      </c>
      <c r="N375" s="13">
        <v>14273275</v>
      </c>
      <c r="O375" s="13">
        <v>32680</v>
      </c>
      <c r="P375" s="13">
        <v>2928613</v>
      </c>
      <c r="Q375" s="35">
        <v>423649</v>
      </c>
      <c r="R375" s="13">
        <v>1152667</v>
      </c>
      <c r="S375" s="13">
        <v>9555</v>
      </c>
      <c r="T375" s="13">
        <v>864501</v>
      </c>
      <c r="U375" s="35">
        <v>34331</v>
      </c>
      <c r="V375" s="13">
        <v>171508</v>
      </c>
      <c r="W375" s="13">
        <v>0</v>
      </c>
      <c r="X375" s="13">
        <v>128631</v>
      </c>
      <c r="Y375" s="35">
        <v>96810</v>
      </c>
      <c r="Z375" s="13">
        <v>783172</v>
      </c>
      <c r="AA375" s="13">
        <v>116703</v>
      </c>
      <c r="AB375" s="1">
        <v>517174</v>
      </c>
    </row>
    <row r="376" spans="1:28">
      <c r="A376" s="2">
        <v>918</v>
      </c>
      <c r="B376" s="1" t="s">
        <v>501</v>
      </c>
      <c r="C376" s="13">
        <v>1246778</v>
      </c>
      <c r="D376" s="13">
        <v>1148086.0646317436</v>
      </c>
      <c r="E376" s="13">
        <v>98692.145762798114</v>
      </c>
      <c r="F376" s="13">
        <v>1224464</v>
      </c>
      <c r="G376" s="13">
        <v>1109997</v>
      </c>
      <c r="H376" s="13">
        <v>114467</v>
      </c>
      <c r="I376" s="13">
        <v>46756</v>
      </c>
      <c r="J376" s="13">
        <v>44584</v>
      </c>
      <c r="K376" s="13">
        <v>2172</v>
      </c>
      <c r="L376" s="35">
        <v>596438</v>
      </c>
      <c r="M376" s="13">
        <v>633449</v>
      </c>
      <c r="N376" s="13">
        <v>485570</v>
      </c>
      <c r="O376" s="13">
        <v>7380</v>
      </c>
      <c r="P376" s="13">
        <v>155259</v>
      </c>
      <c r="Q376" s="35">
        <v>84871</v>
      </c>
      <c r="R376" s="13">
        <v>209663</v>
      </c>
      <c r="S376" s="13">
        <v>1443</v>
      </c>
      <c r="T376" s="13">
        <v>157248</v>
      </c>
      <c r="U376" s="35">
        <v>65397</v>
      </c>
      <c r="V376" s="13">
        <v>109504</v>
      </c>
      <c r="W376" s="13">
        <v>0</v>
      </c>
      <c r="X376" s="13">
        <v>81150.75</v>
      </c>
      <c r="Y376" s="35">
        <v>13923</v>
      </c>
      <c r="Z376" s="13">
        <v>238829</v>
      </c>
      <c r="AA376" s="13">
        <v>261565</v>
      </c>
      <c r="AB376" s="1">
        <v>-14266</v>
      </c>
    </row>
    <row r="377" spans="1:28">
      <c r="A377" s="2">
        <v>920</v>
      </c>
      <c r="B377" s="1" t="s">
        <v>528</v>
      </c>
      <c r="C377" s="13">
        <v>1164780</v>
      </c>
      <c r="D377" s="13">
        <v>1150771.3592657335</v>
      </c>
      <c r="E377" s="13">
        <v>14008.74362794688</v>
      </c>
      <c r="F377" s="13">
        <v>936385</v>
      </c>
      <c r="G377" s="13">
        <v>908144</v>
      </c>
      <c r="H377" s="13">
        <v>28241</v>
      </c>
      <c r="I377" s="13">
        <v>37371</v>
      </c>
      <c r="J377" s="13">
        <v>36679</v>
      </c>
      <c r="K377" s="13">
        <v>692</v>
      </c>
      <c r="L377" s="35">
        <v>386295</v>
      </c>
      <c r="M377" s="13">
        <v>474327</v>
      </c>
      <c r="N377" s="13">
        <v>435506</v>
      </c>
      <c r="O377" s="13">
        <v>47158</v>
      </c>
      <c r="P377" s="13">
        <v>85979</v>
      </c>
      <c r="Q377" s="35">
        <v>83132</v>
      </c>
      <c r="R377" s="13">
        <v>187594</v>
      </c>
      <c r="S377" s="13">
        <v>0</v>
      </c>
      <c r="T377" s="13">
        <v>140696.25</v>
      </c>
      <c r="U377" s="35">
        <v>13674</v>
      </c>
      <c r="V377" s="13">
        <v>26476</v>
      </c>
      <c r="W377" s="13">
        <v>0</v>
      </c>
      <c r="X377" s="13">
        <v>18686.25</v>
      </c>
      <c r="Y377" s="35">
        <v>20525</v>
      </c>
      <c r="Z377" s="13">
        <v>954898</v>
      </c>
      <c r="AA377" s="13">
        <v>304396</v>
      </c>
      <c r="AB377" s="1">
        <v>495316</v>
      </c>
    </row>
    <row r="378" spans="1:28">
      <c r="A378" s="2">
        <v>925</v>
      </c>
      <c r="B378" s="1" t="s">
        <v>529</v>
      </c>
      <c r="C378" s="13">
        <v>434676</v>
      </c>
      <c r="D378" s="13">
        <v>426825.83441204875</v>
      </c>
      <c r="E378" s="13">
        <v>7850.0720101378211</v>
      </c>
      <c r="F378" s="13">
        <v>528948</v>
      </c>
      <c r="G378" s="13">
        <v>510850</v>
      </c>
      <c r="H378" s="13">
        <v>18098</v>
      </c>
      <c r="I378" s="13">
        <v>8320</v>
      </c>
      <c r="J378" s="13">
        <v>8320</v>
      </c>
      <c r="K378" s="13">
        <v>0</v>
      </c>
      <c r="L378" s="35">
        <v>142864</v>
      </c>
      <c r="M378" s="13">
        <v>183851</v>
      </c>
      <c r="N378" s="13">
        <v>62553</v>
      </c>
      <c r="O378" s="13">
        <v>0</v>
      </c>
      <c r="P378" s="13">
        <v>107148</v>
      </c>
      <c r="Q378" s="35">
        <v>42534</v>
      </c>
      <c r="R378" s="13">
        <v>264881</v>
      </c>
      <c r="S378" s="13">
        <v>0</v>
      </c>
      <c r="T378" s="13">
        <v>99231.75</v>
      </c>
      <c r="U378" s="35">
        <v>6828</v>
      </c>
      <c r="V378" s="13">
        <v>19788</v>
      </c>
      <c r="W378" s="13">
        <v>0</v>
      </c>
      <c r="X378" s="13">
        <v>14841</v>
      </c>
      <c r="Y378" s="35">
        <v>7120</v>
      </c>
      <c r="Z378" s="13">
        <v>281889</v>
      </c>
      <c r="AA378" s="13">
        <v>50279</v>
      </c>
      <c r="AB378" s="1">
        <v>175241</v>
      </c>
    </row>
    <row r="379" spans="1:28">
      <c r="A379" s="2">
        <v>928</v>
      </c>
      <c r="B379" s="1" t="s">
        <v>288</v>
      </c>
      <c r="C379" s="13">
        <v>19631318</v>
      </c>
      <c r="D379" s="13">
        <v>19385838.216089141</v>
      </c>
      <c r="E379" s="13">
        <v>245479.8219244967</v>
      </c>
      <c r="F379" s="13">
        <v>19514180</v>
      </c>
      <c r="G379" s="13">
        <v>19313335</v>
      </c>
      <c r="H379" s="13">
        <v>200845</v>
      </c>
      <c r="I379" s="13">
        <v>744285</v>
      </c>
      <c r="J379" s="13">
        <v>721325</v>
      </c>
      <c r="K379" s="13">
        <v>22960</v>
      </c>
      <c r="L379" s="35">
        <v>5602129</v>
      </c>
      <c r="M379" s="13">
        <v>6496942</v>
      </c>
      <c r="N379" s="13">
        <v>4489807</v>
      </c>
      <c r="O379" s="13">
        <v>107596</v>
      </c>
      <c r="P379" s="13">
        <v>2114731</v>
      </c>
      <c r="Q379" s="35">
        <v>190885</v>
      </c>
      <c r="R379" s="13">
        <v>684110</v>
      </c>
      <c r="S379" s="13">
        <v>3413</v>
      </c>
      <c r="T379" s="13">
        <v>513083.25</v>
      </c>
      <c r="U379" s="35">
        <v>31580</v>
      </c>
      <c r="V379" s="13">
        <v>71665</v>
      </c>
      <c r="W379" s="13">
        <v>0</v>
      </c>
      <c r="X379" s="13">
        <v>52950</v>
      </c>
      <c r="Y379" s="35">
        <v>10655</v>
      </c>
      <c r="Z379" s="13">
        <v>506503</v>
      </c>
      <c r="AA379" s="13">
        <v>65084</v>
      </c>
      <c r="AB379" s="1">
        <v>345807</v>
      </c>
    </row>
    <row r="380" spans="1:28">
      <c r="A380" s="2">
        <v>929</v>
      </c>
      <c r="B380" s="1" t="s">
        <v>502</v>
      </c>
      <c r="C380" s="13">
        <v>239904</v>
      </c>
      <c r="D380" s="13">
        <v>239903.96675555586</v>
      </c>
      <c r="E380" s="13">
        <v>0</v>
      </c>
      <c r="F380" s="13">
        <v>256300</v>
      </c>
      <c r="G380" s="13">
        <v>256300</v>
      </c>
      <c r="H380" s="13">
        <v>0</v>
      </c>
      <c r="I380" s="13">
        <v>2031</v>
      </c>
      <c r="J380" s="13">
        <v>1005</v>
      </c>
      <c r="K380" s="13">
        <v>1026</v>
      </c>
      <c r="L380" s="35">
        <v>67174</v>
      </c>
      <c r="M380" s="13">
        <v>95239</v>
      </c>
      <c r="N380" s="13">
        <v>24152</v>
      </c>
      <c r="O380" s="13">
        <v>1388</v>
      </c>
      <c r="P380" s="13">
        <v>50380.5</v>
      </c>
      <c r="Q380" s="35">
        <v>18850</v>
      </c>
      <c r="R380" s="13">
        <v>23337</v>
      </c>
      <c r="S380" s="13">
        <v>0</v>
      </c>
      <c r="T380" s="13">
        <v>17503.5</v>
      </c>
      <c r="U380" s="35">
        <v>6619</v>
      </c>
      <c r="V380" s="13">
        <v>6040</v>
      </c>
      <c r="W380" s="13">
        <v>0</v>
      </c>
      <c r="X380" s="13">
        <v>4530</v>
      </c>
      <c r="Y380" s="35">
        <v>45164</v>
      </c>
      <c r="Z380" s="13">
        <v>60647</v>
      </c>
      <c r="AA380" s="13">
        <v>0</v>
      </c>
      <c r="AB380" s="1">
        <v>46266</v>
      </c>
    </row>
    <row r="381" spans="1:28">
      <c r="A381" s="2">
        <v>933</v>
      </c>
      <c r="B381" s="1" t="s">
        <v>530</v>
      </c>
      <c r="C381" s="13">
        <v>1724843</v>
      </c>
      <c r="D381" s="13">
        <v>1672121.5124288111</v>
      </c>
      <c r="E381" s="13">
        <v>52721.537150159253</v>
      </c>
      <c r="F381" s="13">
        <v>1636011</v>
      </c>
      <c r="G381" s="13">
        <v>1580495</v>
      </c>
      <c r="H381" s="13">
        <v>55516</v>
      </c>
      <c r="I381" s="13">
        <v>83017</v>
      </c>
      <c r="J381" s="13">
        <v>83017</v>
      </c>
      <c r="K381" s="13">
        <v>0</v>
      </c>
      <c r="L381" s="35">
        <v>431098</v>
      </c>
      <c r="M381" s="13">
        <v>515119</v>
      </c>
      <c r="N381" s="13">
        <v>569707</v>
      </c>
      <c r="O381" s="13">
        <v>66769</v>
      </c>
      <c r="P381" s="13">
        <v>12181</v>
      </c>
      <c r="Q381" s="35">
        <v>124281</v>
      </c>
      <c r="R381" s="13">
        <v>184959</v>
      </c>
      <c r="S381" s="13">
        <v>4198</v>
      </c>
      <c r="T381" s="13">
        <v>138719.25</v>
      </c>
      <c r="U381" s="35">
        <v>35945</v>
      </c>
      <c r="V381" s="13">
        <v>79632</v>
      </c>
      <c r="W381" s="13">
        <v>0</v>
      </c>
      <c r="X381" s="13">
        <v>58924.5</v>
      </c>
      <c r="Y381" s="35">
        <v>1398</v>
      </c>
      <c r="Z381" s="13">
        <v>181610</v>
      </c>
      <c r="AA381" s="13">
        <v>40462</v>
      </c>
      <c r="AB381" s="1">
        <v>105111</v>
      </c>
    </row>
    <row r="382" spans="1:28">
      <c r="A382" s="2">
        <v>934</v>
      </c>
      <c r="B382" s="1" t="s">
        <v>503</v>
      </c>
      <c r="C382" s="13">
        <v>917233</v>
      </c>
      <c r="D382" s="13">
        <v>915788.37546173274</v>
      </c>
      <c r="E382" s="13">
        <v>1444.6266757823721</v>
      </c>
      <c r="F382" s="13">
        <v>779975</v>
      </c>
      <c r="G382" s="13">
        <v>779975</v>
      </c>
      <c r="H382" s="13">
        <v>0</v>
      </c>
      <c r="I382" s="13">
        <v>24501</v>
      </c>
      <c r="J382" s="13">
        <v>24501</v>
      </c>
      <c r="K382" s="13">
        <v>0</v>
      </c>
      <c r="L382" s="35">
        <v>187606</v>
      </c>
      <c r="M382" s="13">
        <v>223794</v>
      </c>
      <c r="N382" s="13">
        <v>133713</v>
      </c>
      <c r="O382" s="13">
        <v>13534</v>
      </c>
      <c r="P382" s="13">
        <v>103615</v>
      </c>
      <c r="Q382" s="35">
        <v>43531</v>
      </c>
      <c r="R382" s="13">
        <v>193625</v>
      </c>
      <c r="S382" s="13">
        <v>0</v>
      </c>
      <c r="T382" s="13">
        <v>145219.5</v>
      </c>
      <c r="U382" s="35">
        <v>40518</v>
      </c>
      <c r="V382" s="13">
        <v>126202</v>
      </c>
      <c r="W382" s="13">
        <v>0</v>
      </c>
      <c r="X382" s="13">
        <v>93074.25</v>
      </c>
      <c r="Y382" s="35">
        <v>19402</v>
      </c>
      <c r="Z382" s="13">
        <v>214418</v>
      </c>
      <c r="AA382" s="13">
        <v>84235</v>
      </c>
      <c r="AB382" s="1">
        <v>99431</v>
      </c>
    </row>
    <row r="383" spans="1:28">
      <c r="A383" s="2">
        <v>935</v>
      </c>
      <c r="B383" s="1" t="s">
        <v>289</v>
      </c>
      <c r="C383" s="13">
        <v>50972018</v>
      </c>
      <c r="D383" s="13">
        <v>50314376.366775893</v>
      </c>
      <c r="E383" s="13">
        <v>657641.28330027487</v>
      </c>
      <c r="F383" s="13">
        <v>48538746</v>
      </c>
      <c r="G383" s="13">
        <v>47696110</v>
      </c>
      <c r="H383" s="13">
        <v>842636</v>
      </c>
      <c r="I383" s="13">
        <v>1763325</v>
      </c>
      <c r="J383" s="13">
        <v>1709786</v>
      </c>
      <c r="K383" s="13">
        <v>53539</v>
      </c>
      <c r="L383" s="35">
        <v>18659194</v>
      </c>
      <c r="M383" s="13">
        <v>21354550</v>
      </c>
      <c r="N383" s="13">
        <v>19494465</v>
      </c>
      <c r="O383" s="13">
        <v>374</v>
      </c>
      <c r="P383" s="13">
        <v>1860459</v>
      </c>
      <c r="Q383" s="35">
        <v>456337</v>
      </c>
      <c r="R383" s="13">
        <v>2692304</v>
      </c>
      <c r="S383" s="13">
        <v>22090</v>
      </c>
      <c r="T383" s="13">
        <v>1009587.75</v>
      </c>
      <c r="U383" s="35">
        <v>73721</v>
      </c>
      <c r="V383" s="13">
        <v>376411</v>
      </c>
      <c r="W383" s="13">
        <v>45</v>
      </c>
      <c r="X383" s="13">
        <v>141135.75</v>
      </c>
      <c r="Y383" s="35">
        <v>57545</v>
      </c>
      <c r="Z383" s="13">
        <v>878287</v>
      </c>
      <c r="AA383" s="13">
        <v>380328</v>
      </c>
      <c r="AB383" s="1">
        <v>402572</v>
      </c>
    </row>
    <row r="384" spans="1:28">
      <c r="A384" s="2">
        <v>936</v>
      </c>
      <c r="B384" s="1" t="s">
        <v>484</v>
      </c>
      <c r="C384" s="13">
        <v>1209378</v>
      </c>
      <c r="D384" s="13">
        <v>1195744.4721451956</v>
      </c>
      <c r="E384" s="13">
        <v>13633.914361192636</v>
      </c>
      <c r="F384" s="13">
        <v>1123863</v>
      </c>
      <c r="G384" s="13">
        <v>1094988</v>
      </c>
      <c r="H384" s="13">
        <v>28875</v>
      </c>
      <c r="I384" s="13">
        <v>22212</v>
      </c>
      <c r="J384" s="13">
        <v>21535</v>
      </c>
      <c r="K384" s="13">
        <v>677</v>
      </c>
      <c r="L384" s="35">
        <v>342141</v>
      </c>
      <c r="M384" s="13">
        <v>388363</v>
      </c>
      <c r="N384" s="13">
        <v>308481</v>
      </c>
      <c r="O384" s="13">
        <v>0</v>
      </c>
      <c r="P384" s="13">
        <v>79882</v>
      </c>
      <c r="Q384" s="35">
        <v>64789</v>
      </c>
      <c r="R384" s="13">
        <v>196603</v>
      </c>
      <c r="S384" s="13">
        <v>2318</v>
      </c>
      <c r="T384" s="13">
        <v>147453</v>
      </c>
      <c r="U384" s="35">
        <v>4857</v>
      </c>
      <c r="V384" s="13">
        <v>1065</v>
      </c>
      <c r="W384" s="13">
        <v>0</v>
      </c>
      <c r="X384" s="13">
        <v>0</v>
      </c>
      <c r="Y384" s="35">
        <v>2098</v>
      </c>
      <c r="Z384" s="13">
        <v>14514</v>
      </c>
      <c r="AA384" s="13">
        <v>2246</v>
      </c>
      <c r="AB384" s="1">
        <v>9509</v>
      </c>
    </row>
    <row r="385" spans="1:28">
      <c r="A385" s="2">
        <v>938</v>
      </c>
      <c r="B385" s="1" t="s">
        <v>290</v>
      </c>
      <c r="C385" s="13">
        <v>2386492</v>
      </c>
      <c r="D385" s="13">
        <v>2360589.1908788485</v>
      </c>
      <c r="E385" s="13">
        <v>25903.236765482812</v>
      </c>
      <c r="F385" s="13">
        <v>2381995</v>
      </c>
      <c r="G385" s="13">
        <v>2335335</v>
      </c>
      <c r="H385" s="13">
        <v>46660</v>
      </c>
      <c r="I385" s="13">
        <v>30786</v>
      </c>
      <c r="J385" s="13">
        <v>30786</v>
      </c>
      <c r="K385" s="13">
        <v>0</v>
      </c>
      <c r="L385" s="35">
        <v>655980</v>
      </c>
      <c r="M385" s="13">
        <v>803918</v>
      </c>
      <c r="N385" s="13">
        <v>516829</v>
      </c>
      <c r="O385" s="13">
        <v>0</v>
      </c>
      <c r="P385" s="13">
        <v>287089</v>
      </c>
      <c r="Q385" s="35">
        <v>51213</v>
      </c>
      <c r="R385" s="13">
        <v>205479</v>
      </c>
      <c r="S385" s="13">
        <v>1848</v>
      </c>
      <c r="T385" s="13">
        <v>154110</v>
      </c>
      <c r="U385" s="35">
        <v>5654</v>
      </c>
      <c r="V385" s="13">
        <v>17763</v>
      </c>
      <c r="W385" s="13">
        <v>0</v>
      </c>
      <c r="X385" s="13">
        <v>12523.5</v>
      </c>
      <c r="Y385" s="35">
        <v>13783</v>
      </c>
      <c r="Z385" s="13">
        <v>24205</v>
      </c>
      <c r="AA385" s="13">
        <v>13845</v>
      </c>
      <c r="AB385" s="1">
        <v>9853</v>
      </c>
    </row>
    <row r="386" spans="1:28">
      <c r="A386" s="2">
        <v>941</v>
      </c>
      <c r="B386" s="1" t="s">
        <v>504</v>
      </c>
      <c r="C386" s="13">
        <v>215920</v>
      </c>
      <c r="D386" s="13">
        <v>215919.59080090234</v>
      </c>
      <c r="E386" s="13">
        <v>0</v>
      </c>
      <c r="F386" s="13">
        <v>216777</v>
      </c>
      <c r="G386" s="13">
        <v>216777</v>
      </c>
      <c r="H386" s="13">
        <v>0</v>
      </c>
      <c r="I386" s="13">
        <v>3149</v>
      </c>
      <c r="J386" s="13">
        <v>3149</v>
      </c>
      <c r="K386" s="13">
        <v>0</v>
      </c>
      <c r="L386" s="35">
        <v>91780</v>
      </c>
      <c r="M386" s="13">
        <v>128096</v>
      </c>
      <c r="N386" s="13">
        <v>20358</v>
      </c>
      <c r="O386" s="13">
        <v>3807</v>
      </c>
      <c r="P386" s="13">
        <v>68835</v>
      </c>
      <c r="Q386" s="35">
        <v>20463</v>
      </c>
      <c r="R386" s="13">
        <v>113923</v>
      </c>
      <c r="S386" s="13">
        <v>0</v>
      </c>
      <c r="T386" s="13">
        <v>85443</v>
      </c>
      <c r="U386" s="35">
        <v>12609</v>
      </c>
      <c r="V386" s="13">
        <v>36503</v>
      </c>
      <c r="W386" s="13">
        <v>0</v>
      </c>
      <c r="X386" s="13">
        <v>26578.5</v>
      </c>
      <c r="Y386" s="35">
        <v>37749</v>
      </c>
      <c r="Z386" s="13">
        <v>459811</v>
      </c>
      <c r="AA386" s="13">
        <v>172536</v>
      </c>
      <c r="AB386" s="1">
        <v>217800</v>
      </c>
    </row>
    <row r="387" spans="1:28">
      <c r="A387" s="2">
        <v>944</v>
      </c>
      <c r="B387" s="1" t="s">
        <v>291</v>
      </c>
      <c r="C387" s="13">
        <v>884475</v>
      </c>
      <c r="D387" s="13">
        <v>874494.63164431043</v>
      </c>
      <c r="E387" s="13">
        <v>9980.3294443247523</v>
      </c>
      <c r="F387" s="13">
        <v>790742</v>
      </c>
      <c r="G387" s="13">
        <v>779891</v>
      </c>
      <c r="H387" s="13">
        <v>10851</v>
      </c>
      <c r="I387" s="13">
        <v>24487</v>
      </c>
      <c r="J387" s="13">
        <v>24487</v>
      </c>
      <c r="K387" s="13">
        <v>0</v>
      </c>
      <c r="L387" s="35">
        <v>208382</v>
      </c>
      <c r="M387" s="13">
        <v>251408</v>
      </c>
      <c r="N387" s="13">
        <v>208293</v>
      </c>
      <c r="O387" s="13">
        <v>0</v>
      </c>
      <c r="P387" s="13">
        <v>43115</v>
      </c>
      <c r="Q387" s="35">
        <v>12587</v>
      </c>
      <c r="R387" s="13">
        <v>61047</v>
      </c>
      <c r="S387" s="13">
        <v>0</v>
      </c>
      <c r="T387" s="13">
        <v>45786</v>
      </c>
      <c r="U387" s="35">
        <v>6922</v>
      </c>
      <c r="V387" s="13">
        <v>10507</v>
      </c>
      <c r="W387" s="13">
        <v>0</v>
      </c>
      <c r="X387" s="13">
        <v>7880.25</v>
      </c>
      <c r="Y387" s="35">
        <v>0</v>
      </c>
      <c r="Z387" s="13">
        <v>24111</v>
      </c>
      <c r="AA387" s="13">
        <v>24507</v>
      </c>
      <c r="AB387" s="1">
        <v>1079</v>
      </c>
    </row>
    <row r="388" spans="1:28">
      <c r="A388" s="2">
        <v>946</v>
      </c>
      <c r="B388" s="1" t="s">
        <v>292</v>
      </c>
      <c r="C388" s="13">
        <v>970469</v>
      </c>
      <c r="D388" s="13">
        <v>932563.63720156241</v>
      </c>
      <c r="E388" s="13">
        <v>37905.776773506623</v>
      </c>
      <c r="F388" s="13">
        <v>913920</v>
      </c>
      <c r="G388" s="13">
        <v>902041</v>
      </c>
      <c r="H388" s="13">
        <v>11879</v>
      </c>
      <c r="I388" s="13">
        <v>68871</v>
      </c>
      <c r="J388" s="13">
        <v>68871</v>
      </c>
      <c r="K388" s="13">
        <v>0</v>
      </c>
      <c r="L388" s="35">
        <v>301731</v>
      </c>
      <c r="M388" s="13">
        <v>315030</v>
      </c>
      <c r="N388" s="13">
        <v>324212</v>
      </c>
      <c r="O388" s="13">
        <v>53215</v>
      </c>
      <c r="P388" s="13">
        <v>44033</v>
      </c>
      <c r="Q388" s="35">
        <v>60529</v>
      </c>
      <c r="R388" s="13">
        <v>196015</v>
      </c>
      <c r="S388" s="13">
        <v>0</v>
      </c>
      <c r="T388" s="13">
        <v>147012</v>
      </c>
      <c r="U388" s="35">
        <v>38376</v>
      </c>
      <c r="V388" s="13">
        <v>78823</v>
      </c>
      <c r="W388" s="13">
        <v>3697</v>
      </c>
      <c r="X388" s="13">
        <v>56895.75</v>
      </c>
      <c r="Y388" s="35">
        <v>17956</v>
      </c>
      <c r="Z388" s="13">
        <v>63947</v>
      </c>
      <c r="AA388" s="13">
        <v>76761</v>
      </c>
      <c r="AB388" s="1">
        <v>-6191</v>
      </c>
    </row>
    <row r="389" spans="1:28">
      <c r="A389" s="2">
        <v>957</v>
      </c>
      <c r="B389" s="1" t="s">
        <v>294</v>
      </c>
      <c r="C389" s="13">
        <v>18139093</v>
      </c>
      <c r="D389" s="13">
        <v>17575679.516689412</v>
      </c>
      <c r="E389" s="13">
        <v>563413.74093899445</v>
      </c>
      <c r="F389" s="13">
        <v>17760274</v>
      </c>
      <c r="G389" s="13">
        <v>17116972</v>
      </c>
      <c r="H389" s="13">
        <v>643302</v>
      </c>
      <c r="I389" s="13">
        <v>477672</v>
      </c>
      <c r="J389" s="13">
        <v>463390</v>
      </c>
      <c r="K389" s="13">
        <v>14282</v>
      </c>
      <c r="L389" s="35">
        <v>6433202</v>
      </c>
      <c r="M389" s="13">
        <v>6763285</v>
      </c>
      <c r="N389" s="13">
        <v>6201864</v>
      </c>
      <c r="O389" s="13">
        <v>866700</v>
      </c>
      <c r="P389" s="13">
        <v>1428121</v>
      </c>
      <c r="Q389" s="35">
        <v>335180</v>
      </c>
      <c r="R389" s="13">
        <v>910417</v>
      </c>
      <c r="S389" s="13">
        <v>2451</v>
      </c>
      <c r="T389" s="13">
        <v>682812.75</v>
      </c>
      <c r="U389" s="35">
        <v>33875</v>
      </c>
      <c r="V389" s="13">
        <v>125784</v>
      </c>
      <c r="W389" s="13">
        <v>0</v>
      </c>
      <c r="X389" s="13">
        <v>94337.25</v>
      </c>
      <c r="Y389" s="35">
        <v>21964</v>
      </c>
      <c r="Z389" s="13">
        <v>186223</v>
      </c>
      <c r="AA389" s="13">
        <v>67189</v>
      </c>
      <c r="AB389" s="1">
        <v>94248</v>
      </c>
    </row>
    <row r="390" spans="1:28">
      <c r="A390" s="2">
        <v>962</v>
      </c>
      <c r="B390" s="1" t="s">
        <v>295</v>
      </c>
      <c r="C390" s="13">
        <v>1690107</v>
      </c>
      <c r="D390" s="13">
        <v>1663870.5827695602</v>
      </c>
      <c r="E390" s="13">
        <v>26236.714760815768</v>
      </c>
      <c r="F390" s="13">
        <v>1807425</v>
      </c>
      <c r="G390" s="13">
        <v>1776137</v>
      </c>
      <c r="H390" s="13">
        <v>31288</v>
      </c>
      <c r="I390" s="13">
        <v>47313</v>
      </c>
      <c r="J390" s="13">
        <v>47313</v>
      </c>
      <c r="K390" s="13">
        <v>0</v>
      </c>
      <c r="L390" s="35">
        <v>352828</v>
      </c>
      <c r="M390" s="13">
        <v>416545</v>
      </c>
      <c r="N390" s="13">
        <v>256891</v>
      </c>
      <c r="O390" s="13">
        <v>0</v>
      </c>
      <c r="P390" s="13">
        <v>159654</v>
      </c>
      <c r="Q390" s="35">
        <v>89347</v>
      </c>
      <c r="R390" s="13">
        <v>159990</v>
      </c>
      <c r="S390" s="13">
        <v>345</v>
      </c>
      <c r="T390" s="13">
        <v>119993.25</v>
      </c>
      <c r="U390" s="35">
        <v>4019</v>
      </c>
      <c r="V390" s="13">
        <v>1536</v>
      </c>
      <c r="W390" s="13">
        <v>0</v>
      </c>
      <c r="X390" s="13">
        <v>1152</v>
      </c>
      <c r="Y390" s="35">
        <v>1721</v>
      </c>
      <c r="Z390" s="13">
        <v>83776</v>
      </c>
      <c r="AA390" s="13">
        <v>9636</v>
      </c>
      <c r="AB390" s="1">
        <v>56128</v>
      </c>
    </row>
    <row r="391" spans="1:28">
      <c r="A391" s="2">
        <v>964</v>
      </c>
      <c r="B391" s="1" t="s">
        <v>505</v>
      </c>
      <c r="C391" s="13">
        <v>356443</v>
      </c>
      <c r="D391" s="13">
        <v>353619.56512357242</v>
      </c>
      <c r="E391" s="13">
        <v>2823.8916644794845</v>
      </c>
      <c r="F391" s="13">
        <v>382955</v>
      </c>
      <c r="G391" s="13">
        <v>378256</v>
      </c>
      <c r="H391" s="13">
        <v>4699</v>
      </c>
      <c r="I391" s="13">
        <v>41342</v>
      </c>
      <c r="J391" s="13">
        <v>41342</v>
      </c>
      <c r="K391" s="13">
        <v>0</v>
      </c>
      <c r="L391" s="35">
        <v>103103</v>
      </c>
      <c r="M391" s="13">
        <v>120313</v>
      </c>
      <c r="N391" s="13">
        <v>93271</v>
      </c>
      <c r="O391" s="13">
        <v>3899</v>
      </c>
      <c r="P391" s="13">
        <v>30941</v>
      </c>
      <c r="Q391" s="35">
        <v>25103</v>
      </c>
      <c r="R391" s="13">
        <v>14627</v>
      </c>
      <c r="S391" s="13">
        <v>0</v>
      </c>
      <c r="T391" s="13">
        <v>10970.25</v>
      </c>
      <c r="U391" s="35">
        <v>35390</v>
      </c>
      <c r="V391" s="13">
        <v>68765</v>
      </c>
      <c r="W391" s="13">
        <v>0</v>
      </c>
      <c r="X391" s="13">
        <v>51573</v>
      </c>
      <c r="Y391" s="35">
        <v>45885</v>
      </c>
      <c r="Z391" s="13">
        <v>252713</v>
      </c>
      <c r="AA391" s="13">
        <v>18079</v>
      </c>
      <c r="AB391" s="1">
        <v>180342</v>
      </c>
    </row>
    <row r="392" spans="1:28">
      <c r="A392" s="2">
        <v>971</v>
      </c>
      <c r="B392" s="1" t="s">
        <v>297</v>
      </c>
      <c r="C392" s="13">
        <v>3325829</v>
      </c>
      <c r="D392" s="13">
        <v>3319161.9722450702</v>
      </c>
      <c r="E392" s="13">
        <v>6666.8920826964868</v>
      </c>
      <c r="F392" s="13">
        <v>3578019</v>
      </c>
      <c r="G392" s="13">
        <v>3546666</v>
      </c>
      <c r="H392" s="13">
        <v>31353</v>
      </c>
      <c r="I392" s="13">
        <v>55288</v>
      </c>
      <c r="J392" s="13">
        <v>51700</v>
      </c>
      <c r="K392" s="13">
        <v>3588</v>
      </c>
      <c r="L392" s="35">
        <v>749844</v>
      </c>
      <c r="M392" s="13">
        <v>980255</v>
      </c>
      <c r="N392" s="13">
        <v>485868</v>
      </c>
      <c r="O392" s="13">
        <v>0</v>
      </c>
      <c r="P392" s="13">
        <v>494387</v>
      </c>
      <c r="Q392" s="35">
        <v>123085</v>
      </c>
      <c r="R392" s="13">
        <v>368561</v>
      </c>
      <c r="S392" s="13">
        <v>3138</v>
      </c>
      <c r="T392" s="13">
        <v>276421.5</v>
      </c>
      <c r="U392" s="35">
        <v>10235</v>
      </c>
      <c r="V392" s="13">
        <v>34108</v>
      </c>
      <c r="W392" s="13">
        <v>0</v>
      </c>
      <c r="X392" s="13">
        <v>24782.25</v>
      </c>
      <c r="Y392" s="35">
        <v>20438</v>
      </c>
      <c r="Z392" s="13">
        <v>260517</v>
      </c>
      <c r="AA392" s="13">
        <v>72934</v>
      </c>
      <c r="AB392" s="1">
        <v>147171</v>
      </c>
    </row>
    <row r="393" spans="1:28">
      <c r="A393" s="2">
        <v>975</v>
      </c>
      <c r="B393" s="1" t="s">
        <v>531</v>
      </c>
      <c r="C393" s="13">
        <v>1495083</v>
      </c>
      <c r="D393" s="13">
        <v>1467092.4596317979</v>
      </c>
      <c r="E393" s="13">
        <v>27990.809016267125</v>
      </c>
      <c r="F393" s="13">
        <v>1445517</v>
      </c>
      <c r="G393" s="13">
        <v>1410143</v>
      </c>
      <c r="H393" s="13">
        <v>35374</v>
      </c>
      <c r="I393" s="13">
        <v>28067</v>
      </c>
      <c r="J393" s="13">
        <v>28067</v>
      </c>
      <c r="K393" s="13">
        <v>0</v>
      </c>
      <c r="L393" s="35">
        <v>391803</v>
      </c>
      <c r="M393" s="13">
        <v>452562</v>
      </c>
      <c r="N393" s="13">
        <v>290988</v>
      </c>
      <c r="O393" s="13">
        <v>0</v>
      </c>
      <c r="P393" s="13">
        <v>161574</v>
      </c>
      <c r="Q393" s="35">
        <v>58594</v>
      </c>
      <c r="R393" s="13">
        <v>178702</v>
      </c>
      <c r="S393" s="13">
        <v>0</v>
      </c>
      <c r="T393" s="13">
        <v>134027.25</v>
      </c>
      <c r="U393" s="35">
        <v>0</v>
      </c>
      <c r="V393" s="13">
        <v>0</v>
      </c>
      <c r="W393" s="13">
        <v>0</v>
      </c>
      <c r="X393" s="13">
        <v>0</v>
      </c>
      <c r="Y393" s="35">
        <v>524</v>
      </c>
      <c r="Z393" s="13">
        <v>6154</v>
      </c>
      <c r="AA393" s="13">
        <v>7572</v>
      </c>
      <c r="AB393" s="1">
        <v>-140</v>
      </c>
    </row>
    <row r="394" spans="1:28">
      <c r="A394" s="2">
        <v>977</v>
      </c>
      <c r="B394" s="1" t="s">
        <v>532</v>
      </c>
      <c r="C394" s="13">
        <v>199112</v>
      </c>
      <c r="D394" s="13">
        <v>194933.82324981663</v>
      </c>
      <c r="E394" s="13">
        <v>4177.8123255312921</v>
      </c>
      <c r="F394" s="13">
        <v>285203</v>
      </c>
      <c r="G394" s="13">
        <v>284184</v>
      </c>
      <c r="H394" s="13">
        <v>1019</v>
      </c>
      <c r="I394" s="13">
        <v>4545</v>
      </c>
      <c r="J394" s="13">
        <v>4545</v>
      </c>
      <c r="K394" s="13">
        <v>0</v>
      </c>
      <c r="L394" s="35">
        <v>122853</v>
      </c>
      <c r="M394" s="13">
        <v>143357</v>
      </c>
      <c r="N394" s="13">
        <v>133725</v>
      </c>
      <c r="O394" s="13">
        <v>23393</v>
      </c>
      <c r="P394" s="13">
        <v>33025</v>
      </c>
      <c r="Q394" s="35">
        <v>21006</v>
      </c>
      <c r="R394" s="13">
        <v>100697</v>
      </c>
      <c r="S394" s="13">
        <v>0</v>
      </c>
      <c r="T394" s="13">
        <v>75523.5</v>
      </c>
      <c r="U394" s="35">
        <v>3486</v>
      </c>
      <c r="V394" s="13">
        <v>0</v>
      </c>
      <c r="W394" s="13">
        <v>0</v>
      </c>
      <c r="X394" s="13">
        <v>0</v>
      </c>
      <c r="Y394" s="35">
        <v>0</v>
      </c>
      <c r="Z394" s="13">
        <v>26697</v>
      </c>
      <c r="AA394" s="13">
        <v>6854</v>
      </c>
      <c r="AB394" s="1">
        <v>15273</v>
      </c>
    </row>
    <row r="395" spans="1:28">
      <c r="A395" s="2">
        <v>981</v>
      </c>
      <c r="B395" s="1" t="s">
        <v>298</v>
      </c>
      <c r="C395" s="13">
        <v>3188333</v>
      </c>
      <c r="D395" s="13">
        <v>3100210.8101630849</v>
      </c>
      <c r="E395" s="13">
        <v>88122.227222724687</v>
      </c>
      <c r="F395" s="13">
        <v>3415975</v>
      </c>
      <c r="G395" s="13">
        <v>3315425</v>
      </c>
      <c r="H395" s="13">
        <v>100550</v>
      </c>
      <c r="I395" s="13">
        <v>23289</v>
      </c>
      <c r="J395" s="13">
        <v>22216</v>
      </c>
      <c r="K395" s="13">
        <v>1073</v>
      </c>
      <c r="L395" s="35">
        <v>651040</v>
      </c>
      <c r="M395" s="13">
        <v>829533</v>
      </c>
      <c r="N395" s="13">
        <v>575809</v>
      </c>
      <c r="O395" s="13">
        <v>0</v>
      </c>
      <c r="P395" s="13">
        <v>253724</v>
      </c>
      <c r="Q395" s="35">
        <v>63464</v>
      </c>
      <c r="R395" s="13">
        <v>168388</v>
      </c>
      <c r="S395" s="13">
        <v>0</v>
      </c>
      <c r="T395" s="13">
        <v>126291.75</v>
      </c>
      <c r="U395" s="35">
        <v>3191</v>
      </c>
      <c r="V395" s="13">
        <v>20886</v>
      </c>
      <c r="W395" s="13">
        <v>0</v>
      </c>
      <c r="X395" s="13">
        <v>15664.5</v>
      </c>
      <c r="Y395" s="35">
        <v>876</v>
      </c>
      <c r="Z395" s="13">
        <v>330957</v>
      </c>
      <c r="AA395" s="13">
        <v>196676</v>
      </c>
      <c r="AB395" s="1">
        <v>102527</v>
      </c>
    </row>
    <row r="396" spans="1:28">
      <c r="A396" s="2">
        <v>983</v>
      </c>
      <c r="B396" s="1" t="s">
        <v>299</v>
      </c>
      <c r="C396" s="13">
        <v>31374004</v>
      </c>
      <c r="D396" s="13">
        <v>30822849.21235884</v>
      </c>
      <c r="E396" s="13">
        <v>551155.08983055491</v>
      </c>
      <c r="F396" s="13">
        <v>28189158</v>
      </c>
      <c r="G396" s="13">
        <v>27605650</v>
      </c>
      <c r="H396" s="13">
        <v>583508</v>
      </c>
      <c r="I396" s="13">
        <v>914575</v>
      </c>
      <c r="J396" s="13">
        <v>901816</v>
      </c>
      <c r="K396" s="13">
        <v>12759</v>
      </c>
      <c r="L396" s="35">
        <v>9355113</v>
      </c>
      <c r="M396" s="13">
        <v>10657321</v>
      </c>
      <c r="N396" s="13">
        <v>9527186</v>
      </c>
      <c r="O396" s="13">
        <v>1114613</v>
      </c>
      <c r="P396" s="13">
        <v>2244748</v>
      </c>
      <c r="Q396" s="35">
        <v>423789</v>
      </c>
      <c r="R396" s="13">
        <v>1153957</v>
      </c>
      <c r="S396" s="13">
        <v>47850</v>
      </c>
      <c r="T396" s="13">
        <v>865468.5</v>
      </c>
      <c r="U396" s="35">
        <v>121703</v>
      </c>
      <c r="V396" s="13">
        <v>273384</v>
      </c>
      <c r="W396" s="13">
        <v>3519</v>
      </c>
      <c r="X396" s="13">
        <v>205038</v>
      </c>
      <c r="Y396" s="35">
        <v>58504</v>
      </c>
      <c r="Z396" s="13">
        <v>401736</v>
      </c>
      <c r="AA396" s="13">
        <v>352436</v>
      </c>
      <c r="AB396" s="1">
        <v>45817</v>
      </c>
    </row>
    <row r="397" spans="1:28">
      <c r="A397" s="2">
        <v>984</v>
      </c>
      <c r="B397" s="1" t="s">
        <v>300</v>
      </c>
      <c r="C397" s="13">
        <v>6516612</v>
      </c>
      <c r="D397" s="13">
        <v>6383881.344767754</v>
      </c>
      <c r="E397" s="13">
        <v>132730.91170242376</v>
      </c>
      <c r="F397" s="13">
        <v>6869442</v>
      </c>
      <c r="G397" s="13">
        <v>6706031</v>
      </c>
      <c r="H397" s="13">
        <v>163411</v>
      </c>
      <c r="I397" s="13">
        <v>320340</v>
      </c>
      <c r="J397" s="13">
        <v>299592</v>
      </c>
      <c r="K397" s="13">
        <v>20748</v>
      </c>
      <c r="L397" s="35">
        <v>1487212</v>
      </c>
      <c r="M397" s="13">
        <v>1649692</v>
      </c>
      <c r="N397" s="13">
        <v>1739455</v>
      </c>
      <c r="O397" s="13">
        <v>0</v>
      </c>
      <c r="P397" s="13">
        <v>-89763</v>
      </c>
      <c r="Q397" s="35">
        <v>211246</v>
      </c>
      <c r="R397" s="13">
        <v>547197</v>
      </c>
      <c r="S397" s="13">
        <v>0</v>
      </c>
      <c r="T397" s="13">
        <v>410398.5</v>
      </c>
      <c r="U397" s="35">
        <v>21954</v>
      </c>
      <c r="V397" s="13">
        <v>65089</v>
      </c>
      <c r="W397" s="13">
        <v>421</v>
      </c>
      <c r="X397" s="13">
        <v>48018</v>
      </c>
      <c r="Y397" s="35">
        <v>31040</v>
      </c>
      <c r="Z397" s="13">
        <v>338445</v>
      </c>
      <c r="AA397" s="13">
        <v>114768</v>
      </c>
      <c r="AB397" s="1">
        <v>171014</v>
      </c>
    </row>
    <row r="398" spans="1:28">
      <c r="A398" s="2">
        <v>988</v>
      </c>
      <c r="B398" s="1" t="s">
        <v>302</v>
      </c>
      <c r="C398" s="13">
        <v>9373353</v>
      </c>
      <c r="D398" s="13">
        <v>9121887.7577912454</v>
      </c>
      <c r="E398" s="13">
        <v>251465.08498473265</v>
      </c>
      <c r="F398" s="13">
        <v>9759440</v>
      </c>
      <c r="G398" s="13">
        <v>9575068</v>
      </c>
      <c r="H398" s="13">
        <v>184372</v>
      </c>
      <c r="I398" s="13">
        <v>240002</v>
      </c>
      <c r="J398" s="13">
        <v>231478</v>
      </c>
      <c r="K398" s="13">
        <v>8524</v>
      </c>
      <c r="L398" s="35">
        <v>3556008</v>
      </c>
      <c r="M398" s="13">
        <v>3960576</v>
      </c>
      <c r="N398" s="13">
        <v>3495345</v>
      </c>
      <c r="O398" s="13">
        <v>0</v>
      </c>
      <c r="P398" s="13">
        <v>465231</v>
      </c>
      <c r="Q398" s="35">
        <v>407781</v>
      </c>
      <c r="R398" s="13">
        <v>1011668</v>
      </c>
      <c r="S398" s="13">
        <v>5352</v>
      </c>
      <c r="T398" s="13">
        <v>758751.75</v>
      </c>
      <c r="U398" s="35">
        <v>65177</v>
      </c>
      <c r="V398" s="13">
        <v>223343</v>
      </c>
      <c r="W398" s="13">
        <v>0</v>
      </c>
      <c r="X398" s="13">
        <v>167284.5</v>
      </c>
      <c r="Y398" s="35">
        <v>23258</v>
      </c>
      <c r="Z398" s="13">
        <v>337504</v>
      </c>
      <c r="AA398" s="13">
        <v>176530</v>
      </c>
      <c r="AB398" s="1">
        <v>125700</v>
      </c>
    </row>
    <row r="399" spans="1:28">
      <c r="A399" s="2">
        <v>993</v>
      </c>
      <c r="B399" s="1" t="s">
        <v>506</v>
      </c>
      <c r="C399" s="13">
        <v>466071</v>
      </c>
      <c r="D399" s="13">
        <v>460664.18270892225</v>
      </c>
      <c r="E399" s="13">
        <v>5406.3452603379083</v>
      </c>
      <c r="F399" s="13">
        <v>389948</v>
      </c>
      <c r="G399" s="13">
        <v>386412</v>
      </c>
      <c r="H399" s="13">
        <v>3536</v>
      </c>
      <c r="I399" s="13">
        <v>56918</v>
      </c>
      <c r="J399" s="13">
        <v>56799</v>
      </c>
      <c r="K399" s="13">
        <v>119</v>
      </c>
      <c r="L399" s="35">
        <v>148127</v>
      </c>
      <c r="M399" s="13">
        <v>199244</v>
      </c>
      <c r="N399" s="13">
        <v>91019</v>
      </c>
      <c r="O399" s="13">
        <v>28719</v>
      </c>
      <c r="P399" s="13">
        <v>111095.25</v>
      </c>
      <c r="Q399" s="35">
        <v>20232</v>
      </c>
      <c r="R399" s="13">
        <v>30835</v>
      </c>
      <c r="S399" s="13">
        <v>0</v>
      </c>
      <c r="T399" s="13">
        <v>23127</v>
      </c>
      <c r="U399" s="35">
        <v>4341</v>
      </c>
      <c r="V399" s="13">
        <v>7328</v>
      </c>
      <c r="W399" s="13">
        <v>0</v>
      </c>
      <c r="X399" s="13">
        <v>4697.25</v>
      </c>
      <c r="Y399" s="35">
        <v>11096</v>
      </c>
      <c r="Z399" s="13">
        <v>19489</v>
      </c>
      <c r="AA399" s="13">
        <v>29278</v>
      </c>
      <c r="AB399" s="1">
        <v>-5848</v>
      </c>
    </row>
    <row r="400" spans="1:28">
      <c r="A400" s="2">
        <v>994</v>
      </c>
      <c r="B400" s="1" t="s">
        <v>303</v>
      </c>
      <c r="C400" s="13">
        <v>2632649</v>
      </c>
      <c r="D400" s="13">
        <v>2516603.8554898724</v>
      </c>
      <c r="E400" s="13">
        <v>116045.00672794391</v>
      </c>
      <c r="F400" s="13">
        <v>3458531</v>
      </c>
      <c r="G400" s="13">
        <v>3354396</v>
      </c>
      <c r="H400" s="13">
        <v>104135</v>
      </c>
      <c r="I400" s="13">
        <v>224983</v>
      </c>
      <c r="J400" s="13">
        <v>192658</v>
      </c>
      <c r="K400" s="13">
        <v>32325</v>
      </c>
      <c r="L400" s="35">
        <v>1079996</v>
      </c>
      <c r="M400" s="13">
        <v>1306678</v>
      </c>
      <c r="N400" s="13">
        <v>638841</v>
      </c>
      <c r="O400" s="13">
        <v>0</v>
      </c>
      <c r="P400" s="13">
        <v>667837</v>
      </c>
      <c r="Q400" s="35">
        <v>42398</v>
      </c>
      <c r="R400" s="13">
        <v>209236</v>
      </c>
      <c r="S400" s="13">
        <v>3724</v>
      </c>
      <c r="T400" s="13">
        <v>156927.75</v>
      </c>
      <c r="U400" s="35">
        <v>22456</v>
      </c>
      <c r="V400" s="13">
        <v>81830</v>
      </c>
      <c r="W400" s="13">
        <v>2454</v>
      </c>
      <c r="X400" s="13">
        <v>58648.5</v>
      </c>
      <c r="Y400" s="35">
        <v>3100</v>
      </c>
      <c r="Z400" s="13">
        <v>528764</v>
      </c>
      <c r="AA400" s="13">
        <v>90715</v>
      </c>
      <c r="AB400" s="1">
        <v>335732</v>
      </c>
    </row>
    <row r="401" spans="1:28">
      <c r="A401" s="2">
        <v>995</v>
      </c>
      <c r="B401" s="1" t="s">
        <v>304</v>
      </c>
      <c r="C401" s="13">
        <v>24109729</v>
      </c>
      <c r="D401" s="13">
        <v>23076218.947912555</v>
      </c>
      <c r="E401" s="13">
        <v>1033509.6674879766</v>
      </c>
      <c r="F401" s="13">
        <v>24972972</v>
      </c>
      <c r="G401" s="13">
        <v>24026529</v>
      </c>
      <c r="H401" s="13">
        <v>946443</v>
      </c>
      <c r="I401" s="13">
        <v>888249</v>
      </c>
      <c r="J401" s="13">
        <v>868367</v>
      </c>
      <c r="K401" s="13">
        <v>19882</v>
      </c>
      <c r="L401" s="35">
        <v>8379485</v>
      </c>
      <c r="M401" s="13">
        <v>10250369</v>
      </c>
      <c r="N401" s="13">
        <v>8098483</v>
      </c>
      <c r="O401" s="13">
        <v>328512</v>
      </c>
      <c r="P401" s="13">
        <v>2480398</v>
      </c>
      <c r="Q401" s="35">
        <v>145976</v>
      </c>
      <c r="R401" s="13">
        <v>397043</v>
      </c>
      <c r="S401" s="13">
        <v>3245</v>
      </c>
      <c r="T401" s="13">
        <v>297783</v>
      </c>
      <c r="U401" s="35">
        <v>39155</v>
      </c>
      <c r="V401" s="13">
        <v>270048</v>
      </c>
      <c r="W401" s="13">
        <v>670</v>
      </c>
      <c r="X401" s="13">
        <v>99993</v>
      </c>
      <c r="Y401" s="35">
        <v>85456</v>
      </c>
      <c r="Z401" s="13">
        <v>1515167</v>
      </c>
      <c r="AA401" s="13">
        <v>855893</v>
      </c>
      <c r="AB401" s="1">
        <v>-58980</v>
      </c>
    </row>
    <row r="402" spans="1:28">
      <c r="A402" s="2">
        <v>1507</v>
      </c>
      <c r="B402" s="1" t="s">
        <v>305</v>
      </c>
      <c r="C402" s="13">
        <v>2201486</v>
      </c>
      <c r="D402" s="13">
        <v>2159939.5474816784</v>
      </c>
      <c r="E402" s="13">
        <v>41546.022570561188</v>
      </c>
      <c r="F402" s="13">
        <v>2431228</v>
      </c>
      <c r="G402" s="13">
        <v>2393587</v>
      </c>
      <c r="H402" s="13">
        <v>37641</v>
      </c>
      <c r="I402" s="13">
        <v>66803</v>
      </c>
      <c r="J402" s="13">
        <v>66224</v>
      </c>
      <c r="K402" s="13">
        <v>579</v>
      </c>
      <c r="L402" s="35">
        <v>744248</v>
      </c>
      <c r="M402" s="13">
        <v>827216</v>
      </c>
      <c r="N402" s="13">
        <v>735776</v>
      </c>
      <c r="O402" s="13">
        <v>33279</v>
      </c>
      <c r="P402" s="13">
        <v>124719</v>
      </c>
      <c r="Q402" s="35">
        <v>110075</v>
      </c>
      <c r="R402" s="13">
        <v>292862</v>
      </c>
      <c r="S402" s="13">
        <v>578</v>
      </c>
      <c r="T402" s="13">
        <v>219647.25</v>
      </c>
      <c r="U402" s="35">
        <v>62778</v>
      </c>
      <c r="V402" s="13">
        <v>175607</v>
      </c>
      <c r="W402" s="13">
        <v>4882</v>
      </c>
      <c r="X402" s="13">
        <v>131705.25</v>
      </c>
      <c r="Y402" s="35">
        <v>81070</v>
      </c>
      <c r="Z402" s="13">
        <v>768049</v>
      </c>
      <c r="AA402" s="13">
        <v>454865</v>
      </c>
      <c r="AB402" s="1">
        <v>241837</v>
      </c>
    </row>
    <row r="403" spans="1:28">
      <c r="A403" s="2">
        <v>1651</v>
      </c>
      <c r="B403" s="1" t="s">
        <v>314</v>
      </c>
      <c r="C403" s="13">
        <v>4405347</v>
      </c>
      <c r="D403" s="13">
        <v>4399919.436496756</v>
      </c>
      <c r="E403" s="13">
        <v>5427.6878520392174</v>
      </c>
      <c r="F403" s="13">
        <v>4156262</v>
      </c>
      <c r="G403" s="13">
        <v>4137476</v>
      </c>
      <c r="H403" s="13">
        <v>18786</v>
      </c>
      <c r="I403" s="13">
        <v>163360</v>
      </c>
      <c r="J403" s="13">
        <v>163157</v>
      </c>
      <c r="K403" s="13">
        <v>203</v>
      </c>
      <c r="L403" s="35">
        <v>1511002</v>
      </c>
      <c r="M403" s="13">
        <v>1734358</v>
      </c>
      <c r="N403" s="13">
        <v>1349294</v>
      </c>
      <c r="O403" s="13">
        <v>0</v>
      </c>
      <c r="P403" s="13">
        <v>385064</v>
      </c>
      <c r="Q403" s="35">
        <v>102536</v>
      </c>
      <c r="R403" s="13">
        <v>274918</v>
      </c>
      <c r="S403" s="13">
        <v>6084</v>
      </c>
      <c r="T403" s="13">
        <v>206189.25</v>
      </c>
      <c r="U403" s="35">
        <v>17277</v>
      </c>
      <c r="V403" s="13">
        <v>28397</v>
      </c>
      <c r="W403" s="13">
        <v>1041</v>
      </c>
      <c r="X403" s="13">
        <v>21297.75</v>
      </c>
      <c r="Y403" s="35">
        <v>11254</v>
      </c>
      <c r="Z403" s="13">
        <v>104105</v>
      </c>
      <c r="AA403" s="13">
        <v>100519</v>
      </c>
      <c r="AB403" s="1">
        <v>10716</v>
      </c>
    </row>
    <row r="404" spans="1:28">
      <c r="A404" s="2">
        <v>1652</v>
      </c>
      <c r="B404" s="1" t="s">
        <v>315</v>
      </c>
      <c r="C404" s="13">
        <v>3474516</v>
      </c>
      <c r="D404" s="13">
        <v>3406056.0480507049</v>
      </c>
      <c r="E404" s="13">
        <v>68460.364617893531</v>
      </c>
      <c r="F404" s="13">
        <v>3376359</v>
      </c>
      <c r="G404" s="13">
        <v>3337490</v>
      </c>
      <c r="H404" s="13">
        <v>38869</v>
      </c>
      <c r="I404" s="13">
        <v>143054</v>
      </c>
      <c r="J404" s="13">
        <v>141659</v>
      </c>
      <c r="K404" s="13">
        <v>1395</v>
      </c>
      <c r="L404" s="35">
        <v>912307</v>
      </c>
      <c r="M404" s="13">
        <v>1152100</v>
      </c>
      <c r="N404" s="13">
        <v>845971</v>
      </c>
      <c r="O404" s="13">
        <v>67681</v>
      </c>
      <c r="P404" s="13">
        <v>373810</v>
      </c>
      <c r="Q404" s="35">
        <v>33194</v>
      </c>
      <c r="R404" s="13">
        <v>174746</v>
      </c>
      <c r="S404" s="13">
        <v>11842</v>
      </c>
      <c r="T404" s="13">
        <v>131060.25</v>
      </c>
      <c r="U404" s="35">
        <v>22043</v>
      </c>
      <c r="V404" s="13">
        <v>81160</v>
      </c>
      <c r="W404" s="13">
        <v>6600</v>
      </c>
      <c r="X404" s="13">
        <v>60071.25</v>
      </c>
      <c r="Y404" s="35">
        <v>21775</v>
      </c>
      <c r="Z404" s="13">
        <v>126283</v>
      </c>
      <c r="AA404" s="13">
        <v>282449</v>
      </c>
      <c r="AB404" s="1">
        <v>-114348</v>
      </c>
    </row>
    <row r="405" spans="1:28">
      <c r="A405" s="2">
        <v>1655</v>
      </c>
      <c r="B405" s="1" t="s">
        <v>316</v>
      </c>
      <c r="C405" s="13">
        <v>3535843</v>
      </c>
      <c r="D405" s="13">
        <v>3441523.6651539044</v>
      </c>
      <c r="E405" s="13">
        <v>94319.58228799238</v>
      </c>
      <c r="F405" s="13">
        <v>3711145</v>
      </c>
      <c r="G405" s="13">
        <v>3606291</v>
      </c>
      <c r="H405" s="13">
        <v>104854</v>
      </c>
      <c r="I405" s="13">
        <v>318919</v>
      </c>
      <c r="J405" s="13">
        <v>314660</v>
      </c>
      <c r="K405" s="13">
        <v>4259</v>
      </c>
      <c r="L405" s="35">
        <v>959445</v>
      </c>
      <c r="M405" s="13">
        <v>1074666</v>
      </c>
      <c r="N405" s="13">
        <v>644155</v>
      </c>
      <c r="O405" s="13">
        <v>0</v>
      </c>
      <c r="P405" s="13">
        <v>430511</v>
      </c>
      <c r="Q405" s="35">
        <v>207107</v>
      </c>
      <c r="R405" s="13">
        <v>466131</v>
      </c>
      <c r="S405" s="13">
        <v>0</v>
      </c>
      <c r="T405" s="13">
        <v>349599</v>
      </c>
      <c r="U405" s="35">
        <v>47278</v>
      </c>
      <c r="V405" s="13">
        <v>168658</v>
      </c>
      <c r="W405" s="13">
        <v>0</v>
      </c>
      <c r="X405" s="13">
        <v>126493.5</v>
      </c>
      <c r="Y405" s="35">
        <v>14426</v>
      </c>
      <c r="Z405" s="13">
        <v>317039</v>
      </c>
      <c r="AA405" s="13">
        <v>0</v>
      </c>
      <c r="AB405" s="1">
        <v>243715</v>
      </c>
    </row>
    <row r="406" spans="1:28">
      <c r="A406" s="2">
        <v>1658</v>
      </c>
      <c r="B406" s="1" t="s">
        <v>317</v>
      </c>
      <c r="C406" s="13">
        <v>876060</v>
      </c>
      <c r="D406" s="13">
        <v>847833.07206220319</v>
      </c>
      <c r="E406" s="13">
        <v>28226.911436962859</v>
      </c>
      <c r="F406" s="13">
        <v>908499</v>
      </c>
      <c r="G406" s="13">
        <v>889824</v>
      </c>
      <c r="H406" s="13">
        <v>18675</v>
      </c>
      <c r="I406" s="13">
        <v>14317</v>
      </c>
      <c r="J406" s="13">
        <v>13287</v>
      </c>
      <c r="K406" s="13">
        <v>1030</v>
      </c>
      <c r="L406" s="35">
        <v>402723</v>
      </c>
      <c r="M406" s="13">
        <v>451361</v>
      </c>
      <c r="N406" s="13">
        <v>287025</v>
      </c>
      <c r="O406" s="13">
        <v>0</v>
      </c>
      <c r="P406" s="13">
        <v>164336</v>
      </c>
      <c r="Q406" s="35">
        <v>36162</v>
      </c>
      <c r="R406" s="13">
        <v>170600</v>
      </c>
      <c r="S406" s="13">
        <v>442</v>
      </c>
      <c r="T406" s="13">
        <v>127950.75</v>
      </c>
      <c r="U406" s="35">
        <v>21444</v>
      </c>
      <c r="V406" s="13">
        <v>61672</v>
      </c>
      <c r="W406" s="13">
        <v>0</v>
      </c>
      <c r="X406" s="13">
        <v>46254</v>
      </c>
      <c r="Y406" s="35">
        <v>1372</v>
      </c>
      <c r="Z406" s="13">
        <v>462126</v>
      </c>
      <c r="AA406" s="13">
        <v>318589</v>
      </c>
      <c r="AB406" s="1">
        <v>109761</v>
      </c>
    </row>
    <row r="407" spans="1:28">
      <c r="A407" s="2">
        <v>1659</v>
      </c>
      <c r="B407" s="1" t="s">
        <v>318</v>
      </c>
      <c r="C407" s="13">
        <v>2064006</v>
      </c>
      <c r="D407" s="13">
        <v>2032190.6800094366</v>
      </c>
      <c r="E407" s="13">
        <v>31815.134666745482</v>
      </c>
      <c r="F407" s="13">
        <v>2001894</v>
      </c>
      <c r="G407" s="13">
        <v>1980624</v>
      </c>
      <c r="H407" s="13">
        <v>21270</v>
      </c>
      <c r="I407" s="13">
        <v>93535</v>
      </c>
      <c r="J407" s="13">
        <v>93535</v>
      </c>
      <c r="K407" s="13">
        <v>0</v>
      </c>
      <c r="L407" s="35">
        <v>569943</v>
      </c>
      <c r="M407" s="13">
        <v>552157</v>
      </c>
      <c r="N407" s="13">
        <v>462804</v>
      </c>
      <c r="O407" s="13">
        <v>0</v>
      </c>
      <c r="P407" s="13">
        <v>89353</v>
      </c>
      <c r="Q407" s="35">
        <v>91811</v>
      </c>
      <c r="R407" s="13">
        <v>233244</v>
      </c>
      <c r="S407" s="13">
        <v>2787</v>
      </c>
      <c r="T407" s="13">
        <v>174933.75</v>
      </c>
      <c r="U407" s="35">
        <v>19963</v>
      </c>
      <c r="V407" s="13">
        <v>25630</v>
      </c>
      <c r="W407" s="13">
        <v>6445</v>
      </c>
      <c r="X407" s="13">
        <v>18753.75</v>
      </c>
      <c r="Y407" s="35">
        <v>692</v>
      </c>
      <c r="Z407" s="13">
        <v>5604</v>
      </c>
      <c r="AA407" s="13">
        <v>11374</v>
      </c>
      <c r="AB407" s="1">
        <v>-3610</v>
      </c>
    </row>
    <row r="408" spans="1:28">
      <c r="A408" s="2">
        <v>1663</v>
      </c>
      <c r="B408" s="1" t="s">
        <v>319</v>
      </c>
      <c r="C408" s="13">
        <v>2432694</v>
      </c>
      <c r="D408" s="13">
        <v>2413362.1109949281</v>
      </c>
      <c r="E408" s="13">
        <v>19332.386345442217</v>
      </c>
      <c r="F408" s="13">
        <v>2507913</v>
      </c>
      <c r="G408" s="13">
        <v>2492333</v>
      </c>
      <c r="H408" s="13">
        <v>15580</v>
      </c>
      <c r="I408" s="13">
        <v>71407</v>
      </c>
      <c r="J408" s="13">
        <v>71336</v>
      </c>
      <c r="K408" s="13">
        <v>71</v>
      </c>
      <c r="L408" s="35">
        <v>984658</v>
      </c>
      <c r="M408" s="13">
        <v>1135800</v>
      </c>
      <c r="N408" s="13">
        <v>641674</v>
      </c>
      <c r="O408" s="13">
        <v>0</v>
      </c>
      <c r="P408" s="13">
        <v>494126</v>
      </c>
      <c r="Q408" s="35">
        <v>50116</v>
      </c>
      <c r="R408" s="13">
        <v>182841</v>
      </c>
      <c r="S408" s="13">
        <v>0</v>
      </c>
      <c r="T408" s="13">
        <v>137131.5</v>
      </c>
      <c r="U408" s="35">
        <v>9917</v>
      </c>
      <c r="V408" s="13">
        <v>77762</v>
      </c>
      <c r="W408" s="13">
        <v>53</v>
      </c>
      <c r="X408" s="13">
        <v>27208.5</v>
      </c>
      <c r="Y408" s="35">
        <v>0</v>
      </c>
      <c r="Z408" s="13">
        <v>24883</v>
      </c>
      <c r="AA408" s="13">
        <v>0</v>
      </c>
      <c r="AB408" s="1">
        <v>19676</v>
      </c>
    </row>
    <row r="409" spans="1:28">
      <c r="A409" s="2">
        <v>1666</v>
      </c>
      <c r="B409" s="1" t="s">
        <v>508</v>
      </c>
      <c r="C409" s="13">
        <v>450903</v>
      </c>
      <c r="D409" s="13">
        <v>441022.63972599036</v>
      </c>
      <c r="E409" s="13">
        <v>9880.2860457248662</v>
      </c>
      <c r="F409" s="13">
        <v>608100</v>
      </c>
      <c r="G409" s="13">
        <v>585252</v>
      </c>
      <c r="H409" s="13">
        <v>22848</v>
      </c>
      <c r="I409" s="13">
        <v>21473</v>
      </c>
      <c r="J409" s="13">
        <v>21473</v>
      </c>
      <c r="K409" s="13">
        <v>0</v>
      </c>
      <c r="L409" s="35">
        <v>181120</v>
      </c>
      <c r="M409" s="13">
        <v>227183</v>
      </c>
      <c r="N409" s="13">
        <v>77358</v>
      </c>
      <c r="O409" s="13">
        <v>0</v>
      </c>
      <c r="P409" s="13">
        <v>135840</v>
      </c>
      <c r="Q409" s="35">
        <v>34974</v>
      </c>
      <c r="R409" s="13">
        <v>84874</v>
      </c>
      <c r="S409" s="13">
        <v>0</v>
      </c>
      <c r="T409" s="13">
        <v>63656.25</v>
      </c>
      <c r="U409" s="35">
        <v>6160</v>
      </c>
      <c r="V409" s="13">
        <v>22265</v>
      </c>
      <c r="W409" s="13">
        <v>377</v>
      </c>
      <c r="X409" s="13">
        <v>16698.75</v>
      </c>
      <c r="Y409" s="35">
        <v>329</v>
      </c>
      <c r="Z409" s="13">
        <v>107396</v>
      </c>
      <c r="AA409" s="13">
        <v>45845</v>
      </c>
      <c r="AB409" s="1">
        <v>47273</v>
      </c>
    </row>
    <row r="410" spans="1:28">
      <c r="A410" s="2">
        <v>1667</v>
      </c>
      <c r="B410" s="1" t="s">
        <v>320</v>
      </c>
      <c r="C410" s="13">
        <v>630347</v>
      </c>
      <c r="D410" s="13">
        <v>594102.96489598963</v>
      </c>
      <c r="E410" s="13">
        <v>36243.722444767154</v>
      </c>
      <c r="F410" s="13">
        <v>692403</v>
      </c>
      <c r="G410" s="13">
        <v>662806</v>
      </c>
      <c r="H410" s="13">
        <v>29597</v>
      </c>
      <c r="I410" s="13">
        <v>17221</v>
      </c>
      <c r="J410" s="13">
        <v>17221</v>
      </c>
      <c r="K410" s="13">
        <v>0</v>
      </c>
      <c r="L410" s="35">
        <v>164529</v>
      </c>
      <c r="M410" s="13">
        <v>204246</v>
      </c>
      <c r="N410" s="13">
        <v>63220</v>
      </c>
      <c r="O410" s="13">
        <v>1000</v>
      </c>
      <c r="P410" s="13">
        <v>123396.75</v>
      </c>
      <c r="Q410" s="35">
        <v>80483</v>
      </c>
      <c r="R410" s="13">
        <v>175865</v>
      </c>
      <c r="S410" s="13">
        <v>160</v>
      </c>
      <c r="T410" s="13">
        <v>131899.5</v>
      </c>
      <c r="U410" s="35">
        <v>2792</v>
      </c>
      <c r="V410" s="13">
        <v>0</v>
      </c>
      <c r="W410" s="13">
        <v>0</v>
      </c>
      <c r="X410" s="13">
        <v>0</v>
      </c>
      <c r="Y410" s="35">
        <v>5201</v>
      </c>
      <c r="Z410" s="13">
        <v>484988</v>
      </c>
      <c r="AA410" s="13">
        <v>754354</v>
      </c>
      <c r="AB410" s="1">
        <v>-194122</v>
      </c>
    </row>
    <row r="411" spans="1:28">
      <c r="A411" s="2">
        <v>1669</v>
      </c>
      <c r="B411" s="1" t="s">
        <v>321</v>
      </c>
      <c r="C411" s="13">
        <v>1420902</v>
      </c>
      <c r="D411" s="13">
        <v>1386774.0938034921</v>
      </c>
      <c r="E411" s="13">
        <v>34128.138042374871</v>
      </c>
      <c r="F411" s="13">
        <v>1528653</v>
      </c>
      <c r="G411" s="13">
        <v>1494307</v>
      </c>
      <c r="H411" s="13">
        <v>34346</v>
      </c>
      <c r="I411" s="13">
        <v>64237</v>
      </c>
      <c r="J411" s="13">
        <v>64237</v>
      </c>
      <c r="K411" s="13">
        <v>0</v>
      </c>
      <c r="L411" s="35">
        <v>326101</v>
      </c>
      <c r="M411" s="13">
        <v>361837</v>
      </c>
      <c r="N411" s="13">
        <v>313389</v>
      </c>
      <c r="O411" s="13">
        <v>34183</v>
      </c>
      <c r="P411" s="13">
        <v>82631</v>
      </c>
      <c r="Q411" s="35">
        <v>27573</v>
      </c>
      <c r="R411" s="13">
        <v>79324</v>
      </c>
      <c r="S411" s="13">
        <v>1397</v>
      </c>
      <c r="T411" s="13">
        <v>59493.75</v>
      </c>
      <c r="U411" s="35">
        <v>10791</v>
      </c>
      <c r="V411" s="13">
        <v>22355</v>
      </c>
      <c r="W411" s="13">
        <v>0</v>
      </c>
      <c r="X411" s="13">
        <v>13323</v>
      </c>
      <c r="Y411" s="35">
        <v>23694</v>
      </c>
      <c r="Z411" s="13">
        <v>49165</v>
      </c>
      <c r="AA411" s="13">
        <v>38624</v>
      </c>
      <c r="AB411" s="1">
        <v>9885</v>
      </c>
    </row>
    <row r="412" spans="1:28">
      <c r="A412" s="2">
        <v>1670</v>
      </c>
      <c r="B412" s="1" t="s">
        <v>533</v>
      </c>
      <c r="C412" s="13">
        <v>273421</v>
      </c>
      <c r="D412" s="13">
        <v>250086.49821725773</v>
      </c>
      <c r="E412" s="13">
        <v>23334.122289437706</v>
      </c>
      <c r="F412" s="13">
        <v>362303</v>
      </c>
      <c r="G412" s="13">
        <v>347450</v>
      </c>
      <c r="H412" s="13">
        <v>14853</v>
      </c>
      <c r="I412" s="13">
        <v>10879</v>
      </c>
      <c r="J412" s="13">
        <v>10879</v>
      </c>
      <c r="K412" s="13">
        <v>0</v>
      </c>
      <c r="L412" s="35">
        <v>239833</v>
      </c>
      <c r="M412" s="13">
        <v>289769</v>
      </c>
      <c r="N412" s="13">
        <v>182579</v>
      </c>
      <c r="O412" s="13">
        <v>0</v>
      </c>
      <c r="P412" s="13">
        <v>107190</v>
      </c>
      <c r="Q412" s="35">
        <v>33071</v>
      </c>
      <c r="R412" s="13">
        <v>113033</v>
      </c>
      <c r="S412" s="13">
        <v>44</v>
      </c>
      <c r="T412" s="13">
        <v>84775.5</v>
      </c>
      <c r="U412" s="35">
        <v>11726</v>
      </c>
      <c r="V412" s="13">
        <v>39612</v>
      </c>
      <c r="W412" s="13">
        <v>0</v>
      </c>
      <c r="X412" s="13">
        <v>28900.5</v>
      </c>
      <c r="Y412" s="35">
        <v>20811</v>
      </c>
      <c r="Z412" s="13">
        <v>61628</v>
      </c>
      <c r="AA412" s="13">
        <v>13195</v>
      </c>
      <c r="AB412" s="1">
        <v>36767</v>
      </c>
    </row>
    <row r="413" spans="1:28">
      <c r="A413" s="2">
        <v>1671</v>
      </c>
      <c r="B413" s="1" t="s">
        <v>438</v>
      </c>
      <c r="C413" s="13">
        <v>397932</v>
      </c>
      <c r="D413" s="13">
        <v>384451.09469362721</v>
      </c>
      <c r="E413" s="13">
        <v>13480.514483339475</v>
      </c>
      <c r="F413" s="13">
        <v>485354</v>
      </c>
      <c r="G413" s="13">
        <v>485354</v>
      </c>
      <c r="H413" s="13">
        <v>0</v>
      </c>
      <c r="I413" s="13">
        <v>2663</v>
      </c>
      <c r="J413" s="13">
        <v>2663</v>
      </c>
      <c r="K413" s="13">
        <v>0</v>
      </c>
      <c r="L413" s="35">
        <v>151196</v>
      </c>
      <c r="M413" s="13">
        <v>206404</v>
      </c>
      <c r="N413" s="13">
        <v>122651</v>
      </c>
      <c r="O413" s="13">
        <v>4086</v>
      </c>
      <c r="P413" s="13">
        <v>87839</v>
      </c>
      <c r="Q413" s="35">
        <v>40686</v>
      </c>
      <c r="R413" s="13">
        <v>103414</v>
      </c>
      <c r="S413" s="13">
        <v>5114</v>
      </c>
      <c r="T413" s="13">
        <v>77560.5</v>
      </c>
      <c r="U413" s="35">
        <v>10099</v>
      </c>
      <c r="V413" s="13">
        <v>20879</v>
      </c>
      <c r="W413" s="13">
        <v>3576</v>
      </c>
      <c r="X413" s="13">
        <v>13869.75</v>
      </c>
      <c r="Y413" s="35">
        <v>2006</v>
      </c>
      <c r="Z413" s="13">
        <v>63079</v>
      </c>
      <c r="AA413" s="13">
        <v>62311</v>
      </c>
      <c r="AB413" s="1">
        <v>2025</v>
      </c>
    </row>
    <row r="414" spans="1:28">
      <c r="A414" s="2">
        <v>1672</v>
      </c>
      <c r="B414" s="1" t="s">
        <v>446</v>
      </c>
      <c r="C414" s="13">
        <v>908742</v>
      </c>
      <c r="D414" s="13">
        <v>868189.35126781603</v>
      </c>
      <c r="E414" s="13">
        <v>40552.258144468964</v>
      </c>
      <c r="F414" s="13">
        <v>851074</v>
      </c>
      <c r="G414" s="13">
        <v>814225</v>
      </c>
      <c r="H414" s="13">
        <v>36849</v>
      </c>
      <c r="I414" s="13">
        <v>55818</v>
      </c>
      <c r="J414" s="13">
        <v>55818</v>
      </c>
      <c r="K414" s="13">
        <v>0</v>
      </c>
      <c r="L414" s="35">
        <v>242481</v>
      </c>
      <c r="M414" s="13">
        <v>333112</v>
      </c>
      <c r="N414" s="13">
        <v>216479</v>
      </c>
      <c r="O414" s="13">
        <v>16020</v>
      </c>
      <c r="P414" s="13">
        <v>132653</v>
      </c>
      <c r="Q414" s="35">
        <v>49891</v>
      </c>
      <c r="R414" s="13">
        <v>108453</v>
      </c>
      <c r="S414" s="13">
        <v>7410</v>
      </c>
      <c r="T414" s="13">
        <v>81340.5</v>
      </c>
      <c r="U414" s="35">
        <v>5545</v>
      </c>
      <c r="V414" s="13">
        <v>15723</v>
      </c>
      <c r="W414" s="13">
        <v>0</v>
      </c>
      <c r="X414" s="13">
        <v>11792.25</v>
      </c>
      <c r="Y414" s="35">
        <v>10936</v>
      </c>
      <c r="Z414" s="13">
        <v>297215</v>
      </c>
      <c r="AA414" s="13">
        <v>55359</v>
      </c>
      <c r="AB414" s="1">
        <v>182548</v>
      </c>
    </row>
    <row r="415" spans="1:28">
      <c r="A415" s="2">
        <v>1674</v>
      </c>
      <c r="B415" s="1" t="s">
        <v>322</v>
      </c>
      <c r="C415" s="13">
        <v>19097549</v>
      </c>
      <c r="D415" s="13">
        <v>18630786.771091953</v>
      </c>
      <c r="E415" s="13">
        <v>466762.480507634</v>
      </c>
      <c r="F415" s="13">
        <v>19060006</v>
      </c>
      <c r="G415" s="13">
        <v>18517929</v>
      </c>
      <c r="H415" s="13">
        <v>542077</v>
      </c>
      <c r="I415" s="13">
        <v>557113</v>
      </c>
      <c r="J415" s="13">
        <v>442660</v>
      </c>
      <c r="K415" s="13">
        <v>114453</v>
      </c>
      <c r="L415" s="35">
        <v>3856607</v>
      </c>
      <c r="M415" s="13">
        <v>4407630</v>
      </c>
      <c r="N415" s="13">
        <v>4745838</v>
      </c>
      <c r="O415" s="13">
        <v>0</v>
      </c>
      <c r="P415" s="13">
        <v>-338208</v>
      </c>
      <c r="Q415" s="35">
        <v>477383</v>
      </c>
      <c r="R415" s="13">
        <v>1436400</v>
      </c>
      <c r="S415" s="13">
        <v>4273</v>
      </c>
      <c r="T415" s="13">
        <v>1077300.75</v>
      </c>
      <c r="U415" s="35">
        <v>42241</v>
      </c>
      <c r="V415" s="13">
        <v>136342</v>
      </c>
      <c r="W415" s="13">
        <v>4107</v>
      </c>
      <c r="X415" s="13">
        <v>102256.5</v>
      </c>
      <c r="Y415" s="35">
        <v>22003</v>
      </c>
      <c r="Z415" s="13">
        <v>376762</v>
      </c>
      <c r="AA415" s="13">
        <v>234691</v>
      </c>
      <c r="AB415" s="1">
        <v>116265</v>
      </c>
    </row>
    <row r="416" spans="1:28">
      <c r="A416" s="2">
        <v>1676</v>
      </c>
      <c r="B416" s="1" t="s">
        <v>323</v>
      </c>
      <c r="C416" s="13">
        <v>3521863</v>
      </c>
      <c r="D416" s="13">
        <v>3431738.4134124909</v>
      </c>
      <c r="E416" s="13">
        <v>90124.429106703785</v>
      </c>
      <c r="F416" s="13">
        <v>3706984</v>
      </c>
      <c r="G416" s="13">
        <v>3616952</v>
      </c>
      <c r="H416" s="13">
        <v>90032</v>
      </c>
      <c r="I416" s="13">
        <v>208977</v>
      </c>
      <c r="J416" s="13">
        <v>207953</v>
      </c>
      <c r="K416" s="13">
        <v>1024</v>
      </c>
      <c r="L416" s="35">
        <v>1210975</v>
      </c>
      <c r="M416" s="13">
        <v>1449639</v>
      </c>
      <c r="N416" s="13">
        <v>832960</v>
      </c>
      <c r="O416" s="13">
        <v>91833</v>
      </c>
      <c r="P416" s="13">
        <v>708512</v>
      </c>
      <c r="Q416" s="35">
        <v>173416</v>
      </c>
      <c r="R416" s="13">
        <v>762695</v>
      </c>
      <c r="S416" s="13">
        <v>8901</v>
      </c>
      <c r="T416" s="13">
        <v>286010.25</v>
      </c>
      <c r="U416" s="35">
        <v>67919</v>
      </c>
      <c r="V416" s="13">
        <v>109519</v>
      </c>
      <c r="W416" s="13">
        <v>2285</v>
      </c>
      <c r="X416" s="13">
        <v>82139.25</v>
      </c>
      <c r="Y416" s="35">
        <v>10533</v>
      </c>
      <c r="Z416" s="13">
        <v>488038</v>
      </c>
      <c r="AA416" s="13">
        <v>260847</v>
      </c>
      <c r="AB416" s="1">
        <v>177822</v>
      </c>
    </row>
    <row r="417" spans="1:28">
      <c r="A417" s="2">
        <v>1679</v>
      </c>
      <c r="B417" s="1" t="s">
        <v>534</v>
      </c>
      <c r="C417" s="13">
        <v>1009798</v>
      </c>
      <c r="D417" s="13">
        <v>959265.58466021984</v>
      </c>
      <c r="E417" s="13">
        <v>50532.587588793722</v>
      </c>
      <c r="F417" s="13">
        <v>1129214</v>
      </c>
      <c r="G417" s="13">
        <v>1090640</v>
      </c>
      <c r="H417" s="13">
        <v>38574</v>
      </c>
      <c r="I417" s="13">
        <v>30997</v>
      </c>
      <c r="J417" s="13">
        <v>30446</v>
      </c>
      <c r="K417" s="13">
        <v>551</v>
      </c>
      <c r="L417" s="35">
        <v>273473</v>
      </c>
      <c r="M417" s="13">
        <v>295314</v>
      </c>
      <c r="N417" s="13">
        <v>290667</v>
      </c>
      <c r="O417" s="13">
        <v>27502</v>
      </c>
      <c r="P417" s="13">
        <v>32149</v>
      </c>
      <c r="Q417" s="35">
        <v>85639</v>
      </c>
      <c r="R417" s="13">
        <v>308869</v>
      </c>
      <c r="S417" s="13">
        <v>0</v>
      </c>
      <c r="T417" s="13">
        <v>231652.5</v>
      </c>
      <c r="U417" s="35">
        <v>0</v>
      </c>
      <c r="V417" s="13">
        <v>16287</v>
      </c>
      <c r="W417" s="13">
        <v>0</v>
      </c>
      <c r="X417" s="13">
        <v>12215.25</v>
      </c>
      <c r="Y417" s="35">
        <v>975</v>
      </c>
      <c r="Z417" s="13">
        <v>0</v>
      </c>
      <c r="AA417" s="13">
        <v>2071</v>
      </c>
      <c r="AB417" s="1">
        <v>-1556</v>
      </c>
    </row>
    <row r="418" spans="1:28">
      <c r="A418" s="2">
        <v>1680</v>
      </c>
      <c r="B418" s="1" t="s">
        <v>324</v>
      </c>
      <c r="C418" s="13">
        <v>1997461</v>
      </c>
      <c r="D418" s="13">
        <v>1990232.2936437982</v>
      </c>
      <c r="E418" s="13">
        <v>7228.4690268371878</v>
      </c>
      <c r="F418" s="13">
        <v>2321463</v>
      </c>
      <c r="G418" s="13">
        <v>2290560</v>
      </c>
      <c r="H418" s="13">
        <v>30903</v>
      </c>
      <c r="I418" s="13">
        <v>90559</v>
      </c>
      <c r="J418" s="13">
        <v>90559</v>
      </c>
      <c r="K418" s="13">
        <v>0</v>
      </c>
      <c r="L418" s="35">
        <v>1228569</v>
      </c>
      <c r="M418" s="13">
        <v>1191695</v>
      </c>
      <c r="N418" s="13">
        <v>1260995</v>
      </c>
      <c r="O418" s="13">
        <v>49475</v>
      </c>
      <c r="P418" s="13">
        <v>-19825</v>
      </c>
      <c r="Q418" s="35">
        <v>162281</v>
      </c>
      <c r="R418" s="13">
        <v>485224</v>
      </c>
      <c r="S418" s="13">
        <v>6523</v>
      </c>
      <c r="T418" s="13">
        <v>363918.75</v>
      </c>
      <c r="U418" s="35">
        <v>30434</v>
      </c>
      <c r="V418" s="13">
        <v>67681</v>
      </c>
      <c r="W418" s="13">
        <v>2029</v>
      </c>
      <c r="X418" s="13">
        <v>49962</v>
      </c>
      <c r="Y418" s="35">
        <v>8237</v>
      </c>
      <c r="Z418" s="13">
        <v>254810</v>
      </c>
      <c r="AA418" s="13">
        <v>77664</v>
      </c>
      <c r="AB418" s="1">
        <v>144030</v>
      </c>
    </row>
    <row r="419" spans="1:28">
      <c r="A419" s="2">
        <v>1681</v>
      </c>
      <c r="B419" s="1" t="s">
        <v>325</v>
      </c>
      <c r="C419" s="13">
        <v>3347228</v>
      </c>
      <c r="D419" s="13">
        <v>3302107.240615427</v>
      </c>
      <c r="E419" s="13">
        <v>45120.90668053049</v>
      </c>
      <c r="F419" s="13">
        <v>3669441</v>
      </c>
      <c r="G419" s="13">
        <v>3635274</v>
      </c>
      <c r="H419" s="13">
        <v>34167</v>
      </c>
      <c r="I419" s="13">
        <v>215687</v>
      </c>
      <c r="J419" s="13">
        <v>208751</v>
      </c>
      <c r="K419" s="13">
        <v>6936</v>
      </c>
      <c r="L419" s="35">
        <v>1162146</v>
      </c>
      <c r="M419" s="13">
        <v>1250460</v>
      </c>
      <c r="N419" s="13">
        <v>1428612</v>
      </c>
      <c r="O419" s="13">
        <v>188256</v>
      </c>
      <c r="P419" s="13">
        <v>10104</v>
      </c>
      <c r="Q419" s="35">
        <v>167261</v>
      </c>
      <c r="R419" s="13">
        <v>297700</v>
      </c>
      <c r="S419" s="13">
        <v>1186</v>
      </c>
      <c r="T419" s="13">
        <v>223275.75</v>
      </c>
      <c r="U419" s="35">
        <v>19277</v>
      </c>
      <c r="V419" s="13">
        <v>65939</v>
      </c>
      <c r="W419" s="13">
        <v>414</v>
      </c>
      <c r="X419" s="13">
        <v>47856.75</v>
      </c>
      <c r="Y419" s="35">
        <v>1149</v>
      </c>
      <c r="Z419" s="13">
        <v>140696</v>
      </c>
      <c r="AA419" s="13">
        <v>52438</v>
      </c>
      <c r="AB419" s="1">
        <v>71209</v>
      </c>
    </row>
    <row r="420" spans="1:28">
      <c r="A420" s="2">
        <v>1684</v>
      </c>
      <c r="B420" s="1" t="s">
        <v>326</v>
      </c>
      <c r="C420" s="13">
        <v>4235482</v>
      </c>
      <c r="D420" s="13">
        <v>4058041.2458647853</v>
      </c>
      <c r="E420" s="13">
        <v>177440.97349270404</v>
      </c>
      <c r="F420" s="13">
        <v>3917518</v>
      </c>
      <c r="G420" s="13">
        <v>3729173</v>
      </c>
      <c r="H420" s="13">
        <v>188345</v>
      </c>
      <c r="I420" s="13">
        <v>189789</v>
      </c>
      <c r="J420" s="13">
        <v>174397</v>
      </c>
      <c r="K420" s="13">
        <v>15392</v>
      </c>
      <c r="L420" s="35">
        <v>1302839</v>
      </c>
      <c r="M420" s="13">
        <v>1663438</v>
      </c>
      <c r="N420" s="13">
        <v>866928</v>
      </c>
      <c r="O420" s="13">
        <v>119092</v>
      </c>
      <c r="P420" s="13">
        <v>915602</v>
      </c>
      <c r="Q420" s="35">
        <v>156895</v>
      </c>
      <c r="R420" s="13">
        <v>476998</v>
      </c>
      <c r="S420" s="13">
        <v>61</v>
      </c>
      <c r="T420" s="13">
        <v>357749.25</v>
      </c>
      <c r="U420" s="35">
        <v>30205</v>
      </c>
      <c r="V420" s="13">
        <v>108036</v>
      </c>
      <c r="W420" s="13">
        <v>0</v>
      </c>
      <c r="X420" s="13">
        <v>80228.25</v>
      </c>
      <c r="Y420" s="35">
        <v>330</v>
      </c>
      <c r="Z420" s="13">
        <v>28620</v>
      </c>
      <c r="AA420" s="13">
        <v>32146</v>
      </c>
      <c r="AB420" s="1">
        <v>-1641</v>
      </c>
    </row>
    <row r="421" spans="1:28">
      <c r="A421" s="2">
        <v>1685</v>
      </c>
      <c r="B421" s="1" t="s">
        <v>327</v>
      </c>
      <c r="C421" s="13">
        <v>816282</v>
      </c>
      <c r="D421" s="13">
        <v>804199.63891110569</v>
      </c>
      <c r="E421" s="13">
        <v>12082.574726903718</v>
      </c>
      <c r="F421" s="13">
        <v>849446</v>
      </c>
      <c r="G421" s="13">
        <v>836530</v>
      </c>
      <c r="H421" s="13">
        <v>12916</v>
      </c>
      <c r="I421" s="13">
        <v>23615</v>
      </c>
      <c r="J421" s="13">
        <v>23615</v>
      </c>
      <c r="K421" s="13">
        <v>0</v>
      </c>
      <c r="L421" s="35">
        <v>271290</v>
      </c>
      <c r="M421" s="13">
        <v>342055</v>
      </c>
      <c r="N421" s="13">
        <v>202924</v>
      </c>
      <c r="O421" s="13">
        <v>0</v>
      </c>
      <c r="P421" s="13">
        <v>139131</v>
      </c>
      <c r="Q421" s="35">
        <v>50935</v>
      </c>
      <c r="R421" s="13">
        <v>162253</v>
      </c>
      <c r="S421" s="13">
        <v>902</v>
      </c>
      <c r="T421" s="13">
        <v>121690.5</v>
      </c>
      <c r="U421" s="35">
        <v>11029</v>
      </c>
      <c r="V421" s="13">
        <v>44962</v>
      </c>
      <c r="W421" s="13">
        <v>0</v>
      </c>
      <c r="X421" s="13">
        <v>33721.5</v>
      </c>
      <c r="Y421" s="35">
        <v>0</v>
      </c>
      <c r="Z421" s="13">
        <v>181451</v>
      </c>
      <c r="AA421" s="13">
        <v>39311</v>
      </c>
      <c r="AB421" s="1">
        <v>107608</v>
      </c>
    </row>
    <row r="422" spans="1:28">
      <c r="A422" s="2">
        <v>1690</v>
      </c>
      <c r="B422" s="1" t="s">
        <v>328</v>
      </c>
      <c r="C422" s="13">
        <v>1448296</v>
      </c>
      <c r="D422" s="13">
        <v>1435925.6116477554</v>
      </c>
      <c r="E422" s="13">
        <v>12370.699714871393</v>
      </c>
      <c r="F422" s="13">
        <v>1592926</v>
      </c>
      <c r="G422" s="13">
        <v>1582496</v>
      </c>
      <c r="H422" s="13">
        <v>10430</v>
      </c>
      <c r="I422" s="13">
        <v>76415</v>
      </c>
      <c r="J422" s="13">
        <v>76415</v>
      </c>
      <c r="K422" s="13">
        <v>0</v>
      </c>
      <c r="L422" s="35">
        <v>463959</v>
      </c>
      <c r="M422" s="13">
        <v>674797</v>
      </c>
      <c r="N422" s="13">
        <v>611584</v>
      </c>
      <c r="O422" s="13">
        <v>47017</v>
      </c>
      <c r="P422" s="13">
        <v>110230</v>
      </c>
      <c r="Q422" s="35">
        <v>74562</v>
      </c>
      <c r="R422" s="13">
        <v>222986</v>
      </c>
      <c r="S422" s="13">
        <v>499</v>
      </c>
      <c r="T422" s="13">
        <v>167240.25</v>
      </c>
      <c r="U422" s="35">
        <v>34845</v>
      </c>
      <c r="V422" s="13">
        <v>44515</v>
      </c>
      <c r="W422" s="13">
        <v>19190</v>
      </c>
      <c r="X422" s="13">
        <v>32763.75</v>
      </c>
      <c r="Y422" s="35">
        <v>7996</v>
      </c>
      <c r="Z422" s="13">
        <v>160889</v>
      </c>
      <c r="AA422" s="13">
        <v>49953</v>
      </c>
      <c r="AB422" s="1">
        <v>85865</v>
      </c>
    </row>
    <row r="423" spans="1:28">
      <c r="A423" s="2">
        <v>1695</v>
      </c>
      <c r="B423" s="1" t="s">
        <v>329</v>
      </c>
      <c r="C423" s="13">
        <v>505366</v>
      </c>
      <c r="D423" s="13">
        <v>504672.84470413387</v>
      </c>
      <c r="E423" s="13">
        <v>693.63423029255171</v>
      </c>
      <c r="F423" s="13">
        <v>619040</v>
      </c>
      <c r="G423" s="13">
        <v>594891</v>
      </c>
      <c r="H423" s="13">
        <v>24149</v>
      </c>
      <c r="I423" s="13">
        <v>40305</v>
      </c>
      <c r="J423" s="13">
        <v>38517</v>
      </c>
      <c r="K423" s="13">
        <v>1788</v>
      </c>
      <c r="L423" s="35">
        <v>148183</v>
      </c>
      <c r="M423" s="13">
        <v>181610</v>
      </c>
      <c r="N423" s="13">
        <v>206708</v>
      </c>
      <c r="O423" s="13">
        <v>0</v>
      </c>
      <c r="P423" s="13">
        <v>-25098</v>
      </c>
      <c r="Q423" s="35">
        <v>40269</v>
      </c>
      <c r="R423" s="13">
        <v>121126</v>
      </c>
      <c r="S423" s="13">
        <v>0</v>
      </c>
      <c r="T423" s="13">
        <v>90845.25</v>
      </c>
      <c r="U423" s="35">
        <v>10825</v>
      </c>
      <c r="V423" s="13">
        <v>36749</v>
      </c>
      <c r="W423" s="13">
        <v>0</v>
      </c>
      <c r="X423" s="13">
        <v>32511.75</v>
      </c>
      <c r="Y423" s="35">
        <v>532</v>
      </c>
      <c r="Z423" s="13">
        <v>13910</v>
      </c>
      <c r="AA423" s="13">
        <v>4300</v>
      </c>
      <c r="AB423" s="1">
        <v>7433</v>
      </c>
    </row>
    <row r="424" spans="1:28">
      <c r="A424" s="2">
        <v>1696</v>
      </c>
      <c r="B424" s="1" t="s">
        <v>330</v>
      </c>
      <c r="C424" s="13">
        <v>1701124</v>
      </c>
      <c r="D424" s="13">
        <v>1659831.1433777465</v>
      </c>
      <c r="E424" s="13">
        <v>41292.579294108131</v>
      </c>
      <c r="F424" s="13">
        <v>1661753</v>
      </c>
      <c r="G424" s="13">
        <v>1621731</v>
      </c>
      <c r="H424" s="13">
        <v>40022</v>
      </c>
      <c r="I424" s="13">
        <v>52945</v>
      </c>
      <c r="J424" s="13">
        <v>52143</v>
      </c>
      <c r="K424" s="13">
        <v>802</v>
      </c>
      <c r="L424" s="35">
        <v>417857</v>
      </c>
      <c r="M424" s="13">
        <v>560621</v>
      </c>
      <c r="N424" s="13">
        <v>331590</v>
      </c>
      <c r="O424" s="13">
        <v>0</v>
      </c>
      <c r="P424" s="13">
        <v>229031</v>
      </c>
      <c r="Q424" s="35">
        <v>62572</v>
      </c>
      <c r="R424" s="13">
        <v>200619</v>
      </c>
      <c r="S424" s="13">
        <v>1192</v>
      </c>
      <c r="T424" s="13">
        <v>150465</v>
      </c>
      <c r="U424" s="35">
        <v>18890</v>
      </c>
      <c r="V424" s="13">
        <v>43754</v>
      </c>
      <c r="W424" s="13">
        <v>987</v>
      </c>
      <c r="X424" s="13">
        <v>32815.5</v>
      </c>
      <c r="Y424" s="35">
        <v>1752</v>
      </c>
      <c r="Z424" s="13">
        <v>42153</v>
      </c>
      <c r="AA424" s="13">
        <v>116854</v>
      </c>
      <c r="AB424" s="1">
        <v>-53458</v>
      </c>
    </row>
    <row r="425" spans="1:28">
      <c r="A425" s="2">
        <v>1699</v>
      </c>
      <c r="B425" s="1" t="s">
        <v>331</v>
      </c>
      <c r="C425" s="13">
        <v>3834414</v>
      </c>
      <c r="D425" s="13">
        <v>3795640.7994342349</v>
      </c>
      <c r="E425" s="13">
        <v>38772.819561372307</v>
      </c>
      <c r="F425" s="13">
        <v>4068856</v>
      </c>
      <c r="G425" s="13">
        <v>4017057</v>
      </c>
      <c r="H425" s="13">
        <v>51799</v>
      </c>
      <c r="I425" s="13">
        <v>91002</v>
      </c>
      <c r="J425" s="13">
        <v>91002</v>
      </c>
      <c r="K425" s="13">
        <v>0</v>
      </c>
      <c r="L425" s="35">
        <v>1122519</v>
      </c>
      <c r="M425" s="13">
        <v>1352998</v>
      </c>
      <c r="N425" s="13">
        <v>1163123</v>
      </c>
      <c r="O425" s="13">
        <v>55136</v>
      </c>
      <c r="P425" s="13">
        <v>245011</v>
      </c>
      <c r="Q425" s="35">
        <v>101364</v>
      </c>
      <c r="R425" s="13">
        <v>342439</v>
      </c>
      <c r="S425" s="13">
        <v>1297</v>
      </c>
      <c r="T425" s="13">
        <v>256830</v>
      </c>
      <c r="U425" s="35">
        <v>10914</v>
      </c>
      <c r="V425" s="13">
        <v>34488</v>
      </c>
      <c r="W425" s="13">
        <v>0</v>
      </c>
      <c r="X425" s="13">
        <v>25866</v>
      </c>
      <c r="Y425" s="35">
        <v>30481</v>
      </c>
      <c r="Z425" s="13">
        <v>104793</v>
      </c>
      <c r="AA425" s="13">
        <v>57261</v>
      </c>
      <c r="AB425" s="1">
        <v>38695</v>
      </c>
    </row>
    <row r="426" spans="1:28">
      <c r="A426" s="2">
        <v>1700</v>
      </c>
      <c r="B426" s="1" t="s">
        <v>332</v>
      </c>
      <c r="C426" s="13">
        <v>3443212</v>
      </c>
      <c r="D426" s="13">
        <v>3383590.1697384939</v>
      </c>
      <c r="E426" s="13">
        <v>59621.863829588809</v>
      </c>
      <c r="F426" s="13">
        <v>4045022</v>
      </c>
      <c r="G426" s="13">
        <v>3970106</v>
      </c>
      <c r="H426" s="13">
        <v>74916</v>
      </c>
      <c r="I426" s="13">
        <v>101599</v>
      </c>
      <c r="J426" s="13">
        <v>101599</v>
      </c>
      <c r="K426" s="13">
        <v>0</v>
      </c>
      <c r="L426" s="35">
        <v>1099067</v>
      </c>
      <c r="M426" s="13">
        <v>1406927</v>
      </c>
      <c r="N426" s="13">
        <v>854264</v>
      </c>
      <c r="O426" s="13">
        <v>41335</v>
      </c>
      <c r="P426" s="13">
        <v>593998</v>
      </c>
      <c r="Q426" s="35">
        <v>129892</v>
      </c>
      <c r="R426" s="13">
        <v>320832</v>
      </c>
      <c r="S426" s="13">
        <v>8758</v>
      </c>
      <c r="T426" s="13">
        <v>240624.75</v>
      </c>
      <c r="U426" s="35">
        <v>62978</v>
      </c>
      <c r="V426" s="13">
        <v>110608</v>
      </c>
      <c r="W426" s="13">
        <v>6461</v>
      </c>
      <c r="X426" s="13">
        <v>82157.25</v>
      </c>
      <c r="Y426" s="35">
        <v>1247</v>
      </c>
      <c r="Z426" s="13">
        <v>14707</v>
      </c>
      <c r="AA426" s="13">
        <v>5199</v>
      </c>
      <c r="AB426" s="1">
        <v>8605</v>
      </c>
    </row>
    <row r="427" spans="1:28">
      <c r="A427" s="2">
        <v>1701</v>
      </c>
      <c r="B427" s="1" t="s">
        <v>333</v>
      </c>
      <c r="C427" s="13">
        <v>1680100</v>
      </c>
      <c r="D427" s="13">
        <v>1673522.2229658805</v>
      </c>
      <c r="E427" s="13">
        <v>6577.5199799472548</v>
      </c>
      <c r="F427" s="13">
        <v>1836944</v>
      </c>
      <c r="G427" s="13">
        <v>1821414</v>
      </c>
      <c r="H427" s="13">
        <v>15530</v>
      </c>
      <c r="I427" s="13">
        <v>91899</v>
      </c>
      <c r="J427" s="13">
        <v>91899</v>
      </c>
      <c r="K427" s="13">
        <v>0</v>
      </c>
      <c r="L427" s="35">
        <v>787708</v>
      </c>
      <c r="M427" s="13">
        <v>970086</v>
      </c>
      <c r="N427" s="13">
        <v>639623</v>
      </c>
      <c r="O427" s="13">
        <v>0</v>
      </c>
      <c r="P427" s="13">
        <v>330463</v>
      </c>
      <c r="Q427" s="35">
        <v>72768</v>
      </c>
      <c r="R427" s="13">
        <v>157352</v>
      </c>
      <c r="S427" s="13">
        <v>3193</v>
      </c>
      <c r="T427" s="13">
        <v>118014.75</v>
      </c>
      <c r="U427" s="35">
        <v>30532</v>
      </c>
      <c r="V427" s="13">
        <v>59136</v>
      </c>
      <c r="W427" s="13">
        <v>0</v>
      </c>
      <c r="X427" s="13">
        <v>44352</v>
      </c>
      <c r="Y427" s="35">
        <v>5534</v>
      </c>
      <c r="Z427" s="13">
        <v>115703</v>
      </c>
      <c r="AA427" s="13">
        <v>10050</v>
      </c>
      <c r="AB427" s="1">
        <v>80820</v>
      </c>
    </row>
    <row r="428" spans="1:28">
      <c r="A428" s="2">
        <v>1702</v>
      </c>
      <c r="B428" s="1" t="s">
        <v>334</v>
      </c>
      <c r="C428" s="13">
        <v>462443</v>
      </c>
      <c r="D428" s="13">
        <v>432758.07030549884</v>
      </c>
      <c r="E428" s="13">
        <v>29684.877232558549</v>
      </c>
      <c r="F428" s="13">
        <v>654050</v>
      </c>
      <c r="G428" s="13">
        <v>633806</v>
      </c>
      <c r="H428" s="13">
        <v>20244</v>
      </c>
      <c r="I428" s="13">
        <v>6693</v>
      </c>
      <c r="J428" s="13">
        <v>6693</v>
      </c>
      <c r="K428" s="13">
        <v>0</v>
      </c>
      <c r="L428" s="35">
        <v>444252</v>
      </c>
      <c r="M428" s="13">
        <v>484897</v>
      </c>
      <c r="N428" s="13">
        <v>356029</v>
      </c>
      <c r="O428" s="13">
        <v>0</v>
      </c>
      <c r="P428" s="13">
        <v>128868</v>
      </c>
      <c r="Q428" s="35">
        <v>45634</v>
      </c>
      <c r="R428" s="13">
        <v>118731</v>
      </c>
      <c r="S428" s="13">
        <v>0</v>
      </c>
      <c r="T428" s="13">
        <v>89049</v>
      </c>
      <c r="U428" s="35">
        <v>19775</v>
      </c>
      <c r="V428" s="13">
        <v>85973</v>
      </c>
      <c r="W428" s="13">
        <v>0</v>
      </c>
      <c r="X428" s="13">
        <v>63681</v>
      </c>
      <c r="Y428" s="35">
        <v>5481</v>
      </c>
      <c r="Z428" s="13">
        <v>126524</v>
      </c>
      <c r="AA428" s="13">
        <v>41620</v>
      </c>
      <c r="AB428" s="1">
        <v>64968</v>
      </c>
    </row>
    <row r="429" spans="1:28">
      <c r="A429" s="2">
        <v>1705</v>
      </c>
      <c r="B429" s="1" t="s">
        <v>580</v>
      </c>
      <c r="C429" s="13">
        <v>5178295</v>
      </c>
      <c r="D429" s="13">
        <v>5070701.4849034278</v>
      </c>
      <c r="E429" s="13">
        <v>107593.34041422543</v>
      </c>
      <c r="F429" s="13">
        <v>5546202</v>
      </c>
      <c r="G429" s="13">
        <v>5465044</v>
      </c>
      <c r="H429" s="13">
        <v>81158</v>
      </c>
      <c r="I429" s="13">
        <v>158664</v>
      </c>
      <c r="J429" s="13">
        <v>158319</v>
      </c>
      <c r="K429" s="13">
        <v>345</v>
      </c>
      <c r="L429" s="35">
        <v>1335038</v>
      </c>
      <c r="M429" s="13">
        <v>1601967</v>
      </c>
      <c r="N429" s="13">
        <v>1015491</v>
      </c>
      <c r="O429" s="13">
        <v>0</v>
      </c>
      <c r="P429" s="13">
        <v>586476</v>
      </c>
      <c r="Q429" s="35">
        <v>157222</v>
      </c>
      <c r="R429" s="13">
        <v>489597</v>
      </c>
      <c r="S429" s="13">
        <v>2337</v>
      </c>
      <c r="T429" s="13">
        <v>367198.5</v>
      </c>
      <c r="U429" s="35">
        <v>63079</v>
      </c>
      <c r="V429" s="13">
        <v>128335</v>
      </c>
      <c r="W429" s="13">
        <v>877</v>
      </c>
      <c r="X429" s="13">
        <v>93558</v>
      </c>
      <c r="Y429" s="35">
        <v>20040</v>
      </c>
      <c r="Z429" s="13">
        <v>572618</v>
      </c>
      <c r="AA429" s="13">
        <v>287193</v>
      </c>
      <c r="AB429" s="1">
        <v>219042</v>
      </c>
    </row>
    <row r="430" spans="1:28">
      <c r="A430" s="2">
        <v>1706</v>
      </c>
      <c r="B430" s="1" t="s">
        <v>336</v>
      </c>
      <c r="C430" s="13">
        <v>2279170</v>
      </c>
      <c r="D430" s="13">
        <v>2244027.7568098805</v>
      </c>
      <c r="E430" s="13">
        <v>35141.911148187064</v>
      </c>
      <c r="F430" s="13">
        <v>2350641</v>
      </c>
      <c r="G430" s="13">
        <v>2304945</v>
      </c>
      <c r="H430" s="13">
        <v>45696</v>
      </c>
      <c r="I430" s="13">
        <v>86243</v>
      </c>
      <c r="J430" s="13">
        <v>86243</v>
      </c>
      <c r="K430" s="13">
        <v>0</v>
      </c>
      <c r="L430" s="35">
        <v>588121</v>
      </c>
      <c r="M430" s="13">
        <v>764196</v>
      </c>
      <c r="N430" s="13">
        <v>327490</v>
      </c>
      <c r="O430" s="13">
        <v>0</v>
      </c>
      <c r="P430" s="13">
        <v>436706</v>
      </c>
      <c r="Q430" s="35">
        <v>137161</v>
      </c>
      <c r="R430" s="13">
        <v>332075</v>
      </c>
      <c r="S430" s="13">
        <v>0</v>
      </c>
      <c r="T430" s="13">
        <v>249057</v>
      </c>
      <c r="U430" s="35">
        <v>15787</v>
      </c>
      <c r="V430" s="13">
        <v>58983</v>
      </c>
      <c r="W430" s="13">
        <v>0</v>
      </c>
      <c r="X430" s="13">
        <v>97972.5</v>
      </c>
      <c r="Y430" s="35">
        <v>17986</v>
      </c>
      <c r="Z430" s="13">
        <v>70184</v>
      </c>
      <c r="AA430" s="13">
        <v>0</v>
      </c>
      <c r="AB430" s="1">
        <v>107952</v>
      </c>
    </row>
    <row r="431" spans="1:28">
      <c r="A431" s="2">
        <v>1708</v>
      </c>
      <c r="B431" s="1" t="s">
        <v>337</v>
      </c>
      <c r="C431" s="13">
        <v>7169833</v>
      </c>
      <c r="D431" s="13">
        <v>7053051.6246133437</v>
      </c>
      <c r="E431" s="13">
        <v>116781.32614163906</v>
      </c>
      <c r="F431" s="13">
        <v>7610556</v>
      </c>
      <c r="G431" s="13">
        <v>7489347</v>
      </c>
      <c r="H431" s="13">
        <v>121209</v>
      </c>
      <c r="I431" s="13">
        <v>224137</v>
      </c>
      <c r="J431" s="13">
        <v>206826</v>
      </c>
      <c r="K431" s="13">
        <v>17311</v>
      </c>
      <c r="L431" s="35">
        <v>2767857</v>
      </c>
      <c r="M431" s="13">
        <v>3173388</v>
      </c>
      <c r="N431" s="13">
        <v>2429266</v>
      </c>
      <c r="O431" s="13">
        <v>29294</v>
      </c>
      <c r="P431" s="13">
        <v>773416</v>
      </c>
      <c r="Q431" s="35">
        <v>100919</v>
      </c>
      <c r="R431" s="13">
        <v>772901</v>
      </c>
      <c r="S431" s="13">
        <v>6059</v>
      </c>
      <c r="T431" s="13">
        <v>289837.5</v>
      </c>
      <c r="U431" s="35">
        <v>36970</v>
      </c>
      <c r="V431" s="13">
        <v>120103</v>
      </c>
      <c r="W431" s="13">
        <v>0</v>
      </c>
      <c r="X431" s="13">
        <v>90076.5</v>
      </c>
      <c r="Y431" s="35">
        <v>15604</v>
      </c>
      <c r="Z431" s="13">
        <v>287370</v>
      </c>
      <c r="AA431" s="13">
        <v>52435</v>
      </c>
      <c r="AB431" s="1">
        <v>180857</v>
      </c>
    </row>
    <row r="432" spans="1:28">
      <c r="A432" s="2">
        <v>1709</v>
      </c>
      <c r="B432" s="1" t="s">
        <v>338</v>
      </c>
      <c r="C432" s="13">
        <v>3670110</v>
      </c>
      <c r="D432" s="13">
        <v>3605722.9206582005</v>
      </c>
      <c r="E432" s="13">
        <v>64386.597426906119</v>
      </c>
      <c r="F432" s="13">
        <v>3547709</v>
      </c>
      <c r="G432" s="13">
        <v>3487797</v>
      </c>
      <c r="H432" s="13">
        <v>59912</v>
      </c>
      <c r="I432" s="13">
        <v>92778</v>
      </c>
      <c r="J432" s="13">
        <v>92257</v>
      </c>
      <c r="K432" s="13">
        <v>521</v>
      </c>
      <c r="L432" s="35">
        <v>787345</v>
      </c>
      <c r="M432" s="13">
        <v>936592</v>
      </c>
      <c r="N432" s="13">
        <v>828709</v>
      </c>
      <c r="O432" s="13">
        <v>0</v>
      </c>
      <c r="P432" s="13">
        <v>107883</v>
      </c>
      <c r="Q432" s="35">
        <v>190621</v>
      </c>
      <c r="R432" s="13">
        <v>533049</v>
      </c>
      <c r="S432" s="13">
        <v>1497</v>
      </c>
      <c r="T432" s="13">
        <v>399787.5</v>
      </c>
      <c r="U432" s="35">
        <v>22468</v>
      </c>
      <c r="V432" s="13">
        <v>20825</v>
      </c>
      <c r="W432" s="13">
        <v>0</v>
      </c>
      <c r="X432" s="13">
        <v>14276.25</v>
      </c>
      <c r="Y432" s="35">
        <v>19382</v>
      </c>
      <c r="Z432" s="13">
        <v>48210</v>
      </c>
      <c r="AA432" s="13">
        <v>25109</v>
      </c>
      <c r="AB432" s="1">
        <v>18557</v>
      </c>
    </row>
    <row r="433" spans="1:28">
      <c r="A433" s="2">
        <v>1711</v>
      </c>
      <c r="B433" s="1" t="s">
        <v>339</v>
      </c>
      <c r="C433" s="13">
        <v>4730084</v>
      </c>
      <c r="D433" s="13">
        <v>4646039.2398988148</v>
      </c>
      <c r="E433" s="13">
        <v>84044.458295793287</v>
      </c>
      <c r="F433" s="13">
        <v>4699234</v>
      </c>
      <c r="G433" s="13">
        <v>4587074</v>
      </c>
      <c r="H433" s="13">
        <v>112160</v>
      </c>
      <c r="I433" s="13">
        <v>123431</v>
      </c>
      <c r="J433" s="13">
        <v>111089</v>
      </c>
      <c r="K433" s="13">
        <v>12342</v>
      </c>
      <c r="L433" s="35">
        <v>1514196</v>
      </c>
      <c r="M433" s="13">
        <v>1634482</v>
      </c>
      <c r="N433" s="13">
        <v>1247444</v>
      </c>
      <c r="O433" s="13">
        <v>105</v>
      </c>
      <c r="P433" s="13">
        <v>387143</v>
      </c>
      <c r="Q433" s="35">
        <v>291509</v>
      </c>
      <c r="R433" s="13">
        <v>588790</v>
      </c>
      <c r="S433" s="13">
        <v>1024</v>
      </c>
      <c r="T433" s="13">
        <v>443422.5</v>
      </c>
      <c r="U433" s="35">
        <v>28791</v>
      </c>
      <c r="V433" s="13">
        <v>94808</v>
      </c>
      <c r="W433" s="13">
        <v>0</v>
      </c>
      <c r="X433" s="13">
        <v>70307.25</v>
      </c>
      <c r="Y433" s="35">
        <v>6699</v>
      </c>
      <c r="Z433" s="13">
        <v>197059</v>
      </c>
      <c r="AA433" s="13">
        <v>247211</v>
      </c>
      <c r="AB433" s="1">
        <v>-33969</v>
      </c>
    </row>
    <row r="434" spans="1:28">
      <c r="A434" s="2">
        <v>1714</v>
      </c>
      <c r="B434" s="1" t="s">
        <v>340</v>
      </c>
      <c r="C434" s="13">
        <v>2430230</v>
      </c>
      <c r="D434" s="13">
        <v>2361680.5361776999</v>
      </c>
      <c r="E434" s="13">
        <v>68549.736720642744</v>
      </c>
      <c r="F434" s="13">
        <v>3059857</v>
      </c>
      <c r="G434" s="13">
        <v>2970159</v>
      </c>
      <c r="H434" s="13">
        <v>89698</v>
      </c>
      <c r="I434" s="13">
        <v>116418</v>
      </c>
      <c r="J434" s="13">
        <v>106092</v>
      </c>
      <c r="K434" s="13">
        <v>10326</v>
      </c>
      <c r="L434" s="35">
        <v>747102</v>
      </c>
      <c r="M434" s="13">
        <v>852850</v>
      </c>
      <c r="N434" s="13">
        <v>461792</v>
      </c>
      <c r="O434" s="13">
        <v>57680</v>
      </c>
      <c r="P434" s="13">
        <v>448738</v>
      </c>
      <c r="Q434" s="35">
        <v>82354</v>
      </c>
      <c r="R434" s="13">
        <v>253610</v>
      </c>
      <c r="S434" s="13">
        <v>9671</v>
      </c>
      <c r="T434" s="13">
        <v>190208.25</v>
      </c>
      <c r="U434" s="35">
        <v>58921</v>
      </c>
      <c r="V434" s="13">
        <v>165081</v>
      </c>
      <c r="W434" s="13">
        <v>0</v>
      </c>
      <c r="X434" s="13">
        <v>89240.25</v>
      </c>
      <c r="Y434" s="35">
        <v>20328</v>
      </c>
      <c r="Z434" s="13">
        <v>116560</v>
      </c>
      <c r="AA434" s="13">
        <v>30584</v>
      </c>
      <c r="AB434" s="1">
        <v>66690</v>
      </c>
    </row>
    <row r="435" spans="1:28">
      <c r="A435" s="2">
        <v>1719</v>
      </c>
      <c r="B435" s="1" t="s">
        <v>341</v>
      </c>
      <c r="C435" s="13">
        <v>1536081</v>
      </c>
      <c r="D435" s="13">
        <v>1511454.0623381333</v>
      </c>
      <c r="E435" s="13">
        <v>24626.68299934825</v>
      </c>
      <c r="F435" s="13">
        <v>1346362</v>
      </c>
      <c r="G435" s="13">
        <v>1311555</v>
      </c>
      <c r="H435" s="13">
        <v>34807</v>
      </c>
      <c r="I435" s="13">
        <v>45269</v>
      </c>
      <c r="J435" s="13">
        <v>45269</v>
      </c>
      <c r="K435" s="13">
        <v>0</v>
      </c>
      <c r="L435" s="35">
        <v>381872</v>
      </c>
      <c r="M435" s="13">
        <v>487196</v>
      </c>
      <c r="N435" s="13">
        <v>288366</v>
      </c>
      <c r="O435" s="13">
        <v>16761</v>
      </c>
      <c r="P435" s="13">
        <v>215591</v>
      </c>
      <c r="Q435" s="35">
        <v>88719</v>
      </c>
      <c r="R435" s="13">
        <v>281383</v>
      </c>
      <c r="S435" s="13">
        <v>2116</v>
      </c>
      <c r="T435" s="13">
        <v>211038</v>
      </c>
      <c r="U435" s="35">
        <v>43742</v>
      </c>
      <c r="V435" s="13">
        <v>118182</v>
      </c>
      <c r="W435" s="13">
        <v>0</v>
      </c>
      <c r="X435" s="13">
        <v>87837.75</v>
      </c>
      <c r="Y435" s="35">
        <v>3197</v>
      </c>
      <c r="Z435" s="13">
        <v>185540</v>
      </c>
      <c r="AA435" s="13">
        <v>55297</v>
      </c>
      <c r="AB435" s="1">
        <v>101046</v>
      </c>
    </row>
    <row r="436" spans="1:28">
      <c r="A436" s="2">
        <v>1721</v>
      </c>
      <c r="B436" s="1" t="s">
        <v>342</v>
      </c>
      <c r="C436" s="13">
        <v>2280796</v>
      </c>
      <c r="D436" s="13">
        <v>2242682.5088324854</v>
      </c>
      <c r="E436" s="13">
        <v>38113.867042594386</v>
      </c>
      <c r="F436" s="13">
        <v>2308502</v>
      </c>
      <c r="G436" s="13">
        <v>2285055</v>
      </c>
      <c r="H436" s="13">
        <v>23447</v>
      </c>
      <c r="I436" s="13">
        <v>23303</v>
      </c>
      <c r="J436" s="13">
        <v>23303</v>
      </c>
      <c r="K436" s="13">
        <v>0</v>
      </c>
      <c r="L436" s="35">
        <v>717302</v>
      </c>
      <c r="M436" s="13">
        <v>906562</v>
      </c>
      <c r="N436" s="13">
        <v>475892</v>
      </c>
      <c r="O436" s="13">
        <v>0</v>
      </c>
      <c r="P436" s="13">
        <v>430670</v>
      </c>
      <c r="Q436" s="35">
        <v>104213</v>
      </c>
      <c r="R436" s="13">
        <v>483591</v>
      </c>
      <c r="S436" s="13">
        <v>0</v>
      </c>
      <c r="T436" s="13">
        <v>362694</v>
      </c>
      <c r="U436" s="35">
        <v>26289</v>
      </c>
      <c r="V436" s="13">
        <v>56241</v>
      </c>
      <c r="W436" s="13">
        <v>0</v>
      </c>
      <c r="X436" s="13">
        <v>42180.75</v>
      </c>
      <c r="Y436" s="35">
        <v>7724</v>
      </c>
      <c r="Z436" s="13">
        <v>353079</v>
      </c>
      <c r="AA436" s="13">
        <v>351295</v>
      </c>
      <c r="AB436" s="1">
        <v>4554</v>
      </c>
    </row>
    <row r="437" spans="1:28">
      <c r="A437" s="2">
        <v>1722</v>
      </c>
      <c r="B437" s="1" t="s">
        <v>343</v>
      </c>
      <c r="C437" s="13">
        <v>1538711</v>
      </c>
      <c r="D437" s="13">
        <v>1530821.8200704749</v>
      </c>
      <c r="E437" s="13">
        <v>7888.7554575964432</v>
      </c>
      <c r="F437" s="13">
        <v>1517958</v>
      </c>
      <c r="G437" s="13">
        <v>1505220</v>
      </c>
      <c r="H437" s="13">
        <v>12738</v>
      </c>
      <c r="I437" s="13">
        <v>65945</v>
      </c>
      <c r="J437" s="13">
        <v>65945</v>
      </c>
      <c r="K437" s="13">
        <v>0</v>
      </c>
      <c r="L437" s="35">
        <v>768677</v>
      </c>
      <c r="M437" s="13">
        <v>872159</v>
      </c>
      <c r="N437" s="13">
        <v>436117</v>
      </c>
      <c r="O437" s="13">
        <v>0</v>
      </c>
      <c r="P437" s="13">
        <v>436042</v>
      </c>
      <c r="Q437" s="35">
        <v>76603</v>
      </c>
      <c r="R437" s="13">
        <v>232851</v>
      </c>
      <c r="S437" s="13">
        <v>0</v>
      </c>
      <c r="T437" s="13">
        <v>171864</v>
      </c>
      <c r="U437" s="35">
        <v>29475</v>
      </c>
      <c r="V437" s="13">
        <v>80270</v>
      </c>
      <c r="W437" s="13">
        <v>0</v>
      </c>
      <c r="X437" s="13">
        <v>59507.25</v>
      </c>
      <c r="Y437" s="35">
        <v>30122</v>
      </c>
      <c r="Z437" s="13">
        <v>36848</v>
      </c>
      <c r="AA437" s="13">
        <v>40420</v>
      </c>
      <c r="AB437" s="1">
        <v>-2680</v>
      </c>
    </row>
    <row r="438" spans="1:28">
      <c r="A438" s="2">
        <v>1723</v>
      </c>
      <c r="B438" s="1" t="s">
        <v>344</v>
      </c>
      <c r="C438" s="13">
        <v>492604</v>
      </c>
      <c r="D438" s="13">
        <v>486578.35739750881</v>
      </c>
      <c r="E438" s="13">
        <v>6025.2804196758771</v>
      </c>
      <c r="F438" s="13">
        <v>385199</v>
      </c>
      <c r="G438" s="13">
        <v>376616</v>
      </c>
      <c r="H438" s="13">
        <v>8583</v>
      </c>
      <c r="I438" s="13">
        <v>9478</v>
      </c>
      <c r="J438" s="13">
        <v>9478</v>
      </c>
      <c r="K438" s="13">
        <v>0</v>
      </c>
      <c r="L438" s="35">
        <v>112363</v>
      </c>
      <c r="M438" s="13">
        <v>138669</v>
      </c>
      <c r="N438" s="13">
        <v>83947</v>
      </c>
      <c r="O438" s="13">
        <v>0</v>
      </c>
      <c r="P438" s="13">
        <v>54722</v>
      </c>
      <c r="Q438" s="35">
        <v>30738</v>
      </c>
      <c r="R438" s="13">
        <v>72523</v>
      </c>
      <c r="S438" s="13">
        <v>0</v>
      </c>
      <c r="T438" s="13">
        <v>54393</v>
      </c>
      <c r="U438" s="35">
        <v>13247</v>
      </c>
      <c r="V438" s="13">
        <v>14335</v>
      </c>
      <c r="W438" s="13">
        <v>0</v>
      </c>
      <c r="X438" s="13">
        <v>10751.25</v>
      </c>
      <c r="Y438" s="35">
        <v>5207</v>
      </c>
      <c r="Z438" s="13">
        <v>102735</v>
      </c>
      <c r="AA438" s="13">
        <v>156534</v>
      </c>
      <c r="AB438" s="1">
        <v>-39126</v>
      </c>
    </row>
    <row r="439" spans="1:28">
      <c r="A439" s="2">
        <v>1724</v>
      </c>
      <c r="B439" s="1" t="s">
        <v>345</v>
      </c>
      <c r="C439" s="13">
        <v>1370760</v>
      </c>
      <c r="D439" s="13">
        <v>1360349.9001607285</v>
      </c>
      <c r="E439" s="13">
        <v>10409.849102313603</v>
      </c>
      <c r="F439" s="13">
        <v>1590650</v>
      </c>
      <c r="G439" s="13">
        <v>1566997</v>
      </c>
      <c r="H439" s="13">
        <v>23653</v>
      </c>
      <c r="I439" s="13">
        <v>15884</v>
      </c>
      <c r="J439" s="13">
        <v>14015</v>
      </c>
      <c r="K439" s="13">
        <v>1869</v>
      </c>
      <c r="L439" s="35">
        <v>323455</v>
      </c>
      <c r="M439" s="13">
        <v>412602</v>
      </c>
      <c r="N439" s="13">
        <v>145368</v>
      </c>
      <c r="O439" s="13">
        <v>0</v>
      </c>
      <c r="P439" s="13">
        <v>242591.25</v>
      </c>
      <c r="Q439" s="35">
        <v>141337</v>
      </c>
      <c r="R439" s="13">
        <v>300942</v>
      </c>
      <c r="S439" s="13">
        <v>3408</v>
      </c>
      <c r="T439" s="13">
        <v>225707.25</v>
      </c>
      <c r="U439" s="35">
        <v>8592</v>
      </c>
      <c r="V439" s="13">
        <v>0</v>
      </c>
      <c r="W439" s="13">
        <v>0</v>
      </c>
      <c r="X439" s="13">
        <v>0</v>
      </c>
      <c r="Y439" s="35">
        <v>7282</v>
      </c>
      <c r="Z439" s="13">
        <v>210893</v>
      </c>
      <c r="AA439" s="13">
        <v>46149</v>
      </c>
      <c r="AB439" s="1">
        <v>125486</v>
      </c>
    </row>
    <row r="440" spans="1:28">
      <c r="A440" s="2">
        <v>1728</v>
      </c>
      <c r="B440" s="1" t="s">
        <v>346</v>
      </c>
      <c r="C440" s="13">
        <v>982429</v>
      </c>
      <c r="D440" s="13">
        <v>964491.56743433687</v>
      </c>
      <c r="E440" s="13">
        <v>17937.11441296912</v>
      </c>
      <c r="F440" s="13">
        <v>1034104</v>
      </c>
      <c r="G440" s="13">
        <v>1010163</v>
      </c>
      <c r="H440" s="13">
        <v>23941</v>
      </c>
      <c r="I440" s="13">
        <v>56500</v>
      </c>
      <c r="J440" s="13">
        <v>56500</v>
      </c>
      <c r="K440" s="13">
        <v>0</v>
      </c>
      <c r="L440" s="35">
        <v>363855</v>
      </c>
      <c r="M440" s="13">
        <v>491765</v>
      </c>
      <c r="N440" s="13">
        <v>194214</v>
      </c>
      <c r="O440" s="13">
        <v>0</v>
      </c>
      <c r="P440" s="13">
        <v>272891.25</v>
      </c>
      <c r="Q440" s="35">
        <v>93637</v>
      </c>
      <c r="R440" s="13">
        <v>203217</v>
      </c>
      <c r="S440" s="13">
        <v>1379</v>
      </c>
      <c r="T440" s="13">
        <v>152413.5</v>
      </c>
      <c r="U440" s="35">
        <v>25304</v>
      </c>
      <c r="V440" s="13">
        <v>45109</v>
      </c>
      <c r="W440" s="13">
        <v>0</v>
      </c>
      <c r="X440" s="13">
        <v>33831.75</v>
      </c>
      <c r="Y440" s="35">
        <v>18099</v>
      </c>
      <c r="Z440" s="13">
        <v>199225</v>
      </c>
      <c r="AA440" s="13">
        <v>197093</v>
      </c>
      <c r="AB440" s="1">
        <v>1581</v>
      </c>
    </row>
    <row r="441" spans="1:28">
      <c r="A441" s="2">
        <v>1729</v>
      </c>
      <c r="B441" s="1" t="s">
        <v>347</v>
      </c>
      <c r="C441" s="13">
        <v>1284118</v>
      </c>
      <c r="D441" s="13">
        <v>1279377.7538089231</v>
      </c>
      <c r="E441" s="13">
        <v>4740.723181653324</v>
      </c>
      <c r="F441" s="13">
        <v>1452446</v>
      </c>
      <c r="G441" s="13">
        <v>1441615</v>
      </c>
      <c r="H441" s="13">
        <v>10831</v>
      </c>
      <c r="I441" s="13">
        <v>18419</v>
      </c>
      <c r="J441" s="13">
        <v>17093</v>
      </c>
      <c r="K441" s="13">
        <v>1326</v>
      </c>
      <c r="L441" s="35">
        <v>372020</v>
      </c>
      <c r="M441" s="13">
        <v>447369</v>
      </c>
      <c r="N441" s="13">
        <v>420599</v>
      </c>
      <c r="O441" s="13">
        <v>0</v>
      </c>
      <c r="P441" s="13">
        <v>26770</v>
      </c>
      <c r="Q441" s="35">
        <v>34868</v>
      </c>
      <c r="R441" s="13">
        <v>239331</v>
      </c>
      <c r="S441" s="13">
        <v>997</v>
      </c>
      <c r="T441" s="13">
        <v>179499</v>
      </c>
      <c r="U441" s="35">
        <v>16128</v>
      </c>
      <c r="V441" s="13">
        <v>31813</v>
      </c>
      <c r="W441" s="13">
        <v>0</v>
      </c>
      <c r="X441" s="13">
        <v>23061</v>
      </c>
      <c r="Y441" s="35">
        <v>1037</v>
      </c>
      <c r="Z441" s="13">
        <v>48152</v>
      </c>
      <c r="AA441" s="13">
        <v>3866</v>
      </c>
      <c r="AB441" s="1">
        <v>35299</v>
      </c>
    </row>
    <row r="442" spans="1:28">
      <c r="A442" s="2">
        <v>1730</v>
      </c>
      <c r="B442" s="1" t="s">
        <v>348</v>
      </c>
      <c r="C442" s="13">
        <v>2386926</v>
      </c>
      <c r="D442" s="13">
        <v>2374784.427257447</v>
      </c>
      <c r="E442" s="13">
        <v>12141.266854082318</v>
      </c>
      <c r="F442" s="13">
        <v>2894017</v>
      </c>
      <c r="G442" s="13">
        <v>2881172</v>
      </c>
      <c r="H442" s="13">
        <v>12845</v>
      </c>
      <c r="I442" s="13">
        <v>155744</v>
      </c>
      <c r="J442" s="13">
        <v>155744</v>
      </c>
      <c r="K442" s="13">
        <v>0</v>
      </c>
      <c r="L442" s="35">
        <v>952131</v>
      </c>
      <c r="M442" s="13">
        <v>1117315</v>
      </c>
      <c r="N442" s="13">
        <v>555420</v>
      </c>
      <c r="O442" s="13">
        <v>39595</v>
      </c>
      <c r="P442" s="13">
        <v>601490</v>
      </c>
      <c r="Q442" s="35">
        <v>39942</v>
      </c>
      <c r="R442" s="13">
        <v>137229</v>
      </c>
      <c r="S442" s="13">
        <v>494</v>
      </c>
      <c r="T442" s="13">
        <v>102922.5</v>
      </c>
      <c r="U442" s="35">
        <v>31318</v>
      </c>
      <c r="V442" s="13">
        <v>22585</v>
      </c>
      <c r="W442" s="13">
        <v>0</v>
      </c>
      <c r="X442" s="13">
        <v>16566.75</v>
      </c>
      <c r="Y442" s="35">
        <v>5611</v>
      </c>
      <c r="Z442" s="13">
        <v>49909</v>
      </c>
      <c r="AA442" s="13">
        <v>105385</v>
      </c>
      <c r="AB442" s="1">
        <v>-39452</v>
      </c>
    </row>
    <row r="443" spans="1:28">
      <c r="A443" s="2">
        <v>1731</v>
      </c>
      <c r="B443" s="1" t="s">
        <v>349</v>
      </c>
      <c r="C443" s="13">
        <v>3317292</v>
      </c>
      <c r="D443" s="13">
        <v>3284952.8991661654</v>
      </c>
      <c r="E443" s="13">
        <v>32339.362075408892</v>
      </c>
      <c r="F443" s="13">
        <v>3545088</v>
      </c>
      <c r="G443" s="13">
        <v>3545088</v>
      </c>
      <c r="H443" s="13">
        <v>0</v>
      </c>
      <c r="I443" s="13">
        <v>66508</v>
      </c>
      <c r="J443" s="13">
        <v>66508</v>
      </c>
      <c r="K443" s="13">
        <v>0</v>
      </c>
      <c r="L443" s="35">
        <v>1055484</v>
      </c>
      <c r="M443" s="13">
        <v>1227896</v>
      </c>
      <c r="N443" s="13">
        <v>989192</v>
      </c>
      <c r="O443" s="13">
        <v>24245</v>
      </c>
      <c r="P443" s="13">
        <v>262949</v>
      </c>
      <c r="Q443" s="35">
        <v>122363</v>
      </c>
      <c r="R443" s="13">
        <v>325018</v>
      </c>
      <c r="S443" s="13">
        <v>0</v>
      </c>
      <c r="T443" s="13">
        <v>243764.25</v>
      </c>
      <c r="U443" s="35">
        <v>58798</v>
      </c>
      <c r="V443" s="13">
        <v>88853</v>
      </c>
      <c r="W443" s="13">
        <v>3114</v>
      </c>
      <c r="X443" s="13">
        <v>64856.25</v>
      </c>
      <c r="Y443" s="35">
        <v>16573</v>
      </c>
      <c r="Z443" s="13">
        <v>165027</v>
      </c>
      <c r="AA443" s="13">
        <v>141815</v>
      </c>
      <c r="AB443" s="1">
        <v>22434</v>
      </c>
    </row>
    <row r="444" spans="1:28">
      <c r="A444" s="2">
        <v>1734</v>
      </c>
      <c r="B444" s="1" t="s">
        <v>350</v>
      </c>
      <c r="C444" s="13">
        <v>5118692</v>
      </c>
      <c r="D444" s="13">
        <v>5020841.3450130001</v>
      </c>
      <c r="E444" s="13">
        <v>97850.447302577741</v>
      </c>
      <c r="F444" s="13">
        <v>5583846</v>
      </c>
      <c r="G444" s="13">
        <v>5501789</v>
      </c>
      <c r="H444" s="13">
        <v>82057</v>
      </c>
      <c r="I444" s="13">
        <v>116843</v>
      </c>
      <c r="J444" s="13">
        <v>112253</v>
      </c>
      <c r="K444" s="13">
        <v>4590</v>
      </c>
      <c r="L444" s="35">
        <v>1359376</v>
      </c>
      <c r="M444" s="13">
        <v>1744437</v>
      </c>
      <c r="N444" s="13">
        <v>1191304</v>
      </c>
      <c r="O444" s="13">
        <v>0</v>
      </c>
      <c r="P444" s="13">
        <v>553133</v>
      </c>
      <c r="Q444" s="35">
        <v>135914</v>
      </c>
      <c r="R444" s="13">
        <v>386556</v>
      </c>
      <c r="S444" s="13">
        <v>11759</v>
      </c>
      <c r="T444" s="13">
        <v>289917.75</v>
      </c>
      <c r="U444" s="35">
        <v>31724</v>
      </c>
      <c r="V444" s="13">
        <v>87716</v>
      </c>
      <c r="W444" s="13">
        <v>2560</v>
      </c>
      <c r="X444" s="13">
        <v>65787</v>
      </c>
      <c r="Y444" s="35">
        <v>45942</v>
      </c>
      <c r="Z444" s="13">
        <v>485062</v>
      </c>
      <c r="AA444" s="13">
        <v>252122</v>
      </c>
      <c r="AB444" s="1">
        <v>186672</v>
      </c>
    </row>
    <row r="445" spans="1:28">
      <c r="A445" s="2">
        <v>1735</v>
      </c>
      <c r="B445" s="1" t="s">
        <v>351</v>
      </c>
      <c r="C445" s="13">
        <v>2610467</v>
      </c>
      <c r="D445" s="13">
        <v>2548426.4126033322</v>
      </c>
      <c r="E445" s="13">
        <v>62040.246251743418</v>
      </c>
      <c r="F445" s="13">
        <v>3188032</v>
      </c>
      <c r="G445" s="13">
        <v>3074080</v>
      </c>
      <c r="H445" s="13">
        <v>113952</v>
      </c>
      <c r="I445" s="13">
        <v>45532</v>
      </c>
      <c r="J445" s="13">
        <v>45532</v>
      </c>
      <c r="K445" s="13">
        <v>0</v>
      </c>
      <c r="L445" s="35">
        <v>1119692</v>
      </c>
      <c r="M445" s="13">
        <v>1234452</v>
      </c>
      <c r="N445" s="13">
        <v>1172541</v>
      </c>
      <c r="O445" s="13">
        <v>89104</v>
      </c>
      <c r="P445" s="13">
        <v>151015</v>
      </c>
      <c r="Q445" s="35">
        <v>135059</v>
      </c>
      <c r="R445" s="13">
        <v>534529</v>
      </c>
      <c r="S445" s="13">
        <v>3564</v>
      </c>
      <c r="T445" s="13">
        <v>400897.5</v>
      </c>
      <c r="U445" s="35">
        <v>50807</v>
      </c>
      <c r="V445" s="13">
        <v>190953</v>
      </c>
      <c r="W445" s="13">
        <v>2993</v>
      </c>
      <c r="X445" s="13">
        <v>140736</v>
      </c>
      <c r="Y445" s="35">
        <v>12806</v>
      </c>
      <c r="Z445" s="13">
        <v>263827</v>
      </c>
      <c r="AA445" s="13">
        <v>128071</v>
      </c>
      <c r="AB445" s="1">
        <v>106169</v>
      </c>
    </row>
    <row r="446" spans="1:28">
      <c r="A446" s="2">
        <v>1740</v>
      </c>
      <c r="B446" s="1" t="s">
        <v>352</v>
      </c>
      <c r="C446" s="13">
        <v>1566363</v>
      </c>
      <c r="D446" s="13">
        <v>1543623.8210813843</v>
      </c>
      <c r="E446" s="13">
        <v>22739.197545763709</v>
      </c>
      <c r="F446" s="13">
        <v>1733833</v>
      </c>
      <c r="G446" s="13">
        <v>1686763</v>
      </c>
      <c r="H446" s="13">
        <v>47070</v>
      </c>
      <c r="I446" s="13">
        <v>31135</v>
      </c>
      <c r="J446" s="13">
        <v>30525</v>
      </c>
      <c r="K446" s="13">
        <v>610</v>
      </c>
      <c r="L446" s="35">
        <v>504298</v>
      </c>
      <c r="M446" s="13">
        <v>608442</v>
      </c>
      <c r="N446" s="13">
        <v>307156</v>
      </c>
      <c r="O446" s="13">
        <v>0</v>
      </c>
      <c r="P446" s="13">
        <v>301286</v>
      </c>
      <c r="Q446" s="35">
        <v>67917</v>
      </c>
      <c r="R446" s="13">
        <v>155984</v>
      </c>
      <c r="S446" s="13">
        <v>609</v>
      </c>
      <c r="T446" s="13">
        <v>116988.75</v>
      </c>
      <c r="U446" s="35">
        <v>18584</v>
      </c>
      <c r="V446" s="13">
        <v>39535</v>
      </c>
      <c r="W446" s="13">
        <v>0</v>
      </c>
      <c r="X446" s="13">
        <v>28852.5</v>
      </c>
      <c r="Y446" s="35">
        <v>8690</v>
      </c>
      <c r="Z446" s="13">
        <v>94655</v>
      </c>
      <c r="AA446" s="13">
        <v>6369</v>
      </c>
      <c r="AB446" s="1">
        <v>67925</v>
      </c>
    </row>
    <row r="447" spans="1:28">
      <c r="A447" s="2">
        <v>1742</v>
      </c>
      <c r="B447" s="1" t="s">
        <v>353</v>
      </c>
      <c r="C447" s="13">
        <v>2838770</v>
      </c>
      <c r="D447" s="13">
        <v>2586574.9027982899</v>
      </c>
      <c r="E447" s="13">
        <v>252194.73483852111</v>
      </c>
      <c r="F447" s="13">
        <v>2958586</v>
      </c>
      <c r="G447" s="13">
        <v>2739078</v>
      </c>
      <c r="H447" s="13">
        <v>219508</v>
      </c>
      <c r="I447" s="13">
        <v>193628</v>
      </c>
      <c r="J447" s="13">
        <v>189901</v>
      </c>
      <c r="K447" s="13">
        <v>3727</v>
      </c>
      <c r="L447" s="35">
        <v>1004854</v>
      </c>
      <c r="M447" s="13">
        <v>1138895</v>
      </c>
      <c r="N447" s="13">
        <v>891764</v>
      </c>
      <c r="O447" s="13">
        <v>134751</v>
      </c>
      <c r="P447" s="13">
        <v>381882</v>
      </c>
      <c r="Q447" s="35">
        <v>110972</v>
      </c>
      <c r="R447" s="13">
        <v>313767</v>
      </c>
      <c r="S447" s="13">
        <v>0</v>
      </c>
      <c r="T447" s="13">
        <v>235326</v>
      </c>
      <c r="U447" s="35">
        <v>13227</v>
      </c>
      <c r="V447" s="13">
        <v>20417</v>
      </c>
      <c r="W447" s="13">
        <v>0</v>
      </c>
      <c r="X447" s="13">
        <v>13075.5</v>
      </c>
      <c r="Y447" s="35">
        <v>9727</v>
      </c>
      <c r="Z447" s="13">
        <v>284129</v>
      </c>
      <c r="AA447" s="13">
        <v>1</v>
      </c>
      <c r="AB447" s="1">
        <v>218926</v>
      </c>
    </row>
    <row r="448" spans="1:28">
      <c r="A448" s="2">
        <v>1771</v>
      </c>
      <c r="B448" s="1" t="s">
        <v>354</v>
      </c>
      <c r="C448" s="13">
        <v>7240547</v>
      </c>
      <c r="D448" s="13">
        <v>7001752.9983030958</v>
      </c>
      <c r="E448" s="13">
        <v>238794.25507406157</v>
      </c>
      <c r="F448" s="13">
        <v>7277109</v>
      </c>
      <c r="G448" s="13">
        <v>7097024</v>
      </c>
      <c r="H448" s="13">
        <v>180085</v>
      </c>
      <c r="I448" s="13">
        <v>132708</v>
      </c>
      <c r="J448" s="13">
        <v>124740</v>
      </c>
      <c r="K448" s="13">
        <v>7968</v>
      </c>
      <c r="L448" s="35">
        <v>1652457</v>
      </c>
      <c r="M448" s="13">
        <v>1969850</v>
      </c>
      <c r="N448" s="13">
        <v>924190</v>
      </c>
      <c r="O448" s="13">
        <v>950</v>
      </c>
      <c r="P448" s="13">
        <v>1046610</v>
      </c>
      <c r="Q448" s="35">
        <v>213897</v>
      </c>
      <c r="R448" s="13">
        <v>550839</v>
      </c>
      <c r="S448" s="13">
        <v>2668</v>
      </c>
      <c r="T448" s="13">
        <v>413130</v>
      </c>
      <c r="U448" s="35">
        <v>23150</v>
      </c>
      <c r="V448" s="13">
        <v>66371</v>
      </c>
      <c r="W448" s="13">
        <v>0</v>
      </c>
      <c r="X448" s="13">
        <v>48979.5</v>
      </c>
      <c r="Y448" s="35">
        <v>10506</v>
      </c>
      <c r="Z448" s="13">
        <v>116512</v>
      </c>
      <c r="AA448" s="13">
        <v>75803</v>
      </c>
      <c r="AB448" s="1">
        <v>33269</v>
      </c>
    </row>
    <row r="449" spans="1:28">
      <c r="A449" s="2">
        <v>1773</v>
      </c>
      <c r="B449" s="1" t="s">
        <v>355</v>
      </c>
      <c r="C449" s="13">
        <v>1405757</v>
      </c>
      <c r="D449" s="13">
        <v>1396998.082809692</v>
      </c>
      <c r="E449" s="13">
        <v>8758.4660694247978</v>
      </c>
      <c r="F449" s="13">
        <v>1531509</v>
      </c>
      <c r="G449" s="13">
        <v>1510182</v>
      </c>
      <c r="H449" s="13">
        <v>21327</v>
      </c>
      <c r="I449" s="13">
        <v>40126</v>
      </c>
      <c r="J449" s="13">
        <v>40126</v>
      </c>
      <c r="K449" s="13">
        <v>0</v>
      </c>
      <c r="L449" s="35">
        <v>549104</v>
      </c>
      <c r="M449" s="13">
        <v>638559</v>
      </c>
      <c r="N449" s="13">
        <v>458600</v>
      </c>
      <c r="O449" s="13">
        <v>66941</v>
      </c>
      <c r="P449" s="13">
        <v>246900</v>
      </c>
      <c r="Q449" s="35">
        <v>63183</v>
      </c>
      <c r="R449" s="13">
        <v>257995</v>
      </c>
      <c r="S449" s="13">
        <v>2777</v>
      </c>
      <c r="T449" s="13">
        <v>193497</v>
      </c>
      <c r="U449" s="35">
        <v>37361</v>
      </c>
      <c r="V449" s="13">
        <v>125471</v>
      </c>
      <c r="W449" s="13">
        <v>1500</v>
      </c>
      <c r="X449" s="13">
        <v>78336</v>
      </c>
      <c r="Y449" s="35">
        <v>2247</v>
      </c>
      <c r="Z449" s="13">
        <v>219122</v>
      </c>
      <c r="AA449" s="13">
        <v>61765</v>
      </c>
      <c r="AB449" s="1">
        <v>120564</v>
      </c>
    </row>
    <row r="450" spans="1:28">
      <c r="A450" s="2">
        <v>1774</v>
      </c>
      <c r="B450" s="1" t="s">
        <v>356</v>
      </c>
      <c r="C450" s="13">
        <v>1048924</v>
      </c>
      <c r="D450" s="13">
        <v>1028474.6471290155</v>
      </c>
      <c r="E450" s="13">
        <v>20448.870673816957</v>
      </c>
      <c r="F450" s="13">
        <v>980174</v>
      </c>
      <c r="G450" s="13">
        <v>959227</v>
      </c>
      <c r="H450" s="13">
        <v>20947</v>
      </c>
      <c r="I450" s="13">
        <v>69690</v>
      </c>
      <c r="J450" s="13">
        <v>62774</v>
      </c>
      <c r="K450" s="13">
        <v>6916</v>
      </c>
      <c r="L450" s="35">
        <v>521199</v>
      </c>
      <c r="M450" s="13">
        <v>579550</v>
      </c>
      <c r="N450" s="13">
        <v>433019</v>
      </c>
      <c r="O450" s="13">
        <v>0</v>
      </c>
      <c r="P450" s="13">
        <v>146531</v>
      </c>
      <c r="Q450" s="35">
        <v>113268</v>
      </c>
      <c r="R450" s="13">
        <v>163795</v>
      </c>
      <c r="S450" s="13">
        <v>3005</v>
      </c>
      <c r="T450" s="13">
        <v>122847</v>
      </c>
      <c r="U450" s="35">
        <v>9034</v>
      </c>
      <c r="V450" s="13">
        <v>0</v>
      </c>
      <c r="W450" s="13">
        <v>0</v>
      </c>
      <c r="X450" s="13">
        <v>0</v>
      </c>
      <c r="Y450" s="35">
        <v>17101</v>
      </c>
      <c r="Z450" s="13">
        <v>30862</v>
      </c>
      <c r="AA450" s="13">
        <v>3730</v>
      </c>
      <c r="AB450" s="1">
        <v>22294</v>
      </c>
    </row>
    <row r="451" spans="1:28">
      <c r="A451" s="2">
        <v>1783</v>
      </c>
      <c r="B451" s="1" t="s">
        <v>357</v>
      </c>
      <c r="C451" s="13">
        <v>7453243</v>
      </c>
      <c r="D451" s="13">
        <v>7295587.7135472503</v>
      </c>
      <c r="E451" s="13">
        <v>157655.057073609</v>
      </c>
      <c r="F451" s="13">
        <v>7818242</v>
      </c>
      <c r="G451" s="13">
        <v>7565623</v>
      </c>
      <c r="H451" s="13">
        <v>252619</v>
      </c>
      <c r="I451" s="13">
        <v>209391</v>
      </c>
      <c r="J451" s="13">
        <v>173005</v>
      </c>
      <c r="K451" s="13">
        <v>36386</v>
      </c>
      <c r="L451" s="35">
        <v>2462528</v>
      </c>
      <c r="M451" s="13">
        <v>3147568</v>
      </c>
      <c r="N451" s="13">
        <v>1349439</v>
      </c>
      <c r="O451" s="13">
        <v>103260</v>
      </c>
      <c r="P451" s="13">
        <v>1846896</v>
      </c>
      <c r="Q451" s="35">
        <v>231113</v>
      </c>
      <c r="R451" s="13">
        <v>623474</v>
      </c>
      <c r="S451" s="13">
        <v>7255</v>
      </c>
      <c r="T451" s="13">
        <v>467606.25</v>
      </c>
      <c r="U451" s="35">
        <v>149910</v>
      </c>
      <c r="V451" s="13">
        <v>273974</v>
      </c>
      <c r="W451" s="13">
        <v>5446</v>
      </c>
      <c r="X451" s="13">
        <v>203216.25</v>
      </c>
      <c r="Y451" s="35">
        <v>86145</v>
      </c>
      <c r="Z451" s="13">
        <v>3345694</v>
      </c>
      <c r="AA451" s="13">
        <v>3084536</v>
      </c>
      <c r="AB451" s="1">
        <v>251904</v>
      </c>
    </row>
    <row r="452" spans="1:28">
      <c r="A452" s="2">
        <v>1842</v>
      </c>
      <c r="B452" s="1" t="s">
        <v>358</v>
      </c>
      <c r="C452" s="13">
        <v>735463</v>
      </c>
      <c r="D452" s="13">
        <v>713130.73382141744</v>
      </c>
      <c r="E452" s="13">
        <v>22332.354391457498</v>
      </c>
      <c r="F452" s="13">
        <v>723514</v>
      </c>
      <c r="G452" s="13">
        <v>697722</v>
      </c>
      <c r="H452" s="13">
        <v>25792</v>
      </c>
      <c r="I452" s="13">
        <v>78002</v>
      </c>
      <c r="J452" s="13">
        <v>78002</v>
      </c>
      <c r="K452" s="13">
        <v>0</v>
      </c>
      <c r="L452" s="35">
        <v>202576</v>
      </c>
      <c r="M452" s="13">
        <v>255490</v>
      </c>
      <c r="N452" s="13">
        <v>91957</v>
      </c>
      <c r="O452" s="13">
        <v>15088</v>
      </c>
      <c r="P452" s="13">
        <v>151932</v>
      </c>
      <c r="Q452" s="35">
        <v>20293</v>
      </c>
      <c r="R452" s="13">
        <v>63727</v>
      </c>
      <c r="S452" s="13">
        <v>0</v>
      </c>
      <c r="T452" s="13">
        <v>47795.25</v>
      </c>
      <c r="U452" s="35">
        <v>20641</v>
      </c>
      <c r="V452" s="13">
        <v>36689</v>
      </c>
      <c r="W452" s="13">
        <v>0</v>
      </c>
      <c r="X452" s="13">
        <v>25918.5</v>
      </c>
      <c r="Y452" s="35">
        <v>16047</v>
      </c>
      <c r="Z452" s="13">
        <v>41428</v>
      </c>
      <c r="AA452" s="13">
        <v>157523</v>
      </c>
      <c r="AB452" s="1">
        <v>-85720</v>
      </c>
    </row>
    <row r="453" spans="1:28">
      <c r="A453" s="2">
        <v>1883</v>
      </c>
      <c r="B453" s="1" t="s">
        <v>361</v>
      </c>
      <c r="C453" s="13">
        <v>32377794</v>
      </c>
      <c r="D453" s="13">
        <v>31962289.676973667</v>
      </c>
      <c r="E453" s="13">
        <v>415504.24480099574</v>
      </c>
      <c r="F453" s="13">
        <v>34733268</v>
      </c>
      <c r="G453" s="13">
        <v>34310865</v>
      </c>
      <c r="H453" s="13">
        <v>422403</v>
      </c>
      <c r="I453" s="13">
        <v>620420</v>
      </c>
      <c r="J453" s="13">
        <v>607232</v>
      </c>
      <c r="K453" s="13">
        <v>13188</v>
      </c>
      <c r="L453" s="35">
        <v>11778452</v>
      </c>
      <c r="M453" s="13">
        <v>12954088</v>
      </c>
      <c r="N453" s="13">
        <v>10094564</v>
      </c>
      <c r="O453" s="13">
        <v>649060</v>
      </c>
      <c r="P453" s="13">
        <v>3508584</v>
      </c>
      <c r="Q453" s="35">
        <v>644809</v>
      </c>
      <c r="R453" s="13">
        <v>1387960</v>
      </c>
      <c r="S453" s="13">
        <v>8892</v>
      </c>
      <c r="T453" s="13">
        <v>1040970.75</v>
      </c>
      <c r="U453" s="35">
        <v>52771</v>
      </c>
      <c r="V453" s="13">
        <v>227972</v>
      </c>
      <c r="W453" s="13">
        <v>0</v>
      </c>
      <c r="X453" s="13">
        <v>170979</v>
      </c>
      <c r="Y453" s="35">
        <v>72639</v>
      </c>
      <c r="Z453" s="13">
        <v>880664</v>
      </c>
      <c r="AA453" s="13">
        <v>190124</v>
      </c>
      <c r="AB453" s="1">
        <v>541270</v>
      </c>
    </row>
    <row r="454" spans="1:28">
      <c r="A454" s="2">
        <v>1896</v>
      </c>
      <c r="B454" s="1" t="s">
        <v>367</v>
      </c>
      <c r="C454" s="13">
        <v>1479088</v>
      </c>
      <c r="D454" s="13">
        <v>1465346.4508839417</v>
      </c>
      <c r="E454" s="13">
        <v>13741.961231680514</v>
      </c>
      <c r="F454" s="13">
        <v>1544809</v>
      </c>
      <c r="G454" s="13">
        <v>1540343</v>
      </c>
      <c r="H454" s="13">
        <v>4466</v>
      </c>
      <c r="I454" s="13">
        <v>112833</v>
      </c>
      <c r="J454" s="13">
        <v>110516</v>
      </c>
      <c r="K454" s="13">
        <v>2317</v>
      </c>
      <c r="L454" s="35">
        <v>631624</v>
      </c>
      <c r="M454" s="13">
        <v>749193</v>
      </c>
      <c r="N454" s="13">
        <v>535973</v>
      </c>
      <c r="O454" s="13">
        <v>10700</v>
      </c>
      <c r="P454" s="13">
        <v>223920</v>
      </c>
      <c r="Q454" s="35">
        <v>26513</v>
      </c>
      <c r="R454" s="13">
        <v>59539</v>
      </c>
      <c r="S454" s="13">
        <v>420</v>
      </c>
      <c r="T454" s="13">
        <v>44655</v>
      </c>
      <c r="U454" s="35">
        <v>27962</v>
      </c>
      <c r="V454" s="13">
        <v>97534</v>
      </c>
      <c r="W454" s="13">
        <v>0</v>
      </c>
      <c r="X454" s="13">
        <v>71795.25</v>
      </c>
      <c r="Y454" s="35">
        <v>21524</v>
      </c>
      <c r="Z454" s="13">
        <v>85040</v>
      </c>
      <c r="AA454" s="13">
        <v>87001</v>
      </c>
      <c r="AB454" s="1">
        <v>-12</v>
      </c>
    </row>
    <row r="455" spans="1:28">
      <c r="A455" s="2">
        <v>1916</v>
      </c>
      <c r="B455" s="1" t="s">
        <v>373</v>
      </c>
      <c r="C455" s="13">
        <v>19417136</v>
      </c>
      <c r="D455" s="13">
        <v>18653924.684115462</v>
      </c>
      <c r="E455" s="13">
        <v>763211.07923882001</v>
      </c>
      <c r="F455" s="13">
        <v>19364454</v>
      </c>
      <c r="G455" s="13">
        <v>18666909</v>
      </c>
      <c r="H455" s="13">
        <v>697545</v>
      </c>
      <c r="I455" s="13">
        <v>464341</v>
      </c>
      <c r="J455" s="13">
        <v>396767</v>
      </c>
      <c r="K455" s="13">
        <v>67574</v>
      </c>
      <c r="L455" s="35">
        <v>2921568</v>
      </c>
      <c r="M455" s="13">
        <v>3825296</v>
      </c>
      <c r="N455" s="13">
        <v>1542604</v>
      </c>
      <c r="O455" s="13">
        <v>1931</v>
      </c>
      <c r="P455" s="13">
        <v>2191176</v>
      </c>
      <c r="Q455" s="35">
        <v>189935</v>
      </c>
      <c r="R455" s="13">
        <v>637200</v>
      </c>
      <c r="S455" s="13">
        <v>15309</v>
      </c>
      <c r="T455" s="13">
        <v>477900.75</v>
      </c>
      <c r="U455" s="35">
        <v>50546</v>
      </c>
      <c r="V455" s="13">
        <v>99309</v>
      </c>
      <c r="W455" s="13">
        <v>2100</v>
      </c>
      <c r="X455" s="13">
        <v>72468</v>
      </c>
      <c r="Y455" s="35">
        <v>57711</v>
      </c>
      <c r="Z455" s="13">
        <v>403307</v>
      </c>
      <c r="AA455" s="13">
        <v>122960</v>
      </c>
      <c r="AB455" s="1">
        <v>220685</v>
      </c>
    </row>
    <row r="456" spans="1:28">
      <c r="A456" s="2">
        <v>1926</v>
      </c>
      <c r="B456" s="1" t="s">
        <v>375</v>
      </c>
      <c r="C456" s="13">
        <v>2611924</v>
      </c>
      <c r="D456" s="13">
        <v>2566668.0549464915</v>
      </c>
      <c r="E456" s="13">
        <v>45255.631790645006</v>
      </c>
      <c r="F456" s="13">
        <v>2759782</v>
      </c>
      <c r="G456" s="13">
        <v>2712087</v>
      </c>
      <c r="H456" s="13">
        <v>47695</v>
      </c>
      <c r="I456" s="13">
        <v>64944</v>
      </c>
      <c r="J456" s="13">
        <v>64514</v>
      </c>
      <c r="K456" s="13">
        <v>430</v>
      </c>
      <c r="L456" s="35">
        <v>991839</v>
      </c>
      <c r="M456" s="13">
        <v>1088101</v>
      </c>
      <c r="N456" s="13">
        <v>571434</v>
      </c>
      <c r="O456" s="13">
        <v>13819</v>
      </c>
      <c r="P456" s="13">
        <v>530486</v>
      </c>
      <c r="Q456" s="35">
        <v>98107</v>
      </c>
      <c r="R456" s="13">
        <v>288382</v>
      </c>
      <c r="S456" s="13">
        <v>1911</v>
      </c>
      <c r="T456" s="13">
        <v>216287.25</v>
      </c>
      <c r="U456" s="35">
        <v>21991</v>
      </c>
      <c r="V456" s="13">
        <v>29531</v>
      </c>
      <c r="W456" s="13">
        <v>508</v>
      </c>
      <c r="X456" s="13">
        <v>4724.25</v>
      </c>
      <c r="Y456" s="35">
        <v>108276</v>
      </c>
      <c r="Z456" s="13">
        <v>112208</v>
      </c>
      <c r="AA456" s="13">
        <v>238239</v>
      </c>
      <c r="AB456" s="1">
        <v>-5696</v>
      </c>
    </row>
    <row r="457" spans="1:28">
      <c r="A457" s="2">
        <v>1937</v>
      </c>
      <c r="B457" s="1" t="s">
        <v>535</v>
      </c>
      <c r="C457" s="13">
        <v>498091</v>
      </c>
      <c r="D457" s="13">
        <v>492130.09860973421</v>
      </c>
      <c r="E457" s="13">
        <v>5961.2526445719486</v>
      </c>
      <c r="F457" s="13">
        <v>513742</v>
      </c>
      <c r="G457" s="13">
        <v>502408</v>
      </c>
      <c r="H457" s="13">
        <v>11334</v>
      </c>
      <c r="I457" s="13">
        <v>11335</v>
      </c>
      <c r="J457" s="13">
        <v>11035</v>
      </c>
      <c r="K457" s="13">
        <v>300</v>
      </c>
      <c r="L457" s="35">
        <v>565592</v>
      </c>
      <c r="M457" s="13">
        <v>593730</v>
      </c>
      <c r="N457" s="13">
        <v>549653</v>
      </c>
      <c r="O457" s="13">
        <v>24149</v>
      </c>
      <c r="P457" s="13">
        <v>68226</v>
      </c>
      <c r="Q457" s="35">
        <v>19610</v>
      </c>
      <c r="R457" s="13">
        <v>22210</v>
      </c>
      <c r="S457" s="13">
        <v>0</v>
      </c>
      <c r="T457" s="13">
        <v>16658.25</v>
      </c>
      <c r="U457" s="35">
        <v>965</v>
      </c>
      <c r="V457" s="13">
        <v>7718</v>
      </c>
      <c r="W457" s="13">
        <v>0</v>
      </c>
      <c r="X457" s="13">
        <v>4989.75</v>
      </c>
      <c r="Y457" s="35">
        <v>0</v>
      </c>
      <c r="Z457" s="13">
        <v>22014</v>
      </c>
      <c r="AA457" s="13">
        <v>12419</v>
      </c>
      <c r="AB457" s="1">
        <v>8115</v>
      </c>
    </row>
    <row r="458" spans="1:28">
      <c r="A458" s="2">
        <v>1987</v>
      </c>
      <c r="B458" s="1" t="s">
        <v>399</v>
      </c>
      <c r="C458" s="13">
        <v>2954776</v>
      </c>
      <c r="D458" s="13">
        <v>2924604.1127090235</v>
      </c>
      <c r="E458" s="13">
        <v>30171.755105744665</v>
      </c>
      <c r="F458" s="13">
        <v>2753621</v>
      </c>
      <c r="G458" s="13">
        <v>2732500</v>
      </c>
      <c r="H458" s="13">
        <v>21121</v>
      </c>
      <c r="I458" s="13">
        <v>173247</v>
      </c>
      <c r="J458" s="13">
        <v>173202</v>
      </c>
      <c r="K458" s="13">
        <v>45</v>
      </c>
      <c r="L458" s="35">
        <v>1325265</v>
      </c>
      <c r="M458" s="13">
        <v>1439806</v>
      </c>
      <c r="N458" s="13">
        <v>1456588</v>
      </c>
      <c r="O458" s="13">
        <v>54725</v>
      </c>
      <c r="P458" s="13">
        <v>37943</v>
      </c>
      <c r="Q458" s="35">
        <v>65254</v>
      </c>
      <c r="R458" s="13">
        <v>176780</v>
      </c>
      <c r="S458" s="13">
        <v>1695</v>
      </c>
      <c r="T458" s="13">
        <v>132585.75</v>
      </c>
      <c r="U458" s="35">
        <v>4996</v>
      </c>
      <c r="V458" s="13">
        <v>56364</v>
      </c>
      <c r="W458" s="13">
        <v>0</v>
      </c>
      <c r="X458" s="13">
        <v>42273</v>
      </c>
      <c r="Y458" s="35">
        <v>9303</v>
      </c>
      <c r="Z458" s="13">
        <v>145113</v>
      </c>
      <c r="AA458" s="13">
        <v>22625</v>
      </c>
      <c r="AB458" s="1">
        <v>94772</v>
      </c>
    </row>
    <row r="459" spans="1:28">
      <c r="A459" s="2">
        <v>30000</v>
      </c>
      <c r="B459" s="1" t="s">
        <v>536</v>
      </c>
      <c r="C459" s="13">
        <v>4271183</v>
      </c>
      <c r="D459" s="13">
        <v>4207320.7875275649</v>
      </c>
      <c r="E459" s="13">
        <v>63862.370018242706</v>
      </c>
      <c r="F459" s="13">
        <v>5064465</v>
      </c>
      <c r="G459" s="13">
        <v>5027087</v>
      </c>
      <c r="H459" s="13">
        <v>37378</v>
      </c>
      <c r="I459" s="13">
        <v>87883</v>
      </c>
      <c r="J459" s="13">
        <v>86735</v>
      </c>
      <c r="K459" s="13">
        <v>1148</v>
      </c>
      <c r="L459" s="35">
        <v>1304401</v>
      </c>
      <c r="M459" s="13">
        <v>1632223</v>
      </c>
      <c r="N459" s="13">
        <v>1167651</v>
      </c>
      <c r="O459" s="13">
        <v>0</v>
      </c>
      <c r="P459" s="13">
        <v>464572</v>
      </c>
      <c r="Q459" s="35">
        <v>186162</v>
      </c>
      <c r="R459" s="13">
        <v>530418</v>
      </c>
      <c r="S459" s="13">
        <v>5683</v>
      </c>
      <c r="T459" s="13">
        <v>397814.25</v>
      </c>
      <c r="U459" s="35">
        <v>20776</v>
      </c>
      <c r="V459" s="13">
        <v>67406</v>
      </c>
      <c r="W459" s="13">
        <v>0</v>
      </c>
      <c r="X459" s="13">
        <v>50554.5</v>
      </c>
      <c r="Y459" s="35">
        <v>5207</v>
      </c>
      <c r="Z459" s="13">
        <v>143561</v>
      </c>
      <c r="AA459" s="13">
        <v>33765</v>
      </c>
      <c r="AB459" s="1">
        <v>86725</v>
      </c>
    </row>
    <row r="460" spans="1:28">
      <c r="A460" s="2">
        <v>30001</v>
      </c>
      <c r="B460" s="1" t="s">
        <v>537</v>
      </c>
      <c r="C460" s="13">
        <v>12114484</v>
      </c>
      <c r="D460" s="13">
        <v>12006761.048378572</v>
      </c>
      <c r="E460" s="13">
        <v>107722.7298764146</v>
      </c>
      <c r="F460" s="13">
        <v>12146247</v>
      </c>
      <c r="G460" s="13">
        <v>12045634</v>
      </c>
      <c r="H460" s="13">
        <v>100613</v>
      </c>
      <c r="I460" s="13">
        <v>227224</v>
      </c>
      <c r="J460" s="13">
        <v>226411</v>
      </c>
      <c r="K460" s="13">
        <v>813</v>
      </c>
      <c r="L460" s="35">
        <v>6044830</v>
      </c>
      <c r="M460" s="13">
        <v>6823035</v>
      </c>
      <c r="N460" s="13">
        <v>5954801</v>
      </c>
      <c r="O460" s="13">
        <v>4947</v>
      </c>
      <c r="P460" s="13">
        <v>873181</v>
      </c>
      <c r="Q460" s="35">
        <v>220291</v>
      </c>
      <c r="R460" s="13">
        <v>460203</v>
      </c>
      <c r="S460" s="13">
        <v>250</v>
      </c>
      <c r="T460" s="13">
        <v>345153</v>
      </c>
      <c r="U460" s="35">
        <v>31815</v>
      </c>
      <c r="V460" s="13">
        <v>131460</v>
      </c>
      <c r="W460" s="13">
        <v>0</v>
      </c>
      <c r="X460" s="13">
        <v>98595</v>
      </c>
      <c r="Y460" s="35">
        <v>85013</v>
      </c>
      <c r="Z460" s="13">
        <v>215150</v>
      </c>
      <c r="AA460" s="13">
        <v>100387</v>
      </c>
      <c r="AB460" s="1">
        <v>250701</v>
      </c>
    </row>
    <row r="461" spans="1:28">
      <c r="A461" s="2">
        <v>30002</v>
      </c>
      <c r="B461" s="1" t="s">
        <v>538</v>
      </c>
      <c r="C461" s="13">
        <v>14290576</v>
      </c>
      <c r="D461" s="13">
        <v>14126667.992029808</v>
      </c>
      <c r="E461" s="13">
        <v>163908.43644209261</v>
      </c>
      <c r="F461" s="13">
        <v>13457452</v>
      </c>
      <c r="G461" s="13">
        <v>13313329</v>
      </c>
      <c r="H461" s="13">
        <v>144123</v>
      </c>
      <c r="I461" s="13">
        <v>577123</v>
      </c>
      <c r="J461" s="13">
        <v>577123</v>
      </c>
      <c r="K461" s="13">
        <v>0</v>
      </c>
      <c r="L461" s="35">
        <v>4837404</v>
      </c>
      <c r="M461" s="13">
        <v>5532567</v>
      </c>
      <c r="N461" s="13">
        <v>2955536</v>
      </c>
      <c r="O461" s="13">
        <v>71527</v>
      </c>
      <c r="P461" s="13">
        <v>2648558</v>
      </c>
      <c r="Q461" s="35">
        <v>331520</v>
      </c>
      <c r="R461" s="13">
        <v>668390</v>
      </c>
      <c r="S461" s="13">
        <v>5441</v>
      </c>
      <c r="T461" s="13">
        <v>501293.25</v>
      </c>
      <c r="U461" s="35">
        <v>84065</v>
      </c>
      <c r="V461" s="13">
        <v>208161</v>
      </c>
      <c r="W461" s="13">
        <v>0</v>
      </c>
      <c r="X461" s="13">
        <v>155004.75</v>
      </c>
      <c r="Y461" s="35">
        <v>60415</v>
      </c>
      <c r="Z461" s="13">
        <v>555297</v>
      </c>
      <c r="AA461" s="13">
        <v>194619</v>
      </c>
      <c r="AB461" s="1">
        <v>288548</v>
      </c>
    </row>
    <row r="462" spans="1:28">
      <c r="A462" s="2">
        <v>30003</v>
      </c>
      <c r="B462" s="1" t="s">
        <v>539</v>
      </c>
      <c r="C462" s="13">
        <v>2088050</v>
      </c>
      <c r="D462" s="13">
        <v>2039621.4768066274</v>
      </c>
      <c r="E462" s="13">
        <v>48429.008394233431</v>
      </c>
      <c r="F462" s="13">
        <v>2020439</v>
      </c>
      <c r="G462" s="13">
        <v>1958402</v>
      </c>
      <c r="H462" s="13">
        <v>62037</v>
      </c>
      <c r="I462" s="13">
        <v>79709</v>
      </c>
      <c r="J462" s="13">
        <v>79164</v>
      </c>
      <c r="K462" s="13">
        <v>545</v>
      </c>
      <c r="L462" s="35">
        <v>613344</v>
      </c>
      <c r="M462" s="13">
        <v>766211</v>
      </c>
      <c r="N462" s="13">
        <v>498616</v>
      </c>
      <c r="O462" s="13">
        <v>0</v>
      </c>
      <c r="P462" s="13">
        <v>267595</v>
      </c>
      <c r="Q462" s="35">
        <v>71234</v>
      </c>
      <c r="R462" s="13">
        <v>177608</v>
      </c>
      <c r="S462" s="13">
        <v>747</v>
      </c>
      <c r="T462" s="13">
        <v>133206.75</v>
      </c>
      <c r="U462" s="35">
        <v>23191</v>
      </c>
      <c r="V462" s="13">
        <v>60070</v>
      </c>
      <c r="W462" s="13">
        <v>0</v>
      </c>
      <c r="X462" s="13">
        <v>45052.5</v>
      </c>
      <c r="Y462" s="35">
        <v>19406</v>
      </c>
      <c r="Z462" s="13">
        <v>51110</v>
      </c>
      <c r="AA462" s="13">
        <v>50985</v>
      </c>
      <c r="AB462" s="1">
        <v>3444</v>
      </c>
    </row>
    <row r="463" spans="1:28">
      <c r="A463" s="2">
        <v>30004</v>
      </c>
      <c r="B463" s="1" t="s">
        <v>540</v>
      </c>
      <c r="C463" s="13">
        <v>5650941</v>
      </c>
      <c r="D463" s="13">
        <v>5455415.7121886667</v>
      </c>
      <c r="E463" s="13">
        <v>195524.81822361966</v>
      </c>
      <c r="F463" s="13">
        <v>5378873</v>
      </c>
      <c r="G463" s="13">
        <v>5236729</v>
      </c>
      <c r="H463" s="13">
        <v>142144</v>
      </c>
      <c r="I463" s="13">
        <v>346693</v>
      </c>
      <c r="J463" s="13">
        <v>252774</v>
      </c>
      <c r="K463" s="13">
        <v>93919</v>
      </c>
      <c r="L463" s="35">
        <v>1254519</v>
      </c>
      <c r="M463" s="13">
        <v>1466075</v>
      </c>
      <c r="N463" s="13">
        <v>1032282</v>
      </c>
      <c r="O463" s="13">
        <v>0</v>
      </c>
      <c r="P463" s="13">
        <v>433793</v>
      </c>
      <c r="Q463" s="35">
        <v>114204</v>
      </c>
      <c r="R463" s="13">
        <v>416069</v>
      </c>
      <c r="S463" s="13">
        <v>11048</v>
      </c>
      <c r="T463" s="13">
        <v>312052.5</v>
      </c>
      <c r="U463" s="35">
        <v>17399</v>
      </c>
      <c r="V463" s="13">
        <v>55632</v>
      </c>
      <c r="W463" s="13">
        <v>6490</v>
      </c>
      <c r="X463" s="13">
        <v>41724</v>
      </c>
      <c r="Y463" s="35">
        <v>9534</v>
      </c>
      <c r="Z463" s="13">
        <v>135539</v>
      </c>
      <c r="AA463" s="13">
        <v>67302</v>
      </c>
      <c r="AB463" s="1">
        <v>57466</v>
      </c>
    </row>
    <row r="464" spans="1:28">
      <c r="A464" s="2">
        <v>30005</v>
      </c>
      <c r="B464" s="1" t="s">
        <v>581</v>
      </c>
      <c r="C464" s="13">
        <v>13377854</v>
      </c>
      <c r="D464" s="13">
        <v>13079977.913529271</v>
      </c>
      <c r="E464" s="13">
        <v>297875.88455121103</v>
      </c>
      <c r="F464" s="13">
        <v>13729562</v>
      </c>
      <c r="G464" s="13">
        <v>13332583</v>
      </c>
      <c r="H464" s="13">
        <v>396979</v>
      </c>
      <c r="I464" s="13">
        <v>525548</v>
      </c>
      <c r="J464" s="13">
        <v>513714</v>
      </c>
      <c r="K464" s="13">
        <v>11834</v>
      </c>
      <c r="L464" s="35">
        <v>3912148</v>
      </c>
      <c r="M464" s="13">
        <v>4847950</v>
      </c>
      <c r="N464" s="13">
        <v>3436647</v>
      </c>
      <c r="O464" s="13">
        <v>170031</v>
      </c>
      <c r="P464" s="13">
        <v>1581334</v>
      </c>
      <c r="Q464" s="35">
        <v>392297</v>
      </c>
      <c r="R464" s="13">
        <v>1033254</v>
      </c>
      <c r="S464" s="13">
        <v>4881</v>
      </c>
      <c r="T464" s="13">
        <v>774940.5</v>
      </c>
      <c r="U464" s="35">
        <v>62840</v>
      </c>
      <c r="V464" s="13">
        <v>155595</v>
      </c>
      <c r="W464" s="13">
        <v>273</v>
      </c>
      <c r="X464" s="13">
        <v>115896.75</v>
      </c>
      <c r="Y464" s="35">
        <v>6521</v>
      </c>
      <c r="Z464" s="13">
        <v>232148</v>
      </c>
      <c r="AA464" s="13">
        <v>99166</v>
      </c>
      <c r="AB464" s="1">
        <v>104116</v>
      </c>
    </row>
    <row r="465" spans="1:28">
      <c r="A465" s="2">
        <v>30006</v>
      </c>
      <c r="B465" s="1" t="s">
        <v>542</v>
      </c>
      <c r="C465" s="13">
        <v>6219318</v>
      </c>
      <c r="D465" s="13">
        <v>6007108.1925949631</v>
      </c>
      <c r="E465" s="13">
        <v>212209.38928611821</v>
      </c>
      <c r="F465" s="13">
        <v>6196989</v>
      </c>
      <c r="G465" s="13">
        <v>5983288</v>
      </c>
      <c r="H465" s="13">
        <v>213701</v>
      </c>
      <c r="I465" s="13">
        <v>322511</v>
      </c>
      <c r="J465" s="13">
        <v>321015</v>
      </c>
      <c r="K465" s="13">
        <v>1496</v>
      </c>
      <c r="L465" s="35">
        <v>2559753</v>
      </c>
      <c r="M465" s="13">
        <v>2809416</v>
      </c>
      <c r="N465" s="13">
        <v>2500838</v>
      </c>
      <c r="O465" s="13">
        <v>161602</v>
      </c>
      <c r="P465" s="13">
        <v>470180</v>
      </c>
      <c r="Q465" s="35">
        <v>145405</v>
      </c>
      <c r="R465" s="13">
        <v>460811</v>
      </c>
      <c r="S465" s="13">
        <v>113</v>
      </c>
      <c r="T465" s="13">
        <v>345608.25</v>
      </c>
      <c r="U465" s="35">
        <v>55668</v>
      </c>
      <c r="V465" s="13">
        <v>187696</v>
      </c>
      <c r="W465" s="13">
        <v>760</v>
      </c>
      <c r="X465" s="13">
        <v>137238.75</v>
      </c>
      <c r="Y465" s="35">
        <v>27613</v>
      </c>
      <c r="Z465" s="13">
        <v>66797</v>
      </c>
      <c r="AA465" s="13">
        <v>110482</v>
      </c>
      <c r="AB465" s="1">
        <v>-29381</v>
      </c>
    </row>
  </sheetData>
  <pageMargins left="0.70000000000000007" right="0.70000000000000007" top="0.75" bottom="0.75" header="0.30000000000000004" footer="0.3000000000000000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9BAE5-0BC2-4C56-8F8E-9F8ACBC85E04}">
  <dimension ref="A1:G356"/>
  <sheetViews>
    <sheetView workbookViewId="0">
      <selection activeCell="C5" sqref="C5:C356"/>
    </sheetView>
  </sheetViews>
  <sheetFormatPr defaultRowHeight="15"/>
  <cols>
    <col min="1" max="1" width="13.7109375" style="90" bestFit="1" customWidth="1"/>
    <col min="2" max="2" width="29.7109375" bestFit="1" customWidth="1"/>
    <col min="3" max="3" width="19.85546875" bestFit="1" customWidth="1"/>
    <col min="7" max="7" width="13.7109375" bestFit="1" customWidth="1"/>
  </cols>
  <sheetData>
    <row r="1" spans="1:7">
      <c r="A1" s="117"/>
      <c r="B1" s="95" t="s">
        <v>992</v>
      </c>
      <c r="C1" s="91" t="s">
        <v>0</v>
      </c>
      <c r="D1" s="91"/>
      <c r="E1" s="92"/>
    </row>
    <row r="2" spans="1:7">
      <c r="B2" s="91"/>
      <c r="C2" s="93" t="s">
        <v>2</v>
      </c>
      <c r="D2" s="93" t="s">
        <v>3</v>
      </c>
      <c r="E2" s="94" t="s">
        <v>4</v>
      </c>
    </row>
    <row r="3" spans="1:7">
      <c r="B3" s="91" t="s">
        <v>5</v>
      </c>
      <c r="C3" s="93" t="s">
        <v>6</v>
      </c>
      <c r="D3" s="93"/>
      <c r="E3" s="94"/>
    </row>
    <row r="4" spans="1:7">
      <c r="A4" s="90">
        <v>0</v>
      </c>
      <c r="B4" s="91" t="s">
        <v>600</v>
      </c>
      <c r="C4" s="98">
        <f>SUM(C5:C356)</f>
        <v>6383462599.9114761</v>
      </c>
      <c r="E4" s="96"/>
      <c r="G4" s="98">
        <v>6383462599.9114761</v>
      </c>
    </row>
    <row r="5" spans="1:7">
      <c r="A5" s="90">
        <v>14</v>
      </c>
      <c r="B5" t="s">
        <v>11</v>
      </c>
      <c r="C5" s="97">
        <v>156239039.83096004</v>
      </c>
      <c r="E5" s="96"/>
      <c r="G5">
        <f>VLOOKUP(A5,[1]Data!$A:$H,8,0)</f>
        <v>156239039.83096004</v>
      </c>
    </row>
    <row r="6" spans="1:7">
      <c r="A6" s="90">
        <v>34</v>
      </c>
      <c r="B6" t="s">
        <v>17</v>
      </c>
      <c r="C6" s="97">
        <v>85936157.422010303</v>
      </c>
      <c r="E6" s="96"/>
      <c r="G6">
        <f>VLOOKUP(A6,[1]Data!$A:$H,8,0)</f>
        <v>85936157.422010303</v>
      </c>
    </row>
    <row r="7" spans="1:7">
      <c r="A7" s="90">
        <v>37</v>
      </c>
      <c r="B7" t="s">
        <v>18</v>
      </c>
      <c r="C7" s="97">
        <v>14713430.208938187</v>
      </c>
      <c r="E7" s="96"/>
      <c r="G7">
        <f>VLOOKUP(A7,[1]Data!$A:$H,8,0)</f>
        <v>14713430.208938187</v>
      </c>
    </row>
    <row r="8" spans="1:7">
      <c r="A8" s="90">
        <v>47</v>
      </c>
      <c r="B8" t="s">
        <v>19</v>
      </c>
      <c r="C8" s="97">
        <v>13736023.089990601</v>
      </c>
      <c r="E8" s="96"/>
      <c r="G8">
        <f>VLOOKUP(A8,[1]Data!$A:$H,8,0)</f>
        <v>13736023.089990601</v>
      </c>
    </row>
    <row r="9" spans="1:7">
      <c r="A9" s="90">
        <v>50</v>
      </c>
      <c r="B9" t="s">
        <v>20</v>
      </c>
      <c r="C9" s="97">
        <v>4897887.5083272364</v>
      </c>
      <c r="E9" s="96"/>
      <c r="G9">
        <f>VLOOKUP(A9,[1]Data!$A:$H,8,0)</f>
        <v>4897887.5083272364</v>
      </c>
    </row>
    <row r="10" spans="1:7">
      <c r="A10" s="90">
        <v>59</v>
      </c>
      <c r="B10" t="s">
        <v>24</v>
      </c>
      <c r="C10" s="97">
        <v>10370303.142491953</v>
      </c>
      <c r="E10" s="96"/>
      <c r="G10">
        <f>VLOOKUP(A10,[1]Data!$A:$H,8,0)</f>
        <v>10370303.142491953</v>
      </c>
    </row>
    <row r="11" spans="1:7">
      <c r="A11" s="90">
        <v>60</v>
      </c>
      <c r="B11" t="s">
        <v>25</v>
      </c>
      <c r="C11" s="97">
        <v>187251.07040334781</v>
      </c>
      <c r="E11" s="96"/>
      <c r="G11">
        <f>VLOOKUP(A11,[1]Data!$A:$H,8,0)</f>
        <v>187251.07040334781</v>
      </c>
    </row>
    <row r="12" spans="1:7">
      <c r="A12" s="90">
        <v>72</v>
      </c>
      <c r="B12" t="s">
        <v>26</v>
      </c>
      <c r="C12" s="97">
        <v>7861190.5773443598</v>
      </c>
      <c r="E12" s="96"/>
      <c r="G12">
        <f>VLOOKUP(A12,[1]Data!$A:$H,8,0)</f>
        <v>7861190.5773443598</v>
      </c>
    </row>
    <row r="13" spans="1:7">
      <c r="A13" s="90">
        <v>74</v>
      </c>
      <c r="B13" t="s">
        <v>27</v>
      </c>
      <c r="C13" s="97">
        <v>20932118.192050245</v>
      </c>
      <c r="E13" s="96"/>
      <c r="G13">
        <f>VLOOKUP(A13,[1]Data!$A:$H,8,0)</f>
        <v>20932118.192050245</v>
      </c>
    </row>
    <row r="14" spans="1:7">
      <c r="A14" s="90">
        <v>80</v>
      </c>
      <c r="B14" t="s">
        <v>29</v>
      </c>
      <c r="C14" s="97">
        <v>83467419.756221503</v>
      </c>
      <c r="E14" s="96"/>
      <c r="G14">
        <f>VLOOKUP(A14,[1]Data!$A:$H,8,0)</f>
        <v>83467419.756221503</v>
      </c>
    </row>
    <row r="15" spans="1:7">
      <c r="A15" s="90">
        <v>85</v>
      </c>
      <c r="B15" t="s">
        <v>30</v>
      </c>
      <c r="C15" s="97">
        <v>8874390.7865574937</v>
      </c>
      <c r="E15" s="96"/>
      <c r="G15">
        <f>VLOOKUP(A15,[1]Data!$A:$H,8,0)</f>
        <v>8874390.7865574937</v>
      </c>
    </row>
    <row r="16" spans="1:7">
      <c r="A16" s="90">
        <v>86</v>
      </c>
      <c r="B16" t="s">
        <v>31</v>
      </c>
      <c r="C16" s="97">
        <v>8548754.1432483029</v>
      </c>
      <c r="E16" s="96"/>
      <c r="G16">
        <f>VLOOKUP(A16,[1]Data!$A:$H,8,0)</f>
        <v>8548754.1432483029</v>
      </c>
    </row>
    <row r="17" spans="1:7">
      <c r="A17" s="90">
        <v>88</v>
      </c>
      <c r="B17" t="s">
        <v>32</v>
      </c>
      <c r="C17" s="97">
        <v>147172.71334417036</v>
      </c>
      <c r="E17" s="96"/>
      <c r="G17">
        <f>VLOOKUP(A17,[1]Data!$A:$H,8,0)</f>
        <v>147172.71334417036</v>
      </c>
    </row>
    <row r="18" spans="1:7">
      <c r="A18" s="90">
        <v>90</v>
      </c>
      <c r="B18" t="s">
        <v>33</v>
      </c>
      <c r="C18" s="97">
        <v>27790563.726340886</v>
      </c>
      <c r="E18" s="96"/>
      <c r="G18">
        <f>VLOOKUP(A18,[1]Data!$A:$H,8,0)</f>
        <v>27790563.726340886</v>
      </c>
    </row>
    <row r="19" spans="1:7">
      <c r="A19" s="90">
        <v>93</v>
      </c>
      <c r="B19" t="s">
        <v>34</v>
      </c>
      <c r="C19" s="97">
        <v>349342.46645115328</v>
      </c>
      <c r="E19" s="96"/>
      <c r="G19">
        <f>VLOOKUP(A19,[1]Data!$A:$H,8,0)</f>
        <v>349342.46645115328</v>
      </c>
    </row>
    <row r="20" spans="1:7">
      <c r="A20" s="90">
        <v>96</v>
      </c>
      <c r="B20" t="s">
        <v>35</v>
      </c>
      <c r="C20" s="97">
        <v>110003.67181551259</v>
      </c>
      <c r="E20" s="96"/>
      <c r="G20">
        <f>VLOOKUP(A20,[1]Data!$A:$H,8,0)</f>
        <v>110003.67181551259</v>
      </c>
    </row>
    <row r="21" spans="1:7">
      <c r="A21" s="90">
        <v>98</v>
      </c>
      <c r="B21" t="s">
        <v>36</v>
      </c>
      <c r="C21" s="97">
        <v>7351295.2093926035</v>
      </c>
      <c r="E21" s="96"/>
      <c r="G21">
        <f>VLOOKUP(A21,[1]Data!$A:$H,8,0)</f>
        <v>7351295.2093926035</v>
      </c>
    </row>
    <row r="22" spans="1:7">
      <c r="A22" s="90">
        <v>106</v>
      </c>
      <c r="B22" t="s">
        <v>37</v>
      </c>
      <c r="C22" s="97">
        <v>30487990.913733523</v>
      </c>
      <c r="E22" s="96"/>
      <c r="G22">
        <f>VLOOKUP(A22,[1]Data!$A:$H,8,0)</f>
        <v>30487990.913733523</v>
      </c>
    </row>
    <row r="23" spans="1:7">
      <c r="A23" s="90">
        <v>109</v>
      </c>
      <c r="B23" t="s">
        <v>38</v>
      </c>
      <c r="C23" s="97">
        <v>11578835.065443333</v>
      </c>
      <c r="E23" s="96"/>
      <c r="G23">
        <f>VLOOKUP(A23,[1]Data!$A:$H,8,0)</f>
        <v>11578835.065443333</v>
      </c>
    </row>
    <row r="24" spans="1:7">
      <c r="A24" s="90">
        <v>114</v>
      </c>
      <c r="B24" t="s">
        <v>39</v>
      </c>
      <c r="C24" s="97">
        <v>52767438.092029646</v>
      </c>
      <c r="E24" s="96"/>
      <c r="G24">
        <f>VLOOKUP(A24,[1]Data!$A:$H,8,0)</f>
        <v>52767438.092029646</v>
      </c>
    </row>
    <row r="25" spans="1:7">
      <c r="A25" s="90">
        <v>118</v>
      </c>
      <c r="B25" t="s">
        <v>40</v>
      </c>
      <c r="C25" s="97">
        <v>19296668.274785172</v>
      </c>
      <c r="E25" s="96"/>
      <c r="G25">
        <f>VLOOKUP(A25,[1]Data!$A:$H,8,0)</f>
        <v>19296668.274785172</v>
      </c>
    </row>
    <row r="26" spans="1:7">
      <c r="A26" s="90">
        <v>119</v>
      </c>
      <c r="B26" t="s">
        <v>41</v>
      </c>
      <c r="C26" s="97">
        <v>11006994.210848575</v>
      </c>
      <c r="E26" s="96"/>
      <c r="G26">
        <f>VLOOKUP(A26,[1]Data!$A:$H,8,0)</f>
        <v>11006994.210848575</v>
      </c>
    </row>
    <row r="27" spans="1:7">
      <c r="A27" s="90">
        <v>141</v>
      </c>
      <c r="B27" t="s">
        <v>42</v>
      </c>
      <c r="C27" s="97">
        <v>41807504.497273788</v>
      </c>
      <c r="E27" s="96"/>
      <c r="G27">
        <f>VLOOKUP(A27,[1]Data!$A:$H,8,0)</f>
        <v>41807504.497273788</v>
      </c>
    </row>
    <row r="28" spans="1:7">
      <c r="A28" s="90">
        <v>147</v>
      </c>
      <c r="B28" t="s">
        <v>43</v>
      </c>
      <c r="C28" s="97">
        <v>4511330.8436323404</v>
      </c>
      <c r="E28" s="96"/>
      <c r="G28">
        <f>VLOOKUP(A28,[1]Data!$A:$H,8,0)</f>
        <v>4511330.8436323404</v>
      </c>
    </row>
    <row r="29" spans="1:7">
      <c r="A29" s="90">
        <v>148</v>
      </c>
      <c r="B29" t="s">
        <v>44</v>
      </c>
      <c r="C29" s="97">
        <v>3918255.4189587077</v>
      </c>
      <c r="E29" s="96"/>
      <c r="G29">
        <f>VLOOKUP(A29,[1]Data!$A:$H,8,0)</f>
        <v>3918255.4189587077</v>
      </c>
    </row>
    <row r="30" spans="1:7">
      <c r="A30" s="90">
        <v>150</v>
      </c>
      <c r="B30" t="s">
        <v>45</v>
      </c>
      <c r="C30" s="97">
        <v>43136066.499086723</v>
      </c>
      <c r="E30" s="96"/>
      <c r="G30">
        <f>VLOOKUP(A30,[1]Data!$A:$H,8,0)</f>
        <v>43136066.499086723</v>
      </c>
    </row>
    <row r="31" spans="1:7">
      <c r="A31" s="90">
        <v>153</v>
      </c>
      <c r="B31" t="s">
        <v>46</v>
      </c>
      <c r="C31" s="97">
        <v>96143083.880209446</v>
      </c>
      <c r="E31" s="96"/>
      <c r="G31">
        <f>VLOOKUP(A31,[1]Data!$A:$H,8,0)</f>
        <v>96143083.880209446</v>
      </c>
    </row>
    <row r="32" spans="1:7">
      <c r="A32" s="90">
        <v>158</v>
      </c>
      <c r="B32" t="s">
        <v>47</v>
      </c>
      <c r="C32" s="97">
        <v>5094264.3613921162</v>
      </c>
      <c r="E32" s="96"/>
      <c r="G32">
        <f>VLOOKUP(A32,[1]Data!$A:$H,8,0)</f>
        <v>5094264.3613921162</v>
      </c>
    </row>
    <row r="33" spans="1:7">
      <c r="A33" s="90">
        <v>160</v>
      </c>
      <c r="B33" t="s">
        <v>48</v>
      </c>
      <c r="C33" s="97">
        <v>12652419.62341335</v>
      </c>
      <c r="E33" s="96"/>
      <c r="G33">
        <f>VLOOKUP(A33,[1]Data!$A:$H,8,0)</f>
        <v>12652419.62341335</v>
      </c>
    </row>
    <row r="34" spans="1:7">
      <c r="A34" s="90">
        <v>163</v>
      </c>
      <c r="B34" t="s">
        <v>49</v>
      </c>
      <c r="C34" s="97">
        <v>6195838.3332641283</v>
      </c>
      <c r="E34" s="96"/>
      <c r="G34">
        <f>VLOOKUP(A34,[1]Data!$A:$H,8,0)</f>
        <v>6195838.3332641283</v>
      </c>
    </row>
    <row r="35" spans="1:7">
      <c r="A35" s="90">
        <v>164</v>
      </c>
      <c r="B35" t="s">
        <v>50</v>
      </c>
      <c r="C35" s="97">
        <v>35099194.659839682</v>
      </c>
      <c r="E35" s="96"/>
      <c r="G35">
        <f>VLOOKUP(A35,[1]Data!$A:$H,8,0)</f>
        <v>35099194.659839682</v>
      </c>
    </row>
    <row r="36" spans="1:7">
      <c r="A36" s="90">
        <v>166</v>
      </c>
      <c r="B36" t="s">
        <v>51</v>
      </c>
      <c r="C36" s="97">
        <v>12125411.349870006</v>
      </c>
      <c r="E36" s="96"/>
      <c r="G36">
        <f>VLOOKUP(A36,[1]Data!$A:$H,8,0)</f>
        <v>12125411.349870006</v>
      </c>
    </row>
    <row r="37" spans="1:7">
      <c r="A37" s="90">
        <v>168</v>
      </c>
      <c r="B37" t="s">
        <v>52</v>
      </c>
      <c r="C37" s="97">
        <v>4726747.252836992</v>
      </c>
      <c r="E37" s="96"/>
      <c r="G37">
        <f>VLOOKUP(A37,[1]Data!$A:$H,8,0)</f>
        <v>4726747.252836992</v>
      </c>
    </row>
    <row r="38" spans="1:7">
      <c r="A38" s="90">
        <v>171</v>
      </c>
      <c r="B38" t="s">
        <v>53</v>
      </c>
      <c r="C38" s="97">
        <v>13744948.146358756</v>
      </c>
      <c r="E38" s="96"/>
      <c r="G38">
        <f>VLOOKUP(A38,[1]Data!$A:$H,8,0)</f>
        <v>13744948.146358756</v>
      </c>
    </row>
    <row r="39" spans="1:7">
      <c r="A39" s="90">
        <v>173</v>
      </c>
      <c r="B39" t="s">
        <v>54</v>
      </c>
      <c r="C39" s="97">
        <v>8654432.7137062587</v>
      </c>
      <c r="E39" s="96"/>
      <c r="G39">
        <f>VLOOKUP(A39,[1]Data!$A:$H,8,0)</f>
        <v>8654432.7137062587</v>
      </c>
    </row>
    <row r="40" spans="1:7">
      <c r="A40" s="90">
        <v>175</v>
      </c>
      <c r="B40" t="s">
        <v>55</v>
      </c>
      <c r="C40" s="97">
        <v>3820366.4228850799</v>
      </c>
      <c r="E40" s="96"/>
      <c r="G40">
        <f>VLOOKUP(A40,[1]Data!$A:$H,8,0)</f>
        <v>3820366.4228850799</v>
      </c>
    </row>
    <row r="41" spans="1:7">
      <c r="A41" s="90">
        <v>177</v>
      </c>
      <c r="B41" t="s">
        <v>56</v>
      </c>
      <c r="C41" s="97">
        <v>6071335.8527948335</v>
      </c>
      <c r="E41" s="96"/>
      <c r="G41">
        <f>VLOOKUP(A41,[1]Data!$A:$H,8,0)</f>
        <v>6071335.8527948335</v>
      </c>
    </row>
    <row r="42" spans="1:7">
      <c r="A42" s="90">
        <v>180</v>
      </c>
      <c r="B42" t="s">
        <v>57</v>
      </c>
      <c r="C42" s="97">
        <v>1891750.1843570056</v>
      </c>
      <c r="E42" s="96"/>
      <c r="G42">
        <f>VLOOKUP(A42,[1]Data!$A:$H,8,0)</f>
        <v>1891750.1843570056</v>
      </c>
    </row>
    <row r="43" spans="1:7">
      <c r="A43" s="90">
        <v>183</v>
      </c>
      <c r="B43" t="s">
        <v>58</v>
      </c>
      <c r="C43" s="97">
        <v>2312305.1155912862</v>
      </c>
      <c r="E43" s="96"/>
      <c r="G43">
        <f>VLOOKUP(A43,[1]Data!$A:$H,8,0)</f>
        <v>2312305.1155912862</v>
      </c>
    </row>
    <row r="44" spans="1:7">
      <c r="A44" s="90">
        <v>184</v>
      </c>
      <c r="B44" t="s">
        <v>59</v>
      </c>
      <c r="C44" s="97">
        <v>1916651.6012373148</v>
      </c>
      <c r="E44" s="96"/>
      <c r="G44">
        <f>VLOOKUP(A44,[1]Data!$A:$H,8,0)</f>
        <v>1916651.6012373148</v>
      </c>
    </row>
    <row r="45" spans="1:7">
      <c r="A45" s="90">
        <v>189</v>
      </c>
      <c r="B45" t="s">
        <v>60</v>
      </c>
      <c r="C45" s="97">
        <v>3078129.0284616626</v>
      </c>
      <c r="E45" s="96"/>
      <c r="G45">
        <f>VLOOKUP(A45,[1]Data!$A:$H,8,0)</f>
        <v>3078129.0284616626</v>
      </c>
    </row>
    <row r="46" spans="1:7">
      <c r="A46" s="90">
        <v>193</v>
      </c>
      <c r="B46" t="s">
        <v>61</v>
      </c>
      <c r="C46" s="97">
        <v>49713685.03964708</v>
      </c>
      <c r="E46" s="96"/>
      <c r="G46">
        <f>VLOOKUP(A46,[1]Data!$A:$H,8,0)</f>
        <v>49713685.03964708</v>
      </c>
    </row>
    <row r="47" spans="1:7">
      <c r="A47" s="90">
        <v>197</v>
      </c>
      <c r="B47" t="s">
        <v>62</v>
      </c>
      <c r="C47" s="97">
        <v>4444417.5854968084</v>
      </c>
      <c r="E47" s="96"/>
      <c r="G47">
        <f>VLOOKUP(A47,[1]Data!$A:$H,8,0)</f>
        <v>4444417.5854968084</v>
      </c>
    </row>
    <row r="48" spans="1:7">
      <c r="A48" s="90">
        <v>200</v>
      </c>
      <c r="B48" t="s">
        <v>63</v>
      </c>
      <c r="C48" s="97">
        <v>51541776.581471942</v>
      </c>
      <c r="E48" s="96"/>
      <c r="G48">
        <f>VLOOKUP(A48,[1]Data!$A:$H,8,0)</f>
        <v>51541776.581471942</v>
      </c>
    </row>
    <row r="49" spans="1:7">
      <c r="A49" s="90">
        <v>202</v>
      </c>
      <c r="B49" t="s">
        <v>64</v>
      </c>
      <c r="C49" s="97">
        <v>111968949.43973023</v>
      </c>
      <c r="E49" s="96"/>
      <c r="G49">
        <f>VLOOKUP(A49,[1]Data!$A:$H,8,0)</f>
        <v>111968949.43973023</v>
      </c>
    </row>
    <row r="50" spans="1:7">
      <c r="A50" s="90">
        <v>203</v>
      </c>
      <c r="B50" t="s">
        <v>65</v>
      </c>
      <c r="C50" s="97">
        <v>7332887.8234897479</v>
      </c>
      <c r="E50" s="96"/>
      <c r="G50">
        <f>VLOOKUP(A50,[1]Data!$A:$H,8,0)</f>
        <v>7332887.8234897479</v>
      </c>
    </row>
    <row r="51" spans="1:7">
      <c r="A51" s="90">
        <v>209</v>
      </c>
      <c r="B51" t="s">
        <v>66</v>
      </c>
      <c r="C51" s="97">
        <v>5997748.8281563586</v>
      </c>
      <c r="E51" s="96"/>
      <c r="G51">
        <f>VLOOKUP(A51,[1]Data!$A:$H,8,0)</f>
        <v>5997748.8281563586</v>
      </c>
    </row>
    <row r="52" spans="1:7">
      <c r="A52" s="90">
        <v>213</v>
      </c>
      <c r="B52" t="s">
        <v>67</v>
      </c>
      <c r="C52" s="97">
        <v>4624225.9279771093</v>
      </c>
      <c r="E52" s="96"/>
      <c r="G52">
        <f>VLOOKUP(A52,[1]Data!$A:$H,8,0)</f>
        <v>4624225.9279771093</v>
      </c>
    </row>
    <row r="53" spans="1:7">
      <c r="A53" s="90">
        <v>214</v>
      </c>
      <c r="B53" t="s">
        <v>68</v>
      </c>
      <c r="C53" s="97">
        <v>3722918.3179484452</v>
      </c>
      <c r="E53" s="96"/>
      <c r="G53">
        <f>VLOOKUP(A53,[1]Data!$A:$H,8,0)</f>
        <v>3722918.3179484452</v>
      </c>
    </row>
    <row r="54" spans="1:7">
      <c r="A54" s="90">
        <v>216</v>
      </c>
      <c r="B54" t="s">
        <v>69</v>
      </c>
      <c r="C54" s="97">
        <v>7788814.8879618067</v>
      </c>
      <c r="E54" s="96"/>
      <c r="G54">
        <f>VLOOKUP(A54,[1]Data!$A:$H,8,0)</f>
        <v>7788814.8879618067</v>
      </c>
    </row>
    <row r="55" spans="1:7">
      <c r="A55" s="90">
        <v>221</v>
      </c>
      <c r="B55" t="s">
        <v>70</v>
      </c>
      <c r="C55" s="97">
        <v>3994188.7501769508</v>
      </c>
      <c r="E55" s="96"/>
      <c r="G55">
        <f>VLOOKUP(A55,[1]Data!$A:$H,8,0)</f>
        <v>3994188.7501769508</v>
      </c>
    </row>
    <row r="56" spans="1:7">
      <c r="A56" s="90">
        <v>222</v>
      </c>
      <c r="B56" t="s">
        <v>71</v>
      </c>
      <c r="C56" s="97">
        <v>18788264.479686763</v>
      </c>
      <c r="E56" s="96"/>
      <c r="G56">
        <f>VLOOKUP(A56,[1]Data!$A:$H,8,0)</f>
        <v>18788264.479686763</v>
      </c>
    </row>
    <row r="57" spans="1:7">
      <c r="A57" s="90">
        <v>225</v>
      </c>
      <c r="B57" t="s">
        <v>72</v>
      </c>
      <c r="C57" s="97">
        <v>3888718.2488665939</v>
      </c>
      <c r="E57" s="96"/>
      <c r="G57">
        <f>VLOOKUP(A57,[1]Data!$A:$H,8,0)</f>
        <v>3888718.2488665939</v>
      </c>
    </row>
    <row r="58" spans="1:7">
      <c r="A58" s="90">
        <v>226</v>
      </c>
      <c r="B58" t="s">
        <v>73</v>
      </c>
      <c r="C58" s="97">
        <v>6419789.3182419837</v>
      </c>
      <c r="E58" s="96"/>
      <c r="G58">
        <f>VLOOKUP(A58,[1]Data!$A:$H,8,0)</f>
        <v>6419789.3182419837</v>
      </c>
    </row>
    <row r="59" spans="1:7">
      <c r="A59" s="90">
        <v>228</v>
      </c>
      <c r="B59" t="s">
        <v>74</v>
      </c>
      <c r="C59" s="97">
        <v>24639355.932853408</v>
      </c>
      <c r="E59" s="96"/>
      <c r="G59">
        <f>VLOOKUP(A59,[1]Data!$A:$H,8,0)</f>
        <v>24639355.932853408</v>
      </c>
    </row>
    <row r="60" spans="1:7">
      <c r="A60" s="90">
        <v>230</v>
      </c>
      <c r="B60" t="s">
        <v>75</v>
      </c>
      <c r="C60" s="97">
        <v>3570401.1027361974</v>
      </c>
      <c r="E60" s="96"/>
      <c r="G60">
        <f>VLOOKUP(A60,[1]Data!$A:$H,8,0)</f>
        <v>3570401.1027361974</v>
      </c>
    </row>
    <row r="61" spans="1:7">
      <c r="A61" s="90">
        <v>232</v>
      </c>
      <c r="B61" t="s">
        <v>76</v>
      </c>
      <c r="C61" s="97">
        <v>6788377.4753634259</v>
      </c>
      <c r="E61" s="96"/>
      <c r="G61">
        <f>VLOOKUP(A61,[1]Data!$A:$H,8,0)</f>
        <v>6788377.4753634259</v>
      </c>
    </row>
    <row r="62" spans="1:7">
      <c r="A62" s="90">
        <v>233</v>
      </c>
      <c r="B62" t="s">
        <v>77</v>
      </c>
      <c r="C62" s="97">
        <v>5278761.6135843499</v>
      </c>
      <c r="E62" s="96"/>
      <c r="G62">
        <f>VLOOKUP(A62,[1]Data!$A:$H,8,0)</f>
        <v>5278761.6135843499</v>
      </c>
    </row>
    <row r="63" spans="1:7">
      <c r="A63" s="90">
        <v>243</v>
      </c>
      <c r="B63" t="s">
        <v>79</v>
      </c>
      <c r="C63" s="97">
        <v>12727697.314826069</v>
      </c>
      <c r="E63" s="96"/>
      <c r="G63">
        <f>VLOOKUP(A63,[1]Data!$A:$H,8,0)</f>
        <v>12727697.314826069</v>
      </c>
    </row>
    <row r="64" spans="1:7">
      <c r="A64" s="90">
        <v>244</v>
      </c>
      <c r="B64" t="s">
        <v>80</v>
      </c>
      <c r="C64" s="97">
        <v>1615436.3227734657</v>
      </c>
      <c r="E64" s="96"/>
      <c r="G64">
        <f>VLOOKUP(A64,[1]Data!$A:$H,8,0)</f>
        <v>1615436.3227734657</v>
      </c>
    </row>
    <row r="65" spans="1:7">
      <c r="A65" s="90">
        <v>246</v>
      </c>
      <c r="B65" t="s">
        <v>81</v>
      </c>
      <c r="C65" s="97">
        <v>2646118.5848695049</v>
      </c>
      <c r="E65" s="96"/>
      <c r="G65">
        <f>VLOOKUP(A65,[1]Data!$A:$H,8,0)</f>
        <v>2646118.5848695049</v>
      </c>
    </row>
    <row r="66" spans="1:7">
      <c r="A66" s="90">
        <v>252</v>
      </c>
      <c r="B66" t="s">
        <v>82</v>
      </c>
      <c r="C66" s="97">
        <v>3792878.468016305</v>
      </c>
      <c r="E66" s="96"/>
      <c r="G66">
        <f>VLOOKUP(A66,[1]Data!$A:$H,8,0)</f>
        <v>3792878.468016305</v>
      </c>
    </row>
    <row r="67" spans="1:7">
      <c r="A67" s="90">
        <v>262</v>
      </c>
      <c r="B67" t="s">
        <v>83</v>
      </c>
      <c r="C67" s="97">
        <v>6553764.6327534169</v>
      </c>
      <c r="E67" s="96"/>
      <c r="G67">
        <f>VLOOKUP(A67,[1]Data!$A:$H,8,0)</f>
        <v>6553764.6327534169</v>
      </c>
    </row>
    <row r="68" spans="1:7">
      <c r="A68" s="90">
        <v>263</v>
      </c>
      <c r="B68" t="s">
        <v>84</v>
      </c>
      <c r="C68" s="97">
        <v>4000428.0428353967</v>
      </c>
      <c r="E68" s="96"/>
      <c r="G68">
        <f>VLOOKUP(A68,[1]Data!$A:$H,8,0)</f>
        <v>4000428.0428353967</v>
      </c>
    </row>
    <row r="69" spans="1:7">
      <c r="A69" s="90">
        <v>267</v>
      </c>
      <c r="B69" t="s">
        <v>85</v>
      </c>
      <c r="C69" s="97">
        <v>6792263.2984756073</v>
      </c>
      <c r="E69" s="96"/>
      <c r="G69">
        <f>VLOOKUP(A69,[1]Data!$A:$H,8,0)</f>
        <v>6792263.2984756073</v>
      </c>
    </row>
    <row r="70" spans="1:7">
      <c r="A70" s="90">
        <v>268</v>
      </c>
      <c r="B70" t="s">
        <v>86</v>
      </c>
      <c r="C70" s="97">
        <v>110147634.56208082</v>
      </c>
      <c r="E70" s="96"/>
      <c r="G70">
        <f>VLOOKUP(A70,[1]Data!$A:$H,8,0)</f>
        <v>110147634.56208082</v>
      </c>
    </row>
    <row r="71" spans="1:7">
      <c r="A71" s="90">
        <v>269</v>
      </c>
      <c r="B71" t="s">
        <v>87</v>
      </c>
      <c r="C71" s="97">
        <v>4154699.6162081496</v>
      </c>
      <c r="E71" s="96"/>
      <c r="G71">
        <f>VLOOKUP(A71,[1]Data!$A:$H,8,0)</f>
        <v>4154699.6162081496</v>
      </c>
    </row>
    <row r="72" spans="1:7">
      <c r="A72" s="90">
        <v>273</v>
      </c>
      <c r="B72" t="s">
        <v>88</v>
      </c>
      <c r="C72" s="97">
        <v>3039368.7127852184</v>
      </c>
      <c r="E72" s="96"/>
      <c r="G72">
        <f>VLOOKUP(A72,[1]Data!$A:$H,8,0)</f>
        <v>3039368.7127852184</v>
      </c>
    </row>
    <row r="73" spans="1:7">
      <c r="A73" s="90">
        <v>274</v>
      </c>
      <c r="B73" t="s">
        <v>89</v>
      </c>
      <c r="C73" s="97">
        <v>8788900.2948517874</v>
      </c>
      <c r="E73" s="96"/>
      <c r="G73">
        <f>VLOOKUP(A73,[1]Data!$A:$H,8,0)</f>
        <v>8788900.2948517874</v>
      </c>
    </row>
    <row r="74" spans="1:7">
      <c r="A74" s="90">
        <v>275</v>
      </c>
      <c r="B74" t="s">
        <v>90</v>
      </c>
      <c r="C74" s="97">
        <v>14643510.394726362</v>
      </c>
      <c r="E74" s="96"/>
      <c r="G74">
        <f>VLOOKUP(A74,[1]Data!$A:$H,8,0)</f>
        <v>14643510.394726362</v>
      </c>
    </row>
    <row r="75" spans="1:7">
      <c r="A75" s="90">
        <v>277</v>
      </c>
      <c r="B75" t="s">
        <v>91</v>
      </c>
      <c r="C75" s="97">
        <v>57086.756021249668</v>
      </c>
      <c r="E75" s="96"/>
      <c r="G75">
        <f>VLOOKUP(A75,[1]Data!$A:$H,8,0)</f>
        <v>57086.756021249668</v>
      </c>
    </row>
    <row r="76" spans="1:7">
      <c r="A76" s="90">
        <v>279</v>
      </c>
      <c r="B76" t="s">
        <v>92</v>
      </c>
      <c r="C76" s="97">
        <v>994048.19601539779</v>
      </c>
      <c r="E76" s="96"/>
      <c r="G76">
        <f>VLOOKUP(A76,[1]Data!$A:$H,8,0)</f>
        <v>994048.19601539779</v>
      </c>
    </row>
    <row r="77" spans="1:7">
      <c r="A77" s="90">
        <v>281</v>
      </c>
      <c r="B77" t="s">
        <v>93</v>
      </c>
      <c r="C77" s="97">
        <v>17921437.694997162</v>
      </c>
      <c r="E77" s="96"/>
      <c r="G77">
        <f>VLOOKUP(A77,[1]Data!$A:$H,8,0)</f>
        <v>17921437.694997162</v>
      </c>
    </row>
    <row r="78" spans="1:7">
      <c r="A78" s="90">
        <v>285</v>
      </c>
      <c r="B78" t="s">
        <v>94</v>
      </c>
      <c r="C78" s="97">
        <v>3601341.3743265313</v>
      </c>
      <c r="E78" s="96"/>
      <c r="G78">
        <f>VLOOKUP(A78,[1]Data!$A:$H,8,0)</f>
        <v>3601341.3743265313</v>
      </c>
    </row>
    <row r="79" spans="1:7">
      <c r="A79" s="90">
        <v>289</v>
      </c>
      <c r="B79" t="s">
        <v>95</v>
      </c>
      <c r="C79" s="97">
        <v>13956045.683782671</v>
      </c>
      <c r="E79" s="96"/>
      <c r="G79">
        <f>VLOOKUP(A79,[1]Data!$A:$H,8,0)</f>
        <v>13956045.683782671</v>
      </c>
    </row>
    <row r="80" spans="1:7">
      <c r="A80" s="90">
        <v>293</v>
      </c>
      <c r="B80" t="s">
        <v>96</v>
      </c>
      <c r="C80" s="97">
        <v>5173042.2034698036</v>
      </c>
      <c r="E80" s="96"/>
      <c r="G80">
        <f>VLOOKUP(A80,[1]Data!$A:$H,8,0)</f>
        <v>5173042.2034698036</v>
      </c>
    </row>
    <row r="81" spans="1:7">
      <c r="A81" s="90">
        <v>294</v>
      </c>
      <c r="B81" t="s">
        <v>97</v>
      </c>
      <c r="C81" s="97">
        <v>8560591.1085359715</v>
      </c>
      <c r="E81" s="96"/>
      <c r="G81">
        <f>VLOOKUP(A81,[1]Data!$A:$H,8,0)</f>
        <v>8560591.1085359715</v>
      </c>
    </row>
    <row r="82" spans="1:7">
      <c r="A82" s="90">
        <v>296</v>
      </c>
      <c r="B82" t="s">
        <v>98</v>
      </c>
      <c r="C82" s="97">
        <v>10737515.313445132</v>
      </c>
      <c r="E82" s="96"/>
      <c r="G82">
        <f>VLOOKUP(A82,[1]Data!$A:$H,8,0)</f>
        <v>10737515.313445132</v>
      </c>
    </row>
    <row r="83" spans="1:7">
      <c r="A83" s="90">
        <v>297</v>
      </c>
      <c r="B83" t="s">
        <v>99</v>
      </c>
      <c r="C83" s="97">
        <v>4862376.8335188981</v>
      </c>
      <c r="E83" s="96"/>
      <c r="G83">
        <f>VLOOKUP(A83,[1]Data!$A:$H,8,0)</f>
        <v>4862376.8335188981</v>
      </c>
    </row>
    <row r="84" spans="1:7">
      <c r="A84" s="90">
        <v>299</v>
      </c>
      <c r="B84" t="s">
        <v>100</v>
      </c>
      <c r="C84" s="97">
        <v>11315281.450292442</v>
      </c>
      <c r="E84" s="96"/>
      <c r="G84">
        <f>VLOOKUP(A84,[1]Data!$A:$H,8,0)</f>
        <v>11315281.450292442</v>
      </c>
    </row>
    <row r="85" spans="1:7">
      <c r="A85" s="90">
        <v>301</v>
      </c>
      <c r="B85" t="s">
        <v>101</v>
      </c>
      <c r="C85" s="97">
        <v>19718331.674967077</v>
      </c>
      <c r="E85" s="96"/>
      <c r="G85">
        <f>VLOOKUP(A85,[1]Data!$A:$H,8,0)</f>
        <v>19718331.674967077</v>
      </c>
    </row>
    <row r="86" spans="1:7">
      <c r="A86" s="90">
        <v>302</v>
      </c>
      <c r="B86" t="s">
        <v>102</v>
      </c>
      <c r="C86" s="97">
        <v>4090131.6597228828</v>
      </c>
      <c r="E86" s="96"/>
      <c r="G86">
        <f>VLOOKUP(A86,[1]Data!$A:$H,8,0)</f>
        <v>4090131.6597228828</v>
      </c>
    </row>
    <row r="87" spans="1:7">
      <c r="A87" s="90">
        <v>303</v>
      </c>
      <c r="B87" t="s">
        <v>103</v>
      </c>
      <c r="C87" s="97">
        <v>10412338.368302515</v>
      </c>
      <c r="E87" s="96"/>
      <c r="G87">
        <f>VLOOKUP(A87,[1]Data!$A:$H,8,0)</f>
        <v>10412338.368302515</v>
      </c>
    </row>
    <row r="88" spans="1:7">
      <c r="A88" s="90">
        <v>307</v>
      </c>
      <c r="B88" t="s">
        <v>105</v>
      </c>
      <c r="C88" s="97">
        <v>47870226.756818481</v>
      </c>
      <c r="E88" s="96"/>
      <c r="G88">
        <f>VLOOKUP(A88,[1]Data!$A:$H,8,0)</f>
        <v>47870226.756818481</v>
      </c>
    </row>
    <row r="89" spans="1:7">
      <c r="A89" s="90">
        <v>308</v>
      </c>
      <c r="B89" t="s">
        <v>106</v>
      </c>
      <c r="C89" s="97">
        <v>5564363.4090133496</v>
      </c>
      <c r="E89" s="96"/>
      <c r="G89">
        <f>VLOOKUP(A89,[1]Data!$A:$H,8,0)</f>
        <v>5564363.4090133496</v>
      </c>
    </row>
    <row r="90" spans="1:7">
      <c r="A90" s="90">
        <v>310</v>
      </c>
      <c r="B90" t="s">
        <v>107</v>
      </c>
      <c r="C90" s="97">
        <v>9314371.1305569466</v>
      </c>
      <c r="E90" s="96"/>
      <c r="G90">
        <f>VLOOKUP(A90,[1]Data!$A:$H,8,0)</f>
        <v>9314371.1305569466</v>
      </c>
    </row>
    <row r="91" spans="1:7">
      <c r="A91" s="90">
        <v>312</v>
      </c>
      <c r="B91" t="s">
        <v>108</v>
      </c>
      <c r="C91" s="97">
        <v>1912090.8741505716</v>
      </c>
      <c r="E91" s="96"/>
      <c r="G91">
        <f>VLOOKUP(A91,[1]Data!$A:$H,8,0)</f>
        <v>1912090.8741505716</v>
      </c>
    </row>
    <row r="92" spans="1:7">
      <c r="A92" s="90">
        <v>313</v>
      </c>
      <c r="B92" t="s">
        <v>109</v>
      </c>
      <c r="C92" s="97">
        <v>2715803.8777836999</v>
      </c>
      <c r="E92" s="96"/>
      <c r="G92">
        <f>VLOOKUP(A92,[1]Data!$A:$H,8,0)</f>
        <v>2715803.8777836999</v>
      </c>
    </row>
    <row r="93" spans="1:7">
      <c r="A93" s="90">
        <v>317</v>
      </c>
      <c r="B93" t="s">
        <v>110</v>
      </c>
      <c r="C93" s="97">
        <v>1187031.6690117237</v>
      </c>
      <c r="E93" s="96"/>
      <c r="G93">
        <f>VLOOKUP(A93,[1]Data!$A:$H,8,0)</f>
        <v>1187031.6690117237</v>
      </c>
    </row>
    <row r="94" spans="1:7">
      <c r="A94" s="90">
        <v>321</v>
      </c>
      <c r="B94" t="s">
        <v>111</v>
      </c>
      <c r="C94" s="97">
        <v>7929423.4802646926</v>
      </c>
      <c r="E94" s="96"/>
      <c r="G94">
        <f>VLOOKUP(A94,[1]Data!$A:$H,8,0)</f>
        <v>7929423.4802646926</v>
      </c>
    </row>
    <row r="95" spans="1:7">
      <c r="A95" s="90">
        <v>327</v>
      </c>
      <c r="B95" t="s">
        <v>112</v>
      </c>
      <c r="C95" s="97">
        <v>4572966.7020912338</v>
      </c>
      <c r="E95" s="96"/>
      <c r="G95">
        <f>VLOOKUP(A95,[1]Data!$A:$H,8,0)</f>
        <v>4572966.7020912338</v>
      </c>
    </row>
    <row r="96" spans="1:7">
      <c r="A96" s="90">
        <v>331</v>
      </c>
      <c r="B96" t="s">
        <v>113</v>
      </c>
      <c r="C96" s="97">
        <v>2060938.3698421994</v>
      </c>
      <c r="E96" s="96"/>
      <c r="G96">
        <f>VLOOKUP(A96,[1]Data!$A:$H,8,0)</f>
        <v>2060938.3698421994</v>
      </c>
    </row>
    <row r="97" spans="1:7">
      <c r="A97" s="90">
        <v>335</v>
      </c>
      <c r="B97" t="s">
        <v>114</v>
      </c>
      <c r="C97" s="97">
        <v>1497331.9929526784</v>
      </c>
      <c r="E97" s="96"/>
      <c r="G97">
        <f>VLOOKUP(A97,[1]Data!$A:$H,8,0)</f>
        <v>1497331.9929526784</v>
      </c>
    </row>
    <row r="98" spans="1:7">
      <c r="A98" s="90">
        <v>339</v>
      </c>
      <c r="B98" t="s">
        <v>115</v>
      </c>
      <c r="C98" s="97">
        <v>447872.08687076281</v>
      </c>
      <c r="E98" s="96"/>
      <c r="G98">
        <f>VLOOKUP(A98,[1]Data!$A:$H,8,0)</f>
        <v>447872.08687076281</v>
      </c>
    </row>
    <row r="99" spans="1:7">
      <c r="A99" s="90">
        <v>340</v>
      </c>
      <c r="B99" t="s">
        <v>116</v>
      </c>
      <c r="C99" s="97">
        <v>3803568.8111244156</v>
      </c>
      <c r="E99" s="96"/>
      <c r="G99">
        <f>VLOOKUP(A99,[1]Data!$A:$H,8,0)</f>
        <v>3803568.8111244156</v>
      </c>
    </row>
    <row r="100" spans="1:7">
      <c r="A100" s="90">
        <v>342</v>
      </c>
      <c r="B100" t="s">
        <v>117</v>
      </c>
      <c r="C100" s="97">
        <v>11431799.828642147</v>
      </c>
      <c r="E100" s="96"/>
      <c r="G100">
        <f>VLOOKUP(A100,[1]Data!$A:$H,8,0)</f>
        <v>11431799.828642147</v>
      </c>
    </row>
    <row r="101" spans="1:7">
      <c r="A101" s="90">
        <v>344</v>
      </c>
      <c r="B101" t="s">
        <v>118</v>
      </c>
      <c r="C101" s="97">
        <v>145328328.32638636</v>
      </c>
      <c r="E101" s="96"/>
      <c r="G101">
        <f>VLOOKUP(A101,[1]Data!$A:$H,8,0)</f>
        <v>145328328.32638636</v>
      </c>
    </row>
    <row r="102" spans="1:7">
      <c r="A102" s="90">
        <v>345</v>
      </c>
      <c r="B102" t="s">
        <v>119</v>
      </c>
      <c r="C102" s="97">
        <v>19445001.02428804</v>
      </c>
      <c r="E102" s="96"/>
      <c r="G102">
        <f>VLOOKUP(A102,[1]Data!$A:$H,8,0)</f>
        <v>19445001.02428804</v>
      </c>
    </row>
    <row r="103" spans="1:7">
      <c r="A103" s="90">
        <v>351</v>
      </c>
      <c r="B103" t="s">
        <v>120</v>
      </c>
      <c r="C103" s="97">
        <v>1576109.1991407985</v>
      </c>
      <c r="E103" s="96"/>
      <c r="G103">
        <f>VLOOKUP(A103,[1]Data!$A:$H,8,0)</f>
        <v>1576109.1991407985</v>
      </c>
    </row>
    <row r="104" spans="1:7">
      <c r="A104" s="90">
        <v>352</v>
      </c>
      <c r="B104" t="s">
        <v>121</v>
      </c>
      <c r="C104" s="97">
        <v>4035156.5920637487</v>
      </c>
      <c r="E104" s="96"/>
      <c r="G104">
        <f>VLOOKUP(A104,[1]Data!$A:$H,8,0)</f>
        <v>4035156.5920637487</v>
      </c>
    </row>
    <row r="105" spans="1:7">
      <c r="A105" s="90">
        <v>353</v>
      </c>
      <c r="B105" t="s">
        <v>122</v>
      </c>
      <c r="C105" s="97">
        <v>7654427.7591707241</v>
      </c>
      <c r="E105" s="96"/>
      <c r="G105">
        <f>VLOOKUP(A105,[1]Data!$A:$H,8,0)</f>
        <v>7654427.7591707241</v>
      </c>
    </row>
    <row r="106" spans="1:7">
      <c r="A106" s="90">
        <v>355</v>
      </c>
      <c r="B106" t="s">
        <v>123</v>
      </c>
      <c r="C106" s="97">
        <v>19488338.86074071</v>
      </c>
      <c r="E106" s="96"/>
      <c r="G106">
        <f>VLOOKUP(A106,[1]Data!$A:$H,8,0)</f>
        <v>19488338.86074071</v>
      </c>
    </row>
    <row r="107" spans="1:7">
      <c r="A107" s="90">
        <v>356</v>
      </c>
      <c r="B107" t="s">
        <v>124</v>
      </c>
      <c r="C107" s="97">
        <v>19065291.045018621</v>
      </c>
      <c r="E107" s="96"/>
      <c r="G107">
        <f>VLOOKUP(A107,[1]Data!$A:$H,8,0)</f>
        <v>19065291.045018621</v>
      </c>
    </row>
    <row r="108" spans="1:7">
      <c r="A108" s="90">
        <v>358</v>
      </c>
      <c r="B108" t="s">
        <v>125</v>
      </c>
      <c r="C108" s="97">
        <v>4076295.9282163177</v>
      </c>
      <c r="E108" s="96"/>
      <c r="G108">
        <f>VLOOKUP(A108,[1]Data!$A:$H,8,0)</f>
        <v>4076295.9282163177</v>
      </c>
    </row>
    <row r="109" spans="1:7">
      <c r="A109" s="90">
        <v>361</v>
      </c>
      <c r="B109" t="s">
        <v>126</v>
      </c>
      <c r="C109" s="97">
        <v>41073202.954881594</v>
      </c>
      <c r="E109" s="96"/>
      <c r="G109">
        <f>VLOOKUP(A109,[1]Data!$A:$H,8,0)</f>
        <v>41073202.954881594</v>
      </c>
    </row>
    <row r="110" spans="1:7">
      <c r="A110" s="90">
        <v>362</v>
      </c>
      <c r="B110" t="s">
        <v>127</v>
      </c>
      <c r="C110" s="97">
        <v>23209405.430547155</v>
      </c>
      <c r="E110" s="96"/>
      <c r="G110">
        <f>VLOOKUP(A110,[1]Data!$A:$H,8,0)</f>
        <v>23209405.430547155</v>
      </c>
    </row>
    <row r="111" spans="1:7">
      <c r="A111" s="90">
        <v>363</v>
      </c>
      <c r="B111" t="s">
        <v>128</v>
      </c>
      <c r="C111" s="97">
        <v>622573162.76593494</v>
      </c>
      <c r="E111" s="96"/>
      <c r="G111">
        <f>VLOOKUP(A111,[1]Data!$A:$H,8,0)</f>
        <v>622573162.76593494</v>
      </c>
    </row>
    <row r="112" spans="1:7">
      <c r="A112" s="90">
        <v>370</v>
      </c>
      <c r="B112" t="s">
        <v>129</v>
      </c>
      <c r="C112" s="97">
        <v>1054572.096198377</v>
      </c>
      <c r="E112" s="96"/>
      <c r="G112">
        <f>VLOOKUP(A112,[1]Data!$A:$H,8,0)</f>
        <v>1054572.096198377</v>
      </c>
    </row>
    <row r="113" spans="1:7">
      <c r="A113" s="90">
        <v>373</v>
      </c>
      <c r="B113" t="s">
        <v>130</v>
      </c>
      <c r="C113" s="97">
        <v>5012408.006225355</v>
      </c>
      <c r="E113" s="96"/>
      <c r="G113">
        <f>VLOOKUP(A113,[1]Data!$A:$H,8,0)</f>
        <v>5012408.006225355</v>
      </c>
    </row>
    <row r="114" spans="1:7">
      <c r="A114" s="90">
        <v>375</v>
      </c>
      <c r="B114" t="s">
        <v>131</v>
      </c>
      <c r="C114" s="97">
        <v>15803408.505180193</v>
      </c>
      <c r="E114" s="96"/>
      <c r="G114">
        <f>VLOOKUP(A114,[1]Data!$A:$H,8,0)</f>
        <v>15803408.505180193</v>
      </c>
    </row>
    <row r="115" spans="1:7">
      <c r="A115" s="90">
        <v>376</v>
      </c>
      <c r="B115" t="s">
        <v>132</v>
      </c>
      <c r="C115" s="97">
        <v>1632094.7269649131</v>
      </c>
      <c r="E115" s="96"/>
      <c r="G115">
        <f>VLOOKUP(A115,[1]Data!$A:$H,8,0)</f>
        <v>1632094.7269649131</v>
      </c>
    </row>
    <row r="116" spans="1:7">
      <c r="A116" s="90">
        <v>377</v>
      </c>
      <c r="B116" t="s">
        <v>133</v>
      </c>
      <c r="C116" s="97">
        <v>2811301.6056290823</v>
      </c>
      <c r="E116" s="96"/>
      <c r="G116">
        <f>VLOOKUP(A116,[1]Data!$A:$H,8,0)</f>
        <v>2811301.6056290823</v>
      </c>
    </row>
    <row r="117" spans="1:7">
      <c r="A117" s="90">
        <v>383</v>
      </c>
      <c r="B117" t="s">
        <v>134</v>
      </c>
      <c r="C117" s="97">
        <v>5042770.4953580676</v>
      </c>
      <c r="E117" s="96"/>
      <c r="G117">
        <f>VLOOKUP(A117,[1]Data!$A:$H,8,0)</f>
        <v>5042770.4953580676</v>
      </c>
    </row>
    <row r="118" spans="1:7">
      <c r="A118" s="90">
        <v>384</v>
      </c>
      <c r="B118" t="s">
        <v>135</v>
      </c>
      <c r="C118" s="97">
        <v>7885601.8394243699</v>
      </c>
      <c r="E118" s="96"/>
      <c r="G118">
        <f>VLOOKUP(A118,[1]Data!$A:$H,8,0)</f>
        <v>7885601.8394243699</v>
      </c>
    </row>
    <row r="119" spans="1:7">
      <c r="A119" s="90">
        <v>385</v>
      </c>
      <c r="B119" t="s">
        <v>136</v>
      </c>
      <c r="C119" s="97">
        <v>4421373.6376264552</v>
      </c>
      <c r="E119" s="96"/>
      <c r="G119">
        <f>VLOOKUP(A119,[1]Data!$A:$H,8,0)</f>
        <v>4421373.6376264552</v>
      </c>
    </row>
    <row r="120" spans="1:7">
      <c r="A120" s="90">
        <v>388</v>
      </c>
      <c r="B120" t="s">
        <v>137</v>
      </c>
      <c r="C120" s="97">
        <v>5103139.7960401094</v>
      </c>
      <c r="E120" s="96"/>
      <c r="G120">
        <f>VLOOKUP(A120,[1]Data!$A:$H,8,0)</f>
        <v>5103139.7960401094</v>
      </c>
    </row>
    <row r="121" spans="1:7">
      <c r="A121" s="90">
        <v>392</v>
      </c>
      <c r="B121" t="s">
        <v>138</v>
      </c>
      <c r="C121" s="97">
        <v>58651750.560706496</v>
      </c>
      <c r="E121" s="96"/>
      <c r="G121">
        <f>VLOOKUP(A121,[1]Data!$A:$H,8,0)</f>
        <v>58651750.560706496</v>
      </c>
    </row>
    <row r="122" spans="1:7">
      <c r="A122" s="90">
        <v>394</v>
      </c>
      <c r="B122" t="s">
        <v>140</v>
      </c>
      <c r="C122" s="97">
        <v>29768538.592308223</v>
      </c>
      <c r="E122" s="96"/>
      <c r="G122">
        <f>VLOOKUP(A122,[1]Data!$A:$H,8,0)</f>
        <v>29768538.592308223</v>
      </c>
    </row>
    <row r="123" spans="1:7">
      <c r="A123" s="90">
        <v>396</v>
      </c>
      <c r="B123" t="s">
        <v>141</v>
      </c>
      <c r="C123" s="97">
        <v>11988733.587774735</v>
      </c>
      <c r="E123" s="96"/>
      <c r="G123">
        <f>VLOOKUP(A123,[1]Data!$A:$H,8,0)</f>
        <v>11988733.587774735</v>
      </c>
    </row>
    <row r="124" spans="1:7">
      <c r="A124" s="90">
        <v>397</v>
      </c>
      <c r="B124" t="s">
        <v>142</v>
      </c>
      <c r="C124" s="97">
        <v>3664115.4415581855</v>
      </c>
      <c r="E124" s="96"/>
      <c r="G124">
        <f>VLOOKUP(A124,[1]Data!$A:$H,8,0)</f>
        <v>3664115.4415581855</v>
      </c>
    </row>
    <row r="125" spans="1:7">
      <c r="A125" s="90">
        <v>398</v>
      </c>
      <c r="B125" t="s">
        <v>143</v>
      </c>
      <c r="C125" s="97">
        <v>13928070.155266387</v>
      </c>
      <c r="E125" s="96"/>
      <c r="G125">
        <f>VLOOKUP(A125,[1]Data!$A:$H,8,0)</f>
        <v>13928070.155266387</v>
      </c>
    </row>
    <row r="126" spans="1:7">
      <c r="A126" s="90">
        <v>399</v>
      </c>
      <c r="B126" t="s">
        <v>144</v>
      </c>
      <c r="C126" s="97">
        <v>3796002.2447534809</v>
      </c>
      <c r="E126" s="96"/>
      <c r="G126">
        <f>VLOOKUP(A126,[1]Data!$A:$H,8,0)</f>
        <v>3796002.2447534809</v>
      </c>
    </row>
    <row r="127" spans="1:7">
      <c r="A127" s="90">
        <v>400</v>
      </c>
      <c r="B127" t="s">
        <v>145</v>
      </c>
      <c r="C127" s="97">
        <v>27436680.605122797</v>
      </c>
      <c r="E127" s="96"/>
      <c r="G127">
        <f>VLOOKUP(A127,[1]Data!$A:$H,8,0)</f>
        <v>27436680.605122797</v>
      </c>
    </row>
    <row r="128" spans="1:7">
      <c r="A128" s="90">
        <v>402</v>
      </c>
      <c r="B128" t="s">
        <v>146</v>
      </c>
      <c r="C128" s="97">
        <v>31716879.511449173</v>
      </c>
      <c r="E128" s="96"/>
      <c r="G128">
        <f>VLOOKUP(A128,[1]Data!$A:$H,8,0)</f>
        <v>31716879.511449173</v>
      </c>
    </row>
    <row r="129" spans="1:7">
      <c r="A129" s="90">
        <v>405</v>
      </c>
      <c r="B129" t="s">
        <v>147</v>
      </c>
      <c r="C129" s="97">
        <v>26246109.079295613</v>
      </c>
      <c r="E129" s="96"/>
      <c r="G129">
        <f>VLOOKUP(A129,[1]Data!$A:$H,8,0)</f>
        <v>26246109.079295613</v>
      </c>
    </row>
    <row r="130" spans="1:7">
      <c r="A130" s="90">
        <v>406</v>
      </c>
      <c r="B130" t="s">
        <v>148</v>
      </c>
      <c r="C130" s="97">
        <v>10940852.351713417</v>
      </c>
      <c r="E130" s="96"/>
      <c r="G130">
        <f>VLOOKUP(A130,[1]Data!$A:$H,8,0)</f>
        <v>10940852.351713417</v>
      </c>
    </row>
    <row r="131" spans="1:7">
      <c r="A131" s="90">
        <v>415</v>
      </c>
      <c r="B131" t="s">
        <v>149</v>
      </c>
      <c r="C131" s="97">
        <v>1861336.2646317538</v>
      </c>
      <c r="E131" s="96"/>
      <c r="G131">
        <f>VLOOKUP(A131,[1]Data!$A:$H,8,0)</f>
        <v>1861336.2646317538</v>
      </c>
    </row>
    <row r="132" spans="1:7">
      <c r="A132" s="90">
        <v>416</v>
      </c>
      <c r="B132" t="s">
        <v>150</v>
      </c>
      <c r="C132" s="97">
        <v>4884405.462845861</v>
      </c>
      <c r="E132" s="96"/>
      <c r="G132">
        <f>VLOOKUP(A132,[1]Data!$A:$H,8,0)</f>
        <v>4884405.462845861</v>
      </c>
    </row>
    <row r="133" spans="1:7">
      <c r="A133" s="90">
        <v>417</v>
      </c>
      <c r="B133" t="s">
        <v>151</v>
      </c>
      <c r="C133" s="97">
        <v>1747180.2500527143</v>
      </c>
      <c r="E133" s="96"/>
      <c r="G133">
        <f>VLOOKUP(A133,[1]Data!$A:$H,8,0)</f>
        <v>1747180.2500527143</v>
      </c>
    </row>
    <row r="134" spans="1:7">
      <c r="A134" s="90">
        <v>420</v>
      </c>
      <c r="B134" t="s">
        <v>152</v>
      </c>
      <c r="C134" s="97">
        <v>9033418.550524991</v>
      </c>
      <c r="E134" s="96"/>
      <c r="G134">
        <f>VLOOKUP(A134,[1]Data!$A:$H,8,0)</f>
        <v>9033418.550524991</v>
      </c>
    </row>
    <row r="135" spans="1:7">
      <c r="A135" s="90">
        <v>431</v>
      </c>
      <c r="B135" t="s">
        <v>153</v>
      </c>
      <c r="C135" s="97">
        <v>1474029.1996923885</v>
      </c>
      <c r="E135" s="96"/>
      <c r="G135">
        <f>VLOOKUP(A135,[1]Data!$A:$H,8,0)</f>
        <v>1474029.1996923885</v>
      </c>
    </row>
    <row r="136" spans="1:7">
      <c r="A136" s="90">
        <v>432</v>
      </c>
      <c r="B136" t="s">
        <v>154</v>
      </c>
      <c r="C136" s="97">
        <v>1328248.1364622121</v>
      </c>
      <c r="E136" s="96"/>
      <c r="G136">
        <f>VLOOKUP(A136,[1]Data!$A:$H,8,0)</f>
        <v>1328248.1364622121</v>
      </c>
    </row>
    <row r="137" spans="1:7">
      <c r="A137" s="90">
        <v>437</v>
      </c>
      <c r="B137" t="s">
        <v>155</v>
      </c>
      <c r="C137" s="97">
        <v>2677511.1718554241</v>
      </c>
      <c r="E137" s="96"/>
      <c r="G137">
        <f>VLOOKUP(A137,[1]Data!$A:$H,8,0)</f>
        <v>2677511.1718554241</v>
      </c>
    </row>
    <row r="138" spans="1:7">
      <c r="A138" s="90">
        <v>439</v>
      </c>
      <c r="B138" t="s">
        <v>156</v>
      </c>
      <c r="C138" s="97">
        <v>23319131.742000863</v>
      </c>
      <c r="E138" s="96"/>
      <c r="G138">
        <f>VLOOKUP(A138,[1]Data!$A:$H,8,0)</f>
        <v>23319131.742000863</v>
      </c>
    </row>
    <row r="139" spans="1:7">
      <c r="A139" s="90">
        <v>441</v>
      </c>
      <c r="B139" t="s">
        <v>157</v>
      </c>
      <c r="C139" s="97">
        <v>9248203.2571150493</v>
      </c>
      <c r="E139" s="96"/>
      <c r="G139">
        <f>VLOOKUP(A139,[1]Data!$A:$H,8,0)</f>
        <v>9248203.2571150493</v>
      </c>
    </row>
    <row r="140" spans="1:7">
      <c r="A140" s="90">
        <v>448</v>
      </c>
      <c r="B140" t="s">
        <v>158</v>
      </c>
      <c r="C140" s="97">
        <v>1591973.050849604</v>
      </c>
      <c r="E140" s="96"/>
      <c r="G140">
        <f>VLOOKUP(A140,[1]Data!$A:$H,8,0)</f>
        <v>1591973.050849604</v>
      </c>
    </row>
    <row r="141" spans="1:7">
      <c r="A141" s="90">
        <v>450</v>
      </c>
      <c r="B141" t="s">
        <v>159</v>
      </c>
      <c r="C141" s="97">
        <v>2219884.8000502093</v>
      </c>
      <c r="E141" s="96"/>
      <c r="G141">
        <f>VLOOKUP(A141,[1]Data!$A:$H,8,0)</f>
        <v>2219884.8000502093</v>
      </c>
    </row>
    <row r="142" spans="1:7">
      <c r="A142" s="90">
        <v>451</v>
      </c>
      <c r="B142" t="s">
        <v>160</v>
      </c>
      <c r="C142" s="97">
        <v>5217184.8008436281</v>
      </c>
      <c r="E142" s="96"/>
      <c r="G142">
        <f>VLOOKUP(A142,[1]Data!$A:$H,8,0)</f>
        <v>5217184.8008436281</v>
      </c>
    </row>
    <row r="143" spans="1:7">
      <c r="A143" s="90">
        <v>453</v>
      </c>
      <c r="B143" t="s">
        <v>161</v>
      </c>
      <c r="C143" s="97">
        <v>21631273.021334436</v>
      </c>
      <c r="E143" s="96"/>
      <c r="G143">
        <f>VLOOKUP(A143,[1]Data!$A:$H,8,0)</f>
        <v>21631273.021334436</v>
      </c>
    </row>
    <row r="144" spans="1:7">
      <c r="A144" s="90">
        <v>457</v>
      </c>
      <c r="B144" t="s">
        <v>162</v>
      </c>
      <c r="C144" s="97">
        <v>5701882.2594562992</v>
      </c>
      <c r="E144" s="96"/>
      <c r="G144">
        <f>VLOOKUP(A144,[1]Data!$A:$H,8,0)</f>
        <v>5701882.2594562992</v>
      </c>
    </row>
    <row r="145" spans="1:7">
      <c r="A145" s="90">
        <v>473</v>
      </c>
      <c r="B145" t="s">
        <v>163</v>
      </c>
      <c r="C145" s="97">
        <v>5763864.8907649936</v>
      </c>
      <c r="E145" s="96"/>
      <c r="G145">
        <f>VLOOKUP(A145,[1]Data!$A:$H,8,0)</f>
        <v>5763864.8907649936</v>
      </c>
    </row>
    <row r="146" spans="1:7">
      <c r="A146" s="90">
        <v>479</v>
      </c>
      <c r="B146" t="s">
        <v>164</v>
      </c>
      <c r="C146" s="97">
        <v>60193004.869390726</v>
      </c>
      <c r="E146" s="96"/>
      <c r="G146">
        <f>VLOOKUP(A146,[1]Data!$A:$H,8,0)</f>
        <v>60193004.869390726</v>
      </c>
    </row>
    <row r="147" spans="1:7">
      <c r="A147" s="90">
        <v>482</v>
      </c>
      <c r="B147" t="s">
        <v>165</v>
      </c>
      <c r="C147" s="97">
        <v>5436161.4157831669</v>
      </c>
      <c r="E147" s="96"/>
      <c r="G147">
        <f>VLOOKUP(A147,[1]Data!$A:$H,8,0)</f>
        <v>5436161.4157831669</v>
      </c>
    </row>
    <row r="148" spans="1:7">
      <c r="A148" s="90">
        <v>484</v>
      </c>
      <c r="B148" t="s">
        <v>166</v>
      </c>
      <c r="C148" s="97">
        <v>25236285.878580634</v>
      </c>
      <c r="E148" s="96"/>
      <c r="G148">
        <f>VLOOKUP(A148,[1]Data!$A:$H,8,0)</f>
        <v>25236285.878580634</v>
      </c>
    </row>
    <row r="149" spans="1:7">
      <c r="A149" s="90">
        <v>489</v>
      </c>
      <c r="B149" t="s">
        <v>167</v>
      </c>
      <c r="C149" s="97">
        <v>8022698.4135551257</v>
      </c>
      <c r="E149" s="96"/>
      <c r="G149">
        <f>VLOOKUP(A149,[1]Data!$A:$H,8,0)</f>
        <v>8022698.4135551257</v>
      </c>
    </row>
    <row r="150" spans="1:7">
      <c r="A150" s="90">
        <v>498</v>
      </c>
      <c r="B150" t="s">
        <v>168</v>
      </c>
      <c r="C150" s="97">
        <v>2790403.0886261016</v>
      </c>
      <c r="E150" s="96"/>
      <c r="G150">
        <f>VLOOKUP(A150,[1]Data!$A:$H,8,0)</f>
        <v>2790403.0886261016</v>
      </c>
    </row>
    <row r="151" spans="1:7">
      <c r="A151" s="90">
        <v>501</v>
      </c>
      <c r="B151" t="s">
        <v>169</v>
      </c>
      <c r="C151" s="97">
        <v>3197824.2143247658</v>
      </c>
      <c r="E151" s="96"/>
      <c r="G151">
        <f>VLOOKUP(A151,[1]Data!$A:$H,8,0)</f>
        <v>3197824.2143247658</v>
      </c>
    </row>
    <row r="152" spans="1:7">
      <c r="A152" s="90">
        <v>502</v>
      </c>
      <c r="B152" t="s">
        <v>170</v>
      </c>
      <c r="C152" s="97">
        <v>33088081.109903909</v>
      </c>
      <c r="E152" s="96"/>
      <c r="G152">
        <f>VLOOKUP(A152,[1]Data!$A:$H,8,0)</f>
        <v>33088081.109903909</v>
      </c>
    </row>
    <row r="153" spans="1:7">
      <c r="A153" s="90">
        <v>503</v>
      </c>
      <c r="B153" t="s">
        <v>171</v>
      </c>
      <c r="C153" s="97">
        <v>57052295.425798349</v>
      </c>
      <c r="E153" s="96"/>
      <c r="G153">
        <f>VLOOKUP(A153,[1]Data!$A:$H,8,0)</f>
        <v>57052295.425798349</v>
      </c>
    </row>
    <row r="154" spans="1:7">
      <c r="A154" s="90">
        <v>505</v>
      </c>
      <c r="B154" t="s">
        <v>172</v>
      </c>
      <c r="C154" s="97">
        <v>56207541.290702499</v>
      </c>
      <c r="E154" s="96"/>
      <c r="G154">
        <f>VLOOKUP(A154,[1]Data!$A:$H,8,0)</f>
        <v>56207541.290702499</v>
      </c>
    </row>
    <row r="155" spans="1:7">
      <c r="A155" s="90">
        <v>512</v>
      </c>
      <c r="B155" t="s">
        <v>173</v>
      </c>
      <c r="C155" s="97">
        <v>13746350.540630229</v>
      </c>
      <c r="E155" s="96"/>
      <c r="G155">
        <f>VLOOKUP(A155,[1]Data!$A:$H,8,0)</f>
        <v>13746350.540630229</v>
      </c>
    </row>
    <row r="156" spans="1:7">
      <c r="A156" s="90">
        <v>513</v>
      </c>
      <c r="B156" t="s">
        <v>174</v>
      </c>
      <c r="C156" s="97">
        <v>26107458.955412243</v>
      </c>
      <c r="E156" s="96"/>
      <c r="G156">
        <f>VLOOKUP(A156,[1]Data!$A:$H,8,0)</f>
        <v>26107458.955412243</v>
      </c>
    </row>
    <row r="157" spans="1:7">
      <c r="A157" s="90">
        <v>518</v>
      </c>
      <c r="B157" t="s">
        <v>175</v>
      </c>
      <c r="C157" s="97">
        <v>370878990.26022071</v>
      </c>
      <c r="E157" s="96"/>
      <c r="G157">
        <f>VLOOKUP(A157,[1]Data!$A:$H,8,0)</f>
        <v>370878990.26022071</v>
      </c>
    </row>
    <row r="158" spans="1:7">
      <c r="A158" s="90">
        <v>523</v>
      </c>
      <c r="B158" t="s">
        <v>176</v>
      </c>
      <c r="C158" s="97">
        <v>2318027.9821359427</v>
      </c>
      <c r="E158" s="96"/>
      <c r="G158">
        <f>VLOOKUP(A158,[1]Data!$A:$H,8,0)</f>
        <v>2318027.9821359427</v>
      </c>
    </row>
    <row r="159" spans="1:7">
      <c r="A159" s="90">
        <v>530</v>
      </c>
      <c r="B159" t="s">
        <v>177</v>
      </c>
      <c r="C159" s="97">
        <v>12804956.269110437</v>
      </c>
      <c r="E159" s="96"/>
      <c r="G159">
        <f>VLOOKUP(A159,[1]Data!$A:$H,8,0)</f>
        <v>12804956.269110437</v>
      </c>
    </row>
    <row r="160" spans="1:7">
      <c r="A160" s="90">
        <v>531</v>
      </c>
      <c r="B160" t="s">
        <v>178</v>
      </c>
      <c r="C160" s="97">
        <v>4914607.6398161426</v>
      </c>
      <c r="E160" s="96"/>
      <c r="G160">
        <f>VLOOKUP(A160,[1]Data!$A:$H,8,0)</f>
        <v>4914607.6398161426</v>
      </c>
    </row>
    <row r="161" spans="1:7">
      <c r="A161" s="90">
        <v>532</v>
      </c>
      <c r="B161" t="s">
        <v>179</v>
      </c>
      <c r="C161" s="97">
        <v>3884981.7083706791</v>
      </c>
      <c r="E161" s="96"/>
      <c r="G161">
        <f>VLOOKUP(A161,[1]Data!$A:$H,8,0)</f>
        <v>3884981.7083706791</v>
      </c>
    </row>
    <row r="162" spans="1:7">
      <c r="A162" s="90">
        <v>534</v>
      </c>
      <c r="B162" t="s">
        <v>180</v>
      </c>
      <c r="C162" s="97">
        <v>4010337.2599211079</v>
      </c>
      <c r="E162" s="96"/>
      <c r="G162">
        <f>VLOOKUP(A162,[1]Data!$A:$H,8,0)</f>
        <v>4010337.2599211079</v>
      </c>
    </row>
    <row r="163" spans="1:7">
      <c r="A163" s="90">
        <v>537</v>
      </c>
      <c r="B163" t="s">
        <v>181</v>
      </c>
      <c r="C163" s="97">
        <v>13368932.470769601</v>
      </c>
      <c r="E163" s="96"/>
      <c r="G163">
        <f>VLOOKUP(A163,[1]Data!$A:$H,8,0)</f>
        <v>13368932.470769601</v>
      </c>
    </row>
    <row r="164" spans="1:7">
      <c r="A164" s="90">
        <v>542</v>
      </c>
      <c r="B164" t="s">
        <v>182</v>
      </c>
      <c r="C164" s="97">
        <v>7318946.7787682097</v>
      </c>
      <c r="E164" s="96"/>
      <c r="G164">
        <f>VLOOKUP(A164,[1]Data!$A:$H,8,0)</f>
        <v>7318946.7787682097</v>
      </c>
    </row>
    <row r="165" spans="1:7">
      <c r="A165" s="90">
        <v>546</v>
      </c>
      <c r="B165" t="s">
        <v>184</v>
      </c>
      <c r="C165" s="97">
        <v>53807545.025679007</v>
      </c>
      <c r="E165" s="96"/>
      <c r="G165">
        <f>VLOOKUP(A165,[1]Data!$A:$H,8,0)</f>
        <v>53807545.025679007</v>
      </c>
    </row>
    <row r="166" spans="1:7">
      <c r="A166" s="90">
        <v>547</v>
      </c>
      <c r="B166" t="s">
        <v>185</v>
      </c>
      <c r="C166" s="97">
        <v>5366669.7736793468</v>
      </c>
      <c r="E166" s="96"/>
      <c r="G166">
        <f>VLOOKUP(A166,[1]Data!$A:$H,8,0)</f>
        <v>5366669.7736793468</v>
      </c>
    </row>
    <row r="167" spans="1:7">
      <c r="A167" s="90">
        <v>553</v>
      </c>
      <c r="B167" t="s">
        <v>186</v>
      </c>
      <c r="C167" s="97">
        <v>3683632.1836355142</v>
      </c>
      <c r="E167" s="96"/>
      <c r="G167">
        <f>VLOOKUP(A167,[1]Data!$A:$H,8,0)</f>
        <v>3683632.1836355142</v>
      </c>
    </row>
    <row r="168" spans="1:7">
      <c r="A168" s="90">
        <v>556</v>
      </c>
      <c r="B168" t="s">
        <v>187</v>
      </c>
      <c r="C168" s="97">
        <v>12569689.751629116</v>
      </c>
      <c r="E168" s="96"/>
      <c r="G168">
        <f>VLOOKUP(A168,[1]Data!$A:$H,8,0)</f>
        <v>12569689.751629116</v>
      </c>
    </row>
    <row r="169" spans="1:7">
      <c r="A169" s="90">
        <v>569</v>
      </c>
      <c r="B169" t="s">
        <v>188</v>
      </c>
      <c r="C169" s="97">
        <v>3586998.5669818083</v>
      </c>
      <c r="E169" s="96"/>
      <c r="G169">
        <f>VLOOKUP(A169,[1]Data!$A:$H,8,0)</f>
        <v>3586998.5669818083</v>
      </c>
    </row>
    <row r="170" spans="1:7">
      <c r="A170" s="90">
        <v>575</v>
      </c>
      <c r="B170" t="s">
        <v>189</v>
      </c>
      <c r="C170" s="97">
        <v>8061234.1485739332</v>
      </c>
      <c r="E170" s="96"/>
      <c r="G170">
        <f>VLOOKUP(A170,[1]Data!$A:$H,8,0)</f>
        <v>8061234.1485739332</v>
      </c>
    </row>
    <row r="171" spans="1:7">
      <c r="A171" s="90">
        <v>579</v>
      </c>
      <c r="B171" t="s">
        <v>191</v>
      </c>
      <c r="C171" s="97">
        <v>4686383.7001317022</v>
      </c>
      <c r="E171" s="96"/>
      <c r="G171">
        <f>VLOOKUP(A171,[1]Data!$A:$H,8,0)</f>
        <v>4686383.7001317022</v>
      </c>
    </row>
    <row r="172" spans="1:7">
      <c r="A172" s="90">
        <v>589</v>
      </c>
      <c r="B172" t="s">
        <v>195</v>
      </c>
      <c r="C172" s="97">
        <v>1207564.8790623925</v>
      </c>
      <c r="E172" s="96"/>
      <c r="G172">
        <f>VLOOKUP(A172,[1]Data!$A:$H,8,0)</f>
        <v>1207564.8790623925</v>
      </c>
    </row>
    <row r="173" spans="1:7">
      <c r="A173" s="90">
        <v>590</v>
      </c>
      <c r="B173" t="s">
        <v>196</v>
      </c>
      <c r="C173" s="97">
        <v>7699483.9247224675</v>
      </c>
      <c r="E173" s="96"/>
      <c r="G173">
        <f>VLOOKUP(A173,[1]Data!$A:$H,8,0)</f>
        <v>7699483.9247224675</v>
      </c>
    </row>
    <row r="174" spans="1:7">
      <c r="A174" s="90">
        <v>597</v>
      </c>
      <c r="B174" t="s">
        <v>197</v>
      </c>
      <c r="C174" s="97">
        <v>13455423.667426115</v>
      </c>
      <c r="E174" s="96"/>
      <c r="G174">
        <f>VLOOKUP(A174,[1]Data!$A:$H,8,0)</f>
        <v>13455423.667426115</v>
      </c>
    </row>
    <row r="175" spans="1:7">
      <c r="A175" s="90">
        <v>599</v>
      </c>
      <c r="B175" t="s">
        <v>198</v>
      </c>
      <c r="C175" s="97">
        <v>567773835.30721533</v>
      </c>
      <c r="E175" s="96"/>
      <c r="G175">
        <f>VLOOKUP(A175,[1]Data!$A:$H,8,0)</f>
        <v>567773835.30721533</v>
      </c>
    </row>
    <row r="176" spans="1:7">
      <c r="A176" s="90">
        <v>603</v>
      </c>
      <c r="B176" t="s">
        <v>199</v>
      </c>
      <c r="C176" s="97">
        <v>22101032.737266522</v>
      </c>
      <c r="E176" s="96"/>
      <c r="G176">
        <f>VLOOKUP(A176,[1]Data!$A:$H,8,0)</f>
        <v>22101032.737266522</v>
      </c>
    </row>
    <row r="177" spans="1:7">
      <c r="A177" s="90">
        <v>606</v>
      </c>
      <c r="B177" t="s">
        <v>200</v>
      </c>
      <c r="C177" s="97">
        <v>39837747.167526118</v>
      </c>
      <c r="E177" s="96"/>
      <c r="G177">
        <f>VLOOKUP(A177,[1]Data!$A:$H,8,0)</f>
        <v>39837747.167526118</v>
      </c>
    </row>
    <row r="178" spans="1:7">
      <c r="A178" s="90">
        <v>610</v>
      </c>
      <c r="B178" t="s">
        <v>201</v>
      </c>
      <c r="C178" s="97">
        <v>7108029.0095249303</v>
      </c>
      <c r="E178" s="96"/>
      <c r="G178">
        <f>VLOOKUP(A178,[1]Data!$A:$H,8,0)</f>
        <v>7108029.0095249303</v>
      </c>
    </row>
    <row r="179" spans="1:7">
      <c r="A179" s="90">
        <v>613</v>
      </c>
      <c r="B179" t="s">
        <v>203</v>
      </c>
      <c r="C179" s="97">
        <v>5164438.2642441997</v>
      </c>
      <c r="E179" s="96"/>
      <c r="G179">
        <f>VLOOKUP(A179,[1]Data!$A:$H,8,0)</f>
        <v>5164438.2642441997</v>
      </c>
    </row>
    <row r="180" spans="1:7">
      <c r="A180" s="90">
        <v>614</v>
      </c>
      <c r="B180" t="s">
        <v>204</v>
      </c>
      <c r="C180" s="97">
        <v>1783007.2979171183</v>
      </c>
      <c r="E180" s="96"/>
      <c r="G180">
        <f>VLOOKUP(A180,[1]Data!$A:$H,8,0)</f>
        <v>1783007.2979171183</v>
      </c>
    </row>
    <row r="181" spans="1:7">
      <c r="A181" s="90">
        <v>622</v>
      </c>
      <c r="B181" t="s">
        <v>207</v>
      </c>
      <c r="C181" s="97">
        <v>38797709.857758261</v>
      </c>
      <c r="E181" s="96"/>
      <c r="G181">
        <f>VLOOKUP(A181,[1]Data!$A:$H,8,0)</f>
        <v>38797709.857758261</v>
      </c>
    </row>
    <row r="182" spans="1:7">
      <c r="A182" s="90">
        <v>626</v>
      </c>
      <c r="B182" t="s">
        <v>208</v>
      </c>
      <c r="C182" s="97">
        <v>4790627.1727193417</v>
      </c>
      <c r="E182" s="96"/>
      <c r="G182">
        <f>VLOOKUP(A182,[1]Data!$A:$H,8,0)</f>
        <v>4790627.1727193417</v>
      </c>
    </row>
    <row r="183" spans="1:7">
      <c r="A183" s="90">
        <v>627</v>
      </c>
      <c r="B183" t="s">
        <v>209</v>
      </c>
      <c r="C183" s="97">
        <v>5317734.8890067227</v>
      </c>
      <c r="E183" s="96"/>
      <c r="G183">
        <f>VLOOKUP(A183,[1]Data!$A:$H,8,0)</f>
        <v>5317734.8890067227</v>
      </c>
    </row>
    <row r="184" spans="1:7">
      <c r="A184" s="90">
        <v>629</v>
      </c>
      <c r="B184" t="s">
        <v>210</v>
      </c>
      <c r="C184" s="97">
        <v>6145650.2193881311</v>
      </c>
      <c r="E184" s="96"/>
      <c r="G184">
        <f>VLOOKUP(A184,[1]Data!$A:$H,8,0)</f>
        <v>6145650.2193881311</v>
      </c>
    </row>
    <row r="185" spans="1:7">
      <c r="A185" s="90">
        <v>632</v>
      </c>
      <c r="B185" t="s">
        <v>211</v>
      </c>
      <c r="C185" s="97">
        <v>8979971.4843233228</v>
      </c>
      <c r="E185" s="96"/>
      <c r="G185">
        <f>VLOOKUP(A185,[1]Data!$A:$H,8,0)</f>
        <v>8979971.4843233228</v>
      </c>
    </row>
    <row r="186" spans="1:7">
      <c r="A186" s="90">
        <v>637</v>
      </c>
      <c r="B186" t="s">
        <v>212</v>
      </c>
      <c r="C186" s="97">
        <v>46037435.418095663</v>
      </c>
      <c r="E186" s="96"/>
      <c r="G186">
        <f>VLOOKUP(A186,[1]Data!$A:$H,8,0)</f>
        <v>46037435.418095663</v>
      </c>
    </row>
    <row r="187" spans="1:7">
      <c r="A187" s="90">
        <v>638</v>
      </c>
      <c r="B187" t="s">
        <v>213</v>
      </c>
      <c r="C187" s="97">
        <v>742296.59794470004</v>
      </c>
      <c r="E187" s="96"/>
      <c r="G187">
        <f>VLOOKUP(A187,[1]Data!$A:$H,8,0)</f>
        <v>742296.59794470004</v>
      </c>
    </row>
    <row r="188" spans="1:7">
      <c r="A188" s="90">
        <v>642</v>
      </c>
      <c r="B188" t="s">
        <v>214</v>
      </c>
      <c r="C188" s="97">
        <v>17293541.948895171</v>
      </c>
      <c r="E188" s="96"/>
      <c r="G188">
        <f>VLOOKUP(A188,[1]Data!$A:$H,8,0)</f>
        <v>17293541.948895171</v>
      </c>
    </row>
    <row r="189" spans="1:7">
      <c r="A189" s="90">
        <v>654</v>
      </c>
      <c r="B189" t="s">
        <v>215</v>
      </c>
      <c r="C189" s="97">
        <v>3391689.830125446</v>
      </c>
      <c r="E189" s="96"/>
      <c r="G189">
        <f>VLOOKUP(A189,[1]Data!$A:$H,8,0)</f>
        <v>3391689.830125446</v>
      </c>
    </row>
    <row r="190" spans="1:7">
      <c r="A190" s="90">
        <v>664</v>
      </c>
      <c r="B190" t="s">
        <v>216</v>
      </c>
      <c r="C190" s="97">
        <v>11926918.244156808</v>
      </c>
      <c r="E190" s="96"/>
      <c r="G190">
        <f>VLOOKUP(A190,[1]Data!$A:$H,8,0)</f>
        <v>11926918.244156808</v>
      </c>
    </row>
    <row r="191" spans="1:7">
      <c r="A191" s="90">
        <v>668</v>
      </c>
      <c r="B191" t="s">
        <v>217</v>
      </c>
      <c r="C191" s="97">
        <v>3182410.4603021168</v>
      </c>
      <c r="E191" s="96"/>
      <c r="G191">
        <f>VLOOKUP(A191,[1]Data!$A:$H,8,0)</f>
        <v>3182410.4603021168</v>
      </c>
    </row>
    <row r="192" spans="1:7">
      <c r="A192" s="90">
        <v>677</v>
      </c>
      <c r="B192" t="s">
        <v>218</v>
      </c>
      <c r="C192" s="97">
        <v>5221275.3286119374</v>
      </c>
      <c r="E192" s="96"/>
      <c r="G192">
        <f>VLOOKUP(A192,[1]Data!$A:$H,8,0)</f>
        <v>5221275.3286119374</v>
      </c>
    </row>
    <row r="193" spans="1:7">
      <c r="A193" s="90">
        <v>678</v>
      </c>
      <c r="B193" t="s">
        <v>219</v>
      </c>
      <c r="C193" s="97">
        <v>1286331.9040245642</v>
      </c>
      <c r="E193" s="96"/>
      <c r="G193">
        <f>VLOOKUP(A193,[1]Data!$A:$H,8,0)</f>
        <v>1286331.9040245642</v>
      </c>
    </row>
    <row r="194" spans="1:7">
      <c r="A194" s="90">
        <v>687</v>
      </c>
      <c r="B194" t="s">
        <v>220</v>
      </c>
      <c r="C194" s="97">
        <v>19404076.389075335</v>
      </c>
      <c r="E194" s="96"/>
      <c r="G194">
        <f>VLOOKUP(A194,[1]Data!$A:$H,8,0)</f>
        <v>19404076.389075335</v>
      </c>
    </row>
    <row r="195" spans="1:7">
      <c r="A195" s="90">
        <v>703</v>
      </c>
      <c r="B195" t="s">
        <v>222</v>
      </c>
      <c r="C195" s="97">
        <v>3876174.9654049929</v>
      </c>
      <c r="E195" s="96"/>
      <c r="G195">
        <f>VLOOKUP(A195,[1]Data!$A:$H,8,0)</f>
        <v>3876174.9654049929</v>
      </c>
    </row>
    <row r="196" spans="1:7">
      <c r="A196" s="90">
        <v>715</v>
      </c>
      <c r="B196" t="s">
        <v>224</v>
      </c>
      <c r="C196" s="97">
        <v>16248647.849520937</v>
      </c>
      <c r="E196" s="96"/>
      <c r="G196">
        <f>VLOOKUP(A196,[1]Data!$A:$H,8,0)</f>
        <v>16248647.849520937</v>
      </c>
    </row>
    <row r="197" spans="1:7">
      <c r="A197" s="90">
        <v>716</v>
      </c>
      <c r="B197" t="s">
        <v>225</v>
      </c>
      <c r="C197" s="97">
        <v>4944235.8761116378</v>
      </c>
      <c r="E197" s="96"/>
      <c r="G197">
        <f>VLOOKUP(A197,[1]Data!$A:$H,8,0)</f>
        <v>4944235.8761116378</v>
      </c>
    </row>
    <row r="198" spans="1:7">
      <c r="A198" s="90">
        <v>717</v>
      </c>
      <c r="B198" t="s">
        <v>226</v>
      </c>
      <c r="C198" s="97">
        <v>2562147.4184203292</v>
      </c>
      <c r="E198" s="96"/>
      <c r="G198">
        <f>VLOOKUP(A198,[1]Data!$A:$H,8,0)</f>
        <v>2562147.4184203292</v>
      </c>
    </row>
    <row r="199" spans="1:7">
      <c r="A199" s="90">
        <v>718</v>
      </c>
      <c r="B199" t="s">
        <v>227</v>
      </c>
      <c r="C199" s="97">
        <v>25451349.868795805</v>
      </c>
      <c r="E199" s="96"/>
      <c r="G199">
        <f>VLOOKUP(A199,[1]Data!$A:$H,8,0)</f>
        <v>25451349.868795805</v>
      </c>
    </row>
    <row r="200" spans="1:7">
      <c r="A200" s="90">
        <v>736</v>
      </c>
      <c r="B200" t="s">
        <v>229</v>
      </c>
      <c r="C200" s="97">
        <v>7425574.7707361719</v>
      </c>
      <c r="E200" s="96"/>
      <c r="G200">
        <f>VLOOKUP(A200,[1]Data!$A:$H,8,0)</f>
        <v>7425574.7707361719</v>
      </c>
    </row>
    <row r="201" spans="1:7">
      <c r="A201" s="90">
        <v>737</v>
      </c>
      <c r="B201" t="s">
        <v>230</v>
      </c>
      <c r="C201" s="97">
        <v>8861234.6964666024</v>
      </c>
      <c r="E201" s="96"/>
      <c r="G201">
        <f>VLOOKUP(A201,[1]Data!$A:$H,8,0)</f>
        <v>8861234.6964666024</v>
      </c>
    </row>
    <row r="202" spans="1:7">
      <c r="A202" s="90">
        <v>743</v>
      </c>
      <c r="B202" t="s">
        <v>232</v>
      </c>
      <c r="C202" s="97">
        <v>3094594.5129158217</v>
      </c>
      <c r="E202" s="96"/>
      <c r="G202">
        <f>VLOOKUP(A202,[1]Data!$A:$H,8,0)</f>
        <v>3094594.5129158217</v>
      </c>
    </row>
    <row r="203" spans="1:7">
      <c r="A203" s="90">
        <v>744</v>
      </c>
      <c r="B203" t="s">
        <v>233</v>
      </c>
      <c r="C203" s="97">
        <v>1002087.0754944796</v>
      </c>
      <c r="E203" s="96"/>
      <c r="G203">
        <f>VLOOKUP(A203,[1]Data!$A:$H,8,0)</f>
        <v>1002087.0754944796</v>
      </c>
    </row>
    <row r="204" spans="1:7">
      <c r="A204" s="90">
        <v>748</v>
      </c>
      <c r="B204" t="s">
        <v>234</v>
      </c>
      <c r="C204" s="97">
        <v>30845667.815421194</v>
      </c>
      <c r="E204" s="96"/>
      <c r="G204">
        <f>VLOOKUP(A204,[1]Data!$A:$H,8,0)</f>
        <v>30845667.815421194</v>
      </c>
    </row>
    <row r="205" spans="1:7">
      <c r="A205" s="90">
        <v>753</v>
      </c>
      <c r="B205" t="s">
        <v>235</v>
      </c>
      <c r="C205" s="97">
        <v>6243245.9982145755</v>
      </c>
      <c r="E205" s="96"/>
      <c r="G205">
        <f>VLOOKUP(A205,[1]Data!$A:$H,8,0)</f>
        <v>6243245.9982145755</v>
      </c>
    </row>
    <row r="206" spans="1:7">
      <c r="A206" s="90">
        <v>755</v>
      </c>
      <c r="B206" t="s">
        <v>236</v>
      </c>
      <c r="C206" s="97">
        <v>1294049.946864472</v>
      </c>
      <c r="E206" s="96"/>
      <c r="G206">
        <f>VLOOKUP(A206,[1]Data!$A:$H,8,0)</f>
        <v>1294049.946864472</v>
      </c>
    </row>
    <row r="207" spans="1:7">
      <c r="A207" s="90">
        <v>756</v>
      </c>
      <c r="B207" t="s">
        <v>237</v>
      </c>
      <c r="C207" s="97">
        <v>5109295.2299379902</v>
      </c>
      <c r="E207" s="96"/>
      <c r="G207">
        <f>VLOOKUP(A207,[1]Data!$A:$H,8,0)</f>
        <v>5109295.2299379902</v>
      </c>
    </row>
    <row r="208" spans="1:7">
      <c r="A208" s="90">
        <v>757</v>
      </c>
      <c r="B208" t="s">
        <v>238</v>
      </c>
      <c r="C208" s="97">
        <v>7204604.2456556736</v>
      </c>
      <c r="E208" s="96"/>
      <c r="G208">
        <f>VLOOKUP(A208,[1]Data!$A:$H,8,0)</f>
        <v>7204604.2456556736</v>
      </c>
    </row>
    <row r="209" spans="1:7">
      <c r="A209" s="90">
        <v>758</v>
      </c>
      <c r="B209" t="s">
        <v>239</v>
      </c>
      <c r="C209" s="97">
        <v>71068116.554665074</v>
      </c>
      <c r="E209" s="96"/>
      <c r="G209">
        <f>VLOOKUP(A209,[1]Data!$A:$H,8,0)</f>
        <v>71068116.554665074</v>
      </c>
    </row>
    <row r="210" spans="1:7">
      <c r="A210" s="90">
        <v>762</v>
      </c>
      <c r="B210" t="s">
        <v>240</v>
      </c>
      <c r="C210" s="97">
        <v>6326592.9841783745</v>
      </c>
      <c r="E210" s="96"/>
      <c r="G210">
        <f>VLOOKUP(A210,[1]Data!$A:$H,8,0)</f>
        <v>6326592.9841783745</v>
      </c>
    </row>
    <row r="211" spans="1:7">
      <c r="A211" s="90">
        <v>765</v>
      </c>
      <c r="B211" t="s">
        <v>241</v>
      </c>
      <c r="C211" s="97">
        <v>6895545.0759414304</v>
      </c>
      <c r="E211" s="96"/>
      <c r="G211">
        <f>VLOOKUP(A211,[1]Data!$A:$H,8,0)</f>
        <v>6895545.0759414304</v>
      </c>
    </row>
    <row r="212" spans="1:7">
      <c r="A212" s="90">
        <v>766</v>
      </c>
      <c r="B212" t="s">
        <v>242</v>
      </c>
      <c r="C212" s="97">
        <v>4665064.649561421</v>
      </c>
      <c r="E212" s="96"/>
      <c r="G212">
        <f>VLOOKUP(A212,[1]Data!$A:$H,8,0)</f>
        <v>4665064.649561421</v>
      </c>
    </row>
    <row r="213" spans="1:7">
      <c r="A213" s="90">
        <v>770</v>
      </c>
      <c r="B213" t="s">
        <v>243</v>
      </c>
      <c r="C213" s="97">
        <v>2183384.7741867611</v>
      </c>
      <c r="E213" s="96"/>
      <c r="G213">
        <f>VLOOKUP(A213,[1]Data!$A:$H,8,0)</f>
        <v>2183384.7741867611</v>
      </c>
    </row>
    <row r="214" spans="1:7">
      <c r="A214" s="90">
        <v>772</v>
      </c>
      <c r="B214" t="s">
        <v>244</v>
      </c>
      <c r="C214" s="97">
        <v>114716236.7322458</v>
      </c>
      <c r="E214" s="96"/>
      <c r="G214">
        <f>VLOOKUP(A214,[1]Data!$A:$H,8,0)</f>
        <v>114716236.7322458</v>
      </c>
    </row>
    <row r="215" spans="1:7">
      <c r="A215" s="90">
        <v>777</v>
      </c>
      <c r="B215" t="s">
        <v>245</v>
      </c>
      <c r="C215" s="97">
        <v>11102990.672863146</v>
      </c>
      <c r="E215" s="96"/>
      <c r="G215">
        <f>VLOOKUP(A215,[1]Data!$A:$H,8,0)</f>
        <v>11102990.672863146</v>
      </c>
    </row>
    <row r="216" spans="1:7">
      <c r="A216" s="90">
        <v>779</v>
      </c>
      <c r="B216" t="s">
        <v>246</v>
      </c>
      <c r="C216" s="97">
        <v>4876311.5390489455</v>
      </c>
      <c r="E216" s="96"/>
      <c r="G216">
        <f>VLOOKUP(A216,[1]Data!$A:$H,8,0)</f>
        <v>4876311.5390489455</v>
      </c>
    </row>
    <row r="217" spans="1:7">
      <c r="A217" s="90">
        <v>784</v>
      </c>
      <c r="B217" t="s">
        <v>247</v>
      </c>
      <c r="C217" s="97">
        <v>6340478.6817843653</v>
      </c>
      <c r="E217" s="96"/>
      <c r="G217">
        <f>VLOOKUP(A217,[1]Data!$A:$H,8,0)</f>
        <v>6340478.6817843653</v>
      </c>
    </row>
    <row r="218" spans="1:7">
      <c r="A218" s="90">
        <v>785</v>
      </c>
      <c r="B218" t="s">
        <v>248</v>
      </c>
      <c r="C218" s="97">
        <v>4225728.1948779803</v>
      </c>
      <c r="E218" s="96"/>
      <c r="G218">
        <f>VLOOKUP(A218,[1]Data!$A:$H,8,0)</f>
        <v>4225728.1948779803</v>
      </c>
    </row>
    <row r="219" spans="1:7">
      <c r="A219" s="90">
        <v>786</v>
      </c>
      <c r="B219" t="s">
        <v>249</v>
      </c>
      <c r="C219" s="97">
        <v>2240471.3399195452</v>
      </c>
      <c r="E219" s="96"/>
      <c r="G219">
        <f>VLOOKUP(A219,[1]Data!$A:$H,8,0)</f>
        <v>2240471.3399195452</v>
      </c>
    </row>
    <row r="220" spans="1:7">
      <c r="A220" s="90">
        <v>794</v>
      </c>
      <c r="B220" t="s">
        <v>251</v>
      </c>
      <c r="C220" s="97">
        <v>40648671.844597697</v>
      </c>
      <c r="E220" s="96"/>
      <c r="G220">
        <f>VLOOKUP(A220,[1]Data!$A:$H,8,0)</f>
        <v>40648671.844597697</v>
      </c>
    </row>
    <row r="221" spans="1:7">
      <c r="A221" s="90">
        <v>796</v>
      </c>
      <c r="B221" t="s">
        <v>252</v>
      </c>
      <c r="C221" s="97">
        <v>59637281.620270111</v>
      </c>
      <c r="E221" s="96"/>
      <c r="G221">
        <f>VLOOKUP(A221,[1]Data!$A:$H,8,0)</f>
        <v>59637281.620270111</v>
      </c>
    </row>
    <row r="222" spans="1:7">
      <c r="A222" s="90">
        <v>797</v>
      </c>
      <c r="B222" t="s">
        <v>253</v>
      </c>
      <c r="C222" s="97">
        <v>8875582.9396122042</v>
      </c>
      <c r="E222" s="96"/>
      <c r="G222">
        <f>VLOOKUP(A222,[1]Data!$A:$H,8,0)</f>
        <v>8875582.9396122042</v>
      </c>
    </row>
    <row r="223" spans="1:7">
      <c r="A223" s="90">
        <v>798</v>
      </c>
      <c r="B223" t="s">
        <v>254</v>
      </c>
      <c r="C223" s="97">
        <v>1671367.9521719019</v>
      </c>
      <c r="E223" s="96"/>
      <c r="G223">
        <f>VLOOKUP(A223,[1]Data!$A:$H,8,0)</f>
        <v>1671367.9521719019</v>
      </c>
    </row>
    <row r="224" spans="1:7">
      <c r="A224" s="90">
        <v>809</v>
      </c>
      <c r="B224" t="s">
        <v>255</v>
      </c>
      <c r="C224" s="97">
        <v>3598926.2374494881</v>
      </c>
      <c r="E224" s="96"/>
      <c r="G224">
        <f>VLOOKUP(A224,[1]Data!$A:$H,8,0)</f>
        <v>3598926.2374494881</v>
      </c>
    </row>
    <row r="225" spans="1:7">
      <c r="A225" s="90">
        <v>815</v>
      </c>
      <c r="B225" t="s">
        <v>256</v>
      </c>
      <c r="C225" s="97">
        <v>1526915.1917307186</v>
      </c>
      <c r="E225" s="96"/>
      <c r="G225">
        <f>VLOOKUP(A225,[1]Data!$A:$H,8,0)</f>
        <v>1526915.1917307186</v>
      </c>
    </row>
    <row r="226" spans="1:7">
      <c r="A226" s="90">
        <v>820</v>
      </c>
      <c r="B226" t="s">
        <v>257</v>
      </c>
      <c r="C226" s="97">
        <v>4737879.0018113554</v>
      </c>
      <c r="E226" s="96"/>
      <c r="G226">
        <f>VLOOKUP(A226,[1]Data!$A:$H,8,0)</f>
        <v>4737879.0018113554</v>
      </c>
    </row>
    <row r="227" spans="1:7">
      <c r="A227" s="90">
        <v>823</v>
      </c>
      <c r="B227" t="s">
        <v>258</v>
      </c>
      <c r="C227" s="97">
        <v>2078605.3323824611</v>
      </c>
      <c r="E227" s="96"/>
      <c r="G227">
        <f>VLOOKUP(A227,[1]Data!$A:$H,8,0)</f>
        <v>2078605.3323824611</v>
      </c>
    </row>
    <row r="228" spans="1:7">
      <c r="A228" s="90">
        <v>824</v>
      </c>
      <c r="B228" t="s">
        <v>259</v>
      </c>
      <c r="C228" s="97">
        <v>5118299.7101336736</v>
      </c>
      <c r="E228" s="96"/>
      <c r="G228">
        <f>VLOOKUP(A228,[1]Data!$A:$H,8,0)</f>
        <v>5118299.7101336736</v>
      </c>
    </row>
    <row r="229" spans="1:7">
      <c r="A229" s="90">
        <v>826</v>
      </c>
      <c r="B229" t="s">
        <v>260</v>
      </c>
      <c r="C229" s="97">
        <v>16849473.429524045</v>
      </c>
      <c r="E229" s="96"/>
      <c r="G229">
        <f>VLOOKUP(A229,[1]Data!$A:$H,8,0)</f>
        <v>16849473.429524045</v>
      </c>
    </row>
    <row r="230" spans="1:7">
      <c r="A230" s="90">
        <v>828</v>
      </c>
      <c r="B230" t="s">
        <v>261</v>
      </c>
      <c r="C230" s="97">
        <v>25929230.625553332</v>
      </c>
      <c r="E230" s="96"/>
      <c r="G230">
        <f>VLOOKUP(A230,[1]Data!$A:$H,8,0)</f>
        <v>25929230.625553332</v>
      </c>
    </row>
    <row r="231" spans="1:7">
      <c r="A231" s="90">
        <v>840</v>
      </c>
      <c r="B231" t="s">
        <v>262</v>
      </c>
      <c r="C231" s="97">
        <v>4899943.6029994227</v>
      </c>
      <c r="E231" s="96"/>
      <c r="G231">
        <f>VLOOKUP(A231,[1]Data!$A:$H,8,0)</f>
        <v>4899943.6029994227</v>
      </c>
    </row>
    <row r="232" spans="1:7">
      <c r="A232" s="90">
        <v>845</v>
      </c>
      <c r="B232" t="s">
        <v>263</v>
      </c>
      <c r="C232" s="97">
        <v>3708831.8572671781</v>
      </c>
      <c r="E232" s="96"/>
      <c r="G232">
        <f>VLOOKUP(A232,[1]Data!$A:$H,8,0)</f>
        <v>3708831.8572671781</v>
      </c>
    </row>
    <row r="233" spans="1:7">
      <c r="A233" s="90">
        <v>847</v>
      </c>
      <c r="B233" t="s">
        <v>264</v>
      </c>
      <c r="C233" s="97">
        <v>2915092.5035499162</v>
      </c>
      <c r="E233" s="96"/>
      <c r="G233">
        <f>VLOOKUP(A233,[1]Data!$A:$H,8,0)</f>
        <v>2915092.5035499162</v>
      </c>
    </row>
    <row r="234" spans="1:7">
      <c r="A234" s="90">
        <v>848</v>
      </c>
      <c r="B234" t="s">
        <v>265</v>
      </c>
      <c r="C234" s="97">
        <v>3226630.6035656738</v>
      </c>
      <c r="E234" s="96"/>
      <c r="G234">
        <f>VLOOKUP(A234,[1]Data!$A:$H,8,0)</f>
        <v>3226630.6035656738</v>
      </c>
    </row>
    <row r="235" spans="1:7">
      <c r="A235" s="90">
        <v>851</v>
      </c>
      <c r="B235" t="s">
        <v>266</v>
      </c>
      <c r="C235" s="97">
        <v>5006278.5207156399</v>
      </c>
      <c r="E235" s="96"/>
      <c r="G235">
        <f>VLOOKUP(A235,[1]Data!$A:$H,8,0)</f>
        <v>5006278.5207156399</v>
      </c>
    </row>
    <row r="236" spans="1:7">
      <c r="A236" s="90">
        <v>852</v>
      </c>
      <c r="B236" t="s">
        <v>267</v>
      </c>
      <c r="C236" s="97">
        <v>2560679.1312182541</v>
      </c>
      <c r="E236" s="96"/>
      <c r="G236">
        <f>VLOOKUP(A236,[1]Data!$A:$H,8,0)</f>
        <v>2560679.1312182541</v>
      </c>
    </row>
    <row r="237" spans="1:7">
      <c r="A237" s="90">
        <v>855</v>
      </c>
      <c r="B237" t="s">
        <v>268</v>
      </c>
      <c r="C237" s="97">
        <v>108282265.51410587</v>
      </c>
      <c r="E237" s="96"/>
      <c r="G237">
        <f>VLOOKUP(A237,[1]Data!$A:$H,8,0)</f>
        <v>108282265.51410587</v>
      </c>
    </row>
    <row r="238" spans="1:7">
      <c r="A238" s="90">
        <v>856</v>
      </c>
      <c r="B238" t="s">
        <v>269</v>
      </c>
      <c r="C238" s="97">
        <v>10312040.015853373</v>
      </c>
      <c r="E238" s="96"/>
      <c r="G238">
        <f>VLOOKUP(A238,[1]Data!$A:$H,8,0)</f>
        <v>10312040.015853373</v>
      </c>
    </row>
    <row r="239" spans="1:7">
      <c r="A239" s="90">
        <v>858</v>
      </c>
      <c r="B239" t="s">
        <v>270</v>
      </c>
      <c r="C239" s="97">
        <v>7743649.2655937271</v>
      </c>
      <c r="E239" s="96"/>
      <c r="G239">
        <f>VLOOKUP(A239,[1]Data!$A:$H,8,0)</f>
        <v>7743649.2655937271</v>
      </c>
    </row>
    <row r="240" spans="1:7">
      <c r="A240" s="90">
        <v>861</v>
      </c>
      <c r="B240" t="s">
        <v>271</v>
      </c>
      <c r="C240" s="97">
        <v>8189478.8744005905</v>
      </c>
      <c r="E240" s="96"/>
      <c r="G240">
        <f>VLOOKUP(A240,[1]Data!$A:$H,8,0)</f>
        <v>8189478.8744005905</v>
      </c>
    </row>
    <row r="241" spans="1:7">
      <c r="A241" s="90">
        <v>865</v>
      </c>
      <c r="B241" t="s">
        <v>272</v>
      </c>
      <c r="C241" s="97">
        <v>5032430.680299595</v>
      </c>
      <c r="E241" s="96"/>
      <c r="G241">
        <f>VLOOKUP(A241,[1]Data!$A:$H,8,0)</f>
        <v>5032430.680299595</v>
      </c>
    </row>
    <row r="242" spans="1:7">
      <c r="A242" s="90">
        <v>866</v>
      </c>
      <c r="B242" t="s">
        <v>273</v>
      </c>
      <c r="C242" s="97">
        <v>3010524.9945074515</v>
      </c>
      <c r="E242" s="96"/>
      <c r="G242">
        <f>VLOOKUP(A242,[1]Data!$A:$H,8,0)</f>
        <v>3010524.9945074515</v>
      </c>
    </row>
    <row r="243" spans="1:7">
      <c r="A243" s="90">
        <v>867</v>
      </c>
      <c r="B243" t="s">
        <v>274</v>
      </c>
      <c r="C243" s="97">
        <v>13227624.610097062</v>
      </c>
      <c r="E243" s="96"/>
      <c r="G243">
        <f>VLOOKUP(A243,[1]Data!$A:$H,8,0)</f>
        <v>13227624.610097062</v>
      </c>
    </row>
    <row r="244" spans="1:7">
      <c r="A244" s="90">
        <v>873</v>
      </c>
      <c r="B244" t="s">
        <v>276</v>
      </c>
      <c r="C244" s="97">
        <v>4173636.4205015954</v>
      </c>
      <c r="E244" s="96"/>
      <c r="G244">
        <f>VLOOKUP(A244,[1]Data!$A:$H,8,0)</f>
        <v>4173636.4205015954</v>
      </c>
    </row>
    <row r="245" spans="1:7">
      <c r="A245" s="90">
        <v>879</v>
      </c>
      <c r="B245" t="s">
        <v>278</v>
      </c>
      <c r="C245" s="97">
        <v>3170094.6070895363</v>
      </c>
      <c r="E245" s="96"/>
      <c r="G245">
        <f>VLOOKUP(A245,[1]Data!$A:$H,8,0)</f>
        <v>3170094.6070895363</v>
      </c>
    </row>
    <row r="246" spans="1:7">
      <c r="A246" s="90">
        <v>880</v>
      </c>
      <c r="B246" t="s">
        <v>279</v>
      </c>
      <c r="C246" s="97">
        <v>3180605.3591877017</v>
      </c>
      <c r="E246" s="96"/>
      <c r="G246">
        <f>VLOOKUP(A246,[1]Data!$A:$H,8,0)</f>
        <v>3180605.3591877017</v>
      </c>
    </row>
    <row r="247" spans="1:7">
      <c r="A247" s="90">
        <v>882</v>
      </c>
      <c r="B247" t="s">
        <v>281</v>
      </c>
      <c r="C247" s="97">
        <v>15322413.573156305</v>
      </c>
      <c r="E247" s="96"/>
      <c r="G247">
        <f>VLOOKUP(A247,[1]Data!$A:$H,8,0)</f>
        <v>15322413.573156305</v>
      </c>
    </row>
    <row r="248" spans="1:7">
      <c r="A248" s="90">
        <v>888</v>
      </c>
      <c r="B248" t="s">
        <v>282</v>
      </c>
      <c r="C248" s="97">
        <v>3584824.1756815035</v>
      </c>
      <c r="E248" s="96"/>
      <c r="G248">
        <f>VLOOKUP(A248,[1]Data!$A:$H,8,0)</f>
        <v>3584824.1756815035</v>
      </c>
    </row>
    <row r="249" spans="1:7">
      <c r="A249" s="90">
        <v>889</v>
      </c>
      <c r="B249" t="s">
        <v>283</v>
      </c>
      <c r="C249" s="97">
        <v>2785921.8906066925</v>
      </c>
      <c r="E249" s="96"/>
      <c r="G249">
        <f>VLOOKUP(A249,[1]Data!$A:$H,8,0)</f>
        <v>2785921.8906066925</v>
      </c>
    </row>
    <row r="250" spans="1:7">
      <c r="A250" s="90">
        <v>893</v>
      </c>
      <c r="B250" t="s">
        <v>284</v>
      </c>
      <c r="C250" s="97">
        <v>2404594.7273408645</v>
      </c>
      <c r="E250" s="96"/>
      <c r="G250">
        <f>VLOOKUP(A250,[1]Data!$A:$H,8,0)</f>
        <v>2404594.7273408645</v>
      </c>
    </row>
    <row r="251" spans="1:7">
      <c r="A251" s="90">
        <v>899</v>
      </c>
      <c r="B251" t="s">
        <v>285</v>
      </c>
      <c r="C251" s="97">
        <v>11925801.637175892</v>
      </c>
      <c r="E251" s="96"/>
      <c r="G251">
        <f>VLOOKUP(A251,[1]Data!$A:$H,8,0)</f>
        <v>11925801.637175892</v>
      </c>
    </row>
    <row r="252" spans="1:7">
      <c r="A252" s="90">
        <v>907</v>
      </c>
      <c r="B252" t="s">
        <v>286</v>
      </c>
      <c r="C252" s="97">
        <v>3856625.2340736403</v>
      </c>
      <c r="E252" s="96"/>
      <c r="G252">
        <f>VLOOKUP(A252,[1]Data!$A:$H,8,0)</f>
        <v>3856625.2340736403</v>
      </c>
    </row>
    <row r="253" spans="1:7">
      <c r="A253" s="90">
        <v>917</v>
      </c>
      <c r="B253" t="s">
        <v>287</v>
      </c>
      <c r="C253" s="97">
        <v>66801521.271181926</v>
      </c>
      <c r="E253" s="96"/>
      <c r="G253">
        <f>VLOOKUP(A253,[1]Data!$A:$H,8,0)</f>
        <v>66801521.271181926</v>
      </c>
    </row>
    <row r="254" spans="1:7">
      <c r="A254" s="90">
        <v>928</v>
      </c>
      <c r="B254" t="s">
        <v>288</v>
      </c>
      <c r="C254" s="97">
        <v>29885009.75153736</v>
      </c>
      <c r="E254" s="96"/>
      <c r="G254">
        <f>VLOOKUP(A254,[1]Data!$A:$H,8,0)</f>
        <v>29885009.75153736</v>
      </c>
    </row>
    <row r="255" spans="1:7">
      <c r="A255" s="90">
        <v>935</v>
      </c>
      <c r="B255" t="s">
        <v>289</v>
      </c>
      <c r="C255" s="97">
        <v>66928016.587571777</v>
      </c>
      <c r="E255" s="96"/>
      <c r="G255">
        <f>VLOOKUP(A255,[1]Data!$A:$H,8,0)</f>
        <v>66928016.587571777</v>
      </c>
    </row>
    <row r="256" spans="1:7">
      <c r="A256" s="90">
        <v>938</v>
      </c>
      <c r="B256" t="s">
        <v>290</v>
      </c>
      <c r="C256" s="97">
        <v>3310011.8586384221</v>
      </c>
      <c r="E256" s="96"/>
      <c r="G256">
        <f>VLOOKUP(A256,[1]Data!$A:$H,8,0)</f>
        <v>3310011.8586384221</v>
      </c>
    </row>
    <row r="257" spans="1:7">
      <c r="A257" s="90">
        <v>944</v>
      </c>
      <c r="B257" t="s">
        <v>291</v>
      </c>
      <c r="C257" s="97">
        <v>1454063.1488900173</v>
      </c>
      <c r="E257" s="96"/>
      <c r="G257">
        <f>VLOOKUP(A257,[1]Data!$A:$H,8,0)</f>
        <v>1454063.1488900173</v>
      </c>
    </row>
    <row r="258" spans="1:7">
      <c r="A258" s="90">
        <v>946</v>
      </c>
      <c r="B258" t="s">
        <v>292</v>
      </c>
      <c r="C258" s="97">
        <v>2014643.5648485031</v>
      </c>
      <c r="E258" s="96"/>
      <c r="G258">
        <f>VLOOKUP(A258,[1]Data!$A:$H,8,0)</f>
        <v>2014643.5648485031</v>
      </c>
    </row>
    <row r="259" spans="1:7">
      <c r="A259" s="90">
        <v>957</v>
      </c>
      <c r="B259" t="s">
        <v>294</v>
      </c>
      <c r="C259" s="97">
        <v>27899341.198636524</v>
      </c>
      <c r="E259" s="96"/>
      <c r="G259">
        <f>VLOOKUP(A259,[1]Data!$A:$H,8,0)</f>
        <v>27899341.198636524</v>
      </c>
    </row>
    <row r="260" spans="1:7">
      <c r="A260" s="90">
        <v>965</v>
      </c>
      <c r="B260" t="s">
        <v>296</v>
      </c>
      <c r="C260" s="97">
        <v>1792355.7763508137</v>
      </c>
      <c r="E260" s="96"/>
      <c r="G260">
        <f>VLOOKUP(A260,[1]Data!$A:$H,8,0)</f>
        <v>1792355.7763508137</v>
      </c>
    </row>
    <row r="261" spans="1:7">
      <c r="A261" s="90">
        <v>971</v>
      </c>
      <c r="B261" t="s">
        <v>297</v>
      </c>
      <c r="C261" s="97">
        <v>4633143.2703431062</v>
      </c>
      <c r="E261" s="96"/>
      <c r="G261">
        <f>VLOOKUP(A261,[1]Data!$A:$H,8,0)</f>
        <v>4633143.2703431062</v>
      </c>
    </row>
    <row r="262" spans="1:7">
      <c r="A262" s="90">
        <v>981</v>
      </c>
      <c r="B262" t="s">
        <v>298</v>
      </c>
      <c r="C262" s="97">
        <v>4313979.3681509933</v>
      </c>
      <c r="E262" s="96"/>
      <c r="G262">
        <f>VLOOKUP(A262,[1]Data!$A:$H,8,0)</f>
        <v>4313979.3681509933</v>
      </c>
    </row>
    <row r="263" spans="1:7">
      <c r="A263" s="90">
        <v>983</v>
      </c>
      <c r="B263" t="s">
        <v>299</v>
      </c>
      <c r="C263" s="97">
        <v>46255686.277441308</v>
      </c>
      <c r="E263" s="96"/>
      <c r="G263">
        <f>VLOOKUP(A263,[1]Data!$A:$H,8,0)</f>
        <v>46255686.277441308</v>
      </c>
    </row>
    <row r="264" spans="1:7">
      <c r="A264" s="90">
        <v>984</v>
      </c>
      <c r="B264" t="s">
        <v>300</v>
      </c>
      <c r="C264" s="97">
        <v>14141170.784006374</v>
      </c>
      <c r="E264" s="96"/>
      <c r="G264">
        <f>VLOOKUP(A264,[1]Data!$A:$H,8,0)</f>
        <v>14141170.784006374</v>
      </c>
    </row>
    <row r="265" spans="1:7">
      <c r="A265" s="90">
        <v>986</v>
      </c>
      <c r="B265" t="s">
        <v>301</v>
      </c>
      <c r="C265" s="97">
        <v>1737982.9338385183</v>
      </c>
      <c r="E265" s="96"/>
      <c r="G265">
        <f>VLOOKUP(A265,[1]Data!$A:$H,8,0)</f>
        <v>1737982.9338385183</v>
      </c>
    </row>
    <row r="266" spans="1:7">
      <c r="A266" s="90">
        <v>988</v>
      </c>
      <c r="B266" t="s">
        <v>302</v>
      </c>
      <c r="C266" s="97">
        <v>13893497.096871555</v>
      </c>
      <c r="E266" s="96"/>
      <c r="G266">
        <f>VLOOKUP(A266,[1]Data!$A:$H,8,0)</f>
        <v>13893497.096871555</v>
      </c>
    </row>
    <row r="267" spans="1:7">
      <c r="A267" s="90">
        <v>994</v>
      </c>
      <c r="B267" t="s">
        <v>303</v>
      </c>
      <c r="C267" s="97">
        <v>4534812.6593646929</v>
      </c>
      <c r="E267" s="96"/>
      <c r="G267">
        <f>VLOOKUP(A267,[1]Data!$A:$H,8,0)</f>
        <v>4534812.6593646929</v>
      </c>
    </row>
    <row r="268" spans="1:7">
      <c r="A268" s="90">
        <v>995</v>
      </c>
      <c r="B268" t="s">
        <v>304</v>
      </c>
      <c r="C268" s="97">
        <v>33738021.339054711</v>
      </c>
      <c r="E268" s="96"/>
      <c r="G268">
        <f>VLOOKUP(A268,[1]Data!$A:$H,8,0)</f>
        <v>33738021.339054711</v>
      </c>
    </row>
    <row r="269" spans="1:7">
      <c r="A269" s="90">
        <v>1507</v>
      </c>
      <c r="B269" t="s">
        <v>305</v>
      </c>
      <c r="C269" s="97">
        <v>6136002.2586640418</v>
      </c>
      <c r="E269" s="96"/>
      <c r="G269">
        <f>VLOOKUP(A269,[1]Data!$A:$H,8,0)</f>
        <v>6136002.2586640418</v>
      </c>
    </row>
    <row r="270" spans="1:7">
      <c r="A270" s="90">
        <v>1509</v>
      </c>
      <c r="B270" t="s">
        <v>306</v>
      </c>
      <c r="C270" s="97">
        <v>8617198.6076322738</v>
      </c>
      <c r="E270" s="96"/>
      <c r="G270">
        <f>VLOOKUP(A270,[1]Data!$A:$H,8,0)</f>
        <v>8617198.6076322738</v>
      </c>
    </row>
    <row r="271" spans="1:7">
      <c r="A271" s="90">
        <v>1525</v>
      </c>
      <c r="B271" t="s">
        <v>307</v>
      </c>
      <c r="C271" s="97">
        <v>5594761.8914319584</v>
      </c>
      <c r="E271" s="96"/>
      <c r="G271">
        <f>VLOOKUP(A271,[1]Data!$A:$H,8,0)</f>
        <v>5594761.8914319584</v>
      </c>
    </row>
    <row r="272" spans="1:7">
      <c r="A272" s="90">
        <v>1581</v>
      </c>
      <c r="B272" t="s">
        <v>308</v>
      </c>
      <c r="C272" s="97">
        <v>9526685.9796014559</v>
      </c>
      <c r="E272" s="96"/>
      <c r="G272">
        <f>VLOOKUP(A272,[1]Data!$A:$H,8,0)</f>
        <v>9526685.9796014559</v>
      </c>
    </row>
    <row r="273" spans="1:7">
      <c r="A273" s="90">
        <v>1586</v>
      </c>
      <c r="B273" t="s">
        <v>309</v>
      </c>
      <c r="C273" s="97">
        <v>4201879.5842591207</v>
      </c>
      <c r="E273" s="96"/>
      <c r="G273">
        <f>VLOOKUP(A273,[1]Data!$A:$H,8,0)</f>
        <v>4201879.5842591207</v>
      </c>
    </row>
    <row r="274" spans="1:7">
      <c r="A274" s="90">
        <v>1598</v>
      </c>
      <c r="B274" t="s">
        <v>310</v>
      </c>
      <c r="C274" s="97">
        <v>2727523.7163692769</v>
      </c>
      <c r="E274" s="96"/>
      <c r="G274">
        <f>VLOOKUP(A274,[1]Data!$A:$H,8,0)</f>
        <v>2727523.7163692769</v>
      </c>
    </row>
    <row r="275" spans="1:7">
      <c r="A275" s="90">
        <v>1621</v>
      </c>
      <c r="B275" t="s">
        <v>311</v>
      </c>
      <c r="C275" s="97">
        <v>8929751.7791000586</v>
      </c>
      <c r="E275" s="96"/>
      <c r="G275">
        <f>VLOOKUP(A275,[1]Data!$A:$H,8,0)</f>
        <v>8929751.7791000586</v>
      </c>
    </row>
    <row r="276" spans="1:7">
      <c r="A276" s="90">
        <v>1640</v>
      </c>
      <c r="B276" t="s">
        <v>312</v>
      </c>
      <c r="C276" s="97">
        <v>5465847.0913995104</v>
      </c>
      <c r="E276" s="96"/>
      <c r="G276">
        <f>VLOOKUP(A276,[1]Data!$A:$H,8,0)</f>
        <v>5465847.0913995104</v>
      </c>
    </row>
    <row r="277" spans="1:7">
      <c r="A277" s="90">
        <v>1641</v>
      </c>
      <c r="B277" t="s">
        <v>313</v>
      </c>
      <c r="C277" s="97">
        <v>3981904.5282758777</v>
      </c>
      <c r="E277" s="96"/>
      <c r="G277">
        <f>VLOOKUP(A277,[1]Data!$A:$H,8,0)</f>
        <v>3981904.5282758777</v>
      </c>
    </row>
    <row r="278" spans="1:7">
      <c r="A278" s="90">
        <v>1652</v>
      </c>
      <c r="B278" t="s">
        <v>315</v>
      </c>
      <c r="C278" s="97">
        <v>5783737.6124637965</v>
      </c>
      <c r="E278" s="96"/>
      <c r="G278">
        <f>VLOOKUP(A278,[1]Data!$A:$H,8,0)</f>
        <v>5783737.6124637965</v>
      </c>
    </row>
    <row r="279" spans="1:7">
      <c r="A279" s="90">
        <v>1655</v>
      </c>
      <c r="B279" t="s">
        <v>316</v>
      </c>
      <c r="C279" s="97">
        <v>6950302.8861463768</v>
      </c>
      <c r="E279" s="96"/>
      <c r="G279">
        <f>VLOOKUP(A279,[1]Data!$A:$H,8,0)</f>
        <v>6950302.8861463768</v>
      </c>
    </row>
    <row r="280" spans="1:7">
      <c r="A280" s="90">
        <v>1658</v>
      </c>
      <c r="B280" t="s">
        <v>317</v>
      </c>
      <c r="C280" s="97">
        <v>1986622.2201341558</v>
      </c>
      <c r="E280" s="96"/>
      <c r="G280">
        <f>VLOOKUP(A280,[1]Data!$A:$H,8,0)</f>
        <v>1986622.2201341558</v>
      </c>
    </row>
    <row r="281" spans="1:7">
      <c r="A281" s="90">
        <v>1659</v>
      </c>
      <c r="B281" t="s">
        <v>318</v>
      </c>
      <c r="C281" s="97">
        <v>3478550.2749158833</v>
      </c>
      <c r="E281" s="96"/>
      <c r="G281">
        <f>VLOOKUP(A281,[1]Data!$A:$H,8,0)</f>
        <v>3478550.2749158833</v>
      </c>
    </row>
    <row r="282" spans="1:7">
      <c r="A282" s="90">
        <v>1667</v>
      </c>
      <c r="B282" t="s">
        <v>320</v>
      </c>
      <c r="C282" s="97">
        <v>1456980.5693051394</v>
      </c>
      <c r="E282" s="96"/>
      <c r="G282">
        <f>VLOOKUP(A282,[1]Data!$A:$H,8,0)</f>
        <v>1456980.5693051394</v>
      </c>
    </row>
    <row r="283" spans="1:7">
      <c r="A283" s="90">
        <v>1669</v>
      </c>
      <c r="B283" t="s">
        <v>321</v>
      </c>
      <c r="C283" s="97">
        <v>3870404.470577966</v>
      </c>
      <c r="E283" s="96"/>
      <c r="G283">
        <f>VLOOKUP(A283,[1]Data!$A:$H,8,0)</f>
        <v>3870404.470577966</v>
      </c>
    </row>
    <row r="284" spans="1:7">
      <c r="A284" s="90">
        <v>1674</v>
      </c>
      <c r="B284" t="s">
        <v>322</v>
      </c>
      <c r="C284" s="97">
        <v>32214951.47342835</v>
      </c>
      <c r="E284" s="96"/>
      <c r="G284">
        <f>VLOOKUP(A284,[1]Data!$A:$H,8,0)</f>
        <v>32214951.47342835</v>
      </c>
    </row>
    <row r="285" spans="1:7">
      <c r="A285" s="90">
        <v>1676</v>
      </c>
      <c r="B285" t="s">
        <v>323</v>
      </c>
      <c r="C285" s="97">
        <v>7027168.0813077111</v>
      </c>
      <c r="E285" s="96"/>
      <c r="G285">
        <f>VLOOKUP(A285,[1]Data!$A:$H,8,0)</f>
        <v>7027168.0813077111</v>
      </c>
    </row>
    <row r="286" spans="1:7">
      <c r="A286" s="90">
        <v>1680</v>
      </c>
      <c r="B286" t="s">
        <v>324</v>
      </c>
      <c r="C286" s="97">
        <v>5508274.0161054051</v>
      </c>
      <c r="E286" s="96"/>
      <c r="G286">
        <f>VLOOKUP(A286,[1]Data!$A:$H,8,0)</f>
        <v>5508274.0161054051</v>
      </c>
    </row>
    <row r="287" spans="1:7">
      <c r="A287" s="90">
        <v>1681</v>
      </c>
      <c r="B287" t="s">
        <v>325</v>
      </c>
      <c r="C287" s="97">
        <v>7458495.2982867323</v>
      </c>
      <c r="E287" s="96"/>
      <c r="G287">
        <f>VLOOKUP(A287,[1]Data!$A:$H,8,0)</f>
        <v>7458495.2982867323</v>
      </c>
    </row>
    <row r="288" spans="1:7">
      <c r="A288" s="90">
        <v>1684</v>
      </c>
      <c r="B288" t="s">
        <v>326</v>
      </c>
      <c r="C288" s="97">
        <v>6288761.7347763479</v>
      </c>
      <c r="E288" s="96"/>
      <c r="G288">
        <f>VLOOKUP(A288,[1]Data!$A:$H,8,0)</f>
        <v>6288761.7347763479</v>
      </c>
    </row>
    <row r="289" spans="1:7">
      <c r="A289" s="90">
        <v>1685</v>
      </c>
      <c r="B289" t="s">
        <v>327</v>
      </c>
      <c r="C289" s="97">
        <v>2202652.7817805083</v>
      </c>
      <c r="E289" s="96"/>
      <c r="G289">
        <f>VLOOKUP(A289,[1]Data!$A:$H,8,0)</f>
        <v>2202652.7817805083</v>
      </c>
    </row>
    <row r="290" spans="1:7">
      <c r="A290" s="90">
        <v>1690</v>
      </c>
      <c r="B290" t="s">
        <v>328</v>
      </c>
      <c r="C290" s="97">
        <v>3625616.1802740945</v>
      </c>
      <c r="E290" s="96"/>
      <c r="G290">
        <f>VLOOKUP(A290,[1]Data!$A:$H,8,0)</f>
        <v>3625616.1802740945</v>
      </c>
    </row>
    <row r="291" spans="1:7">
      <c r="A291" s="90">
        <v>1695</v>
      </c>
      <c r="B291" t="s">
        <v>329</v>
      </c>
      <c r="C291" s="97">
        <v>1444195.6494980608</v>
      </c>
      <c r="E291" s="96"/>
      <c r="G291">
        <f>VLOOKUP(A291,[1]Data!$A:$H,8,0)</f>
        <v>1444195.6494980608</v>
      </c>
    </row>
    <row r="292" spans="1:7">
      <c r="A292" s="90">
        <v>1696</v>
      </c>
      <c r="B292" t="s">
        <v>330</v>
      </c>
      <c r="C292" s="97">
        <v>3300024.9658083748</v>
      </c>
      <c r="E292" s="96"/>
      <c r="G292">
        <f>VLOOKUP(A292,[1]Data!$A:$H,8,0)</f>
        <v>3300024.9658083748</v>
      </c>
    </row>
    <row r="293" spans="1:7">
      <c r="A293" s="90">
        <v>1699</v>
      </c>
      <c r="B293" t="s">
        <v>331</v>
      </c>
      <c r="C293" s="97">
        <v>8087530.2255124198</v>
      </c>
      <c r="E293" s="96"/>
      <c r="G293">
        <f>VLOOKUP(A293,[1]Data!$A:$H,8,0)</f>
        <v>8087530.2255124198</v>
      </c>
    </row>
    <row r="294" spans="1:7">
      <c r="A294" s="90">
        <v>1700</v>
      </c>
      <c r="B294" t="s">
        <v>332</v>
      </c>
      <c r="C294" s="97">
        <v>7266431.186304721</v>
      </c>
      <c r="E294" s="96"/>
      <c r="G294">
        <f>VLOOKUP(A294,[1]Data!$A:$H,8,0)</f>
        <v>7266431.186304721</v>
      </c>
    </row>
    <row r="295" spans="1:7">
      <c r="A295" s="90">
        <v>1701</v>
      </c>
      <c r="B295" t="s">
        <v>333</v>
      </c>
      <c r="C295" s="97">
        <v>3888375.9206420761</v>
      </c>
      <c r="E295" s="96"/>
      <c r="G295">
        <f>VLOOKUP(A295,[1]Data!$A:$H,8,0)</f>
        <v>3888375.9206420761</v>
      </c>
    </row>
    <row r="296" spans="1:7">
      <c r="A296" s="90">
        <v>1702</v>
      </c>
      <c r="B296" t="s">
        <v>334</v>
      </c>
      <c r="C296" s="97">
        <v>1106563.7725850521</v>
      </c>
      <c r="E296" s="96"/>
      <c r="G296">
        <f>VLOOKUP(A296,[1]Data!$A:$H,8,0)</f>
        <v>1106563.7725850521</v>
      </c>
    </row>
    <row r="297" spans="1:7">
      <c r="A297" s="90">
        <v>1705</v>
      </c>
      <c r="B297" t="s">
        <v>335</v>
      </c>
      <c r="C297" s="97">
        <v>8107494.1926717125</v>
      </c>
      <c r="E297" s="96"/>
      <c r="G297">
        <f>VLOOKUP(A297,[1]Data!$A:$H,8,0)</f>
        <v>8107494.1926717125</v>
      </c>
    </row>
    <row r="298" spans="1:7">
      <c r="A298" s="90">
        <v>1706</v>
      </c>
      <c r="B298" t="s">
        <v>336</v>
      </c>
      <c r="C298" s="97">
        <v>3806656.2673654761</v>
      </c>
      <c r="E298" s="96"/>
      <c r="G298">
        <f>VLOOKUP(A298,[1]Data!$A:$H,8,0)</f>
        <v>3806656.2673654761</v>
      </c>
    </row>
    <row r="299" spans="1:7">
      <c r="A299" s="90">
        <v>1708</v>
      </c>
      <c r="B299" t="s">
        <v>337</v>
      </c>
      <c r="C299" s="97">
        <v>12801258.17861487</v>
      </c>
      <c r="E299" s="96"/>
      <c r="G299">
        <f>VLOOKUP(A299,[1]Data!$A:$H,8,0)</f>
        <v>12801258.17861487</v>
      </c>
    </row>
    <row r="300" spans="1:7">
      <c r="A300" s="90">
        <v>1709</v>
      </c>
      <c r="B300" t="s">
        <v>338</v>
      </c>
      <c r="C300" s="97">
        <v>7863927.816483004</v>
      </c>
      <c r="E300" s="96"/>
      <c r="G300">
        <f>VLOOKUP(A300,[1]Data!$A:$H,8,0)</f>
        <v>7863927.816483004</v>
      </c>
    </row>
    <row r="301" spans="1:7">
      <c r="A301" s="90">
        <v>1711</v>
      </c>
      <c r="B301" t="s">
        <v>339</v>
      </c>
      <c r="C301" s="97">
        <v>6845854.1257780865</v>
      </c>
      <c r="E301" s="96"/>
      <c r="G301">
        <f>VLOOKUP(A301,[1]Data!$A:$H,8,0)</f>
        <v>6845854.1257780865</v>
      </c>
    </row>
    <row r="302" spans="1:7">
      <c r="A302" s="90">
        <v>1714</v>
      </c>
      <c r="B302" t="s">
        <v>340</v>
      </c>
      <c r="C302" s="97">
        <v>4418296.5331136519</v>
      </c>
      <c r="E302" s="96"/>
      <c r="G302">
        <f>VLOOKUP(A302,[1]Data!$A:$H,8,0)</f>
        <v>4418296.5331136519</v>
      </c>
    </row>
    <row r="303" spans="1:7">
      <c r="A303" s="90">
        <v>1719</v>
      </c>
      <c r="B303" t="s">
        <v>341</v>
      </c>
      <c r="C303" s="97">
        <v>3162344.7179549434</v>
      </c>
      <c r="E303" s="96"/>
      <c r="G303">
        <f>VLOOKUP(A303,[1]Data!$A:$H,8,0)</f>
        <v>3162344.7179549434</v>
      </c>
    </row>
    <row r="304" spans="1:7">
      <c r="A304" s="90">
        <v>1721</v>
      </c>
      <c r="B304" t="s">
        <v>342</v>
      </c>
      <c r="C304" s="97">
        <v>4345289.8469594298</v>
      </c>
      <c r="E304" s="96"/>
      <c r="G304">
        <f>VLOOKUP(A304,[1]Data!$A:$H,8,0)</f>
        <v>4345289.8469594298</v>
      </c>
    </row>
    <row r="305" spans="1:7">
      <c r="A305" s="90">
        <v>1723</v>
      </c>
      <c r="B305" t="s">
        <v>344</v>
      </c>
      <c r="C305" s="97">
        <v>1263330.4221797874</v>
      </c>
      <c r="E305" s="96"/>
      <c r="G305">
        <f>VLOOKUP(A305,[1]Data!$A:$H,8,0)</f>
        <v>1263330.4221797874</v>
      </c>
    </row>
    <row r="306" spans="1:7">
      <c r="A306" s="90">
        <v>1724</v>
      </c>
      <c r="B306" t="s">
        <v>345</v>
      </c>
      <c r="C306" s="97">
        <v>2058967.8911968747</v>
      </c>
      <c r="E306" s="96"/>
      <c r="G306">
        <f>VLOOKUP(A306,[1]Data!$A:$H,8,0)</f>
        <v>2058967.8911968747</v>
      </c>
    </row>
    <row r="307" spans="1:7">
      <c r="A307" s="90">
        <v>1728</v>
      </c>
      <c r="B307" t="s">
        <v>346</v>
      </c>
      <c r="C307" s="97">
        <v>2287015.5010679895</v>
      </c>
      <c r="E307" s="96"/>
      <c r="G307">
        <f>VLOOKUP(A307,[1]Data!$A:$H,8,0)</f>
        <v>2287015.5010679895</v>
      </c>
    </row>
    <row r="308" spans="1:7">
      <c r="A308" s="90">
        <v>1729</v>
      </c>
      <c r="B308" t="s">
        <v>347</v>
      </c>
      <c r="C308" s="97">
        <v>2354267.4642151599</v>
      </c>
      <c r="E308" s="96"/>
      <c r="G308">
        <f>VLOOKUP(A308,[1]Data!$A:$H,8,0)</f>
        <v>2354267.4642151599</v>
      </c>
    </row>
    <row r="309" spans="1:7">
      <c r="A309" s="90">
        <v>1730</v>
      </c>
      <c r="B309" t="s">
        <v>348</v>
      </c>
      <c r="C309" s="97">
        <v>7054501.1207374167</v>
      </c>
      <c r="E309" s="96"/>
      <c r="G309">
        <f>VLOOKUP(A309,[1]Data!$A:$H,8,0)</f>
        <v>7054501.1207374167</v>
      </c>
    </row>
    <row r="310" spans="1:7">
      <c r="A310" s="90">
        <v>1731</v>
      </c>
      <c r="B310" t="s">
        <v>349</v>
      </c>
      <c r="C310" s="97">
        <v>7287371.3672302999</v>
      </c>
      <c r="E310" s="96"/>
      <c r="G310">
        <f>VLOOKUP(A310,[1]Data!$A:$H,8,0)</f>
        <v>7287371.3672302999</v>
      </c>
    </row>
    <row r="311" spans="1:7">
      <c r="A311" s="90">
        <v>1734</v>
      </c>
      <c r="B311" t="s">
        <v>350</v>
      </c>
      <c r="C311" s="97">
        <v>9111072.3758788966</v>
      </c>
      <c r="E311" s="96"/>
      <c r="G311">
        <f>VLOOKUP(A311,[1]Data!$A:$H,8,0)</f>
        <v>9111072.3758788966</v>
      </c>
    </row>
    <row r="312" spans="1:7">
      <c r="A312" s="90">
        <v>1735</v>
      </c>
      <c r="B312" t="s">
        <v>351</v>
      </c>
      <c r="C312" s="97">
        <v>5964457.6022207784</v>
      </c>
      <c r="E312" s="96"/>
      <c r="G312">
        <f>VLOOKUP(A312,[1]Data!$A:$H,8,0)</f>
        <v>5964457.6022207784</v>
      </c>
    </row>
    <row r="313" spans="1:7">
      <c r="A313" s="90">
        <v>1740</v>
      </c>
      <c r="B313" t="s">
        <v>352</v>
      </c>
      <c r="C313" s="97">
        <v>4119523.9879105785</v>
      </c>
      <c r="E313" s="96"/>
      <c r="G313">
        <f>VLOOKUP(A313,[1]Data!$A:$H,8,0)</f>
        <v>4119523.9879105785</v>
      </c>
    </row>
    <row r="314" spans="1:7">
      <c r="A314" s="90">
        <v>1742</v>
      </c>
      <c r="B314" t="s">
        <v>353</v>
      </c>
      <c r="C314" s="97">
        <v>6110978.755458842</v>
      </c>
      <c r="E314" s="96"/>
      <c r="G314">
        <f>VLOOKUP(A314,[1]Data!$A:$H,8,0)</f>
        <v>6110978.755458842</v>
      </c>
    </row>
    <row r="315" spans="1:7">
      <c r="A315" s="90">
        <v>1771</v>
      </c>
      <c r="B315" t="s">
        <v>354</v>
      </c>
      <c r="C315" s="97">
        <v>10730085.260863256</v>
      </c>
      <c r="E315" s="96"/>
      <c r="G315">
        <f>VLOOKUP(A315,[1]Data!$A:$H,8,0)</f>
        <v>10730085.260863256</v>
      </c>
    </row>
    <row r="316" spans="1:7">
      <c r="A316" s="90">
        <v>1773</v>
      </c>
      <c r="B316" t="s">
        <v>355</v>
      </c>
      <c r="C316" s="97">
        <v>2936676.4750483646</v>
      </c>
      <c r="E316" s="96"/>
      <c r="G316">
        <f>VLOOKUP(A316,[1]Data!$A:$H,8,0)</f>
        <v>2936676.4750483646</v>
      </c>
    </row>
    <row r="317" spans="1:7">
      <c r="A317" s="90">
        <v>1774</v>
      </c>
      <c r="B317" t="s">
        <v>356</v>
      </c>
      <c r="C317" s="97">
        <v>3227243.9248640556</v>
      </c>
      <c r="E317" s="96"/>
      <c r="G317">
        <f>VLOOKUP(A317,[1]Data!$A:$H,8,0)</f>
        <v>3227243.9248640556</v>
      </c>
    </row>
    <row r="318" spans="1:7">
      <c r="A318" s="90">
        <v>1783</v>
      </c>
      <c r="B318" t="s">
        <v>357</v>
      </c>
      <c r="C318" s="97">
        <v>18866019.560763504</v>
      </c>
      <c r="E318" s="96"/>
      <c r="G318">
        <f>VLOOKUP(A318,[1]Data!$A:$H,8,0)</f>
        <v>18866019.560763504</v>
      </c>
    </row>
    <row r="319" spans="1:7">
      <c r="A319" s="90">
        <v>1842</v>
      </c>
      <c r="B319" t="s">
        <v>358</v>
      </c>
      <c r="C319" s="97">
        <v>2134840.3325595935</v>
      </c>
      <c r="E319" s="96"/>
      <c r="G319">
        <f>VLOOKUP(A319,[1]Data!$A:$H,8,0)</f>
        <v>2134840.3325595935</v>
      </c>
    </row>
    <row r="320" spans="1:7">
      <c r="A320" s="90">
        <v>1859</v>
      </c>
      <c r="B320" t="s">
        <v>359</v>
      </c>
      <c r="C320" s="97">
        <v>7566504.9814262083</v>
      </c>
      <c r="E320" s="96"/>
      <c r="G320">
        <f>VLOOKUP(A320,[1]Data!$A:$H,8,0)</f>
        <v>7566504.9814262083</v>
      </c>
    </row>
    <row r="321" spans="1:7">
      <c r="A321" s="90">
        <v>1876</v>
      </c>
      <c r="B321" t="s">
        <v>360</v>
      </c>
      <c r="C321" s="97">
        <v>4668051.8147322424</v>
      </c>
      <c r="E321" s="96"/>
      <c r="G321">
        <f>VLOOKUP(A321,[1]Data!$A:$H,8,0)</f>
        <v>4668051.8147322424</v>
      </c>
    </row>
    <row r="322" spans="1:7">
      <c r="A322" s="90">
        <v>1883</v>
      </c>
      <c r="B322" t="s">
        <v>361</v>
      </c>
      <c r="C322" s="97">
        <v>42343480.811455734</v>
      </c>
      <c r="E322" s="96"/>
      <c r="G322">
        <f>VLOOKUP(A322,[1]Data!$A:$H,8,0)</f>
        <v>42343480.811455734</v>
      </c>
    </row>
    <row r="323" spans="1:7">
      <c r="A323" s="90">
        <v>1884</v>
      </c>
      <c r="B323" t="s">
        <v>362</v>
      </c>
      <c r="C323" s="97">
        <v>3937531.2656995356</v>
      </c>
      <c r="E323" s="96"/>
      <c r="G323">
        <f>VLOOKUP(A323,[1]Data!$A:$H,8,0)</f>
        <v>3937531.2656995356</v>
      </c>
    </row>
    <row r="324" spans="1:7">
      <c r="A324" s="90">
        <v>1891</v>
      </c>
      <c r="B324" t="s">
        <v>363</v>
      </c>
      <c r="C324" s="97">
        <v>7235510.6229601372</v>
      </c>
      <c r="E324" s="96"/>
      <c r="G324">
        <f>VLOOKUP(A324,[1]Data!$A:$H,8,0)</f>
        <v>7235510.6229601372</v>
      </c>
    </row>
    <row r="325" spans="1:7">
      <c r="A325" s="90">
        <v>1892</v>
      </c>
      <c r="B325" t="s">
        <v>364</v>
      </c>
      <c r="C325" s="97">
        <v>8214660.519161419</v>
      </c>
      <c r="E325" s="96"/>
      <c r="G325">
        <f>VLOOKUP(A325,[1]Data!$A:$H,8,0)</f>
        <v>8214660.519161419</v>
      </c>
    </row>
    <row r="326" spans="1:7">
      <c r="A326" s="90">
        <v>1894</v>
      </c>
      <c r="B326" t="s">
        <v>365</v>
      </c>
      <c r="C326" s="97">
        <v>6265421.3301224979</v>
      </c>
      <c r="E326" s="96"/>
      <c r="G326">
        <f>VLOOKUP(A326,[1]Data!$A:$H,8,0)</f>
        <v>6265421.3301224979</v>
      </c>
    </row>
    <row r="327" spans="1:7">
      <c r="A327" s="90">
        <v>1895</v>
      </c>
      <c r="B327" t="s">
        <v>366</v>
      </c>
      <c r="C327" s="97">
        <v>19217678.651420824</v>
      </c>
      <c r="E327" s="96"/>
      <c r="G327">
        <f>VLOOKUP(A327,[1]Data!$A:$H,8,0)</f>
        <v>19217678.651420824</v>
      </c>
    </row>
    <row r="328" spans="1:7">
      <c r="A328" s="90">
        <v>1896</v>
      </c>
      <c r="B328" t="s">
        <v>367</v>
      </c>
      <c r="C328" s="97">
        <v>3233906.8279749718</v>
      </c>
      <c r="E328" s="96"/>
      <c r="G328">
        <f>VLOOKUP(A328,[1]Data!$A:$H,8,0)</f>
        <v>3233906.8279749718</v>
      </c>
    </row>
    <row r="329" spans="1:7">
      <c r="A329" s="90">
        <v>1900</v>
      </c>
      <c r="B329" t="s">
        <v>368</v>
      </c>
      <c r="C329" s="97">
        <v>34123415.465325035</v>
      </c>
      <c r="E329" s="96"/>
      <c r="G329">
        <f>VLOOKUP(A329,[1]Data!$A:$H,8,0)</f>
        <v>34123415.465325035</v>
      </c>
    </row>
    <row r="330" spans="1:7">
      <c r="A330" s="90">
        <v>1901</v>
      </c>
      <c r="B330" t="s">
        <v>369</v>
      </c>
      <c r="C330" s="97">
        <v>5022236.5199089525</v>
      </c>
      <c r="E330" s="96"/>
      <c r="G330">
        <f>VLOOKUP(A330,[1]Data!$A:$H,8,0)</f>
        <v>5022236.5199089525</v>
      </c>
    </row>
    <row r="331" spans="1:7">
      <c r="A331" s="90">
        <v>1903</v>
      </c>
      <c r="B331" t="s">
        <v>370</v>
      </c>
      <c r="C331" s="97">
        <v>3346218.0853243908</v>
      </c>
      <c r="E331" s="96"/>
      <c r="G331">
        <f>VLOOKUP(A331,[1]Data!$A:$H,8,0)</f>
        <v>3346218.0853243908</v>
      </c>
    </row>
    <row r="332" spans="1:7">
      <c r="A332" s="90">
        <v>1904</v>
      </c>
      <c r="B332" t="s">
        <v>371</v>
      </c>
      <c r="C332" s="97">
        <v>11527957.792529155</v>
      </c>
      <c r="E332" s="96"/>
      <c r="G332">
        <f>VLOOKUP(A332,[1]Data!$A:$H,8,0)</f>
        <v>11527957.792529155</v>
      </c>
    </row>
    <row r="333" spans="1:7">
      <c r="A333" s="90">
        <v>1911</v>
      </c>
      <c r="B333" t="s">
        <v>372</v>
      </c>
      <c r="C333" s="97">
        <v>10022917.901789835</v>
      </c>
      <c r="E333" s="96"/>
      <c r="G333">
        <f>VLOOKUP(A333,[1]Data!$A:$H,8,0)</f>
        <v>10022917.901789835</v>
      </c>
    </row>
    <row r="334" spans="1:7">
      <c r="A334" s="90">
        <v>1916</v>
      </c>
      <c r="B334" t="s">
        <v>373</v>
      </c>
      <c r="C334" s="97">
        <v>27066229.219148066</v>
      </c>
      <c r="E334" s="96"/>
      <c r="G334">
        <f>VLOOKUP(A334,[1]Data!$A:$H,8,0)</f>
        <v>27066229.219148066</v>
      </c>
    </row>
    <row r="335" spans="1:7">
      <c r="A335" s="90">
        <v>1924</v>
      </c>
      <c r="B335" t="s">
        <v>374</v>
      </c>
      <c r="C335" s="97">
        <v>8464292.2678599805</v>
      </c>
      <c r="E335" s="96"/>
      <c r="G335">
        <f>VLOOKUP(A335,[1]Data!$A:$H,8,0)</f>
        <v>8464292.2678599805</v>
      </c>
    </row>
    <row r="336" spans="1:7">
      <c r="A336" s="90">
        <v>1926</v>
      </c>
      <c r="B336" t="s">
        <v>375</v>
      </c>
      <c r="C336" s="97">
        <v>7432782.7017519092</v>
      </c>
      <c r="E336" s="96"/>
      <c r="G336">
        <f>VLOOKUP(A336,[1]Data!$A:$H,8,0)</f>
        <v>7432782.7017519092</v>
      </c>
    </row>
    <row r="337" spans="1:7">
      <c r="A337" s="90">
        <v>1930</v>
      </c>
      <c r="B337" t="s">
        <v>377</v>
      </c>
      <c r="C337" s="97">
        <v>35200882.866163917</v>
      </c>
      <c r="E337" s="96"/>
      <c r="G337">
        <f>VLOOKUP(A337,[1]Data!$A:$H,8,0)</f>
        <v>35200882.866163917</v>
      </c>
    </row>
    <row r="338" spans="1:7">
      <c r="A338" s="90">
        <v>1931</v>
      </c>
      <c r="B338" t="s">
        <v>378</v>
      </c>
      <c r="C338" s="97">
        <v>9777634.1052185446</v>
      </c>
      <c r="E338" s="96"/>
      <c r="G338">
        <f>VLOOKUP(A338,[1]Data!$A:$H,8,0)</f>
        <v>9777634.1052185446</v>
      </c>
    </row>
    <row r="339" spans="1:7">
      <c r="A339" s="90">
        <v>1940</v>
      </c>
      <c r="B339" t="s">
        <v>379</v>
      </c>
      <c r="C339" s="97">
        <v>13522312.479770858</v>
      </c>
      <c r="E339" s="96"/>
      <c r="G339">
        <f>VLOOKUP(A339,[1]Data!$A:$H,8,0)</f>
        <v>13522312.479770858</v>
      </c>
    </row>
    <row r="340" spans="1:7">
      <c r="A340" s="90">
        <v>1942</v>
      </c>
      <c r="B340" t="s">
        <v>380</v>
      </c>
      <c r="C340" s="97">
        <v>12823046.132459436</v>
      </c>
      <c r="E340" s="96"/>
      <c r="G340">
        <f>VLOOKUP(A340,[1]Data!$A:$H,8,0)</f>
        <v>12823046.132459436</v>
      </c>
    </row>
    <row r="341" spans="1:7">
      <c r="A341" s="90">
        <v>1945</v>
      </c>
      <c r="B341" t="s">
        <v>381</v>
      </c>
      <c r="C341" s="97">
        <v>10741383.715208324</v>
      </c>
      <c r="E341" s="96"/>
      <c r="G341">
        <f>VLOOKUP(A341,[1]Data!$A:$H,8,0)</f>
        <v>10741383.715208324</v>
      </c>
    </row>
    <row r="342" spans="1:7">
      <c r="A342" s="90">
        <v>1948</v>
      </c>
      <c r="B342" t="s">
        <v>382</v>
      </c>
      <c r="C342" s="97">
        <v>13083152.804272506</v>
      </c>
      <c r="E342" s="96"/>
      <c r="G342">
        <f>VLOOKUP(A342,[1]Data!$A:$H,8,0)</f>
        <v>13083152.804272506</v>
      </c>
    </row>
    <row r="343" spans="1:7">
      <c r="A343" s="90">
        <v>1949</v>
      </c>
      <c r="B343" t="s">
        <v>383</v>
      </c>
      <c r="C343" s="97">
        <v>15833484.581147108</v>
      </c>
      <c r="E343" s="96"/>
      <c r="G343">
        <f>VLOOKUP(A343,[1]Data!$A:$H,8,0)</f>
        <v>15833484.581147108</v>
      </c>
    </row>
    <row r="344" spans="1:7">
      <c r="A344" s="90">
        <v>1950</v>
      </c>
      <c r="B344" t="s">
        <v>384</v>
      </c>
      <c r="C344" s="97">
        <v>7971915.2659909464</v>
      </c>
      <c r="E344" s="96"/>
      <c r="G344">
        <f>VLOOKUP(A344,[1]Data!$A:$H,8,0)</f>
        <v>7971915.2659909464</v>
      </c>
    </row>
    <row r="345" spans="1:7">
      <c r="A345" s="90">
        <v>1952</v>
      </c>
      <c r="B345" t="s">
        <v>385</v>
      </c>
      <c r="C345" s="97">
        <v>29025051.639558889</v>
      </c>
      <c r="E345" s="96"/>
      <c r="G345">
        <f>VLOOKUP(A345,[1]Data!$A:$H,8,0)</f>
        <v>29025051.639558889</v>
      </c>
    </row>
    <row r="346" spans="1:7">
      <c r="A346" s="90">
        <v>1954</v>
      </c>
      <c r="B346" t="s">
        <v>591</v>
      </c>
      <c r="C346" s="97">
        <v>7503189.2254852792</v>
      </c>
      <c r="E346" s="96"/>
      <c r="G346">
        <f>VLOOKUP(A346,[1]Data!$A:$H,8,0)</f>
        <v>7503189.2254852792</v>
      </c>
    </row>
    <row r="347" spans="1:7">
      <c r="A347" s="90">
        <v>1955</v>
      </c>
      <c r="B347" t="s">
        <v>386</v>
      </c>
      <c r="C347" s="97">
        <v>6317246.7975233058</v>
      </c>
      <c r="E347" s="96"/>
      <c r="G347">
        <f>VLOOKUP(A347,[1]Data!$A:$H,8,0)</f>
        <v>6317246.7975233058</v>
      </c>
    </row>
    <row r="348" spans="1:7">
      <c r="A348" s="90">
        <v>1959</v>
      </c>
      <c r="B348" t="s">
        <v>592</v>
      </c>
      <c r="C348" s="97">
        <v>7909767.1846853886</v>
      </c>
      <c r="E348" s="96"/>
      <c r="G348">
        <f>VLOOKUP(A348,[1]Data!$A:$H,8,0)</f>
        <v>7909767.1846853886</v>
      </c>
    </row>
    <row r="349" spans="1:7">
      <c r="A349" s="90">
        <v>1960</v>
      </c>
      <c r="B349" t="s">
        <v>593</v>
      </c>
      <c r="C349" s="97">
        <v>7667112.9683872033</v>
      </c>
      <c r="E349" s="96"/>
      <c r="G349">
        <f>VLOOKUP(A349,[1]Data!$A:$H,8,0)</f>
        <v>7667112.9683872033</v>
      </c>
    </row>
    <row r="350" spans="1:7">
      <c r="A350" s="90">
        <v>1961</v>
      </c>
      <c r="B350" t="s">
        <v>594</v>
      </c>
      <c r="C350" s="97">
        <v>10853757.499823458</v>
      </c>
      <c r="E350" s="96"/>
      <c r="G350">
        <f>VLOOKUP(A350,[1]Data!$A:$H,8,0)</f>
        <v>10853757.499823458</v>
      </c>
    </row>
    <row r="351" spans="1:7">
      <c r="A351" s="90">
        <v>1963</v>
      </c>
      <c r="B351" t="s">
        <v>595</v>
      </c>
      <c r="C351" s="97">
        <v>13559335.440446738</v>
      </c>
      <c r="E351" s="96"/>
      <c r="G351">
        <f>VLOOKUP(A351,[1]Data!$A:$H,8,0)</f>
        <v>13559335.440446738</v>
      </c>
    </row>
    <row r="352" spans="1:7">
      <c r="A352" s="90">
        <v>1966</v>
      </c>
      <c r="B352" t="s">
        <v>596</v>
      </c>
      <c r="C352" s="97">
        <v>16654581.119704301</v>
      </c>
      <c r="E352" s="96"/>
      <c r="G352">
        <f>VLOOKUP(A352,[1]Data!$A:$H,8,0)</f>
        <v>16654581.119704301</v>
      </c>
    </row>
    <row r="353" spans="1:7">
      <c r="A353" s="90">
        <v>1969</v>
      </c>
      <c r="B353" t="s">
        <v>597</v>
      </c>
      <c r="C353" s="97">
        <v>15321661.662415816</v>
      </c>
      <c r="E353" s="96"/>
      <c r="G353">
        <f>VLOOKUP(A353,[1]Data!$A:$H,8,0)</f>
        <v>15321661.662415816</v>
      </c>
    </row>
    <row r="354" spans="1:7">
      <c r="A354" s="90">
        <v>1970</v>
      </c>
      <c r="B354" t="s">
        <v>598</v>
      </c>
      <c r="C354" s="97">
        <v>16634180.009508742</v>
      </c>
      <c r="E354" s="96"/>
      <c r="G354">
        <f>VLOOKUP(A354,[1]Data!$A:$H,8,0)</f>
        <v>16634180.009508742</v>
      </c>
    </row>
    <row r="355" spans="1:7">
      <c r="A355" s="90">
        <v>1978</v>
      </c>
      <c r="B355" t="s">
        <v>599</v>
      </c>
      <c r="C355" s="97">
        <v>5297687.1886593746</v>
      </c>
      <c r="E355" s="96"/>
      <c r="G355">
        <f>VLOOKUP(A355,[1]Data!$A:$H,8,0)</f>
        <v>5297687.1886593746</v>
      </c>
    </row>
    <row r="356" spans="1:7">
      <c r="A356" s="90">
        <v>1979</v>
      </c>
      <c r="B356" t="s">
        <v>603</v>
      </c>
      <c r="C356" s="97">
        <v>23981876.860610548</v>
      </c>
      <c r="E356" s="96"/>
      <c r="G356">
        <f>VLOOKUP(A356,[1]Data!$A:$H,8,0)</f>
        <v>23981876.860610548</v>
      </c>
    </row>
  </sheetData>
  <pageMargins left="0.7" right="0.7" top="0.75" bottom="0.75" header="0.3" footer="0.3"/>
  <pageSetup paperSize="9" orientation="portrait" horizontalDpi="0" verticalDpi="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E6D67-A679-461A-85AA-FD39DBAAE49E}">
  <dimension ref="A1:R395"/>
  <sheetViews>
    <sheetView workbookViewId="0">
      <selection activeCell="C4" sqref="C4"/>
    </sheetView>
  </sheetViews>
  <sheetFormatPr defaultRowHeight="15"/>
  <cols>
    <col min="2" max="2" width="29.28515625" bestFit="1" customWidth="1"/>
    <col min="3" max="3" width="21" bestFit="1" customWidth="1"/>
    <col min="4" max="4" width="14" bestFit="1" customWidth="1"/>
    <col min="5" max="5" width="12.28515625" bestFit="1" customWidth="1"/>
    <col min="6" max="6" width="14.7109375" style="128" bestFit="1" customWidth="1"/>
    <col min="7" max="8" width="12.85546875" style="101" bestFit="1" customWidth="1"/>
    <col min="9" max="10" width="11.85546875" style="101" bestFit="1" customWidth="1"/>
    <col min="11" max="11" width="11.42578125" style="101" bestFit="1" customWidth="1"/>
    <col min="12" max="12" width="11.85546875" style="101" bestFit="1" customWidth="1"/>
    <col min="13" max="13" width="11.42578125" style="101" bestFit="1" customWidth="1"/>
    <col min="14" max="14" width="12" style="101" bestFit="1" customWidth="1"/>
    <col min="15" max="15" width="12.85546875" style="101" bestFit="1" customWidth="1"/>
    <col min="16" max="16" width="12.5703125" style="101" bestFit="1" customWidth="1"/>
    <col min="17" max="17" width="9.140625" style="101"/>
    <col min="18" max="18" width="11.42578125" style="101" bestFit="1" customWidth="1"/>
  </cols>
  <sheetData>
    <row r="1" spans="1:18">
      <c r="A1" s="102"/>
      <c r="B1" s="106" t="s">
        <v>605</v>
      </c>
      <c r="C1" s="103" t="s">
        <v>0</v>
      </c>
      <c r="F1" s="140" t="s">
        <v>1007</v>
      </c>
      <c r="G1" s="141"/>
      <c r="H1" s="141"/>
      <c r="I1" s="141"/>
      <c r="J1" s="141"/>
      <c r="K1" s="141"/>
      <c r="L1" s="141"/>
      <c r="M1" s="141"/>
      <c r="N1" s="141"/>
      <c r="O1" s="141"/>
      <c r="P1" s="142"/>
      <c r="R1" s="91" t="s">
        <v>1</v>
      </c>
    </row>
    <row r="2" spans="1:18" ht="51.75">
      <c r="A2" s="102"/>
      <c r="B2" s="103"/>
      <c r="C2" s="104" t="s">
        <v>2</v>
      </c>
      <c r="D2" s="104" t="s">
        <v>3</v>
      </c>
      <c r="E2" s="105" t="s">
        <v>4</v>
      </c>
      <c r="F2" s="118" t="s">
        <v>994</v>
      </c>
      <c r="G2" s="119" t="s">
        <v>995</v>
      </c>
      <c r="H2" s="119" t="s">
        <v>996</v>
      </c>
      <c r="I2" s="119" t="s">
        <v>997</v>
      </c>
      <c r="J2" s="119" t="s">
        <v>998</v>
      </c>
      <c r="K2" s="119" t="s">
        <v>999</v>
      </c>
      <c r="L2" s="119" t="s">
        <v>1000</v>
      </c>
      <c r="M2" s="119" t="s">
        <v>1001</v>
      </c>
      <c r="N2" s="119" t="s">
        <v>1002</v>
      </c>
      <c r="O2" s="119" t="s">
        <v>1003</v>
      </c>
      <c r="P2" s="120" t="s">
        <v>1004</v>
      </c>
      <c r="R2" s="93" t="s">
        <v>2</v>
      </c>
    </row>
    <row r="3" spans="1:18">
      <c r="A3" s="102"/>
      <c r="B3" s="103" t="s">
        <v>5</v>
      </c>
      <c r="C3" s="104" t="s">
        <v>601</v>
      </c>
      <c r="D3" s="104" t="s">
        <v>387</v>
      </c>
      <c r="E3" s="104" t="s">
        <v>387</v>
      </c>
      <c r="F3" s="93" t="s">
        <v>387</v>
      </c>
      <c r="G3" s="93" t="s">
        <v>387</v>
      </c>
      <c r="H3" s="93" t="s">
        <v>387</v>
      </c>
      <c r="I3" s="93" t="s">
        <v>387</v>
      </c>
      <c r="J3" s="93" t="s">
        <v>387</v>
      </c>
      <c r="K3" s="93" t="s">
        <v>387</v>
      </c>
      <c r="L3" s="93" t="s">
        <v>387</v>
      </c>
      <c r="M3" s="93" t="s">
        <v>387</v>
      </c>
      <c r="N3" s="93" t="s">
        <v>387</v>
      </c>
      <c r="O3" s="93" t="s">
        <v>387</v>
      </c>
      <c r="P3" s="94" t="s">
        <v>387</v>
      </c>
      <c r="R3" s="93" t="s">
        <v>387</v>
      </c>
    </row>
    <row r="4" spans="1:18">
      <c r="A4" s="102">
        <v>0</v>
      </c>
      <c r="B4" s="103" t="s">
        <v>600</v>
      </c>
      <c r="C4" s="111">
        <f>SUM(C5:C359)</f>
        <v>5964787902.0000038</v>
      </c>
      <c r="D4" s="129">
        <f>SUM(D5:D359)</f>
        <v>6048412777.6599998</v>
      </c>
      <c r="E4" s="129">
        <f>SUM(E5:E359)</f>
        <v>131975182.54999998</v>
      </c>
      <c r="F4" s="121">
        <f t="shared" ref="F4:P4" si="0">SUM(F5:F384)</f>
        <v>5480614517.21</v>
      </c>
      <c r="G4" s="121">
        <f t="shared" si="0"/>
        <v>117929951.95</v>
      </c>
      <c r="H4" s="121">
        <f t="shared" si="0"/>
        <v>335758313.34000009</v>
      </c>
      <c r="I4" s="121">
        <f t="shared" si="0"/>
        <v>4621548.0199999996</v>
      </c>
      <c r="J4" s="121">
        <f t="shared" si="0"/>
        <v>30102741.599999998</v>
      </c>
      <c r="K4" s="121">
        <f t="shared" si="0"/>
        <v>277274.31</v>
      </c>
      <c r="L4" s="121">
        <f t="shared" si="0"/>
        <v>37739045.459999993</v>
      </c>
      <c r="M4" s="121">
        <f t="shared" si="0"/>
        <v>8087079.3700000001</v>
      </c>
      <c r="N4" s="121">
        <f>SUM(N5:N384)</f>
        <v>74819</v>
      </c>
      <c r="O4" s="121">
        <f>SUM(O5:O384)</f>
        <v>164198160.04999998</v>
      </c>
      <c r="P4" s="122">
        <f t="shared" si="0"/>
        <v>984509.9</v>
      </c>
      <c r="R4" s="123">
        <v>3810916</v>
      </c>
    </row>
    <row r="5" spans="1:18">
      <c r="A5" s="10">
        <v>3</v>
      </c>
      <c r="B5" s="11" t="s">
        <v>7</v>
      </c>
      <c r="C5" s="100">
        <v>6124843.0777946459</v>
      </c>
      <c r="D5" s="100">
        <v>6533035</v>
      </c>
      <c r="E5" s="107">
        <v>92755</v>
      </c>
      <c r="F5" s="124">
        <v>5867324</v>
      </c>
      <c r="G5" s="124">
        <v>90787</v>
      </c>
      <c r="H5" s="124">
        <v>415941</v>
      </c>
      <c r="I5" s="124">
        <v>1968</v>
      </c>
      <c r="J5" s="124">
        <v>26093</v>
      </c>
      <c r="K5" s="124">
        <v>0</v>
      </c>
      <c r="L5" s="124">
        <v>0</v>
      </c>
      <c r="M5" s="124">
        <v>0</v>
      </c>
      <c r="N5" s="124">
        <v>0</v>
      </c>
      <c r="O5" s="124">
        <v>223677</v>
      </c>
      <c r="P5" s="125">
        <v>0</v>
      </c>
      <c r="R5" s="126">
        <v>268.38973365039328</v>
      </c>
    </row>
    <row r="6" spans="1:18">
      <c r="A6" s="10">
        <v>10</v>
      </c>
      <c r="B6" s="11" t="s">
        <v>10</v>
      </c>
      <c r="C6" s="100">
        <v>13430372.891065102</v>
      </c>
      <c r="D6" s="100">
        <v>13505982</v>
      </c>
      <c r="E6" s="107">
        <v>192738</v>
      </c>
      <c r="F6" s="124">
        <v>12309267</v>
      </c>
      <c r="G6" s="124">
        <v>191318</v>
      </c>
      <c r="H6" s="124">
        <v>780128</v>
      </c>
      <c r="I6" s="124">
        <v>1420</v>
      </c>
      <c r="J6" s="124">
        <v>55709</v>
      </c>
      <c r="K6" s="124">
        <v>0</v>
      </c>
      <c r="L6" s="124">
        <v>0</v>
      </c>
      <c r="M6" s="124">
        <v>0</v>
      </c>
      <c r="N6" s="124">
        <v>0</v>
      </c>
      <c r="O6" s="124">
        <v>360878</v>
      </c>
      <c r="P6" s="125">
        <v>0</v>
      </c>
      <c r="R6" s="126">
        <v>920.43552866629614</v>
      </c>
    </row>
    <row r="7" spans="1:18">
      <c r="A7" s="10">
        <v>14</v>
      </c>
      <c r="B7" s="11" t="s">
        <v>11</v>
      </c>
      <c r="C7" s="100">
        <v>145167472.59909186</v>
      </c>
      <c r="D7" s="100">
        <v>165345799</v>
      </c>
      <c r="E7" s="107">
        <v>4068193</v>
      </c>
      <c r="F7" s="124">
        <v>152458848</v>
      </c>
      <c r="G7" s="124">
        <v>3726692</v>
      </c>
      <c r="H7" s="124">
        <v>7368783</v>
      </c>
      <c r="I7" s="124">
        <v>61431</v>
      </c>
      <c r="J7" s="124">
        <v>570276</v>
      </c>
      <c r="K7" s="124">
        <v>3048</v>
      </c>
      <c r="L7" s="124">
        <v>2930178</v>
      </c>
      <c r="M7" s="124">
        <v>266101</v>
      </c>
      <c r="N7" s="124">
        <v>10808</v>
      </c>
      <c r="O7" s="124">
        <v>2017714</v>
      </c>
      <c r="P7" s="125">
        <v>113</v>
      </c>
      <c r="R7" s="126">
        <v>95953.143739388528</v>
      </c>
    </row>
    <row r="8" spans="1:18">
      <c r="A8" s="10">
        <v>24</v>
      </c>
      <c r="B8" s="11" t="s">
        <v>15</v>
      </c>
      <c r="C8" s="100">
        <v>3070682.6001055897</v>
      </c>
      <c r="D8" s="100">
        <v>3125878</v>
      </c>
      <c r="E8" s="107">
        <v>60361</v>
      </c>
      <c r="F8" s="124">
        <v>2636321</v>
      </c>
      <c r="G8" s="124">
        <v>59216</v>
      </c>
      <c r="H8" s="124">
        <v>335587</v>
      </c>
      <c r="I8" s="124">
        <v>1145</v>
      </c>
      <c r="J8" s="124">
        <v>35171</v>
      </c>
      <c r="K8" s="124">
        <v>0</v>
      </c>
      <c r="L8" s="124">
        <v>0</v>
      </c>
      <c r="M8" s="124">
        <v>0</v>
      </c>
      <c r="N8" s="124">
        <v>0</v>
      </c>
      <c r="O8" s="124">
        <v>118799</v>
      </c>
      <c r="P8" s="125">
        <v>0</v>
      </c>
      <c r="R8" s="126">
        <v>505.63213242188567</v>
      </c>
    </row>
    <row r="9" spans="1:18">
      <c r="A9" s="10">
        <v>34</v>
      </c>
      <c r="B9" s="11" t="s">
        <v>17</v>
      </c>
      <c r="C9" s="100">
        <v>84440634.971705049</v>
      </c>
      <c r="D9" s="100">
        <v>81243922</v>
      </c>
      <c r="E9" s="107">
        <v>2445635</v>
      </c>
      <c r="F9" s="124">
        <v>73318601</v>
      </c>
      <c r="G9" s="124">
        <v>2280726</v>
      </c>
      <c r="H9" s="124">
        <v>4688896</v>
      </c>
      <c r="I9" s="124">
        <v>37389</v>
      </c>
      <c r="J9" s="124">
        <v>315340</v>
      </c>
      <c r="K9" s="124">
        <v>0</v>
      </c>
      <c r="L9" s="124">
        <v>848112</v>
      </c>
      <c r="M9" s="124">
        <v>127520</v>
      </c>
      <c r="N9" s="124">
        <v>0</v>
      </c>
      <c r="O9" s="124">
        <v>2072973</v>
      </c>
      <c r="P9" s="125">
        <v>0</v>
      </c>
      <c r="R9" s="126">
        <v>119033.53077128594</v>
      </c>
    </row>
    <row r="10" spans="1:18">
      <c r="A10" s="10">
        <v>37</v>
      </c>
      <c r="B10" s="11" t="s">
        <v>18</v>
      </c>
      <c r="C10" s="100">
        <v>13399464.951796062</v>
      </c>
      <c r="D10" s="100">
        <v>14167893</v>
      </c>
      <c r="E10" s="107">
        <v>483518</v>
      </c>
      <c r="F10" s="124">
        <v>12126259</v>
      </c>
      <c r="G10" s="124">
        <v>467253</v>
      </c>
      <c r="H10" s="124">
        <v>837922</v>
      </c>
      <c r="I10" s="124">
        <v>3149</v>
      </c>
      <c r="J10" s="124">
        <v>145168</v>
      </c>
      <c r="K10" s="124">
        <v>0</v>
      </c>
      <c r="L10" s="124">
        <v>67887</v>
      </c>
      <c r="M10" s="124">
        <v>7596</v>
      </c>
      <c r="N10" s="124">
        <v>0</v>
      </c>
      <c r="O10" s="124">
        <v>990657</v>
      </c>
      <c r="P10" s="125">
        <v>5520</v>
      </c>
      <c r="R10" s="126">
        <v>11723.616710235559</v>
      </c>
    </row>
    <row r="11" spans="1:18">
      <c r="A11" s="10">
        <v>47</v>
      </c>
      <c r="B11" s="11" t="s">
        <v>19</v>
      </c>
      <c r="C11" s="100">
        <v>12413228.847458687</v>
      </c>
      <c r="D11" s="100">
        <v>13690629</v>
      </c>
      <c r="E11" s="107">
        <v>279205</v>
      </c>
      <c r="F11" s="124">
        <v>12198736</v>
      </c>
      <c r="G11" s="124">
        <v>217455</v>
      </c>
      <c r="H11" s="124">
        <v>659460</v>
      </c>
      <c r="I11" s="124">
        <v>714</v>
      </c>
      <c r="J11" s="124">
        <v>24599</v>
      </c>
      <c r="K11" s="124">
        <v>719</v>
      </c>
      <c r="L11" s="124">
        <v>132421</v>
      </c>
      <c r="M11" s="124">
        <v>39659</v>
      </c>
      <c r="N11" s="124">
        <v>0</v>
      </c>
      <c r="O11" s="124">
        <v>675413</v>
      </c>
      <c r="P11" s="125">
        <v>20658</v>
      </c>
      <c r="R11" s="126">
        <v>20609.647647013699</v>
      </c>
    </row>
    <row r="12" spans="1:18">
      <c r="A12" s="10">
        <v>50</v>
      </c>
      <c r="B12" s="11" t="s">
        <v>20</v>
      </c>
      <c r="C12" s="100">
        <v>4538095.3738188287</v>
      </c>
      <c r="D12" s="100">
        <v>4071393</v>
      </c>
      <c r="E12" s="107">
        <v>97569</v>
      </c>
      <c r="F12" s="124">
        <v>3546868</v>
      </c>
      <c r="G12" s="124">
        <v>91093</v>
      </c>
      <c r="H12" s="124">
        <v>352981</v>
      </c>
      <c r="I12" s="124">
        <v>495</v>
      </c>
      <c r="J12" s="124">
        <v>21334</v>
      </c>
      <c r="K12" s="124">
        <v>0</v>
      </c>
      <c r="L12" s="124">
        <v>61615</v>
      </c>
      <c r="M12" s="124">
        <v>5981</v>
      </c>
      <c r="N12" s="124">
        <v>0</v>
      </c>
      <c r="O12" s="124">
        <v>88595</v>
      </c>
      <c r="P12" s="125">
        <v>0</v>
      </c>
      <c r="R12" s="126">
        <v>10769.420578231136</v>
      </c>
    </row>
    <row r="13" spans="1:18">
      <c r="A13" s="10">
        <v>59</v>
      </c>
      <c r="B13" s="11" t="s">
        <v>24</v>
      </c>
      <c r="C13" s="100">
        <v>9528564.0487246774</v>
      </c>
      <c r="D13" s="100">
        <v>9033801</v>
      </c>
      <c r="E13" s="107">
        <v>162906</v>
      </c>
      <c r="F13" s="124">
        <v>7713923</v>
      </c>
      <c r="G13" s="124">
        <v>153411</v>
      </c>
      <c r="H13" s="124">
        <v>916762</v>
      </c>
      <c r="I13" s="124">
        <v>1023</v>
      </c>
      <c r="J13" s="124">
        <v>27261</v>
      </c>
      <c r="K13" s="124">
        <v>38</v>
      </c>
      <c r="L13" s="124">
        <v>24845</v>
      </c>
      <c r="M13" s="124">
        <v>8434</v>
      </c>
      <c r="N13" s="124">
        <v>0</v>
      </c>
      <c r="O13" s="124">
        <v>351010</v>
      </c>
      <c r="P13" s="125">
        <v>0</v>
      </c>
      <c r="R13" s="126">
        <v>7612.0272484660882</v>
      </c>
    </row>
    <row r="14" spans="1:18">
      <c r="A14" s="10">
        <v>60</v>
      </c>
      <c r="B14" s="11" t="s">
        <v>25</v>
      </c>
      <c r="C14" s="100">
        <v>169873.61865599325</v>
      </c>
      <c r="D14" s="100">
        <v>177191</v>
      </c>
      <c r="E14" s="107">
        <v>1085</v>
      </c>
      <c r="F14" s="124">
        <v>59589</v>
      </c>
      <c r="G14" s="124">
        <v>1085</v>
      </c>
      <c r="H14" s="124">
        <v>36050</v>
      </c>
      <c r="I14" s="124">
        <v>0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24">
        <v>81552</v>
      </c>
      <c r="P14" s="125">
        <v>0</v>
      </c>
      <c r="R14" s="126">
        <v>0</v>
      </c>
    </row>
    <row r="15" spans="1:18">
      <c r="A15" s="10">
        <v>72</v>
      </c>
      <c r="B15" s="11" t="s">
        <v>26</v>
      </c>
      <c r="C15" s="100">
        <v>7323875.4885562453</v>
      </c>
      <c r="D15" s="100">
        <v>7544929</v>
      </c>
      <c r="E15" s="107">
        <v>162789</v>
      </c>
      <c r="F15" s="124">
        <v>6772699</v>
      </c>
      <c r="G15" s="124">
        <v>148463</v>
      </c>
      <c r="H15" s="124">
        <v>528869</v>
      </c>
      <c r="I15" s="124">
        <v>649</v>
      </c>
      <c r="J15" s="124">
        <v>16610</v>
      </c>
      <c r="K15" s="124">
        <v>0</v>
      </c>
      <c r="L15" s="124">
        <v>62611</v>
      </c>
      <c r="M15" s="124">
        <v>13677</v>
      </c>
      <c r="N15" s="124">
        <v>0</v>
      </c>
      <c r="O15" s="124">
        <v>164140</v>
      </c>
      <c r="P15" s="125">
        <v>0</v>
      </c>
      <c r="R15" s="126">
        <v>3524.8753782342574</v>
      </c>
    </row>
    <row r="16" spans="1:18">
      <c r="A16" s="10">
        <v>74</v>
      </c>
      <c r="B16" s="11" t="s">
        <v>27</v>
      </c>
      <c r="C16" s="100">
        <v>18439547.484928124</v>
      </c>
      <c r="D16" s="100">
        <v>19284405</v>
      </c>
      <c r="E16" s="107">
        <v>106703</v>
      </c>
      <c r="F16" s="124">
        <v>16548435</v>
      </c>
      <c r="G16" s="124">
        <v>79771</v>
      </c>
      <c r="H16" s="124">
        <v>1509160</v>
      </c>
      <c r="I16" s="124">
        <v>0</v>
      </c>
      <c r="J16" s="124">
        <v>283301</v>
      </c>
      <c r="K16" s="124">
        <v>505</v>
      </c>
      <c r="L16" s="124">
        <v>389732</v>
      </c>
      <c r="M16" s="124">
        <v>26427</v>
      </c>
      <c r="N16" s="124">
        <v>0</v>
      </c>
      <c r="O16" s="124">
        <v>553777</v>
      </c>
      <c r="P16" s="125">
        <v>0</v>
      </c>
      <c r="R16" s="126">
        <v>23635.459378412779</v>
      </c>
    </row>
    <row r="17" spans="1:18">
      <c r="A17" s="10">
        <v>80</v>
      </c>
      <c r="B17" s="11" t="s">
        <v>29</v>
      </c>
      <c r="C17" s="100">
        <v>74715771.591407359</v>
      </c>
      <c r="D17" s="100">
        <v>87850161</v>
      </c>
      <c r="E17" s="107">
        <v>2784484</v>
      </c>
      <c r="F17" s="124">
        <v>79444315</v>
      </c>
      <c r="G17" s="124">
        <v>2409385</v>
      </c>
      <c r="H17" s="124">
        <v>5521056</v>
      </c>
      <c r="I17" s="124">
        <v>191410</v>
      </c>
      <c r="J17" s="124">
        <v>605435</v>
      </c>
      <c r="K17" s="124">
        <v>194</v>
      </c>
      <c r="L17" s="124">
        <v>1220352</v>
      </c>
      <c r="M17" s="124">
        <v>183495</v>
      </c>
      <c r="N17" s="124">
        <v>0</v>
      </c>
      <c r="O17" s="124">
        <v>1059003</v>
      </c>
      <c r="P17" s="125">
        <v>0</v>
      </c>
      <c r="R17" s="126">
        <v>51533.196340841816</v>
      </c>
    </row>
    <row r="18" spans="1:18">
      <c r="A18" s="10">
        <v>85</v>
      </c>
      <c r="B18" s="11" t="s">
        <v>30</v>
      </c>
      <c r="C18" s="100">
        <v>8096322.660012491</v>
      </c>
      <c r="D18" s="100">
        <v>7905140</v>
      </c>
      <c r="E18" s="107">
        <v>165591</v>
      </c>
      <c r="F18" s="124">
        <v>6876472</v>
      </c>
      <c r="G18" s="124">
        <v>154287</v>
      </c>
      <c r="H18" s="124">
        <v>609435</v>
      </c>
      <c r="I18" s="124">
        <v>6379</v>
      </c>
      <c r="J18" s="124">
        <v>92872</v>
      </c>
      <c r="K18" s="124">
        <v>232</v>
      </c>
      <c r="L18" s="124">
        <v>32494</v>
      </c>
      <c r="M18" s="124">
        <v>4693</v>
      </c>
      <c r="N18" s="124">
        <v>0</v>
      </c>
      <c r="O18" s="124">
        <v>293867</v>
      </c>
      <c r="P18" s="125">
        <v>0</v>
      </c>
      <c r="R18" s="126">
        <v>5294.5525272722189</v>
      </c>
    </row>
    <row r="19" spans="1:18">
      <c r="A19" s="10">
        <v>86</v>
      </c>
      <c r="B19" s="11" t="s">
        <v>31</v>
      </c>
      <c r="C19" s="100">
        <v>7938361.61532507</v>
      </c>
      <c r="D19" s="100">
        <v>8200852</v>
      </c>
      <c r="E19" s="107">
        <v>165704</v>
      </c>
      <c r="F19" s="124">
        <v>6849995</v>
      </c>
      <c r="G19" s="124">
        <v>153945</v>
      </c>
      <c r="H19" s="124">
        <v>884790</v>
      </c>
      <c r="I19" s="124">
        <v>3947</v>
      </c>
      <c r="J19" s="124">
        <v>109707</v>
      </c>
      <c r="K19" s="124">
        <v>481</v>
      </c>
      <c r="L19" s="124">
        <v>169535</v>
      </c>
      <c r="M19" s="124">
        <v>7331</v>
      </c>
      <c r="N19" s="124">
        <v>0</v>
      </c>
      <c r="O19" s="124">
        <v>186825</v>
      </c>
      <c r="P19" s="125">
        <v>0</v>
      </c>
      <c r="R19" s="126">
        <v>2782.7777646909199</v>
      </c>
    </row>
    <row r="20" spans="1:18">
      <c r="A20" s="10">
        <v>88</v>
      </c>
      <c r="B20" s="11" t="s">
        <v>32</v>
      </c>
      <c r="C20" s="100">
        <v>142242.51719713429</v>
      </c>
      <c r="D20" s="100">
        <v>142024</v>
      </c>
      <c r="E20" s="107">
        <v>1816</v>
      </c>
      <c r="F20" s="124">
        <v>112698</v>
      </c>
      <c r="G20" s="124">
        <v>1816</v>
      </c>
      <c r="H20" s="124">
        <v>16610</v>
      </c>
      <c r="I20" s="124">
        <v>0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24">
        <v>12716</v>
      </c>
      <c r="P20" s="125">
        <v>0</v>
      </c>
      <c r="R20" s="126">
        <v>0</v>
      </c>
    </row>
    <row r="21" spans="1:18">
      <c r="A21" s="10">
        <v>90</v>
      </c>
      <c r="B21" s="11" t="s">
        <v>33</v>
      </c>
      <c r="C21" s="100">
        <v>24848094.865958571</v>
      </c>
      <c r="D21" s="100">
        <v>25684455</v>
      </c>
      <c r="E21" s="107">
        <v>469544</v>
      </c>
      <c r="F21" s="124">
        <v>23006885</v>
      </c>
      <c r="G21" s="124">
        <v>411720</v>
      </c>
      <c r="H21" s="124">
        <v>1906703</v>
      </c>
      <c r="I21" s="124">
        <v>14749</v>
      </c>
      <c r="J21" s="124">
        <v>147639</v>
      </c>
      <c r="K21" s="124">
        <v>0</v>
      </c>
      <c r="L21" s="124">
        <v>115287</v>
      </c>
      <c r="M21" s="124">
        <v>43075</v>
      </c>
      <c r="N21" s="124">
        <v>0</v>
      </c>
      <c r="O21" s="124">
        <v>507941</v>
      </c>
      <c r="P21" s="125">
        <v>0</v>
      </c>
      <c r="R21" s="126">
        <v>11091.06448534795</v>
      </c>
    </row>
    <row r="22" spans="1:18">
      <c r="A22" s="10">
        <v>93</v>
      </c>
      <c r="B22" s="11" t="s">
        <v>34</v>
      </c>
      <c r="C22" s="100">
        <v>328658.83904568275</v>
      </c>
      <c r="D22" s="100">
        <v>321239</v>
      </c>
      <c r="E22" s="107">
        <v>2361</v>
      </c>
      <c r="F22" s="124">
        <v>218728</v>
      </c>
      <c r="G22" s="124">
        <v>457</v>
      </c>
      <c r="H22" s="124">
        <v>75956</v>
      </c>
      <c r="I22" s="124">
        <v>1614</v>
      </c>
      <c r="J22" s="124">
        <v>9818</v>
      </c>
      <c r="K22" s="124">
        <v>290</v>
      </c>
      <c r="L22" s="124">
        <v>16091</v>
      </c>
      <c r="M22" s="124">
        <v>0</v>
      </c>
      <c r="N22" s="124">
        <v>0</v>
      </c>
      <c r="O22" s="124">
        <v>646</v>
      </c>
      <c r="P22" s="125">
        <v>0</v>
      </c>
      <c r="R22" s="126">
        <v>273.40438393701908</v>
      </c>
    </row>
    <row r="23" spans="1:18">
      <c r="A23" s="10">
        <v>96</v>
      </c>
      <c r="B23" s="11" t="s">
        <v>35</v>
      </c>
      <c r="C23" s="100">
        <v>133657.51804696611</v>
      </c>
      <c r="D23" s="100">
        <v>102874</v>
      </c>
      <c r="E23" s="107">
        <v>312</v>
      </c>
      <c r="F23" s="124">
        <v>95297</v>
      </c>
      <c r="G23" s="124">
        <v>12</v>
      </c>
      <c r="H23" s="124">
        <v>7577</v>
      </c>
      <c r="I23" s="124">
        <v>300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24">
        <v>0</v>
      </c>
      <c r="P23" s="125">
        <v>0</v>
      </c>
      <c r="R23" s="126">
        <v>0</v>
      </c>
    </row>
    <row r="24" spans="1:18">
      <c r="A24" s="10">
        <v>98</v>
      </c>
      <c r="B24" s="11" t="s">
        <v>36</v>
      </c>
      <c r="C24" s="100">
        <v>6920087.3309455793</v>
      </c>
      <c r="D24" s="100">
        <v>6796078</v>
      </c>
      <c r="E24" s="107">
        <v>196613</v>
      </c>
      <c r="F24" s="124">
        <v>5949197</v>
      </c>
      <c r="G24" s="124">
        <v>193421</v>
      </c>
      <c r="H24" s="124">
        <v>464035</v>
      </c>
      <c r="I24" s="124">
        <v>1100</v>
      </c>
      <c r="J24" s="124">
        <v>62581</v>
      </c>
      <c r="K24" s="124">
        <v>0</v>
      </c>
      <c r="L24" s="124">
        <v>28906</v>
      </c>
      <c r="M24" s="124">
        <v>2092</v>
      </c>
      <c r="N24" s="124">
        <v>0</v>
      </c>
      <c r="O24" s="124">
        <v>291359</v>
      </c>
      <c r="P24" s="125">
        <v>0</v>
      </c>
      <c r="R24" s="126">
        <v>6296.5644091927797</v>
      </c>
    </row>
    <row r="25" spans="1:18">
      <c r="A25" s="10">
        <v>106</v>
      </c>
      <c r="B25" s="11" t="s">
        <v>37</v>
      </c>
      <c r="C25" s="100">
        <v>27783400.943779752</v>
      </c>
      <c r="D25" s="100">
        <v>29039078</v>
      </c>
      <c r="E25" s="107">
        <v>259088</v>
      </c>
      <c r="F25" s="124">
        <v>26339943</v>
      </c>
      <c r="G25" s="124">
        <v>24985</v>
      </c>
      <c r="H25" s="124">
        <v>1355096</v>
      </c>
      <c r="I25" s="124">
        <v>4449</v>
      </c>
      <c r="J25" s="124">
        <v>100718</v>
      </c>
      <c r="K25" s="124">
        <v>6620</v>
      </c>
      <c r="L25" s="124">
        <v>512262</v>
      </c>
      <c r="M25" s="124">
        <v>223034</v>
      </c>
      <c r="N25" s="124">
        <v>0</v>
      </c>
      <c r="O25" s="124">
        <v>731059</v>
      </c>
      <c r="P25" s="125">
        <v>0</v>
      </c>
      <c r="R25" s="126">
        <v>37145.633539355367</v>
      </c>
    </row>
    <row r="26" spans="1:18">
      <c r="A26" s="10">
        <v>109</v>
      </c>
      <c r="B26" s="11" t="s">
        <v>38</v>
      </c>
      <c r="C26" s="100">
        <v>11559997.867274476</v>
      </c>
      <c r="D26" s="100">
        <v>11104653</v>
      </c>
      <c r="E26" s="107">
        <v>267883</v>
      </c>
      <c r="F26" s="124">
        <v>9814755</v>
      </c>
      <c r="G26" s="124">
        <v>127020</v>
      </c>
      <c r="H26" s="124">
        <v>623180</v>
      </c>
      <c r="I26" s="124">
        <v>0</v>
      </c>
      <c r="J26" s="124">
        <v>33566</v>
      </c>
      <c r="K26" s="124">
        <v>0</v>
      </c>
      <c r="L26" s="124">
        <v>299028</v>
      </c>
      <c r="M26" s="124">
        <v>140863</v>
      </c>
      <c r="N26" s="124">
        <v>0</v>
      </c>
      <c r="O26" s="124">
        <v>334124</v>
      </c>
      <c r="P26" s="125">
        <v>0</v>
      </c>
      <c r="R26" s="126">
        <v>13932.887991441956</v>
      </c>
    </row>
    <row r="27" spans="1:18">
      <c r="A27" s="10">
        <v>114</v>
      </c>
      <c r="B27" s="11" t="s">
        <v>39</v>
      </c>
      <c r="C27" s="100">
        <v>51922279.114940509</v>
      </c>
      <c r="D27" s="100">
        <v>50832193</v>
      </c>
      <c r="E27" s="107">
        <v>1586992</v>
      </c>
      <c r="F27" s="124">
        <v>45125904</v>
      </c>
      <c r="G27" s="124">
        <v>833767</v>
      </c>
      <c r="H27" s="124">
        <v>3010256</v>
      </c>
      <c r="I27" s="124">
        <v>4050</v>
      </c>
      <c r="J27" s="124">
        <v>230376</v>
      </c>
      <c r="K27" s="124">
        <v>331</v>
      </c>
      <c r="L27" s="124">
        <v>714946</v>
      </c>
      <c r="M27" s="124">
        <v>710398</v>
      </c>
      <c r="N27" s="124">
        <v>0</v>
      </c>
      <c r="O27" s="124">
        <v>1750711</v>
      </c>
      <c r="P27" s="125">
        <v>38446</v>
      </c>
      <c r="R27" s="126">
        <v>65731.400297195098</v>
      </c>
    </row>
    <row r="28" spans="1:18">
      <c r="A28" s="10">
        <v>118</v>
      </c>
      <c r="B28" s="11" t="s">
        <v>40</v>
      </c>
      <c r="C28" s="100">
        <v>19439846.46069793</v>
      </c>
      <c r="D28" s="100">
        <v>18616560.650000002</v>
      </c>
      <c r="E28" s="107">
        <v>444552.23999999993</v>
      </c>
      <c r="F28" s="124">
        <v>16513623.029999999</v>
      </c>
      <c r="G28" s="124">
        <v>367794.04</v>
      </c>
      <c r="H28" s="124">
        <v>971895.18</v>
      </c>
      <c r="I28" s="124">
        <v>526.04999999999995</v>
      </c>
      <c r="J28" s="124">
        <v>254592.1</v>
      </c>
      <c r="K28" s="124">
        <v>182.56</v>
      </c>
      <c r="L28" s="124">
        <v>162177.91</v>
      </c>
      <c r="M28" s="124">
        <v>75156.240000000005</v>
      </c>
      <c r="N28" s="124">
        <v>0</v>
      </c>
      <c r="O28" s="124">
        <v>714272.43</v>
      </c>
      <c r="P28" s="125">
        <v>893.35</v>
      </c>
      <c r="R28" s="126">
        <v>18831.989434843505</v>
      </c>
    </row>
    <row r="29" spans="1:18">
      <c r="A29" s="10">
        <v>119</v>
      </c>
      <c r="B29" s="11" t="s">
        <v>41</v>
      </c>
      <c r="C29" s="100">
        <v>10795082.477574803</v>
      </c>
      <c r="D29" s="100">
        <v>10080085</v>
      </c>
      <c r="E29" s="107">
        <v>121460</v>
      </c>
      <c r="F29" s="124">
        <v>9072025</v>
      </c>
      <c r="G29" s="124">
        <v>85757</v>
      </c>
      <c r="H29" s="124">
        <v>633644</v>
      </c>
      <c r="I29" s="124">
        <v>5711</v>
      </c>
      <c r="J29" s="124">
        <v>114151</v>
      </c>
      <c r="K29" s="124">
        <v>0</v>
      </c>
      <c r="L29" s="124">
        <v>84431</v>
      </c>
      <c r="M29" s="124">
        <v>29992</v>
      </c>
      <c r="N29" s="124">
        <v>0</v>
      </c>
      <c r="O29" s="124">
        <v>175834</v>
      </c>
      <c r="P29" s="125">
        <v>0</v>
      </c>
      <c r="R29" s="126">
        <v>10990.347706351775</v>
      </c>
    </row>
    <row r="30" spans="1:18">
      <c r="A30" s="10">
        <v>141</v>
      </c>
      <c r="B30" s="11" t="s">
        <v>42</v>
      </c>
      <c r="C30" s="100">
        <v>36145331.107680917</v>
      </c>
      <c r="D30" s="100">
        <v>39721432</v>
      </c>
      <c r="E30" s="107">
        <v>426206</v>
      </c>
      <c r="F30" s="124">
        <v>36576409</v>
      </c>
      <c r="G30" s="124">
        <v>372731</v>
      </c>
      <c r="H30" s="124">
        <v>2079757</v>
      </c>
      <c r="I30" s="124">
        <v>43110</v>
      </c>
      <c r="J30" s="124">
        <v>142888</v>
      </c>
      <c r="K30" s="124">
        <v>2568</v>
      </c>
      <c r="L30" s="124">
        <v>119448</v>
      </c>
      <c r="M30" s="124">
        <v>7797</v>
      </c>
      <c r="N30" s="124">
        <v>0</v>
      </c>
      <c r="O30" s="124">
        <v>802930</v>
      </c>
      <c r="P30" s="125">
        <v>0</v>
      </c>
      <c r="R30" s="126">
        <v>48838.667945730238</v>
      </c>
    </row>
    <row r="31" spans="1:18">
      <c r="A31" s="10">
        <v>147</v>
      </c>
      <c r="B31" s="11" t="s">
        <v>43</v>
      </c>
      <c r="C31" s="100">
        <v>4362381.1201614682</v>
      </c>
      <c r="D31" s="100">
        <v>4312620</v>
      </c>
      <c r="E31" s="107">
        <v>93937</v>
      </c>
      <c r="F31" s="124">
        <v>3452418</v>
      </c>
      <c r="G31" s="124">
        <v>68816</v>
      </c>
      <c r="H31" s="124">
        <v>471086</v>
      </c>
      <c r="I31" s="124">
        <v>3570</v>
      </c>
      <c r="J31" s="124">
        <v>30021</v>
      </c>
      <c r="K31" s="124">
        <v>0</v>
      </c>
      <c r="L31" s="124">
        <v>43770</v>
      </c>
      <c r="M31" s="124">
        <v>12164</v>
      </c>
      <c r="N31" s="124">
        <v>0</v>
      </c>
      <c r="O31" s="124">
        <v>315325</v>
      </c>
      <c r="P31" s="125">
        <v>9387</v>
      </c>
      <c r="R31" s="126">
        <v>7225.969805273181</v>
      </c>
    </row>
    <row r="32" spans="1:18">
      <c r="A32" s="10">
        <v>148</v>
      </c>
      <c r="B32" s="11" t="s">
        <v>44</v>
      </c>
      <c r="C32" s="100">
        <v>3350361.0598626565</v>
      </c>
      <c r="D32" s="100">
        <v>3779953</v>
      </c>
      <c r="E32" s="107">
        <v>108060</v>
      </c>
      <c r="F32" s="124">
        <v>3165297</v>
      </c>
      <c r="G32" s="124">
        <v>105854</v>
      </c>
      <c r="H32" s="124">
        <v>308799</v>
      </c>
      <c r="I32" s="124">
        <v>2206</v>
      </c>
      <c r="J32" s="124">
        <v>43748</v>
      </c>
      <c r="K32" s="124">
        <v>0</v>
      </c>
      <c r="L32" s="124">
        <v>22423</v>
      </c>
      <c r="M32" s="124">
        <v>0</v>
      </c>
      <c r="N32" s="124">
        <v>0</v>
      </c>
      <c r="O32" s="124">
        <v>239686</v>
      </c>
      <c r="P32" s="125">
        <v>0</v>
      </c>
      <c r="R32" s="126">
        <v>4690.74625543611</v>
      </c>
    </row>
    <row r="33" spans="1:18">
      <c r="A33" s="10">
        <v>150</v>
      </c>
      <c r="B33" s="11" t="s">
        <v>45</v>
      </c>
      <c r="C33" s="100">
        <v>37146235.153373539</v>
      </c>
      <c r="D33" s="100">
        <v>40953159</v>
      </c>
      <c r="E33" s="107">
        <v>558727</v>
      </c>
      <c r="F33" s="124">
        <v>37488205</v>
      </c>
      <c r="G33" s="124">
        <v>506276</v>
      </c>
      <c r="H33" s="124">
        <v>2093610</v>
      </c>
      <c r="I33" s="124">
        <v>12720</v>
      </c>
      <c r="J33" s="124">
        <v>104944</v>
      </c>
      <c r="K33" s="124">
        <v>1171</v>
      </c>
      <c r="L33" s="124">
        <v>305888</v>
      </c>
      <c r="M33" s="124">
        <v>37903</v>
      </c>
      <c r="N33" s="124">
        <v>0</v>
      </c>
      <c r="O33" s="124">
        <v>960512</v>
      </c>
      <c r="P33" s="125">
        <v>657</v>
      </c>
      <c r="R33" s="126">
        <v>12121.469175933629</v>
      </c>
    </row>
    <row r="34" spans="1:18">
      <c r="A34" s="10">
        <v>153</v>
      </c>
      <c r="B34" s="11" t="s">
        <v>46</v>
      </c>
      <c r="C34" s="100">
        <v>92955227.626848131</v>
      </c>
      <c r="D34" s="100">
        <v>96354750</v>
      </c>
      <c r="E34" s="107">
        <v>1985351</v>
      </c>
      <c r="F34" s="124">
        <v>88247765</v>
      </c>
      <c r="G34" s="124">
        <v>1920242</v>
      </c>
      <c r="H34" s="124">
        <v>4357924</v>
      </c>
      <c r="I34" s="124">
        <v>20418</v>
      </c>
      <c r="J34" s="124">
        <v>366545</v>
      </c>
      <c r="K34" s="124">
        <v>708</v>
      </c>
      <c r="L34" s="124">
        <v>288109</v>
      </c>
      <c r="M34" s="124">
        <v>36864</v>
      </c>
      <c r="N34" s="124">
        <v>0</v>
      </c>
      <c r="O34" s="124">
        <v>3094407</v>
      </c>
      <c r="P34" s="125">
        <v>7119</v>
      </c>
      <c r="R34" s="126">
        <v>84723.646654578784</v>
      </c>
    </row>
    <row r="35" spans="1:18">
      <c r="A35" s="10">
        <v>158</v>
      </c>
      <c r="B35" s="11" t="s">
        <v>47</v>
      </c>
      <c r="C35" s="100">
        <v>4774503.115541569</v>
      </c>
      <c r="D35" s="100">
        <v>5077866</v>
      </c>
      <c r="E35" s="107">
        <v>63959</v>
      </c>
      <c r="F35" s="124">
        <v>4488898</v>
      </c>
      <c r="G35" s="124">
        <v>49336</v>
      </c>
      <c r="H35" s="124">
        <v>234169</v>
      </c>
      <c r="I35" s="124">
        <v>2563</v>
      </c>
      <c r="J35" s="124">
        <v>90858</v>
      </c>
      <c r="K35" s="124">
        <v>395</v>
      </c>
      <c r="L35" s="124">
        <v>29226</v>
      </c>
      <c r="M35" s="124">
        <v>0</v>
      </c>
      <c r="N35" s="124">
        <v>0</v>
      </c>
      <c r="O35" s="124">
        <v>234715</v>
      </c>
      <c r="P35" s="125">
        <v>11665</v>
      </c>
      <c r="R35" s="126">
        <v>16845.834776953317</v>
      </c>
    </row>
    <row r="36" spans="1:18">
      <c r="A36" s="10">
        <v>160</v>
      </c>
      <c r="B36" s="11" t="s">
        <v>48</v>
      </c>
      <c r="C36" s="100">
        <v>12890171.340864351</v>
      </c>
      <c r="D36" s="100">
        <v>12524944</v>
      </c>
      <c r="E36" s="107">
        <v>251973</v>
      </c>
      <c r="F36" s="124">
        <v>10771505</v>
      </c>
      <c r="G36" s="124">
        <v>218492</v>
      </c>
      <c r="H36" s="124">
        <v>928285</v>
      </c>
      <c r="I36" s="124">
        <v>9173</v>
      </c>
      <c r="J36" s="124">
        <v>140949</v>
      </c>
      <c r="K36" s="124">
        <v>837</v>
      </c>
      <c r="L36" s="124">
        <v>33897</v>
      </c>
      <c r="M36" s="124">
        <v>23471</v>
      </c>
      <c r="N36" s="124">
        <v>0</v>
      </c>
      <c r="O36" s="124">
        <v>650308</v>
      </c>
      <c r="P36" s="125">
        <v>0</v>
      </c>
      <c r="R36" s="126">
        <v>19615.051797207165</v>
      </c>
    </row>
    <row r="37" spans="1:18">
      <c r="A37" s="10">
        <v>163</v>
      </c>
      <c r="B37" s="11" t="s">
        <v>49</v>
      </c>
      <c r="C37" s="100">
        <v>6077861.79685291</v>
      </c>
      <c r="D37" s="100">
        <v>6272669</v>
      </c>
      <c r="E37" s="107">
        <v>111039</v>
      </c>
      <c r="F37" s="124">
        <v>4958225</v>
      </c>
      <c r="G37" s="124">
        <v>103525</v>
      </c>
      <c r="H37" s="124">
        <v>754022</v>
      </c>
      <c r="I37" s="124">
        <v>4176</v>
      </c>
      <c r="J37" s="124">
        <v>49429</v>
      </c>
      <c r="K37" s="124">
        <v>0</v>
      </c>
      <c r="L37" s="124">
        <v>23564</v>
      </c>
      <c r="M37" s="124">
        <v>3338</v>
      </c>
      <c r="N37" s="124">
        <v>0</v>
      </c>
      <c r="O37" s="124">
        <v>487429</v>
      </c>
      <c r="P37" s="125">
        <v>0</v>
      </c>
      <c r="R37" s="126">
        <v>6585.5071461306106</v>
      </c>
    </row>
    <row r="38" spans="1:18">
      <c r="A38" s="10">
        <v>164</v>
      </c>
      <c r="B38" s="11" t="s">
        <v>50</v>
      </c>
      <c r="C38" s="100">
        <v>35389963.853763297</v>
      </c>
      <c r="D38" s="100">
        <v>33187352</v>
      </c>
      <c r="E38" s="107">
        <v>710063</v>
      </c>
      <c r="F38" s="124">
        <v>29391034</v>
      </c>
      <c r="G38" s="124">
        <v>657577</v>
      </c>
      <c r="H38" s="124">
        <v>2290972</v>
      </c>
      <c r="I38" s="124">
        <v>11187</v>
      </c>
      <c r="J38" s="124">
        <v>275759</v>
      </c>
      <c r="K38" s="124">
        <v>4158</v>
      </c>
      <c r="L38" s="124">
        <v>131924</v>
      </c>
      <c r="M38" s="124">
        <v>27436</v>
      </c>
      <c r="N38" s="124">
        <v>0</v>
      </c>
      <c r="O38" s="124">
        <v>1097663</v>
      </c>
      <c r="P38" s="125">
        <v>9705</v>
      </c>
      <c r="R38" s="126">
        <v>43087.287840234138</v>
      </c>
    </row>
    <row r="39" spans="1:18">
      <c r="A39" s="10">
        <v>166</v>
      </c>
      <c r="B39" s="11" t="s">
        <v>51</v>
      </c>
      <c r="C39" s="100">
        <v>11126289.501400007</v>
      </c>
      <c r="D39" s="100">
        <v>12705859</v>
      </c>
      <c r="E39" s="107">
        <v>120196</v>
      </c>
      <c r="F39" s="124">
        <v>10960193</v>
      </c>
      <c r="G39" s="124">
        <v>112088</v>
      </c>
      <c r="H39" s="124">
        <v>982251</v>
      </c>
      <c r="I39" s="124">
        <v>8108</v>
      </c>
      <c r="J39" s="124">
        <v>43967</v>
      </c>
      <c r="K39" s="124">
        <v>0</v>
      </c>
      <c r="L39" s="124">
        <v>0</v>
      </c>
      <c r="M39" s="124">
        <v>0</v>
      </c>
      <c r="N39" s="124">
        <v>0</v>
      </c>
      <c r="O39" s="124">
        <v>719448</v>
      </c>
      <c r="P39" s="125">
        <v>0</v>
      </c>
      <c r="R39" s="126">
        <v>11440.324283479842</v>
      </c>
    </row>
    <row r="40" spans="1:18">
      <c r="A40" s="10">
        <v>168</v>
      </c>
      <c r="B40" s="11" t="s">
        <v>52</v>
      </c>
      <c r="C40" s="100">
        <v>4959795.0097117815</v>
      </c>
      <c r="D40" s="100">
        <v>4580830</v>
      </c>
      <c r="E40" s="107">
        <v>53162</v>
      </c>
      <c r="F40" s="124">
        <v>3943947</v>
      </c>
      <c r="G40" s="124">
        <v>44898</v>
      </c>
      <c r="H40" s="124">
        <v>247952</v>
      </c>
      <c r="I40" s="124">
        <v>1733</v>
      </c>
      <c r="J40" s="124">
        <v>60158</v>
      </c>
      <c r="K40" s="124">
        <v>95</v>
      </c>
      <c r="L40" s="124">
        <v>24463</v>
      </c>
      <c r="M40" s="124">
        <v>6436</v>
      </c>
      <c r="N40" s="124">
        <v>0</v>
      </c>
      <c r="O40" s="124">
        <v>304310</v>
      </c>
      <c r="P40" s="125">
        <v>0</v>
      </c>
      <c r="R40" s="126">
        <v>8160.5311093947612</v>
      </c>
    </row>
    <row r="41" spans="1:18">
      <c r="A41" s="10">
        <v>171</v>
      </c>
      <c r="B41" s="11" t="s">
        <v>53</v>
      </c>
      <c r="C41" s="100">
        <v>12574303.130401758</v>
      </c>
      <c r="D41" s="100">
        <v>12793745</v>
      </c>
      <c r="E41" s="107">
        <v>236427</v>
      </c>
      <c r="F41" s="124">
        <v>11220238</v>
      </c>
      <c r="G41" s="124">
        <v>219169</v>
      </c>
      <c r="H41" s="124">
        <v>722067</v>
      </c>
      <c r="I41" s="124">
        <v>2721</v>
      </c>
      <c r="J41" s="124">
        <v>46509</v>
      </c>
      <c r="K41" s="124">
        <v>0</v>
      </c>
      <c r="L41" s="124">
        <v>133642</v>
      </c>
      <c r="M41" s="124">
        <v>14537</v>
      </c>
      <c r="N41" s="124">
        <v>0</v>
      </c>
      <c r="O41" s="124">
        <v>671289</v>
      </c>
      <c r="P41" s="125">
        <v>0</v>
      </c>
      <c r="R41" s="126">
        <v>17367.994066657884</v>
      </c>
    </row>
    <row r="42" spans="1:18">
      <c r="A42" s="10">
        <v>173</v>
      </c>
      <c r="B42" s="11" t="s">
        <v>54</v>
      </c>
      <c r="C42" s="100">
        <v>8250925.4603270134</v>
      </c>
      <c r="D42" s="100">
        <v>8003456</v>
      </c>
      <c r="E42" s="107">
        <v>86831</v>
      </c>
      <c r="F42" s="124">
        <v>6967839</v>
      </c>
      <c r="G42" s="124">
        <v>68654</v>
      </c>
      <c r="H42" s="124">
        <v>377601</v>
      </c>
      <c r="I42" s="124">
        <v>2762</v>
      </c>
      <c r="J42" s="124">
        <v>96153</v>
      </c>
      <c r="K42" s="124">
        <v>0</v>
      </c>
      <c r="L42" s="124">
        <v>27484</v>
      </c>
      <c r="M42" s="124">
        <v>13100</v>
      </c>
      <c r="N42" s="124">
        <v>0</v>
      </c>
      <c r="O42" s="124">
        <v>534379</v>
      </c>
      <c r="P42" s="125">
        <v>2315</v>
      </c>
      <c r="R42" s="126">
        <v>22270.838840555083</v>
      </c>
    </row>
    <row r="43" spans="1:18">
      <c r="A43" s="10">
        <v>175</v>
      </c>
      <c r="B43" s="11" t="s">
        <v>55</v>
      </c>
      <c r="C43" s="100">
        <v>3248271.5199231333</v>
      </c>
      <c r="D43" s="100">
        <v>3723525</v>
      </c>
      <c r="E43" s="107">
        <v>33135</v>
      </c>
      <c r="F43" s="124">
        <v>3036174</v>
      </c>
      <c r="G43" s="124">
        <v>32921</v>
      </c>
      <c r="H43" s="124">
        <v>273460</v>
      </c>
      <c r="I43" s="124">
        <v>214</v>
      </c>
      <c r="J43" s="124">
        <v>49415</v>
      </c>
      <c r="K43" s="124">
        <v>0</v>
      </c>
      <c r="L43" s="124">
        <v>0</v>
      </c>
      <c r="M43" s="124">
        <v>0</v>
      </c>
      <c r="N43" s="124">
        <v>0</v>
      </c>
      <c r="O43" s="124">
        <v>364476</v>
      </c>
      <c r="P43" s="125">
        <v>0</v>
      </c>
      <c r="R43" s="126">
        <v>1009.4985429118609</v>
      </c>
    </row>
    <row r="44" spans="1:18">
      <c r="A44" s="10">
        <v>177</v>
      </c>
      <c r="B44" s="11" t="s">
        <v>56</v>
      </c>
      <c r="C44" s="100">
        <v>5917101.0735318419</v>
      </c>
      <c r="D44" s="100">
        <v>5543909</v>
      </c>
      <c r="E44" s="107">
        <v>167301</v>
      </c>
      <c r="F44" s="124">
        <v>4972095</v>
      </c>
      <c r="G44" s="124">
        <v>157432</v>
      </c>
      <c r="H44" s="124">
        <v>318757</v>
      </c>
      <c r="I44" s="124">
        <v>1565</v>
      </c>
      <c r="J44" s="124">
        <v>26637</v>
      </c>
      <c r="K44" s="124">
        <v>0</v>
      </c>
      <c r="L44" s="124">
        <v>8422</v>
      </c>
      <c r="M44" s="124">
        <v>8304</v>
      </c>
      <c r="N44" s="124">
        <v>0</v>
      </c>
      <c r="O44" s="124">
        <v>217998</v>
      </c>
      <c r="P44" s="125">
        <v>0</v>
      </c>
      <c r="R44" s="126">
        <v>6028.5278199287686</v>
      </c>
    </row>
    <row r="45" spans="1:18">
      <c r="A45" s="10">
        <v>180</v>
      </c>
      <c r="B45" s="11" t="s">
        <v>57</v>
      </c>
      <c r="C45" s="100">
        <v>1997479.7871737219</v>
      </c>
      <c r="D45" s="100">
        <v>1787275</v>
      </c>
      <c r="E45" s="107">
        <v>47278</v>
      </c>
      <c r="F45" s="124">
        <v>1470030</v>
      </c>
      <c r="G45" s="124">
        <v>45374</v>
      </c>
      <c r="H45" s="124">
        <v>145166</v>
      </c>
      <c r="I45" s="124">
        <v>330</v>
      </c>
      <c r="J45" s="124">
        <v>10670</v>
      </c>
      <c r="K45" s="124">
        <v>965</v>
      </c>
      <c r="L45" s="124">
        <v>0</v>
      </c>
      <c r="M45" s="124">
        <v>609</v>
      </c>
      <c r="N45" s="124">
        <v>0</v>
      </c>
      <c r="O45" s="124">
        <v>161409</v>
      </c>
      <c r="P45" s="125">
        <v>0</v>
      </c>
      <c r="R45" s="126">
        <v>1387.7161807270861</v>
      </c>
    </row>
    <row r="46" spans="1:18">
      <c r="A46" s="10">
        <v>183</v>
      </c>
      <c r="B46" s="11" t="s">
        <v>58</v>
      </c>
      <c r="C46" s="100">
        <v>2279034.6861296417</v>
      </c>
      <c r="D46" s="100">
        <v>2265696</v>
      </c>
      <c r="E46" s="107">
        <v>66823</v>
      </c>
      <c r="F46" s="124">
        <v>1770385</v>
      </c>
      <c r="G46" s="124">
        <v>54074</v>
      </c>
      <c r="H46" s="124">
        <v>188948</v>
      </c>
      <c r="I46" s="124">
        <v>4041</v>
      </c>
      <c r="J46" s="124">
        <v>36404</v>
      </c>
      <c r="K46" s="124">
        <v>0</v>
      </c>
      <c r="L46" s="124">
        <v>0</v>
      </c>
      <c r="M46" s="124">
        <v>0</v>
      </c>
      <c r="N46" s="124">
        <v>0</v>
      </c>
      <c r="O46" s="124">
        <v>269959</v>
      </c>
      <c r="P46" s="125">
        <v>8708</v>
      </c>
      <c r="R46" s="126">
        <v>23926.803497178007</v>
      </c>
    </row>
    <row r="47" spans="1:18">
      <c r="A47" s="10">
        <v>184</v>
      </c>
      <c r="B47" s="11" t="s">
        <v>59</v>
      </c>
      <c r="C47" s="100">
        <v>1862958.1186837396</v>
      </c>
      <c r="D47" s="100">
        <v>1776200</v>
      </c>
      <c r="E47" s="107">
        <v>25548</v>
      </c>
      <c r="F47" s="124">
        <v>1476369</v>
      </c>
      <c r="G47" s="124">
        <v>24448</v>
      </c>
      <c r="H47" s="124">
        <v>61051</v>
      </c>
      <c r="I47" s="124">
        <v>0</v>
      </c>
      <c r="J47" s="124">
        <v>16389</v>
      </c>
      <c r="K47" s="124">
        <v>0</v>
      </c>
      <c r="L47" s="124">
        <v>8086</v>
      </c>
      <c r="M47" s="124">
        <v>1100</v>
      </c>
      <c r="N47" s="124">
        <v>0</v>
      </c>
      <c r="O47" s="124">
        <v>214305</v>
      </c>
      <c r="P47" s="125">
        <v>0</v>
      </c>
      <c r="R47" s="126">
        <v>6968.3862898460802</v>
      </c>
    </row>
    <row r="48" spans="1:18">
      <c r="A48" s="10">
        <v>189</v>
      </c>
      <c r="B48" s="11" t="s">
        <v>60</v>
      </c>
      <c r="C48" s="100">
        <v>2959759.767609077</v>
      </c>
      <c r="D48" s="100">
        <v>3055355</v>
      </c>
      <c r="E48" s="107">
        <v>11982</v>
      </c>
      <c r="F48" s="124">
        <v>2548335</v>
      </c>
      <c r="G48" s="124">
        <v>11635</v>
      </c>
      <c r="H48" s="124">
        <v>227380</v>
      </c>
      <c r="I48" s="124">
        <v>347</v>
      </c>
      <c r="J48" s="124">
        <v>26812</v>
      </c>
      <c r="K48" s="124">
        <v>0</v>
      </c>
      <c r="L48" s="124">
        <v>5173</v>
      </c>
      <c r="M48" s="124">
        <v>0</v>
      </c>
      <c r="N48" s="124">
        <v>0</v>
      </c>
      <c r="O48" s="124">
        <v>247655</v>
      </c>
      <c r="P48" s="125">
        <v>0</v>
      </c>
      <c r="R48" s="126">
        <v>5435.2452508068463</v>
      </c>
    </row>
    <row r="49" spans="1:18">
      <c r="A49" s="10">
        <v>193</v>
      </c>
      <c r="B49" s="11" t="s">
        <v>61</v>
      </c>
      <c r="C49" s="100">
        <v>46618897.244188718</v>
      </c>
      <c r="D49" s="100">
        <v>51527199</v>
      </c>
      <c r="E49" s="107">
        <v>1537896</v>
      </c>
      <c r="F49" s="124">
        <v>47350839</v>
      </c>
      <c r="G49" s="124">
        <v>1498648</v>
      </c>
      <c r="H49" s="124">
        <v>2918426</v>
      </c>
      <c r="I49" s="124">
        <v>37948</v>
      </c>
      <c r="J49" s="124">
        <v>211558</v>
      </c>
      <c r="K49" s="124">
        <v>0</v>
      </c>
      <c r="L49" s="124">
        <v>176681</v>
      </c>
      <c r="M49" s="124">
        <v>0</v>
      </c>
      <c r="N49" s="124">
        <v>1300</v>
      </c>
      <c r="O49" s="124">
        <v>869695</v>
      </c>
      <c r="P49" s="125">
        <v>0</v>
      </c>
      <c r="R49" s="126">
        <v>32944.204145690288</v>
      </c>
    </row>
    <row r="50" spans="1:18">
      <c r="A50" s="10">
        <v>197</v>
      </c>
      <c r="B50" s="11" t="s">
        <v>62</v>
      </c>
      <c r="C50" s="100">
        <v>4347426.4486945039</v>
      </c>
      <c r="D50" s="100">
        <v>4284063</v>
      </c>
      <c r="E50" s="107">
        <v>87016</v>
      </c>
      <c r="F50" s="124">
        <v>3608893</v>
      </c>
      <c r="G50" s="124">
        <v>82873</v>
      </c>
      <c r="H50" s="124">
        <v>420535</v>
      </c>
      <c r="I50" s="124">
        <v>1436</v>
      </c>
      <c r="J50" s="124">
        <v>48856</v>
      </c>
      <c r="K50" s="124">
        <v>0</v>
      </c>
      <c r="L50" s="124">
        <v>13481</v>
      </c>
      <c r="M50" s="124">
        <v>2707</v>
      </c>
      <c r="N50" s="124">
        <v>0</v>
      </c>
      <c r="O50" s="124">
        <v>192298</v>
      </c>
      <c r="P50" s="125">
        <v>0</v>
      </c>
      <c r="R50" s="126">
        <v>3361.8639294802815</v>
      </c>
    </row>
    <row r="51" spans="1:18">
      <c r="A51" s="10">
        <v>200</v>
      </c>
      <c r="B51" s="11" t="s">
        <v>63</v>
      </c>
      <c r="C51" s="100">
        <v>48371141.137216382</v>
      </c>
      <c r="D51" s="100">
        <v>51013527</v>
      </c>
      <c r="E51" s="107">
        <v>1286009</v>
      </c>
      <c r="F51" s="124">
        <v>46397395</v>
      </c>
      <c r="G51" s="124">
        <v>1161006</v>
      </c>
      <c r="H51" s="124">
        <v>2730304</v>
      </c>
      <c r="I51" s="124">
        <v>48580</v>
      </c>
      <c r="J51" s="124">
        <v>210608</v>
      </c>
      <c r="K51" s="124">
        <v>6555</v>
      </c>
      <c r="L51" s="124">
        <v>310336</v>
      </c>
      <c r="M51" s="124">
        <v>32792</v>
      </c>
      <c r="N51" s="124">
        <v>0</v>
      </c>
      <c r="O51" s="124">
        <v>1364884</v>
      </c>
      <c r="P51" s="125">
        <v>37076</v>
      </c>
      <c r="R51" s="126">
        <v>18152.11586218069</v>
      </c>
    </row>
    <row r="52" spans="1:18">
      <c r="A52" s="10">
        <v>202</v>
      </c>
      <c r="B52" s="11" t="s">
        <v>64</v>
      </c>
      <c r="C52" s="100">
        <v>102664915.8855658</v>
      </c>
      <c r="D52" s="100">
        <v>113844625</v>
      </c>
      <c r="E52" s="107">
        <v>1954566</v>
      </c>
      <c r="F52" s="124">
        <v>106144132</v>
      </c>
      <c r="G52" s="124">
        <v>1876761</v>
      </c>
      <c r="H52" s="124">
        <v>5908729</v>
      </c>
      <c r="I52" s="124">
        <v>33769</v>
      </c>
      <c r="J52" s="124">
        <v>317565</v>
      </c>
      <c r="K52" s="124">
        <v>4738</v>
      </c>
      <c r="L52" s="124">
        <v>421264</v>
      </c>
      <c r="M52" s="124">
        <v>29668</v>
      </c>
      <c r="N52" s="124">
        <v>9630</v>
      </c>
      <c r="O52" s="124">
        <v>1052935</v>
      </c>
      <c r="P52" s="125">
        <v>0</v>
      </c>
      <c r="R52" s="126">
        <v>46184.364108805123</v>
      </c>
    </row>
    <row r="53" spans="1:18">
      <c r="A53" s="10">
        <v>203</v>
      </c>
      <c r="B53" s="11" t="s">
        <v>65</v>
      </c>
      <c r="C53" s="100">
        <v>7170332.1174211623</v>
      </c>
      <c r="D53" s="100">
        <v>7776206</v>
      </c>
      <c r="E53" s="107">
        <v>216311</v>
      </c>
      <c r="F53" s="124">
        <v>6770235</v>
      </c>
      <c r="G53" s="124">
        <v>168651</v>
      </c>
      <c r="H53" s="124">
        <v>431934</v>
      </c>
      <c r="I53" s="124">
        <v>1380</v>
      </c>
      <c r="J53" s="124">
        <v>24782</v>
      </c>
      <c r="K53" s="124">
        <v>0</v>
      </c>
      <c r="L53" s="124">
        <v>96466</v>
      </c>
      <c r="M53" s="124">
        <v>46280</v>
      </c>
      <c r="N53" s="124">
        <v>0</v>
      </c>
      <c r="O53" s="124">
        <v>452789</v>
      </c>
      <c r="P53" s="125">
        <v>0</v>
      </c>
      <c r="R53" s="126">
        <v>19276.174444034903</v>
      </c>
    </row>
    <row r="54" spans="1:18">
      <c r="A54" s="10">
        <v>209</v>
      </c>
      <c r="B54" s="11" t="s">
        <v>66</v>
      </c>
      <c r="C54" s="100">
        <v>5904599.2350152284</v>
      </c>
      <c r="D54" s="100">
        <v>5551289</v>
      </c>
      <c r="E54" s="107">
        <v>151540</v>
      </c>
      <c r="F54" s="124">
        <v>4901074</v>
      </c>
      <c r="G54" s="124">
        <v>133135</v>
      </c>
      <c r="H54" s="124">
        <v>315863</v>
      </c>
      <c r="I54" s="124">
        <v>1955</v>
      </c>
      <c r="J54" s="124">
        <v>38767</v>
      </c>
      <c r="K54" s="124">
        <v>0</v>
      </c>
      <c r="L54" s="124">
        <v>68585</v>
      </c>
      <c r="M54" s="124">
        <v>16450</v>
      </c>
      <c r="N54" s="124">
        <v>0</v>
      </c>
      <c r="O54" s="124">
        <v>227000</v>
      </c>
      <c r="P54" s="125">
        <v>0</v>
      </c>
      <c r="R54" s="126">
        <v>7725.457225372018</v>
      </c>
    </row>
    <row r="55" spans="1:18">
      <c r="A55" s="10">
        <v>213</v>
      </c>
      <c r="B55" s="11" t="s">
        <v>67</v>
      </c>
      <c r="C55" s="100">
        <v>4346674.538809143</v>
      </c>
      <c r="D55" s="100">
        <v>4402699</v>
      </c>
      <c r="E55" s="107">
        <v>149315</v>
      </c>
      <c r="F55" s="124">
        <v>3800381</v>
      </c>
      <c r="G55" s="124">
        <v>136321</v>
      </c>
      <c r="H55" s="124">
        <v>326467</v>
      </c>
      <c r="I55" s="124">
        <v>4127</v>
      </c>
      <c r="J55" s="124">
        <v>27339</v>
      </c>
      <c r="K55" s="124">
        <v>0</v>
      </c>
      <c r="L55" s="124">
        <v>13519</v>
      </c>
      <c r="M55" s="124">
        <v>8867</v>
      </c>
      <c r="N55" s="124">
        <v>0</v>
      </c>
      <c r="O55" s="124">
        <v>234993</v>
      </c>
      <c r="P55" s="125">
        <v>0</v>
      </c>
      <c r="R55" s="126">
        <v>3721.8593169581904</v>
      </c>
    </row>
    <row r="56" spans="1:18">
      <c r="A56" s="10">
        <v>214</v>
      </c>
      <c r="B56" s="11" t="s">
        <v>68</v>
      </c>
      <c r="C56" s="100">
        <v>3572795.5441696006</v>
      </c>
      <c r="D56" s="100">
        <v>3204072</v>
      </c>
      <c r="E56" s="107">
        <v>106306</v>
      </c>
      <c r="F56" s="124">
        <v>2751642</v>
      </c>
      <c r="G56" s="124">
        <v>96624</v>
      </c>
      <c r="H56" s="124">
        <v>256195</v>
      </c>
      <c r="I56" s="124">
        <v>75</v>
      </c>
      <c r="J56" s="124">
        <v>58655</v>
      </c>
      <c r="K56" s="124">
        <v>0</v>
      </c>
      <c r="L56" s="124">
        <v>969</v>
      </c>
      <c r="M56" s="124">
        <v>0</v>
      </c>
      <c r="N56" s="124">
        <v>0</v>
      </c>
      <c r="O56" s="124">
        <v>136611</v>
      </c>
      <c r="P56" s="125">
        <v>9607</v>
      </c>
      <c r="R56" s="126">
        <v>10944.085791735721</v>
      </c>
    </row>
    <row r="57" spans="1:18">
      <c r="A57" s="10">
        <v>216</v>
      </c>
      <c r="B57" s="11" t="s">
        <v>69</v>
      </c>
      <c r="C57" s="100">
        <v>7459238.2589204405</v>
      </c>
      <c r="D57" s="100">
        <v>7562909</v>
      </c>
      <c r="E57" s="107">
        <v>145262</v>
      </c>
      <c r="F57" s="124">
        <v>6677725</v>
      </c>
      <c r="G57" s="124">
        <v>143132</v>
      </c>
      <c r="H57" s="124">
        <v>512259</v>
      </c>
      <c r="I57" s="124">
        <v>530</v>
      </c>
      <c r="J57" s="124">
        <v>44301</v>
      </c>
      <c r="K57" s="124">
        <v>0</v>
      </c>
      <c r="L57" s="124">
        <v>21610</v>
      </c>
      <c r="M57" s="124">
        <v>1600</v>
      </c>
      <c r="N57" s="124">
        <v>0</v>
      </c>
      <c r="O57" s="124">
        <v>307014</v>
      </c>
      <c r="P57" s="125">
        <v>0</v>
      </c>
      <c r="R57" s="126">
        <v>5456.433913989772</v>
      </c>
    </row>
    <row r="58" spans="1:18">
      <c r="A58" s="10">
        <v>221</v>
      </c>
      <c r="B58" s="11" t="s">
        <v>70</v>
      </c>
      <c r="C58" s="100">
        <v>4255019.1850296082</v>
      </c>
      <c r="D58" s="100">
        <v>3896285</v>
      </c>
      <c r="E58" s="107">
        <v>53015</v>
      </c>
      <c r="F58" s="124">
        <v>3417052</v>
      </c>
      <c r="G58" s="124">
        <v>45659</v>
      </c>
      <c r="H58" s="124">
        <v>326702</v>
      </c>
      <c r="I58" s="124">
        <v>3340</v>
      </c>
      <c r="J58" s="124">
        <v>27888</v>
      </c>
      <c r="K58" s="124">
        <v>0</v>
      </c>
      <c r="L58" s="124">
        <v>13962</v>
      </c>
      <c r="M58" s="124">
        <v>4016</v>
      </c>
      <c r="N58" s="124">
        <v>0</v>
      </c>
      <c r="O58" s="124">
        <v>110681</v>
      </c>
      <c r="P58" s="125">
        <v>0</v>
      </c>
      <c r="R58" s="126">
        <v>758.1303686850847</v>
      </c>
    </row>
    <row r="59" spans="1:18">
      <c r="A59" s="10">
        <v>222</v>
      </c>
      <c r="B59" s="11" t="s">
        <v>71</v>
      </c>
      <c r="C59" s="100">
        <v>18120594.523524173</v>
      </c>
      <c r="D59" s="100">
        <v>17913299</v>
      </c>
      <c r="E59" s="107">
        <v>250585</v>
      </c>
      <c r="F59" s="124">
        <v>15827113</v>
      </c>
      <c r="G59" s="124">
        <v>242553</v>
      </c>
      <c r="H59" s="124">
        <v>1022070</v>
      </c>
      <c r="I59" s="124">
        <v>2301</v>
      </c>
      <c r="J59" s="124">
        <v>61183</v>
      </c>
      <c r="K59" s="124">
        <v>176</v>
      </c>
      <c r="L59" s="124">
        <v>128605</v>
      </c>
      <c r="M59" s="124">
        <v>5555</v>
      </c>
      <c r="N59" s="124">
        <v>0</v>
      </c>
      <c r="O59" s="124">
        <v>874328</v>
      </c>
      <c r="P59" s="125">
        <v>0</v>
      </c>
      <c r="R59" s="126">
        <v>20245.838300162864</v>
      </c>
    </row>
    <row r="60" spans="1:18">
      <c r="A60" s="10">
        <v>225</v>
      </c>
      <c r="B60" s="11" t="s">
        <v>72</v>
      </c>
      <c r="C60" s="100">
        <v>3690685.6046666354</v>
      </c>
      <c r="D60" s="100">
        <v>3632225</v>
      </c>
      <c r="E60" s="107">
        <v>29636</v>
      </c>
      <c r="F60" s="124">
        <v>3328615</v>
      </c>
      <c r="G60" s="124">
        <v>28061</v>
      </c>
      <c r="H60" s="124">
        <v>264578</v>
      </c>
      <c r="I60" s="124">
        <v>489</v>
      </c>
      <c r="J60" s="124">
        <v>23314</v>
      </c>
      <c r="K60" s="124">
        <v>0</v>
      </c>
      <c r="L60" s="124">
        <v>15718</v>
      </c>
      <c r="M60" s="124">
        <v>1086</v>
      </c>
      <c r="N60" s="124">
        <v>0</v>
      </c>
      <c r="O60" s="124">
        <v>0</v>
      </c>
      <c r="P60" s="125">
        <v>0</v>
      </c>
      <c r="R60" s="126">
        <v>2512.5516802313396</v>
      </c>
    </row>
    <row r="61" spans="1:18">
      <c r="A61" s="10">
        <v>226</v>
      </c>
      <c r="B61" s="11" t="s">
        <v>73</v>
      </c>
      <c r="C61" s="100">
        <v>5840397.7575479858</v>
      </c>
      <c r="D61" s="100">
        <v>6451285</v>
      </c>
      <c r="E61" s="107">
        <v>113360</v>
      </c>
      <c r="F61" s="124">
        <v>5525248</v>
      </c>
      <c r="G61" s="124">
        <v>97242</v>
      </c>
      <c r="H61" s="124">
        <v>706618</v>
      </c>
      <c r="I61" s="124">
        <v>12425</v>
      </c>
      <c r="J61" s="124">
        <v>29084</v>
      </c>
      <c r="K61" s="124">
        <v>0</v>
      </c>
      <c r="L61" s="124">
        <v>0</v>
      </c>
      <c r="M61" s="124">
        <v>1428</v>
      </c>
      <c r="N61" s="124">
        <v>0</v>
      </c>
      <c r="O61" s="124">
        <v>190335</v>
      </c>
      <c r="P61" s="125">
        <v>2265</v>
      </c>
      <c r="R61" s="126">
        <v>4001.9028153591935</v>
      </c>
    </row>
    <row r="62" spans="1:18">
      <c r="A62" s="10">
        <v>228</v>
      </c>
      <c r="B62" s="11" t="s">
        <v>74</v>
      </c>
      <c r="C62" s="100">
        <v>23573451.760582134</v>
      </c>
      <c r="D62" s="100">
        <v>25548608</v>
      </c>
      <c r="E62" s="107">
        <v>442758</v>
      </c>
      <c r="F62" s="124">
        <v>23011810</v>
      </c>
      <c r="G62" s="124">
        <v>418061</v>
      </c>
      <c r="H62" s="124">
        <v>1566513</v>
      </c>
      <c r="I62" s="124">
        <v>8474</v>
      </c>
      <c r="J62" s="124">
        <v>78816</v>
      </c>
      <c r="K62" s="124">
        <v>0</v>
      </c>
      <c r="L62" s="124">
        <v>65432</v>
      </c>
      <c r="M62" s="124">
        <v>16223</v>
      </c>
      <c r="N62" s="124">
        <v>0</v>
      </c>
      <c r="O62" s="124">
        <v>826037</v>
      </c>
      <c r="P62" s="125">
        <v>0</v>
      </c>
      <c r="R62" s="126">
        <v>23974.548618216868</v>
      </c>
    </row>
    <row r="63" spans="1:18">
      <c r="A63" s="10">
        <v>230</v>
      </c>
      <c r="B63" s="11" t="s">
        <v>75</v>
      </c>
      <c r="C63" s="100">
        <v>3456931.6836051908</v>
      </c>
      <c r="D63" s="100">
        <v>3268770.8800000004</v>
      </c>
      <c r="E63" s="107">
        <v>95110.090000000011</v>
      </c>
      <c r="F63" s="124">
        <v>2866015.56</v>
      </c>
      <c r="G63" s="124">
        <v>85442.49</v>
      </c>
      <c r="H63" s="124">
        <v>187400.66</v>
      </c>
      <c r="I63" s="124">
        <v>187</v>
      </c>
      <c r="J63" s="124">
        <v>33991.03</v>
      </c>
      <c r="K63" s="124">
        <v>1599.39</v>
      </c>
      <c r="L63" s="124">
        <v>26251.95</v>
      </c>
      <c r="M63" s="124">
        <v>7881.21</v>
      </c>
      <c r="N63" s="124">
        <v>0</v>
      </c>
      <c r="O63" s="124">
        <v>155111.67999999999</v>
      </c>
      <c r="P63" s="125">
        <v>0</v>
      </c>
      <c r="R63" s="126">
        <v>0</v>
      </c>
    </row>
    <row r="64" spans="1:18">
      <c r="A64" s="10">
        <v>232</v>
      </c>
      <c r="B64" s="11" t="s">
        <v>76</v>
      </c>
      <c r="C64" s="100">
        <v>6507241.9519506581</v>
      </c>
      <c r="D64" s="100">
        <v>6395056</v>
      </c>
      <c r="E64" s="107">
        <v>176562</v>
      </c>
      <c r="F64" s="124">
        <v>5555762</v>
      </c>
      <c r="G64" s="124">
        <v>131333</v>
      </c>
      <c r="H64" s="124">
        <v>391034</v>
      </c>
      <c r="I64" s="124">
        <v>35789</v>
      </c>
      <c r="J64" s="124">
        <v>104319</v>
      </c>
      <c r="K64" s="124">
        <v>4323</v>
      </c>
      <c r="L64" s="124">
        <v>17870</v>
      </c>
      <c r="M64" s="124">
        <v>3087</v>
      </c>
      <c r="N64" s="124">
        <v>0</v>
      </c>
      <c r="O64" s="124">
        <v>326071</v>
      </c>
      <c r="P64" s="125">
        <v>2030</v>
      </c>
      <c r="R64" s="126">
        <v>993.18327226100791</v>
      </c>
    </row>
    <row r="65" spans="1:18">
      <c r="A65" s="10">
        <v>233</v>
      </c>
      <c r="B65" s="11" t="s">
        <v>77</v>
      </c>
      <c r="C65" s="100">
        <v>4678970.4749861145</v>
      </c>
      <c r="D65" s="100">
        <v>5231300</v>
      </c>
      <c r="E65" s="107">
        <v>121945</v>
      </c>
      <c r="F65" s="124">
        <v>4431254</v>
      </c>
      <c r="G65" s="124">
        <v>64245</v>
      </c>
      <c r="H65" s="124">
        <v>306313</v>
      </c>
      <c r="I65" s="124">
        <v>468</v>
      </c>
      <c r="J65" s="124">
        <v>43079</v>
      </c>
      <c r="K65" s="124">
        <v>0</v>
      </c>
      <c r="L65" s="124">
        <v>110757</v>
      </c>
      <c r="M65" s="124">
        <v>57232</v>
      </c>
      <c r="N65" s="124">
        <v>0</v>
      </c>
      <c r="O65" s="124">
        <v>339897</v>
      </c>
      <c r="P65" s="125">
        <v>0</v>
      </c>
      <c r="R65" s="126">
        <v>2748.593388089133</v>
      </c>
    </row>
    <row r="66" spans="1:18">
      <c r="A66" s="10">
        <v>243</v>
      </c>
      <c r="B66" s="11" t="s">
        <v>79</v>
      </c>
      <c r="C66" s="100">
        <v>12378717.824714676</v>
      </c>
      <c r="D66" s="100">
        <v>12648999</v>
      </c>
      <c r="E66" s="107">
        <v>217467</v>
      </c>
      <c r="F66" s="124">
        <v>11274864</v>
      </c>
      <c r="G66" s="124">
        <v>160557</v>
      </c>
      <c r="H66" s="124">
        <v>753523</v>
      </c>
      <c r="I66" s="124">
        <v>634</v>
      </c>
      <c r="J66" s="124">
        <v>35229</v>
      </c>
      <c r="K66" s="124">
        <v>44</v>
      </c>
      <c r="L66" s="124">
        <v>151813</v>
      </c>
      <c r="M66" s="124">
        <v>56232</v>
      </c>
      <c r="N66" s="124">
        <v>0</v>
      </c>
      <c r="O66" s="124">
        <v>433570</v>
      </c>
      <c r="P66" s="125">
        <v>0</v>
      </c>
      <c r="R66" s="126">
        <v>1439.7696632798072</v>
      </c>
    </row>
    <row r="67" spans="1:18">
      <c r="A67" s="10">
        <v>244</v>
      </c>
      <c r="B67" s="11" t="s">
        <v>80</v>
      </c>
      <c r="C67" s="100">
        <v>1662608.2329007157</v>
      </c>
      <c r="D67" s="100">
        <v>1523966</v>
      </c>
      <c r="E67" s="107">
        <v>34374</v>
      </c>
      <c r="F67" s="124">
        <v>1231002</v>
      </c>
      <c r="G67" s="124">
        <v>34374</v>
      </c>
      <c r="H67" s="124">
        <v>202092</v>
      </c>
      <c r="I67" s="124">
        <v>0</v>
      </c>
      <c r="J67" s="124">
        <v>5550</v>
      </c>
      <c r="K67" s="124">
        <v>0</v>
      </c>
      <c r="L67" s="124">
        <v>0</v>
      </c>
      <c r="M67" s="124">
        <v>0</v>
      </c>
      <c r="N67" s="124">
        <v>0</v>
      </c>
      <c r="O67" s="124">
        <v>85322</v>
      </c>
      <c r="P67" s="125">
        <v>0</v>
      </c>
      <c r="R67" s="126">
        <v>2212.449580683834</v>
      </c>
    </row>
    <row r="68" spans="1:18">
      <c r="A68" s="10">
        <v>246</v>
      </c>
      <c r="B68" s="11" t="s">
        <v>81</v>
      </c>
      <c r="C68" s="100">
        <v>2633324.5249441559</v>
      </c>
      <c r="D68" s="100">
        <v>2557658</v>
      </c>
      <c r="E68" s="107">
        <v>18877</v>
      </c>
      <c r="F68" s="124">
        <v>2128006</v>
      </c>
      <c r="G68" s="124">
        <v>17001</v>
      </c>
      <c r="H68" s="124">
        <v>237488</v>
      </c>
      <c r="I68" s="124">
        <v>902</v>
      </c>
      <c r="J68" s="124">
        <v>6904</v>
      </c>
      <c r="K68" s="124">
        <v>674</v>
      </c>
      <c r="L68" s="124">
        <v>5254</v>
      </c>
      <c r="M68" s="124">
        <v>300</v>
      </c>
      <c r="N68" s="124">
        <v>0</v>
      </c>
      <c r="O68" s="124">
        <v>180006</v>
      </c>
      <c r="P68" s="125">
        <v>0</v>
      </c>
      <c r="R68" s="126">
        <v>448.28148407343321</v>
      </c>
    </row>
    <row r="69" spans="1:18">
      <c r="A69" s="10">
        <v>252</v>
      </c>
      <c r="B69" s="11" t="s">
        <v>82</v>
      </c>
      <c r="C69" s="100">
        <v>3647761.0647272686</v>
      </c>
      <c r="D69" s="100">
        <v>3636219</v>
      </c>
      <c r="E69" s="107">
        <v>46203</v>
      </c>
      <c r="F69" s="124">
        <v>3049523</v>
      </c>
      <c r="G69" s="124">
        <v>8842</v>
      </c>
      <c r="H69" s="124">
        <v>297985</v>
      </c>
      <c r="I69" s="124">
        <v>3588</v>
      </c>
      <c r="J69" s="124">
        <v>56768</v>
      </c>
      <c r="K69" s="124">
        <v>43</v>
      </c>
      <c r="L69" s="124">
        <v>91107</v>
      </c>
      <c r="M69" s="124">
        <v>33730</v>
      </c>
      <c r="N69" s="124">
        <v>0</v>
      </c>
      <c r="O69" s="124">
        <v>140836</v>
      </c>
      <c r="P69" s="125">
        <v>0</v>
      </c>
      <c r="R69" s="126">
        <v>6691.8742353088983</v>
      </c>
    </row>
    <row r="70" spans="1:18">
      <c r="A70" s="10">
        <v>262</v>
      </c>
      <c r="B70" s="11" t="s">
        <v>83</v>
      </c>
      <c r="C70" s="100">
        <v>6281447.0388839869</v>
      </c>
      <c r="D70" s="100">
        <v>6524084</v>
      </c>
      <c r="E70" s="107">
        <v>164625</v>
      </c>
      <c r="F70" s="124">
        <v>5676391</v>
      </c>
      <c r="G70" s="124">
        <v>138281</v>
      </c>
      <c r="H70" s="124">
        <v>546928</v>
      </c>
      <c r="I70" s="124">
        <v>15558</v>
      </c>
      <c r="J70" s="124">
        <v>58113</v>
      </c>
      <c r="K70" s="124">
        <v>0</v>
      </c>
      <c r="L70" s="124">
        <v>23151</v>
      </c>
      <c r="M70" s="124">
        <v>10786</v>
      </c>
      <c r="N70" s="124">
        <v>0</v>
      </c>
      <c r="O70" s="124">
        <v>219501</v>
      </c>
      <c r="P70" s="125">
        <v>0</v>
      </c>
      <c r="R70" s="126">
        <v>5587.0267080738713</v>
      </c>
    </row>
    <row r="71" spans="1:18">
      <c r="A71" s="10">
        <v>263</v>
      </c>
      <c r="B71" s="11" t="s">
        <v>84</v>
      </c>
      <c r="C71" s="100">
        <v>3574047.5789087117</v>
      </c>
      <c r="D71" s="100">
        <v>3433364</v>
      </c>
      <c r="E71" s="107">
        <v>39381</v>
      </c>
      <c r="F71" s="124">
        <v>2843244</v>
      </c>
      <c r="G71" s="124">
        <v>32406</v>
      </c>
      <c r="H71" s="124">
        <v>238182</v>
      </c>
      <c r="I71" s="124">
        <v>4070</v>
      </c>
      <c r="J71" s="124">
        <v>56420</v>
      </c>
      <c r="K71" s="124">
        <v>0</v>
      </c>
      <c r="L71" s="124">
        <v>17218</v>
      </c>
      <c r="M71" s="124">
        <v>2905</v>
      </c>
      <c r="N71" s="124">
        <v>0</v>
      </c>
      <c r="O71" s="124">
        <v>278300</v>
      </c>
      <c r="P71" s="125">
        <v>0</v>
      </c>
      <c r="R71" s="126">
        <v>3383.1938504177601</v>
      </c>
    </row>
    <row r="72" spans="1:18">
      <c r="A72" s="10">
        <v>267</v>
      </c>
      <c r="B72" s="11" t="s">
        <v>85</v>
      </c>
      <c r="C72" s="100">
        <v>5977676.2190267863</v>
      </c>
      <c r="D72" s="100">
        <v>6532031</v>
      </c>
      <c r="E72" s="107">
        <v>159367</v>
      </c>
      <c r="F72" s="124">
        <v>5655635</v>
      </c>
      <c r="G72" s="124">
        <v>153608</v>
      </c>
      <c r="H72" s="124">
        <v>525385</v>
      </c>
      <c r="I72" s="124">
        <v>2217</v>
      </c>
      <c r="J72" s="124">
        <v>0</v>
      </c>
      <c r="K72" s="124">
        <v>0</v>
      </c>
      <c r="L72" s="124">
        <v>10082</v>
      </c>
      <c r="M72" s="124">
        <v>0</v>
      </c>
      <c r="N72" s="124">
        <v>0</v>
      </c>
      <c r="O72" s="124">
        <v>340929</v>
      </c>
      <c r="P72" s="125">
        <v>3542</v>
      </c>
      <c r="R72" s="126">
        <v>9940.0963012514221</v>
      </c>
    </row>
    <row r="73" spans="1:18">
      <c r="A73" s="10">
        <v>268</v>
      </c>
      <c r="B73" s="11" t="s">
        <v>86</v>
      </c>
      <c r="C73" s="100">
        <v>100549659.93983033</v>
      </c>
      <c r="D73" s="100">
        <v>106534154</v>
      </c>
      <c r="E73" s="107">
        <v>844980</v>
      </c>
      <c r="F73" s="124">
        <v>96411856</v>
      </c>
      <c r="G73" s="124">
        <v>711883</v>
      </c>
      <c r="H73" s="124">
        <v>7360793</v>
      </c>
      <c r="I73" s="124">
        <v>20151</v>
      </c>
      <c r="J73" s="124">
        <v>356480</v>
      </c>
      <c r="K73" s="124">
        <v>58</v>
      </c>
      <c r="L73" s="124">
        <v>611372</v>
      </c>
      <c r="M73" s="124">
        <v>112888</v>
      </c>
      <c r="N73" s="124">
        <v>0</v>
      </c>
      <c r="O73" s="124">
        <v>1793653</v>
      </c>
      <c r="P73" s="125">
        <v>0</v>
      </c>
      <c r="R73" s="126">
        <v>54805.324869164862</v>
      </c>
    </row>
    <row r="74" spans="1:18">
      <c r="A74" s="10">
        <v>269</v>
      </c>
      <c r="B74" s="11" t="s">
        <v>87</v>
      </c>
      <c r="C74" s="100">
        <v>3895326.7774947817</v>
      </c>
      <c r="D74" s="100">
        <v>4236129</v>
      </c>
      <c r="E74" s="107">
        <v>36860</v>
      </c>
      <c r="F74" s="124">
        <v>3516683</v>
      </c>
      <c r="G74" s="124">
        <v>30640</v>
      </c>
      <c r="H74" s="124">
        <v>433909</v>
      </c>
      <c r="I74" s="124">
        <v>1462</v>
      </c>
      <c r="J74" s="124">
        <v>30211</v>
      </c>
      <c r="K74" s="124">
        <v>553</v>
      </c>
      <c r="L74" s="124">
        <v>2020</v>
      </c>
      <c r="M74" s="124">
        <v>4205</v>
      </c>
      <c r="N74" s="124">
        <v>0</v>
      </c>
      <c r="O74" s="124">
        <v>253306</v>
      </c>
      <c r="P74" s="125">
        <v>0</v>
      </c>
      <c r="R74" s="126">
        <v>1778.0113565565791</v>
      </c>
    </row>
    <row r="75" spans="1:18">
      <c r="A75" s="10">
        <v>273</v>
      </c>
      <c r="B75" s="11" t="s">
        <v>88</v>
      </c>
      <c r="C75" s="100">
        <v>3125866.3179001319</v>
      </c>
      <c r="D75" s="100">
        <v>2792886.92</v>
      </c>
      <c r="E75" s="107">
        <v>40798.120000000003</v>
      </c>
      <c r="F75" s="124">
        <v>2196327.92</v>
      </c>
      <c r="G75" s="124">
        <v>34296</v>
      </c>
      <c r="H75" s="124">
        <v>190543.47</v>
      </c>
      <c r="I75" s="124">
        <v>0</v>
      </c>
      <c r="J75" s="124">
        <v>69655</v>
      </c>
      <c r="K75" s="124">
        <v>0</v>
      </c>
      <c r="L75" s="124">
        <v>51737</v>
      </c>
      <c r="M75" s="124">
        <v>6502.12</v>
      </c>
      <c r="N75" s="124">
        <v>0</v>
      </c>
      <c r="O75" s="124">
        <v>284623.53000000003</v>
      </c>
      <c r="P75" s="125">
        <v>0</v>
      </c>
      <c r="R75" s="126">
        <v>8581.9736201031556</v>
      </c>
    </row>
    <row r="76" spans="1:18">
      <c r="A76" s="10">
        <v>274</v>
      </c>
      <c r="B76" s="11" t="s">
        <v>89</v>
      </c>
      <c r="C76" s="100">
        <v>8162115.9569612192</v>
      </c>
      <c r="D76" s="100">
        <v>8937494</v>
      </c>
      <c r="E76" s="107">
        <v>134191</v>
      </c>
      <c r="F76" s="124">
        <v>7818948</v>
      </c>
      <c r="G76" s="124">
        <v>119002</v>
      </c>
      <c r="H76" s="124">
        <v>672225</v>
      </c>
      <c r="I76" s="124">
        <v>9633</v>
      </c>
      <c r="J76" s="124">
        <v>114426</v>
      </c>
      <c r="K76" s="124">
        <v>0</v>
      </c>
      <c r="L76" s="124">
        <v>17199</v>
      </c>
      <c r="M76" s="124">
        <v>5556</v>
      </c>
      <c r="N76" s="124">
        <v>0</v>
      </c>
      <c r="O76" s="124">
        <v>314696</v>
      </c>
      <c r="P76" s="125">
        <v>0</v>
      </c>
      <c r="R76" s="126">
        <v>6700.3497005820691</v>
      </c>
    </row>
    <row r="77" spans="1:18">
      <c r="A77" s="10">
        <v>275</v>
      </c>
      <c r="B77" s="11" t="s">
        <v>90</v>
      </c>
      <c r="C77" s="100">
        <v>13571950.545056982</v>
      </c>
      <c r="D77" s="100">
        <v>14375231</v>
      </c>
      <c r="E77" s="107">
        <v>301508</v>
      </c>
      <c r="F77" s="124">
        <v>12929037</v>
      </c>
      <c r="G77" s="124">
        <v>230536</v>
      </c>
      <c r="H77" s="124">
        <v>817986</v>
      </c>
      <c r="I77" s="124">
        <v>26192</v>
      </c>
      <c r="J77" s="124">
        <v>60943</v>
      </c>
      <c r="K77" s="124">
        <v>456</v>
      </c>
      <c r="L77" s="124">
        <v>113447</v>
      </c>
      <c r="M77" s="124">
        <v>44324</v>
      </c>
      <c r="N77" s="124">
        <v>0</v>
      </c>
      <c r="O77" s="124">
        <v>453818</v>
      </c>
      <c r="P77" s="125">
        <v>0</v>
      </c>
      <c r="R77" s="126">
        <v>7248.2885304925294</v>
      </c>
    </row>
    <row r="78" spans="1:18">
      <c r="A78" s="10">
        <v>277</v>
      </c>
      <c r="B78" s="11" t="s">
        <v>91</v>
      </c>
      <c r="C78" s="100">
        <v>77096.1307698858</v>
      </c>
      <c r="D78" s="100">
        <v>54348</v>
      </c>
      <c r="E78" s="107">
        <v>5351</v>
      </c>
      <c r="F78" s="124">
        <v>41496</v>
      </c>
      <c r="G78" s="124">
        <v>5351</v>
      </c>
      <c r="H78" s="124">
        <v>12852</v>
      </c>
      <c r="I78" s="124">
        <v>0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24">
        <v>0</v>
      </c>
      <c r="P78" s="125">
        <v>0</v>
      </c>
      <c r="R78" s="126">
        <v>0</v>
      </c>
    </row>
    <row r="79" spans="1:18">
      <c r="A79" s="10">
        <v>279</v>
      </c>
      <c r="B79" s="11" t="s">
        <v>92</v>
      </c>
      <c r="C79" s="100">
        <v>984947.06670972437</v>
      </c>
      <c r="D79" s="100">
        <v>942106</v>
      </c>
      <c r="E79" s="107">
        <v>29689</v>
      </c>
      <c r="F79" s="124">
        <v>822624</v>
      </c>
      <c r="G79" s="124">
        <v>22803</v>
      </c>
      <c r="H79" s="124">
        <v>37640</v>
      </c>
      <c r="I79" s="124">
        <v>0</v>
      </c>
      <c r="J79" s="124">
        <v>0</v>
      </c>
      <c r="K79" s="124">
        <v>0</v>
      </c>
      <c r="L79" s="124">
        <v>14253</v>
      </c>
      <c r="M79" s="124">
        <v>4097</v>
      </c>
      <c r="N79" s="124">
        <v>0</v>
      </c>
      <c r="O79" s="124">
        <v>67589</v>
      </c>
      <c r="P79" s="125">
        <v>2789</v>
      </c>
      <c r="R79" s="126">
        <v>30.087901719754612</v>
      </c>
    </row>
    <row r="80" spans="1:18">
      <c r="A80" s="10">
        <v>281</v>
      </c>
      <c r="B80" s="11" t="s">
        <v>93</v>
      </c>
      <c r="C80" s="100">
        <v>15724321.335914014</v>
      </c>
      <c r="D80" s="100">
        <v>16242848</v>
      </c>
      <c r="E80" s="107">
        <v>334804</v>
      </c>
      <c r="F80" s="124">
        <v>14308338</v>
      </c>
      <c r="G80" s="124">
        <v>317685</v>
      </c>
      <c r="H80" s="124">
        <v>798110</v>
      </c>
      <c r="I80" s="124">
        <v>12498</v>
      </c>
      <c r="J80" s="124">
        <v>94966</v>
      </c>
      <c r="K80" s="124">
        <v>0</v>
      </c>
      <c r="L80" s="124">
        <v>27528</v>
      </c>
      <c r="M80" s="124">
        <v>4621</v>
      </c>
      <c r="N80" s="124">
        <v>0</v>
      </c>
      <c r="O80" s="124">
        <v>1013906</v>
      </c>
      <c r="P80" s="125">
        <v>0</v>
      </c>
      <c r="R80" s="126">
        <v>11638.508913117475</v>
      </c>
    </row>
    <row r="81" spans="1:18">
      <c r="A81" s="10">
        <v>285</v>
      </c>
      <c r="B81" s="11" t="s">
        <v>94</v>
      </c>
      <c r="C81" s="100">
        <v>3663864.644103881</v>
      </c>
      <c r="D81" s="100">
        <v>3685061</v>
      </c>
      <c r="E81" s="107">
        <v>87011</v>
      </c>
      <c r="F81" s="124">
        <v>3200737</v>
      </c>
      <c r="G81" s="124">
        <v>79404</v>
      </c>
      <c r="H81" s="124">
        <v>312497</v>
      </c>
      <c r="I81" s="124">
        <v>4145</v>
      </c>
      <c r="J81" s="124">
        <v>21469</v>
      </c>
      <c r="K81" s="124">
        <v>0</v>
      </c>
      <c r="L81" s="124">
        <v>3805</v>
      </c>
      <c r="M81" s="124">
        <v>3462</v>
      </c>
      <c r="N81" s="124">
        <v>0</v>
      </c>
      <c r="O81" s="124">
        <v>146553</v>
      </c>
      <c r="P81" s="125">
        <v>0</v>
      </c>
      <c r="R81" s="126">
        <v>1751.3842698233689</v>
      </c>
    </row>
    <row r="82" spans="1:18">
      <c r="A82" s="10">
        <v>289</v>
      </c>
      <c r="B82" s="11" t="s">
        <v>95</v>
      </c>
      <c r="C82" s="100">
        <v>11364198.686581038</v>
      </c>
      <c r="D82" s="100">
        <v>10072671</v>
      </c>
      <c r="E82" s="107">
        <v>397604</v>
      </c>
      <c r="F82" s="124">
        <v>9221881</v>
      </c>
      <c r="G82" s="124">
        <v>379592</v>
      </c>
      <c r="H82" s="124">
        <v>543819</v>
      </c>
      <c r="I82" s="124">
        <v>6004</v>
      </c>
      <c r="J82" s="124">
        <v>20182</v>
      </c>
      <c r="K82" s="124">
        <v>594</v>
      </c>
      <c r="L82" s="124">
        <v>54132</v>
      </c>
      <c r="M82" s="124">
        <v>11414</v>
      </c>
      <c r="N82" s="124">
        <v>0</v>
      </c>
      <c r="O82" s="124">
        <v>232657</v>
      </c>
      <c r="P82" s="125">
        <v>0</v>
      </c>
      <c r="R82" s="126">
        <v>2676.2694177580797</v>
      </c>
    </row>
    <row r="83" spans="1:18">
      <c r="A83" s="10">
        <v>293</v>
      </c>
      <c r="B83" s="11" t="s">
        <v>96</v>
      </c>
      <c r="C83" s="100">
        <v>4916128.8433197392</v>
      </c>
      <c r="D83" s="100">
        <v>5016481</v>
      </c>
      <c r="E83" s="107">
        <v>111763</v>
      </c>
      <c r="F83" s="124">
        <v>4532713</v>
      </c>
      <c r="G83" s="124">
        <v>107640</v>
      </c>
      <c r="H83" s="124">
        <v>325175</v>
      </c>
      <c r="I83" s="124">
        <v>760</v>
      </c>
      <c r="J83" s="124">
        <v>9136</v>
      </c>
      <c r="K83" s="124">
        <v>0</v>
      </c>
      <c r="L83" s="124">
        <v>20086</v>
      </c>
      <c r="M83" s="124">
        <v>0</v>
      </c>
      <c r="N83" s="124">
        <v>0</v>
      </c>
      <c r="O83" s="124">
        <v>129371</v>
      </c>
      <c r="P83" s="125">
        <v>3363</v>
      </c>
      <c r="R83" s="126">
        <v>1154.0052258194146</v>
      </c>
    </row>
    <row r="84" spans="1:18">
      <c r="A84" s="10">
        <v>294</v>
      </c>
      <c r="B84" s="11" t="s">
        <v>97</v>
      </c>
      <c r="C84" s="100">
        <v>8260311.6057765679</v>
      </c>
      <c r="D84" s="100">
        <v>8276456</v>
      </c>
      <c r="E84" s="107">
        <v>116868</v>
      </c>
      <c r="F84" s="124">
        <v>7459889</v>
      </c>
      <c r="G84" s="124">
        <v>114003</v>
      </c>
      <c r="H84" s="124">
        <v>526486</v>
      </c>
      <c r="I84" s="124">
        <v>1649</v>
      </c>
      <c r="J84" s="124">
        <v>27437</v>
      </c>
      <c r="K84" s="124">
        <v>0</v>
      </c>
      <c r="L84" s="124">
        <v>13083</v>
      </c>
      <c r="M84" s="124">
        <v>1216</v>
      </c>
      <c r="N84" s="124">
        <v>0</v>
      </c>
      <c r="O84" s="124">
        <v>249561</v>
      </c>
      <c r="P84" s="125">
        <v>0</v>
      </c>
      <c r="R84" s="126">
        <v>7545.0004439307668</v>
      </c>
    </row>
    <row r="85" spans="1:18">
      <c r="A85" s="10">
        <v>296</v>
      </c>
      <c r="B85" s="11" t="s">
        <v>98</v>
      </c>
      <c r="C85" s="100">
        <v>9893259.5183806513</v>
      </c>
      <c r="D85" s="100">
        <v>10313960</v>
      </c>
      <c r="E85" s="107">
        <v>220851</v>
      </c>
      <c r="F85" s="124">
        <v>9002560</v>
      </c>
      <c r="G85" s="124">
        <v>211733</v>
      </c>
      <c r="H85" s="124">
        <v>914618</v>
      </c>
      <c r="I85" s="124">
        <v>6287</v>
      </c>
      <c r="J85" s="124">
        <v>37943</v>
      </c>
      <c r="K85" s="124">
        <v>0</v>
      </c>
      <c r="L85" s="124">
        <v>41732</v>
      </c>
      <c r="M85" s="124">
        <v>2831</v>
      </c>
      <c r="N85" s="124">
        <v>0</v>
      </c>
      <c r="O85" s="124">
        <v>317107</v>
      </c>
      <c r="P85" s="125">
        <v>0</v>
      </c>
      <c r="R85" s="126">
        <v>6251.9975876313592</v>
      </c>
    </row>
    <row r="86" spans="1:18">
      <c r="A86" s="10">
        <v>297</v>
      </c>
      <c r="B86" s="11" t="s">
        <v>99</v>
      </c>
      <c r="C86" s="100">
        <v>4654095.9141757479</v>
      </c>
      <c r="D86" s="100">
        <v>4337697</v>
      </c>
      <c r="E86" s="107">
        <v>81777</v>
      </c>
      <c r="F86" s="124">
        <v>3704877</v>
      </c>
      <c r="G86" s="124">
        <v>67885</v>
      </c>
      <c r="H86" s="124">
        <v>206374</v>
      </c>
      <c r="I86" s="124">
        <v>11830</v>
      </c>
      <c r="J86" s="124">
        <v>31408</v>
      </c>
      <c r="K86" s="124">
        <v>2062</v>
      </c>
      <c r="L86" s="124">
        <v>10304</v>
      </c>
      <c r="M86" s="124">
        <v>0</v>
      </c>
      <c r="N86" s="124">
        <v>0</v>
      </c>
      <c r="O86" s="124">
        <v>384734</v>
      </c>
      <c r="P86" s="125">
        <v>0</v>
      </c>
      <c r="R86" s="126">
        <v>2148.3185601168452</v>
      </c>
    </row>
    <row r="87" spans="1:18">
      <c r="A87" s="10">
        <v>299</v>
      </c>
      <c r="B87" s="11" t="s">
        <v>100</v>
      </c>
      <c r="C87" s="100">
        <v>10781377.033873741</v>
      </c>
      <c r="D87" s="100">
        <v>12409936</v>
      </c>
      <c r="E87" s="107">
        <v>256041</v>
      </c>
      <c r="F87" s="124">
        <v>10793744</v>
      </c>
      <c r="G87" s="124">
        <v>242800</v>
      </c>
      <c r="H87" s="124">
        <v>1072955</v>
      </c>
      <c r="I87" s="124">
        <v>4495</v>
      </c>
      <c r="J87" s="124">
        <v>79511</v>
      </c>
      <c r="K87" s="124">
        <v>0</v>
      </c>
      <c r="L87" s="124">
        <v>29825</v>
      </c>
      <c r="M87" s="124">
        <v>6179</v>
      </c>
      <c r="N87" s="124">
        <v>0</v>
      </c>
      <c r="O87" s="124">
        <v>433901</v>
      </c>
      <c r="P87" s="125">
        <v>2567</v>
      </c>
      <c r="R87" s="126">
        <v>4227.8445937664583</v>
      </c>
    </row>
    <row r="88" spans="1:18">
      <c r="A88" s="10">
        <v>301</v>
      </c>
      <c r="B88" s="11" t="s">
        <v>101</v>
      </c>
      <c r="C88" s="100">
        <v>19601544.999390345</v>
      </c>
      <c r="D88" s="100">
        <v>22517630</v>
      </c>
      <c r="E88" s="107">
        <v>482675</v>
      </c>
      <c r="F88" s="124">
        <v>19605848</v>
      </c>
      <c r="G88" s="124">
        <v>321866</v>
      </c>
      <c r="H88" s="124">
        <v>1485073</v>
      </c>
      <c r="I88" s="124">
        <v>5204</v>
      </c>
      <c r="J88" s="124">
        <v>241487</v>
      </c>
      <c r="K88" s="124">
        <v>0</v>
      </c>
      <c r="L88" s="124">
        <v>233464</v>
      </c>
      <c r="M88" s="124">
        <v>145160</v>
      </c>
      <c r="N88" s="124">
        <v>0</v>
      </c>
      <c r="O88" s="124">
        <v>951758</v>
      </c>
      <c r="P88" s="125">
        <v>10445</v>
      </c>
      <c r="R88" s="126">
        <v>25120.572780904047</v>
      </c>
    </row>
    <row r="89" spans="1:18">
      <c r="A89" s="10">
        <v>302</v>
      </c>
      <c r="B89" s="11" t="s">
        <v>102</v>
      </c>
      <c r="C89" s="100">
        <v>3905729.146152331</v>
      </c>
      <c r="D89" s="100">
        <v>3775926</v>
      </c>
      <c r="E89" s="107">
        <v>68990</v>
      </c>
      <c r="F89" s="124">
        <v>3176611</v>
      </c>
      <c r="G89" s="124">
        <v>48754</v>
      </c>
      <c r="H89" s="124">
        <v>262851</v>
      </c>
      <c r="I89" s="124">
        <v>1161</v>
      </c>
      <c r="J89" s="124">
        <v>16991</v>
      </c>
      <c r="K89" s="124">
        <v>550</v>
      </c>
      <c r="L89" s="124">
        <v>23737</v>
      </c>
      <c r="M89" s="124">
        <v>14721</v>
      </c>
      <c r="N89" s="124">
        <v>0</v>
      </c>
      <c r="O89" s="124">
        <v>295736</v>
      </c>
      <c r="P89" s="125">
        <v>3804</v>
      </c>
      <c r="R89" s="126">
        <v>1830.7004990047878</v>
      </c>
    </row>
    <row r="90" spans="1:18">
      <c r="A90" s="10">
        <v>303</v>
      </c>
      <c r="B90" s="11" t="s">
        <v>103</v>
      </c>
      <c r="C90" s="100">
        <v>9602012.5638798252</v>
      </c>
      <c r="D90" s="100">
        <v>9099784</v>
      </c>
      <c r="E90" s="107">
        <v>146292</v>
      </c>
      <c r="F90" s="124">
        <v>7981364</v>
      </c>
      <c r="G90" s="124">
        <v>132444</v>
      </c>
      <c r="H90" s="124">
        <v>323816</v>
      </c>
      <c r="I90" s="124">
        <v>3096</v>
      </c>
      <c r="J90" s="124">
        <v>151549</v>
      </c>
      <c r="K90" s="124">
        <v>157</v>
      </c>
      <c r="L90" s="124">
        <v>218627</v>
      </c>
      <c r="M90" s="124">
        <v>10595</v>
      </c>
      <c r="N90" s="124">
        <v>0</v>
      </c>
      <c r="O90" s="124">
        <v>424428</v>
      </c>
      <c r="P90" s="125">
        <v>0</v>
      </c>
      <c r="R90" s="126">
        <v>26225.06716375269</v>
      </c>
    </row>
    <row r="91" spans="1:18">
      <c r="A91" s="10">
        <v>307</v>
      </c>
      <c r="B91" s="11" t="s">
        <v>105</v>
      </c>
      <c r="C91" s="100">
        <v>47585982.030907892</v>
      </c>
      <c r="D91" s="100">
        <v>48373840</v>
      </c>
      <c r="E91" s="107">
        <v>854272</v>
      </c>
      <c r="F91" s="124">
        <v>43810536</v>
      </c>
      <c r="G91" s="124">
        <v>761597</v>
      </c>
      <c r="H91" s="124">
        <v>3264869</v>
      </c>
      <c r="I91" s="124">
        <v>54395</v>
      </c>
      <c r="J91" s="124">
        <v>183471</v>
      </c>
      <c r="K91" s="124">
        <v>0</v>
      </c>
      <c r="L91" s="124">
        <v>320543</v>
      </c>
      <c r="M91" s="124">
        <v>31431</v>
      </c>
      <c r="N91" s="124">
        <v>0</v>
      </c>
      <c r="O91" s="124">
        <v>794421</v>
      </c>
      <c r="P91" s="125">
        <v>6849</v>
      </c>
      <c r="R91" s="126">
        <v>31365.295594175932</v>
      </c>
    </row>
    <row r="92" spans="1:18">
      <c r="A92" s="10">
        <v>308</v>
      </c>
      <c r="B92" s="11" t="s">
        <v>106</v>
      </c>
      <c r="C92" s="100">
        <v>5117485.0227927407</v>
      </c>
      <c r="D92" s="100">
        <v>5266026</v>
      </c>
      <c r="E92" s="107">
        <v>94239</v>
      </c>
      <c r="F92" s="124">
        <v>4711857</v>
      </c>
      <c r="G92" s="124">
        <v>89006</v>
      </c>
      <c r="H92" s="124">
        <v>391956</v>
      </c>
      <c r="I92" s="124">
        <v>4287</v>
      </c>
      <c r="J92" s="124">
        <v>73762</v>
      </c>
      <c r="K92" s="124">
        <v>423</v>
      </c>
      <c r="L92" s="124">
        <v>14940</v>
      </c>
      <c r="M92" s="124">
        <v>523</v>
      </c>
      <c r="N92" s="124">
        <v>0</v>
      </c>
      <c r="O92" s="124">
        <v>73511</v>
      </c>
      <c r="P92" s="125">
        <v>0</v>
      </c>
      <c r="R92" s="126">
        <v>6580.2806092121555</v>
      </c>
    </row>
    <row r="93" spans="1:18">
      <c r="A93" s="10">
        <v>310</v>
      </c>
      <c r="B93" s="11" t="s">
        <v>107</v>
      </c>
      <c r="C93" s="100">
        <v>8545741.0107940063</v>
      </c>
      <c r="D93" s="100">
        <v>8598056</v>
      </c>
      <c r="E93" s="107">
        <v>217089</v>
      </c>
      <c r="F93" s="124">
        <v>7529796</v>
      </c>
      <c r="G93" s="124">
        <v>213436</v>
      </c>
      <c r="H93" s="124">
        <v>597817</v>
      </c>
      <c r="I93" s="124">
        <v>1372</v>
      </c>
      <c r="J93" s="124">
        <v>49460</v>
      </c>
      <c r="K93" s="124">
        <v>122</v>
      </c>
      <c r="L93" s="124">
        <v>225536</v>
      </c>
      <c r="M93" s="124">
        <v>2159</v>
      </c>
      <c r="N93" s="124">
        <v>0</v>
      </c>
      <c r="O93" s="124">
        <v>195447</v>
      </c>
      <c r="P93" s="125">
        <v>0</v>
      </c>
      <c r="R93" s="126">
        <v>11163.812228942663</v>
      </c>
    </row>
    <row r="94" spans="1:18">
      <c r="A94" s="10">
        <v>312</v>
      </c>
      <c r="B94" s="11" t="s">
        <v>108</v>
      </c>
      <c r="C94" s="100">
        <v>2053869.8173879113</v>
      </c>
      <c r="D94" s="100">
        <v>1844548</v>
      </c>
      <c r="E94" s="107">
        <v>34401</v>
      </c>
      <c r="F94" s="124">
        <v>1606607</v>
      </c>
      <c r="G94" s="124">
        <v>24482</v>
      </c>
      <c r="H94" s="124">
        <v>129080</v>
      </c>
      <c r="I94" s="124">
        <v>5124</v>
      </c>
      <c r="J94" s="124">
        <v>10729</v>
      </c>
      <c r="K94" s="124">
        <v>0</v>
      </c>
      <c r="L94" s="124">
        <v>8556</v>
      </c>
      <c r="M94" s="124">
        <v>4795</v>
      </c>
      <c r="N94" s="124">
        <v>0</v>
      </c>
      <c r="O94" s="124">
        <v>89576</v>
      </c>
      <c r="P94" s="125">
        <v>0</v>
      </c>
      <c r="R94" s="126">
        <v>896.49233926959005</v>
      </c>
    </row>
    <row r="95" spans="1:18">
      <c r="A95" s="10">
        <v>313</v>
      </c>
      <c r="B95" s="11" t="s">
        <v>109</v>
      </c>
      <c r="C95" s="100">
        <v>2314099.4926182502</v>
      </c>
      <c r="D95" s="100">
        <v>2624993</v>
      </c>
      <c r="E95" s="107">
        <v>41169</v>
      </c>
      <c r="F95" s="124">
        <v>2328057</v>
      </c>
      <c r="G95" s="124">
        <v>37730</v>
      </c>
      <c r="H95" s="124">
        <v>119565</v>
      </c>
      <c r="I95" s="124">
        <v>1258</v>
      </c>
      <c r="J95" s="124">
        <v>20554</v>
      </c>
      <c r="K95" s="124">
        <v>302</v>
      </c>
      <c r="L95" s="124">
        <v>19136</v>
      </c>
      <c r="M95" s="124">
        <v>740</v>
      </c>
      <c r="N95" s="124">
        <v>0</v>
      </c>
      <c r="O95" s="124">
        <v>137681</v>
      </c>
      <c r="P95" s="125">
        <v>1139</v>
      </c>
      <c r="R95" s="126">
        <v>808.06498491951299</v>
      </c>
    </row>
    <row r="96" spans="1:18">
      <c r="A96" s="10">
        <v>317</v>
      </c>
      <c r="B96" s="11" t="s">
        <v>110</v>
      </c>
      <c r="C96" s="100">
        <v>1159113.1427574025</v>
      </c>
      <c r="D96" s="100">
        <v>1109219</v>
      </c>
      <c r="E96" s="107">
        <v>33383</v>
      </c>
      <c r="F96" s="124">
        <v>944516</v>
      </c>
      <c r="G96" s="124">
        <v>33383</v>
      </c>
      <c r="H96" s="124">
        <v>88906</v>
      </c>
      <c r="I96" s="124">
        <v>0</v>
      </c>
      <c r="J96" s="124">
        <v>0</v>
      </c>
      <c r="K96" s="124">
        <v>0</v>
      </c>
      <c r="L96" s="124">
        <v>25222</v>
      </c>
      <c r="M96" s="124">
        <v>0</v>
      </c>
      <c r="N96" s="124">
        <v>0</v>
      </c>
      <c r="O96" s="124">
        <v>50575</v>
      </c>
      <c r="P96" s="125">
        <v>0</v>
      </c>
      <c r="R96" s="126">
        <v>3480.3791855501131</v>
      </c>
    </row>
    <row r="97" spans="1:18">
      <c r="A97" s="10">
        <v>321</v>
      </c>
      <c r="B97" s="11" t="s">
        <v>111</v>
      </c>
      <c r="C97" s="100">
        <v>7178142.5948743112</v>
      </c>
      <c r="D97" s="100">
        <v>7667076</v>
      </c>
      <c r="E97" s="107">
        <v>134738</v>
      </c>
      <c r="F97" s="124">
        <v>7014092</v>
      </c>
      <c r="G97" s="124">
        <v>132789</v>
      </c>
      <c r="H97" s="124">
        <v>497804</v>
      </c>
      <c r="I97" s="124">
        <v>1949</v>
      </c>
      <c r="J97" s="124">
        <v>258</v>
      </c>
      <c r="K97" s="124">
        <v>0</v>
      </c>
      <c r="L97" s="124">
        <v>47374</v>
      </c>
      <c r="M97" s="124">
        <v>0</v>
      </c>
      <c r="N97" s="124">
        <v>0</v>
      </c>
      <c r="O97" s="124">
        <v>107548</v>
      </c>
      <c r="P97" s="125">
        <v>0</v>
      </c>
      <c r="R97" s="126">
        <v>7996.1070830952576</v>
      </c>
    </row>
    <row r="98" spans="1:18">
      <c r="A98" s="10">
        <v>327</v>
      </c>
      <c r="B98" s="11" t="s">
        <v>112</v>
      </c>
      <c r="C98" s="100">
        <v>4327601.9466794059</v>
      </c>
      <c r="D98" s="100">
        <v>4268597.55</v>
      </c>
      <c r="E98" s="107">
        <v>66842</v>
      </c>
      <c r="F98" s="124">
        <v>3605560.45</v>
      </c>
      <c r="G98" s="124">
        <v>62156</v>
      </c>
      <c r="H98" s="124">
        <v>552310.54</v>
      </c>
      <c r="I98" s="124">
        <v>2255</v>
      </c>
      <c r="J98" s="124">
        <v>13999.69</v>
      </c>
      <c r="K98" s="124">
        <v>0</v>
      </c>
      <c r="L98" s="124">
        <v>46484.61</v>
      </c>
      <c r="M98" s="124">
        <v>2431</v>
      </c>
      <c r="N98" s="124">
        <v>0</v>
      </c>
      <c r="O98" s="124">
        <v>50242.26</v>
      </c>
      <c r="P98" s="125">
        <v>0</v>
      </c>
      <c r="R98" s="126">
        <v>3653.8437081409988</v>
      </c>
    </row>
    <row r="99" spans="1:18">
      <c r="A99" s="10">
        <v>331</v>
      </c>
      <c r="B99" s="11" t="s">
        <v>113</v>
      </c>
      <c r="C99" s="100">
        <v>1726973.97309159</v>
      </c>
      <c r="D99" s="100">
        <v>1978576</v>
      </c>
      <c r="E99" s="107">
        <v>27153</v>
      </c>
      <c r="F99" s="124">
        <v>1786283</v>
      </c>
      <c r="G99" s="124">
        <v>24592</v>
      </c>
      <c r="H99" s="124">
        <v>93599</v>
      </c>
      <c r="I99" s="124">
        <v>2561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98694</v>
      </c>
      <c r="P99" s="125">
        <v>0</v>
      </c>
      <c r="R99" s="126">
        <v>2355.119912782201</v>
      </c>
    </row>
    <row r="100" spans="1:18">
      <c r="A100" s="10">
        <v>335</v>
      </c>
      <c r="B100" s="11" t="s">
        <v>114</v>
      </c>
      <c r="C100" s="100">
        <v>1439493.9953457958</v>
      </c>
      <c r="D100" s="100">
        <v>1445364</v>
      </c>
      <c r="E100" s="107">
        <v>15941</v>
      </c>
      <c r="F100" s="124">
        <v>1249323</v>
      </c>
      <c r="G100" s="124">
        <v>15200</v>
      </c>
      <c r="H100" s="124">
        <v>30341</v>
      </c>
      <c r="I100" s="124">
        <v>48</v>
      </c>
      <c r="J100" s="124">
        <v>31766</v>
      </c>
      <c r="K100" s="124">
        <v>0</v>
      </c>
      <c r="L100" s="124">
        <v>46582</v>
      </c>
      <c r="M100" s="124">
        <v>693</v>
      </c>
      <c r="N100" s="124">
        <v>0</v>
      </c>
      <c r="O100" s="124">
        <v>87352</v>
      </c>
      <c r="P100" s="125">
        <v>0</v>
      </c>
      <c r="R100" s="126">
        <v>1547.549330003623</v>
      </c>
    </row>
    <row r="101" spans="1:18">
      <c r="A101" s="10">
        <v>339</v>
      </c>
      <c r="B101" s="11" t="s">
        <v>115</v>
      </c>
      <c r="C101" s="100">
        <v>483113.72608965734</v>
      </c>
      <c r="D101" s="100">
        <v>403736</v>
      </c>
      <c r="E101" s="107">
        <v>6239</v>
      </c>
      <c r="F101" s="124">
        <v>375520</v>
      </c>
      <c r="G101" s="124">
        <v>6239</v>
      </c>
      <c r="H101" s="124">
        <v>28216</v>
      </c>
      <c r="I101" s="124">
        <v>0</v>
      </c>
      <c r="J101" s="124">
        <v>0</v>
      </c>
      <c r="K101" s="124">
        <v>0</v>
      </c>
      <c r="L101" s="124">
        <v>0</v>
      </c>
      <c r="M101" s="124">
        <v>0</v>
      </c>
      <c r="N101" s="124">
        <v>0</v>
      </c>
      <c r="O101" s="124">
        <v>0</v>
      </c>
      <c r="P101" s="125">
        <v>0</v>
      </c>
      <c r="R101" s="126">
        <v>0</v>
      </c>
    </row>
    <row r="102" spans="1:18">
      <c r="A102" s="10">
        <v>340</v>
      </c>
      <c r="B102" s="11" t="s">
        <v>116</v>
      </c>
      <c r="C102" s="100">
        <v>3756261.98382361</v>
      </c>
      <c r="D102" s="100">
        <v>3453516</v>
      </c>
      <c r="E102" s="107">
        <v>89164</v>
      </c>
      <c r="F102" s="124">
        <v>3153764</v>
      </c>
      <c r="G102" s="124">
        <v>87943</v>
      </c>
      <c r="H102" s="124">
        <v>134177</v>
      </c>
      <c r="I102" s="124">
        <v>0</v>
      </c>
      <c r="J102" s="124">
        <v>0</v>
      </c>
      <c r="K102" s="124">
        <v>0</v>
      </c>
      <c r="L102" s="124">
        <v>22686</v>
      </c>
      <c r="M102" s="124">
        <v>1221</v>
      </c>
      <c r="N102" s="124">
        <v>0</v>
      </c>
      <c r="O102" s="124">
        <v>142889</v>
      </c>
      <c r="P102" s="125">
        <v>0</v>
      </c>
      <c r="R102" s="126">
        <v>157.07862306275649</v>
      </c>
    </row>
    <row r="103" spans="1:18">
      <c r="A103" s="10">
        <v>342</v>
      </c>
      <c r="B103" s="11" t="s">
        <v>117</v>
      </c>
      <c r="C103" s="100">
        <v>10576199.534062633</v>
      </c>
      <c r="D103" s="100">
        <v>10025440</v>
      </c>
      <c r="E103" s="107">
        <v>208485</v>
      </c>
      <c r="F103" s="124">
        <v>9077267</v>
      </c>
      <c r="G103" s="124">
        <v>195802</v>
      </c>
      <c r="H103" s="124">
        <v>655019</v>
      </c>
      <c r="I103" s="124">
        <v>10854</v>
      </c>
      <c r="J103" s="124">
        <v>42900</v>
      </c>
      <c r="K103" s="124">
        <v>545</v>
      </c>
      <c r="L103" s="124">
        <v>26290</v>
      </c>
      <c r="M103" s="124">
        <v>0</v>
      </c>
      <c r="N103" s="124">
        <v>0</v>
      </c>
      <c r="O103" s="124">
        <v>223964</v>
      </c>
      <c r="P103" s="125">
        <v>1284</v>
      </c>
      <c r="R103" s="126">
        <v>7657.2297299229976</v>
      </c>
    </row>
    <row r="104" spans="1:18">
      <c r="A104" s="10">
        <v>344</v>
      </c>
      <c r="B104" s="11" t="s">
        <v>118</v>
      </c>
      <c r="C104" s="100">
        <v>140214567.1481556</v>
      </c>
      <c r="D104" s="100">
        <v>148408391</v>
      </c>
      <c r="E104" s="107">
        <v>4324564</v>
      </c>
      <c r="F104" s="124">
        <v>140313758</v>
      </c>
      <c r="G104" s="124">
        <v>4180847</v>
      </c>
      <c r="H104" s="124">
        <v>6006261</v>
      </c>
      <c r="I104" s="124">
        <v>60205</v>
      </c>
      <c r="J104" s="124">
        <v>306949</v>
      </c>
      <c r="K104" s="124">
        <v>3094</v>
      </c>
      <c r="L104" s="124">
        <v>1014022</v>
      </c>
      <c r="M104" s="124">
        <v>67817</v>
      </c>
      <c r="N104" s="124">
        <v>4859</v>
      </c>
      <c r="O104" s="124">
        <v>767401</v>
      </c>
      <c r="P104" s="125">
        <v>7742</v>
      </c>
      <c r="R104" s="126">
        <v>71869.261619147757</v>
      </c>
    </row>
    <row r="105" spans="1:18">
      <c r="A105" s="10">
        <v>345</v>
      </c>
      <c r="B105" s="11" t="s">
        <v>119</v>
      </c>
      <c r="C105" s="100">
        <v>18877964.021699667</v>
      </c>
      <c r="D105" s="100">
        <v>16571722</v>
      </c>
      <c r="E105" s="107">
        <v>476122</v>
      </c>
      <c r="F105" s="124">
        <v>15134268</v>
      </c>
      <c r="G105" s="124">
        <v>446877</v>
      </c>
      <c r="H105" s="124">
        <v>773699</v>
      </c>
      <c r="I105" s="124">
        <v>14449</v>
      </c>
      <c r="J105" s="124">
        <v>62166</v>
      </c>
      <c r="K105" s="124">
        <v>297</v>
      </c>
      <c r="L105" s="124">
        <v>112054</v>
      </c>
      <c r="M105" s="124">
        <v>14499</v>
      </c>
      <c r="N105" s="124">
        <v>0</v>
      </c>
      <c r="O105" s="124">
        <v>489535</v>
      </c>
      <c r="P105" s="125">
        <v>0</v>
      </c>
      <c r="R105" s="126">
        <v>1315.8159836596915</v>
      </c>
    </row>
    <row r="106" spans="1:18">
      <c r="A106" s="10">
        <v>351</v>
      </c>
      <c r="B106" s="11" t="s">
        <v>120</v>
      </c>
      <c r="C106" s="100">
        <v>1531757.0556314397</v>
      </c>
      <c r="D106" s="100">
        <v>1477569</v>
      </c>
      <c r="E106" s="107">
        <v>13958</v>
      </c>
      <c r="F106" s="124">
        <v>1218227</v>
      </c>
      <c r="G106" s="124">
        <v>9278</v>
      </c>
      <c r="H106" s="124">
        <v>152998</v>
      </c>
      <c r="I106" s="124">
        <v>227</v>
      </c>
      <c r="J106" s="124">
        <v>0</v>
      </c>
      <c r="K106" s="124">
        <v>0</v>
      </c>
      <c r="L106" s="124">
        <v>31864</v>
      </c>
      <c r="M106" s="124">
        <v>4453</v>
      </c>
      <c r="N106" s="124">
        <v>0</v>
      </c>
      <c r="O106" s="124">
        <v>74480</v>
      </c>
      <c r="P106" s="125">
        <v>0</v>
      </c>
      <c r="R106" s="126">
        <v>1631.809580594391</v>
      </c>
    </row>
    <row r="107" spans="1:18">
      <c r="A107" s="10">
        <v>352</v>
      </c>
      <c r="B107" s="11" t="s">
        <v>121</v>
      </c>
      <c r="C107" s="100">
        <v>3618762.7229794329</v>
      </c>
      <c r="D107" s="100">
        <v>3774911</v>
      </c>
      <c r="E107" s="107">
        <v>61039</v>
      </c>
      <c r="F107" s="124">
        <v>3148694</v>
      </c>
      <c r="G107" s="124">
        <v>42907</v>
      </c>
      <c r="H107" s="124">
        <v>351166</v>
      </c>
      <c r="I107" s="124">
        <v>854</v>
      </c>
      <c r="J107" s="124">
        <v>57953</v>
      </c>
      <c r="K107" s="124">
        <v>0</v>
      </c>
      <c r="L107" s="124">
        <v>102635</v>
      </c>
      <c r="M107" s="124">
        <v>17278</v>
      </c>
      <c r="N107" s="124">
        <v>0</v>
      </c>
      <c r="O107" s="124">
        <v>114463</v>
      </c>
      <c r="P107" s="125">
        <v>0</v>
      </c>
      <c r="R107" s="126">
        <v>4747.3906150117991</v>
      </c>
    </row>
    <row r="108" spans="1:18">
      <c r="A108" s="10">
        <v>353</v>
      </c>
      <c r="B108" s="11" t="s">
        <v>122</v>
      </c>
      <c r="C108" s="100">
        <v>7223132.1605715547</v>
      </c>
      <c r="D108" s="100">
        <v>7161991</v>
      </c>
      <c r="E108" s="107">
        <v>149728</v>
      </c>
      <c r="F108" s="124">
        <v>6484341</v>
      </c>
      <c r="G108" s="124">
        <v>137555</v>
      </c>
      <c r="H108" s="124">
        <v>492001</v>
      </c>
      <c r="I108" s="124">
        <v>11186</v>
      </c>
      <c r="J108" s="124">
        <v>21934</v>
      </c>
      <c r="K108" s="124">
        <v>987</v>
      </c>
      <c r="L108" s="124">
        <v>31636</v>
      </c>
      <c r="M108" s="124">
        <v>0</v>
      </c>
      <c r="N108" s="124">
        <v>0</v>
      </c>
      <c r="O108" s="124">
        <v>132079</v>
      </c>
      <c r="P108" s="125">
        <v>0</v>
      </c>
      <c r="R108" s="126">
        <v>11615.907672389021</v>
      </c>
    </row>
    <row r="109" spans="1:18">
      <c r="A109" s="10">
        <v>355</v>
      </c>
      <c r="B109" s="11" t="s">
        <v>123</v>
      </c>
      <c r="C109" s="100">
        <v>18002931.897397179</v>
      </c>
      <c r="D109" s="100">
        <v>18013085</v>
      </c>
      <c r="E109" s="107">
        <v>394737</v>
      </c>
      <c r="F109" s="124">
        <v>16224882</v>
      </c>
      <c r="G109" s="124">
        <v>379264</v>
      </c>
      <c r="H109" s="124">
        <v>1111468</v>
      </c>
      <c r="I109" s="124">
        <v>2941</v>
      </c>
      <c r="J109" s="124">
        <v>46206</v>
      </c>
      <c r="K109" s="124">
        <v>0</v>
      </c>
      <c r="L109" s="124">
        <v>197095</v>
      </c>
      <c r="M109" s="124">
        <v>12532</v>
      </c>
      <c r="N109" s="124">
        <v>0</v>
      </c>
      <c r="O109" s="124">
        <v>433434</v>
      </c>
      <c r="P109" s="125">
        <v>0</v>
      </c>
      <c r="R109" s="126">
        <v>11149.898340119207</v>
      </c>
    </row>
    <row r="110" spans="1:18">
      <c r="A110" s="10">
        <v>356</v>
      </c>
      <c r="B110" s="11" t="s">
        <v>124</v>
      </c>
      <c r="C110" s="100">
        <v>17929376.854971603</v>
      </c>
      <c r="D110" s="100">
        <v>18013528</v>
      </c>
      <c r="E110" s="107">
        <v>405288</v>
      </c>
      <c r="F110" s="124">
        <v>16627020</v>
      </c>
      <c r="G110" s="124">
        <v>372657</v>
      </c>
      <c r="H110" s="124">
        <v>963515</v>
      </c>
      <c r="I110" s="124">
        <v>9350</v>
      </c>
      <c r="J110" s="124">
        <v>62096</v>
      </c>
      <c r="K110" s="124">
        <v>0</v>
      </c>
      <c r="L110" s="124">
        <v>73103</v>
      </c>
      <c r="M110" s="124">
        <v>23281</v>
      </c>
      <c r="N110" s="124">
        <v>0</v>
      </c>
      <c r="O110" s="124">
        <v>287794</v>
      </c>
      <c r="P110" s="125">
        <v>0</v>
      </c>
      <c r="R110" s="126">
        <v>12006.555992604895</v>
      </c>
    </row>
    <row r="111" spans="1:18">
      <c r="A111" s="10">
        <v>358</v>
      </c>
      <c r="B111" s="11" t="s">
        <v>125</v>
      </c>
      <c r="C111" s="100">
        <v>3782928.7549447869</v>
      </c>
      <c r="D111" s="100">
        <v>3282391</v>
      </c>
      <c r="E111" s="107">
        <v>54491</v>
      </c>
      <c r="F111" s="124">
        <v>2979455</v>
      </c>
      <c r="G111" s="124">
        <v>46523</v>
      </c>
      <c r="H111" s="124">
        <v>172176</v>
      </c>
      <c r="I111" s="124">
        <v>2243</v>
      </c>
      <c r="J111" s="124">
        <v>11908</v>
      </c>
      <c r="K111" s="124">
        <v>764</v>
      </c>
      <c r="L111" s="124">
        <v>7830</v>
      </c>
      <c r="M111" s="124">
        <v>4961</v>
      </c>
      <c r="N111" s="124">
        <v>0</v>
      </c>
      <c r="O111" s="124">
        <v>111022</v>
      </c>
      <c r="P111" s="125">
        <v>0</v>
      </c>
      <c r="R111" s="126">
        <v>1489.2098773733005</v>
      </c>
    </row>
    <row r="112" spans="1:18">
      <c r="A112" s="10">
        <v>361</v>
      </c>
      <c r="B112" s="11" t="s">
        <v>126</v>
      </c>
      <c r="C112" s="100">
        <v>37623628.310639776</v>
      </c>
      <c r="D112" s="100">
        <v>34971377</v>
      </c>
      <c r="E112" s="107">
        <v>133170</v>
      </c>
      <c r="F112" s="124">
        <v>31624406</v>
      </c>
      <c r="G112" s="124">
        <v>130909</v>
      </c>
      <c r="H112" s="124">
        <v>1498747</v>
      </c>
      <c r="I112" s="124">
        <v>1609</v>
      </c>
      <c r="J112" s="124">
        <v>171668</v>
      </c>
      <c r="K112" s="124">
        <v>0</v>
      </c>
      <c r="L112" s="124">
        <v>110737</v>
      </c>
      <c r="M112" s="124">
        <v>-3507</v>
      </c>
      <c r="N112" s="124">
        <v>4159</v>
      </c>
      <c r="O112" s="124">
        <v>1565819</v>
      </c>
      <c r="P112" s="125">
        <v>0</v>
      </c>
      <c r="R112" s="126">
        <v>20318.232899371196</v>
      </c>
    </row>
    <row r="113" spans="1:18">
      <c r="A113" s="10">
        <v>362</v>
      </c>
      <c r="B113" s="11" t="s">
        <v>127</v>
      </c>
      <c r="C113" s="100">
        <v>22507873.188245177</v>
      </c>
      <c r="D113" s="100">
        <v>16109693</v>
      </c>
      <c r="E113" s="107">
        <v>295838</v>
      </c>
      <c r="F113" s="124">
        <v>14623781</v>
      </c>
      <c r="G113" s="124">
        <v>286039</v>
      </c>
      <c r="H113" s="124">
        <v>907046</v>
      </c>
      <c r="I113" s="124">
        <v>9141</v>
      </c>
      <c r="J113" s="124">
        <v>150297</v>
      </c>
      <c r="K113" s="124">
        <v>0</v>
      </c>
      <c r="L113" s="124">
        <v>20875</v>
      </c>
      <c r="M113" s="124">
        <v>658</v>
      </c>
      <c r="N113" s="124">
        <v>0</v>
      </c>
      <c r="O113" s="124">
        <v>407694</v>
      </c>
      <c r="P113" s="125">
        <v>0</v>
      </c>
      <c r="R113" s="126">
        <v>8200.1539095468324</v>
      </c>
    </row>
    <row r="114" spans="1:18">
      <c r="A114" s="10">
        <v>363</v>
      </c>
      <c r="B114" s="11" t="s">
        <v>128</v>
      </c>
      <c r="C114" s="100">
        <v>585569307.02289963</v>
      </c>
      <c r="D114" s="100">
        <v>603803811</v>
      </c>
      <c r="E114" s="107">
        <v>12100148</v>
      </c>
      <c r="F114" s="124">
        <v>565424362</v>
      </c>
      <c r="G114" s="124">
        <v>10262965</v>
      </c>
      <c r="H114" s="124">
        <v>24609487</v>
      </c>
      <c r="I114" s="124">
        <v>688851</v>
      </c>
      <c r="J114" s="124">
        <v>2606748</v>
      </c>
      <c r="K114" s="124">
        <v>42161</v>
      </c>
      <c r="L114" s="124">
        <v>3742583</v>
      </c>
      <c r="M114" s="124">
        <v>1106171</v>
      </c>
      <c r="N114" s="124">
        <v>0</v>
      </c>
      <c r="O114" s="124">
        <v>7420631</v>
      </c>
      <c r="P114" s="125">
        <v>0</v>
      </c>
      <c r="R114" s="126">
        <v>430669.46723578527</v>
      </c>
    </row>
    <row r="115" spans="1:18">
      <c r="A115" s="10">
        <v>370</v>
      </c>
      <c r="B115" s="11" t="s">
        <v>129</v>
      </c>
      <c r="C115" s="100">
        <v>1045982.5300884499</v>
      </c>
      <c r="D115" s="100">
        <v>977057</v>
      </c>
      <c r="E115" s="107">
        <v>38091</v>
      </c>
      <c r="F115" s="124">
        <v>901836</v>
      </c>
      <c r="G115" s="124">
        <v>35779</v>
      </c>
      <c r="H115" s="124">
        <v>38067</v>
      </c>
      <c r="I115" s="124">
        <v>922</v>
      </c>
      <c r="J115" s="124">
        <v>140</v>
      </c>
      <c r="K115" s="124">
        <v>1390</v>
      </c>
      <c r="L115" s="124">
        <v>12081</v>
      </c>
      <c r="M115" s="124">
        <v>0</v>
      </c>
      <c r="N115" s="124">
        <v>0</v>
      </c>
      <c r="O115" s="124">
        <v>24933</v>
      </c>
      <c r="P115" s="125">
        <v>0</v>
      </c>
      <c r="R115" s="126">
        <v>0</v>
      </c>
    </row>
    <row r="116" spans="1:18">
      <c r="A116" s="10">
        <v>373</v>
      </c>
      <c r="B116" s="11" t="s">
        <v>130</v>
      </c>
      <c r="C116" s="100">
        <v>4534355.3045506859</v>
      </c>
      <c r="D116" s="100">
        <v>4314097</v>
      </c>
      <c r="E116" s="107">
        <v>112477</v>
      </c>
      <c r="F116" s="124">
        <v>3814192</v>
      </c>
      <c r="G116" s="124">
        <v>108929</v>
      </c>
      <c r="H116" s="124">
        <v>278767</v>
      </c>
      <c r="I116" s="124">
        <v>748</v>
      </c>
      <c r="J116" s="124">
        <v>37843</v>
      </c>
      <c r="K116" s="124">
        <v>0</v>
      </c>
      <c r="L116" s="124">
        <v>45632</v>
      </c>
      <c r="M116" s="124">
        <v>2800</v>
      </c>
      <c r="N116" s="124">
        <v>0</v>
      </c>
      <c r="O116" s="124">
        <v>137663</v>
      </c>
      <c r="P116" s="125">
        <v>0</v>
      </c>
      <c r="R116" s="126">
        <v>6140.6864770437223</v>
      </c>
    </row>
    <row r="117" spans="1:18">
      <c r="A117" s="10">
        <v>375</v>
      </c>
      <c r="B117" s="11" t="s">
        <v>131</v>
      </c>
      <c r="C117" s="100">
        <v>14840722.744835546</v>
      </c>
      <c r="D117" s="100">
        <v>12572549</v>
      </c>
      <c r="E117" s="107">
        <v>320976</v>
      </c>
      <c r="F117" s="124">
        <v>11783617</v>
      </c>
      <c r="G117" s="124">
        <v>304332</v>
      </c>
      <c r="H117" s="124">
        <v>612453</v>
      </c>
      <c r="I117" s="124">
        <v>3117</v>
      </c>
      <c r="J117" s="124">
        <v>27870</v>
      </c>
      <c r="K117" s="124">
        <v>657</v>
      </c>
      <c r="L117" s="124">
        <v>27194</v>
      </c>
      <c r="M117" s="124">
        <v>12870</v>
      </c>
      <c r="N117" s="124">
        <v>0</v>
      </c>
      <c r="O117" s="124">
        <v>121415</v>
      </c>
      <c r="P117" s="125">
        <v>0</v>
      </c>
      <c r="R117" s="126">
        <v>864.21494235426644</v>
      </c>
    </row>
    <row r="118" spans="1:18">
      <c r="A118" s="10">
        <v>376</v>
      </c>
      <c r="B118" s="11" t="s">
        <v>132</v>
      </c>
      <c r="C118" s="100">
        <v>1612615.2945081987</v>
      </c>
      <c r="D118" s="100">
        <v>1527873</v>
      </c>
      <c r="E118" s="107">
        <v>31501</v>
      </c>
      <c r="F118" s="124">
        <v>1408133</v>
      </c>
      <c r="G118" s="124">
        <v>31062</v>
      </c>
      <c r="H118" s="124">
        <v>68507</v>
      </c>
      <c r="I118" s="124">
        <v>257</v>
      </c>
      <c r="J118" s="124">
        <v>16610</v>
      </c>
      <c r="K118" s="124">
        <v>0</v>
      </c>
      <c r="L118" s="124">
        <v>0</v>
      </c>
      <c r="M118" s="124">
        <v>182</v>
      </c>
      <c r="N118" s="124">
        <v>0</v>
      </c>
      <c r="O118" s="124">
        <v>34623</v>
      </c>
      <c r="P118" s="125">
        <v>0</v>
      </c>
      <c r="R118" s="126">
        <v>0</v>
      </c>
    </row>
    <row r="119" spans="1:18">
      <c r="A119" s="10">
        <v>377</v>
      </c>
      <c r="B119" s="11" t="s">
        <v>133</v>
      </c>
      <c r="C119" s="100">
        <v>2509742.916155173</v>
      </c>
      <c r="D119" s="100">
        <v>2530918</v>
      </c>
      <c r="E119" s="107">
        <v>26611</v>
      </c>
      <c r="F119" s="124">
        <v>2247335</v>
      </c>
      <c r="G119" s="124">
        <v>1446</v>
      </c>
      <c r="H119" s="124">
        <v>171401</v>
      </c>
      <c r="I119" s="124">
        <v>308</v>
      </c>
      <c r="J119" s="124">
        <v>27503</v>
      </c>
      <c r="K119" s="124">
        <v>0</v>
      </c>
      <c r="L119" s="124">
        <v>22951</v>
      </c>
      <c r="M119" s="124">
        <v>24857</v>
      </c>
      <c r="N119" s="124">
        <v>0</v>
      </c>
      <c r="O119" s="124">
        <v>61728</v>
      </c>
      <c r="P119" s="125">
        <v>0</v>
      </c>
      <c r="R119" s="126">
        <v>2642.6500721745042</v>
      </c>
    </row>
    <row r="120" spans="1:18">
      <c r="A120" s="10">
        <v>383</v>
      </c>
      <c r="B120" s="11" t="s">
        <v>134</v>
      </c>
      <c r="C120" s="100">
        <v>4795801.9660797073</v>
      </c>
      <c r="D120" s="100">
        <v>5026842</v>
      </c>
      <c r="E120" s="107">
        <v>202329</v>
      </c>
      <c r="F120" s="124">
        <v>4336809</v>
      </c>
      <c r="G120" s="124">
        <v>186704</v>
      </c>
      <c r="H120" s="124">
        <v>295426</v>
      </c>
      <c r="I120" s="124">
        <v>1775</v>
      </c>
      <c r="J120" s="124">
        <v>21224</v>
      </c>
      <c r="K120" s="124">
        <v>10221</v>
      </c>
      <c r="L120" s="124">
        <v>52057</v>
      </c>
      <c r="M120" s="124">
        <v>3629</v>
      </c>
      <c r="N120" s="124">
        <v>0</v>
      </c>
      <c r="O120" s="124">
        <v>321326</v>
      </c>
      <c r="P120" s="125">
        <v>0</v>
      </c>
      <c r="R120" s="126">
        <v>1947.4500331427089</v>
      </c>
    </row>
    <row r="121" spans="1:18">
      <c r="A121" s="10">
        <v>384</v>
      </c>
      <c r="B121" s="11" t="s">
        <v>135</v>
      </c>
      <c r="C121" s="100">
        <v>7960936.7829988571</v>
      </c>
      <c r="D121" s="100">
        <v>6136086</v>
      </c>
      <c r="E121" s="107">
        <v>105135</v>
      </c>
      <c r="F121" s="124">
        <v>5443766</v>
      </c>
      <c r="G121" s="124">
        <v>102420</v>
      </c>
      <c r="H121" s="124">
        <v>536603</v>
      </c>
      <c r="I121" s="124">
        <v>-964</v>
      </c>
      <c r="J121" s="124">
        <v>42810</v>
      </c>
      <c r="K121" s="124">
        <v>0</v>
      </c>
      <c r="L121" s="124">
        <v>0</v>
      </c>
      <c r="M121" s="124">
        <v>2903</v>
      </c>
      <c r="N121" s="124">
        <v>0</v>
      </c>
      <c r="O121" s="124">
        <v>112907</v>
      </c>
      <c r="P121" s="125">
        <v>776</v>
      </c>
      <c r="R121" s="126">
        <v>18844.615052945435</v>
      </c>
    </row>
    <row r="122" spans="1:18">
      <c r="A122" s="10">
        <v>385</v>
      </c>
      <c r="B122" s="11" t="s">
        <v>136</v>
      </c>
      <c r="C122" s="100">
        <v>4386169.8826205879</v>
      </c>
      <c r="D122" s="100">
        <v>4252020</v>
      </c>
      <c r="E122" s="107">
        <v>61645</v>
      </c>
      <c r="F122" s="124">
        <v>3839654</v>
      </c>
      <c r="G122" s="124">
        <v>61645</v>
      </c>
      <c r="H122" s="124">
        <v>241996</v>
      </c>
      <c r="I122" s="124">
        <v>0</v>
      </c>
      <c r="J122" s="124">
        <v>36831</v>
      </c>
      <c r="K122" s="124">
        <v>0</v>
      </c>
      <c r="L122" s="124">
        <v>0</v>
      </c>
      <c r="M122" s="124">
        <v>0</v>
      </c>
      <c r="N122" s="124">
        <v>0</v>
      </c>
      <c r="O122" s="124">
        <v>133539</v>
      </c>
      <c r="P122" s="125">
        <v>0</v>
      </c>
      <c r="R122" s="126">
        <v>589.32735199444255</v>
      </c>
    </row>
    <row r="123" spans="1:18">
      <c r="A123" s="10">
        <v>388</v>
      </c>
      <c r="B123" s="11" t="s">
        <v>137</v>
      </c>
      <c r="C123" s="100">
        <v>4706715.4282442676</v>
      </c>
      <c r="D123" s="100">
        <v>4723665</v>
      </c>
      <c r="E123" s="107">
        <v>85806</v>
      </c>
      <c r="F123" s="124">
        <v>4300093</v>
      </c>
      <c r="G123" s="124">
        <v>99417</v>
      </c>
      <c r="H123" s="124">
        <v>196055</v>
      </c>
      <c r="I123" s="124">
        <v>105</v>
      </c>
      <c r="J123" s="124">
        <v>21814</v>
      </c>
      <c r="K123" s="124">
        <v>0</v>
      </c>
      <c r="L123" s="124">
        <v>39108</v>
      </c>
      <c r="M123" s="124">
        <v>-17392</v>
      </c>
      <c r="N123" s="124">
        <v>0</v>
      </c>
      <c r="O123" s="124">
        <v>166595</v>
      </c>
      <c r="P123" s="125">
        <v>3676</v>
      </c>
      <c r="R123" s="126">
        <v>3446.5479533347079</v>
      </c>
    </row>
    <row r="124" spans="1:18">
      <c r="A124" s="10">
        <v>392</v>
      </c>
      <c r="B124" s="11" t="s">
        <v>138</v>
      </c>
      <c r="C124" s="100">
        <v>53733154.195383407</v>
      </c>
      <c r="D124" s="100">
        <v>51752588</v>
      </c>
      <c r="E124" s="107">
        <v>1342484</v>
      </c>
      <c r="F124" s="124">
        <v>48138470</v>
      </c>
      <c r="G124" s="124">
        <v>1275808</v>
      </c>
      <c r="H124" s="124">
        <v>2517974</v>
      </c>
      <c r="I124" s="124">
        <v>33373</v>
      </c>
      <c r="J124" s="124">
        <v>232781</v>
      </c>
      <c r="K124" s="124">
        <v>0</v>
      </c>
      <c r="L124" s="124">
        <v>342339</v>
      </c>
      <c r="M124" s="124">
        <v>28294</v>
      </c>
      <c r="N124" s="124">
        <v>479</v>
      </c>
      <c r="O124" s="124">
        <v>521024</v>
      </c>
      <c r="P124" s="125">
        <v>4530</v>
      </c>
      <c r="R124" s="126">
        <v>16630.55795901479</v>
      </c>
    </row>
    <row r="125" spans="1:18">
      <c r="A125" s="10">
        <v>394</v>
      </c>
      <c r="B125" s="11" t="s">
        <v>140</v>
      </c>
      <c r="C125" s="100">
        <v>29296071.362977594</v>
      </c>
      <c r="D125" s="100">
        <v>28508222</v>
      </c>
      <c r="E125" s="107">
        <v>769228</v>
      </c>
      <c r="F125" s="124">
        <v>26022383</v>
      </c>
      <c r="G125" s="124">
        <v>638017</v>
      </c>
      <c r="H125" s="124">
        <v>1548980</v>
      </c>
      <c r="I125" s="124">
        <v>78920</v>
      </c>
      <c r="J125" s="124">
        <v>105299</v>
      </c>
      <c r="K125" s="124">
        <v>8210</v>
      </c>
      <c r="L125" s="124">
        <v>473539</v>
      </c>
      <c r="M125" s="124">
        <v>44081</v>
      </c>
      <c r="N125" s="124">
        <v>0</v>
      </c>
      <c r="O125" s="124">
        <v>358021</v>
      </c>
      <c r="P125" s="125">
        <v>0</v>
      </c>
      <c r="R125" s="126">
        <v>21151.583022355666</v>
      </c>
    </row>
    <row r="126" spans="1:18">
      <c r="A126" s="10">
        <v>396</v>
      </c>
      <c r="B126" s="11" t="s">
        <v>141</v>
      </c>
      <c r="C126" s="100">
        <v>11123101.733486827</v>
      </c>
      <c r="D126" s="100">
        <v>11249943</v>
      </c>
      <c r="E126" s="107">
        <v>210254</v>
      </c>
      <c r="F126" s="124">
        <v>10622882</v>
      </c>
      <c r="G126" s="124">
        <v>208835</v>
      </c>
      <c r="H126" s="124">
        <v>446304</v>
      </c>
      <c r="I126" s="124">
        <v>1424</v>
      </c>
      <c r="J126" s="124">
        <v>51158</v>
      </c>
      <c r="K126" s="124">
        <v>-5</v>
      </c>
      <c r="L126" s="124">
        <v>25576</v>
      </c>
      <c r="M126" s="124">
        <v>0</v>
      </c>
      <c r="N126" s="124">
        <v>0</v>
      </c>
      <c r="O126" s="124">
        <v>104023</v>
      </c>
      <c r="P126" s="125">
        <v>0</v>
      </c>
      <c r="R126" s="126">
        <v>6551.0402540197183</v>
      </c>
    </row>
    <row r="127" spans="1:18">
      <c r="A127" s="10">
        <v>397</v>
      </c>
      <c r="B127" s="11" t="s">
        <v>142</v>
      </c>
      <c r="C127" s="100">
        <v>3508862.2805208061</v>
      </c>
      <c r="D127" s="100">
        <v>3392735</v>
      </c>
      <c r="E127" s="107">
        <v>136349</v>
      </c>
      <c r="F127" s="124">
        <v>2976979</v>
      </c>
      <c r="G127" s="124">
        <v>122107</v>
      </c>
      <c r="H127" s="124">
        <v>235184</v>
      </c>
      <c r="I127" s="124">
        <v>0</v>
      </c>
      <c r="J127" s="124">
        <v>47604</v>
      </c>
      <c r="K127" s="124">
        <v>0</v>
      </c>
      <c r="L127" s="124">
        <v>41212</v>
      </c>
      <c r="M127" s="124">
        <v>14242</v>
      </c>
      <c r="N127" s="124">
        <v>0</v>
      </c>
      <c r="O127" s="124">
        <v>91756</v>
      </c>
      <c r="P127" s="125">
        <v>0</v>
      </c>
      <c r="R127" s="126">
        <v>1511.2460870835434</v>
      </c>
    </row>
    <row r="128" spans="1:18">
      <c r="A128" s="10">
        <v>398</v>
      </c>
      <c r="B128" s="11" t="s">
        <v>143</v>
      </c>
      <c r="C128" s="100">
        <v>13224332.640566243</v>
      </c>
      <c r="D128" s="100">
        <v>10869583</v>
      </c>
      <c r="E128" s="107">
        <v>193001</v>
      </c>
      <c r="F128" s="124">
        <v>9644944</v>
      </c>
      <c r="G128" s="124">
        <v>188092</v>
      </c>
      <c r="H128" s="124">
        <v>405280</v>
      </c>
      <c r="I128" s="124">
        <v>938</v>
      </c>
      <c r="J128" s="124">
        <v>43816</v>
      </c>
      <c r="K128" s="124">
        <v>0</v>
      </c>
      <c r="L128" s="124">
        <v>41598</v>
      </c>
      <c r="M128" s="124">
        <v>3971</v>
      </c>
      <c r="N128" s="124">
        <v>0</v>
      </c>
      <c r="O128" s="124">
        <v>733945</v>
      </c>
      <c r="P128" s="125">
        <v>0</v>
      </c>
      <c r="R128" s="126">
        <v>8997.4126762430533</v>
      </c>
    </row>
    <row r="129" spans="1:18">
      <c r="A129" s="10">
        <v>399</v>
      </c>
      <c r="B129" s="11" t="s">
        <v>144</v>
      </c>
      <c r="C129" s="100">
        <v>3570996.1611201703</v>
      </c>
      <c r="D129" s="100">
        <v>3374467</v>
      </c>
      <c r="E129" s="107">
        <v>119319</v>
      </c>
      <c r="F129" s="124">
        <v>3012838</v>
      </c>
      <c r="G129" s="124">
        <v>115778</v>
      </c>
      <c r="H129" s="124">
        <v>163924</v>
      </c>
      <c r="I129" s="124">
        <v>1923</v>
      </c>
      <c r="J129" s="124">
        <v>15677</v>
      </c>
      <c r="K129" s="124">
        <v>118</v>
      </c>
      <c r="L129" s="124">
        <v>345</v>
      </c>
      <c r="M129" s="124">
        <v>1500</v>
      </c>
      <c r="N129" s="124">
        <v>0</v>
      </c>
      <c r="O129" s="124">
        <v>181683</v>
      </c>
      <c r="P129" s="125">
        <v>0</v>
      </c>
      <c r="R129" s="126">
        <v>2118.8663182925784</v>
      </c>
    </row>
    <row r="130" spans="1:18">
      <c r="A130" s="10">
        <v>400</v>
      </c>
      <c r="B130" s="11" t="s">
        <v>145</v>
      </c>
      <c r="C130" s="100">
        <v>24324979.861740977</v>
      </c>
      <c r="D130" s="100">
        <v>23033912</v>
      </c>
      <c r="E130" s="107">
        <v>626388</v>
      </c>
      <c r="F130" s="124">
        <v>21804126</v>
      </c>
      <c r="G130" s="124">
        <v>578851</v>
      </c>
      <c r="H130" s="124">
        <v>613113</v>
      </c>
      <c r="I130" s="124">
        <v>16495</v>
      </c>
      <c r="J130" s="124">
        <v>47388</v>
      </c>
      <c r="K130" s="124">
        <v>17141</v>
      </c>
      <c r="L130" s="124">
        <v>85867</v>
      </c>
      <c r="M130" s="124">
        <v>7040</v>
      </c>
      <c r="N130" s="124">
        <v>0</v>
      </c>
      <c r="O130" s="124">
        <v>483418</v>
      </c>
      <c r="P130" s="125">
        <v>6861</v>
      </c>
      <c r="R130" s="126">
        <v>3570.7135195866531</v>
      </c>
    </row>
    <row r="131" spans="1:18">
      <c r="A131" s="10">
        <v>402</v>
      </c>
      <c r="B131" s="11" t="s">
        <v>146</v>
      </c>
      <c r="C131" s="100">
        <v>28939786.007730749</v>
      </c>
      <c r="D131" s="100">
        <v>32132857</v>
      </c>
      <c r="E131" s="107">
        <v>1027500</v>
      </c>
      <c r="F131" s="124">
        <v>29185915</v>
      </c>
      <c r="G131" s="124">
        <v>931002</v>
      </c>
      <c r="H131" s="124">
        <v>1741638</v>
      </c>
      <c r="I131" s="124">
        <v>60442</v>
      </c>
      <c r="J131" s="124">
        <v>266045</v>
      </c>
      <c r="K131" s="124">
        <v>19271</v>
      </c>
      <c r="L131" s="124">
        <v>194742</v>
      </c>
      <c r="M131" s="124">
        <v>16785</v>
      </c>
      <c r="N131" s="124">
        <v>0</v>
      </c>
      <c r="O131" s="124">
        <v>744517</v>
      </c>
      <c r="P131" s="125">
        <v>0</v>
      </c>
      <c r="R131" s="126">
        <v>23065.837483178457</v>
      </c>
    </row>
    <row r="132" spans="1:18">
      <c r="A132" s="10">
        <v>405</v>
      </c>
      <c r="B132" s="11" t="s">
        <v>147</v>
      </c>
      <c r="C132" s="100">
        <v>24004449.441945177</v>
      </c>
      <c r="D132" s="100">
        <v>21961224</v>
      </c>
      <c r="E132" s="107">
        <v>457342</v>
      </c>
      <c r="F132" s="124">
        <v>19289500</v>
      </c>
      <c r="G132" s="124">
        <v>385186</v>
      </c>
      <c r="H132" s="124">
        <v>1298752</v>
      </c>
      <c r="I132" s="124">
        <v>50858</v>
      </c>
      <c r="J132" s="124">
        <v>84183</v>
      </c>
      <c r="K132" s="124">
        <v>121</v>
      </c>
      <c r="L132" s="124">
        <v>364486</v>
      </c>
      <c r="M132" s="124">
        <v>-10907</v>
      </c>
      <c r="N132" s="124">
        <v>0</v>
      </c>
      <c r="O132" s="124">
        <v>924303</v>
      </c>
      <c r="P132" s="125">
        <v>32084</v>
      </c>
      <c r="R132" s="126">
        <v>23004.602246579801</v>
      </c>
    </row>
    <row r="133" spans="1:18">
      <c r="A133" s="10">
        <v>406</v>
      </c>
      <c r="B133" s="11" t="s">
        <v>148</v>
      </c>
      <c r="C133" s="100">
        <v>11036125.62438762</v>
      </c>
      <c r="D133" s="100">
        <v>10752271</v>
      </c>
      <c r="E133" s="107">
        <v>316119</v>
      </c>
      <c r="F133" s="124">
        <v>9730385</v>
      </c>
      <c r="G133" s="124">
        <v>308617</v>
      </c>
      <c r="H133" s="124">
        <v>702676</v>
      </c>
      <c r="I133" s="124">
        <v>1823</v>
      </c>
      <c r="J133" s="124">
        <v>60833</v>
      </c>
      <c r="K133" s="124">
        <v>0</v>
      </c>
      <c r="L133" s="124">
        <v>9810</v>
      </c>
      <c r="M133" s="124">
        <v>5679</v>
      </c>
      <c r="N133" s="124">
        <v>0</v>
      </c>
      <c r="O133" s="124">
        <v>248567</v>
      </c>
      <c r="P133" s="125">
        <v>0</v>
      </c>
      <c r="R133" s="126">
        <v>13916.572720791104</v>
      </c>
    </row>
    <row r="134" spans="1:18">
      <c r="A134" s="10">
        <v>415</v>
      </c>
      <c r="B134" s="11" t="s">
        <v>149</v>
      </c>
      <c r="C134" s="100">
        <v>1570676.3669832104</v>
      </c>
      <c r="D134" s="100">
        <v>1801675</v>
      </c>
      <c r="E134" s="107">
        <v>57021</v>
      </c>
      <c r="F134" s="124">
        <v>1636609</v>
      </c>
      <c r="G134" s="124">
        <v>56780</v>
      </c>
      <c r="H134" s="124">
        <v>115660</v>
      </c>
      <c r="I134" s="124">
        <v>0</v>
      </c>
      <c r="J134" s="124">
        <v>29686</v>
      </c>
      <c r="K134" s="124">
        <v>0</v>
      </c>
      <c r="L134" s="124">
        <v>1240</v>
      </c>
      <c r="M134" s="124">
        <v>241</v>
      </c>
      <c r="N134" s="124">
        <v>0</v>
      </c>
      <c r="O134" s="124">
        <v>18480</v>
      </c>
      <c r="P134" s="125">
        <v>0</v>
      </c>
      <c r="R134" s="126">
        <v>1212.3446784497371</v>
      </c>
    </row>
    <row r="135" spans="1:18">
      <c r="A135" s="10">
        <v>416</v>
      </c>
      <c r="B135" s="11" t="s">
        <v>150</v>
      </c>
      <c r="C135" s="100">
        <v>4456400.3272489477</v>
      </c>
      <c r="D135" s="100">
        <v>4321273</v>
      </c>
      <c r="E135" s="107">
        <v>69535</v>
      </c>
      <c r="F135" s="124">
        <v>3670873</v>
      </c>
      <c r="G135" s="124">
        <v>66604</v>
      </c>
      <c r="H135" s="124">
        <v>238866</v>
      </c>
      <c r="I135" s="124">
        <v>398</v>
      </c>
      <c r="J135" s="124">
        <v>105131</v>
      </c>
      <c r="K135" s="124">
        <v>1080</v>
      </c>
      <c r="L135" s="124">
        <v>59656</v>
      </c>
      <c r="M135" s="124">
        <v>1453</v>
      </c>
      <c r="N135" s="124">
        <v>0</v>
      </c>
      <c r="O135" s="124">
        <v>246747</v>
      </c>
      <c r="P135" s="125">
        <v>0</v>
      </c>
      <c r="R135" s="126">
        <v>2892.6762977330286</v>
      </c>
    </row>
    <row r="136" spans="1:18">
      <c r="A136" s="10">
        <v>417</v>
      </c>
      <c r="B136" s="11" t="s">
        <v>151</v>
      </c>
      <c r="C136" s="100">
        <v>1604630.1113009721</v>
      </c>
      <c r="D136" s="100">
        <v>1667218</v>
      </c>
      <c r="E136" s="107">
        <v>77574</v>
      </c>
      <c r="F136" s="124">
        <v>1495118</v>
      </c>
      <c r="G136" s="124">
        <v>77064</v>
      </c>
      <c r="H136" s="124">
        <v>96271</v>
      </c>
      <c r="I136" s="124">
        <v>510</v>
      </c>
      <c r="J136" s="124">
        <v>23262</v>
      </c>
      <c r="K136" s="124">
        <v>0</v>
      </c>
      <c r="L136" s="124">
        <v>4395</v>
      </c>
      <c r="M136" s="124">
        <v>0</v>
      </c>
      <c r="N136" s="124">
        <v>0</v>
      </c>
      <c r="O136" s="124">
        <v>48172</v>
      </c>
      <c r="P136" s="125">
        <v>0</v>
      </c>
      <c r="R136" s="126">
        <v>1511.3167159608199</v>
      </c>
    </row>
    <row r="137" spans="1:18">
      <c r="A137" s="10">
        <v>420</v>
      </c>
      <c r="B137" s="11" t="s">
        <v>152</v>
      </c>
      <c r="C137" s="100">
        <v>8042780.4954937734</v>
      </c>
      <c r="D137" s="100">
        <v>7468148</v>
      </c>
      <c r="E137" s="107">
        <v>112547</v>
      </c>
      <c r="F137" s="124">
        <v>6139350</v>
      </c>
      <c r="G137" s="124">
        <v>92899</v>
      </c>
      <c r="H137" s="124">
        <v>562487</v>
      </c>
      <c r="I137" s="124">
        <v>1078</v>
      </c>
      <c r="J137" s="124">
        <v>48482</v>
      </c>
      <c r="K137" s="124">
        <v>996</v>
      </c>
      <c r="L137" s="124">
        <v>113588</v>
      </c>
      <c r="M137" s="124">
        <v>9729</v>
      </c>
      <c r="N137" s="124">
        <v>0</v>
      </c>
      <c r="O137" s="124">
        <v>604241</v>
      </c>
      <c r="P137" s="125">
        <v>7845</v>
      </c>
      <c r="R137" s="126">
        <v>10092.513418413933</v>
      </c>
    </row>
    <row r="138" spans="1:18">
      <c r="A138" s="10">
        <v>431</v>
      </c>
      <c r="B138" s="11" t="s">
        <v>153</v>
      </c>
      <c r="C138" s="100">
        <v>1373119.0199613946</v>
      </c>
      <c r="D138" s="100">
        <v>1423360</v>
      </c>
      <c r="E138" s="107">
        <v>32333</v>
      </c>
      <c r="F138" s="124">
        <v>1315400</v>
      </c>
      <c r="G138" s="124">
        <v>31502</v>
      </c>
      <c r="H138" s="124">
        <v>90284</v>
      </c>
      <c r="I138" s="124">
        <v>0</v>
      </c>
      <c r="J138" s="124">
        <v>202</v>
      </c>
      <c r="K138" s="124">
        <v>0</v>
      </c>
      <c r="L138" s="124">
        <v>831</v>
      </c>
      <c r="M138" s="124">
        <v>831</v>
      </c>
      <c r="N138" s="124">
        <v>0</v>
      </c>
      <c r="O138" s="124">
        <v>16643</v>
      </c>
      <c r="P138" s="125">
        <v>0</v>
      </c>
      <c r="R138" s="126">
        <v>963.30725717308258</v>
      </c>
    </row>
    <row r="139" spans="1:18">
      <c r="A139" s="10">
        <v>432</v>
      </c>
      <c r="B139" s="11" t="s">
        <v>154</v>
      </c>
      <c r="C139" s="100">
        <v>1481216.9770138368</v>
      </c>
      <c r="D139" s="100">
        <v>1247954</v>
      </c>
      <c r="E139" s="107">
        <v>-25195</v>
      </c>
      <c r="F139" s="124">
        <v>1075573</v>
      </c>
      <c r="G139" s="124">
        <v>-26348</v>
      </c>
      <c r="H139" s="124">
        <v>1400</v>
      </c>
      <c r="I139" s="124">
        <v>0</v>
      </c>
      <c r="J139" s="124">
        <v>0</v>
      </c>
      <c r="K139" s="124">
        <v>0</v>
      </c>
      <c r="L139" s="124">
        <v>12336</v>
      </c>
      <c r="M139" s="124">
        <v>0</v>
      </c>
      <c r="N139" s="124">
        <v>0</v>
      </c>
      <c r="O139" s="124">
        <v>158645</v>
      </c>
      <c r="P139" s="125">
        <v>1153</v>
      </c>
      <c r="R139" s="126">
        <v>37.645191588331478</v>
      </c>
    </row>
    <row r="140" spans="1:18">
      <c r="A140" s="10">
        <v>437</v>
      </c>
      <c r="B140" s="11" t="s">
        <v>155</v>
      </c>
      <c r="C140" s="100">
        <v>2398154.6918085855</v>
      </c>
      <c r="D140" s="100">
        <v>2552664</v>
      </c>
      <c r="E140" s="107">
        <v>59780</v>
      </c>
      <c r="F140" s="124">
        <v>2222910</v>
      </c>
      <c r="G140" s="124">
        <v>44056</v>
      </c>
      <c r="H140" s="124">
        <v>245340</v>
      </c>
      <c r="I140" s="124">
        <v>2532</v>
      </c>
      <c r="J140" s="124">
        <v>11974</v>
      </c>
      <c r="K140" s="124">
        <v>0</v>
      </c>
      <c r="L140" s="124">
        <v>10880</v>
      </c>
      <c r="M140" s="124">
        <v>13192</v>
      </c>
      <c r="N140" s="124">
        <v>0</v>
      </c>
      <c r="O140" s="124">
        <v>61560</v>
      </c>
      <c r="P140" s="125">
        <v>0</v>
      </c>
      <c r="R140" s="126">
        <v>0</v>
      </c>
    </row>
    <row r="141" spans="1:18">
      <c r="A141" s="10">
        <v>439</v>
      </c>
      <c r="B141" s="11" t="s">
        <v>156</v>
      </c>
      <c r="C141" s="100">
        <v>22750391.639443371</v>
      </c>
      <c r="D141" s="100">
        <v>21459924</v>
      </c>
      <c r="E141" s="107">
        <v>479521</v>
      </c>
      <c r="F141" s="124">
        <v>19569182</v>
      </c>
      <c r="G141" s="124">
        <v>464521</v>
      </c>
      <c r="H141" s="124">
        <v>1247264</v>
      </c>
      <c r="I141" s="124">
        <v>9345</v>
      </c>
      <c r="J141" s="124">
        <v>217734</v>
      </c>
      <c r="K141" s="124">
        <v>525</v>
      </c>
      <c r="L141" s="124">
        <v>84872</v>
      </c>
      <c r="M141" s="124">
        <v>5130</v>
      </c>
      <c r="N141" s="124">
        <v>0</v>
      </c>
      <c r="O141" s="124">
        <v>340872</v>
      </c>
      <c r="P141" s="125">
        <v>0</v>
      </c>
      <c r="R141" s="126">
        <v>14423.193657494858</v>
      </c>
    </row>
    <row r="142" spans="1:18">
      <c r="A142" s="10">
        <v>441</v>
      </c>
      <c r="B142" s="11" t="s">
        <v>157</v>
      </c>
      <c r="C142" s="100">
        <v>8748546.406456627</v>
      </c>
      <c r="D142" s="100">
        <v>7094429</v>
      </c>
      <c r="E142" s="107">
        <v>249175</v>
      </c>
      <c r="F142" s="124">
        <v>6366074</v>
      </c>
      <c r="G142" s="124">
        <v>242062</v>
      </c>
      <c r="H142" s="124">
        <v>475165</v>
      </c>
      <c r="I142" s="124">
        <v>1565</v>
      </c>
      <c r="J142" s="124">
        <v>59897</v>
      </c>
      <c r="K142" s="124">
        <v>0</v>
      </c>
      <c r="L142" s="124">
        <v>100679</v>
      </c>
      <c r="M142" s="124">
        <v>5548</v>
      </c>
      <c r="N142" s="124">
        <v>0</v>
      </c>
      <c r="O142" s="124">
        <v>92614</v>
      </c>
      <c r="P142" s="125">
        <v>0</v>
      </c>
      <c r="R142" s="126">
        <v>11854.492019828765</v>
      </c>
    </row>
    <row r="143" spans="1:18">
      <c r="A143" s="10">
        <v>448</v>
      </c>
      <c r="B143" s="11" t="s">
        <v>158</v>
      </c>
      <c r="C143" s="100">
        <v>1793794.9446464865</v>
      </c>
      <c r="D143" s="100">
        <v>1524036</v>
      </c>
      <c r="E143" s="107">
        <v>91241</v>
      </c>
      <c r="F143" s="124">
        <v>1264232</v>
      </c>
      <c r="G143" s="124">
        <v>78498</v>
      </c>
      <c r="H143" s="124">
        <v>189</v>
      </c>
      <c r="I143" s="124">
        <v>539</v>
      </c>
      <c r="J143" s="124">
        <v>30746</v>
      </c>
      <c r="K143" s="124">
        <v>0</v>
      </c>
      <c r="L143" s="124">
        <v>85161</v>
      </c>
      <c r="M143" s="124">
        <v>12204</v>
      </c>
      <c r="N143" s="124">
        <v>0</v>
      </c>
      <c r="O143" s="124">
        <v>143708</v>
      </c>
      <c r="P143" s="125">
        <v>0</v>
      </c>
      <c r="R143" s="126">
        <v>5314.3992417868922</v>
      </c>
    </row>
    <row r="144" spans="1:18">
      <c r="A144" s="10">
        <v>450</v>
      </c>
      <c r="B144" s="11" t="s">
        <v>159</v>
      </c>
      <c r="C144" s="100">
        <v>1868752.7955465603</v>
      </c>
      <c r="D144" s="100">
        <v>2092658</v>
      </c>
      <c r="E144" s="107">
        <v>94889</v>
      </c>
      <c r="F144" s="124">
        <v>1848253</v>
      </c>
      <c r="G144" s="124">
        <v>91830</v>
      </c>
      <c r="H144" s="124">
        <v>95529</v>
      </c>
      <c r="I144" s="124">
        <v>2225</v>
      </c>
      <c r="J144" s="124">
        <v>68388</v>
      </c>
      <c r="K144" s="124">
        <v>148</v>
      </c>
      <c r="L144" s="124">
        <v>0</v>
      </c>
      <c r="M144" s="124">
        <v>686</v>
      </c>
      <c r="N144" s="124">
        <v>0</v>
      </c>
      <c r="O144" s="124">
        <v>80488</v>
      </c>
      <c r="P144" s="125">
        <v>0</v>
      </c>
      <c r="R144" s="126">
        <v>2653.0325171341378</v>
      </c>
    </row>
    <row r="145" spans="1:18">
      <c r="A145" s="10">
        <v>451</v>
      </c>
      <c r="B145" s="11" t="s">
        <v>160</v>
      </c>
      <c r="C145" s="100">
        <v>5632928.7974861031</v>
      </c>
      <c r="D145" s="100">
        <v>4464667</v>
      </c>
      <c r="E145" s="107">
        <v>62556</v>
      </c>
      <c r="F145" s="124">
        <v>3891964</v>
      </c>
      <c r="G145" s="124">
        <v>41286</v>
      </c>
      <c r="H145" s="124">
        <v>222601</v>
      </c>
      <c r="I145" s="124">
        <v>1243</v>
      </c>
      <c r="J145" s="124">
        <v>0</v>
      </c>
      <c r="K145" s="124">
        <v>0</v>
      </c>
      <c r="L145" s="124">
        <v>71157</v>
      </c>
      <c r="M145" s="124">
        <v>20027</v>
      </c>
      <c r="N145" s="124">
        <v>0</v>
      </c>
      <c r="O145" s="124">
        <v>278945</v>
      </c>
      <c r="P145" s="125">
        <v>0</v>
      </c>
      <c r="R145" s="126">
        <v>3195.7448101261434</v>
      </c>
    </row>
    <row r="146" spans="1:18">
      <c r="A146" s="10">
        <v>453</v>
      </c>
      <c r="B146" s="11" t="s">
        <v>161</v>
      </c>
      <c r="C146" s="100">
        <v>19505945.215245843</v>
      </c>
      <c r="D146" s="100">
        <v>20092339</v>
      </c>
      <c r="E146" s="107">
        <v>388751</v>
      </c>
      <c r="F146" s="124">
        <v>18784546</v>
      </c>
      <c r="G146" s="124">
        <v>285984</v>
      </c>
      <c r="H146" s="124">
        <v>849382</v>
      </c>
      <c r="I146" s="124">
        <v>17604</v>
      </c>
      <c r="J146" s="124">
        <v>97538</v>
      </c>
      <c r="K146" s="124">
        <v>0</v>
      </c>
      <c r="L146" s="124">
        <v>166799</v>
      </c>
      <c r="M146" s="124">
        <v>79233</v>
      </c>
      <c r="N146" s="124">
        <v>0</v>
      </c>
      <c r="O146" s="124">
        <v>194074</v>
      </c>
      <c r="P146" s="125">
        <v>5930</v>
      </c>
      <c r="R146" s="126">
        <v>5677.6435576195172</v>
      </c>
    </row>
    <row r="147" spans="1:18">
      <c r="A147" s="10">
        <v>457</v>
      </c>
      <c r="B147" s="11" t="s">
        <v>162</v>
      </c>
      <c r="C147" s="100">
        <v>5608272.0864664679</v>
      </c>
      <c r="D147" s="100">
        <v>5364120</v>
      </c>
      <c r="E147" s="107">
        <v>83980</v>
      </c>
      <c r="F147" s="124">
        <v>4671358</v>
      </c>
      <c r="G147" s="124">
        <v>71003</v>
      </c>
      <c r="H147" s="124">
        <v>521256</v>
      </c>
      <c r="I147" s="124">
        <v>1111</v>
      </c>
      <c r="J147" s="124">
        <v>49116</v>
      </c>
      <c r="K147" s="124">
        <v>1295</v>
      </c>
      <c r="L147" s="124">
        <v>47949</v>
      </c>
      <c r="M147" s="124">
        <v>10571</v>
      </c>
      <c r="N147" s="124">
        <v>0</v>
      </c>
      <c r="O147" s="124">
        <v>74441</v>
      </c>
      <c r="P147" s="125">
        <v>0</v>
      </c>
      <c r="R147" s="126">
        <v>1507.3614988333404</v>
      </c>
    </row>
    <row r="148" spans="1:18">
      <c r="A148" s="10">
        <v>473</v>
      </c>
      <c r="B148" s="11" t="s">
        <v>163</v>
      </c>
      <c r="C148" s="100">
        <v>5523183.4878202127</v>
      </c>
      <c r="D148" s="100">
        <v>5415192</v>
      </c>
      <c r="E148" s="107">
        <v>153082</v>
      </c>
      <c r="F148" s="124">
        <v>5013738</v>
      </c>
      <c r="G148" s="124">
        <v>144445</v>
      </c>
      <c r="H148" s="124">
        <v>267733</v>
      </c>
      <c r="I148" s="124">
        <v>6193</v>
      </c>
      <c r="J148" s="124">
        <v>32676</v>
      </c>
      <c r="K148" s="124">
        <v>0</v>
      </c>
      <c r="L148" s="124">
        <v>67433</v>
      </c>
      <c r="M148" s="124">
        <v>2137</v>
      </c>
      <c r="N148" s="124">
        <v>0</v>
      </c>
      <c r="O148" s="124">
        <v>33612</v>
      </c>
      <c r="P148" s="125">
        <v>307</v>
      </c>
      <c r="R148" s="126">
        <v>923.40194151190576</v>
      </c>
    </row>
    <row r="149" spans="1:18">
      <c r="A149" s="10">
        <v>479</v>
      </c>
      <c r="B149" s="11" t="s">
        <v>164</v>
      </c>
      <c r="C149" s="100">
        <v>56002889.996438064</v>
      </c>
      <c r="D149" s="100">
        <v>54019458</v>
      </c>
      <c r="E149" s="107">
        <v>1815099</v>
      </c>
      <c r="F149" s="124">
        <v>50012281</v>
      </c>
      <c r="G149" s="124">
        <v>1535419</v>
      </c>
      <c r="H149" s="124">
        <v>2725290</v>
      </c>
      <c r="I149" s="124">
        <v>23766</v>
      </c>
      <c r="J149" s="124">
        <v>298814</v>
      </c>
      <c r="K149" s="124">
        <v>0</v>
      </c>
      <c r="L149" s="124">
        <v>510332</v>
      </c>
      <c r="M149" s="124">
        <v>255914</v>
      </c>
      <c r="N149" s="124">
        <v>0</v>
      </c>
      <c r="O149" s="124">
        <v>472741</v>
      </c>
      <c r="P149" s="125">
        <v>0</v>
      </c>
      <c r="R149" s="126">
        <v>21892.621202739858</v>
      </c>
    </row>
    <row r="150" spans="1:18">
      <c r="A150" s="10">
        <v>482</v>
      </c>
      <c r="B150" s="11" t="s">
        <v>165</v>
      </c>
      <c r="C150" s="100">
        <v>4649568.958237485</v>
      </c>
      <c r="D150" s="100">
        <v>5236084</v>
      </c>
      <c r="E150" s="107">
        <v>52975</v>
      </c>
      <c r="F150" s="124">
        <v>4643730</v>
      </c>
      <c r="G150" s="124">
        <v>45865</v>
      </c>
      <c r="H150" s="124">
        <v>332199</v>
      </c>
      <c r="I150" s="124">
        <v>1009</v>
      </c>
      <c r="J150" s="124">
        <v>12247</v>
      </c>
      <c r="K150" s="124">
        <v>965</v>
      </c>
      <c r="L150" s="124">
        <v>725</v>
      </c>
      <c r="M150" s="124">
        <v>1125</v>
      </c>
      <c r="N150" s="124">
        <v>0</v>
      </c>
      <c r="O150" s="124">
        <v>247183</v>
      </c>
      <c r="P150" s="125">
        <v>4011</v>
      </c>
      <c r="R150" s="126">
        <v>2549.1374386605248</v>
      </c>
    </row>
    <row r="151" spans="1:18">
      <c r="A151" s="10">
        <v>484</v>
      </c>
      <c r="B151" s="11" t="s">
        <v>166</v>
      </c>
      <c r="C151" s="100">
        <v>22669131.077389304</v>
      </c>
      <c r="D151" s="100">
        <v>23221092</v>
      </c>
      <c r="E151" s="107">
        <v>340672</v>
      </c>
      <c r="F151" s="124">
        <v>20397180</v>
      </c>
      <c r="G151" s="124">
        <v>315063</v>
      </c>
      <c r="H151" s="124">
        <v>1634753</v>
      </c>
      <c r="I151" s="124">
        <v>14608</v>
      </c>
      <c r="J151" s="124">
        <v>244228</v>
      </c>
      <c r="K151" s="124">
        <v>0</v>
      </c>
      <c r="L151" s="124">
        <v>52271</v>
      </c>
      <c r="M151" s="124">
        <v>6637</v>
      </c>
      <c r="N151" s="124">
        <v>0</v>
      </c>
      <c r="O151" s="124">
        <v>892660</v>
      </c>
      <c r="P151" s="125">
        <v>4364</v>
      </c>
      <c r="R151" s="126">
        <v>15586.239379605655</v>
      </c>
    </row>
    <row r="152" spans="1:18">
      <c r="A152" s="10">
        <v>489</v>
      </c>
      <c r="B152" s="11" t="s">
        <v>167</v>
      </c>
      <c r="C152" s="100">
        <v>7668358.4032897288</v>
      </c>
      <c r="D152" s="100">
        <v>7862676</v>
      </c>
      <c r="E152" s="107">
        <v>136134</v>
      </c>
      <c r="F152" s="124">
        <v>6990438</v>
      </c>
      <c r="G152" s="124">
        <v>134704</v>
      </c>
      <c r="H152" s="124">
        <v>546943</v>
      </c>
      <c r="I152" s="124">
        <v>588</v>
      </c>
      <c r="J152" s="124">
        <v>71799</v>
      </c>
      <c r="K152" s="124">
        <v>0</v>
      </c>
      <c r="L152" s="124">
        <v>74826</v>
      </c>
      <c r="M152" s="124">
        <v>842</v>
      </c>
      <c r="N152" s="124">
        <v>0</v>
      </c>
      <c r="O152" s="124">
        <v>178670</v>
      </c>
      <c r="P152" s="125">
        <v>0</v>
      </c>
      <c r="R152" s="126">
        <v>2778.8931764407166</v>
      </c>
    </row>
    <row r="153" spans="1:18">
      <c r="A153" s="10">
        <v>498</v>
      </c>
      <c r="B153" s="11" t="s">
        <v>168</v>
      </c>
      <c r="C153" s="100">
        <v>2285358.2451843438</v>
      </c>
      <c r="D153" s="100">
        <v>2634452</v>
      </c>
      <c r="E153" s="107">
        <v>53056</v>
      </c>
      <c r="F153" s="124">
        <v>2342773</v>
      </c>
      <c r="G153" s="124">
        <v>56294</v>
      </c>
      <c r="H153" s="124">
        <v>82802</v>
      </c>
      <c r="I153" s="124">
        <v>0</v>
      </c>
      <c r="J153" s="124">
        <v>0</v>
      </c>
      <c r="K153" s="124">
        <v>0</v>
      </c>
      <c r="L153" s="124">
        <v>52023</v>
      </c>
      <c r="M153" s="124">
        <v>-3211</v>
      </c>
      <c r="N153" s="124">
        <v>0</v>
      </c>
      <c r="O153" s="124">
        <v>156854</v>
      </c>
      <c r="P153" s="125">
        <v>-27</v>
      </c>
      <c r="R153" s="126">
        <v>640.88643240622855</v>
      </c>
    </row>
    <row r="154" spans="1:18">
      <c r="A154" s="10">
        <v>501</v>
      </c>
      <c r="B154" s="11" t="s">
        <v>169</v>
      </c>
      <c r="C154" s="100">
        <v>3057443.5461762194</v>
      </c>
      <c r="D154" s="100">
        <v>3041289</v>
      </c>
      <c r="E154" s="107">
        <v>49525</v>
      </c>
      <c r="F154" s="124">
        <v>2649970</v>
      </c>
      <c r="G154" s="124">
        <v>49339</v>
      </c>
      <c r="H154" s="124">
        <v>311231</v>
      </c>
      <c r="I154" s="124">
        <v>0</v>
      </c>
      <c r="J154" s="124">
        <v>0</v>
      </c>
      <c r="K154" s="124">
        <v>0</v>
      </c>
      <c r="L154" s="124">
        <v>0</v>
      </c>
      <c r="M154" s="124">
        <v>186</v>
      </c>
      <c r="N154" s="124">
        <v>0</v>
      </c>
      <c r="O154" s="124">
        <v>80088</v>
      </c>
      <c r="P154" s="125">
        <v>0</v>
      </c>
      <c r="R154" s="126">
        <v>0</v>
      </c>
    </row>
    <row r="155" spans="1:18">
      <c r="A155" s="10">
        <v>502</v>
      </c>
      <c r="B155" s="11" t="s">
        <v>170</v>
      </c>
      <c r="C155" s="100">
        <v>31520462.598762736</v>
      </c>
      <c r="D155" s="100">
        <v>29252823</v>
      </c>
      <c r="E155" s="107">
        <v>670649</v>
      </c>
      <c r="F155" s="124">
        <v>26798921</v>
      </c>
      <c r="G155" s="124">
        <v>599106</v>
      </c>
      <c r="H155" s="124">
        <v>1807301</v>
      </c>
      <c r="I155" s="124">
        <v>19512</v>
      </c>
      <c r="J155" s="124">
        <v>129773</v>
      </c>
      <c r="K155" s="124">
        <v>0</v>
      </c>
      <c r="L155" s="124">
        <v>115325</v>
      </c>
      <c r="M155" s="124">
        <v>49745</v>
      </c>
      <c r="N155" s="124">
        <v>0</v>
      </c>
      <c r="O155" s="124">
        <v>401503</v>
      </c>
      <c r="P155" s="125">
        <v>2286</v>
      </c>
      <c r="R155" s="126">
        <v>8255.2444338224395</v>
      </c>
    </row>
    <row r="156" spans="1:18">
      <c r="A156" s="10">
        <v>503</v>
      </c>
      <c r="B156" s="11" t="s">
        <v>171</v>
      </c>
      <c r="C156" s="100">
        <v>50992108.885265373</v>
      </c>
      <c r="D156" s="100">
        <v>45283828</v>
      </c>
      <c r="E156" s="107">
        <v>584733</v>
      </c>
      <c r="F156" s="124">
        <v>42279498</v>
      </c>
      <c r="G156" s="124">
        <v>488892</v>
      </c>
      <c r="H156" s="124">
        <v>2129108</v>
      </c>
      <c r="I156" s="124">
        <v>41745</v>
      </c>
      <c r="J156" s="124">
        <v>91723</v>
      </c>
      <c r="K156" s="124">
        <v>425</v>
      </c>
      <c r="L156" s="124">
        <v>196634</v>
      </c>
      <c r="M156" s="124">
        <v>36407</v>
      </c>
      <c r="N156" s="124">
        <v>0</v>
      </c>
      <c r="O156" s="124">
        <v>586865</v>
      </c>
      <c r="P156" s="125">
        <v>17264</v>
      </c>
      <c r="R156" s="126">
        <v>12680.920512840148</v>
      </c>
    </row>
    <row r="157" spans="1:18">
      <c r="A157" s="10">
        <v>505</v>
      </c>
      <c r="B157" s="11" t="s">
        <v>172</v>
      </c>
      <c r="C157" s="100">
        <v>51266167.430675551</v>
      </c>
      <c r="D157" s="100">
        <v>58490203</v>
      </c>
      <c r="E157" s="107">
        <v>1386018</v>
      </c>
      <c r="F157" s="124">
        <v>52735863</v>
      </c>
      <c r="G157" s="124">
        <v>1267373</v>
      </c>
      <c r="H157" s="124">
        <v>2685336</v>
      </c>
      <c r="I157" s="124">
        <v>19922</v>
      </c>
      <c r="J157" s="124">
        <v>201445</v>
      </c>
      <c r="K157" s="124">
        <v>1618</v>
      </c>
      <c r="L157" s="124">
        <v>129422</v>
      </c>
      <c r="M157" s="124">
        <v>53519</v>
      </c>
      <c r="N157" s="124">
        <v>0</v>
      </c>
      <c r="O157" s="124">
        <v>2738137</v>
      </c>
      <c r="P157" s="125">
        <v>43586</v>
      </c>
      <c r="R157" s="126">
        <v>7324.2852024419562</v>
      </c>
    </row>
    <row r="158" spans="1:18">
      <c r="A158" s="10">
        <v>512</v>
      </c>
      <c r="B158" s="11" t="s">
        <v>173</v>
      </c>
      <c r="C158" s="100">
        <v>12307910.938309124</v>
      </c>
      <c r="D158" s="100">
        <v>11940155</v>
      </c>
      <c r="E158" s="107">
        <v>277273</v>
      </c>
      <c r="F158" s="124">
        <v>10473767</v>
      </c>
      <c r="G158" s="124">
        <v>275864</v>
      </c>
      <c r="H158" s="124">
        <v>831665</v>
      </c>
      <c r="I158" s="124">
        <v>1409</v>
      </c>
      <c r="J158" s="124">
        <v>70405</v>
      </c>
      <c r="K158" s="124">
        <v>0</v>
      </c>
      <c r="L158" s="124">
        <v>82999</v>
      </c>
      <c r="M158" s="124">
        <v>0</v>
      </c>
      <c r="N158" s="124">
        <v>0</v>
      </c>
      <c r="O158" s="124">
        <v>481319</v>
      </c>
      <c r="P158" s="125">
        <v>0</v>
      </c>
      <c r="R158" s="126">
        <v>5294.1993828858367</v>
      </c>
    </row>
    <row r="159" spans="1:18">
      <c r="A159" s="10">
        <v>513</v>
      </c>
      <c r="B159" s="11" t="s">
        <v>174</v>
      </c>
      <c r="C159" s="100">
        <v>25216065.31928109</v>
      </c>
      <c r="D159" s="100">
        <v>24039114</v>
      </c>
      <c r="E159" s="107">
        <v>624426</v>
      </c>
      <c r="F159" s="124">
        <v>22034204</v>
      </c>
      <c r="G159" s="124">
        <v>588763</v>
      </c>
      <c r="H159" s="124">
        <v>1314494</v>
      </c>
      <c r="I159" s="124">
        <v>13704</v>
      </c>
      <c r="J159" s="124">
        <v>87880</v>
      </c>
      <c r="K159" s="124">
        <v>0</v>
      </c>
      <c r="L159" s="124">
        <v>43281</v>
      </c>
      <c r="M159" s="124">
        <v>21959</v>
      </c>
      <c r="N159" s="124">
        <v>0</v>
      </c>
      <c r="O159" s="124">
        <v>559255</v>
      </c>
      <c r="P159" s="125">
        <v>0</v>
      </c>
      <c r="R159" s="126">
        <v>8321.2824340758907</v>
      </c>
    </row>
    <row r="160" spans="1:18">
      <c r="A160" s="10">
        <v>518</v>
      </c>
      <c r="B160" s="11" t="s">
        <v>175</v>
      </c>
      <c r="C160" s="100">
        <v>340110745.90125334</v>
      </c>
      <c r="D160" s="100">
        <v>379960713</v>
      </c>
      <c r="E160" s="107">
        <v>11194322</v>
      </c>
      <c r="F160" s="124">
        <v>347185401</v>
      </c>
      <c r="G160" s="124">
        <v>10761973</v>
      </c>
      <c r="H160" s="124">
        <v>15769287</v>
      </c>
      <c r="I160" s="124">
        <v>418470</v>
      </c>
      <c r="J160" s="124">
        <v>1129007</v>
      </c>
      <c r="K160" s="124">
        <v>12811</v>
      </c>
      <c r="L160" s="124">
        <v>1214822</v>
      </c>
      <c r="M160" s="124">
        <v>1068</v>
      </c>
      <c r="N160" s="124">
        <v>0</v>
      </c>
      <c r="O160" s="124">
        <v>14662196</v>
      </c>
      <c r="P160" s="125">
        <v>0</v>
      </c>
      <c r="R160" s="126">
        <v>70891.82858651939</v>
      </c>
    </row>
    <row r="161" spans="1:18">
      <c r="A161" s="10">
        <v>523</v>
      </c>
      <c r="B161" s="11" t="s">
        <v>176</v>
      </c>
      <c r="C161" s="100">
        <v>2182225.365189326</v>
      </c>
      <c r="D161" s="100">
        <v>2194067</v>
      </c>
      <c r="E161" s="107">
        <v>43930</v>
      </c>
      <c r="F161" s="124">
        <v>1910565</v>
      </c>
      <c r="G161" s="124">
        <v>43683</v>
      </c>
      <c r="H161" s="124">
        <v>115854</v>
      </c>
      <c r="I161" s="124">
        <v>247</v>
      </c>
      <c r="J161" s="124">
        <v>21334</v>
      </c>
      <c r="K161" s="124">
        <v>0</v>
      </c>
      <c r="L161" s="124">
        <v>6183</v>
      </c>
      <c r="M161" s="124">
        <v>0</v>
      </c>
      <c r="N161" s="124">
        <v>0</v>
      </c>
      <c r="O161" s="124">
        <v>140131</v>
      </c>
      <c r="P161" s="125">
        <v>0</v>
      </c>
      <c r="R161" s="126">
        <v>0</v>
      </c>
    </row>
    <row r="162" spans="1:18">
      <c r="A162" s="10">
        <v>530</v>
      </c>
      <c r="B162" s="11" t="s">
        <v>177</v>
      </c>
      <c r="C162" s="100">
        <v>12406293.179079136</v>
      </c>
      <c r="D162" s="100">
        <v>10706764</v>
      </c>
      <c r="E162" s="107">
        <v>278522</v>
      </c>
      <c r="F162" s="124">
        <v>9988009</v>
      </c>
      <c r="G162" s="124">
        <v>263178</v>
      </c>
      <c r="H162" s="124">
        <v>696455</v>
      </c>
      <c r="I162" s="124">
        <v>11277</v>
      </c>
      <c r="J162" s="124">
        <v>16610</v>
      </c>
      <c r="K162" s="124">
        <v>0</v>
      </c>
      <c r="L162" s="124">
        <v>5690</v>
      </c>
      <c r="M162" s="124">
        <v>4067</v>
      </c>
      <c r="N162" s="124">
        <v>0</v>
      </c>
      <c r="O162" s="124">
        <v>0</v>
      </c>
      <c r="P162" s="125">
        <v>0</v>
      </c>
      <c r="R162" s="126">
        <v>4641.6704863493633</v>
      </c>
    </row>
    <row r="163" spans="1:18">
      <c r="A163" s="10">
        <v>531</v>
      </c>
      <c r="B163" s="11" t="s">
        <v>178</v>
      </c>
      <c r="C163" s="100">
        <v>4687336.0226332275</v>
      </c>
      <c r="D163" s="100">
        <v>4778400</v>
      </c>
      <c r="E163" s="107">
        <v>126333</v>
      </c>
      <c r="F163" s="124">
        <v>4389708</v>
      </c>
      <c r="G163" s="124">
        <v>113723</v>
      </c>
      <c r="H163" s="124">
        <v>141142</v>
      </c>
      <c r="I163" s="124">
        <v>3395</v>
      </c>
      <c r="J163" s="124">
        <v>37611</v>
      </c>
      <c r="K163" s="124">
        <v>0</v>
      </c>
      <c r="L163" s="124">
        <v>22274</v>
      </c>
      <c r="M163" s="124">
        <v>8542</v>
      </c>
      <c r="N163" s="124">
        <v>0</v>
      </c>
      <c r="O163" s="124">
        <v>187665</v>
      </c>
      <c r="P163" s="125">
        <v>673</v>
      </c>
      <c r="R163" s="126">
        <v>328.21239270352044</v>
      </c>
    </row>
    <row r="164" spans="1:18">
      <c r="A164" s="10">
        <v>532</v>
      </c>
      <c r="B164" s="11" t="s">
        <v>179</v>
      </c>
      <c r="C164" s="100">
        <v>3759419.4220840055</v>
      </c>
      <c r="D164" s="100">
        <v>3647219</v>
      </c>
      <c r="E164" s="107">
        <v>111929</v>
      </c>
      <c r="F164" s="124">
        <v>3077020</v>
      </c>
      <c r="G164" s="124">
        <v>103045</v>
      </c>
      <c r="H164" s="124">
        <v>204896</v>
      </c>
      <c r="I164" s="124">
        <v>911</v>
      </c>
      <c r="J164" s="124">
        <v>25453</v>
      </c>
      <c r="K164" s="124">
        <v>497</v>
      </c>
      <c r="L164" s="124">
        <v>40589</v>
      </c>
      <c r="M164" s="124">
        <v>4429</v>
      </c>
      <c r="N164" s="124">
        <v>0</v>
      </c>
      <c r="O164" s="124">
        <v>299261</v>
      </c>
      <c r="P164" s="125">
        <v>3047</v>
      </c>
      <c r="R164" s="126">
        <v>900.44755639706943</v>
      </c>
    </row>
    <row r="165" spans="1:18">
      <c r="A165" s="10">
        <v>534</v>
      </c>
      <c r="B165" s="11" t="s">
        <v>180</v>
      </c>
      <c r="C165" s="100">
        <v>3746533.4469597861</v>
      </c>
      <c r="D165" s="100">
        <v>3587160</v>
      </c>
      <c r="E165" s="107">
        <v>49326</v>
      </c>
      <c r="F165" s="124">
        <v>3090790</v>
      </c>
      <c r="G165" s="124">
        <v>48139</v>
      </c>
      <c r="H165" s="124">
        <v>321308</v>
      </c>
      <c r="I165" s="124">
        <v>0</v>
      </c>
      <c r="J165" s="124">
        <v>31690</v>
      </c>
      <c r="K165" s="124">
        <v>0</v>
      </c>
      <c r="L165" s="124">
        <v>46129</v>
      </c>
      <c r="M165" s="124">
        <v>0</v>
      </c>
      <c r="N165" s="124">
        <v>0</v>
      </c>
      <c r="O165" s="124">
        <v>97243</v>
      </c>
      <c r="P165" s="125">
        <v>1187</v>
      </c>
      <c r="R165" s="126">
        <v>6686.6476983904431</v>
      </c>
    </row>
    <row r="166" spans="1:18">
      <c r="A166" s="10">
        <v>537</v>
      </c>
      <c r="B166" s="11" t="s">
        <v>181</v>
      </c>
      <c r="C166" s="100">
        <v>11743555.98674275</v>
      </c>
      <c r="D166" s="100">
        <v>12752351</v>
      </c>
      <c r="E166" s="107">
        <v>213415</v>
      </c>
      <c r="F166" s="124">
        <v>11593940</v>
      </c>
      <c r="G166" s="124">
        <v>188058</v>
      </c>
      <c r="H166" s="124">
        <v>824872</v>
      </c>
      <c r="I166" s="124">
        <v>4110</v>
      </c>
      <c r="J166" s="124">
        <v>41419</v>
      </c>
      <c r="K166" s="124">
        <v>0</v>
      </c>
      <c r="L166" s="124">
        <v>3809</v>
      </c>
      <c r="M166" s="124">
        <v>1060</v>
      </c>
      <c r="N166" s="124">
        <v>0</v>
      </c>
      <c r="O166" s="124">
        <v>288311</v>
      </c>
      <c r="P166" s="125">
        <v>20187</v>
      </c>
      <c r="R166" s="126">
        <v>1256.2052112383933</v>
      </c>
    </row>
    <row r="167" spans="1:18">
      <c r="A167" s="10">
        <v>542</v>
      </c>
      <c r="B167" s="11" t="s">
        <v>182</v>
      </c>
      <c r="C167" s="100">
        <v>6538609.3435245184</v>
      </c>
      <c r="D167" s="100">
        <v>7358357</v>
      </c>
      <c r="E167" s="107">
        <v>92919</v>
      </c>
      <c r="F167" s="124">
        <v>6601181</v>
      </c>
      <c r="G167" s="124">
        <v>83191</v>
      </c>
      <c r="H167" s="124">
        <v>496713</v>
      </c>
      <c r="I167" s="124">
        <v>1146</v>
      </c>
      <c r="J167" s="124">
        <v>15102</v>
      </c>
      <c r="K167" s="124">
        <v>0</v>
      </c>
      <c r="L167" s="124">
        <v>32500</v>
      </c>
      <c r="M167" s="124">
        <v>8582</v>
      </c>
      <c r="N167" s="124">
        <v>0</v>
      </c>
      <c r="O167" s="124">
        <v>212861</v>
      </c>
      <c r="P167" s="125">
        <v>0</v>
      </c>
      <c r="R167" s="126">
        <v>398.13498120717554</v>
      </c>
    </row>
    <row r="168" spans="1:18">
      <c r="A168" s="10">
        <v>546</v>
      </c>
      <c r="B168" s="11" t="s">
        <v>184</v>
      </c>
      <c r="C168" s="100">
        <v>50415338.654564492</v>
      </c>
      <c r="D168" s="100">
        <v>49566182.350000001</v>
      </c>
      <c r="E168" s="107">
        <v>1138469</v>
      </c>
      <c r="F168" s="124">
        <v>45695576</v>
      </c>
      <c r="G168" s="124">
        <v>1072426</v>
      </c>
      <c r="H168" s="124">
        <v>2456393</v>
      </c>
      <c r="I168" s="124">
        <v>44526</v>
      </c>
      <c r="J168" s="124">
        <v>268748</v>
      </c>
      <c r="K168" s="124">
        <v>1517</v>
      </c>
      <c r="L168" s="124">
        <v>293129</v>
      </c>
      <c r="M168" s="124">
        <v>20000</v>
      </c>
      <c r="N168" s="124">
        <v>0</v>
      </c>
      <c r="O168" s="124">
        <v>852336.35</v>
      </c>
      <c r="P168" s="125">
        <v>0</v>
      </c>
      <c r="R168" s="126">
        <v>16864.692687186121</v>
      </c>
    </row>
    <row r="169" spans="1:18">
      <c r="A169" s="10">
        <v>547</v>
      </c>
      <c r="B169" s="11" t="s">
        <v>185</v>
      </c>
      <c r="C169" s="100">
        <v>5217581.2504638936</v>
      </c>
      <c r="D169" s="100">
        <v>5275886</v>
      </c>
      <c r="E169" s="107">
        <v>194372</v>
      </c>
      <c r="F169" s="124">
        <v>4687929</v>
      </c>
      <c r="G169" s="124">
        <v>185136</v>
      </c>
      <c r="H169" s="124">
        <v>313747</v>
      </c>
      <c r="I169" s="124">
        <v>4100</v>
      </c>
      <c r="J169" s="124">
        <v>33219</v>
      </c>
      <c r="K169" s="124">
        <v>0</v>
      </c>
      <c r="L169" s="124">
        <v>50183</v>
      </c>
      <c r="M169" s="124">
        <v>5136</v>
      </c>
      <c r="N169" s="124">
        <v>0</v>
      </c>
      <c r="O169" s="124">
        <v>190808</v>
      </c>
      <c r="P169" s="125">
        <v>0</v>
      </c>
      <c r="R169" s="126">
        <v>4614.7495834866832</v>
      </c>
    </row>
    <row r="170" spans="1:18">
      <c r="A170" s="10">
        <v>553</v>
      </c>
      <c r="B170" s="11" t="s">
        <v>186</v>
      </c>
      <c r="C170" s="100">
        <v>3582135.2664974146</v>
      </c>
      <c r="D170" s="100">
        <v>3220572</v>
      </c>
      <c r="E170" s="107">
        <v>96093</v>
      </c>
      <c r="F170" s="124">
        <v>2776474</v>
      </c>
      <c r="G170" s="124">
        <v>88790</v>
      </c>
      <c r="H170" s="124">
        <v>303345</v>
      </c>
      <c r="I170" s="124">
        <v>666</v>
      </c>
      <c r="J170" s="124">
        <v>33206</v>
      </c>
      <c r="K170" s="124">
        <v>0</v>
      </c>
      <c r="L170" s="124">
        <v>35425</v>
      </c>
      <c r="M170" s="124">
        <v>2019</v>
      </c>
      <c r="N170" s="124">
        <v>0</v>
      </c>
      <c r="O170" s="124">
        <v>72122</v>
      </c>
      <c r="P170" s="125">
        <v>4618</v>
      </c>
      <c r="R170" s="126">
        <v>747.18289270723972</v>
      </c>
    </row>
    <row r="171" spans="1:18">
      <c r="A171" s="10">
        <v>556</v>
      </c>
      <c r="B171" s="11" t="s">
        <v>187</v>
      </c>
      <c r="C171" s="100">
        <v>11870780.681794265</v>
      </c>
      <c r="D171" s="100">
        <v>11666887</v>
      </c>
      <c r="E171" s="107">
        <v>266969</v>
      </c>
      <c r="F171" s="124">
        <v>10826690</v>
      </c>
      <c r="G171" s="124">
        <v>213014</v>
      </c>
      <c r="H171" s="124">
        <v>591904</v>
      </c>
      <c r="I171" s="124">
        <v>25176</v>
      </c>
      <c r="J171" s="124">
        <v>30722</v>
      </c>
      <c r="K171" s="124">
        <v>0</v>
      </c>
      <c r="L171" s="124">
        <v>60272</v>
      </c>
      <c r="M171" s="124">
        <v>28779</v>
      </c>
      <c r="N171" s="124">
        <v>0</v>
      </c>
      <c r="O171" s="124">
        <v>157299</v>
      </c>
      <c r="P171" s="125">
        <v>0</v>
      </c>
      <c r="R171" s="126">
        <v>2408.1621996167923</v>
      </c>
    </row>
    <row r="172" spans="1:18">
      <c r="A172" s="10">
        <v>569</v>
      </c>
      <c r="B172" s="11" t="s">
        <v>188</v>
      </c>
      <c r="C172" s="100">
        <v>3427492.6972555639</v>
      </c>
      <c r="D172" s="100">
        <v>3280602</v>
      </c>
      <c r="E172" s="107">
        <v>53075</v>
      </c>
      <c r="F172" s="124">
        <v>2741440</v>
      </c>
      <c r="G172" s="124">
        <v>50207</v>
      </c>
      <c r="H172" s="124">
        <v>262193</v>
      </c>
      <c r="I172" s="124">
        <v>2329</v>
      </c>
      <c r="J172" s="124">
        <v>80423</v>
      </c>
      <c r="K172" s="124">
        <v>539</v>
      </c>
      <c r="L172" s="124">
        <v>19528</v>
      </c>
      <c r="M172" s="124">
        <v>0</v>
      </c>
      <c r="N172" s="124">
        <v>0</v>
      </c>
      <c r="O172" s="124">
        <v>177018</v>
      </c>
      <c r="P172" s="125">
        <v>0</v>
      </c>
      <c r="R172" s="126">
        <v>945.43815122214858</v>
      </c>
    </row>
    <row r="173" spans="1:18">
      <c r="A173" s="10">
        <v>575</v>
      </c>
      <c r="B173" s="11" t="s">
        <v>189</v>
      </c>
      <c r="C173" s="100">
        <v>7925512.9304877203</v>
      </c>
      <c r="D173" s="100">
        <v>6496159</v>
      </c>
      <c r="E173" s="107">
        <v>76135</v>
      </c>
      <c r="F173" s="124">
        <v>5677935</v>
      </c>
      <c r="G173" s="124">
        <v>71199</v>
      </c>
      <c r="H173" s="124">
        <v>523687</v>
      </c>
      <c r="I173" s="124">
        <v>17</v>
      </c>
      <c r="J173" s="124">
        <v>21945</v>
      </c>
      <c r="K173" s="124">
        <v>58</v>
      </c>
      <c r="L173" s="124">
        <v>51102</v>
      </c>
      <c r="M173" s="124">
        <v>0</v>
      </c>
      <c r="N173" s="124">
        <v>0</v>
      </c>
      <c r="O173" s="124">
        <v>221490</v>
      </c>
      <c r="P173" s="125">
        <v>4861</v>
      </c>
      <c r="R173" s="126">
        <v>1696.0112300386563</v>
      </c>
    </row>
    <row r="174" spans="1:18">
      <c r="A174" s="10">
        <v>579</v>
      </c>
      <c r="B174" s="11" t="s">
        <v>191</v>
      </c>
      <c r="C174" s="100">
        <v>4204994.1807041103</v>
      </c>
      <c r="D174" s="100">
        <v>4633972</v>
      </c>
      <c r="E174" s="107">
        <v>82710</v>
      </c>
      <c r="F174" s="124">
        <v>4238185</v>
      </c>
      <c r="G174" s="124">
        <v>71460</v>
      </c>
      <c r="H174" s="124">
        <v>270001</v>
      </c>
      <c r="I174" s="124">
        <v>0</v>
      </c>
      <c r="J174" s="124">
        <v>32963</v>
      </c>
      <c r="K174" s="124">
        <v>0</v>
      </c>
      <c r="L174" s="124">
        <v>24118</v>
      </c>
      <c r="M174" s="124">
        <v>11250</v>
      </c>
      <c r="N174" s="124">
        <v>0</v>
      </c>
      <c r="O174" s="124">
        <v>68705</v>
      </c>
      <c r="P174" s="125">
        <v>0</v>
      </c>
      <c r="R174" s="126">
        <v>746.61786168902836</v>
      </c>
    </row>
    <row r="175" spans="1:18">
      <c r="A175" s="10">
        <v>589</v>
      </c>
      <c r="B175" s="11" t="s">
        <v>195</v>
      </c>
      <c r="C175" s="100">
        <v>1108295.036619788</v>
      </c>
      <c r="D175" s="100">
        <v>1156584</v>
      </c>
      <c r="E175" s="107">
        <v>12518</v>
      </c>
      <c r="F175" s="124">
        <v>1045640</v>
      </c>
      <c r="G175" s="124">
        <v>12102</v>
      </c>
      <c r="H175" s="124">
        <v>60418</v>
      </c>
      <c r="I175" s="124">
        <v>112</v>
      </c>
      <c r="J175" s="124">
        <v>10228</v>
      </c>
      <c r="K175" s="124">
        <v>0</v>
      </c>
      <c r="L175" s="124">
        <v>27184</v>
      </c>
      <c r="M175" s="124">
        <v>304</v>
      </c>
      <c r="N175" s="124">
        <v>0</v>
      </c>
      <c r="O175" s="124">
        <v>13114</v>
      </c>
      <c r="P175" s="125">
        <v>0</v>
      </c>
      <c r="R175" s="126">
        <v>670.97433412598321</v>
      </c>
    </row>
    <row r="176" spans="1:18">
      <c r="A176" s="10">
        <v>590</v>
      </c>
      <c r="B176" s="11" t="s">
        <v>196</v>
      </c>
      <c r="C176" s="100">
        <v>7086476.0970310252</v>
      </c>
      <c r="D176" s="100">
        <v>7441174</v>
      </c>
      <c r="E176" s="107">
        <v>149800</v>
      </c>
      <c r="F176" s="124">
        <v>6545245</v>
      </c>
      <c r="G176" s="124">
        <v>106910</v>
      </c>
      <c r="H176" s="124">
        <v>356456</v>
      </c>
      <c r="I176" s="124">
        <v>1355</v>
      </c>
      <c r="J176" s="124">
        <v>30996</v>
      </c>
      <c r="K176" s="124">
        <v>0</v>
      </c>
      <c r="L176" s="124">
        <v>93149</v>
      </c>
      <c r="M176" s="124">
        <v>35352</v>
      </c>
      <c r="N176" s="124">
        <v>0</v>
      </c>
      <c r="O176" s="124">
        <v>415328</v>
      </c>
      <c r="P176" s="125">
        <v>6183</v>
      </c>
      <c r="R176" s="126">
        <v>2556.6240996518254</v>
      </c>
    </row>
    <row r="177" spans="1:18">
      <c r="A177" s="10">
        <v>597</v>
      </c>
      <c r="B177" s="11" t="s">
        <v>197</v>
      </c>
      <c r="C177" s="100">
        <v>11837436.915591259</v>
      </c>
      <c r="D177" s="100">
        <v>12680548</v>
      </c>
      <c r="E177" s="107">
        <v>165333</v>
      </c>
      <c r="F177" s="124">
        <v>11369436</v>
      </c>
      <c r="G177" s="124">
        <v>153546</v>
      </c>
      <c r="H177" s="124">
        <v>874114</v>
      </c>
      <c r="I177" s="124">
        <v>3399</v>
      </c>
      <c r="J177" s="124">
        <v>30473</v>
      </c>
      <c r="K177" s="124">
        <v>0</v>
      </c>
      <c r="L177" s="124">
        <v>96835</v>
      </c>
      <c r="M177" s="124">
        <v>8388</v>
      </c>
      <c r="N177" s="124">
        <v>0</v>
      </c>
      <c r="O177" s="124">
        <v>309690</v>
      </c>
      <c r="P177" s="125">
        <v>0</v>
      </c>
      <c r="R177" s="126">
        <v>5802.9391859078842</v>
      </c>
    </row>
    <row r="178" spans="1:18">
      <c r="A178" s="10">
        <v>599</v>
      </c>
      <c r="B178" s="11" t="s">
        <v>198</v>
      </c>
      <c r="C178" s="100">
        <v>528845807.59172434</v>
      </c>
      <c r="D178" s="100">
        <v>530038455</v>
      </c>
      <c r="E178" s="107">
        <v>10980388</v>
      </c>
      <c r="F178" s="124">
        <v>496910617</v>
      </c>
      <c r="G178" s="124">
        <v>10098287</v>
      </c>
      <c r="H178" s="124">
        <v>25758214</v>
      </c>
      <c r="I178" s="124">
        <v>368244</v>
      </c>
      <c r="J178" s="124">
        <v>1077665</v>
      </c>
      <c r="K178" s="124">
        <v>16602</v>
      </c>
      <c r="L178" s="124">
        <v>1521528</v>
      </c>
      <c r="M178" s="124">
        <v>465035</v>
      </c>
      <c r="N178" s="124">
        <v>32220</v>
      </c>
      <c r="O178" s="124">
        <v>4770431</v>
      </c>
      <c r="P178" s="125">
        <v>0</v>
      </c>
      <c r="R178" s="126">
        <v>88471.921171638372</v>
      </c>
    </row>
    <row r="179" spans="1:18">
      <c r="A179" s="10">
        <v>603</v>
      </c>
      <c r="B179" s="11" t="s">
        <v>199</v>
      </c>
      <c r="C179" s="100">
        <v>20968404.060923446</v>
      </c>
      <c r="D179" s="100">
        <v>21439892</v>
      </c>
      <c r="E179" s="107">
        <v>484527</v>
      </c>
      <c r="F179" s="124">
        <v>19969084</v>
      </c>
      <c r="G179" s="124">
        <v>472134</v>
      </c>
      <c r="H179" s="124">
        <v>944195</v>
      </c>
      <c r="I179" s="124">
        <v>7539</v>
      </c>
      <c r="J179" s="124">
        <v>69231</v>
      </c>
      <c r="K179" s="124">
        <v>0</v>
      </c>
      <c r="L179" s="124">
        <v>71087</v>
      </c>
      <c r="M179" s="124">
        <v>4817</v>
      </c>
      <c r="N179" s="124">
        <v>0</v>
      </c>
      <c r="O179" s="124">
        <v>386295</v>
      </c>
      <c r="P179" s="125">
        <v>37</v>
      </c>
      <c r="R179" s="126">
        <v>2298.2636665746836</v>
      </c>
    </row>
    <row r="180" spans="1:18">
      <c r="A180" s="10">
        <v>606</v>
      </c>
      <c r="B180" s="11" t="s">
        <v>200</v>
      </c>
      <c r="C180" s="100">
        <v>39594789.312610567</v>
      </c>
      <c r="D180" s="100">
        <v>35804416</v>
      </c>
      <c r="E180" s="107">
        <v>765170</v>
      </c>
      <c r="F180" s="124">
        <v>32955182</v>
      </c>
      <c r="G180" s="124">
        <v>672579</v>
      </c>
      <c r="H180" s="124">
        <v>2240866</v>
      </c>
      <c r="I180" s="124">
        <v>43687</v>
      </c>
      <c r="J180" s="124">
        <v>99825</v>
      </c>
      <c r="K180" s="124">
        <v>4338</v>
      </c>
      <c r="L180" s="124">
        <v>98276</v>
      </c>
      <c r="M180" s="124">
        <v>44566</v>
      </c>
      <c r="N180" s="124">
        <v>0</v>
      </c>
      <c r="O180" s="124">
        <v>410267</v>
      </c>
      <c r="P180" s="125">
        <v>0</v>
      </c>
      <c r="R180" s="126">
        <v>1709.3600878438997</v>
      </c>
    </row>
    <row r="181" spans="1:18">
      <c r="A181" s="10">
        <v>610</v>
      </c>
      <c r="B181" s="11" t="s">
        <v>201</v>
      </c>
      <c r="C181" s="100">
        <v>6473192.0518764593</v>
      </c>
      <c r="D181" s="100">
        <v>6942728</v>
      </c>
      <c r="E181" s="107">
        <v>132642</v>
      </c>
      <c r="F181" s="124">
        <v>5985054</v>
      </c>
      <c r="G181" s="124">
        <v>105288</v>
      </c>
      <c r="H181" s="124">
        <v>444579</v>
      </c>
      <c r="I181" s="124">
        <v>14883</v>
      </c>
      <c r="J181" s="124">
        <v>41461</v>
      </c>
      <c r="K181" s="124">
        <v>824</v>
      </c>
      <c r="L181" s="124">
        <v>28879</v>
      </c>
      <c r="M181" s="124">
        <v>10435</v>
      </c>
      <c r="N181" s="124">
        <v>0</v>
      </c>
      <c r="O181" s="124">
        <v>442755</v>
      </c>
      <c r="P181" s="125">
        <v>1212</v>
      </c>
      <c r="R181" s="126">
        <v>1825.5445909636092</v>
      </c>
    </row>
    <row r="182" spans="1:18">
      <c r="A182" s="10">
        <v>613</v>
      </c>
      <c r="B182" s="11" t="s">
        <v>203</v>
      </c>
      <c r="C182" s="100">
        <v>4394160.8281256855</v>
      </c>
      <c r="D182" s="100">
        <v>4810748</v>
      </c>
      <c r="E182" s="107">
        <v>103079</v>
      </c>
      <c r="F182" s="124">
        <v>4370015</v>
      </c>
      <c r="G182" s="124">
        <v>85181</v>
      </c>
      <c r="H182" s="124">
        <v>318185</v>
      </c>
      <c r="I182" s="124">
        <v>0</v>
      </c>
      <c r="J182" s="124">
        <v>17164</v>
      </c>
      <c r="K182" s="124">
        <v>0</v>
      </c>
      <c r="L182" s="124">
        <v>23717</v>
      </c>
      <c r="M182" s="124">
        <v>17898</v>
      </c>
      <c r="N182" s="124">
        <v>0</v>
      </c>
      <c r="O182" s="124">
        <v>81667</v>
      </c>
      <c r="P182" s="125">
        <v>0</v>
      </c>
      <c r="R182" s="126">
        <v>1779.0707897157254</v>
      </c>
    </row>
    <row r="183" spans="1:18">
      <c r="A183" s="10">
        <v>614</v>
      </c>
      <c r="B183" s="11" t="s">
        <v>204</v>
      </c>
      <c r="C183" s="100">
        <v>1791158.1331914512</v>
      </c>
      <c r="D183" s="100">
        <v>1691290</v>
      </c>
      <c r="E183" s="107">
        <v>29332</v>
      </c>
      <c r="F183" s="124">
        <v>1529216</v>
      </c>
      <c r="G183" s="124">
        <v>29263</v>
      </c>
      <c r="H183" s="124">
        <v>99122</v>
      </c>
      <c r="I183" s="124">
        <v>62</v>
      </c>
      <c r="J183" s="124">
        <v>0</v>
      </c>
      <c r="K183" s="124">
        <v>0</v>
      </c>
      <c r="L183" s="124">
        <v>25764</v>
      </c>
      <c r="M183" s="124">
        <v>7</v>
      </c>
      <c r="N183" s="124">
        <v>0</v>
      </c>
      <c r="O183" s="124">
        <v>37188</v>
      </c>
      <c r="P183" s="125">
        <v>0</v>
      </c>
      <c r="R183" s="126">
        <v>0</v>
      </c>
    </row>
    <row r="184" spans="1:18">
      <c r="A184" s="10">
        <v>622</v>
      </c>
      <c r="B184" s="11" t="s">
        <v>207</v>
      </c>
      <c r="C184" s="100">
        <v>35711994.33412572</v>
      </c>
      <c r="D184" s="100">
        <v>35544290</v>
      </c>
      <c r="E184" s="107">
        <v>797075</v>
      </c>
      <c r="F184" s="124">
        <v>33562380</v>
      </c>
      <c r="G184" s="124">
        <v>767762</v>
      </c>
      <c r="H184" s="124">
        <v>1637673</v>
      </c>
      <c r="I184" s="124">
        <v>4987</v>
      </c>
      <c r="J184" s="124">
        <v>50484</v>
      </c>
      <c r="K184" s="124">
        <v>0</v>
      </c>
      <c r="L184" s="124">
        <v>69801</v>
      </c>
      <c r="M184" s="124">
        <v>24326</v>
      </c>
      <c r="N184" s="124">
        <v>0</v>
      </c>
      <c r="O184" s="124">
        <v>223952</v>
      </c>
      <c r="P184" s="125">
        <v>0</v>
      </c>
      <c r="R184" s="126">
        <v>5551.3591250492791</v>
      </c>
    </row>
    <row r="185" spans="1:18">
      <c r="A185" s="10">
        <v>626</v>
      </c>
      <c r="B185" s="11" t="s">
        <v>208</v>
      </c>
      <c r="C185" s="100">
        <v>4477963.5861266023</v>
      </c>
      <c r="D185" s="100">
        <v>4475962</v>
      </c>
      <c r="E185" s="107">
        <v>51283</v>
      </c>
      <c r="F185" s="124">
        <v>4082991</v>
      </c>
      <c r="G185" s="124">
        <v>48315</v>
      </c>
      <c r="H185" s="124">
        <v>298244</v>
      </c>
      <c r="I185" s="124">
        <v>1915</v>
      </c>
      <c r="J185" s="124">
        <v>17495</v>
      </c>
      <c r="K185" s="124">
        <v>0</v>
      </c>
      <c r="L185" s="124">
        <v>42509</v>
      </c>
      <c r="M185" s="124">
        <v>1053</v>
      </c>
      <c r="N185" s="124">
        <v>0</v>
      </c>
      <c r="O185" s="124">
        <v>34723</v>
      </c>
      <c r="P185" s="125">
        <v>0</v>
      </c>
      <c r="R185" s="126">
        <v>7428.8159408110569</v>
      </c>
    </row>
    <row r="186" spans="1:18">
      <c r="A186" s="10">
        <v>627</v>
      </c>
      <c r="B186" s="11" t="s">
        <v>209</v>
      </c>
      <c r="C186" s="100">
        <v>5251869.9207062852</v>
      </c>
      <c r="D186" s="100">
        <v>4401146</v>
      </c>
      <c r="E186" s="107">
        <v>160128</v>
      </c>
      <c r="F186" s="124">
        <v>3962914</v>
      </c>
      <c r="G186" s="124">
        <v>155998</v>
      </c>
      <c r="H186" s="124">
        <v>279139</v>
      </c>
      <c r="I186" s="124">
        <v>4130</v>
      </c>
      <c r="J186" s="124">
        <v>16609</v>
      </c>
      <c r="K186" s="124">
        <v>0</v>
      </c>
      <c r="L186" s="124">
        <v>9052</v>
      </c>
      <c r="M186" s="124">
        <v>0</v>
      </c>
      <c r="N186" s="124">
        <v>0</v>
      </c>
      <c r="O186" s="124">
        <v>133432</v>
      </c>
      <c r="P186" s="125">
        <v>0</v>
      </c>
      <c r="R186" s="126">
        <v>0</v>
      </c>
    </row>
    <row r="187" spans="1:18">
      <c r="A187" s="10">
        <v>629</v>
      </c>
      <c r="B187" s="11" t="s">
        <v>210</v>
      </c>
      <c r="C187" s="100">
        <v>5805287.7009919696</v>
      </c>
      <c r="D187" s="100">
        <v>5502960</v>
      </c>
      <c r="E187" s="107">
        <v>276722</v>
      </c>
      <c r="F187" s="124">
        <v>4992535</v>
      </c>
      <c r="G187" s="124">
        <v>198804</v>
      </c>
      <c r="H187" s="124">
        <v>311376</v>
      </c>
      <c r="I187" s="124">
        <v>53362</v>
      </c>
      <c r="J187" s="124">
        <v>18407</v>
      </c>
      <c r="K187" s="124">
        <v>0</v>
      </c>
      <c r="L187" s="124">
        <v>114539</v>
      </c>
      <c r="M187" s="124">
        <v>24556</v>
      </c>
      <c r="N187" s="124">
        <v>0</v>
      </c>
      <c r="O187" s="124">
        <v>66103</v>
      </c>
      <c r="P187" s="125">
        <v>0</v>
      </c>
      <c r="R187" s="126">
        <v>10187.791773859823</v>
      </c>
    </row>
    <row r="188" spans="1:18">
      <c r="A188" s="10">
        <v>632</v>
      </c>
      <c r="B188" s="11" t="s">
        <v>211</v>
      </c>
      <c r="C188" s="100">
        <v>8625888.2515188828</v>
      </c>
      <c r="D188" s="100">
        <v>8028772</v>
      </c>
      <c r="E188" s="107">
        <v>146255</v>
      </c>
      <c r="F188" s="124">
        <v>7044483</v>
      </c>
      <c r="G188" s="124">
        <v>120387</v>
      </c>
      <c r="H188" s="124">
        <v>633852</v>
      </c>
      <c r="I188" s="124">
        <v>11023</v>
      </c>
      <c r="J188" s="124">
        <v>1930</v>
      </c>
      <c r="K188" s="124">
        <v>0</v>
      </c>
      <c r="L188" s="124">
        <v>117002</v>
      </c>
      <c r="M188" s="124">
        <v>14845</v>
      </c>
      <c r="N188" s="124">
        <v>0</v>
      </c>
      <c r="O188" s="124">
        <v>231505</v>
      </c>
      <c r="P188" s="125">
        <v>0</v>
      </c>
      <c r="R188" s="126">
        <v>3904.1524492086287</v>
      </c>
    </row>
    <row r="189" spans="1:18">
      <c r="A189" s="10">
        <v>637</v>
      </c>
      <c r="B189" s="11" t="s">
        <v>212</v>
      </c>
      <c r="C189" s="100">
        <v>45303191.967582107</v>
      </c>
      <c r="D189" s="100">
        <v>42358841</v>
      </c>
      <c r="E189" s="107">
        <v>145373</v>
      </c>
      <c r="F189" s="124">
        <v>38698986</v>
      </c>
      <c r="G189" s="124">
        <v>138681</v>
      </c>
      <c r="H189" s="124">
        <v>2570439</v>
      </c>
      <c r="I189" s="124">
        <v>4102</v>
      </c>
      <c r="J189" s="124">
        <v>110535</v>
      </c>
      <c r="K189" s="124">
        <v>0</v>
      </c>
      <c r="L189" s="124">
        <v>63687</v>
      </c>
      <c r="M189" s="124">
        <v>2590</v>
      </c>
      <c r="N189" s="124">
        <v>0</v>
      </c>
      <c r="O189" s="124">
        <v>915194</v>
      </c>
      <c r="P189" s="125">
        <v>0</v>
      </c>
      <c r="R189" s="126">
        <v>11301.467910754403</v>
      </c>
    </row>
    <row r="190" spans="1:18">
      <c r="A190" s="10">
        <v>638</v>
      </c>
      <c r="B190" s="11" t="s">
        <v>213</v>
      </c>
      <c r="C190" s="100">
        <v>894328.31386904151</v>
      </c>
      <c r="D190" s="100">
        <v>701022</v>
      </c>
      <c r="E190" s="107">
        <v>58263</v>
      </c>
      <c r="F190" s="124">
        <v>608330</v>
      </c>
      <c r="G190" s="124">
        <v>48011</v>
      </c>
      <c r="H190" s="124">
        <v>49600</v>
      </c>
      <c r="I190" s="124">
        <v>10252</v>
      </c>
      <c r="J190" s="124">
        <v>10729</v>
      </c>
      <c r="K190" s="124">
        <v>0</v>
      </c>
      <c r="L190" s="124">
        <v>0</v>
      </c>
      <c r="M190" s="124">
        <v>0</v>
      </c>
      <c r="N190" s="124">
        <v>0</v>
      </c>
      <c r="O190" s="124">
        <v>32363</v>
      </c>
      <c r="P190" s="125">
        <v>0</v>
      </c>
      <c r="R190" s="126">
        <v>0</v>
      </c>
    </row>
    <row r="191" spans="1:18">
      <c r="A191" s="10">
        <v>642</v>
      </c>
      <c r="B191" s="11" t="s">
        <v>214</v>
      </c>
      <c r="C191" s="100">
        <v>15101297.617975982</v>
      </c>
      <c r="D191" s="100">
        <v>16497582</v>
      </c>
      <c r="E191" s="107">
        <v>308527</v>
      </c>
      <c r="F191" s="124">
        <v>14846485</v>
      </c>
      <c r="G191" s="124">
        <v>299795</v>
      </c>
      <c r="H191" s="124">
        <v>889443</v>
      </c>
      <c r="I191" s="124">
        <v>1685</v>
      </c>
      <c r="J191" s="124">
        <v>64737</v>
      </c>
      <c r="K191" s="124">
        <v>0</v>
      </c>
      <c r="L191" s="124">
        <v>6238</v>
      </c>
      <c r="M191" s="124">
        <v>0</v>
      </c>
      <c r="N191" s="124">
        <v>0</v>
      </c>
      <c r="O191" s="124">
        <v>690679</v>
      </c>
      <c r="P191" s="125">
        <v>7047</v>
      </c>
      <c r="R191" s="126">
        <v>1318.2173654870896</v>
      </c>
    </row>
    <row r="192" spans="1:18">
      <c r="A192" s="10">
        <v>654</v>
      </c>
      <c r="B192" s="11" t="s">
        <v>215</v>
      </c>
      <c r="C192" s="100">
        <v>3052962.0544988699</v>
      </c>
      <c r="D192" s="100">
        <v>3224127</v>
      </c>
      <c r="E192" s="107">
        <v>136512</v>
      </c>
      <c r="F192" s="124">
        <v>2563507</v>
      </c>
      <c r="G192" s="124">
        <v>93835</v>
      </c>
      <c r="H192" s="124">
        <v>302101</v>
      </c>
      <c r="I192" s="124">
        <v>36972</v>
      </c>
      <c r="J192" s="124">
        <v>37914</v>
      </c>
      <c r="K192" s="124">
        <v>1099</v>
      </c>
      <c r="L192" s="124">
        <v>117276</v>
      </c>
      <c r="M192" s="124">
        <v>356</v>
      </c>
      <c r="N192" s="124">
        <v>0</v>
      </c>
      <c r="O192" s="124">
        <v>203329</v>
      </c>
      <c r="P192" s="125">
        <v>4250</v>
      </c>
      <c r="R192" s="126">
        <v>10854.175230962839</v>
      </c>
    </row>
    <row r="193" spans="1:18">
      <c r="A193" s="10">
        <v>664</v>
      </c>
      <c r="B193" s="11" t="s">
        <v>216</v>
      </c>
      <c r="C193" s="100">
        <v>11288996.794112919</v>
      </c>
      <c r="D193" s="100">
        <v>10830884</v>
      </c>
      <c r="E193" s="107">
        <v>337681</v>
      </c>
      <c r="F193" s="124">
        <v>9544916</v>
      </c>
      <c r="G193" s="124">
        <v>315984</v>
      </c>
      <c r="H193" s="124">
        <v>590030</v>
      </c>
      <c r="I193" s="124">
        <v>13084</v>
      </c>
      <c r="J193" s="124">
        <v>70758</v>
      </c>
      <c r="K193" s="124">
        <v>100</v>
      </c>
      <c r="L193" s="124">
        <v>150129</v>
      </c>
      <c r="M193" s="124">
        <v>7857</v>
      </c>
      <c r="N193" s="124">
        <v>0</v>
      </c>
      <c r="O193" s="124">
        <v>475051</v>
      </c>
      <c r="P193" s="125">
        <v>656</v>
      </c>
      <c r="R193" s="126">
        <v>14232.42505997125</v>
      </c>
    </row>
    <row r="194" spans="1:18">
      <c r="A194" s="10">
        <v>668</v>
      </c>
      <c r="B194" s="11" t="s">
        <v>217</v>
      </c>
      <c r="C194" s="100">
        <v>3243007.3894223711</v>
      </c>
      <c r="D194" s="100">
        <v>3065266</v>
      </c>
      <c r="E194" s="107">
        <v>45509</v>
      </c>
      <c r="F194" s="124">
        <v>2413037</v>
      </c>
      <c r="G194" s="124">
        <v>44725</v>
      </c>
      <c r="H194" s="124">
        <v>424098</v>
      </c>
      <c r="I194" s="124">
        <v>784</v>
      </c>
      <c r="J194" s="124">
        <v>39603</v>
      </c>
      <c r="K194" s="124">
        <v>0</v>
      </c>
      <c r="L194" s="124">
        <v>26477</v>
      </c>
      <c r="M194" s="124">
        <v>0</v>
      </c>
      <c r="N194" s="124">
        <v>0</v>
      </c>
      <c r="O194" s="124">
        <v>162051</v>
      </c>
      <c r="P194" s="125">
        <v>0</v>
      </c>
      <c r="R194" s="126">
        <v>1957.4087048386841</v>
      </c>
    </row>
    <row r="195" spans="1:18">
      <c r="A195" s="10">
        <v>677</v>
      </c>
      <c r="B195" s="11" t="s">
        <v>218</v>
      </c>
      <c r="C195" s="100">
        <v>4984017.169731345</v>
      </c>
      <c r="D195" s="100">
        <v>4347095</v>
      </c>
      <c r="E195" s="107">
        <v>90787</v>
      </c>
      <c r="F195" s="124">
        <v>3728181</v>
      </c>
      <c r="G195" s="124">
        <v>86127</v>
      </c>
      <c r="H195" s="124">
        <v>332095</v>
      </c>
      <c r="I195" s="124">
        <v>2519</v>
      </c>
      <c r="J195" s="124">
        <v>40743</v>
      </c>
      <c r="K195" s="124">
        <v>0</v>
      </c>
      <c r="L195" s="124">
        <v>84563</v>
      </c>
      <c r="M195" s="124">
        <v>2141</v>
      </c>
      <c r="N195" s="124">
        <v>0</v>
      </c>
      <c r="O195" s="124">
        <v>161513</v>
      </c>
      <c r="P195" s="125">
        <v>0</v>
      </c>
      <c r="R195" s="126">
        <v>6452.5835990963897</v>
      </c>
    </row>
    <row r="196" spans="1:18">
      <c r="A196" s="10">
        <v>678</v>
      </c>
      <c r="B196" s="11" t="s">
        <v>219</v>
      </c>
      <c r="C196" s="100">
        <v>1282607.0879534213</v>
      </c>
      <c r="D196" s="100">
        <v>1232827</v>
      </c>
      <c r="E196" s="107">
        <v>67181</v>
      </c>
      <c r="F196" s="124">
        <v>1102825</v>
      </c>
      <c r="G196" s="124">
        <v>65402</v>
      </c>
      <c r="H196" s="124">
        <v>47759</v>
      </c>
      <c r="I196" s="124">
        <v>1779</v>
      </c>
      <c r="J196" s="124">
        <v>15843</v>
      </c>
      <c r="K196" s="124">
        <v>0</v>
      </c>
      <c r="L196" s="124">
        <v>0</v>
      </c>
      <c r="M196" s="124">
        <v>0</v>
      </c>
      <c r="N196" s="124">
        <v>0</v>
      </c>
      <c r="O196" s="124">
        <v>66400</v>
      </c>
      <c r="P196" s="125">
        <v>0</v>
      </c>
      <c r="R196" s="126">
        <v>2732.4900040701095</v>
      </c>
    </row>
    <row r="197" spans="1:18">
      <c r="A197" s="10">
        <v>687</v>
      </c>
      <c r="B197" s="11" t="s">
        <v>220</v>
      </c>
      <c r="C197" s="100">
        <v>17305236.026793707</v>
      </c>
      <c r="D197" s="100">
        <v>18971756</v>
      </c>
      <c r="E197" s="107">
        <v>501789</v>
      </c>
      <c r="F197" s="124">
        <v>17724327</v>
      </c>
      <c r="G197" s="124">
        <v>472763</v>
      </c>
      <c r="H197" s="124">
        <v>839696</v>
      </c>
      <c r="I197" s="124">
        <v>2999</v>
      </c>
      <c r="J197" s="124">
        <v>62190</v>
      </c>
      <c r="K197" s="124">
        <v>0</v>
      </c>
      <c r="L197" s="124">
        <v>53862</v>
      </c>
      <c r="M197" s="124">
        <v>26004</v>
      </c>
      <c r="N197" s="124">
        <v>23</v>
      </c>
      <c r="O197" s="124">
        <v>291681</v>
      </c>
      <c r="P197" s="125">
        <v>0</v>
      </c>
      <c r="R197" s="126">
        <v>8577.7358874665697</v>
      </c>
    </row>
    <row r="198" spans="1:18">
      <c r="A198" s="10">
        <v>703</v>
      </c>
      <c r="B198" s="11" t="s">
        <v>222</v>
      </c>
      <c r="C198" s="100">
        <v>3578211.7469874131</v>
      </c>
      <c r="D198" s="100">
        <v>3539297</v>
      </c>
      <c r="E198" s="107">
        <v>98335</v>
      </c>
      <c r="F198" s="124">
        <v>3108200</v>
      </c>
      <c r="G198" s="124">
        <v>93417</v>
      </c>
      <c r="H198" s="124">
        <v>219105</v>
      </c>
      <c r="I198" s="124">
        <v>2478</v>
      </c>
      <c r="J198" s="124">
        <v>25786</v>
      </c>
      <c r="K198" s="124">
        <v>880</v>
      </c>
      <c r="L198" s="124">
        <v>3552</v>
      </c>
      <c r="M198" s="124">
        <v>1560</v>
      </c>
      <c r="N198" s="124">
        <v>0</v>
      </c>
      <c r="O198" s="124">
        <v>182654</v>
      </c>
      <c r="P198" s="125">
        <v>0</v>
      </c>
      <c r="R198" s="126">
        <v>6680.2910994355652</v>
      </c>
    </row>
    <row r="199" spans="1:18">
      <c r="A199" s="10">
        <v>715</v>
      </c>
      <c r="B199" s="11" t="s">
        <v>224</v>
      </c>
      <c r="C199" s="100">
        <v>14411307.431784062</v>
      </c>
      <c r="D199" s="100">
        <v>14703072</v>
      </c>
      <c r="E199" s="107">
        <v>137249</v>
      </c>
      <c r="F199" s="124">
        <v>13542255</v>
      </c>
      <c r="G199" s="124">
        <v>129503</v>
      </c>
      <c r="H199" s="124">
        <v>495533</v>
      </c>
      <c r="I199" s="124">
        <v>-509</v>
      </c>
      <c r="J199" s="124">
        <v>134122</v>
      </c>
      <c r="K199" s="124">
        <v>0</v>
      </c>
      <c r="L199" s="124">
        <v>49855</v>
      </c>
      <c r="M199" s="124">
        <v>8255</v>
      </c>
      <c r="N199" s="124">
        <v>0</v>
      </c>
      <c r="O199" s="124">
        <v>481307</v>
      </c>
      <c r="P199" s="125">
        <v>0</v>
      </c>
      <c r="R199" s="126">
        <v>3621.354424593846</v>
      </c>
    </row>
    <row r="200" spans="1:18">
      <c r="A200" s="10">
        <v>716</v>
      </c>
      <c r="B200" s="11" t="s">
        <v>225</v>
      </c>
      <c r="C200" s="100">
        <v>4786920.0594711257</v>
      </c>
      <c r="D200" s="100">
        <v>4503073</v>
      </c>
      <c r="E200" s="107">
        <v>80604</v>
      </c>
      <c r="F200" s="124">
        <v>4043506</v>
      </c>
      <c r="G200" s="124">
        <v>79488</v>
      </c>
      <c r="H200" s="124">
        <v>207859</v>
      </c>
      <c r="I200" s="124">
        <v>1116</v>
      </c>
      <c r="J200" s="124">
        <v>52913</v>
      </c>
      <c r="K200" s="124">
        <v>0</v>
      </c>
      <c r="L200" s="124">
        <v>10397</v>
      </c>
      <c r="M200" s="124">
        <v>0</v>
      </c>
      <c r="N200" s="124">
        <v>0</v>
      </c>
      <c r="O200" s="124">
        <v>188398</v>
      </c>
      <c r="P200" s="125">
        <v>0</v>
      </c>
      <c r="R200" s="126">
        <v>1801.9545459532853</v>
      </c>
    </row>
    <row r="201" spans="1:18">
      <c r="A201" s="10">
        <v>717</v>
      </c>
      <c r="B201" s="11" t="s">
        <v>226</v>
      </c>
      <c r="C201" s="100">
        <v>2896164.4445264307</v>
      </c>
      <c r="D201" s="100">
        <v>2380193</v>
      </c>
      <c r="E201" s="107">
        <v>42559</v>
      </c>
      <c r="F201" s="124">
        <v>2078090</v>
      </c>
      <c r="G201" s="124">
        <v>32381</v>
      </c>
      <c r="H201" s="124">
        <v>189961</v>
      </c>
      <c r="I201" s="124">
        <v>581</v>
      </c>
      <c r="J201" s="124">
        <v>17711</v>
      </c>
      <c r="K201" s="124">
        <v>0</v>
      </c>
      <c r="L201" s="124">
        <v>20863</v>
      </c>
      <c r="M201" s="124">
        <v>9597</v>
      </c>
      <c r="N201" s="124">
        <v>0</v>
      </c>
      <c r="O201" s="124">
        <v>73568</v>
      </c>
      <c r="P201" s="125">
        <v>0</v>
      </c>
      <c r="R201" s="126">
        <v>1059.4331591462892</v>
      </c>
    </row>
    <row r="202" spans="1:18">
      <c r="A202" s="10">
        <v>718</v>
      </c>
      <c r="B202" s="11" t="s">
        <v>227</v>
      </c>
      <c r="C202" s="100">
        <v>22771515.710725117</v>
      </c>
      <c r="D202" s="100">
        <v>25026835</v>
      </c>
      <c r="E202" s="107">
        <v>476664</v>
      </c>
      <c r="F202" s="124">
        <v>23455510</v>
      </c>
      <c r="G202" s="124">
        <v>413096</v>
      </c>
      <c r="H202" s="124">
        <v>1288618</v>
      </c>
      <c r="I202" s="124">
        <v>53638</v>
      </c>
      <c r="J202" s="124">
        <v>64004</v>
      </c>
      <c r="K202" s="124">
        <v>0</v>
      </c>
      <c r="L202" s="124">
        <v>24055</v>
      </c>
      <c r="M202" s="124">
        <v>9930</v>
      </c>
      <c r="N202" s="124">
        <v>0</v>
      </c>
      <c r="O202" s="124">
        <v>194648</v>
      </c>
      <c r="P202" s="125">
        <v>0</v>
      </c>
      <c r="R202" s="126">
        <v>10745.336131079877</v>
      </c>
    </row>
    <row r="203" spans="1:18">
      <c r="A203" s="10">
        <v>736</v>
      </c>
      <c r="B203" s="11" t="s">
        <v>229</v>
      </c>
      <c r="C203" s="100">
        <v>7226399.7652025362</v>
      </c>
      <c r="D203" s="100">
        <v>6115611</v>
      </c>
      <c r="E203" s="107">
        <v>46027</v>
      </c>
      <c r="F203" s="124">
        <v>5471743</v>
      </c>
      <c r="G203" s="124">
        <v>46027</v>
      </c>
      <c r="H203" s="124">
        <v>428587</v>
      </c>
      <c r="I203" s="124">
        <v>0</v>
      </c>
      <c r="J203" s="124">
        <v>15086</v>
      </c>
      <c r="K203" s="124">
        <v>0</v>
      </c>
      <c r="L203" s="124">
        <v>64320</v>
      </c>
      <c r="M203" s="124">
        <v>0</v>
      </c>
      <c r="N203" s="124">
        <v>0</v>
      </c>
      <c r="O203" s="124">
        <v>135875</v>
      </c>
      <c r="P203" s="125">
        <v>0</v>
      </c>
      <c r="R203" s="126">
        <v>4658.6807451526165</v>
      </c>
    </row>
    <row r="204" spans="1:18">
      <c r="A204" s="10">
        <v>737</v>
      </c>
      <c r="B204" s="11" t="s">
        <v>230</v>
      </c>
      <c r="C204" s="100">
        <v>8129487.8402448045</v>
      </c>
      <c r="D204" s="100">
        <v>8018929</v>
      </c>
      <c r="E204" s="107">
        <v>220437</v>
      </c>
      <c r="F204" s="124">
        <v>6542352</v>
      </c>
      <c r="G204" s="124">
        <v>203590</v>
      </c>
      <c r="H204" s="124">
        <v>847002</v>
      </c>
      <c r="I204" s="124">
        <v>1271</v>
      </c>
      <c r="J204" s="124">
        <v>87927</v>
      </c>
      <c r="K204" s="124">
        <v>3148</v>
      </c>
      <c r="L204" s="124">
        <v>154912</v>
      </c>
      <c r="M204" s="124">
        <v>12428</v>
      </c>
      <c r="N204" s="124">
        <v>0</v>
      </c>
      <c r="O204" s="124">
        <v>386736</v>
      </c>
      <c r="P204" s="125">
        <v>0</v>
      </c>
      <c r="R204" s="126">
        <v>2721.8956724786462</v>
      </c>
    </row>
    <row r="205" spans="1:18">
      <c r="A205" s="10">
        <v>743</v>
      </c>
      <c r="B205" s="11" t="s">
        <v>232</v>
      </c>
      <c r="C205" s="100">
        <v>2980587.5628078044</v>
      </c>
      <c r="D205" s="100">
        <v>2971569</v>
      </c>
      <c r="E205" s="107">
        <v>37889</v>
      </c>
      <c r="F205" s="124">
        <v>2731236</v>
      </c>
      <c r="G205" s="124">
        <v>37636</v>
      </c>
      <c r="H205" s="124">
        <v>106742</v>
      </c>
      <c r="I205" s="124">
        <v>0</v>
      </c>
      <c r="J205" s="124">
        <v>10159</v>
      </c>
      <c r="K205" s="124">
        <v>0</v>
      </c>
      <c r="L205" s="124">
        <v>0</v>
      </c>
      <c r="M205" s="124">
        <v>253</v>
      </c>
      <c r="N205" s="124">
        <v>0</v>
      </c>
      <c r="O205" s="124">
        <v>123432</v>
      </c>
      <c r="P205" s="125">
        <v>0</v>
      </c>
      <c r="R205" s="126">
        <v>2489.3147796073977</v>
      </c>
    </row>
    <row r="206" spans="1:18">
      <c r="A206" s="10">
        <v>744</v>
      </c>
      <c r="B206" s="11" t="s">
        <v>233</v>
      </c>
      <c r="C206" s="100">
        <v>1135572.7457545674</v>
      </c>
      <c r="D206" s="100">
        <v>952829.07</v>
      </c>
      <c r="E206" s="107">
        <v>9390.49</v>
      </c>
      <c r="F206" s="124">
        <v>797288.78</v>
      </c>
      <c r="G206" s="124">
        <v>5499.45</v>
      </c>
      <c r="H206" s="124">
        <v>119847.74</v>
      </c>
      <c r="I206" s="124">
        <v>3891.04</v>
      </c>
      <c r="J206" s="124">
        <v>10844.98</v>
      </c>
      <c r="K206" s="124">
        <v>0</v>
      </c>
      <c r="L206" s="124">
        <v>0</v>
      </c>
      <c r="M206" s="124">
        <v>0</v>
      </c>
      <c r="N206" s="124">
        <v>0</v>
      </c>
      <c r="O206" s="124">
        <v>24847.57</v>
      </c>
      <c r="P206" s="125">
        <v>0</v>
      </c>
      <c r="R206" s="126">
        <v>0</v>
      </c>
    </row>
    <row r="207" spans="1:18">
      <c r="A207" s="10">
        <v>748</v>
      </c>
      <c r="B207" s="11" t="s">
        <v>234</v>
      </c>
      <c r="C207" s="100">
        <v>28966367.456282951</v>
      </c>
      <c r="D207" s="100">
        <v>26737275</v>
      </c>
      <c r="E207" s="107">
        <v>679514</v>
      </c>
      <c r="F207" s="124">
        <v>24374236</v>
      </c>
      <c r="G207" s="124">
        <v>645749</v>
      </c>
      <c r="H207" s="124">
        <v>1824779</v>
      </c>
      <c r="I207" s="124">
        <v>32940</v>
      </c>
      <c r="J207" s="124">
        <v>157836</v>
      </c>
      <c r="K207" s="124">
        <v>454</v>
      </c>
      <c r="L207" s="124">
        <v>101802</v>
      </c>
      <c r="M207" s="124">
        <v>371</v>
      </c>
      <c r="N207" s="124">
        <v>0</v>
      </c>
      <c r="O207" s="124">
        <v>278622</v>
      </c>
      <c r="P207" s="125">
        <v>0</v>
      </c>
      <c r="R207" s="126">
        <v>10610.434975481916</v>
      </c>
    </row>
    <row r="208" spans="1:18">
      <c r="A208" s="10">
        <v>753</v>
      </c>
      <c r="B208" s="11" t="s">
        <v>235</v>
      </c>
      <c r="C208" s="100">
        <v>5535058.6104952432</v>
      </c>
      <c r="D208" s="100">
        <v>6379284</v>
      </c>
      <c r="E208" s="107">
        <v>146389</v>
      </c>
      <c r="F208" s="124">
        <v>5572078</v>
      </c>
      <c r="G208" s="124">
        <v>127449</v>
      </c>
      <c r="H208" s="124">
        <v>428200</v>
      </c>
      <c r="I208" s="124">
        <v>18940</v>
      </c>
      <c r="J208" s="124">
        <v>34703</v>
      </c>
      <c r="K208" s="124">
        <v>0</v>
      </c>
      <c r="L208" s="124">
        <v>9873</v>
      </c>
      <c r="M208" s="124">
        <v>0</v>
      </c>
      <c r="N208" s="124">
        <v>0</v>
      </c>
      <c r="O208" s="124">
        <v>334430</v>
      </c>
      <c r="P208" s="125">
        <v>0</v>
      </c>
      <c r="R208" s="126">
        <v>2792.1714053686837</v>
      </c>
    </row>
    <row r="209" spans="1:18">
      <c r="A209" s="10">
        <v>755</v>
      </c>
      <c r="B209" s="11" t="s">
        <v>236</v>
      </c>
      <c r="C209" s="100">
        <v>1263919.5859192093</v>
      </c>
      <c r="D209" s="100">
        <v>1202061</v>
      </c>
      <c r="E209" s="107">
        <v>47147</v>
      </c>
      <c r="F209" s="124">
        <v>978101</v>
      </c>
      <c r="G209" s="124">
        <v>28561</v>
      </c>
      <c r="H209" s="124">
        <v>38170</v>
      </c>
      <c r="I209" s="124">
        <v>0</v>
      </c>
      <c r="J209" s="124">
        <v>17201</v>
      </c>
      <c r="K209" s="124">
        <v>0</v>
      </c>
      <c r="L209" s="124">
        <v>9755</v>
      </c>
      <c r="M209" s="124">
        <v>0</v>
      </c>
      <c r="N209" s="124">
        <v>0</v>
      </c>
      <c r="O209" s="124">
        <v>158834</v>
      </c>
      <c r="P209" s="125">
        <v>18586</v>
      </c>
      <c r="R209" s="126">
        <v>1112.4754459808801</v>
      </c>
    </row>
    <row r="210" spans="1:18">
      <c r="A210" s="10">
        <v>756</v>
      </c>
      <c r="B210" s="11" t="s">
        <v>237</v>
      </c>
      <c r="C210" s="100">
        <v>5145493.0323544051</v>
      </c>
      <c r="D210" s="100">
        <v>4333641</v>
      </c>
      <c r="E210" s="107">
        <v>84112</v>
      </c>
      <c r="F210" s="124">
        <v>3396292</v>
      </c>
      <c r="G210" s="124">
        <v>83007</v>
      </c>
      <c r="H210" s="124">
        <v>329897</v>
      </c>
      <c r="I210" s="124">
        <v>665</v>
      </c>
      <c r="J210" s="124">
        <v>67557</v>
      </c>
      <c r="K210" s="124">
        <v>0</v>
      </c>
      <c r="L210" s="124">
        <v>41170</v>
      </c>
      <c r="M210" s="124">
        <v>440</v>
      </c>
      <c r="N210" s="124">
        <v>0</v>
      </c>
      <c r="O210" s="124">
        <v>498725</v>
      </c>
      <c r="P210" s="125">
        <v>0</v>
      </c>
      <c r="R210" s="126">
        <v>2541.1563755282896</v>
      </c>
    </row>
    <row r="211" spans="1:18">
      <c r="A211" s="10">
        <v>757</v>
      </c>
      <c r="B211" s="11" t="s">
        <v>238</v>
      </c>
      <c r="C211" s="100">
        <v>6265435.8119435618</v>
      </c>
      <c r="D211" s="100">
        <v>6523971</v>
      </c>
      <c r="E211" s="107">
        <v>125205</v>
      </c>
      <c r="F211" s="124">
        <v>5096308</v>
      </c>
      <c r="G211" s="124">
        <v>81387</v>
      </c>
      <c r="H211" s="124">
        <v>512463</v>
      </c>
      <c r="I211" s="124">
        <v>685</v>
      </c>
      <c r="J211" s="124">
        <v>38050</v>
      </c>
      <c r="K211" s="124">
        <v>0</v>
      </c>
      <c r="L211" s="124">
        <v>44253</v>
      </c>
      <c r="M211" s="124">
        <v>195</v>
      </c>
      <c r="N211" s="124">
        <v>0</v>
      </c>
      <c r="O211" s="124">
        <v>832897</v>
      </c>
      <c r="P211" s="125">
        <v>42938</v>
      </c>
      <c r="R211" s="126">
        <v>1584.276346187361</v>
      </c>
    </row>
    <row r="212" spans="1:18">
      <c r="A212" s="10">
        <v>758</v>
      </c>
      <c r="B212" s="11" t="s">
        <v>239</v>
      </c>
      <c r="C212" s="100">
        <v>67882434.61940217</v>
      </c>
      <c r="D212" s="100">
        <v>67691883</v>
      </c>
      <c r="E212" s="107">
        <v>1121636</v>
      </c>
      <c r="F212" s="124">
        <v>61349928</v>
      </c>
      <c r="G212" s="124">
        <v>776962</v>
      </c>
      <c r="H212" s="124">
        <v>4593087</v>
      </c>
      <c r="I212" s="124">
        <v>75659</v>
      </c>
      <c r="J212" s="124">
        <v>197025</v>
      </c>
      <c r="K212" s="124">
        <v>0</v>
      </c>
      <c r="L212" s="124">
        <v>430738</v>
      </c>
      <c r="M212" s="124">
        <v>269015</v>
      </c>
      <c r="N212" s="124">
        <v>0</v>
      </c>
      <c r="O212" s="124">
        <v>1121105</v>
      </c>
      <c r="P212" s="125">
        <v>0</v>
      </c>
      <c r="R212" s="126">
        <v>17500.705727060275</v>
      </c>
    </row>
    <row r="213" spans="1:18">
      <c r="A213" s="10">
        <v>762</v>
      </c>
      <c r="B213" s="11" t="s">
        <v>240</v>
      </c>
      <c r="C213" s="100">
        <v>6252322.9273487106</v>
      </c>
      <c r="D213" s="100">
        <v>5983263</v>
      </c>
      <c r="E213" s="107">
        <v>81269</v>
      </c>
      <c r="F213" s="124">
        <v>4831464</v>
      </c>
      <c r="G213" s="124">
        <v>75217</v>
      </c>
      <c r="H213" s="124">
        <v>552565</v>
      </c>
      <c r="I213" s="124">
        <v>3954</v>
      </c>
      <c r="J213" s="124">
        <v>49938</v>
      </c>
      <c r="K213" s="124">
        <v>0</v>
      </c>
      <c r="L213" s="124">
        <v>28073</v>
      </c>
      <c r="M213" s="124">
        <v>2098</v>
      </c>
      <c r="N213" s="124">
        <v>0</v>
      </c>
      <c r="O213" s="124">
        <v>521223</v>
      </c>
      <c r="P213" s="125">
        <v>0</v>
      </c>
      <c r="R213" s="126">
        <v>4309.27968926617</v>
      </c>
    </row>
    <row r="214" spans="1:18">
      <c r="A214" s="10">
        <v>765</v>
      </c>
      <c r="B214" s="11" t="s">
        <v>241</v>
      </c>
      <c r="C214" s="100">
        <v>6264713.3775156429</v>
      </c>
      <c r="D214" s="100">
        <v>6654164</v>
      </c>
      <c r="E214" s="107">
        <v>128943</v>
      </c>
      <c r="F214" s="124">
        <v>6005840</v>
      </c>
      <c r="G214" s="124">
        <v>126442</v>
      </c>
      <c r="H214" s="124">
        <v>431703</v>
      </c>
      <c r="I214" s="124">
        <v>907</v>
      </c>
      <c r="J214" s="124">
        <v>26863</v>
      </c>
      <c r="K214" s="124">
        <v>0</v>
      </c>
      <c r="L214" s="124">
        <v>51168</v>
      </c>
      <c r="M214" s="124">
        <v>1594</v>
      </c>
      <c r="N214" s="124">
        <v>0</v>
      </c>
      <c r="O214" s="124">
        <v>138590</v>
      </c>
      <c r="P214" s="125">
        <v>0</v>
      </c>
      <c r="R214" s="126">
        <v>3291.8000832220737</v>
      </c>
    </row>
    <row r="215" spans="1:18">
      <c r="A215" s="10">
        <v>766</v>
      </c>
      <c r="B215" s="11" t="s">
        <v>242</v>
      </c>
      <c r="C215" s="100">
        <v>4573775.0914145205</v>
      </c>
      <c r="D215" s="100">
        <v>4423249.1900000004</v>
      </c>
      <c r="E215" s="107">
        <v>47814</v>
      </c>
      <c r="F215" s="124">
        <v>3815130</v>
      </c>
      <c r="G215" s="124">
        <v>39561</v>
      </c>
      <c r="H215" s="124">
        <v>345969</v>
      </c>
      <c r="I215" s="124">
        <v>2348</v>
      </c>
      <c r="J215" s="124">
        <v>8954</v>
      </c>
      <c r="K215" s="124">
        <v>123</v>
      </c>
      <c r="L215" s="124">
        <v>17593</v>
      </c>
      <c r="M215" s="124">
        <v>3643</v>
      </c>
      <c r="N215" s="124">
        <v>0</v>
      </c>
      <c r="O215" s="124">
        <v>235603.19</v>
      </c>
      <c r="P215" s="125">
        <v>2139</v>
      </c>
      <c r="R215" s="126">
        <v>820.77818282926853</v>
      </c>
    </row>
    <row r="216" spans="1:18">
      <c r="A216" s="10">
        <v>770</v>
      </c>
      <c r="B216" s="11" t="s">
        <v>243</v>
      </c>
      <c r="C216" s="100">
        <v>2090300.167678359</v>
      </c>
      <c r="D216" s="100">
        <v>2025792</v>
      </c>
      <c r="E216" s="107">
        <v>38010</v>
      </c>
      <c r="F216" s="124">
        <v>1760440</v>
      </c>
      <c r="G216" s="124">
        <v>32242</v>
      </c>
      <c r="H216" s="124">
        <v>42081</v>
      </c>
      <c r="I216" s="124">
        <v>0</v>
      </c>
      <c r="J216" s="124">
        <v>0</v>
      </c>
      <c r="K216" s="124">
        <v>0</v>
      </c>
      <c r="L216" s="124">
        <v>5433</v>
      </c>
      <c r="M216" s="124">
        <v>0</v>
      </c>
      <c r="N216" s="124">
        <v>0</v>
      </c>
      <c r="O216" s="124">
        <v>217838</v>
      </c>
      <c r="P216" s="125">
        <v>5768</v>
      </c>
      <c r="R216" s="126">
        <v>0</v>
      </c>
    </row>
    <row r="217" spans="1:18">
      <c r="A217" s="10">
        <v>772</v>
      </c>
      <c r="B217" s="11" t="s">
        <v>244</v>
      </c>
      <c r="C217" s="100">
        <v>105246556.17821173</v>
      </c>
      <c r="D217" s="100">
        <v>99195870</v>
      </c>
      <c r="E217" s="107">
        <v>856314</v>
      </c>
      <c r="F217" s="124">
        <v>89716390</v>
      </c>
      <c r="G217" s="124">
        <v>705474</v>
      </c>
      <c r="H217" s="124">
        <v>5087356</v>
      </c>
      <c r="I217" s="124">
        <v>52442</v>
      </c>
      <c r="J217" s="124">
        <v>450842</v>
      </c>
      <c r="K217" s="124">
        <v>339</v>
      </c>
      <c r="L217" s="124">
        <v>708531</v>
      </c>
      <c r="M217" s="124">
        <v>95417</v>
      </c>
      <c r="N217" s="124">
        <v>2642</v>
      </c>
      <c r="O217" s="124">
        <v>3232751</v>
      </c>
      <c r="P217" s="125">
        <v>0</v>
      </c>
      <c r="R217" s="126">
        <v>77202.306884535632</v>
      </c>
    </row>
    <row r="218" spans="1:18">
      <c r="A218" s="10">
        <v>777</v>
      </c>
      <c r="B218" s="11" t="s">
        <v>245</v>
      </c>
      <c r="C218" s="100">
        <v>10254993.03356977</v>
      </c>
      <c r="D218" s="100">
        <v>10030848</v>
      </c>
      <c r="E218" s="107">
        <v>225427</v>
      </c>
      <c r="F218" s="124">
        <v>8894971</v>
      </c>
      <c r="G218" s="124">
        <v>127077</v>
      </c>
      <c r="H218" s="124">
        <v>728863</v>
      </c>
      <c r="I218" s="124">
        <v>57168</v>
      </c>
      <c r="J218" s="124">
        <v>44140</v>
      </c>
      <c r="K218" s="124">
        <v>834</v>
      </c>
      <c r="L218" s="124">
        <v>69417</v>
      </c>
      <c r="M218" s="124">
        <v>40348</v>
      </c>
      <c r="N218" s="124">
        <v>0</v>
      </c>
      <c r="O218" s="124">
        <v>293457</v>
      </c>
      <c r="P218" s="125">
        <v>0</v>
      </c>
      <c r="R218" s="126">
        <v>8909.9034972975696</v>
      </c>
    </row>
    <row r="219" spans="1:18">
      <c r="A219" s="10">
        <v>779</v>
      </c>
      <c r="B219" s="11" t="s">
        <v>246</v>
      </c>
      <c r="C219" s="100">
        <v>4515664.065718729</v>
      </c>
      <c r="D219" s="100">
        <v>4705517</v>
      </c>
      <c r="E219" s="107">
        <v>97340</v>
      </c>
      <c r="F219" s="124">
        <v>3981896</v>
      </c>
      <c r="G219" s="124">
        <v>82552</v>
      </c>
      <c r="H219" s="124">
        <v>385074</v>
      </c>
      <c r="I219" s="124">
        <v>2095</v>
      </c>
      <c r="J219" s="124">
        <v>0</v>
      </c>
      <c r="K219" s="124">
        <v>0</v>
      </c>
      <c r="L219" s="124">
        <v>44354</v>
      </c>
      <c r="M219" s="124">
        <v>12693</v>
      </c>
      <c r="N219" s="124">
        <v>0</v>
      </c>
      <c r="O219" s="124">
        <v>294193</v>
      </c>
      <c r="P219" s="125">
        <v>0</v>
      </c>
      <c r="R219" s="126">
        <v>2124.7991439837979</v>
      </c>
    </row>
    <row r="220" spans="1:18">
      <c r="A220" s="10">
        <v>784</v>
      </c>
      <c r="B220" s="11" t="s">
        <v>247</v>
      </c>
      <c r="C220" s="100">
        <v>5851781.7035814533</v>
      </c>
      <c r="D220" s="100">
        <v>6308565</v>
      </c>
      <c r="E220" s="107">
        <v>119082</v>
      </c>
      <c r="F220" s="124">
        <v>5630065</v>
      </c>
      <c r="G220" s="124">
        <v>113756</v>
      </c>
      <c r="H220" s="124">
        <v>467579</v>
      </c>
      <c r="I220" s="124">
        <v>5103</v>
      </c>
      <c r="J220" s="124">
        <v>31805</v>
      </c>
      <c r="K220" s="124">
        <v>0</v>
      </c>
      <c r="L220" s="124">
        <v>41421</v>
      </c>
      <c r="M220" s="124">
        <v>223</v>
      </c>
      <c r="N220" s="124">
        <v>0</v>
      </c>
      <c r="O220" s="124">
        <v>137695</v>
      </c>
      <c r="P220" s="125">
        <v>0</v>
      </c>
      <c r="R220" s="126">
        <v>4436.2704106091714</v>
      </c>
    </row>
    <row r="221" spans="1:18">
      <c r="A221" s="10">
        <v>785</v>
      </c>
      <c r="B221" s="11" t="s">
        <v>248</v>
      </c>
      <c r="C221" s="100">
        <v>3918358.9053911497</v>
      </c>
      <c r="D221" s="100">
        <v>4145385</v>
      </c>
      <c r="E221" s="107">
        <v>94981</v>
      </c>
      <c r="F221" s="124">
        <v>3499533</v>
      </c>
      <c r="G221" s="124">
        <v>88733</v>
      </c>
      <c r="H221" s="124">
        <v>296282</v>
      </c>
      <c r="I221" s="124">
        <v>1154</v>
      </c>
      <c r="J221" s="124">
        <v>38650</v>
      </c>
      <c r="K221" s="124">
        <v>0</v>
      </c>
      <c r="L221" s="124">
        <v>38808</v>
      </c>
      <c r="M221" s="124">
        <v>5094</v>
      </c>
      <c r="N221" s="124">
        <v>0</v>
      </c>
      <c r="O221" s="124">
        <v>272112</v>
      </c>
      <c r="P221" s="125">
        <v>0</v>
      </c>
      <c r="R221" s="126">
        <v>2517.464858009982</v>
      </c>
    </row>
    <row r="222" spans="1:18">
      <c r="A222" s="10">
        <v>786</v>
      </c>
      <c r="B222" s="11" t="s">
        <v>249</v>
      </c>
      <c r="C222" s="100">
        <v>1989461.5705006425</v>
      </c>
      <c r="D222" s="100">
        <v>2151266</v>
      </c>
      <c r="E222" s="107">
        <v>32235</v>
      </c>
      <c r="F222" s="124">
        <v>1875307</v>
      </c>
      <c r="G222" s="124">
        <v>31875</v>
      </c>
      <c r="H222" s="124">
        <v>143118</v>
      </c>
      <c r="I222" s="124">
        <v>360</v>
      </c>
      <c r="J222" s="124">
        <v>17126</v>
      </c>
      <c r="K222" s="124">
        <v>0</v>
      </c>
      <c r="L222" s="124">
        <v>0</v>
      </c>
      <c r="M222" s="124">
        <v>0</v>
      </c>
      <c r="N222" s="124">
        <v>0</v>
      </c>
      <c r="O222" s="124">
        <v>115715</v>
      </c>
      <c r="P222" s="125">
        <v>0</v>
      </c>
      <c r="R222" s="126">
        <v>541.37034432375378</v>
      </c>
    </row>
    <row r="223" spans="1:18">
      <c r="A223" s="10">
        <v>788</v>
      </c>
      <c r="B223" s="11" t="s">
        <v>250</v>
      </c>
      <c r="C223" s="100">
        <v>1361187.6654213755</v>
      </c>
      <c r="D223" s="100">
        <v>1512621</v>
      </c>
      <c r="E223" s="107">
        <v>41273</v>
      </c>
      <c r="F223" s="124">
        <v>1137066</v>
      </c>
      <c r="G223" s="124">
        <v>32757</v>
      </c>
      <c r="H223" s="124">
        <v>75849</v>
      </c>
      <c r="I223" s="124">
        <v>0</v>
      </c>
      <c r="J223" s="124">
        <v>16875</v>
      </c>
      <c r="K223" s="124">
        <v>0</v>
      </c>
      <c r="L223" s="124">
        <v>103115</v>
      </c>
      <c r="M223" s="124">
        <v>2367</v>
      </c>
      <c r="N223" s="124">
        <v>0</v>
      </c>
      <c r="O223" s="124">
        <v>179716</v>
      </c>
      <c r="P223" s="125">
        <v>6149</v>
      </c>
      <c r="R223" s="126">
        <v>667.86666352582085</v>
      </c>
    </row>
    <row r="224" spans="1:18">
      <c r="A224" s="10">
        <v>794</v>
      </c>
      <c r="B224" s="11" t="s">
        <v>251</v>
      </c>
      <c r="C224" s="100">
        <v>37263980.196200974</v>
      </c>
      <c r="D224" s="100">
        <v>37483595</v>
      </c>
      <c r="E224" s="107">
        <v>627172</v>
      </c>
      <c r="F224" s="124">
        <v>33230653</v>
      </c>
      <c r="G224" s="124">
        <v>569308</v>
      </c>
      <c r="H224" s="124">
        <v>2219098</v>
      </c>
      <c r="I224" s="124">
        <v>49828</v>
      </c>
      <c r="J224" s="124">
        <v>130224</v>
      </c>
      <c r="K224" s="124">
        <v>877</v>
      </c>
      <c r="L224" s="124">
        <v>111046</v>
      </c>
      <c r="M224" s="124">
        <v>7159</v>
      </c>
      <c r="N224" s="124">
        <v>0</v>
      </c>
      <c r="O224" s="124">
        <v>1792574</v>
      </c>
      <c r="P224" s="125">
        <v>0</v>
      </c>
      <c r="R224" s="126">
        <v>26318.01476624846</v>
      </c>
    </row>
    <row r="225" spans="1:18">
      <c r="A225" s="10">
        <v>796</v>
      </c>
      <c r="B225" s="11" t="s">
        <v>252</v>
      </c>
      <c r="C225" s="100">
        <v>56849874.488541782</v>
      </c>
      <c r="D225" s="100">
        <v>50876829</v>
      </c>
      <c r="E225" s="107">
        <v>1185617</v>
      </c>
      <c r="F225" s="124">
        <v>44216987</v>
      </c>
      <c r="G225" s="124">
        <v>1104827</v>
      </c>
      <c r="H225" s="124">
        <v>2138500</v>
      </c>
      <c r="I225" s="124">
        <v>28734</v>
      </c>
      <c r="J225" s="124">
        <v>242438</v>
      </c>
      <c r="K225" s="124">
        <v>2939</v>
      </c>
      <c r="L225" s="124">
        <v>441841</v>
      </c>
      <c r="M225" s="124">
        <v>48960</v>
      </c>
      <c r="N225" s="124">
        <v>157</v>
      </c>
      <c r="O225" s="124">
        <v>3837063</v>
      </c>
      <c r="P225" s="125">
        <v>0</v>
      </c>
      <c r="R225" s="126">
        <v>19365.449344912297</v>
      </c>
    </row>
    <row r="226" spans="1:18">
      <c r="A226" s="10">
        <v>797</v>
      </c>
      <c r="B226" s="11" t="s">
        <v>253</v>
      </c>
      <c r="C226" s="100">
        <v>8592129.0668318197</v>
      </c>
      <c r="D226" s="100">
        <v>7109387</v>
      </c>
      <c r="E226" s="107">
        <v>220629</v>
      </c>
      <c r="F226" s="124">
        <v>6150474</v>
      </c>
      <c r="G226" s="124">
        <v>218058</v>
      </c>
      <c r="H226" s="124">
        <v>496703</v>
      </c>
      <c r="I226" s="124">
        <v>2571</v>
      </c>
      <c r="J226" s="124">
        <v>54869</v>
      </c>
      <c r="K226" s="124">
        <v>0</v>
      </c>
      <c r="L226" s="124">
        <v>0</v>
      </c>
      <c r="M226" s="124">
        <v>0</v>
      </c>
      <c r="N226" s="124">
        <v>0</v>
      </c>
      <c r="O226" s="124">
        <v>407341</v>
      </c>
      <c r="P226" s="125">
        <v>0</v>
      </c>
      <c r="R226" s="126">
        <v>11543.795588689796</v>
      </c>
    </row>
    <row r="227" spans="1:18">
      <c r="A227" s="10">
        <v>798</v>
      </c>
      <c r="B227" s="11" t="s">
        <v>254</v>
      </c>
      <c r="C227" s="100">
        <v>1570719.9434963651</v>
      </c>
      <c r="D227" s="100">
        <v>1569603</v>
      </c>
      <c r="E227" s="107">
        <v>22128</v>
      </c>
      <c r="F227" s="124">
        <v>1362882</v>
      </c>
      <c r="G227" s="124">
        <v>22128</v>
      </c>
      <c r="H227" s="124">
        <v>113302</v>
      </c>
      <c r="I227" s="124">
        <v>0</v>
      </c>
      <c r="J227" s="124">
        <v>16610</v>
      </c>
      <c r="K227" s="124">
        <v>0</v>
      </c>
      <c r="L227" s="124">
        <v>11797</v>
      </c>
      <c r="M227" s="124">
        <v>0</v>
      </c>
      <c r="N227" s="124">
        <v>0</v>
      </c>
      <c r="O227" s="124">
        <v>65012</v>
      </c>
      <c r="P227" s="125">
        <v>0</v>
      </c>
      <c r="R227" s="126">
        <v>4210.6817765882888</v>
      </c>
    </row>
    <row r="228" spans="1:18">
      <c r="A228" s="10">
        <v>809</v>
      </c>
      <c r="B228" s="11" t="s">
        <v>255</v>
      </c>
      <c r="C228" s="100">
        <v>3712233.207652838</v>
      </c>
      <c r="D228" s="100">
        <v>3243419</v>
      </c>
      <c r="E228" s="107">
        <v>99426</v>
      </c>
      <c r="F228" s="124">
        <v>2743453</v>
      </c>
      <c r="G228" s="124">
        <v>96756</v>
      </c>
      <c r="H228" s="124">
        <v>292920</v>
      </c>
      <c r="I228" s="124">
        <v>2670</v>
      </c>
      <c r="J228" s="124">
        <v>11888</v>
      </c>
      <c r="K228" s="124">
        <v>0</v>
      </c>
      <c r="L228" s="124">
        <v>0</v>
      </c>
      <c r="M228" s="124">
        <v>0</v>
      </c>
      <c r="N228" s="124">
        <v>0</v>
      </c>
      <c r="O228" s="124">
        <v>195158</v>
      </c>
      <c r="P228" s="125">
        <v>0</v>
      </c>
      <c r="R228" s="126">
        <v>14584.368755439647</v>
      </c>
    </row>
    <row r="229" spans="1:18">
      <c r="A229" s="10">
        <v>815</v>
      </c>
      <c r="B229" s="11" t="s">
        <v>256</v>
      </c>
      <c r="C229" s="100">
        <v>1381835.6016837172</v>
      </c>
      <c r="D229" s="100">
        <v>1463926</v>
      </c>
      <c r="E229" s="107">
        <v>28051</v>
      </c>
      <c r="F229" s="124">
        <v>1281002</v>
      </c>
      <c r="G229" s="124">
        <v>28033</v>
      </c>
      <c r="H229" s="124">
        <v>34547</v>
      </c>
      <c r="I229" s="124">
        <v>0</v>
      </c>
      <c r="J229" s="124">
        <v>0</v>
      </c>
      <c r="K229" s="124">
        <v>0</v>
      </c>
      <c r="L229" s="124">
        <v>0</v>
      </c>
      <c r="M229" s="124">
        <v>0</v>
      </c>
      <c r="N229" s="124">
        <v>0</v>
      </c>
      <c r="O229" s="124">
        <v>148377</v>
      </c>
      <c r="P229" s="125">
        <v>18</v>
      </c>
      <c r="R229" s="126">
        <v>103.96570735088919</v>
      </c>
    </row>
    <row r="230" spans="1:18">
      <c r="A230" s="10">
        <v>820</v>
      </c>
      <c r="B230" s="11" t="s">
        <v>257</v>
      </c>
      <c r="C230" s="100">
        <v>4482892.4966333704</v>
      </c>
      <c r="D230" s="100">
        <v>4958756</v>
      </c>
      <c r="E230" s="107">
        <v>144088</v>
      </c>
      <c r="F230" s="124">
        <v>4293914</v>
      </c>
      <c r="G230" s="124">
        <v>121540</v>
      </c>
      <c r="H230" s="124">
        <v>426003</v>
      </c>
      <c r="I230" s="124">
        <v>5913</v>
      </c>
      <c r="J230" s="124">
        <v>0</v>
      </c>
      <c r="K230" s="124">
        <v>0</v>
      </c>
      <c r="L230" s="124">
        <v>8192</v>
      </c>
      <c r="M230" s="124">
        <v>3462</v>
      </c>
      <c r="N230" s="124">
        <v>0</v>
      </c>
      <c r="O230" s="124">
        <v>230647</v>
      </c>
      <c r="P230" s="125">
        <v>13173</v>
      </c>
      <c r="R230" s="126">
        <v>427.23407864506026</v>
      </c>
    </row>
    <row r="231" spans="1:18">
      <c r="A231" s="10">
        <v>823</v>
      </c>
      <c r="B231" s="11" t="s">
        <v>258</v>
      </c>
      <c r="C231" s="100">
        <v>2024321.863960535</v>
      </c>
      <c r="D231" s="100">
        <v>1953837</v>
      </c>
      <c r="E231" s="107">
        <v>41918</v>
      </c>
      <c r="F231" s="124">
        <v>1578417</v>
      </c>
      <c r="G231" s="124">
        <v>31041</v>
      </c>
      <c r="H231" s="124">
        <v>137793</v>
      </c>
      <c r="I231" s="124">
        <v>540</v>
      </c>
      <c r="J231" s="124">
        <v>27556</v>
      </c>
      <c r="K231" s="124">
        <v>0</v>
      </c>
      <c r="L231" s="124">
        <v>0</v>
      </c>
      <c r="M231" s="124">
        <v>0</v>
      </c>
      <c r="N231" s="124">
        <v>0</v>
      </c>
      <c r="O231" s="124">
        <v>210071</v>
      </c>
      <c r="P231" s="125">
        <v>10337</v>
      </c>
      <c r="R231" s="126">
        <v>1133.3109647774238</v>
      </c>
    </row>
    <row r="232" spans="1:18">
      <c r="A232" s="10">
        <v>824</v>
      </c>
      <c r="B232" s="11" t="s">
        <v>259</v>
      </c>
      <c r="C232" s="100">
        <v>4116238.0000261618</v>
      </c>
      <c r="D232" s="100">
        <v>3783526</v>
      </c>
      <c r="E232" s="107">
        <v>168294</v>
      </c>
      <c r="F232" s="124">
        <v>3172293</v>
      </c>
      <c r="G232" s="124">
        <v>143615</v>
      </c>
      <c r="H232" s="124">
        <v>337474</v>
      </c>
      <c r="I232" s="124">
        <v>744</v>
      </c>
      <c r="J232" s="124">
        <v>39323</v>
      </c>
      <c r="K232" s="124">
        <v>0</v>
      </c>
      <c r="L232" s="124">
        <v>55168</v>
      </c>
      <c r="M232" s="124">
        <v>11209</v>
      </c>
      <c r="N232" s="124">
        <v>0</v>
      </c>
      <c r="O232" s="124">
        <v>179268</v>
      </c>
      <c r="P232" s="125">
        <v>12726</v>
      </c>
      <c r="R232" s="126">
        <v>4006.4230635048843</v>
      </c>
    </row>
    <row r="233" spans="1:18">
      <c r="A233" s="10">
        <v>826</v>
      </c>
      <c r="B233" s="11" t="s">
        <v>260</v>
      </c>
      <c r="C233" s="100">
        <v>15847425.425668927</v>
      </c>
      <c r="D233" s="100">
        <v>13576280</v>
      </c>
      <c r="E233" s="107">
        <v>563133</v>
      </c>
      <c r="F233" s="124">
        <v>11888402</v>
      </c>
      <c r="G233" s="124">
        <v>470074</v>
      </c>
      <c r="H233" s="124">
        <v>853678</v>
      </c>
      <c r="I233" s="124">
        <v>979</v>
      </c>
      <c r="J233" s="124">
        <v>45926</v>
      </c>
      <c r="K233" s="124">
        <v>0</v>
      </c>
      <c r="L233" s="124">
        <v>298586</v>
      </c>
      <c r="M233" s="124">
        <v>11485</v>
      </c>
      <c r="N233" s="124">
        <v>0</v>
      </c>
      <c r="O233" s="124">
        <v>489688</v>
      </c>
      <c r="P233" s="125">
        <v>80595</v>
      </c>
      <c r="R233" s="126">
        <v>12729.442551529048</v>
      </c>
    </row>
    <row r="234" spans="1:18">
      <c r="A234" s="10">
        <v>828</v>
      </c>
      <c r="B234" s="11" t="s">
        <v>261</v>
      </c>
      <c r="C234" s="100">
        <v>24078538.727068711</v>
      </c>
      <c r="D234" s="100">
        <v>24492482</v>
      </c>
      <c r="E234" s="107">
        <v>443083</v>
      </c>
      <c r="F234" s="124">
        <v>20056978</v>
      </c>
      <c r="G234" s="124">
        <v>390696</v>
      </c>
      <c r="H234" s="124">
        <v>1116455</v>
      </c>
      <c r="I234" s="124">
        <v>27173</v>
      </c>
      <c r="J234" s="124">
        <v>58056</v>
      </c>
      <c r="K234" s="124">
        <v>0</v>
      </c>
      <c r="L234" s="124">
        <v>31583</v>
      </c>
      <c r="M234" s="124">
        <v>25214</v>
      </c>
      <c r="N234" s="124">
        <v>0</v>
      </c>
      <c r="O234" s="124">
        <v>3229410</v>
      </c>
      <c r="P234" s="125">
        <v>0</v>
      </c>
      <c r="R234" s="126">
        <v>4546.875232424045</v>
      </c>
    </row>
    <row r="235" spans="1:18">
      <c r="A235" s="10">
        <v>840</v>
      </c>
      <c r="B235" s="11" t="s">
        <v>262</v>
      </c>
      <c r="C235" s="100">
        <v>4460806.0761806369</v>
      </c>
      <c r="D235" s="100">
        <v>4454959</v>
      </c>
      <c r="E235" s="107">
        <v>29783</v>
      </c>
      <c r="F235" s="124">
        <v>3861876</v>
      </c>
      <c r="G235" s="124">
        <v>18158</v>
      </c>
      <c r="H235" s="124">
        <v>410384</v>
      </c>
      <c r="I235" s="124">
        <v>11369</v>
      </c>
      <c r="J235" s="124">
        <v>51537</v>
      </c>
      <c r="K235" s="124">
        <v>0</v>
      </c>
      <c r="L235" s="124">
        <v>0</v>
      </c>
      <c r="M235" s="124">
        <v>256</v>
      </c>
      <c r="N235" s="124">
        <v>0</v>
      </c>
      <c r="O235" s="124">
        <v>131162</v>
      </c>
      <c r="P235" s="125">
        <v>0</v>
      </c>
      <c r="R235" s="126">
        <v>791.32594100500171</v>
      </c>
    </row>
    <row r="236" spans="1:18">
      <c r="A236" s="10">
        <v>845</v>
      </c>
      <c r="B236" s="11" t="s">
        <v>263</v>
      </c>
      <c r="C236" s="100">
        <v>3487765.2262193551</v>
      </c>
      <c r="D236" s="100">
        <v>3680504</v>
      </c>
      <c r="E236" s="107">
        <v>95763</v>
      </c>
      <c r="F236" s="124">
        <v>2884692</v>
      </c>
      <c r="G236" s="124">
        <v>68027</v>
      </c>
      <c r="H236" s="124">
        <v>313483</v>
      </c>
      <c r="I236" s="124">
        <v>773</v>
      </c>
      <c r="J236" s="124">
        <v>80432</v>
      </c>
      <c r="K236" s="124">
        <v>569</v>
      </c>
      <c r="L236" s="124">
        <v>20315</v>
      </c>
      <c r="M236" s="124">
        <v>6682</v>
      </c>
      <c r="N236" s="124">
        <v>0</v>
      </c>
      <c r="O236" s="124">
        <v>381582</v>
      </c>
      <c r="P236" s="125">
        <v>19712</v>
      </c>
      <c r="R236" s="126">
        <v>1118.3376427948228</v>
      </c>
    </row>
    <row r="237" spans="1:18">
      <c r="A237" s="10">
        <v>847</v>
      </c>
      <c r="B237" s="11" t="s">
        <v>264</v>
      </c>
      <c r="C237" s="100">
        <v>2943998.9491220703</v>
      </c>
      <c r="D237" s="100">
        <v>2788922</v>
      </c>
      <c r="E237" s="107">
        <v>42474</v>
      </c>
      <c r="F237" s="124">
        <v>2457576</v>
      </c>
      <c r="G237" s="124">
        <v>37805</v>
      </c>
      <c r="H237" s="124">
        <v>187553</v>
      </c>
      <c r="I237" s="124">
        <v>3273</v>
      </c>
      <c r="J237" s="124">
        <v>0</v>
      </c>
      <c r="K237" s="124">
        <v>0</v>
      </c>
      <c r="L237" s="124">
        <v>6154</v>
      </c>
      <c r="M237" s="124">
        <v>1396</v>
      </c>
      <c r="N237" s="124">
        <v>0</v>
      </c>
      <c r="O237" s="124">
        <v>137639</v>
      </c>
      <c r="P237" s="125">
        <v>0</v>
      </c>
      <c r="R237" s="126">
        <v>3864.6002779338341</v>
      </c>
    </row>
    <row r="238" spans="1:18">
      <c r="A238" s="10">
        <v>848</v>
      </c>
      <c r="B238" s="11" t="s">
        <v>265</v>
      </c>
      <c r="C238" s="100">
        <v>2881738.6436011442</v>
      </c>
      <c r="D238" s="100">
        <v>3041009</v>
      </c>
      <c r="E238" s="107">
        <v>74277</v>
      </c>
      <c r="F238" s="124">
        <v>2628045</v>
      </c>
      <c r="G238" s="124">
        <v>45726</v>
      </c>
      <c r="H238" s="124">
        <v>195533</v>
      </c>
      <c r="I238" s="124">
        <v>713</v>
      </c>
      <c r="J238" s="124">
        <v>10401</v>
      </c>
      <c r="K238" s="124">
        <v>0</v>
      </c>
      <c r="L238" s="124">
        <v>0</v>
      </c>
      <c r="M238" s="124">
        <v>258</v>
      </c>
      <c r="N238" s="124">
        <v>0</v>
      </c>
      <c r="O238" s="124">
        <v>207030</v>
      </c>
      <c r="P238" s="125">
        <v>27580</v>
      </c>
      <c r="R238" s="126">
        <v>1203.5160687901846</v>
      </c>
    </row>
    <row r="239" spans="1:18">
      <c r="A239" s="10">
        <v>851</v>
      </c>
      <c r="B239" s="11" t="s">
        <v>266</v>
      </c>
      <c r="C239" s="100">
        <v>6224216.6629008837</v>
      </c>
      <c r="D239" s="100">
        <v>4707980</v>
      </c>
      <c r="E239" s="107">
        <v>99161</v>
      </c>
      <c r="F239" s="124">
        <v>4067447</v>
      </c>
      <c r="G239" s="124">
        <v>94055</v>
      </c>
      <c r="H239" s="124">
        <v>541641</v>
      </c>
      <c r="I239" s="124">
        <v>5070</v>
      </c>
      <c r="J239" s="124">
        <v>21334</v>
      </c>
      <c r="K239" s="124">
        <v>0</v>
      </c>
      <c r="L239" s="124">
        <v>16695</v>
      </c>
      <c r="M239" s="124">
        <v>36</v>
      </c>
      <c r="N239" s="124">
        <v>0</v>
      </c>
      <c r="O239" s="124">
        <v>60863</v>
      </c>
      <c r="P239" s="125">
        <v>0</v>
      </c>
      <c r="R239" s="126">
        <v>1086.9784212840927</v>
      </c>
    </row>
    <row r="240" spans="1:18">
      <c r="A240" s="10">
        <v>852</v>
      </c>
      <c r="B240" s="11" t="s">
        <v>267</v>
      </c>
      <c r="C240" s="100">
        <v>2152687.052933488</v>
      </c>
      <c r="D240" s="100">
        <v>2431453</v>
      </c>
      <c r="E240" s="107">
        <v>46589</v>
      </c>
      <c r="F240" s="124">
        <v>2302631</v>
      </c>
      <c r="G240" s="124">
        <v>42113</v>
      </c>
      <c r="H240" s="124">
        <v>36321</v>
      </c>
      <c r="I240" s="124">
        <v>2843</v>
      </c>
      <c r="J240" s="124">
        <v>33219</v>
      </c>
      <c r="K240" s="124">
        <v>0</v>
      </c>
      <c r="L240" s="124">
        <v>15666</v>
      </c>
      <c r="M240" s="124">
        <v>600</v>
      </c>
      <c r="N240" s="124">
        <v>0</v>
      </c>
      <c r="O240" s="124">
        <v>43616</v>
      </c>
      <c r="P240" s="125">
        <v>1033</v>
      </c>
      <c r="R240" s="126">
        <v>2202.3496512333058</v>
      </c>
    </row>
    <row r="241" spans="1:18">
      <c r="A241" s="10">
        <v>855</v>
      </c>
      <c r="B241" s="11" t="s">
        <v>268</v>
      </c>
      <c r="C241" s="100">
        <v>99142308.130286559</v>
      </c>
      <c r="D241" s="100">
        <v>104781252.7</v>
      </c>
      <c r="E241" s="107">
        <v>3350065</v>
      </c>
      <c r="F241" s="124">
        <v>94200653</v>
      </c>
      <c r="G241" s="124">
        <v>3040277</v>
      </c>
      <c r="H241" s="124">
        <v>5887082</v>
      </c>
      <c r="I241" s="124">
        <v>99654</v>
      </c>
      <c r="J241" s="124">
        <v>407905</v>
      </c>
      <c r="K241" s="124">
        <v>2128</v>
      </c>
      <c r="L241" s="124">
        <v>891699</v>
      </c>
      <c r="M241" s="124">
        <v>194450</v>
      </c>
      <c r="N241" s="124">
        <v>2025</v>
      </c>
      <c r="O241" s="124">
        <v>3393913.7</v>
      </c>
      <c r="P241" s="125">
        <v>11531</v>
      </c>
      <c r="R241" s="126">
        <v>52617.62623915849</v>
      </c>
    </row>
    <row r="242" spans="1:18">
      <c r="A242" s="10">
        <v>856</v>
      </c>
      <c r="B242" s="11" t="s">
        <v>269</v>
      </c>
      <c r="C242" s="100">
        <v>9367693.5974492151</v>
      </c>
      <c r="D242" s="100">
        <v>9033331</v>
      </c>
      <c r="E242" s="107">
        <v>390822</v>
      </c>
      <c r="F242" s="124">
        <v>7651846</v>
      </c>
      <c r="G242" s="124">
        <v>316730</v>
      </c>
      <c r="H242" s="124">
        <v>598737</v>
      </c>
      <c r="I242" s="124">
        <v>18515</v>
      </c>
      <c r="J242" s="124">
        <v>55541</v>
      </c>
      <c r="K242" s="124">
        <v>0</v>
      </c>
      <c r="L242" s="124">
        <v>81150</v>
      </c>
      <c r="M242" s="124">
        <v>43767</v>
      </c>
      <c r="N242" s="124">
        <v>0</v>
      </c>
      <c r="O242" s="124">
        <v>646057</v>
      </c>
      <c r="P242" s="125">
        <v>11810</v>
      </c>
      <c r="R242" s="126">
        <v>3204.6440486629722</v>
      </c>
    </row>
    <row r="243" spans="1:18">
      <c r="A243" s="10">
        <v>858</v>
      </c>
      <c r="B243" s="11" t="s">
        <v>270</v>
      </c>
      <c r="C243" s="100">
        <v>7038549.773216188</v>
      </c>
      <c r="D243" s="100">
        <v>7652740</v>
      </c>
      <c r="E243" s="107">
        <v>157787</v>
      </c>
      <c r="F243" s="124">
        <v>6578961</v>
      </c>
      <c r="G243" s="124">
        <v>128440</v>
      </c>
      <c r="H243" s="124">
        <v>715732</v>
      </c>
      <c r="I243" s="124">
        <v>29347</v>
      </c>
      <c r="J243" s="124">
        <v>68751</v>
      </c>
      <c r="K243" s="124">
        <v>0</v>
      </c>
      <c r="L243" s="124">
        <v>5138</v>
      </c>
      <c r="M243" s="124">
        <v>0</v>
      </c>
      <c r="N243" s="124">
        <v>0</v>
      </c>
      <c r="O243" s="124">
        <v>284158</v>
      </c>
      <c r="P243" s="125">
        <v>0</v>
      </c>
      <c r="R243" s="126">
        <v>1760.9191682556857</v>
      </c>
    </row>
    <row r="244" spans="1:18">
      <c r="A244" s="10">
        <v>861</v>
      </c>
      <c r="B244" s="11" t="s">
        <v>271</v>
      </c>
      <c r="C244" s="100">
        <v>7355075.1379582817</v>
      </c>
      <c r="D244" s="100">
        <v>7554613</v>
      </c>
      <c r="E244" s="107">
        <v>48663</v>
      </c>
      <c r="F244" s="124">
        <v>6704462</v>
      </c>
      <c r="G244" s="124">
        <v>19680</v>
      </c>
      <c r="H244" s="124">
        <v>468217</v>
      </c>
      <c r="I244" s="124">
        <v>1711</v>
      </c>
      <c r="J244" s="124">
        <v>171</v>
      </c>
      <c r="K244" s="124">
        <v>34</v>
      </c>
      <c r="L244" s="124">
        <v>47755</v>
      </c>
      <c r="M244" s="124">
        <v>27238</v>
      </c>
      <c r="N244" s="124">
        <v>0</v>
      </c>
      <c r="O244" s="124">
        <v>334008</v>
      </c>
      <c r="P244" s="125">
        <v>0</v>
      </c>
      <c r="R244" s="126">
        <v>2121.6914733836352</v>
      </c>
    </row>
    <row r="245" spans="1:18">
      <c r="A245" s="10">
        <v>865</v>
      </c>
      <c r="B245" s="11" t="s">
        <v>272</v>
      </c>
      <c r="C245" s="100">
        <v>4594017.468502868</v>
      </c>
      <c r="D245" s="100">
        <v>3910473</v>
      </c>
      <c r="E245" s="107">
        <v>76098</v>
      </c>
      <c r="F245" s="124">
        <v>3086788</v>
      </c>
      <c r="G245" s="124">
        <v>60359</v>
      </c>
      <c r="H245" s="124">
        <v>162465</v>
      </c>
      <c r="I245" s="124">
        <v>203</v>
      </c>
      <c r="J245" s="124">
        <v>35902</v>
      </c>
      <c r="K245" s="124">
        <v>0</v>
      </c>
      <c r="L245" s="124">
        <v>3888</v>
      </c>
      <c r="M245" s="124">
        <v>15536</v>
      </c>
      <c r="N245" s="124">
        <v>0</v>
      </c>
      <c r="O245" s="124">
        <v>621430</v>
      </c>
      <c r="P245" s="125">
        <v>0</v>
      </c>
      <c r="R245" s="126">
        <v>3008.6489142209089</v>
      </c>
    </row>
    <row r="246" spans="1:18">
      <c r="A246" s="10">
        <v>866</v>
      </c>
      <c r="B246" s="11" t="s">
        <v>273</v>
      </c>
      <c r="C246" s="100">
        <v>2725553.7147055641</v>
      </c>
      <c r="D246" s="100">
        <v>2855637</v>
      </c>
      <c r="E246" s="107">
        <v>76868</v>
      </c>
      <c r="F246" s="124">
        <v>2451019</v>
      </c>
      <c r="G246" s="124">
        <v>25072</v>
      </c>
      <c r="H246" s="124">
        <v>170912</v>
      </c>
      <c r="I246" s="124">
        <v>0</v>
      </c>
      <c r="J246" s="124">
        <v>19311</v>
      </c>
      <c r="K246" s="124">
        <v>0</v>
      </c>
      <c r="L246" s="124">
        <v>64313</v>
      </c>
      <c r="M246" s="124">
        <v>51796</v>
      </c>
      <c r="N246" s="124">
        <v>0</v>
      </c>
      <c r="O246" s="124">
        <v>150082</v>
      </c>
      <c r="P246" s="125">
        <v>0</v>
      </c>
      <c r="R246" s="126">
        <v>1520.4984700067544</v>
      </c>
    </row>
    <row r="247" spans="1:18">
      <c r="A247" s="10">
        <v>867</v>
      </c>
      <c r="B247" s="11" t="s">
        <v>274</v>
      </c>
      <c r="C247" s="100">
        <v>13236886.999626976</v>
      </c>
      <c r="D247" s="100">
        <v>10506651</v>
      </c>
      <c r="E247" s="107">
        <v>257279</v>
      </c>
      <c r="F247" s="124">
        <v>9151291</v>
      </c>
      <c r="G247" s="124">
        <v>249270</v>
      </c>
      <c r="H247" s="124">
        <v>643989</v>
      </c>
      <c r="I247" s="124">
        <v>7146</v>
      </c>
      <c r="J247" s="124">
        <v>52216</v>
      </c>
      <c r="K247" s="124">
        <v>863</v>
      </c>
      <c r="L247" s="124">
        <v>0</v>
      </c>
      <c r="M247" s="124">
        <v>0</v>
      </c>
      <c r="N247" s="124">
        <v>0</v>
      </c>
      <c r="O247" s="124">
        <v>659155</v>
      </c>
      <c r="P247" s="125">
        <v>0</v>
      </c>
      <c r="R247" s="126">
        <v>15724.389463558331</v>
      </c>
    </row>
    <row r="248" spans="1:18">
      <c r="A248" s="10">
        <v>873</v>
      </c>
      <c r="B248" s="11" t="s">
        <v>276</v>
      </c>
      <c r="C248" s="100">
        <v>4031886.738415312</v>
      </c>
      <c r="D248" s="100">
        <v>3830364</v>
      </c>
      <c r="E248" s="107">
        <v>111211</v>
      </c>
      <c r="F248" s="124">
        <v>3476189</v>
      </c>
      <c r="G248" s="124">
        <v>108836</v>
      </c>
      <c r="H248" s="124">
        <v>216141</v>
      </c>
      <c r="I248" s="124">
        <v>2375</v>
      </c>
      <c r="J248" s="124">
        <v>20400</v>
      </c>
      <c r="K248" s="124">
        <v>0</v>
      </c>
      <c r="L248" s="124">
        <v>12061</v>
      </c>
      <c r="M248" s="124">
        <v>0</v>
      </c>
      <c r="N248" s="124">
        <v>0</v>
      </c>
      <c r="O248" s="124">
        <v>105573</v>
      </c>
      <c r="P248" s="125">
        <v>0</v>
      </c>
      <c r="R248" s="126">
        <v>2519.826454590811</v>
      </c>
    </row>
    <row r="249" spans="1:18">
      <c r="A249" s="10">
        <v>879</v>
      </c>
      <c r="B249" s="11" t="s">
        <v>278</v>
      </c>
      <c r="C249" s="100">
        <v>3166477.9579408271</v>
      </c>
      <c r="D249" s="100">
        <v>2931232</v>
      </c>
      <c r="E249" s="107">
        <v>43617</v>
      </c>
      <c r="F249" s="124">
        <v>2510726</v>
      </c>
      <c r="G249" s="124">
        <v>42196</v>
      </c>
      <c r="H249" s="124">
        <v>205151</v>
      </c>
      <c r="I249" s="124">
        <v>1421</v>
      </c>
      <c r="J249" s="124">
        <v>85142</v>
      </c>
      <c r="K249" s="124">
        <v>0</v>
      </c>
      <c r="L249" s="124">
        <v>9025</v>
      </c>
      <c r="M249" s="124">
        <v>0</v>
      </c>
      <c r="N249" s="124">
        <v>0</v>
      </c>
      <c r="O249" s="124">
        <v>121188</v>
      </c>
      <c r="P249" s="125">
        <v>0</v>
      </c>
      <c r="R249" s="126">
        <v>0</v>
      </c>
    </row>
    <row r="250" spans="1:18">
      <c r="A250" s="10">
        <v>880</v>
      </c>
      <c r="B250" s="11" t="s">
        <v>279</v>
      </c>
      <c r="C250" s="100">
        <v>3037309.0629780567</v>
      </c>
      <c r="D250" s="100">
        <v>3090788</v>
      </c>
      <c r="E250" s="107">
        <v>27875</v>
      </c>
      <c r="F250" s="124">
        <v>2715494</v>
      </c>
      <c r="G250" s="124">
        <v>22382</v>
      </c>
      <c r="H250" s="124">
        <v>227554</v>
      </c>
      <c r="I250" s="124">
        <v>0</v>
      </c>
      <c r="J250" s="124">
        <v>21334</v>
      </c>
      <c r="K250" s="124">
        <v>0</v>
      </c>
      <c r="L250" s="124">
        <v>48143</v>
      </c>
      <c r="M250" s="124">
        <v>5493</v>
      </c>
      <c r="N250" s="124">
        <v>0</v>
      </c>
      <c r="O250" s="124">
        <v>78263</v>
      </c>
      <c r="P250" s="125">
        <v>0</v>
      </c>
      <c r="R250" s="126">
        <v>1176.8183531796981</v>
      </c>
    </row>
    <row r="251" spans="1:18">
      <c r="A251" s="10">
        <v>882</v>
      </c>
      <c r="B251" s="11" t="s">
        <v>281</v>
      </c>
      <c r="C251" s="100">
        <v>13760504.064020922</v>
      </c>
      <c r="D251" s="100">
        <v>15132014</v>
      </c>
      <c r="E251" s="107">
        <v>273083</v>
      </c>
      <c r="F251" s="124">
        <v>14006890</v>
      </c>
      <c r="G251" s="124">
        <v>250302</v>
      </c>
      <c r="H251" s="124">
        <v>850988</v>
      </c>
      <c r="I251" s="124">
        <v>21148</v>
      </c>
      <c r="J251" s="124">
        <v>34932</v>
      </c>
      <c r="K251" s="124">
        <v>1258</v>
      </c>
      <c r="L251" s="124">
        <v>1472</v>
      </c>
      <c r="M251" s="124">
        <v>375</v>
      </c>
      <c r="N251" s="124">
        <v>0</v>
      </c>
      <c r="O251" s="124">
        <v>237732</v>
      </c>
      <c r="P251" s="125">
        <v>0</v>
      </c>
      <c r="R251" s="126">
        <v>4335.9774048766567</v>
      </c>
    </row>
    <row r="252" spans="1:18">
      <c r="A252" s="10">
        <v>888</v>
      </c>
      <c r="B252" s="11" t="s">
        <v>282</v>
      </c>
      <c r="C252" s="100">
        <v>3615960.5146738519</v>
      </c>
      <c r="D252" s="100">
        <v>3415736</v>
      </c>
      <c r="E252" s="107">
        <v>107025</v>
      </c>
      <c r="F252" s="124">
        <v>3192683</v>
      </c>
      <c r="G252" s="124">
        <v>107025</v>
      </c>
      <c r="H252" s="124">
        <v>124317</v>
      </c>
      <c r="I252" s="124">
        <v>0</v>
      </c>
      <c r="J252" s="124">
        <v>33219</v>
      </c>
      <c r="K252" s="124">
        <v>0</v>
      </c>
      <c r="L252" s="124">
        <v>1934</v>
      </c>
      <c r="M252" s="124">
        <v>0</v>
      </c>
      <c r="N252" s="124">
        <v>0</v>
      </c>
      <c r="O252" s="124">
        <v>63583</v>
      </c>
      <c r="P252" s="125">
        <v>0</v>
      </c>
      <c r="R252" s="126">
        <v>2335.8382292857386</v>
      </c>
    </row>
    <row r="253" spans="1:18">
      <c r="A253" s="10">
        <v>889</v>
      </c>
      <c r="B253" s="11" t="s">
        <v>283</v>
      </c>
      <c r="C253" s="100">
        <v>2619338.4709236133</v>
      </c>
      <c r="D253" s="100">
        <v>2695408</v>
      </c>
      <c r="E253" s="107">
        <v>81219</v>
      </c>
      <c r="F253" s="124">
        <v>2219263</v>
      </c>
      <c r="G253" s="124">
        <v>46559</v>
      </c>
      <c r="H253" s="124">
        <v>253403</v>
      </c>
      <c r="I253" s="124">
        <v>34660</v>
      </c>
      <c r="J253" s="124">
        <v>9323</v>
      </c>
      <c r="K253" s="124">
        <v>0</v>
      </c>
      <c r="L253" s="124">
        <v>0</v>
      </c>
      <c r="M253" s="124">
        <v>0</v>
      </c>
      <c r="N253" s="124">
        <v>0</v>
      </c>
      <c r="O253" s="124">
        <v>213419</v>
      </c>
      <c r="P253" s="125">
        <v>0</v>
      </c>
      <c r="R253" s="126">
        <v>649.92692869761026</v>
      </c>
    </row>
    <row r="254" spans="1:18">
      <c r="A254" s="10">
        <v>893</v>
      </c>
      <c r="B254" s="11" t="s">
        <v>284</v>
      </c>
      <c r="C254" s="100">
        <v>2377771.0631811032</v>
      </c>
      <c r="D254" s="100">
        <v>2304296</v>
      </c>
      <c r="E254" s="107">
        <v>27746</v>
      </c>
      <c r="F254" s="124">
        <v>1918143</v>
      </c>
      <c r="G254" s="124">
        <v>20243</v>
      </c>
      <c r="H254" s="124">
        <v>195393</v>
      </c>
      <c r="I254" s="124">
        <v>-548</v>
      </c>
      <c r="J254" s="124">
        <v>38231</v>
      </c>
      <c r="K254" s="124">
        <v>-435</v>
      </c>
      <c r="L254" s="124">
        <v>14996</v>
      </c>
      <c r="M254" s="124">
        <v>8486</v>
      </c>
      <c r="N254" s="124">
        <v>0</v>
      </c>
      <c r="O254" s="124">
        <v>137533</v>
      </c>
      <c r="P254" s="125">
        <v>0</v>
      </c>
      <c r="R254" s="126">
        <v>3084.0099262748481</v>
      </c>
    </row>
    <row r="255" spans="1:18">
      <c r="A255" s="10">
        <v>899</v>
      </c>
      <c r="B255" s="11" t="s">
        <v>285</v>
      </c>
      <c r="C255" s="100">
        <v>11508759.80161926</v>
      </c>
      <c r="D255" s="100">
        <v>11407394</v>
      </c>
      <c r="E255" s="107">
        <v>268353</v>
      </c>
      <c r="F255" s="124">
        <v>10537000</v>
      </c>
      <c r="G255" s="124">
        <v>250353</v>
      </c>
      <c r="H255" s="124">
        <v>434192</v>
      </c>
      <c r="I255" s="124">
        <v>14618</v>
      </c>
      <c r="J255" s="124">
        <v>91496</v>
      </c>
      <c r="K255" s="124">
        <v>3382</v>
      </c>
      <c r="L255" s="124">
        <v>24659</v>
      </c>
      <c r="M255" s="124">
        <v>0</v>
      </c>
      <c r="N255" s="124">
        <v>0</v>
      </c>
      <c r="O255" s="124">
        <v>320047</v>
      </c>
      <c r="P255" s="125">
        <v>0</v>
      </c>
      <c r="R255" s="126">
        <v>4333.8585385583638</v>
      </c>
    </row>
    <row r="256" spans="1:18">
      <c r="A256" s="10">
        <v>907</v>
      </c>
      <c r="B256" s="11" t="s">
        <v>286</v>
      </c>
      <c r="C256" s="100">
        <v>3768897.3162194504</v>
      </c>
      <c r="D256" s="100">
        <v>3733364</v>
      </c>
      <c r="E256" s="107">
        <v>39868</v>
      </c>
      <c r="F256" s="124">
        <v>3254790</v>
      </c>
      <c r="G256" s="124">
        <v>39179</v>
      </c>
      <c r="H256" s="124">
        <v>338905</v>
      </c>
      <c r="I256" s="124">
        <v>689</v>
      </c>
      <c r="J256" s="124">
        <v>24328</v>
      </c>
      <c r="K256" s="124">
        <v>0</v>
      </c>
      <c r="L256" s="124">
        <v>1751</v>
      </c>
      <c r="M256" s="124">
        <v>0</v>
      </c>
      <c r="N256" s="124">
        <v>0</v>
      </c>
      <c r="O256" s="124">
        <v>113590</v>
      </c>
      <c r="P256" s="125">
        <v>0</v>
      </c>
      <c r="R256" s="126">
        <v>289.7196545878719</v>
      </c>
    </row>
    <row r="257" spans="1:18">
      <c r="A257" s="10">
        <v>917</v>
      </c>
      <c r="B257" s="11" t="s">
        <v>287</v>
      </c>
      <c r="C257" s="100">
        <v>59455283.506197937</v>
      </c>
      <c r="D257" s="100">
        <v>59372177</v>
      </c>
      <c r="E257" s="107">
        <v>794263</v>
      </c>
      <c r="F257" s="124">
        <v>56139102</v>
      </c>
      <c r="G257" s="124">
        <v>783907</v>
      </c>
      <c r="H257" s="124">
        <v>1571105</v>
      </c>
      <c r="I257" s="124">
        <v>4149</v>
      </c>
      <c r="J257" s="124">
        <v>197767</v>
      </c>
      <c r="K257" s="124">
        <v>0</v>
      </c>
      <c r="L257" s="124">
        <v>172364</v>
      </c>
      <c r="M257" s="124">
        <v>0</v>
      </c>
      <c r="N257" s="124">
        <v>0</v>
      </c>
      <c r="O257" s="124">
        <v>1291839</v>
      </c>
      <c r="P257" s="125">
        <v>6207</v>
      </c>
      <c r="R257" s="126">
        <v>10778.531703399794</v>
      </c>
    </row>
    <row r="258" spans="1:18">
      <c r="A258" s="10">
        <v>928</v>
      </c>
      <c r="B258" s="11" t="s">
        <v>288</v>
      </c>
      <c r="C258" s="100">
        <v>26848323.327872075</v>
      </c>
      <c r="D258" s="100">
        <v>24302276</v>
      </c>
      <c r="E258" s="107">
        <v>287358</v>
      </c>
      <c r="F258" s="124">
        <v>22931372</v>
      </c>
      <c r="G258" s="124">
        <v>264932</v>
      </c>
      <c r="H258" s="124">
        <v>865155</v>
      </c>
      <c r="I258" s="124">
        <v>1663</v>
      </c>
      <c r="J258" s="124">
        <v>96316</v>
      </c>
      <c r="K258" s="124">
        <v>0</v>
      </c>
      <c r="L258" s="124">
        <v>116996</v>
      </c>
      <c r="M258" s="124">
        <v>20763</v>
      </c>
      <c r="N258" s="124">
        <v>0</v>
      </c>
      <c r="O258" s="124">
        <v>292437</v>
      </c>
      <c r="P258" s="125">
        <v>0</v>
      </c>
      <c r="R258" s="126">
        <v>4471.8673647564874</v>
      </c>
    </row>
    <row r="259" spans="1:18">
      <c r="A259" s="10">
        <v>935</v>
      </c>
      <c r="B259" s="11" t="s">
        <v>289</v>
      </c>
      <c r="C259" s="100">
        <v>62458096.870274</v>
      </c>
      <c r="D259" s="100">
        <v>52788985</v>
      </c>
      <c r="E259" s="107">
        <v>1204646</v>
      </c>
      <c r="F259" s="124">
        <v>48808887</v>
      </c>
      <c r="G259" s="124">
        <v>1171362</v>
      </c>
      <c r="H259" s="124">
        <v>2712570</v>
      </c>
      <c r="I259" s="124">
        <v>18571</v>
      </c>
      <c r="J259" s="124">
        <v>180735</v>
      </c>
      <c r="K259" s="124">
        <v>17</v>
      </c>
      <c r="L259" s="124">
        <v>106138</v>
      </c>
      <c r="M259" s="124">
        <v>8179</v>
      </c>
      <c r="N259" s="124">
        <v>6517</v>
      </c>
      <c r="O259" s="124">
        <v>980655</v>
      </c>
      <c r="P259" s="125">
        <v>0</v>
      </c>
      <c r="R259" s="126">
        <v>21517.864379911178</v>
      </c>
    </row>
    <row r="260" spans="1:18">
      <c r="A260" s="10">
        <v>938</v>
      </c>
      <c r="B260" s="11" t="s">
        <v>290</v>
      </c>
      <c r="C260" s="100">
        <v>3168382.8849001108</v>
      </c>
      <c r="D260" s="100">
        <v>3147434</v>
      </c>
      <c r="E260" s="107">
        <v>111416</v>
      </c>
      <c r="F260" s="124">
        <v>2799779</v>
      </c>
      <c r="G260" s="124">
        <v>104241</v>
      </c>
      <c r="H260" s="124">
        <v>217218</v>
      </c>
      <c r="I260" s="124">
        <v>3020</v>
      </c>
      <c r="J260" s="124">
        <v>24795</v>
      </c>
      <c r="K260" s="124">
        <v>0</v>
      </c>
      <c r="L260" s="124">
        <v>4155</v>
      </c>
      <c r="M260" s="124">
        <v>4155</v>
      </c>
      <c r="N260" s="124">
        <v>0</v>
      </c>
      <c r="O260" s="124">
        <v>101487</v>
      </c>
      <c r="P260" s="125">
        <v>0</v>
      </c>
      <c r="R260" s="126">
        <v>2008.8265274959174</v>
      </c>
    </row>
    <row r="261" spans="1:18">
      <c r="A261" s="10">
        <v>944</v>
      </c>
      <c r="B261" s="11" t="s">
        <v>291</v>
      </c>
      <c r="C261" s="100">
        <v>1397667.6010571199</v>
      </c>
      <c r="D261" s="100">
        <v>1398032</v>
      </c>
      <c r="E261" s="107">
        <v>66825</v>
      </c>
      <c r="F261" s="124">
        <v>1197024</v>
      </c>
      <c r="G261" s="124">
        <v>54650</v>
      </c>
      <c r="H261" s="124">
        <v>155641</v>
      </c>
      <c r="I261" s="124">
        <v>4319</v>
      </c>
      <c r="J261" s="124">
        <v>9649</v>
      </c>
      <c r="K261" s="124">
        <v>0</v>
      </c>
      <c r="L261" s="124">
        <v>12400</v>
      </c>
      <c r="M261" s="124">
        <v>7856</v>
      </c>
      <c r="N261" s="124">
        <v>0</v>
      </c>
      <c r="O261" s="124">
        <v>23318</v>
      </c>
      <c r="P261" s="125">
        <v>0</v>
      </c>
      <c r="R261" s="126">
        <v>2556.8359862836546</v>
      </c>
    </row>
    <row r="262" spans="1:18">
      <c r="A262" s="10">
        <v>946</v>
      </c>
      <c r="B262" s="11" t="s">
        <v>292</v>
      </c>
      <c r="C262" s="100">
        <v>2010399.4827822051</v>
      </c>
      <c r="D262" s="100">
        <v>1916461</v>
      </c>
      <c r="E262" s="107">
        <v>26018</v>
      </c>
      <c r="F262" s="124">
        <v>1622760</v>
      </c>
      <c r="G262" s="124">
        <v>26018</v>
      </c>
      <c r="H262" s="124">
        <v>181081</v>
      </c>
      <c r="I262" s="124">
        <v>0</v>
      </c>
      <c r="J262" s="124">
        <v>0</v>
      </c>
      <c r="K262" s="124">
        <v>0</v>
      </c>
      <c r="L262" s="124">
        <v>8605</v>
      </c>
      <c r="M262" s="124">
        <v>0</v>
      </c>
      <c r="N262" s="124">
        <v>0</v>
      </c>
      <c r="O262" s="124">
        <v>104015</v>
      </c>
      <c r="P262" s="125">
        <v>0</v>
      </c>
      <c r="R262" s="126">
        <v>0</v>
      </c>
    </row>
    <row r="263" spans="1:18">
      <c r="A263" s="10">
        <v>957</v>
      </c>
      <c r="B263" s="11" t="s">
        <v>294</v>
      </c>
      <c r="C263" s="100">
        <v>25166584.044878207</v>
      </c>
      <c r="D263" s="100">
        <v>24404858</v>
      </c>
      <c r="E263" s="107">
        <v>1674124</v>
      </c>
      <c r="F263" s="124">
        <v>22610136</v>
      </c>
      <c r="G263" s="124">
        <v>1638035</v>
      </c>
      <c r="H263" s="124">
        <v>924201</v>
      </c>
      <c r="I263" s="124">
        <v>3971</v>
      </c>
      <c r="J263" s="124">
        <v>118159</v>
      </c>
      <c r="K263" s="124">
        <v>1717</v>
      </c>
      <c r="L263" s="124">
        <v>65933</v>
      </c>
      <c r="M263" s="124">
        <v>30401</v>
      </c>
      <c r="N263" s="124">
        <v>0</v>
      </c>
      <c r="O263" s="124">
        <v>686429</v>
      </c>
      <c r="P263" s="125">
        <v>0</v>
      </c>
      <c r="R263" s="126">
        <v>8785.4554155365186</v>
      </c>
    </row>
    <row r="264" spans="1:18">
      <c r="A264" s="10">
        <v>965</v>
      </c>
      <c r="B264" s="11" t="s">
        <v>296</v>
      </c>
      <c r="C264" s="100">
        <v>1892766.9834756972</v>
      </c>
      <c r="D264" s="100">
        <v>1702848</v>
      </c>
      <c r="E264" s="107">
        <v>36610</v>
      </c>
      <c r="F264" s="124">
        <v>1403225</v>
      </c>
      <c r="G264" s="124">
        <v>29619</v>
      </c>
      <c r="H264" s="124">
        <v>197482</v>
      </c>
      <c r="I264" s="124">
        <v>0</v>
      </c>
      <c r="J264" s="124">
        <v>16584</v>
      </c>
      <c r="K264" s="124">
        <v>0</v>
      </c>
      <c r="L264" s="124">
        <v>32458</v>
      </c>
      <c r="M264" s="124">
        <v>5686</v>
      </c>
      <c r="N264" s="124">
        <v>0</v>
      </c>
      <c r="O264" s="124">
        <v>53099</v>
      </c>
      <c r="P264" s="125">
        <v>1305</v>
      </c>
      <c r="R264" s="126">
        <v>1231.2732175598173</v>
      </c>
    </row>
    <row r="265" spans="1:18">
      <c r="A265" s="10">
        <v>971</v>
      </c>
      <c r="B265" s="11" t="s">
        <v>297</v>
      </c>
      <c r="C265" s="100">
        <v>4366464.6692135017</v>
      </c>
      <c r="D265" s="100">
        <v>4079082</v>
      </c>
      <c r="E265" s="107">
        <v>89778</v>
      </c>
      <c r="F265" s="124">
        <v>3643368</v>
      </c>
      <c r="G265" s="124">
        <v>79567</v>
      </c>
      <c r="H265" s="124">
        <v>332376</v>
      </c>
      <c r="I265" s="124">
        <v>0</v>
      </c>
      <c r="J265" s="124">
        <v>45962</v>
      </c>
      <c r="K265" s="124">
        <v>578</v>
      </c>
      <c r="L265" s="124">
        <v>20880</v>
      </c>
      <c r="M265" s="124">
        <v>9633</v>
      </c>
      <c r="N265" s="124">
        <v>0</v>
      </c>
      <c r="O265" s="124">
        <v>36496</v>
      </c>
      <c r="P265" s="125">
        <v>0</v>
      </c>
      <c r="R265" s="126">
        <v>6482.3889853070386</v>
      </c>
    </row>
    <row r="266" spans="1:18">
      <c r="A266" s="10">
        <v>981</v>
      </c>
      <c r="B266" s="11" t="s">
        <v>298</v>
      </c>
      <c r="C266" s="100">
        <v>4169118.3152792966</v>
      </c>
      <c r="D266" s="100">
        <v>4138652</v>
      </c>
      <c r="E266" s="107">
        <v>97112</v>
      </c>
      <c r="F266" s="124">
        <v>3718720</v>
      </c>
      <c r="G266" s="124">
        <v>92625</v>
      </c>
      <c r="H266" s="124">
        <v>269440</v>
      </c>
      <c r="I266" s="124">
        <v>4289</v>
      </c>
      <c r="J266" s="124">
        <v>22627</v>
      </c>
      <c r="K266" s="124">
        <v>198</v>
      </c>
      <c r="L266" s="124">
        <v>6178</v>
      </c>
      <c r="M266" s="124">
        <v>0</v>
      </c>
      <c r="N266" s="124">
        <v>0</v>
      </c>
      <c r="O266" s="124">
        <v>121687</v>
      </c>
      <c r="P266" s="125">
        <v>0</v>
      </c>
      <c r="R266" s="126">
        <v>3866.2247421111915</v>
      </c>
    </row>
    <row r="267" spans="1:18">
      <c r="A267" s="10">
        <v>983</v>
      </c>
      <c r="B267" s="11" t="s">
        <v>299</v>
      </c>
      <c r="C267" s="100">
        <v>42031960.385318771</v>
      </c>
      <c r="D267" s="100">
        <v>43499337</v>
      </c>
      <c r="E267" s="107">
        <v>781832</v>
      </c>
      <c r="F267" s="124">
        <v>39107183</v>
      </c>
      <c r="G267" s="124">
        <v>755871</v>
      </c>
      <c r="H267" s="124">
        <v>3222649</v>
      </c>
      <c r="I267" s="124">
        <v>25123</v>
      </c>
      <c r="J267" s="124">
        <v>303677</v>
      </c>
      <c r="K267" s="124">
        <v>616</v>
      </c>
      <c r="L267" s="124">
        <v>13352</v>
      </c>
      <c r="M267" s="124">
        <v>222</v>
      </c>
      <c r="N267" s="124">
        <v>0</v>
      </c>
      <c r="O267" s="124">
        <v>852476</v>
      </c>
      <c r="P267" s="125">
        <v>0</v>
      </c>
      <c r="R267" s="126">
        <v>12774.998177372338</v>
      </c>
    </row>
    <row r="268" spans="1:18">
      <c r="A268" s="10">
        <v>984</v>
      </c>
      <c r="B268" s="11" t="s">
        <v>300</v>
      </c>
      <c r="C268" s="100">
        <v>12836261.963360328</v>
      </c>
      <c r="D268" s="100">
        <v>11161787</v>
      </c>
      <c r="E268" s="107">
        <v>236506</v>
      </c>
      <c r="F268" s="124">
        <v>10122339</v>
      </c>
      <c r="G268" s="124">
        <v>204798</v>
      </c>
      <c r="H268" s="124">
        <v>514116</v>
      </c>
      <c r="I268" s="124">
        <v>4132</v>
      </c>
      <c r="J268" s="124">
        <v>39706</v>
      </c>
      <c r="K268" s="124">
        <v>0</v>
      </c>
      <c r="L268" s="124">
        <v>54320</v>
      </c>
      <c r="M268" s="124">
        <v>27576</v>
      </c>
      <c r="N268" s="124">
        <v>0</v>
      </c>
      <c r="O268" s="124">
        <v>431306</v>
      </c>
      <c r="P268" s="125">
        <v>0</v>
      </c>
      <c r="R268" s="126">
        <v>4087.2224991091075</v>
      </c>
    </row>
    <row r="269" spans="1:18">
      <c r="A269" s="10">
        <v>986</v>
      </c>
      <c r="B269" s="11" t="s">
        <v>301</v>
      </c>
      <c r="C269" s="100">
        <v>1737374.4115759314</v>
      </c>
      <c r="D269" s="100">
        <v>1667730</v>
      </c>
      <c r="E269" s="107">
        <v>83100</v>
      </c>
      <c r="F269" s="124">
        <v>1528747</v>
      </c>
      <c r="G269" s="124">
        <v>82082</v>
      </c>
      <c r="H269" s="124">
        <v>64006</v>
      </c>
      <c r="I269" s="124">
        <v>275</v>
      </c>
      <c r="J269" s="124">
        <v>16413</v>
      </c>
      <c r="K269" s="124">
        <v>0</v>
      </c>
      <c r="L269" s="124">
        <v>0</v>
      </c>
      <c r="M269" s="124">
        <v>294</v>
      </c>
      <c r="N269" s="124">
        <v>0</v>
      </c>
      <c r="O269" s="124">
        <v>58564</v>
      </c>
      <c r="P269" s="125">
        <v>449</v>
      </c>
      <c r="R269" s="126">
        <v>551.54090265155821</v>
      </c>
    </row>
    <row r="270" spans="1:18">
      <c r="A270" s="10">
        <v>988</v>
      </c>
      <c r="B270" s="11" t="s">
        <v>302</v>
      </c>
      <c r="C270" s="100">
        <v>12706876.275828773</v>
      </c>
      <c r="D270" s="100">
        <v>13344064</v>
      </c>
      <c r="E270" s="107">
        <v>289660</v>
      </c>
      <c r="F270" s="124">
        <v>11809726</v>
      </c>
      <c r="G270" s="124">
        <v>261751</v>
      </c>
      <c r="H270" s="124">
        <v>795073</v>
      </c>
      <c r="I270" s="124">
        <v>3118</v>
      </c>
      <c r="J270" s="124">
        <v>75346</v>
      </c>
      <c r="K270" s="124">
        <v>1740</v>
      </c>
      <c r="L270" s="124">
        <v>37856</v>
      </c>
      <c r="M270" s="124">
        <v>23051</v>
      </c>
      <c r="N270" s="124">
        <v>0</v>
      </c>
      <c r="O270" s="124">
        <v>626063</v>
      </c>
      <c r="P270" s="125">
        <v>0</v>
      </c>
      <c r="R270" s="126">
        <v>1414.2020097057432</v>
      </c>
    </row>
    <row r="271" spans="1:18">
      <c r="A271" s="10">
        <v>994</v>
      </c>
      <c r="B271" s="11" t="s">
        <v>303</v>
      </c>
      <c r="C271" s="100">
        <v>4149606.5446259729</v>
      </c>
      <c r="D271" s="100">
        <v>4379898</v>
      </c>
      <c r="E271" s="107">
        <v>41408</v>
      </c>
      <c r="F271" s="124">
        <v>3877376</v>
      </c>
      <c r="G271" s="124">
        <v>39402</v>
      </c>
      <c r="H271" s="124">
        <v>360014</v>
      </c>
      <c r="I271" s="124">
        <v>2006</v>
      </c>
      <c r="J271" s="124">
        <v>29380</v>
      </c>
      <c r="K271" s="124">
        <v>0</v>
      </c>
      <c r="L271" s="124">
        <v>14316</v>
      </c>
      <c r="M271" s="124">
        <v>0</v>
      </c>
      <c r="N271" s="124">
        <v>0</v>
      </c>
      <c r="O271" s="124">
        <v>98812</v>
      </c>
      <c r="P271" s="125">
        <v>0</v>
      </c>
      <c r="R271" s="126">
        <v>3535.116565439338</v>
      </c>
    </row>
    <row r="272" spans="1:18">
      <c r="A272" s="10">
        <v>995</v>
      </c>
      <c r="B272" s="11" t="s">
        <v>304</v>
      </c>
      <c r="C272" s="100">
        <v>32991749.870808799</v>
      </c>
      <c r="D272" s="100">
        <v>31420980</v>
      </c>
      <c r="E272" s="107">
        <v>689521</v>
      </c>
      <c r="F272" s="124">
        <v>28024108</v>
      </c>
      <c r="G272" s="124">
        <v>623593</v>
      </c>
      <c r="H272" s="124">
        <v>1955940</v>
      </c>
      <c r="I272" s="124">
        <v>35300</v>
      </c>
      <c r="J272" s="124">
        <v>124410</v>
      </c>
      <c r="K272" s="124">
        <v>0</v>
      </c>
      <c r="L272" s="124">
        <v>333618</v>
      </c>
      <c r="M272" s="124">
        <v>30628</v>
      </c>
      <c r="N272" s="124">
        <v>0</v>
      </c>
      <c r="O272" s="124">
        <v>982904</v>
      </c>
      <c r="P272" s="125">
        <v>0</v>
      </c>
      <c r="R272" s="126">
        <v>56075.302711472155</v>
      </c>
    </row>
    <row r="273" spans="1:18">
      <c r="A273" s="10">
        <v>1507</v>
      </c>
      <c r="B273" s="11" t="s">
        <v>305</v>
      </c>
      <c r="C273" s="100">
        <v>6493723.4814549414</v>
      </c>
      <c r="D273" s="100">
        <v>5072754</v>
      </c>
      <c r="E273" s="107">
        <v>153784</v>
      </c>
      <c r="F273" s="124">
        <v>4445712</v>
      </c>
      <c r="G273" s="124">
        <v>145940</v>
      </c>
      <c r="H273" s="124">
        <v>294158</v>
      </c>
      <c r="I273" s="124">
        <v>4232</v>
      </c>
      <c r="J273" s="124">
        <v>22770</v>
      </c>
      <c r="K273" s="124">
        <v>0</v>
      </c>
      <c r="L273" s="124">
        <v>16575</v>
      </c>
      <c r="M273" s="124">
        <v>0</v>
      </c>
      <c r="N273" s="124">
        <v>0</v>
      </c>
      <c r="O273" s="124">
        <v>293539</v>
      </c>
      <c r="P273" s="125">
        <v>3612</v>
      </c>
      <c r="R273" s="126">
        <v>9365.4597557304733</v>
      </c>
    </row>
    <row r="274" spans="1:18">
      <c r="A274" s="10">
        <v>1509</v>
      </c>
      <c r="B274" s="11" t="s">
        <v>306</v>
      </c>
      <c r="C274" s="100">
        <v>8267189.5153559595</v>
      </c>
      <c r="D274" s="100">
        <v>9189812</v>
      </c>
      <c r="E274" s="107">
        <v>227423</v>
      </c>
      <c r="F274" s="124">
        <v>7808568</v>
      </c>
      <c r="G274" s="124">
        <v>223391</v>
      </c>
      <c r="H274" s="124">
        <v>807823</v>
      </c>
      <c r="I274" s="124">
        <v>1037</v>
      </c>
      <c r="J274" s="124">
        <v>104575</v>
      </c>
      <c r="K274" s="124">
        <v>109</v>
      </c>
      <c r="L274" s="124">
        <v>89820</v>
      </c>
      <c r="M274" s="124">
        <v>2886</v>
      </c>
      <c r="N274" s="124">
        <v>0</v>
      </c>
      <c r="O274" s="124">
        <v>379026</v>
      </c>
      <c r="P274" s="125">
        <v>0</v>
      </c>
      <c r="R274" s="126">
        <v>17818.888819190546</v>
      </c>
    </row>
    <row r="275" spans="1:18">
      <c r="A275" s="10">
        <v>1525</v>
      </c>
      <c r="B275" s="11" t="s">
        <v>307</v>
      </c>
      <c r="C275" s="100">
        <v>5239391.9906395106</v>
      </c>
      <c r="D275" s="100">
        <v>4446259</v>
      </c>
      <c r="E275" s="107">
        <v>176745</v>
      </c>
      <c r="F275" s="124">
        <v>3820201</v>
      </c>
      <c r="G275" s="124">
        <v>165548</v>
      </c>
      <c r="H275" s="124">
        <v>376988</v>
      </c>
      <c r="I275" s="124">
        <v>1499</v>
      </c>
      <c r="J275" s="124">
        <v>16610</v>
      </c>
      <c r="K275" s="124">
        <v>0</v>
      </c>
      <c r="L275" s="124">
        <v>1686</v>
      </c>
      <c r="M275" s="124">
        <v>0</v>
      </c>
      <c r="N275" s="124">
        <v>0</v>
      </c>
      <c r="O275" s="124">
        <v>230774</v>
      </c>
      <c r="P275" s="125">
        <v>9698</v>
      </c>
      <c r="R275" s="126">
        <v>2590.4553318672301</v>
      </c>
    </row>
    <row r="276" spans="1:18">
      <c r="A276" s="10">
        <v>1581</v>
      </c>
      <c r="B276" s="11" t="s">
        <v>308</v>
      </c>
      <c r="C276" s="100">
        <v>8594902.8377845231</v>
      </c>
      <c r="D276" s="100">
        <v>9965629</v>
      </c>
      <c r="E276" s="107">
        <v>159635</v>
      </c>
      <c r="F276" s="124">
        <v>8828665</v>
      </c>
      <c r="G276" s="124">
        <v>147930</v>
      </c>
      <c r="H276" s="124">
        <v>581188</v>
      </c>
      <c r="I276" s="124">
        <v>3640</v>
      </c>
      <c r="J276" s="124">
        <v>60533</v>
      </c>
      <c r="K276" s="124">
        <v>0</v>
      </c>
      <c r="L276" s="124">
        <v>149537</v>
      </c>
      <c r="M276" s="124">
        <v>7297</v>
      </c>
      <c r="N276" s="124">
        <v>0</v>
      </c>
      <c r="O276" s="124">
        <v>345706</v>
      </c>
      <c r="P276" s="125">
        <v>768</v>
      </c>
      <c r="R276" s="126">
        <v>9657.2276477593623</v>
      </c>
    </row>
    <row r="277" spans="1:18">
      <c r="A277" s="10">
        <v>1586</v>
      </c>
      <c r="B277" s="11" t="s">
        <v>309</v>
      </c>
      <c r="C277" s="100">
        <v>4176301.5506969253</v>
      </c>
      <c r="D277" s="100">
        <v>4376507</v>
      </c>
      <c r="E277" s="107">
        <v>60679</v>
      </c>
      <c r="F277" s="124">
        <v>3912145</v>
      </c>
      <c r="G277" s="124">
        <v>56751</v>
      </c>
      <c r="H277" s="124">
        <v>231114</v>
      </c>
      <c r="I277" s="124">
        <v>1505</v>
      </c>
      <c r="J277" s="124">
        <v>73454</v>
      </c>
      <c r="K277" s="124">
        <v>276</v>
      </c>
      <c r="L277" s="124">
        <v>5149</v>
      </c>
      <c r="M277" s="124">
        <v>2147</v>
      </c>
      <c r="N277" s="124">
        <v>0</v>
      </c>
      <c r="O277" s="124">
        <v>154645</v>
      </c>
      <c r="P277" s="125">
        <v>0</v>
      </c>
      <c r="R277" s="126">
        <v>2532.9634257642247</v>
      </c>
    </row>
    <row r="278" spans="1:18">
      <c r="A278" s="10">
        <v>1598</v>
      </c>
      <c r="B278" s="11" t="s">
        <v>310</v>
      </c>
      <c r="C278" s="100">
        <v>2517827.0131249111</v>
      </c>
      <c r="D278" s="100">
        <v>2742222</v>
      </c>
      <c r="E278" s="107">
        <v>-54599</v>
      </c>
      <c r="F278" s="124">
        <v>2355358</v>
      </c>
      <c r="G278" s="124">
        <v>-54418</v>
      </c>
      <c r="H278" s="124">
        <v>122039</v>
      </c>
      <c r="I278" s="124">
        <v>-72</v>
      </c>
      <c r="J278" s="124">
        <v>44622</v>
      </c>
      <c r="K278" s="124">
        <v>0</v>
      </c>
      <c r="L278" s="124">
        <v>40191</v>
      </c>
      <c r="M278" s="124">
        <v>-1406</v>
      </c>
      <c r="N278" s="124">
        <v>0</v>
      </c>
      <c r="O278" s="124">
        <v>180012</v>
      </c>
      <c r="P278" s="125">
        <v>1297</v>
      </c>
      <c r="R278" s="126">
        <v>2318.8166698621212</v>
      </c>
    </row>
    <row r="279" spans="1:18">
      <c r="A279" s="10">
        <v>1621</v>
      </c>
      <c r="B279" s="11" t="s">
        <v>311</v>
      </c>
      <c r="C279" s="100">
        <v>8486184.9314335212</v>
      </c>
      <c r="D279" s="100">
        <v>8813132</v>
      </c>
      <c r="E279" s="107">
        <v>333349</v>
      </c>
      <c r="F279" s="124">
        <v>7943167</v>
      </c>
      <c r="G279" s="124">
        <v>297420</v>
      </c>
      <c r="H279" s="124">
        <v>617799</v>
      </c>
      <c r="I279" s="124">
        <v>2489</v>
      </c>
      <c r="J279" s="124">
        <v>49009</v>
      </c>
      <c r="K279" s="124">
        <v>0</v>
      </c>
      <c r="L279" s="124">
        <v>79582</v>
      </c>
      <c r="M279" s="124">
        <v>33440</v>
      </c>
      <c r="N279" s="124">
        <v>0</v>
      </c>
      <c r="O279" s="124">
        <v>123575</v>
      </c>
      <c r="P279" s="125">
        <v>0</v>
      </c>
      <c r="R279" s="126">
        <v>4736.5137679112304</v>
      </c>
    </row>
    <row r="280" spans="1:18">
      <c r="A280" s="10">
        <v>1640</v>
      </c>
      <c r="B280" s="11" t="s">
        <v>312</v>
      </c>
      <c r="C280" s="100">
        <v>5143665.7718776911</v>
      </c>
      <c r="D280" s="100">
        <v>4711499</v>
      </c>
      <c r="E280" s="107">
        <v>67008</v>
      </c>
      <c r="F280" s="124">
        <v>4033436</v>
      </c>
      <c r="G280" s="124">
        <v>66264</v>
      </c>
      <c r="H280" s="124">
        <v>378822</v>
      </c>
      <c r="I280" s="124">
        <v>592</v>
      </c>
      <c r="J280" s="124">
        <v>24600</v>
      </c>
      <c r="K280" s="124">
        <v>0</v>
      </c>
      <c r="L280" s="124">
        <v>14942</v>
      </c>
      <c r="M280" s="124">
        <v>152</v>
      </c>
      <c r="N280" s="124">
        <v>0</v>
      </c>
      <c r="O280" s="124">
        <v>259699</v>
      </c>
      <c r="P280" s="125">
        <v>0</v>
      </c>
      <c r="R280" s="126">
        <v>2459.5093933967487</v>
      </c>
    </row>
    <row r="281" spans="1:18">
      <c r="A281" s="10">
        <v>1641</v>
      </c>
      <c r="B281" s="11" t="s">
        <v>313</v>
      </c>
      <c r="C281" s="100">
        <v>3988283.5363378418</v>
      </c>
      <c r="D281" s="100">
        <v>3805258</v>
      </c>
      <c r="E281" s="107">
        <v>65045</v>
      </c>
      <c r="F281" s="124">
        <v>3240859</v>
      </c>
      <c r="G281" s="124">
        <v>41431</v>
      </c>
      <c r="H281" s="124">
        <v>235248</v>
      </c>
      <c r="I281" s="124">
        <v>1141</v>
      </c>
      <c r="J281" s="124">
        <v>120553</v>
      </c>
      <c r="K281" s="124">
        <v>0</v>
      </c>
      <c r="L281" s="124">
        <v>34059</v>
      </c>
      <c r="M281" s="124">
        <v>22473</v>
      </c>
      <c r="N281" s="124">
        <v>0</v>
      </c>
      <c r="O281" s="124">
        <v>174539</v>
      </c>
      <c r="P281" s="125">
        <v>0</v>
      </c>
      <c r="R281" s="126">
        <v>2103.6104808008722</v>
      </c>
    </row>
    <row r="282" spans="1:18">
      <c r="A282" s="10">
        <v>1652</v>
      </c>
      <c r="B282" s="11" t="s">
        <v>315</v>
      </c>
      <c r="C282" s="100">
        <v>5233474.3017020086</v>
      </c>
      <c r="D282" s="100">
        <v>5568814</v>
      </c>
      <c r="E282" s="107">
        <v>62524</v>
      </c>
      <c r="F282" s="124">
        <v>4793749</v>
      </c>
      <c r="G282" s="124">
        <v>57302</v>
      </c>
      <c r="H282" s="124">
        <v>254903</v>
      </c>
      <c r="I282" s="124">
        <v>4379</v>
      </c>
      <c r="J282" s="124">
        <v>57789</v>
      </c>
      <c r="K282" s="124">
        <v>0</v>
      </c>
      <c r="L282" s="124">
        <v>34269</v>
      </c>
      <c r="M282" s="124">
        <v>843</v>
      </c>
      <c r="N282" s="124">
        <v>0</v>
      </c>
      <c r="O282" s="124">
        <v>428104</v>
      </c>
      <c r="P282" s="125">
        <v>0</v>
      </c>
      <c r="R282" s="126">
        <v>6896.8392371650662</v>
      </c>
    </row>
    <row r="283" spans="1:18">
      <c r="A283" s="10">
        <v>1655</v>
      </c>
      <c r="B283" s="11" t="s">
        <v>316</v>
      </c>
      <c r="C283" s="100">
        <v>6728107.3968088441</v>
      </c>
      <c r="D283" s="100">
        <v>6265299</v>
      </c>
      <c r="E283" s="107">
        <v>87605</v>
      </c>
      <c r="F283" s="124">
        <v>5525919</v>
      </c>
      <c r="G283" s="124">
        <v>72772</v>
      </c>
      <c r="H283" s="124">
        <v>534985</v>
      </c>
      <c r="I283" s="124">
        <v>1158</v>
      </c>
      <c r="J283" s="124">
        <v>63187</v>
      </c>
      <c r="K283" s="124">
        <v>0</v>
      </c>
      <c r="L283" s="124">
        <v>19967</v>
      </c>
      <c r="M283" s="124">
        <v>13675</v>
      </c>
      <c r="N283" s="124">
        <v>0</v>
      </c>
      <c r="O283" s="124">
        <v>121241</v>
      </c>
      <c r="P283" s="125">
        <v>0</v>
      </c>
      <c r="R283" s="126">
        <v>2503.6524416945108</v>
      </c>
    </row>
    <row r="284" spans="1:18">
      <c r="A284" s="10">
        <v>1658</v>
      </c>
      <c r="B284" s="11" t="s">
        <v>317</v>
      </c>
      <c r="C284" s="100">
        <v>1898388.7954028961</v>
      </c>
      <c r="D284" s="100">
        <v>1877126</v>
      </c>
      <c r="E284" s="107">
        <v>15827</v>
      </c>
      <c r="F284" s="124">
        <v>1603192</v>
      </c>
      <c r="G284" s="124">
        <v>13781</v>
      </c>
      <c r="H284" s="124">
        <v>123465</v>
      </c>
      <c r="I284" s="124">
        <v>2046</v>
      </c>
      <c r="J284" s="124">
        <v>56549</v>
      </c>
      <c r="K284" s="124">
        <v>0</v>
      </c>
      <c r="L284" s="124">
        <v>16220</v>
      </c>
      <c r="M284" s="124">
        <v>0</v>
      </c>
      <c r="N284" s="124">
        <v>0</v>
      </c>
      <c r="O284" s="124">
        <v>77700</v>
      </c>
      <c r="P284" s="125">
        <v>0</v>
      </c>
      <c r="R284" s="126">
        <v>1695.0930546340628</v>
      </c>
    </row>
    <row r="285" spans="1:18">
      <c r="A285" s="10">
        <v>1659</v>
      </c>
      <c r="B285" s="11" t="s">
        <v>318</v>
      </c>
      <c r="C285" s="100">
        <v>3254542.5933158873</v>
      </c>
      <c r="D285" s="100">
        <v>3209335</v>
      </c>
      <c r="E285" s="107">
        <v>35801</v>
      </c>
      <c r="F285" s="124">
        <v>2746450</v>
      </c>
      <c r="G285" s="124">
        <v>35749</v>
      </c>
      <c r="H285" s="124">
        <v>213733</v>
      </c>
      <c r="I285" s="124">
        <v>52</v>
      </c>
      <c r="J285" s="124">
        <v>21805</v>
      </c>
      <c r="K285" s="124">
        <v>0</v>
      </c>
      <c r="L285" s="124">
        <v>17048</v>
      </c>
      <c r="M285" s="124">
        <v>0</v>
      </c>
      <c r="N285" s="124">
        <v>0</v>
      </c>
      <c r="O285" s="124">
        <v>210299</v>
      </c>
      <c r="P285" s="125">
        <v>0</v>
      </c>
      <c r="R285" s="126">
        <v>3419.4264644605632</v>
      </c>
    </row>
    <row r="286" spans="1:18">
      <c r="A286" s="10">
        <v>1667</v>
      </c>
      <c r="B286" s="11" t="s">
        <v>320</v>
      </c>
      <c r="C286" s="100">
        <v>1380708.0810150253</v>
      </c>
      <c r="D286" s="100">
        <v>1405192</v>
      </c>
      <c r="E286" s="107">
        <v>8122</v>
      </c>
      <c r="F286" s="124">
        <v>1083110</v>
      </c>
      <c r="G286" s="124">
        <v>5950</v>
      </c>
      <c r="H286" s="124">
        <v>118710</v>
      </c>
      <c r="I286" s="124">
        <v>0</v>
      </c>
      <c r="J286" s="124">
        <v>31725</v>
      </c>
      <c r="K286" s="124">
        <v>0</v>
      </c>
      <c r="L286" s="124">
        <v>0</v>
      </c>
      <c r="M286" s="124">
        <v>0</v>
      </c>
      <c r="N286" s="124">
        <v>0</v>
      </c>
      <c r="O286" s="124">
        <v>171647</v>
      </c>
      <c r="P286" s="125">
        <v>2172</v>
      </c>
      <c r="R286" s="126">
        <v>1695.7287145295506</v>
      </c>
    </row>
    <row r="287" spans="1:18">
      <c r="A287" s="10">
        <v>1669</v>
      </c>
      <c r="B287" s="11" t="s">
        <v>321</v>
      </c>
      <c r="C287" s="100">
        <v>3867302.3298889808</v>
      </c>
      <c r="D287" s="100">
        <v>3803516</v>
      </c>
      <c r="E287" s="107">
        <v>28027</v>
      </c>
      <c r="F287" s="124">
        <v>3449096</v>
      </c>
      <c r="G287" s="124">
        <v>23165</v>
      </c>
      <c r="H287" s="124">
        <v>134856</v>
      </c>
      <c r="I287" s="124">
        <v>157</v>
      </c>
      <c r="J287" s="124">
        <v>76360</v>
      </c>
      <c r="K287" s="124">
        <v>0</v>
      </c>
      <c r="L287" s="124">
        <v>4705</v>
      </c>
      <c r="M287" s="124">
        <v>4705</v>
      </c>
      <c r="N287" s="124">
        <v>0</v>
      </c>
      <c r="O287" s="124">
        <v>138499</v>
      </c>
      <c r="P287" s="125">
        <v>0</v>
      </c>
      <c r="R287" s="126">
        <v>9741.1347539637482</v>
      </c>
    </row>
    <row r="288" spans="1:18">
      <c r="A288" s="10">
        <v>1674</v>
      </c>
      <c r="B288" s="11" t="s">
        <v>322</v>
      </c>
      <c r="C288" s="100">
        <v>30645956.756937984</v>
      </c>
      <c r="D288" s="100">
        <v>26641963</v>
      </c>
      <c r="E288" s="107">
        <v>410710</v>
      </c>
      <c r="F288" s="124">
        <v>24069549</v>
      </c>
      <c r="G288" s="124">
        <v>279714</v>
      </c>
      <c r="H288" s="124">
        <v>1719026</v>
      </c>
      <c r="I288" s="124">
        <v>80287</v>
      </c>
      <c r="J288" s="124">
        <v>121571</v>
      </c>
      <c r="K288" s="124">
        <v>0</v>
      </c>
      <c r="L288" s="124">
        <v>124345</v>
      </c>
      <c r="M288" s="124">
        <v>50709</v>
      </c>
      <c r="N288" s="124">
        <v>0</v>
      </c>
      <c r="O288" s="124">
        <v>607472</v>
      </c>
      <c r="P288" s="125">
        <v>0</v>
      </c>
      <c r="R288" s="126">
        <v>11365.316415812285</v>
      </c>
    </row>
    <row r="289" spans="1:18">
      <c r="A289" s="10">
        <v>1676</v>
      </c>
      <c r="B289" s="11" t="s">
        <v>323</v>
      </c>
      <c r="C289" s="100">
        <v>6417090.8788691387</v>
      </c>
      <c r="D289" s="100">
        <v>6279481</v>
      </c>
      <c r="E289" s="107">
        <v>72214</v>
      </c>
      <c r="F289" s="124">
        <v>5411233</v>
      </c>
      <c r="G289" s="124">
        <v>74401</v>
      </c>
      <c r="H289" s="124">
        <v>318993</v>
      </c>
      <c r="I289" s="124">
        <v>0</v>
      </c>
      <c r="J289" s="124">
        <v>115506</v>
      </c>
      <c r="K289" s="124">
        <v>-2187</v>
      </c>
      <c r="L289" s="124">
        <v>0</v>
      </c>
      <c r="M289" s="124">
        <v>0</v>
      </c>
      <c r="N289" s="124">
        <v>0</v>
      </c>
      <c r="O289" s="124">
        <v>433749</v>
      </c>
      <c r="P289" s="125">
        <v>0</v>
      </c>
      <c r="R289" s="126">
        <v>8487.1190379209238</v>
      </c>
    </row>
    <row r="290" spans="1:18">
      <c r="A290" s="10">
        <v>1680</v>
      </c>
      <c r="B290" s="11" t="s">
        <v>324</v>
      </c>
      <c r="C290" s="100">
        <v>4981802.0160777736</v>
      </c>
      <c r="D290" s="100">
        <v>5155759</v>
      </c>
      <c r="E290" s="107">
        <v>83012</v>
      </c>
      <c r="F290" s="124">
        <v>4403118</v>
      </c>
      <c r="G290" s="124">
        <v>49253</v>
      </c>
      <c r="H290" s="124">
        <v>387674</v>
      </c>
      <c r="I290" s="124">
        <v>4495</v>
      </c>
      <c r="J290" s="124">
        <v>172017</v>
      </c>
      <c r="K290" s="124">
        <v>0</v>
      </c>
      <c r="L290" s="124">
        <v>66304</v>
      </c>
      <c r="M290" s="124">
        <v>29264</v>
      </c>
      <c r="N290" s="124">
        <v>0</v>
      </c>
      <c r="O290" s="124">
        <v>126646</v>
      </c>
      <c r="P290" s="125">
        <v>0</v>
      </c>
      <c r="R290" s="126">
        <v>14451.515837282703</v>
      </c>
    </row>
    <row r="291" spans="1:18">
      <c r="A291" s="10">
        <v>1681</v>
      </c>
      <c r="B291" s="11" t="s">
        <v>325</v>
      </c>
      <c r="C291" s="100">
        <v>6768766.1747241728</v>
      </c>
      <c r="D291" s="100">
        <v>7028791</v>
      </c>
      <c r="E291" s="107">
        <v>278696</v>
      </c>
      <c r="F291" s="124">
        <v>5821890</v>
      </c>
      <c r="G291" s="124">
        <v>110107</v>
      </c>
      <c r="H291" s="124">
        <v>659884</v>
      </c>
      <c r="I291" s="124">
        <v>13710</v>
      </c>
      <c r="J291" s="124">
        <v>52286</v>
      </c>
      <c r="K291" s="124">
        <v>0</v>
      </c>
      <c r="L291" s="124">
        <v>79114</v>
      </c>
      <c r="M291" s="124">
        <v>147008</v>
      </c>
      <c r="N291" s="124">
        <v>0</v>
      </c>
      <c r="O291" s="124">
        <v>415617</v>
      </c>
      <c r="P291" s="125">
        <v>7871</v>
      </c>
      <c r="R291" s="126">
        <v>18249.866228331255</v>
      </c>
    </row>
    <row r="292" spans="1:18">
      <c r="A292" s="10">
        <v>1684</v>
      </c>
      <c r="B292" s="11" t="s">
        <v>326</v>
      </c>
      <c r="C292" s="100">
        <v>6149987.895497174</v>
      </c>
      <c r="D292" s="100">
        <v>5613028</v>
      </c>
      <c r="E292" s="107">
        <v>106930</v>
      </c>
      <c r="F292" s="124">
        <v>4805047</v>
      </c>
      <c r="G292" s="124">
        <v>102845</v>
      </c>
      <c r="H292" s="124">
        <v>291371</v>
      </c>
      <c r="I292" s="124">
        <v>1040</v>
      </c>
      <c r="J292" s="124">
        <v>0</v>
      </c>
      <c r="K292" s="124">
        <v>0</v>
      </c>
      <c r="L292" s="124">
        <v>41034</v>
      </c>
      <c r="M292" s="124">
        <v>2044</v>
      </c>
      <c r="N292" s="124">
        <v>0</v>
      </c>
      <c r="O292" s="124">
        <v>475576</v>
      </c>
      <c r="P292" s="125">
        <v>1001</v>
      </c>
      <c r="R292" s="126">
        <v>593.28256912192205</v>
      </c>
    </row>
    <row r="293" spans="1:18">
      <c r="A293" s="10">
        <v>1685</v>
      </c>
      <c r="B293" s="11" t="s">
        <v>327</v>
      </c>
      <c r="C293" s="100">
        <v>2043517.9060893839</v>
      </c>
      <c r="D293" s="100">
        <v>2074046</v>
      </c>
      <c r="E293" s="107">
        <v>21827</v>
      </c>
      <c r="F293" s="124">
        <v>1728098</v>
      </c>
      <c r="G293" s="124">
        <v>19906</v>
      </c>
      <c r="H293" s="124">
        <v>121273</v>
      </c>
      <c r="I293" s="124">
        <v>0</v>
      </c>
      <c r="J293" s="124">
        <v>32521</v>
      </c>
      <c r="K293" s="124">
        <v>0</v>
      </c>
      <c r="L293" s="124">
        <v>0</v>
      </c>
      <c r="M293" s="124">
        <v>0</v>
      </c>
      <c r="N293" s="124">
        <v>0</v>
      </c>
      <c r="O293" s="124">
        <v>192154</v>
      </c>
      <c r="P293" s="125">
        <v>1921</v>
      </c>
      <c r="R293" s="126">
        <v>0</v>
      </c>
    </row>
    <row r="294" spans="1:18">
      <c r="A294" s="10">
        <v>1690</v>
      </c>
      <c r="B294" s="11" t="s">
        <v>328</v>
      </c>
      <c r="C294" s="100">
        <v>3330993.3831705065</v>
      </c>
      <c r="D294" s="100">
        <v>3430385.41</v>
      </c>
      <c r="E294" s="107">
        <v>100157.16</v>
      </c>
      <c r="F294" s="124">
        <v>2729394.4</v>
      </c>
      <c r="G294" s="124">
        <v>54958.96</v>
      </c>
      <c r="H294" s="124">
        <v>394915.91</v>
      </c>
      <c r="I294" s="124">
        <v>7203.8</v>
      </c>
      <c r="J294" s="124">
        <v>73607.039999999994</v>
      </c>
      <c r="K294" s="124">
        <v>342.36</v>
      </c>
      <c r="L294" s="124">
        <v>71368.990000000005</v>
      </c>
      <c r="M294" s="124">
        <v>36104.04</v>
      </c>
      <c r="N294" s="124">
        <v>0</v>
      </c>
      <c r="O294" s="124">
        <v>161099.07</v>
      </c>
      <c r="P294" s="125">
        <v>1548</v>
      </c>
      <c r="R294" s="126">
        <v>5006.5985946162573</v>
      </c>
    </row>
    <row r="295" spans="1:18">
      <c r="A295" s="10">
        <v>1695</v>
      </c>
      <c r="B295" s="11" t="s">
        <v>329</v>
      </c>
      <c r="C295" s="100">
        <v>1293132.0187638658</v>
      </c>
      <c r="D295" s="100">
        <v>1355663</v>
      </c>
      <c r="E295" s="107">
        <v>43836</v>
      </c>
      <c r="F295" s="124">
        <v>1126177</v>
      </c>
      <c r="G295" s="124">
        <v>34602</v>
      </c>
      <c r="H295" s="124">
        <v>108522</v>
      </c>
      <c r="I295" s="124">
        <v>9234</v>
      </c>
      <c r="J295" s="124">
        <v>21311</v>
      </c>
      <c r="K295" s="124">
        <v>0</v>
      </c>
      <c r="L295" s="124">
        <v>20894</v>
      </c>
      <c r="M295" s="124">
        <v>0</v>
      </c>
      <c r="N295" s="124">
        <v>0</v>
      </c>
      <c r="O295" s="124">
        <v>78759</v>
      </c>
      <c r="P295" s="125">
        <v>0</v>
      </c>
      <c r="R295" s="126">
        <v>4523.7795895546551</v>
      </c>
    </row>
    <row r="296" spans="1:18">
      <c r="A296" s="10">
        <v>1696</v>
      </c>
      <c r="B296" s="11" t="s">
        <v>330</v>
      </c>
      <c r="C296" s="100">
        <v>3078663.0309512443</v>
      </c>
      <c r="D296" s="100">
        <v>3014589</v>
      </c>
      <c r="E296" s="107">
        <v>32532</v>
      </c>
      <c r="F296" s="124">
        <v>2546967</v>
      </c>
      <c r="G296" s="124">
        <v>28182</v>
      </c>
      <c r="H296" s="124">
        <v>323935</v>
      </c>
      <c r="I296" s="124">
        <v>1318</v>
      </c>
      <c r="J296" s="124">
        <v>43048</v>
      </c>
      <c r="K296" s="124">
        <v>0</v>
      </c>
      <c r="L296" s="124">
        <v>26367</v>
      </c>
      <c r="M296" s="124">
        <v>3032</v>
      </c>
      <c r="N296" s="124">
        <v>0</v>
      </c>
      <c r="O296" s="124">
        <v>74272</v>
      </c>
      <c r="P296" s="125">
        <v>0</v>
      </c>
      <c r="R296" s="126">
        <v>6729.4487980199528</v>
      </c>
    </row>
    <row r="297" spans="1:18">
      <c r="A297" s="10">
        <v>1699</v>
      </c>
      <c r="B297" s="11" t="s">
        <v>331</v>
      </c>
      <c r="C297" s="100">
        <v>7431165.4801208321</v>
      </c>
      <c r="D297" s="100">
        <v>7819218</v>
      </c>
      <c r="E297" s="107">
        <v>55806</v>
      </c>
      <c r="F297" s="124">
        <v>6543353</v>
      </c>
      <c r="G297" s="124">
        <v>54115</v>
      </c>
      <c r="H297" s="124">
        <v>805599</v>
      </c>
      <c r="I297" s="124">
        <v>520</v>
      </c>
      <c r="J297" s="124">
        <v>53200</v>
      </c>
      <c r="K297" s="124">
        <v>0</v>
      </c>
      <c r="L297" s="124">
        <v>71971</v>
      </c>
      <c r="M297" s="124">
        <v>1171</v>
      </c>
      <c r="N297" s="124">
        <v>0</v>
      </c>
      <c r="O297" s="124">
        <v>345095</v>
      </c>
      <c r="P297" s="125">
        <v>0</v>
      </c>
      <c r="R297" s="126">
        <v>11018.881772771449</v>
      </c>
    </row>
    <row r="298" spans="1:18">
      <c r="A298" s="10">
        <v>1700</v>
      </c>
      <c r="B298" s="11" t="s">
        <v>332</v>
      </c>
      <c r="C298" s="100">
        <v>7106727.6816927688</v>
      </c>
      <c r="D298" s="100">
        <v>7066211</v>
      </c>
      <c r="E298" s="107">
        <v>69977</v>
      </c>
      <c r="F298" s="124">
        <v>6214202</v>
      </c>
      <c r="G298" s="124">
        <v>54201</v>
      </c>
      <c r="H298" s="124">
        <v>321416</v>
      </c>
      <c r="I298" s="124">
        <v>4811</v>
      </c>
      <c r="J298" s="124">
        <v>76187</v>
      </c>
      <c r="K298" s="124">
        <v>0</v>
      </c>
      <c r="L298" s="124">
        <v>9245</v>
      </c>
      <c r="M298" s="124">
        <v>10965</v>
      </c>
      <c r="N298" s="124">
        <v>0</v>
      </c>
      <c r="O298" s="124">
        <v>445161</v>
      </c>
      <c r="P298" s="125">
        <v>0</v>
      </c>
      <c r="R298" s="126">
        <v>15835.27680088231</v>
      </c>
    </row>
    <row r="299" spans="1:18">
      <c r="A299" s="10">
        <v>1701</v>
      </c>
      <c r="B299" s="11" t="s">
        <v>333</v>
      </c>
      <c r="C299" s="100">
        <v>3285364.5105049843</v>
      </c>
      <c r="D299" s="100">
        <v>3782468</v>
      </c>
      <c r="E299" s="107">
        <v>129661</v>
      </c>
      <c r="F299" s="124">
        <v>3254620</v>
      </c>
      <c r="G299" s="124">
        <v>103575</v>
      </c>
      <c r="H299" s="124">
        <v>232769</v>
      </c>
      <c r="I299" s="124">
        <v>0</v>
      </c>
      <c r="J299" s="124">
        <v>55214</v>
      </c>
      <c r="K299" s="124">
        <v>0</v>
      </c>
      <c r="L299" s="124">
        <v>75780</v>
      </c>
      <c r="M299" s="124">
        <v>26086</v>
      </c>
      <c r="N299" s="124">
        <v>0</v>
      </c>
      <c r="O299" s="124">
        <v>164085</v>
      </c>
      <c r="P299" s="125">
        <v>0</v>
      </c>
      <c r="R299" s="126">
        <v>7596.4182665879989</v>
      </c>
    </row>
    <row r="300" spans="1:18">
      <c r="A300" s="10">
        <v>1702</v>
      </c>
      <c r="B300" s="11" t="s">
        <v>334</v>
      </c>
      <c r="C300" s="100">
        <v>1186119.419097062</v>
      </c>
      <c r="D300" s="100">
        <v>1056901</v>
      </c>
      <c r="E300" s="107">
        <v>8980</v>
      </c>
      <c r="F300" s="124">
        <v>808693</v>
      </c>
      <c r="G300" s="124">
        <v>5318</v>
      </c>
      <c r="H300" s="124">
        <v>43156</v>
      </c>
      <c r="I300" s="124">
        <v>3662</v>
      </c>
      <c r="J300" s="124">
        <v>33219</v>
      </c>
      <c r="K300" s="124">
        <v>0</v>
      </c>
      <c r="L300" s="124">
        <v>7055</v>
      </c>
      <c r="M300" s="124">
        <v>0</v>
      </c>
      <c r="N300" s="124">
        <v>0</v>
      </c>
      <c r="O300" s="124">
        <v>164778</v>
      </c>
      <c r="P300" s="125">
        <v>0</v>
      </c>
      <c r="R300" s="126">
        <v>2453.1527944418708</v>
      </c>
    </row>
    <row r="301" spans="1:18">
      <c r="A301" s="10">
        <v>1705</v>
      </c>
      <c r="B301" s="11" t="s">
        <v>335</v>
      </c>
      <c r="C301" s="100">
        <v>7904006.7053948836</v>
      </c>
      <c r="D301" s="100">
        <v>7690982.1200000001</v>
      </c>
      <c r="E301" s="107">
        <v>166273</v>
      </c>
      <c r="F301" s="124">
        <v>6476253.1799999997</v>
      </c>
      <c r="G301" s="124">
        <v>155504</v>
      </c>
      <c r="H301" s="124">
        <v>805828</v>
      </c>
      <c r="I301" s="124">
        <v>9025</v>
      </c>
      <c r="J301" s="124">
        <v>64065</v>
      </c>
      <c r="K301" s="124">
        <v>210</v>
      </c>
      <c r="L301" s="124">
        <v>3458</v>
      </c>
      <c r="M301" s="124">
        <v>1534</v>
      </c>
      <c r="N301" s="124">
        <v>0</v>
      </c>
      <c r="O301" s="124">
        <v>341377.94</v>
      </c>
      <c r="P301" s="125">
        <v>0</v>
      </c>
      <c r="R301" s="126">
        <v>14449.467599841688</v>
      </c>
    </row>
    <row r="302" spans="1:18">
      <c r="A302" s="10">
        <v>1706</v>
      </c>
      <c r="B302" s="11" t="s">
        <v>336</v>
      </c>
      <c r="C302" s="100">
        <v>3604336.6738812267</v>
      </c>
      <c r="D302" s="100">
        <v>3735208</v>
      </c>
      <c r="E302" s="107">
        <v>136008</v>
      </c>
      <c r="F302" s="124">
        <v>3189882</v>
      </c>
      <c r="G302" s="124">
        <v>120354</v>
      </c>
      <c r="H302" s="124">
        <v>328311</v>
      </c>
      <c r="I302" s="124">
        <v>14266</v>
      </c>
      <c r="J302" s="124">
        <v>62597</v>
      </c>
      <c r="K302" s="124">
        <v>1388</v>
      </c>
      <c r="L302" s="124">
        <v>11180</v>
      </c>
      <c r="M302" s="124">
        <v>0</v>
      </c>
      <c r="N302" s="124">
        <v>0</v>
      </c>
      <c r="O302" s="124">
        <v>143238</v>
      </c>
      <c r="P302" s="125">
        <v>0</v>
      </c>
      <c r="R302" s="126">
        <v>81.505724376987857</v>
      </c>
    </row>
    <row r="303" spans="1:18">
      <c r="A303" s="10">
        <v>1708</v>
      </c>
      <c r="B303" s="11" t="s">
        <v>337</v>
      </c>
      <c r="C303" s="100">
        <v>12319424.567287909</v>
      </c>
      <c r="D303" s="100">
        <v>11497712</v>
      </c>
      <c r="E303" s="107">
        <v>541692</v>
      </c>
      <c r="F303" s="124">
        <v>9823597</v>
      </c>
      <c r="G303" s="124">
        <v>494681</v>
      </c>
      <c r="H303" s="124">
        <v>677540</v>
      </c>
      <c r="I303" s="124">
        <v>4346</v>
      </c>
      <c r="J303" s="124">
        <v>112404</v>
      </c>
      <c r="K303" s="124">
        <v>200</v>
      </c>
      <c r="L303" s="124">
        <v>49688</v>
      </c>
      <c r="M303" s="124">
        <v>27897</v>
      </c>
      <c r="N303" s="124">
        <v>0</v>
      </c>
      <c r="O303" s="124">
        <v>834483</v>
      </c>
      <c r="P303" s="125">
        <v>14568</v>
      </c>
      <c r="R303" s="126">
        <v>10372.203772428555</v>
      </c>
    </row>
    <row r="304" spans="1:18">
      <c r="A304" s="10">
        <v>1709</v>
      </c>
      <c r="B304" s="11" t="s">
        <v>338</v>
      </c>
      <c r="C304" s="100">
        <v>7013275.0092520621</v>
      </c>
      <c r="D304" s="100">
        <v>6719918</v>
      </c>
      <c r="E304" s="107">
        <v>88784</v>
      </c>
      <c r="F304" s="124">
        <v>5894074</v>
      </c>
      <c r="G304" s="124">
        <v>65616</v>
      </c>
      <c r="H304" s="124">
        <v>576161</v>
      </c>
      <c r="I304" s="124">
        <v>5004</v>
      </c>
      <c r="J304" s="124">
        <v>29528</v>
      </c>
      <c r="K304" s="124">
        <v>6289</v>
      </c>
      <c r="L304" s="124">
        <v>19629</v>
      </c>
      <c r="M304" s="124">
        <v>11875</v>
      </c>
      <c r="N304" s="124">
        <v>0</v>
      </c>
      <c r="O304" s="124">
        <v>200526</v>
      </c>
      <c r="P304" s="125">
        <v>0</v>
      </c>
      <c r="R304" s="126">
        <v>11795.375649548403</v>
      </c>
    </row>
    <row r="305" spans="1:18">
      <c r="A305" s="10">
        <v>1711</v>
      </c>
      <c r="B305" s="11" t="s">
        <v>339</v>
      </c>
      <c r="C305" s="100">
        <v>6276564.4817291871</v>
      </c>
      <c r="D305" s="100">
        <v>6696495</v>
      </c>
      <c r="E305" s="107">
        <v>110680</v>
      </c>
      <c r="F305" s="124">
        <v>5944636</v>
      </c>
      <c r="G305" s="124">
        <v>88968</v>
      </c>
      <c r="H305" s="124">
        <v>414902</v>
      </c>
      <c r="I305" s="124">
        <v>2121</v>
      </c>
      <c r="J305" s="124">
        <v>137854</v>
      </c>
      <c r="K305" s="124">
        <v>965</v>
      </c>
      <c r="L305" s="124">
        <v>46028</v>
      </c>
      <c r="M305" s="124">
        <v>18626</v>
      </c>
      <c r="N305" s="124">
        <v>0</v>
      </c>
      <c r="O305" s="124">
        <v>153075</v>
      </c>
      <c r="P305" s="125">
        <v>0</v>
      </c>
      <c r="R305" s="126">
        <v>4047.2465545706546</v>
      </c>
    </row>
    <row r="306" spans="1:18">
      <c r="A306" s="10">
        <v>1714</v>
      </c>
      <c r="B306" s="11" t="s">
        <v>340</v>
      </c>
      <c r="C306" s="100">
        <v>4511091.1263643559</v>
      </c>
      <c r="D306" s="100">
        <v>3833972.27</v>
      </c>
      <c r="E306" s="107">
        <v>156828</v>
      </c>
      <c r="F306" s="124">
        <v>3328012.06</v>
      </c>
      <c r="G306" s="124">
        <v>118174</v>
      </c>
      <c r="H306" s="124">
        <v>122593</v>
      </c>
      <c r="I306" s="124">
        <v>12011</v>
      </c>
      <c r="J306" s="124">
        <v>79112</v>
      </c>
      <c r="K306" s="124">
        <v>10965</v>
      </c>
      <c r="L306" s="124">
        <v>9273</v>
      </c>
      <c r="M306" s="124">
        <v>15678</v>
      </c>
      <c r="N306" s="124">
        <v>0</v>
      </c>
      <c r="O306" s="124">
        <v>294982.21000000002</v>
      </c>
      <c r="P306" s="125">
        <v>0</v>
      </c>
      <c r="R306" s="126">
        <v>6645.7535784473957</v>
      </c>
    </row>
    <row r="307" spans="1:18">
      <c r="A307" s="10">
        <v>1719</v>
      </c>
      <c r="B307" s="11" t="s">
        <v>341</v>
      </c>
      <c r="C307" s="100">
        <v>3036466.1839506114</v>
      </c>
      <c r="D307" s="100">
        <v>2571966</v>
      </c>
      <c r="E307" s="107">
        <v>69856</v>
      </c>
      <c r="F307" s="124">
        <v>2173267</v>
      </c>
      <c r="G307" s="124">
        <v>59801</v>
      </c>
      <c r="H307" s="124">
        <v>208601</v>
      </c>
      <c r="I307" s="124">
        <v>3223</v>
      </c>
      <c r="J307" s="124">
        <v>36731</v>
      </c>
      <c r="K307" s="124">
        <v>0</v>
      </c>
      <c r="L307" s="124">
        <v>7081</v>
      </c>
      <c r="M307" s="124">
        <v>1100</v>
      </c>
      <c r="N307" s="124">
        <v>0</v>
      </c>
      <c r="O307" s="124">
        <v>146286</v>
      </c>
      <c r="P307" s="125">
        <v>5732</v>
      </c>
      <c r="R307" s="126">
        <v>1265.386965284328</v>
      </c>
    </row>
    <row r="308" spans="1:18">
      <c r="A308" s="10">
        <v>1721</v>
      </c>
      <c r="B308" s="11" t="s">
        <v>342</v>
      </c>
      <c r="C308" s="100">
        <v>4083360.9998985357</v>
      </c>
      <c r="D308" s="100">
        <v>4241218</v>
      </c>
      <c r="E308" s="107">
        <v>84416</v>
      </c>
      <c r="F308" s="124">
        <v>3427333</v>
      </c>
      <c r="G308" s="124">
        <v>55976</v>
      </c>
      <c r="H308" s="124">
        <v>348687</v>
      </c>
      <c r="I308" s="124">
        <v>547</v>
      </c>
      <c r="J308" s="124">
        <v>60556</v>
      </c>
      <c r="K308" s="124">
        <v>0</v>
      </c>
      <c r="L308" s="124">
        <v>463</v>
      </c>
      <c r="M308" s="124">
        <v>631</v>
      </c>
      <c r="N308" s="124">
        <v>0</v>
      </c>
      <c r="O308" s="124">
        <v>404179</v>
      </c>
      <c r="P308" s="125">
        <v>27262</v>
      </c>
      <c r="R308" s="126">
        <v>2143.1626520756668</v>
      </c>
    </row>
    <row r="309" spans="1:18">
      <c r="A309" s="10">
        <v>1723</v>
      </c>
      <c r="B309" s="11" t="s">
        <v>344</v>
      </c>
      <c r="C309" s="100">
        <v>1284660.7191047138</v>
      </c>
      <c r="D309" s="100">
        <v>1204678</v>
      </c>
      <c r="E309" s="107">
        <v>26477</v>
      </c>
      <c r="F309" s="124">
        <v>1032287</v>
      </c>
      <c r="G309" s="124">
        <v>21591</v>
      </c>
      <c r="H309" s="124">
        <v>142102</v>
      </c>
      <c r="I309" s="124">
        <v>295</v>
      </c>
      <c r="J309" s="124">
        <v>0</v>
      </c>
      <c r="K309" s="124">
        <v>0</v>
      </c>
      <c r="L309" s="124">
        <v>0</v>
      </c>
      <c r="M309" s="124">
        <v>4591</v>
      </c>
      <c r="N309" s="124">
        <v>0</v>
      </c>
      <c r="O309" s="124">
        <v>30289</v>
      </c>
      <c r="P309" s="125">
        <v>0</v>
      </c>
      <c r="R309" s="126">
        <v>403.71466251201264</v>
      </c>
    </row>
    <row r="310" spans="1:18">
      <c r="A310" s="10">
        <v>1724</v>
      </c>
      <c r="B310" s="11" t="s">
        <v>345</v>
      </c>
      <c r="C310" s="100">
        <v>1998848.12578924</v>
      </c>
      <c r="D310" s="100">
        <v>1943050</v>
      </c>
      <c r="E310" s="107">
        <v>42024</v>
      </c>
      <c r="F310" s="124">
        <v>1669380</v>
      </c>
      <c r="G310" s="124">
        <v>37263</v>
      </c>
      <c r="H310" s="124">
        <v>60781</v>
      </c>
      <c r="I310" s="124">
        <v>276</v>
      </c>
      <c r="J310" s="124">
        <v>0</v>
      </c>
      <c r="K310" s="124">
        <v>0</v>
      </c>
      <c r="L310" s="124">
        <v>938</v>
      </c>
      <c r="M310" s="124">
        <v>0</v>
      </c>
      <c r="N310" s="124">
        <v>0</v>
      </c>
      <c r="O310" s="124">
        <v>211951</v>
      </c>
      <c r="P310" s="125">
        <v>4485</v>
      </c>
      <c r="R310" s="126">
        <v>5620.4341670256181</v>
      </c>
    </row>
    <row r="311" spans="1:18">
      <c r="A311" s="10">
        <v>1728</v>
      </c>
      <c r="B311" s="11" t="s">
        <v>346</v>
      </c>
      <c r="C311" s="100">
        <v>2243657.8493345245</v>
      </c>
      <c r="D311" s="100">
        <v>2075675</v>
      </c>
      <c r="E311" s="107">
        <v>63570</v>
      </c>
      <c r="F311" s="124">
        <v>1688042</v>
      </c>
      <c r="G311" s="124">
        <v>57003</v>
      </c>
      <c r="H311" s="124">
        <v>126349</v>
      </c>
      <c r="I311" s="124">
        <v>1198</v>
      </c>
      <c r="J311" s="124">
        <v>0</v>
      </c>
      <c r="K311" s="124">
        <v>0</v>
      </c>
      <c r="L311" s="124">
        <v>1051</v>
      </c>
      <c r="M311" s="124">
        <v>233</v>
      </c>
      <c r="N311" s="124">
        <v>0</v>
      </c>
      <c r="O311" s="124">
        <v>260233</v>
      </c>
      <c r="P311" s="125">
        <v>5136</v>
      </c>
      <c r="R311" s="126">
        <v>4067.2345268398808</v>
      </c>
    </row>
    <row r="312" spans="1:18">
      <c r="A312" s="10">
        <v>1729</v>
      </c>
      <c r="B312" s="11" t="s">
        <v>347</v>
      </c>
      <c r="C312" s="100">
        <v>2224283.7829446653</v>
      </c>
      <c r="D312" s="100">
        <v>2289348</v>
      </c>
      <c r="E312" s="107">
        <v>56584</v>
      </c>
      <c r="F312" s="124">
        <v>1859517</v>
      </c>
      <c r="G312" s="124">
        <v>55834</v>
      </c>
      <c r="H312" s="124">
        <v>247703</v>
      </c>
      <c r="I312" s="124">
        <v>739</v>
      </c>
      <c r="J312" s="124">
        <v>54149</v>
      </c>
      <c r="K312" s="124">
        <v>11</v>
      </c>
      <c r="L312" s="124">
        <v>0</v>
      </c>
      <c r="M312" s="124">
        <v>0</v>
      </c>
      <c r="N312" s="124">
        <v>0</v>
      </c>
      <c r="O312" s="124">
        <v>127979</v>
      </c>
      <c r="P312" s="125">
        <v>0</v>
      </c>
      <c r="R312" s="126">
        <v>742.59201568427238</v>
      </c>
    </row>
    <row r="313" spans="1:18">
      <c r="A313" s="10">
        <v>1730</v>
      </c>
      <c r="B313" s="11" t="s">
        <v>348</v>
      </c>
      <c r="C313" s="100">
        <v>6595254.4053056836</v>
      </c>
      <c r="D313" s="100">
        <v>6400672</v>
      </c>
      <c r="E313" s="107">
        <v>138474</v>
      </c>
      <c r="F313" s="124">
        <v>5435475</v>
      </c>
      <c r="G313" s="124">
        <v>84987</v>
      </c>
      <c r="H313" s="124">
        <v>682830</v>
      </c>
      <c r="I313" s="124">
        <v>1743</v>
      </c>
      <c r="J313" s="124">
        <v>28676</v>
      </c>
      <c r="K313" s="124">
        <v>314</v>
      </c>
      <c r="L313" s="124">
        <v>119002</v>
      </c>
      <c r="M313" s="124">
        <v>51430</v>
      </c>
      <c r="N313" s="124">
        <v>0</v>
      </c>
      <c r="O313" s="124">
        <v>134689</v>
      </c>
      <c r="P313" s="125">
        <v>0</v>
      </c>
      <c r="R313" s="126">
        <v>15166.350704197343</v>
      </c>
    </row>
    <row r="314" spans="1:18">
      <c r="A314" s="10">
        <v>1731</v>
      </c>
      <c r="B314" s="11" t="s">
        <v>349</v>
      </c>
      <c r="C314" s="100">
        <v>7102004.0903439913</v>
      </c>
      <c r="D314" s="100">
        <v>6650198</v>
      </c>
      <c r="E314" s="107">
        <v>119550</v>
      </c>
      <c r="F314" s="124">
        <v>5486204</v>
      </c>
      <c r="G314" s="124">
        <v>117528</v>
      </c>
      <c r="H314" s="124">
        <v>526160</v>
      </c>
      <c r="I314" s="124">
        <v>0</v>
      </c>
      <c r="J314" s="124">
        <v>108348</v>
      </c>
      <c r="K314" s="124">
        <v>2022</v>
      </c>
      <c r="L314" s="124">
        <v>64638</v>
      </c>
      <c r="M314" s="124">
        <v>0</v>
      </c>
      <c r="N314" s="124">
        <v>0</v>
      </c>
      <c r="O314" s="124">
        <v>464848</v>
      </c>
      <c r="P314" s="125">
        <v>0</v>
      </c>
      <c r="R314" s="126">
        <v>3473.5988133315768</v>
      </c>
    </row>
    <row r="315" spans="1:18">
      <c r="A315" s="10">
        <v>1734</v>
      </c>
      <c r="B315" s="11" t="s">
        <v>350</v>
      </c>
      <c r="C315" s="100">
        <v>8422530.1746235341</v>
      </c>
      <c r="D315" s="100">
        <v>8717223</v>
      </c>
      <c r="E315" s="107">
        <v>159499</v>
      </c>
      <c r="F315" s="124">
        <v>7758925</v>
      </c>
      <c r="G315" s="124">
        <v>143157</v>
      </c>
      <c r="H315" s="124">
        <v>557895</v>
      </c>
      <c r="I315" s="124">
        <v>4985</v>
      </c>
      <c r="J315" s="124">
        <v>81029</v>
      </c>
      <c r="K315" s="124">
        <v>11357</v>
      </c>
      <c r="L315" s="124">
        <v>27423</v>
      </c>
      <c r="M315" s="124">
        <v>0</v>
      </c>
      <c r="N315" s="124">
        <v>0</v>
      </c>
      <c r="O315" s="124">
        <v>291951</v>
      </c>
      <c r="P315" s="125">
        <v>0</v>
      </c>
      <c r="R315" s="126">
        <v>16393.103673611469</v>
      </c>
    </row>
    <row r="316" spans="1:18">
      <c r="A316" s="10">
        <v>1735</v>
      </c>
      <c r="B316" s="11" t="s">
        <v>351</v>
      </c>
      <c r="C316" s="100">
        <v>5782369.0524533056</v>
      </c>
      <c r="D316" s="100">
        <v>6332622</v>
      </c>
      <c r="E316" s="107">
        <v>58800</v>
      </c>
      <c r="F316" s="124">
        <v>5375976</v>
      </c>
      <c r="G316" s="124">
        <v>48087</v>
      </c>
      <c r="H316" s="124">
        <v>515400</v>
      </c>
      <c r="I316" s="124">
        <v>5076</v>
      </c>
      <c r="J316" s="124">
        <v>71713</v>
      </c>
      <c r="K316" s="124">
        <v>0</v>
      </c>
      <c r="L316" s="124">
        <v>22679</v>
      </c>
      <c r="M316" s="124">
        <v>5637</v>
      </c>
      <c r="N316" s="124">
        <v>0</v>
      </c>
      <c r="O316" s="124">
        <v>346854</v>
      </c>
      <c r="P316" s="125">
        <v>0</v>
      </c>
      <c r="R316" s="126">
        <v>16623.283184655316</v>
      </c>
    </row>
    <row r="317" spans="1:18">
      <c r="A317" s="10">
        <v>1740</v>
      </c>
      <c r="B317" s="11" t="s">
        <v>352</v>
      </c>
      <c r="C317" s="100">
        <v>3854917.0998329218</v>
      </c>
      <c r="D317" s="100">
        <v>3661676</v>
      </c>
      <c r="E317" s="107">
        <v>59209</v>
      </c>
      <c r="F317" s="124">
        <v>3147311</v>
      </c>
      <c r="G317" s="124">
        <v>56977</v>
      </c>
      <c r="H317" s="124">
        <v>223587</v>
      </c>
      <c r="I317" s="124">
        <v>1021</v>
      </c>
      <c r="J317" s="124">
        <v>19621</v>
      </c>
      <c r="K317" s="124">
        <v>0</v>
      </c>
      <c r="L317" s="124">
        <v>83075</v>
      </c>
      <c r="M317" s="124">
        <v>122</v>
      </c>
      <c r="N317" s="124">
        <v>0</v>
      </c>
      <c r="O317" s="124">
        <v>188082</v>
      </c>
      <c r="P317" s="125">
        <v>1089</v>
      </c>
      <c r="R317" s="126">
        <v>10138.35155976633</v>
      </c>
    </row>
    <row r="318" spans="1:18">
      <c r="A318" s="10">
        <v>1742</v>
      </c>
      <c r="B318" s="11" t="s">
        <v>353</v>
      </c>
      <c r="C318" s="100">
        <v>5593756.9297297616</v>
      </c>
      <c r="D318" s="100">
        <v>5540645</v>
      </c>
      <c r="E318" s="107">
        <v>139086</v>
      </c>
      <c r="F318" s="124">
        <v>4663026</v>
      </c>
      <c r="G318" s="124">
        <v>135524</v>
      </c>
      <c r="H318" s="124">
        <v>423387</v>
      </c>
      <c r="I318" s="124">
        <v>2838</v>
      </c>
      <c r="J318" s="124">
        <v>22488</v>
      </c>
      <c r="K318" s="124">
        <v>0</v>
      </c>
      <c r="L318" s="124">
        <v>22748</v>
      </c>
      <c r="M318" s="124">
        <v>724</v>
      </c>
      <c r="N318" s="124">
        <v>0</v>
      </c>
      <c r="O318" s="124">
        <v>408996</v>
      </c>
      <c r="P318" s="125">
        <v>0</v>
      </c>
      <c r="R318" s="126">
        <v>1896.6678703809634</v>
      </c>
    </row>
    <row r="319" spans="1:18">
      <c r="A319" s="10">
        <v>1771</v>
      </c>
      <c r="B319" s="11" t="s">
        <v>354</v>
      </c>
      <c r="C319" s="100">
        <v>9536964.2648679409</v>
      </c>
      <c r="D319" s="100">
        <v>10634861</v>
      </c>
      <c r="E319" s="107">
        <v>216159</v>
      </c>
      <c r="F319" s="124">
        <v>9154420</v>
      </c>
      <c r="G319" s="124">
        <v>200807</v>
      </c>
      <c r="H319" s="124">
        <v>715708</v>
      </c>
      <c r="I319" s="124">
        <v>1369</v>
      </c>
      <c r="J319" s="124">
        <v>156510</v>
      </c>
      <c r="K319" s="124">
        <v>2676</v>
      </c>
      <c r="L319" s="124">
        <v>40090</v>
      </c>
      <c r="M319" s="124">
        <v>11307</v>
      </c>
      <c r="N319" s="124">
        <v>0</v>
      </c>
      <c r="O319" s="124">
        <v>568133</v>
      </c>
      <c r="P319" s="125">
        <v>0</v>
      </c>
      <c r="R319" s="126">
        <v>20889.691145414701</v>
      </c>
    </row>
    <row r="320" spans="1:18">
      <c r="A320" s="10">
        <v>1773</v>
      </c>
      <c r="B320" s="11" t="s">
        <v>355</v>
      </c>
      <c r="C320" s="100">
        <v>2651760.0833630017</v>
      </c>
      <c r="D320" s="100">
        <v>2790925</v>
      </c>
      <c r="E320" s="107">
        <v>68617</v>
      </c>
      <c r="F320" s="124">
        <v>2424211</v>
      </c>
      <c r="G320" s="124">
        <v>57639</v>
      </c>
      <c r="H320" s="124">
        <v>179935</v>
      </c>
      <c r="I320" s="124">
        <v>1616</v>
      </c>
      <c r="J320" s="124">
        <v>25914</v>
      </c>
      <c r="K320" s="124">
        <v>0</v>
      </c>
      <c r="L320" s="124">
        <v>36599</v>
      </c>
      <c r="M320" s="124">
        <v>9362</v>
      </c>
      <c r="N320" s="124">
        <v>0</v>
      </c>
      <c r="O320" s="124">
        <v>124266</v>
      </c>
      <c r="P320" s="125">
        <v>0</v>
      </c>
      <c r="R320" s="126">
        <v>2549.0668097832486</v>
      </c>
    </row>
    <row r="321" spans="1:18">
      <c r="A321" s="10">
        <v>1774</v>
      </c>
      <c r="B321" s="11" t="s">
        <v>356</v>
      </c>
      <c r="C321" s="100">
        <v>3150626.9019329012</v>
      </c>
      <c r="D321" s="100">
        <v>3217459</v>
      </c>
      <c r="E321" s="107">
        <v>80233</v>
      </c>
      <c r="F321" s="124">
        <v>2516081</v>
      </c>
      <c r="G321" s="124">
        <v>70752</v>
      </c>
      <c r="H321" s="124">
        <v>383188</v>
      </c>
      <c r="I321" s="124">
        <v>1316</v>
      </c>
      <c r="J321" s="124">
        <v>7735</v>
      </c>
      <c r="K321" s="124">
        <v>260</v>
      </c>
      <c r="L321" s="124">
        <v>31668</v>
      </c>
      <c r="M321" s="124">
        <v>7905</v>
      </c>
      <c r="N321" s="124">
        <v>0</v>
      </c>
      <c r="O321" s="124">
        <v>278787</v>
      </c>
      <c r="P321" s="125">
        <v>0</v>
      </c>
      <c r="R321" s="126">
        <v>11334.45159644249</v>
      </c>
    </row>
    <row r="322" spans="1:18">
      <c r="A322" s="10">
        <v>1783</v>
      </c>
      <c r="B322" s="11" t="s">
        <v>357</v>
      </c>
      <c r="C322" s="100">
        <v>19062161.588376716</v>
      </c>
      <c r="D322" s="100">
        <v>18062569</v>
      </c>
      <c r="E322" s="107">
        <v>365229</v>
      </c>
      <c r="F322" s="124">
        <v>16308384</v>
      </c>
      <c r="G322" s="124">
        <v>336827</v>
      </c>
      <c r="H322" s="124">
        <v>1081390</v>
      </c>
      <c r="I322" s="124">
        <v>12526</v>
      </c>
      <c r="J322" s="124">
        <v>106544</v>
      </c>
      <c r="K322" s="124">
        <v>439</v>
      </c>
      <c r="L322" s="124">
        <v>9143</v>
      </c>
      <c r="M322" s="124">
        <v>6608</v>
      </c>
      <c r="N322" s="124">
        <v>0</v>
      </c>
      <c r="O322" s="124">
        <v>557108</v>
      </c>
      <c r="P322" s="125">
        <v>8829</v>
      </c>
      <c r="R322" s="126">
        <v>8370.2282460284496</v>
      </c>
    </row>
    <row r="323" spans="1:18">
      <c r="A323" s="10">
        <v>1842</v>
      </c>
      <c r="B323" s="11" t="s">
        <v>358</v>
      </c>
      <c r="C323" s="100">
        <v>2153166.9068053695</v>
      </c>
      <c r="D323" s="100">
        <v>2035286</v>
      </c>
      <c r="E323" s="107">
        <v>87709</v>
      </c>
      <c r="F323" s="124">
        <v>1853218</v>
      </c>
      <c r="G323" s="124">
        <v>87035</v>
      </c>
      <c r="H323" s="124">
        <v>116220</v>
      </c>
      <c r="I323" s="124">
        <v>674</v>
      </c>
      <c r="J323" s="124">
        <v>0</v>
      </c>
      <c r="K323" s="124">
        <v>0</v>
      </c>
      <c r="L323" s="124">
        <v>0</v>
      </c>
      <c r="M323" s="124">
        <v>0</v>
      </c>
      <c r="N323" s="124">
        <v>0</v>
      </c>
      <c r="O323" s="124">
        <v>65848</v>
      </c>
      <c r="P323" s="125">
        <v>0</v>
      </c>
      <c r="R323" s="126">
        <v>0</v>
      </c>
    </row>
    <row r="324" spans="1:18">
      <c r="A324" s="10">
        <v>1859</v>
      </c>
      <c r="B324" s="11" t="s">
        <v>359</v>
      </c>
      <c r="C324" s="100">
        <v>7835806.7341281949</v>
      </c>
      <c r="D324" s="100">
        <v>8109806</v>
      </c>
      <c r="E324" s="107">
        <v>98580</v>
      </c>
      <c r="F324" s="124">
        <v>6939865</v>
      </c>
      <c r="G324" s="124">
        <v>95375</v>
      </c>
      <c r="H324" s="124">
        <v>525426</v>
      </c>
      <c r="I324" s="124">
        <v>1165</v>
      </c>
      <c r="J324" s="124">
        <v>76900</v>
      </c>
      <c r="K324" s="124">
        <v>0</v>
      </c>
      <c r="L324" s="124">
        <v>31921</v>
      </c>
      <c r="M324" s="124">
        <v>2040</v>
      </c>
      <c r="N324" s="124">
        <v>0</v>
      </c>
      <c r="O324" s="124">
        <v>535694</v>
      </c>
      <c r="P324" s="125">
        <v>0</v>
      </c>
      <c r="R324" s="126">
        <v>15068.812224678606</v>
      </c>
    </row>
    <row r="325" spans="1:18">
      <c r="A325" s="10">
        <v>1876</v>
      </c>
      <c r="B325" s="11" t="s">
        <v>360</v>
      </c>
      <c r="C325" s="100">
        <v>4550756.4905657833</v>
      </c>
      <c r="D325" s="100">
        <v>4548774</v>
      </c>
      <c r="E325" s="107">
        <v>149836</v>
      </c>
      <c r="F325" s="124">
        <v>3614665</v>
      </c>
      <c r="G325" s="124">
        <v>121949</v>
      </c>
      <c r="H325" s="124">
        <v>416217</v>
      </c>
      <c r="I325" s="124">
        <v>22313</v>
      </c>
      <c r="J325" s="124">
        <v>44644</v>
      </c>
      <c r="K325" s="124">
        <v>0</v>
      </c>
      <c r="L325" s="124">
        <v>12037</v>
      </c>
      <c r="M325" s="124">
        <v>5574</v>
      </c>
      <c r="N325" s="124">
        <v>0</v>
      </c>
      <c r="O325" s="124">
        <v>461211</v>
      </c>
      <c r="P325" s="125">
        <v>0</v>
      </c>
      <c r="R325" s="126">
        <v>6524.1306517774019</v>
      </c>
    </row>
    <row r="326" spans="1:18">
      <c r="A326" s="10">
        <v>1883</v>
      </c>
      <c r="B326" s="11" t="s">
        <v>361</v>
      </c>
      <c r="C326" s="100">
        <v>37761427.493716769</v>
      </c>
      <c r="D326" s="100">
        <v>38990939</v>
      </c>
      <c r="E326" s="107">
        <v>769920</v>
      </c>
      <c r="F326" s="124">
        <v>35854321</v>
      </c>
      <c r="G326" s="124">
        <v>751051</v>
      </c>
      <c r="H326" s="124">
        <v>2077310</v>
      </c>
      <c r="I326" s="124">
        <v>7315</v>
      </c>
      <c r="J326" s="124">
        <v>240133</v>
      </c>
      <c r="K326" s="124">
        <v>0</v>
      </c>
      <c r="L326" s="124">
        <v>55174</v>
      </c>
      <c r="M326" s="124">
        <v>8038</v>
      </c>
      <c r="N326" s="124">
        <v>0</v>
      </c>
      <c r="O326" s="124">
        <v>764001</v>
      </c>
      <c r="P326" s="125">
        <v>3516</v>
      </c>
      <c r="R326" s="126">
        <v>13231.543240087112</v>
      </c>
    </row>
    <row r="327" spans="1:18">
      <c r="A327" s="10">
        <v>1884</v>
      </c>
      <c r="B327" s="11" t="s">
        <v>362</v>
      </c>
      <c r="C327" s="100">
        <v>3759160.4641654366</v>
      </c>
      <c r="D327" s="100">
        <v>3354137</v>
      </c>
      <c r="E327" s="107">
        <v>87423</v>
      </c>
      <c r="F327" s="124">
        <v>2939643</v>
      </c>
      <c r="G327" s="124">
        <v>82826</v>
      </c>
      <c r="H327" s="124">
        <v>282378</v>
      </c>
      <c r="I327" s="124">
        <v>2847</v>
      </c>
      <c r="J327" s="124">
        <v>32883</v>
      </c>
      <c r="K327" s="124">
        <v>0</v>
      </c>
      <c r="L327" s="124">
        <v>10121</v>
      </c>
      <c r="M327" s="124">
        <v>1750</v>
      </c>
      <c r="N327" s="124">
        <v>0</v>
      </c>
      <c r="O327" s="124">
        <v>89112</v>
      </c>
      <c r="P327" s="125">
        <v>0</v>
      </c>
      <c r="R327" s="126">
        <v>1800.6832261623099</v>
      </c>
    </row>
    <row r="328" spans="1:18">
      <c r="A328" s="10">
        <v>1891</v>
      </c>
      <c r="B328" s="11" t="s">
        <v>363</v>
      </c>
      <c r="C328" s="100">
        <v>6773027.0852345023</v>
      </c>
      <c r="D328" s="100">
        <v>6944233</v>
      </c>
      <c r="E328" s="107">
        <v>162538</v>
      </c>
      <c r="F328" s="124">
        <v>5621155</v>
      </c>
      <c r="G328" s="124">
        <v>152942</v>
      </c>
      <c r="H328" s="124">
        <v>791275</v>
      </c>
      <c r="I328" s="124">
        <v>1178</v>
      </c>
      <c r="J328" s="124">
        <v>122500</v>
      </c>
      <c r="K328" s="124">
        <v>208</v>
      </c>
      <c r="L328" s="124">
        <v>22731</v>
      </c>
      <c r="M328" s="124">
        <v>4585</v>
      </c>
      <c r="N328" s="124">
        <v>0</v>
      </c>
      <c r="O328" s="124">
        <v>386572</v>
      </c>
      <c r="P328" s="125">
        <v>3625</v>
      </c>
      <c r="R328" s="126">
        <v>1564.8534049363457</v>
      </c>
    </row>
    <row r="329" spans="1:18">
      <c r="A329" s="10">
        <v>1892</v>
      </c>
      <c r="B329" s="11" t="s">
        <v>364</v>
      </c>
      <c r="C329" s="100">
        <v>7383038.3635397162</v>
      </c>
      <c r="D329" s="100">
        <v>7582928</v>
      </c>
      <c r="E329" s="107">
        <v>108275</v>
      </c>
      <c r="F329" s="124">
        <v>6817167</v>
      </c>
      <c r="G329" s="124">
        <v>71587</v>
      </c>
      <c r="H329" s="124">
        <v>475206</v>
      </c>
      <c r="I329" s="124">
        <v>4143</v>
      </c>
      <c r="J329" s="124">
        <v>25585</v>
      </c>
      <c r="K329" s="124">
        <v>0</v>
      </c>
      <c r="L329" s="124">
        <v>44671</v>
      </c>
      <c r="M329" s="124">
        <v>30508</v>
      </c>
      <c r="N329" s="124">
        <v>0</v>
      </c>
      <c r="O329" s="124">
        <v>220299</v>
      </c>
      <c r="P329" s="125">
        <v>2037</v>
      </c>
      <c r="R329" s="126">
        <v>4532.9613436005893</v>
      </c>
    </row>
    <row r="330" spans="1:18">
      <c r="A330" s="10">
        <v>1894</v>
      </c>
      <c r="B330" s="11" t="s">
        <v>365</v>
      </c>
      <c r="C330" s="100">
        <v>6209274.6798604429</v>
      </c>
      <c r="D330" s="100">
        <v>5534555</v>
      </c>
      <c r="E330" s="107">
        <v>39074</v>
      </c>
      <c r="F330" s="124">
        <v>4039630</v>
      </c>
      <c r="G330" s="124">
        <v>34948</v>
      </c>
      <c r="H330" s="124">
        <v>733023</v>
      </c>
      <c r="I330" s="124">
        <v>2221</v>
      </c>
      <c r="J330" s="124">
        <v>137551</v>
      </c>
      <c r="K330" s="124">
        <v>850</v>
      </c>
      <c r="L330" s="124">
        <v>5765</v>
      </c>
      <c r="M330" s="124">
        <v>0</v>
      </c>
      <c r="N330" s="124">
        <v>0</v>
      </c>
      <c r="O330" s="124">
        <v>618586</v>
      </c>
      <c r="P330" s="125">
        <v>1055</v>
      </c>
      <c r="R330" s="126">
        <v>38747.920249248215</v>
      </c>
    </row>
    <row r="331" spans="1:18">
      <c r="A331" s="10">
        <v>1895</v>
      </c>
      <c r="B331" s="11" t="s">
        <v>366</v>
      </c>
      <c r="C331" s="100">
        <v>16596510.695231903</v>
      </c>
      <c r="D331" s="100">
        <v>20638375</v>
      </c>
      <c r="E331" s="107">
        <v>344953</v>
      </c>
      <c r="F331" s="124">
        <v>18696267</v>
      </c>
      <c r="G331" s="124">
        <v>322303</v>
      </c>
      <c r="H331" s="124">
        <v>1215614</v>
      </c>
      <c r="I331" s="124">
        <v>15070</v>
      </c>
      <c r="J331" s="124">
        <v>73519</v>
      </c>
      <c r="K331" s="124">
        <v>0</v>
      </c>
      <c r="L331" s="124">
        <v>140831</v>
      </c>
      <c r="M331" s="124">
        <v>7580</v>
      </c>
      <c r="N331" s="124">
        <v>0</v>
      </c>
      <c r="O331" s="124">
        <v>512144</v>
      </c>
      <c r="P331" s="125">
        <v>0</v>
      </c>
      <c r="R331" s="126">
        <v>6812.1552133106406</v>
      </c>
    </row>
    <row r="332" spans="1:18">
      <c r="A332" s="10">
        <v>1896</v>
      </c>
      <c r="B332" s="11" t="s">
        <v>367</v>
      </c>
      <c r="C332" s="100">
        <v>2906028.1886388562</v>
      </c>
      <c r="D332" s="100">
        <v>3130321</v>
      </c>
      <c r="E332" s="107">
        <v>36607</v>
      </c>
      <c r="F332" s="124">
        <v>2508351</v>
      </c>
      <c r="G332" s="124">
        <v>34932</v>
      </c>
      <c r="H332" s="124">
        <v>349777</v>
      </c>
      <c r="I332" s="124">
        <v>660</v>
      </c>
      <c r="J332" s="124">
        <v>47771</v>
      </c>
      <c r="K332" s="124">
        <v>1015</v>
      </c>
      <c r="L332" s="124">
        <v>11248</v>
      </c>
      <c r="M332" s="124">
        <v>0</v>
      </c>
      <c r="N332" s="124">
        <v>0</v>
      </c>
      <c r="O332" s="124">
        <v>213174</v>
      </c>
      <c r="P332" s="125">
        <v>0</v>
      </c>
      <c r="R332" s="126">
        <v>1785.427388670603</v>
      </c>
    </row>
    <row r="333" spans="1:18">
      <c r="A333" s="10">
        <v>1900</v>
      </c>
      <c r="B333" s="11" t="s">
        <v>368</v>
      </c>
      <c r="C333" s="100">
        <v>29957248.566455785</v>
      </c>
      <c r="D333" s="100">
        <v>33956719</v>
      </c>
      <c r="E333" s="107">
        <v>977218</v>
      </c>
      <c r="F333" s="124">
        <v>29492718</v>
      </c>
      <c r="G333" s="124">
        <v>538467</v>
      </c>
      <c r="H333" s="124">
        <v>2570586</v>
      </c>
      <c r="I333" s="124">
        <v>40077</v>
      </c>
      <c r="J333" s="124">
        <v>187728</v>
      </c>
      <c r="K333" s="124">
        <v>0</v>
      </c>
      <c r="L333" s="124">
        <v>1044876</v>
      </c>
      <c r="M333" s="124">
        <v>372341</v>
      </c>
      <c r="N333" s="124">
        <v>0</v>
      </c>
      <c r="O333" s="124">
        <v>660811</v>
      </c>
      <c r="P333" s="125">
        <v>26333</v>
      </c>
      <c r="R333" s="126">
        <v>58585.076134186951</v>
      </c>
    </row>
    <row r="334" spans="1:18">
      <c r="A334" s="10">
        <v>1901</v>
      </c>
      <c r="B334" s="11" t="s">
        <v>369</v>
      </c>
      <c r="C334" s="100">
        <v>4602130.1894939076</v>
      </c>
      <c r="D334" s="100">
        <v>4321322</v>
      </c>
      <c r="E334" s="107">
        <v>61090</v>
      </c>
      <c r="F334" s="124">
        <v>3714375</v>
      </c>
      <c r="G334" s="124">
        <v>51265</v>
      </c>
      <c r="H334" s="124">
        <v>325679</v>
      </c>
      <c r="I334" s="124">
        <v>3516</v>
      </c>
      <c r="J334" s="124">
        <v>73584</v>
      </c>
      <c r="K334" s="124">
        <v>0</v>
      </c>
      <c r="L334" s="124">
        <v>65103</v>
      </c>
      <c r="M334" s="124">
        <v>6309</v>
      </c>
      <c r="N334" s="124">
        <v>0</v>
      </c>
      <c r="O334" s="124">
        <v>142581</v>
      </c>
      <c r="P334" s="125">
        <v>0</v>
      </c>
      <c r="R334" s="126">
        <v>3180.4889726344368</v>
      </c>
    </row>
    <row r="335" spans="1:18">
      <c r="A335" s="10">
        <v>1903</v>
      </c>
      <c r="B335" s="11" t="s">
        <v>370</v>
      </c>
      <c r="C335" s="100">
        <v>3266050.8518154589</v>
      </c>
      <c r="D335" s="100">
        <v>3218597</v>
      </c>
      <c r="E335" s="107">
        <v>68759</v>
      </c>
      <c r="F335" s="124">
        <v>3003142</v>
      </c>
      <c r="G335" s="124">
        <v>68241</v>
      </c>
      <c r="H335" s="124">
        <v>199046</v>
      </c>
      <c r="I335" s="124">
        <v>518</v>
      </c>
      <c r="J335" s="124">
        <v>16409</v>
      </c>
      <c r="K335" s="124">
        <v>0</v>
      </c>
      <c r="L335" s="124">
        <v>0</v>
      </c>
      <c r="M335" s="124">
        <v>0</v>
      </c>
      <c r="N335" s="124">
        <v>0</v>
      </c>
      <c r="O335" s="124">
        <v>0</v>
      </c>
      <c r="P335" s="125">
        <v>0</v>
      </c>
      <c r="R335" s="126">
        <v>178.83231726389363</v>
      </c>
    </row>
    <row r="336" spans="1:18">
      <c r="A336" s="10">
        <v>1904</v>
      </c>
      <c r="B336" s="11" t="s">
        <v>371</v>
      </c>
      <c r="C336" s="100">
        <v>11419780.64915202</v>
      </c>
      <c r="D336" s="100">
        <v>11168895</v>
      </c>
      <c r="E336" s="107">
        <v>167444</v>
      </c>
      <c r="F336" s="124">
        <v>9831274</v>
      </c>
      <c r="G336" s="124">
        <v>155518</v>
      </c>
      <c r="H336" s="124">
        <v>1002204</v>
      </c>
      <c r="I336" s="124">
        <v>8824</v>
      </c>
      <c r="J336" s="124">
        <v>53922</v>
      </c>
      <c r="K336" s="124">
        <v>0</v>
      </c>
      <c r="L336" s="124">
        <v>69197</v>
      </c>
      <c r="M336" s="124">
        <v>3102</v>
      </c>
      <c r="N336" s="124">
        <v>0</v>
      </c>
      <c r="O336" s="124">
        <v>212298</v>
      </c>
      <c r="P336" s="125">
        <v>0</v>
      </c>
      <c r="R336" s="126">
        <v>8844.2186414304997</v>
      </c>
    </row>
    <row r="337" spans="1:18">
      <c r="A337" s="10">
        <v>1911</v>
      </c>
      <c r="B337" s="11" t="s">
        <v>372</v>
      </c>
      <c r="C337" s="100">
        <v>8933149.5384290963</v>
      </c>
      <c r="D337" s="100">
        <v>6611126</v>
      </c>
      <c r="E337" s="107">
        <v>203533</v>
      </c>
      <c r="F337" s="124">
        <v>5979355</v>
      </c>
      <c r="G337" s="124">
        <v>179326</v>
      </c>
      <c r="H337" s="124">
        <v>54747</v>
      </c>
      <c r="I337" s="124">
        <v>1674</v>
      </c>
      <c r="J337" s="124">
        <v>373192</v>
      </c>
      <c r="K337" s="124">
        <v>0</v>
      </c>
      <c r="L337" s="124">
        <v>34487</v>
      </c>
      <c r="M337" s="124">
        <v>22533</v>
      </c>
      <c r="N337" s="124">
        <v>0</v>
      </c>
      <c r="O337" s="124">
        <v>169345</v>
      </c>
      <c r="P337" s="125">
        <v>0</v>
      </c>
      <c r="R337" s="126">
        <v>7667.4709171280774</v>
      </c>
    </row>
    <row r="338" spans="1:18">
      <c r="A338" s="10">
        <v>1916</v>
      </c>
      <c r="B338" s="11" t="s">
        <v>373</v>
      </c>
      <c r="C338" s="100">
        <v>24135605.908294383</v>
      </c>
      <c r="D338" s="100">
        <v>27167033.960000001</v>
      </c>
      <c r="E338" s="107">
        <v>801271.38000000012</v>
      </c>
      <c r="F338" s="124">
        <v>24817938.34</v>
      </c>
      <c r="G338" s="124">
        <v>761494.68</v>
      </c>
      <c r="H338" s="124">
        <v>1667402.37</v>
      </c>
      <c r="I338" s="124">
        <v>22799.91</v>
      </c>
      <c r="J338" s="124">
        <v>167944.77</v>
      </c>
      <c r="K338" s="124">
        <v>0</v>
      </c>
      <c r="L338" s="124">
        <v>249066.87</v>
      </c>
      <c r="M338" s="124">
        <v>16976.79</v>
      </c>
      <c r="N338" s="124">
        <v>0</v>
      </c>
      <c r="O338" s="124">
        <v>264681.61</v>
      </c>
      <c r="P338" s="125">
        <v>0</v>
      </c>
      <c r="R338" s="126">
        <v>14890.544938432924</v>
      </c>
    </row>
    <row r="339" spans="1:18">
      <c r="A339" s="10">
        <v>1924</v>
      </c>
      <c r="B339" s="11" t="s">
        <v>374</v>
      </c>
      <c r="C339" s="100">
        <v>7651328.5356857814</v>
      </c>
      <c r="D339" s="100">
        <v>7200274</v>
      </c>
      <c r="E339" s="107">
        <v>133291</v>
      </c>
      <c r="F339" s="124">
        <v>6338043</v>
      </c>
      <c r="G339" s="124">
        <v>124655</v>
      </c>
      <c r="H339" s="124">
        <v>565324</v>
      </c>
      <c r="I339" s="124">
        <v>3793</v>
      </c>
      <c r="J339" s="124">
        <v>59535</v>
      </c>
      <c r="K339" s="124">
        <v>0</v>
      </c>
      <c r="L339" s="124">
        <v>11286</v>
      </c>
      <c r="M339" s="124">
        <v>4843</v>
      </c>
      <c r="N339" s="124">
        <v>0</v>
      </c>
      <c r="O339" s="124">
        <v>226086</v>
      </c>
      <c r="P339" s="125">
        <v>0</v>
      </c>
      <c r="R339" s="126">
        <v>13562.580787881689</v>
      </c>
    </row>
    <row r="340" spans="1:18">
      <c r="A340" s="10">
        <v>1926</v>
      </c>
      <c r="B340" s="11" t="s">
        <v>375</v>
      </c>
      <c r="C340" s="100">
        <v>6845846.2268643929</v>
      </c>
      <c r="D340" s="100">
        <v>6976500</v>
      </c>
      <c r="E340" s="107">
        <v>174621</v>
      </c>
      <c r="F340" s="124">
        <v>6397841</v>
      </c>
      <c r="G340" s="124">
        <v>153318</v>
      </c>
      <c r="H340" s="124">
        <v>349978</v>
      </c>
      <c r="I340" s="124">
        <v>21303</v>
      </c>
      <c r="J340" s="124">
        <v>24960</v>
      </c>
      <c r="K340" s="124">
        <v>0</v>
      </c>
      <c r="L340" s="124">
        <v>0</v>
      </c>
      <c r="M340" s="124">
        <v>0</v>
      </c>
      <c r="N340" s="124">
        <v>0</v>
      </c>
      <c r="O340" s="124">
        <v>203721</v>
      </c>
      <c r="P340" s="125">
        <v>0</v>
      </c>
      <c r="R340" s="126">
        <v>1731.5375553086953</v>
      </c>
    </row>
    <row r="341" spans="1:18">
      <c r="A341" s="10">
        <v>1930</v>
      </c>
      <c r="B341" s="11" t="s">
        <v>377</v>
      </c>
      <c r="C341" s="100">
        <v>32267130.662922148</v>
      </c>
      <c r="D341" s="100">
        <v>34472266</v>
      </c>
      <c r="E341" s="107">
        <v>737846</v>
      </c>
      <c r="F341" s="124">
        <v>31220585</v>
      </c>
      <c r="G341" s="124">
        <v>691392</v>
      </c>
      <c r="H341" s="124">
        <v>2792010</v>
      </c>
      <c r="I341" s="124">
        <v>15292</v>
      </c>
      <c r="J341" s="124">
        <v>173682</v>
      </c>
      <c r="K341" s="124">
        <v>309</v>
      </c>
      <c r="L341" s="124">
        <v>83947</v>
      </c>
      <c r="M341" s="124">
        <v>30853</v>
      </c>
      <c r="N341" s="124">
        <v>0</v>
      </c>
      <c r="O341" s="124">
        <v>202042</v>
      </c>
      <c r="P341" s="125">
        <v>0</v>
      </c>
      <c r="R341" s="126">
        <v>8776.898020765706</v>
      </c>
    </row>
    <row r="342" spans="1:18">
      <c r="A342" s="10">
        <v>1931</v>
      </c>
      <c r="B342" s="11" t="s">
        <v>378</v>
      </c>
      <c r="C342" s="100">
        <v>9315695.8561487403</v>
      </c>
      <c r="D342" s="100">
        <v>10170842</v>
      </c>
      <c r="E342" s="107">
        <v>330922</v>
      </c>
      <c r="F342" s="124">
        <v>8777262</v>
      </c>
      <c r="G342" s="124">
        <v>295022</v>
      </c>
      <c r="H342" s="124">
        <v>740165</v>
      </c>
      <c r="I342" s="124">
        <v>22667</v>
      </c>
      <c r="J342" s="124">
        <v>138005</v>
      </c>
      <c r="K342" s="124">
        <v>0</v>
      </c>
      <c r="L342" s="124">
        <v>80696</v>
      </c>
      <c r="M342" s="124">
        <v>13233</v>
      </c>
      <c r="N342" s="124">
        <v>0</v>
      </c>
      <c r="O342" s="124">
        <v>434714</v>
      </c>
      <c r="P342" s="125">
        <v>0</v>
      </c>
      <c r="R342" s="126">
        <v>23081.587722811099</v>
      </c>
    </row>
    <row r="343" spans="1:18">
      <c r="A343" s="10">
        <v>1940</v>
      </c>
      <c r="B343" s="11" t="s">
        <v>379</v>
      </c>
      <c r="C343" s="100">
        <v>12347543.355087528</v>
      </c>
      <c r="D343" s="100">
        <v>11949349</v>
      </c>
      <c r="E343" s="107">
        <v>217522</v>
      </c>
      <c r="F343" s="124">
        <v>10192228</v>
      </c>
      <c r="G343" s="124">
        <v>185412</v>
      </c>
      <c r="H343" s="124">
        <v>923068</v>
      </c>
      <c r="I343" s="124">
        <v>10200</v>
      </c>
      <c r="J343" s="124">
        <v>211322</v>
      </c>
      <c r="K343" s="124">
        <v>380</v>
      </c>
      <c r="L343" s="124">
        <v>293211</v>
      </c>
      <c r="M343" s="124">
        <v>21530</v>
      </c>
      <c r="N343" s="124">
        <v>0</v>
      </c>
      <c r="O343" s="124">
        <v>329520</v>
      </c>
      <c r="P343" s="125">
        <v>0</v>
      </c>
      <c r="R343" s="126">
        <v>19971.021338680319</v>
      </c>
    </row>
    <row r="344" spans="1:18">
      <c r="A344" s="10">
        <v>1942</v>
      </c>
      <c r="B344" s="11" t="s">
        <v>380</v>
      </c>
      <c r="C344" s="100">
        <v>12751156.995468341</v>
      </c>
      <c r="D344" s="100">
        <v>12530734</v>
      </c>
      <c r="E344" s="107">
        <v>233727</v>
      </c>
      <c r="F344" s="124">
        <v>11279823</v>
      </c>
      <c r="G344" s="124">
        <v>216791</v>
      </c>
      <c r="H344" s="124">
        <v>906348</v>
      </c>
      <c r="I344" s="124">
        <v>5044</v>
      </c>
      <c r="J344" s="124">
        <v>87441</v>
      </c>
      <c r="K344" s="124">
        <v>0</v>
      </c>
      <c r="L344" s="124">
        <v>66419</v>
      </c>
      <c r="M344" s="124">
        <v>11892</v>
      </c>
      <c r="N344" s="124">
        <v>0</v>
      </c>
      <c r="O344" s="124">
        <v>190703</v>
      </c>
      <c r="P344" s="125">
        <v>0</v>
      </c>
      <c r="R344" s="126">
        <v>13858.445154792611</v>
      </c>
    </row>
    <row r="345" spans="1:18">
      <c r="A345" s="10">
        <v>1945</v>
      </c>
      <c r="B345" s="11" t="s">
        <v>381</v>
      </c>
      <c r="C345" s="100">
        <v>9868638.7022573873</v>
      </c>
      <c r="D345" s="100">
        <v>11026798</v>
      </c>
      <c r="E345" s="107">
        <v>226194</v>
      </c>
      <c r="F345" s="124">
        <v>9644560</v>
      </c>
      <c r="G345" s="124">
        <v>185890</v>
      </c>
      <c r="H345" s="124">
        <v>959763</v>
      </c>
      <c r="I345" s="124">
        <v>1579</v>
      </c>
      <c r="J345" s="124">
        <v>76843</v>
      </c>
      <c r="K345" s="124">
        <v>0</v>
      </c>
      <c r="L345" s="124">
        <v>83748</v>
      </c>
      <c r="M345" s="124">
        <v>38725</v>
      </c>
      <c r="N345" s="124">
        <v>0</v>
      </c>
      <c r="O345" s="124">
        <v>261884</v>
      </c>
      <c r="P345" s="125">
        <v>0</v>
      </c>
      <c r="R345" s="126">
        <v>6617.7845430459338</v>
      </c>
    </row>
    <row r="346" spans="1:18">
      <c r="A346" s="10">
        <v>1948</v>
      </c>
      <c r="B346" s="11" t="s">
        <v>382</v>
      </c>
      <c r="C346" s="100">
        <v>12525619.604235858</v>
      </c>
      <c r="D346" s="100">
        <v>12458899</v>
      </c>
      <c r="E346" s="107">
        <v>460602</v>
      </c>
      <c r="F346" s="124">
        <v>10263533</v>
      </c>
      <c r="G346" s="124">
        <v>333692</v>
      </c>
      <c r="H346" s="124">
        <v>750957</v>
      </c>
      <c r="I346" s="124">
        <v>7038</v>
      </c>
      <c r="J346" s="124">
        <v>33336</v>
      </c>
      <c r="K346" s="124">
        <v>72</v>
      </c>
      <c r="L346" s="124">
        <v>70300</v>
      </c>
      <c r="M346" s="124">
        <v>13757</v>
      </c>
      <c r="N346" s="124">
        <v>0</v>
      </c>
      <c r="O346" s="124">
        <v>1340773</v>
      </c>
      <c r="P346" s="125">
        <v>106043</v>
      </c>
      <c r="R346" s="126">
        <v>8172.4673896544755</v>
      </c>
    </row>
    <row r="347" spans="1:18">
      <c r="A347" s="10">
        <v>1949</v>
      </c>
      <c r="B347" s="11" t="s">
        <v>383</v>
      </c>
      <c r="C347" s="100">
        <v>14702296.915616021</v>
      </c>
      <c r="D347" s="100">
        <v>15596898</v>
      </c>
      <c r="E347" s="107">
        <v>238813</v>
      </c>
      <c r="F347" s="124">
        <v>13669453</v>
      </c>
      <c r="G347" s="124">
        <v>208783</v>
      </c>
      <c r="H347" s="124">
        <v>1265597</v>
      </c>
      <c r="I347" s="124">
        <v>5345</v>
      </c>
      <c r="J347" s="124">
        <v>207985</v>
      </c>
      <c r="K347" s="124">
        <v>3658</v>
      </c>
      <c r="L347" s="124">
        <v>128506</v>
      </c>
      <c r="M347" s="124">
        <v>21027</v>
      </c>
      <c r="N347" s="124">
        <v>0</v>
      </c>
      <c r="O347" s="124">
        <v>325357</v>
      </c>
      <c r="P347" s="125">
        <v>0</v>
      </c>
      <c r="R347" s="126">
        <v>10833.114829821046</v>
      </c>
    </row>
    <row r="348" spans="1:18">
      <c r="A348" s="10">
        <v>1950</v>
      </c>
      <c r="B348" s="11" t="s">
        <v>384</v>
      </c>
      <c r="C348" s="100">
        <v>7583806.0781921083</v>
      </c>
      <c r="D348" s="100">
        <v>7587587</v>
      </c>
      <c r="E348" s="107">
        <v>248041</v>
      </c>
      <c r="F348" s="124">
        <v>6615585</v>
      </c>
      <c r="G348" s="124">
        <v>217215</v>
      </c>
      <c r="H348" s="124">
        <v>571412</v>
      </c>
      <c r="I348" s="124">
        <v>15562</v>
      </c>
      <c r="J348" s="124">
        <v>50090</v>
      </c>
      <c r="K348" s="124">
        <v>0</v>
      </c>
      <c r="L348" s="124">
        <v>80980</v>
      </c>
      <c r="M348" s="124">
        <v>15264</v>
      </c>
      <c r="N348" s="124">
        <v>0</v>
      </c>
      <c r="O348" s="124">
        <v>269520</v>
      </c>
      <c r="P348" s="125">
        <v>0</v>
      </c>
      <c r="R348" s="126">
        <v>2071.6155993946541</v>
      </c>
    </row>
    <row r="349" spans="1:18">
      <c r="A349" s="10">
        <v>1952</v>
      </c>
      <c r="B349" s="11" t="s">
        <v>385</v>
      </c>
      <c r="C349" s="100">
        <v>27034140.226857204</v>
      </c>
      <c r="D349" s="100">
        <v>27070538</v>
      </c>
      <c r="E349" s="107">
        <v>627696</v>
      </c>
      <c r="F349" s="124">
        <v>24372664</v>
      </c>
      <c r="G349" s="124">
        <v>577571</v>
      </c>
      <c r="H349" s="124">
        <v>1620064</v>
      </c>
      <c r="I349" s="124">
        <v>46217</v>
      </c>
      <c r="J349" s="124">
        <v>249477</v>
      </c>
      <c r="K349" s="124">
        <v>3908</v>
      </c>
      <c r="L349" s="124">
        <v>133963</v>
      </c>
      <c r="M349" s="124">
        <v>0</v>
      </c>
      <c r="N349" s="124">
        <v>0</v>
      </c>
      <c r="O349" s="124">
        <v>694370</v>
      </c>
      <c r="P349" s="125">
        <v>0</v>
      </c>
      <c r="R349" s="126">
        <v>28015.367944955367</v>
      </c>
    </row>
    <row r="350" spans="1:18">
      <c r="A350" s="10">
        <v>1954</v>
      </c>
      <c r="B350" s="11" t="s">
        <v>591</v>
      </c>
      <c r="C350" s="100">
        <v>7144697.7251594607</v>
      </c>
      <c r="D350" s="100">
        <v>6495394</v>
      </c>
      <c r="E350" s="107">
        <v>105911</v>
      </c>
      <c r="F350" s="124">
        <v>5822336</v>
      </c>
      <c r="G350" s="124">
        <v>104330</v>
      </c>
      <c r="H350" s="124">
        <v>349402</v>
      </c>
      <c r="I350" s="124">
        <v>1095</v>
      </c>
      <c r="J350" s="124">
        <v>90997</v>
      </c>
      <c r="K350" s="124">
        <v>0</v>
      </c>
      <c r="L350" s="124">
        <v>9384</v>
      </c>
      <c r="M350" s="124">
        <v>486</v>
      </c>
      <c r="N350" s="124">
        <v>0</v>
      </c>
      <c r="O350" s="124">
        <v>223275</v>
      </c>
      <c r="P350" s="125">
        <v>0</v>
      </c>
      <c r="R350" s="126">
        <v>4281.0281383556021</v>
      </c>
    </row>
    <row r="351" spans="1:18">
      <c r="A351" s="10">
        <v>1955</v>
      </c>
      <c r="B351" s="11" t="s">
        <v>386</v>
      </c>
      <c r="C351" s="100">
        <v>7046442.9512346452</v>
      </c>
      <c r="D351" s="100">
        <v>5485662.5899999999</v>
      </c>
      <c r="E351" s="107">
        <v>182804.06999999998</v>
      </c>
      <c r="F351" s="124">
        <v>4666327.49</v>
      </c>
      <c r="G351" s="124">
        <v>145662.32999999999</v>
      </c>
      <c r="H351" s="124">
        <v>285477.46999999997</v>
      </c>
      <c r="I351" s="124">
        <v>8882.2199999999993</v>
      </c>
      <c r="J351" s="124">
        <v>18106.990000000002</v>
      </c>
      <c r="K351" s="124">
        <v>0</v>
      </c>
      <c r="L351" s="124">
        <v>38149.129999999997</v>
      </c>
      <c r="M351" s="124">
        <v>16327.97</v>
      </c>
      <c r="N351" s="124">
        <v>0</v>
      </c>
      <c r="O351" s="124">
        <v>477601.51</v>
      </c>
      <c r="P351" s="125">
        <v>11931.55</v>
      </c>
      <c r="R351" s="126">
        <v>4554.785666679003</v>
      </c>
    </row>
    <row r="352" spans="1:18">
      <c r="A352" s="10">
        <v>1959</v>
      </c>
      <c r="B352" s="11" t="s">
        <v>592</v>
      </c>
      <c r="C352" s="100">
        <v>7250490.9877493549</v>
      </c>
      <c r="D352" s="100">
        <v>7540213</v>
      </c>
      <c r="E352" s="107">
        <v>84153</v>
      </c>
      <c r="F352" s="124">
        <v>6480151</v>
      </c>
      <c r="G352" s="124">
        <v>40221</v>
      </c>
      <c r="H352" s="124">
        <v>568708</v>
      </c>
      <c r="I352" s="124">
        <v>-119</v>
      </c>
      <c r="J352" s="124">
        <v>36112</v>
      </c>
      <c r="K352" s="124">
        <v>0</v>
      </c>
      <c r="L352" s="124">
        <v>8954</v>
      </c>
      <c r="M352" s="124">
        <v>358</v>
      </c>
      <c r="N352" s="124">
        <v>0</v>
      </c>
      <c r="O352" s="124">
        <v>446288</v>
      </c>
      <c r="P352" s="125">
        <v>43693</v>
      </c>
      <c r="R352" s="126">
        <v>2159.6191804810724</v>
      </c>
    </row>
    <row r="353" spans="1:18">
      <c r="A353" s="10">
        <v>1960</v>
      </c>
      <c r="B353" s="11" t="s">
        <v>593</v>
      </c>
      <c r="C353" s="100">
        <v>7383259.4910156401</v>
      </c>
      <c r="D353" s="100">
        <v>6711799</v>
      </c>
      <c r="E353" s="107">
        <v>144148</v>
      </c>
      <c r="F353" s="124">
        <v>5598477</v>
      </c>
      <c r="G353" s="124">
        <v>142595</v>
      </c>
      <c r="H353" s="124">
        <v>431550</v>
      </c>
      <c r="I353" s="124">
        <v>1322</v>
      </c>
      <c r="J353" s="124">
        <v>15323</v>
      </c>
      <c r="K353" s="124">
        <v>0</v>
      </c>
      <c r="L353" s="124">
        <v>46221</v>
      </c>
      <c r="M353" s="124">
        <v>231</v>
      </c>
      <c r="N353" s="124">
        <v>0</v>
      </c>
      <c r="O353" s="124">
        <v>620228</v>
      </c>
      <c r="P353" s="125">
        <v>0</v>
      </c>
      <c r="R353" s="126">
        <v>8713.8377339782292</v>
      </c>
    </row>
    <row r="354" spans="1:18">
      <c r="A354" s="10">
        <v>1961</v>
      </c>
      <c r="B354" s="11" t="s">
        <v>594</v>
      </c>
      <c r="C354" s="100">
        <v>10134968.188388098</v>
      </c>
      <c r="D354" s="100">
        <v>10168029</v>
      </c>
      <c r="E354" s="107">
        <v>233891</v>
      </c>
      <c r="F354" s="124">
        <v>8938105</v>
      </c>
      <c r="G354" s="124">
        <v>219937</v>
      </c>
      <c r="H354" s="124">
        <v>711124</v>
      </c>
      <c r="I354" s="124">
        <v>13771</v>
      </c>
      <c r="J354" s="124">
        <v>82162</v>
      </c>
      <c r="K354" s="124">
        <v>0</v>
      </c>
      <c r="L354" s="124">
        <v>77187</v>
      </c>
      <c r="M354" s="124">
        <v>183</v>
      </c>
      <c r="N354" s="124">
        <v>0</v>
      </c>
      <c r="O354" s="124">
        <v>359451</v>
      </c>
      <c r="P354" s="125">
        <v>0</v>
      </c>
      <c r="R354" s="126">
        <v>1935.2312373738885</v>
      </c>
    </row>
    <row r="355" spans="1:18">
      <c r="A355" s="10">
        <v>1963</v>
      </c>
      <c r="B355" s="11" t="s">
        <v>595</v>
      </c>
      <c r="C355" s="100">
        <v>12299395.20033085</v>
      </c>
      <c r="D355" s="100">
        <v>12028779</v>
      </c>
      <c r="E355" s="107">
        <v>170368</v>
      </c>
      <c r="F355" s="124">
        <v>10490924</v>
      </c>
      <c r="G355" s="124">
        <v>128207</v>
      </c>
      <c r="H355" s="124">
        <v>787628</v>
      </c>
      <c r="I355" s="124">
        <v>1426</v>
      </c>
      <c r="J355" s="124">
        <v>66585</v>
      </c>
      <c r="K355" s="124">
        <v>0</v>
      </c>
      <c r="L355" s="124">
        <v>113370</v>
      </c>
      <c r="M355" s="124">
        <v>40735</v>
      </c>
      <c r="N355" s="124">
        <v>0</v>
      </c>
      <c r="O355" s="124">
        <v>570272</v>
      </c>
      <c r="P355" s="125">
        <v>0</v>
      </c>
      <c r="R355" s="126">
        <v>4880.5260486778498</v>
      </c>
    </row>
    <row r="356" spans="1:18">
      <c r="A356" s="10">
        <v>1966</v>
      </c>
      <c r="B356" s="11" t="s">
        <v>596</v>
      </c>
      <c r="C356" s="100">
        <v>14923736.713367797</v>
      </c>
      <c r="D356" s="100">
        <v>16080826</v>
      </c>
      <c r="E356" s="107">
        <v>466953</v>
      </c>
      <c r="F356" s="124">
        <v>13901149</v>
      </c>
      <c r="G356" s="124">
        <v>405717</v>
      </c>
      <c r="H356" s="124">
        <v>1243601</v>
      </c>
      <c r="I356" s="124">
        <v>8566</v>
      </c>
      <c r="J356" s="124">
        <v>64457</v>
      </c>
      <c r="K356" s="124">
        <v>0</v>
      </c>
      <c r="L356" s="124">
        <v>141042</v>
      </c>
      <c r="M356" s="124">
        <v>36493</v>
      </c>
      <c r="N356" s="124">
        <v>0</v>
      </c>
      <c r="O356" s="124">
        <v>730577</v>
      </c>
      <c r="P356" s="125">
        <v>16177</v>
      </c>
      <c r="R356" s="126">
        <v>23233.870927622294</v>
      </c>
    </row>
    <row r="357" spans="1:18">
      <c r="A357" s="10">
        <v>1969</v>
      </c>
      <c r="B357" s="11" t="s">
        <v>597</v>
      </c>
      <c r="C357" s="100">
        <v>14673363.723101208</v>
      </c>
      <c r="D357" s="100">
        <v>14383601</v>
      </c>
      <c r="E357" s="107">
        <v>240298</v>
      </c>
      <c r="F357" s="124">
        <v>11969169</v>
      </c>
      <c r="G357" s="124">
        <v>209297</v>
      </c>
      <c r="H357" s="124">
        <v>1522063</v>
      </c>
      <c r="I357" s="124">
        <v>7641</v>
      </c>
      <c r="J357" s="124">
        <v>178901</v>
      </c>
      <c r="K357" s="124">
        <v>11603</v>
      </c>
      <c r="L357" s="124">
        <v>124932</v>
      </c>
      <c r="M357" s="124">
        <v>11207</v>
      </c>
      <c r="N357" s="124">
        <v>0</v>
      </c>
      <c r="O357" s="124">
        <v>588536</v>
      </c>
      <c r="P357" s="125">
        <v>550</v>
      </c>
      <c r="R357" s="126">
        <v>20968.15248266557</v>
      </c>
    </row>
    <row r="358" spans="1:18">
      <c r="A358" s="10">
        <v>1970</v>
      </c>
      <c r="B358" s="11" t="s">
        <v>598</v>
      </c>
      <c r="C358" s="100">
        <v>15616301.495181138</v>
      </c>
      <c r="D358" s="100">
        <v>15095065</v>
      </c>
      <c r="E358" s="107">
        <v>354875</v>
      </c>
      <c r="F358" s="124">
        <v>12933397</v>
      </c>
      <c r="G358" s="124">
        <v>317888</v>
      </c>
      <c r="H358" s="124">
        <v>1332318</v>
      </c>
      <c r="I358" s="124">
        <v>18902</v>
      </c>
      <c r="J358" s="124">
        <v>126768</v>
      </c>
      <c r="K358" s="124">
        <v>0</v>
      </c>
      <c r="L358" s="124">
        <v>87408</v>
      </c>
      <c r="M358" s="124">
        <v>15873</v>
      </c>
      <c r="N358" s="124">
        <v>0</v>
      </c>
      <c r="O358" s="124">
        <v>615174</v>
      </c>
      <c r="P358" s="125">
        <v>2212</v>
      </c>
      <c r="R358" s="126">
        <v>10888.642123073732</v>
      </c>
    </row>
    <row r="359" spans="1:18">
      <c r="A359" s="10">
        <v>1978</v>
      </c>
      <c r="B359" s="11" t="s">
        <v>599</v>
      </c>
      <c r="C359" s="100">
        <v>4889470.0247817524</v>
      </c>
      <c r="D359" s="100">
        <v>4735087</v>
      </c>
      <c r="E359" s="108">
        <v>83837</v>
      </c>
      <c r="F359" s="127">
        <v>3936845</v>
      </c>
      <c r="G359" s="124">
        <v>72655</v>
      </c>
      <c r="H359" s="124">
        <v>282681</v>
      </c>
      <c r="I359" s="124">
        <v>1552</v>
      </c>
      <c r="J359" s="124">
        <v>0</v>
      </c>
      <c r="K359" s="124">
        <v>0</v>
      </c>
      <c r="L359" s="124">
        <v>17623</v>
      </c>
      <c r="M359" s="124">
        <v>9630</v>
      </c>
      <c r="N359" s="124">
        <v>0</v>
      </c>
      <c r="O359" s="124">
        <v>497938</v>
      </c>
      <c r="P359" s="125">
        <v>0</v>
      </c>
      <c r="R359" s="126">
        <v>5479.0351547182263</v>
      </c>
    </row>
    <row r="360" spans="1:18">
      <c r="A360" s="10"/>
      <c r="B360" s="11"/>
      <c r="C360" s="11"/>
      <c r="D360" s="4"/>
      <c r="E360" s="12"/>
      <c r="I360" s="100"/>
      <c r="R360" s="100"/>
    </row>
    <row r="361" spans="1:18">
      <c r="A361" s="10"/>
      <c r="B361" s="11"/>
      <c r="C361" s="11"/>
      <c r="D361" s="4"/>
      <c r="E361" s="12"/>
      <c r="I361" s="100"/>
      <c r="R361" s="100"/>
    </row>
    <row r="362" spans="1:18">
      <c r="A362" s="10"/>
      <c r="B362" s="11"/>
      <c r="C362" s="11"/>
      <c r="D362" s="4"/>
      <c r="E362" s="12"/>
      <c r="I362" s="100"/>
      <c r="R362" s="100"/>
    </row>
    <row r="363" spans="1:18">
      <c r="A363" s="10"/>
      <c r="B363" s="11"/>
      <c r="C363" s="11"/>
      <c r="D363" s="4"/>
      <c r="E363" s="12"/>
      <c r="I363" s="100"/>
      <c r="R363" s="100"/>
    </row>
    <row r="364" spans="1:18">
      <c r="A364" s="10"/>
      <c r="B364" s="11"/>
      <c r="C364" s="11"/>
      <c r="D364" s="4"/>
      <c r="E364" s="12"/>
      <c r="I364" s="100"/>
      <c r="R364" s="100"/>
    </row>
    <row r="365" spans="1:18">
      <c r="A365" s="10"/>
      <c r="B365" s="11"/>
      <c r="C365" s="11"/>
      <c r="D365" s="4"/>
      <c r="E365" s="12"/>
      <c r="I365" s="100"/>
      <c r="R365" s="100"/>
    </row>
    <row r="366" spans="1:18">
      <c r="A366" s="10"/>
      <c r="B366" s="11"/>
      <c r="C366" s="11"/>
      <c r="D366" s="4"/>
      <c r="E366" s="12"/>
      <c r="I366" s="100"/>
      <c r="R366" s="100"/>
    </row>
    <row r="367" spans="1:18">
      <c r="A367" s="10"/>
      <c r="B367" s="11"/>
      <c r="C367" s="11"/>
      <c r="D367" s="4"/>
      <c r="E367" s="12"/>
      <c r="I367" s="100"/>
      <c r="R367" s="100"/>
    </row>
    <row r="368" spans="1:18">
      <c r="A368" s="10"/>
      <c r="B368" s="11"/>
      <c r="C368" s="11"/>
      <c r="D368" s="4"/>
      <c r="E368" s="12"/>
      <c r="I368" s="100"/>
      <c r="R368" s="100"/>
    </row>
    <row r="369" spans="1:18">
      <c r="A369" s="10"/>
      <c r="B369" s="11"/>
      <c r="C369" s="11"/>
      <c r="D369" s="4"/>
      <c r="E369" s="12"/>
      <c r="I369" s="100"/>
      <c r="R369" s="100"/>
    </row>
    <row r="370" spans="1:18">
      <c r="A370" s="10"/>
      <c r="B370" s="11"/>
      <c r="C370" s="11"/>
      <c r="D370" s="4"/>
      <c r="E370" s="12"/>
      <c r="I370" s="100"/>
      <c r="R370" s="100"/>
    </row>
    <row r="371" spans="1:18">
      <c r="A371" s="10"/>
      <c r="B371" s="11"/>
      <c r="C371" s="11"/>
      <c r="D371" s="4"/>
      <c r="E371" s="12"/>
      <c r="I371" s="100"/>
      <c r="R371" s="100"/>
    </row>
    <row r="372" spans="1:18">
      <c r="A372" s="10"/>
      <c r="B372" s="11"/>
      <c r="C372" s="11"/>
      <c r="D372" s="4"/>
      <c r="E372" s="12"/>
      <c r="I372" s="100"/>
      <c r="R372" s="100"/>
    </row>
    <row r="373" spans="1:18">
      <c r="A373" s="10"/>
      <c r="B373" s="11"/>
      <c r="C373" s="11"/>
      <c r="D373" s="4"/>
      <c r="E373" s="12"/>
      <c r="I373" s="100"/>
      <c r="R373" s="100"/>
    </row>
    <row r="374" spans="1:18">
      <c r="A374" s="10"/>
      <c r="B374" s="11"/>
      <c r="C374" s="11"/>
      <c r="D374" s="4"/>
      <c r="E374" s="12"/>
      <c r="I374" s="100"/>
      <c r="R374" s="100"/>
    </row>
    <row r="375" spans="1:18">
      <c r="A375" s="10"/>
      <c r="B375" s="11"/>
      <c r="C375" s="11"/>
      <c r="D375" s="4"/>
      <c r="E375" s="12"/>
      <c r="I375" s="100"/>
      <c r="R375" s="100"/>
    </row>
    <row r="376" spans="1:18">
      <c r="A376" s="10"/>
      <c r="B376" s="11"/>
      <c r="C376" s="11"/>
      <c r="D376" s="4"/>
      <c r="E376" s="12"/>
      <c r="I376" s="100"/>
      <c r="R376" s="100"/>
    </row>
    <row r="377" spans="1:18">
      <c r="A377" s="10"/>
      <c r="B377" s="11"/>
      <c r="C377" s="11"/>
      <c r="D377" s="4"/>
      <c r="E377" s="12"/>
      <c r="I377" s="100"/>
      <c r="R377" s="100"/>
    </row>
    <row r="378" spans="1:18">
      <c r="A378" s="10"/>
      <c r="B378" s="11"/>
      <c r="C378" s="11"/>
      <c r="D378" s="4"/>
      <c r="E378" s="12"/>
      <c r="I378" s="100"/>
      <c r="R378" s="100"/>
    </row>
    <row r="379" spans="1:18">
      <c r="A379" s="10"/>
      <c r="B379" s="11"/>
      <c r="C379" s="11"/>
      <c r="D379" s="4"/>
      <c r="E379" s="12"/>
      <c r="I379" s="100"/>
      <c r="R379" s="100"/>
    </row>
    <row r="380" spans="1:18">
      <c r="A380" s="10"/>
      <c r="B380" s="11"/>
      <c r="C380" s="11"/>
      <c r="D380" s="4"/>
      <c r="E380" s="12"/>
      <c r="I380" s="100"/>
      <c r="R380" s="100"/>
    </row>
    <row r="381" spans="1:18">
      <c r="A381" s="10"/>
      <c r="B381" s="11"/>
      <c r="C381" s="11"/>
      <c r="D381" s="4"/>
      <c r="E381" s="12"/>
      <c r="I381" s="100"/>
      <c r="R381" s="100"/>
    </row>
    <row r="382" spans="1:18">
      <c r="A382" s="10"/>
      <c r="B382" s="11"/>
      <c r="C382" s="11"/>
      <c r="D382" s="4"/>
      <c r="E382" s="12"/>
      <c r="I382" s="100"/>
      <c r="R382" s="100"/>
    </row>
    <row r="383" spans="1:18">
      <c r="A383" s="10"/>
      <c r="B383" s="11"/>
      <c r="C383" s="11"/>
      <c r="D383" s="4"/>
      <c r="E383" s="12"/>
      <c r="I383" s="100"/>
      <c r="R383" s="100"/>
    </row>
    <row r="384" spans="1:18">
      <c r="A384" s="10"/>
      <c r="B384" s="11"/>
      <c r="C384" s="11"/>
      <c r="D384" s="4"/>
      <c r="E384" s="12"/>
      <c r="I384" s="100"/>
      <c r="R384" s="100"/>
    </row>
    <row r="385" spans="1:18">
      <c r="A385" s="7"/>
      <c r="B385" s="4"/>
      <c r="C385" s="11"/>
      <c r="D385" s="4"/>
      <c r="E385" s="12"/>
      <c r="I385" s="100"/>
      <c r="R385" s="100"/>
    </row>
    <row r="386" spans="1:18">
      <c r="A386" s="7"/>
      <c r="B386" s="4"/>
      <c r="C386" s="11"/>
      <c r="D386" s="4"/>
      <c r="E386" s="12"/>
      <c r="I386" s="100"/>
      <c r="R386" s="100"/>
    </row>
    <row r="387" spans="1:18">
      <c r="A387" s="7"/>
      <c r="B387" s="4"/>
      <c r="C387" s="11"/>
      <c r="D387" s="4"/>
      <c r="E387" s="12"/>
      <c r="I387" s="100"/>
      <c r="R387" s="100"/>
    </row>
    <row r="388" spans="1:18">
      <c r="A388" s="7"/>
      <c r="B388" s="4"/>
      <c r="C388" s="11"/>
      <c r="D388" s="4"/>
      <c r="E388" s="12"/>
      <c r="I388" s="100"/>
      <c r="R388" s="100"/>
    </row>
    <row r="389" spans="1:18">
      <c r="A389" s="7"/>
      <c r="B389" s="4"/>
      <c r="C389" s="11"/>
      <c r="D389" s="4"/>
      <c r="E389" s="12"/>
      <c r="I389" s="100"/>
      <c r="R389" s="100"/>
    </row>
    <row r="390" spans="1:18">
      <c r="A390" s="7"/>
      <c r="B390" s="4"/>
      <c r="C390" s="11"/>
      <c r="D390" s="4"/>
      <c r="E390" s="12"/>
      <c r="I390" s="100"/>
      <c r="R390" s="100"/>
    </row>
    <row r="391" spans="1:18">
      <c r="A391" s="7"/>
      <c r="B391" s="4"/>
      <c r="C391" s="11"/>
      <c r="D391" s="4"/>
      <c r="E391" s="12"/>
      <c r="I391" s="100"/>
      <c r="R391" s="100"/>
    </row>
    <row r="392" spans="1:18">
      <c r="A392" s="7"/>
      <c r="B392" s="4"/>
      <c r="C392" s="11"/>
      <c r="D392" s="4"/>
      <c r="E392" s="12"/>
      <c r="I392" s="100"/>
      <c r="R392" s="100"/>
    </row>
    <row r="393" spans="1:18">
      <c r="A393" s="7"/>
      <c r="B393" s="4"/>
      <c r="C393" s="109"/>
      <c r="D393" s="109"/>
      <c r="E393" s="110"/>
      <c r="R393" s="124"/>
    </row>
    <row r="394" spans="1:18">
      <c r="A394" s="7"/>
      <c r="B394" s="4"/>
      <c r="C394" s="109"/>
      <c r="D394" s="109"/>
      <c r="E394" s="110"/>
      <c r="R394" s="124"/>
    </row>
    <row r="395" spans="1:18">
      <c r="A395" s="7"/>
      <c r="B395" s="4"/>
      <c r="C395" s="109"/>
      <c r="D395" s="109"/>
      <c r="E395" s="110"/>
      <c r="R395" s="124"/>
    </row>
  </sheetData>
  <mergeCells count="1">
    <mergeCell ref="F1:P1"/>
  </mergeCells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C595F-6BBC-4097-8D83-1FC41971128E}">
  <dimension ref="A1:R359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R5" sqref="R5"/>
    </sheetView>
  </sheetViews>
  <sheetFormatPr defaultRowHeight="15"/>
  <cols>
    <col min="1" max="1" width="9.140625" style="90"/>
    <col min="2" max="2" width="30.5703125" bestFit="1" customWidth="1"/>
    <col min="3" max="3" width="21" bestFit="1" customWidth="1"/>
    <col min="4" max="4" width="11" bestFit="1" customWidth="1"/>
    <col min="5" max="5" width="10" bestFit="1" customWidth="1"/>
    <col min="18" max="18" width="11" bestFit="1" customWidth="1"/>
  </cols>
  <sheetData>
    <row r="1" spans="1:18">
      <c r="A1" s="91"/>
      <c r="B1" s="95" t="s">
        <v>604</v>
      </c>
      <c r="C1" s="91" t="s">
        <v>0</v>
      </c>
      <c r="F1" t="s">
        <v>993</v>
      </c>
    </row>
    <row r="2" spans="1:18">
      <c r="A2" s="91"/>
      <c r="B2" s="91"/>
      <c r="C2" s="93" t="s">
        <v>2</v>
      </c>
      <c r="D2" t="s">
        <v>3</v>
      </c>
      <c r="E2" t="s">
        <v>4</v>
      </c>
      <c r="F2" t="s">
        <v>994</v>
      </c>
      <c r="G2" t="s">
        <v>995</v>
      </c>
      <c r="H2" t="s">
        <v>996</v>
      </c>
      <c r="I2" t="s">
        <v>997</v>
      </c>
      <c r="J2" t="s">
        <v>998</v>
      </c>
      <c r="K2" t="s">
        <v>999</v>
      </c>
      <c r="L2" t="s">
        <v>1000</v>
      </c>
      <c r="M2" t="s">
        <v>1001</v>
      </c>
      <c r="N2" t="s">
        <v>1002</v>
      </c>
      <c r="O2" t="s">
        <v>1003</v>
      </c>
      <c r="P2" t="s">
        <v>1004</v>
      </c>
    </row>
    <row r="3" spans="1:18">
      <c r="A3" s="91"/>
      <c r="B3" s="91" t="s">
        <v>5</v>
      </c>
      <c r="C3" s="93" t="s">
        <v>387</v>
      </c>
      <c r="D3" t="s">
        <v>1005</v>
      </c>
      <c r="E3" t="s">
        <v>1005</v>
      </c>
      <c r="F3" t="s">
        <v>1005</v>
      </c>
      <c r="G3" t="s">
        <v>1005</v>
      </c>
      <c r="H3" t="s">
        <v>1005</v>
      </c>
      <c r="I3" t="s">
        <v>1005</v>
      </c>
      <c r="J3" t="s">
        <v>1005</v>
      </c>
      <c r="K3" t="s">
        <v>1005</v>
      </c>
      <c r="L3" t="s">
        <v>1005</v>
      </c>
      <c r="M3" t="s">
        <v>1005</v>
      </c>
      <c r="N3" t="s">
        <v>1005</v>
      </c>
      <c r="O3" t="s">
        <v>1005</v>
      </c>
      <c r="P3" t="s">
        <v>1005</v>
      </c>
    </row>
    <row r="4" spans="1:18">
      <c r="A4" s="91">
        <v>0</v>
      </c>
      <c r="B4" s="91" t="s">
        <v>600</v>
      </c>
      <c r="C4" s="98">
        <f>SUM(C5:C359)</f>
        <v>6333790889</v>
      </c>
      <c r="D4">
        <v>6181721503</v>
      </c>
      <c r="E4">
        <v>129090151</v>
      </c>
      <c r="F4">
        <v>5570932788</v>
      </c>
      <c r="G4">
        <v>105540214</v>
      </c>
      <c r="H4">
        <v>319500806</v>
      </c>
      <c r="I4">
        <v>3590657</v>
      </c>
      <c r="J4">
        <v>28860531</v>
      </c>
      <c r="K4">
        <v>218307</v>
      </c>
      <c r="L4">
        <v>57264479</v>
      </c>
      <c r="M4">
        <v>18564464</v>
      </c>
      <c r="N4">
        <v>82175</v>
      </c>
      <c r="O4">
        <v>205162899</v>
      </c>
      <c r="P4">
        <v>1094334</v>
      </c>
      <c r="R4">
        <f>D4-E4</f>
        <v>6052631352</v>
      </c>
    </row>
    <row r="5" spans="1:18">
      <c r="A5" s="99">
        <v>3</v>
      </c>
      <c r="B5" s="100" t="s">
        <v>7</v>
      </c>
      <c r="C5" s="97">
        <v>6634386</v>
      </c>
      <c r="D5">
        <v>6475293</v>
      </c>
      <c r="E5">
        <v>92490</v>
      </c>
      <c r="F5">
        <v>5711304</v>
      </c>
      <c r="G5">
        <v>89208</v>
      </c>
      <c r="H5">
        <v>414978</v>
      </c>
      <c r="I5">
        <v>819</v>
      </c>
      <c r="J5">
        <v>15899</v>
      </c>
      <c r="K5">
        <v>208</v>
      </c>
      <c r="L5">
        <v>30837</v>
      </c>
      <c r="M5">
        <v>0</v>
      </c>
      <c r="N5">
        <v>0</v>
      </c>
      <c r="O5">
        <v>302275</v>
      </c>
      <c r="P5">
        <v>2255</v>
      </c>
    </row>
    <row r="6" spans="1:18">
      <c r="A6" s="99">
        <v>10</v>
      </c>
      <c r="B6" s="100" t="s">
        <v>10</v>
      </c>
      <c r="C6" s="97">
        <v>13604924</v>
      </c>
      <c r="D6">
        <v>13574759</v>
      </c>
      <c r="E6">
        <v>256457</v>
      </c>
      <c r="F6">
        <v>12263663</v>
      </c>
      <c r="G6">
        <v>215500</v>
      </c>
      <c r="H6">
        <v>741368</v>
      </c>
      <c r="I6">
        <v>36889</v>
      </c>
      <c r="J6">
        <v>59555</v>
      </c>
      <c r="K6">
        <v>0</v>
      </c>
      <c r="L6">
        <v>45557</v>
      </c>
      <c r="M6">
        <v>0</v>
      </c>
      <c r="N6">
        <v>0</v>
      </c>
      <c r="O6">
        <v>464616</v>
      </c>
      <c r="P6">
        <v>4068</v>
      </c>
    </row>
    <row r="7" spans="1:18">
      <c r="A7" s="99">
        <v>14</v>
      </c>
      <c r="B7" s="100" t="s">
        <v>11</v>
      </c>
      <c r="C7" s="97">
        <v>151939848</v>
      </c>
      <c r="D7">
        <v>170337995</v>
      </c>
      <c r="E7">
        <v>3795799</v>
      </c>
      <c r="F7">
        <v>157222597</v>
      </c>
      <c r="G7">
        <v>3382683</v>
      </c>
      <c r="H7">
        <v>7199221</v>
      </c>
      <c r="I7">
        <v>61995</v>
      </c>
      <c r="J7">
        <v>548038</v>
      </c>
      <c r="K7">
        <v>7861</v>
      </c>
      <c r="L7">
        <v>2745797</v>
      </c>
      <c r="M7">
        <v>340504</v>
      </c>
      <c r="N7">
        <v>2756</v>
      </c>
      <c r="O7">
        <v>2622342</v>
      </c>
      <c r="P7">
        <v>0</v>
      </c>
    </row>
    <row r="8" spans="1:18">
      <c r="A8" s="99">
        <v>24</v>
      </c>
      <c r="B8" s="100" t="s">
        <v>15</v>
      </c>
      <c r="C8" s="97">
        <v>3253128</v>
      </c>
      <c r="D8">
        <v>3222637</v>
      </c>
      <c r="E8">
        <v>89323</v>
      </c>
      <c r="F8">
        <v>2766496</v>
      </c>
      <c r="G8">
        <v>89323</v>
      </c>
      <c r="H8">
        <v>319723</v>
      </c>
      <c r="I8">
        <v>0</v>
      </c>
      <c r="J8">
        <v>17418</v>
      </c>
      <c r="K8">
        <v>0</v>
      </c>
      <c r="L8">
        <v>8103</v>
      </c>
      <c r="M8">
        <v>0</v>
      </c>
      <c r="N8">
        <v>0</v>
      </c>
      <c r="O8">
        <v>110897</v>
      </c>
      <c r="P8">
        <v>0</v>
      </c>
    </row>
    <row r="9" spans="1:18">
      <c r="A9" s="99">
        <v>34</v>
      </c>
      <c r="B9" s="100" t="s">
        <v>17</v>
      </c>
      <c r="C9" s="97">
        <v>88501593</v>
      </c>
      <c r="D9">
        <v>81324889</v>
      </c>
      <c r="E9">
        <v>1361722</v>
      </c>
      <c r="F9">
        <v>73582277</v>
      </c>
      <c r="G9">
        <v>1165057</v>
      </c>
      <c r="H9">
        <v>4277178</v>
      </c>
      <c r="I9">
        <v>29204</v>
      </c>
      <c r="J9">
        <v>337743</v>
      </c>
      <c r="K9">
        <v>1672</v>
      </c>
      <c r="L9">
        <v>809577</v>
      </c>
      <c r="M9">
        <v>165789</v>
      </c>
      <c r="N9">
        <v>0</v>
      </c>
      <c r="O9">
        <v>2318114</v>
      </c>
      <c r="P9">
        <v>0</v>
      </c>
    </row>
    <row r="10" spans="1:18">
      <c r="A10" s="99">
        <v>37</v>
      </c>
      <c r="B10" s="100" t="s">
        <v>18</v>
      </c>
      <c r="C10" s="97">
        <v>13824337</v>
      </c>
      <c r="D10">
        <v>14373533</v>
      </c>
      <c r="E10">
        <v>390052</v>
      </c>
      <c r="F10">
        <v>11969044</v>
      </c>
      <c r="G10">
        <v>337649</v>
      </c>
      <c r="H10">
        <v>802377</v>
      </c>
      <c r="I10">
        <v>225</v>
      </c>
      <c r="J10">
        <v>155734</v>
      </c>
      <c r="K10">
        <v>0</v>
      </c>
      <c r="L10">
        <v>182334</v>
      </c>
      <c r="M10">
        <v>34015</v>
      </c>
      <c r="N10">
        <v>0</v>
      </c>
      <c r="O10">
        <v>1264044</v>
      </c>
      <c r="P10">
        <v>18163</v>
      </c>
    </row>
    <row r="11" spans="1:18">
      <c r="A11" s="99">
        <v>47</v>
      </c>
      <c r="B11" s="100" t="s">
        <v>19</v>
      </c>
      <c r="C11" s="97">
        <v>13225364</v>
      </c>
      <c r="D11">
        <v>13905227</v>
      </c>
      <c r="E11">
        <v>380187</v>
      </c>
      <c r="F11">
        <v>12270151</v>
      </c>
      <c r="G11">
        <v>227527</v>
      </c>
      <c r="H11">
        <v>605751</v>
      </c>
      <c r="I11">
        <v>0</v>
      </c>
      <c r="J11">
        <v>41575</v>
      </c>
      <c r="K11">
        <v>719</v>
      </c>
      <c r="L11">
        <v>231174</v>
      </c>
      <c r="M11">
        <v>118026</v>
      </c>
      <c r="N11">
        <v>0</v>
      </c>
      <c r="O11">
        <v>756576</v>
      </c>
      <c r="P11">
        <v>33915</v>
      </c>
    </row>
    <row r="12" spans="1:18">
      <c r="A12" s="99">
        <v>50</v>
      </c>
      <c r="B12" s="100" t="s">
        <v>20</v>
      </c>
      <c r="C12" s="97">
        <v>4848597</v>
      </c>
      <c r="D12">
        <v>4072611</v>
      </c>
      <c r="E12">
        <v>48661</v>
      </c>
      <c r="F12">
        <v>3598959</v>
      </c>
      <c r="G12">
        <v>35159</v>
      </c>
      <c r="H12">
        <v>286891</v>
      </c>
      <c r="I12">
        <v>0</v>
      </c>
      <c r="J12">
        <v>11116</v>
      </c>
      <c r="K12">
        <v>0</v>
      </c>
      <c r="L12">
        <v>73762</v>
      </c>
      <c r="M12">
        <v>13502</v>
      </c>
      <c r="N12">
        <v>0</v>
      </c>
      <c r="O12">
        <v>101883</v>
      </c>
      <c r="P12">
        <v>0</v>
      </c>
    </row>
    <row r="13" spans="1:18">
      <c r="A13" s="99">
        <v>59</v>
      </c>
      <c r="B13" s="100" t="s">
        <v>24</v>
      </c>
      <c r="C13" s="97">
        <v>10133110</v>
      </c>
      <c r="D13">
        <v>9792371</v>
      </c>
      <c r="E13">
        <v>256338</v>
      </c>
      <c r="F13">
        <v>8147794</v>
      </c>
      <c r="G13">
        <v>180500</v>
      </c>
      <c r="H13">
        <v>943493</v>
      </c>
      <c r="I13">
        <v>16</v>
      </c>
      <c r="J13">
        <v>25768</v>
      </c>
      <c r="K13">
        <v>20</v>
      </c>
      <c r="L13">
        <v>99971</v>
      </c>
      <c r="M13">
        <v>75802</v>
      </c>
      <c r="N13">
        <v>0</v>
      </c>
      <c r="O13">
        <v>575345</v>
      </c>
      <c r="P13">
        <v>0</v>
      </c>
    </row>
    <row r="14" spans="1:18">
      <c r="A14" s="99">
        <v>60</v>
      </c>
      <c r="B14" s="100" t="s">
        <v>25</v>
      </c>
      <c r="C14" s="97">
        <v>209674</v>
      </c>
      <c r="D14">
        <v>199278</v>
      </c>
      <c r="E14">
        <v>7817</v>
      </c>
      <c r="F14">
        <v>68162</v>
      </c>
      <c r="G14">
        <v>0</v>
      </c>
      <c r="H14">
        <v>29150</v>
      </c>
      <c r="I14">
        <v>0</v>
      </c>
      <c r="J14">
        <v>0</v>
      </c>
      <c r="K14">
        <v>0</v>
      </c>
      <c r="L14">
        <v>7817</v>
      </c>
      <c r="M14">
        <v>7817</v>
      </c>
      <c r="N14">
        <v>0</v>
      </c>
      <c r="O14">
        <v>94149</v>
      </c>
      <c r="P14">
        <v>0</v>
      </c>
    </row>
    <row r="15" spans="1:18">
      <c r="A15" s="99">
        <v>72</v>
      </c>
      <c r="B15" s="100" t="s">
        <v>26</v>
      </c>
      <c r="C15" s="97">
        <v>7779685</v>
      </c>
      <c r="D15">
        <v>7862982</v>
      </c>
      <c r="E15">
        <v>205796</v>
      </c>
      <c r="F15">
        <v>6950597</v>
      </c>
      <c r="G15">
        <v>130957</v>
      </c>
      <c r="H15">
        <v>550607</v>
      </c>
      <c r="I15">
        <v>3562</v>
      </c>
      <c r="J15">
        <v>16919</v>
      </c>
      <c r="K15">
        <v>0</v>
      </c>
      <c r="L15">
        <v>118721</v>
      </c>
      <c r="M15">
        <v>71277</v>
      </c>
      <c r="N15">
        <v>0</v>
      </c>
      <c r="O15">
        <v>226138</v>
      </c>
      <c r="P15">
        <v>0</v>
      </c>
    </row>
    <row r="16" spans="1:18">
      <c r="A16" s="99">
        <v>74</v>
      </c>
      <c r="B16" s="100" t="s">
        <v>27</v>
      </c>
      <c r="C16" s="97">
        <v>19663939</v>
      </c>
      <c r="D16">
        <v>20514016</v>
      </c>
      <c r="E16">
        <v>446138</v>
      </c>
      <c r="F16">
        <v>17504666</v>
      </c>
      <c r="G16">
        <v>0</v>
      </c>
      <c r="H16">
        <v>1410518</v>
      </c>
      <c r="I16">
        <v>0</v>
      </c>
      <c r="J16">
        <v>204227</v>
      </c>
      <c r="K16">
        <v>1714</v>
      </c>
      <c r="L16">
        <v>651928</v>
      </c>
      <c r="M16">
        <v>444424</v>
      </c>
      <c r="N16">
        <v>0</v>
      </c>
      <c r="O16">
        <v>742677</v>
      </c>
      <c r="P16">
        <v>0</v>
      </c>
    </row>
    <row r="17" spans="1:16">
      <c r="A17" s="99">
        <v>80</v>
      </c>
      <c r="B17" s="100" t="s">
        <v>29</v>
      </c>
      <c r="C17" s="97">
        <v>82067623</v>
      </c>
      <c r="D17">
        <v>89853632</v>
      </c>
      <c r="E17">
        <v>3024375</v>
      </c>
      <c r="F17">
        <v>81183559</v>
      </c>
      <c r="G17">
        <v>1881175</v>
      </c>
      <c r="H17">
        <v>5129194</v>
      </c>
      <c r="I17">
        <v>126366</v>
      </c>
      <c r="J17">
        <v>557615</v>
      </c>
      <c r="K17">
        <v>1519</v>
      </c>
      <c r="L17">
        <v>1598026</v>
      </c>
      <c r="M17">
        <v>1015315</v>
      </c>
      <c r="N17">
        <v>0</v>
      </c>
      <c r="O17">
        <v>1385238</v>
      </c>
      <c r="P17">
        <v>0</v>
      </c>
    </row>
    <row r="18" spans="1:16">
      <c r="A18" s="99">
        <v>85</v>
      </c>
      <c r="B18" s="100" t="s">
        <v>30</v>
      </c>
      <c r="C18" s="97">
        <v>8459128</v>
      </c>
      <c r="D18">
        <v>8355957</v>
      </c>
      <c r="E18">
        <v>185697</v>
      </c>
      <c r="F18">
        <v>7209996</v>
      </c>
      <c r="G18">
        <v>175816</v>
      </c>
      <c r="H18">
        <v>579295</v>
      </c>
      <c r="I18">
        <v>900</v>
      </c>
      <c r="J18">
        <v>104512</v>
      </c>
      <c r="K18">
        <v>547</v>
      </c>
      <c r="L18">
        <v>50101</v>
      </c>
      <c r="M18">
        <v>8434</v>
      </c>
      <c r="N18">
        <v>0</v>
      </c>
      <c r="O18">
        <v>412053</v>
      </c>
      <c r="P18">
        <v>0</v>
      </c>
    </row>
    <row r="19" spans="1:16">
      <c r="A19" s="99">
        <v>86</v>
      </c>
      <c r="B19" s="100" t="s">
        <v>31</v>
      </c>
      <c r="C19" s="97">
        <v>8306167</v>
      </c>
      <c r="D19">
        <v>8197513</v>
      </c>
      <c r="E19">
        <v>371513</v>
      </c>
      <c r="F19">
        <v>6667124</v>
      </c>
      <c r="G19">
        <v>335540</v>
      </c>
      <c r="H19">
        <v>868980</v>
      </c>
      <c r="I19">
        <v>2047</v>
      </c>
      <c r="J19">
        <v>145447</v>
      </c>
      <c r="K19">
        <v>0</v>
      </c>
      <c r="L19">
        <v>206844</v>
      </c>
      <c r="M19">
        <v>33926</v>
      </c>
      <c r="N19">
        <v>0</v>
      </c>
      <c r="O19">
        <v>309118</v>
      </c>
      <c r="P19">
        <v>0</v>
      </c>
    </row>
    <row r="20" spans="1:16">
      <c r="A20" s="99">
        <v>88</v>
      </c>
      <c r="B20" s="100" t="s">
        <v>32</v>
      </c>
      <c r="C20" s="97">
        <v>163944</v>
      </c>
      <c r="D20">
        <v>151363</v>
      </c>
      <c r="E20">
        <v>2336</v>
      </c>
      <c r="F20">
        <v>123070</v>
      </c>
      <c r="G20">
        <v>2336</v>
      </c>
      <c r="H20">
        <v>16581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11712</v>
      </c>
      <c r="P20">
        <v>0</v>
      </c>
    </row>
    <row r="21" spans="1:16">
      <c r="A21" s="99">
        <v>90</v>
      </c>
      <c r="B21" s="100" t="s">
        <v>33</v>
      </c>
      <c r="C21" s="97">
        <v>26503038</v>
      </c>
      <c r="D21">
        <v>25843258</v>
      </c>
      <c r="E21">
        <v>532810</v>
      </c>
      <c r="F21">
        <v>23072281</v>
      </c>
      <c r="G21">
        <v>432845</v>
      </c>
      <c r="H21">
        <v>1769156</v>
      </c>
      <c r="I21">
        <v>6558</v>
      </c>
      <c r="J21">
        <v>95455</v>
      </c>
      <c r="K21">
        <v>0</v>
      </c>
      <c r="L21">
        <v>95455</v>
      </c>
      <c r="M21">
        <v>93407</v>
      </c>
      <c r="N21">
        <v>0</v>
      </c>
      <c r="O21">
        <v>810911</v>
      </c>
      <c r="P21">
        <v>0</v>
      </c>
    </row>
    <row r="22" spans="1:16">
      <c r="A22" s="99">
        <v>93</v>
      </c>
      <c r="B22" s="100" t="s">
        <v>34</v>
      </c>
      <c r="C22" s="97">
        <v>354941</v>
      </c>
      <c r="D22">
        <v>338983</v>
      </c>
      <c r="E22">
        <v>16002</v>
      </c>
      <c r="F22">
        <v>226097</v>
      </c>
      <c r="G22">
        <v>9352</v>
      </c>
      <c r="H22">
        <v>74644</v>
      </c>
      <c r="I22">
        <v>0</v>
      </c>
      <c r="J22">
        <v>9991</v>
      </c>
      <c r="K22">
        <v>0</v>
      </c>
      <c r="L22">
        <v>4214</v>
      </c>
      <c r="M22">
        <v>6650</v>
      </c>
      <c r="N22">
        <v>0</v>
      </c>
      <c r="O22">
        <v>24037</v>
      </c>
      <c r="P22">
        <v>0</v>
      </c>
    </row>
    <row r="23" spans="1:16">
      <c r="A23" s="99">
        <v>96</v>
      </c>
      <c r="B23" s="100" t="s">
        <v>35</v>
      </c>
      <c r="C23" s="97">
        <v>117259</v>
      </c>
      <c r="D23">
        <v>107345</v>
      </c>
      <c r="E23">
        <v>490</v>
      </c>
      <c r="F23">
        <v>105502</v>
      </c>
      <c r="G23">
        <v>490</v>
      </c>
      <c r="H23">
        <v>1843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</row>
    <row r="24" spans="1:16">
      <c r="A24" s="99">
        <v>98</v>
      </c>
      <c r="B24" s="100" t="s">
        <v>36</v>
      </c>
      <c r="C24" s="97">
        <v>7218769</v>
      </c>
      <c r="D24">
        <v>6939051</v>
      </c>
      <c r="E24">
        <v>140817</v>
      </c>
      <c r="F24">
        <v>5916897</v>
      </c>
      <c r="G24">
        <v>129813</v>
      </c>
      <c r="H24">
        <v>437379</v>
      </c>
      <c r="I24">
        <v>6115</v>
      </c>
      <c r="J24">
        <v>60496</v>
      </c>
      <c r="K24">
        <v>140</v>
      </c>
      <c r="L24">
        <v>100585</v>
      </c>
      <c r="M24">
        <v>4749</v>
      </c>
      <c r="N24">
        <v>0</v>
      </c>
      <c r="O24">
        <v>423694</v>
      </c>
      <c r="P24">
        <v>0</v>
      </c>
    </row>
    <row r="25" spans="1:16">
      <c r="A25" s="99">
        <v>106</v>
      </c>
      <c r="B25" s="100" t="s">
        <v>37</v>
      </c>
      <c r="C25" s="97">
        <v>28960747</v>
      </c>
      <c r="D25">
        <v>30219892</v>
      </c>
      <c r="E25">
        <v>478825</v>
      </c>
      <c r="F25">
        <v>26875732</v>
      </c>
      <c r="G25">
        <v>162153</v>
      </c>
      <c r="H25">
        <v>1298496</v>
      </c>
      <c r="I25">
        <v>0</v>
      </c>
      <c r="J25">
        <v>114992</v>
      </c>
      <c r="K25">
        <v>1116</v>
      </c>
      <c r="L25">
        <v>779647</v>
      </c>
      <c r="M25">
        <v>315556</v>
      </c>
      <c r="N25">
        <v>0</v>
      </c>
      <c r="O25">
        <v>1151025</v>
      </c>
      <c r="P25">
        <v>0</v>
      </c>
    </row>
    <row r="26" spans="1:16">
      <c r="A26" s="99">
        <v>109</v>
      </c>
      <c r="B26" s="100" t="s">
        <v>38</v>
      </c>
      <c r="C26" s="97">
        <v>11611471</v>
      </c>
      <c r="D26">
        <v>11163532</v>
      </c>
      <c r="E26">
        <v>242314</v>
      </c>
      <c r="F26">
        <v>9844986</v>
      </c>
      <c r="G26">
        <v>145425</v>
      </c>
      <c r="H26">
        <v>605876</v>
      </c>
      <c r="I26">
        <v>2493</v>
      </c>
      <c r="J26">
        <v>35139</v>
      </c>
      <c r="K26">
        <v>1377</v>
      </c>
      <c r="L26">
        <v>287323</v>
      </c>
      <c r="M26">
        <v>92899</v>
      </c>
      <c r="N26">
        <v>0</v>
      </c>
      <c r="O26">
        <v>390208</v>
      </c>
      <c r="P26">
        <v>120</v>
      </c>
    </row>
    <row r="27" spans="1:16">
      <c r="A27" s="99">
        <v>114</v>
      </c>
      <c r="B27" s="100" t="s">
        <v>39</v>
      </c>
      <c r="C27" s="97">
        <v>52187715</v>
      </c>
      <c r="D27">
        <v>51883604</v>
      </c>
      <c r="E27">
        <v>1090663</v>
      </c>
      <c r="F27">
        <v>45977273</v>
      </c>
      <c r="G27">
        <v>829196</v>
      </c>
      <c r="H27">
        <v>2746476</v>
      </c>
      <c r="I27">
        <v>11383</v>
      </c>
      <c r="J27">
        <v>273741</v>
      </c>
      <c r="K27">
        <v>1513</v>
      </c>
      <c r="L27">
        <v>592865</v>
      </c>
      <c r="M27">
        <v>217175</v>
      </c>
      <c r="N27">
        <v>0</v>
      </c>
      <c r="O27">
        <v>2293249</v>
      </c>
      <c r="P27">
        <v>31396</v>
      </c>
    </row>
    <row r="28" spans="1:16">
      <c r="A28" s="99">
        <v>118</v>
      </c>
      <c r="B28" s="100" t="s">
        <v>40</v>
      </c>
      <c r="C28" s="97">
        <v>19524358</v>
      </c>
      <c r="D28">
        <v>19039155</v>
      </c>
      <c r="E28">
        <v>547539</v>
      </c>
      <c r="F28">
        <v>16662055</v>
      </c>
      <c r="G28">
        <v>435451</v>
      </c>
      <c r="H28">
        <v>909053</v>
      </c>
      <c r="I28">
        <v>1455</v>
      </c>
      <c r="J28">
        <v>184203</v>
      </c>
      <c r="K28">
        <v>2575</v>
      </c>
      <c r="L28">
        <v>195931</v>
      </c>
      <c r="M28">
        <v>99210</v>
      </c>
      <c r="N28">
        <v>0</v>
      </c>
      <c r="O28">
        <v>1087913</v>
      </c>
      <c r="P28">
        <v>8848</v>
      </c>
    </row>
    <row r="29" spans="1:16">
      <c r="A29" s="99">
        <v>119</v>
      </c>
      <c r="B29" s="100" t="s">
        <v>41</v>
      </c>
      <c r="C29" s="97">
        <v>11350262</v>
      </c>
      <c r="D29">
        <v>10587324</v>
      </c>
      <c r="E29">
        <v>246055</v>
      </c>
      <c r="F29">
        <v>9348038</v>
      </c>
      <c r="G29">
        <v>190856</v>
      </c>
      <c r="H29">
        <v>708351</v>
      </c>
      <c r="I29">
        <v>1912</v>
      </c>
      <c r="J29">
        <v>103271</v>
      </c>
      <c r="K29">
        <v>0</v>
      </c>
      <c r="L29">
        <v>146763</v>
      </c>
      <c r="M29">
        <v>53287</v>
      </c>
      <c r="N29">
        <v>0</v>
      </c>
      <c r="O29">
        <v>280901</v>
      </c>
      <c r="P29">
        <v>0</v>
      </c>
    </row>
    <row r="30" spans="1:16">
      <c r="A30" s="99">
        <v>141</v>
      </c>
      <c r="B30" s="100" t="s">
        <v>42</v>
      </c>
      <c r="C30" s="97">
        <v>36840104</v>
      </c>
      <c r="D30">
        <v>40503831</v>
      </c>
      <c r="E30">
        <v>805439</v>
      </c>
      <c r="F30">
        <v>36897047</v>
      </c>
      <c r="G30">
        <v>692466</v>
      </c>
      <c r="H30">
        <v>1919095</v>
      </c>
      <c r="I30">
        <v>47277</v>
      </c>
      <c r="J30">
        <v>130225</v>
      </c>
      <c r="K30">
        <v>1888</v>
      </c>
      <c r="L30">
        <v>343495</v>
      </c>
      <c r="M30">
        <v>63808</v>
      </c>
      <c r="N30">
        <v>0</v>
      </c>
      <c r="O30">
        <v>1213969</v>
      </c>
      <c r="P30">
        <v>0</v>
      </c>
    </row>
    <row r="31" spans="1:16">
      <c r="A31" s="99">
        <v>147</v>
      </c>
      <c r="B31" s="100" t="s">
        <v>43</v>
      </c>
      <c r="C31" s="97">
        <v>4685564</v>
      </c>
      <c r="D31">
        <v>4634322</v>
      </c>
      <c r="E31">
        <v>49339</v>
      </c>
      <c r="F31">
        <v>3687259</v>
      </c>
      <c r="G31">
        <v>49327</v>
      </c>
      <c r="H31">
        <v>400396</v>
      </c>
      <c r="I31">
        <v>12</v>
      </c>
      <c r="J31">
        <v>58597</v>
      </c>
      <c r="K31">
        <v>0</v>
      </c>
      <c r="L31">
        <v>66679</v>
      </c>
      <c r="M31">
        <v>0</v>
      </c>
      <c r="N31">
        <v>0</v>
      </c>
      <c r="O31">
        <v>421391</v>
      </c>
      <c r="P31">
        <v>0</v>
      </c>
    </row>
    <row r="32" spans="1:16">
      <c r="A32" s="99">
        <v>148</v>
      </c>
      <c r="B32" s="100" t="s">
        <v>44</v>
      </c>
      <c r="C32" s="97">
        <v>3572310</v>
      </c>
      <c r="D32">
        <v>4226804</v>
      </c>
      <c r="E32">
        <v>229938</v>
      </c>
      <c r="F32">
        <v>3507560</v>
      </c>
      <c r="G32">
        <v>195013</v>
      </c>
      <c r="H32">
        <v>314788</v>
      </c>
      <c r="I32">
        <v>5607</v>
      </c>
      <c r="J32">
        <v>37438</v>
      </c>
      <c r="K32">
        <v>58</v>
      </c>
      <c r="L32">
        <v>57695</v>
      </c>
      <c r="M32">
        <v>28804</v>
      </c>
      <c r="N32">
        <v>0</v>
      </c>
      <c r="O32">
        <v>309323</v>
      </c>
      <c r="P32">
        <v>456</v>
      </c>
    </row>
    <row r="33" spans="1:16">
      <c r="A33" s="99">
        <v>150</v>
      </c>
      <c r="B33" s="100" t="s">
        <v>45</v>
      </c>
      <c r="C33" s="97">
        <v>40294159</v>
      </c>
      <c r="D33">
        <v>42774067</v>
      </c>
      <c r="E33">
        <v>622275</v>
      </c>
      <c r="F33">
        <v>39018231</v>
      </c>
      <c r="G33">
        <v>542553</v>
      </c>
      <c r="H33">
        <v>1996315</v>
      </c>
      <c r="I33">
        <v>7775</v>
      </c>
      <c r="J33">
        <v>90856</v>
      </c>
      <c r="K33">
        <v>2049</v>
      </c>
      <c r="L33">
        <v>268893</v>
      </c>
      <c r="M33">
        <v>63291</v>
      </c>
      <c r="N33">
        <v>0</v>
      </c>
      <c r="O33">
        <v>1399772</v>
      </c>
      <c r="P33">
        <v>6607</v>
      </c>
    </row>
    <row r="34" spans="1:16">
      <c r="A34" s="99">
        <v>153</v>
      </c>
      <c r="B34" s="100" t="s">
        <v>46</v>
      </c>
      <c r="C34" s="97">
        <v>99689688</v>
      </c>
      <c r="D34">
        <v>98059462</v>
      </c>
      <c r="E34">
        <v>1671486</v>
      </c>
      <c r="F34">
        <v>89381861</v>
      </c>
      <c r="G34">
        <v>1477426</v>
      </c>
      <c r="H34">
        <v>4071411</v>
      </c>
      <c r="I34">
        <v>18453</v>
      </c>
      <c r="J34">
        <v>367124</v>
      </c>
      <c r="K34">
        <v>0</v>
      </c>
      <c r="L34">
        <v>847678</v>
      </c>
      <c r="M34">
        <v>166403</v>
      </c>
      <c r="N34">
        <v>0</v>
      </c>
      <c r="O34">
        <v>3391388</v>
      </c>
      <c r="P34">
        <v>9204</v>
      </c>
    </row>
    <row r="35" spans="1:16">
      <c r="A35" s="99">
        <v>158</v>
      </c>
      <c r="B35" s="100" t="s">
        <v>47</v>
      </c>
      <c r="C35" s="97">
        <v>5205122</v>
      </c>
      <c r="D35">
        <v>4975828</v>
      </c>
      <c r="E35">
        <v>81998</v>
      </c>
      <c r="F35">
        <v>4211917</v>
      </c>
      <c r="G35">
        <v>66265</v>
      </c>
      <c r="H35">
        <v>200314</v>
      </c>
      <c r="I35">
        <v>2868</v>
      </c>
      <c r="J35">
        <v>96163</v>
      </c>
      <c r="K35">
        <v>0</v>
      </c>
      <c r="L35">
        <v>57271</v>
      </c>
      <c r="M35">
        <v>8298</v>
      </c>
      <c r="N35">
        <v>0</v>
      </c>
      <c r="O35">
        <v>410163</v>
      </c>
      <c r="P35">
        <v>4567</v>
      </c>
    </row>
    <row r="36" spans="1:16">
      <c r="A36" s="99">
        <v>160</v>
      </c>
      <c r="B36" s="100" t="s">
        <v>48</v>
      </c>
      <c r="C36" s="97">
        <v>12661661</v>
      </c>
      <c r="D36">
        <v>12907327</v>
      </c>
      <c r="E36">
        <v>202180</v>
      </c>
      <c r="F36">
        <v>10955724</v>
      </c>
      <c r="G36">
        <v>147297</v>
      </c>
      <c r="H36">
        <v>885087</v>
      </c>
      <c r="I36">
        <v>8420</v>
      </c>
      <c r="J36">
        <v>124897</v>
      </c>
      <c r="K36">
        <v>710</v>
      </c>
      <c r="L36">
        <v>67576</v>
      </c>
      <c r="M36">
        <v>45753</v>
      </c>
      <c r="N36">
        <v>0</v>
      </c>
      <c r="O36">
        <v>874043</v>
      </c>
      <c r="P36">
        <v>0</v>
      </c>
    </row>
    <row r="37" spans="1:16">
      <c r="A37" s="99">
        <v>163</v>
      </c>
      <c r="B37" s="100" t="s">
        <v>49</v>
      </c>
      <c r="C37" s="97">
        <v>6276242</v>
      </c>
      <c r="D37">
        <v>6410309</v>
      </c>
      <c r="E37">
        <v>111714</v>
      </c>
      <c r="F37">
        <v>5022922</v>
      </c>
      <c r="G37">
        <v>98581</v>
      </c>
      <c r="H37">
        <v>735711</v>
      </c>
      <c r="I37">
        <v>1178</v>
      </c>
      <c r="J37">
        <v>58141</v>
      </c>
      <c r="K37">
        <v>0</v>
      </c>
      <c r="L37">
        <v>31133</v>
      </c>
      <c r="M37">
        <v>7175</v>
      </c>
      <c r="N37">
        <v>0</v>
      </c>
      <c r="O37">
        <v>562402</v>
      </c>
      <c r="P37">
        <v>4780</v>
      </c>
    </row>
    <row r="38" spans="1:16">
      <c r="A38" s="99">
        <v>164</v>
      </c>
      <c r="B38" s="100" t="s">
        <v>50</v>
      </c>
      <c r="C38" s="97">
        <v>35935402</v>
      </c>
      <c r="D38">
        <v>34651065</v>
      </c>
      <c r="E38">
        <v>583769</v>
      </c>
      <c r="F38">
        <v>30267311</v>
      </c>
      <c r="G38">
        <v>558648</v>
      </c>
      <c r="H38">
        <v>2224126</v>
      </c>
      <c r="I38">
        <v>0</v>
      </c>
      <c r="J38">
        <v>366813</v>
      </c>
      <c r="K38">
        <v>0</v>
      </c>
      <c r="L38">
        <v>267056</v>
      </c>
      <c r="M38">
        <v>15719</v>
      </c>
      <c r="N38">
        <v>0</v>
      </c>
      <c r="O38">
        <v>1525759</v>
      </c>
      <c r="P38">
        <v>9402</v>
      </c>
    </row>
    <row r="39" spans="1:16">
      <c r="A39" s="99">
        <v>166</v>
      </c>
      <c r="B39" s="100" t="s">
        <v>51</v>
      </c>
      <c r="C39" s="97">
        <v>11840563</v>
      </c>
      <c r="D39">
        <v>13233998</v>
      </c>
      <c r="E39">
        <v>231104</v>
      </c>
      <c r="F39">
        <v>11263277</v>
      </c>
      <c r="G39">
        <v>219215</v>
      </c>
      <c r="H39">
        <v>954561</v>
      </c>
      <c r="I39">
        <v>611</v>
      </c>
      <c r="J39">
        <v>48709</v>
      </c>
      <c r="K39">
        <v>0</v>
      </c>
      <c r="L39">
        <v>57162</v>
      </c>
      <c r="M39">
        <v>3612</v>
      </c>
      <c r="N39">
        <v>0</v>
      </c>
      <c r="O39">
        <v>910289</v>
      </c>
      <c r="P39">
        <v>7666</v>
      </c>
    </row>
    <row r="40" spans="1:16">
      <c r="A40" s="99">
        <v>168</v>
      </c>
      <c r="B40" s="100" t="s">
        <v>52</v>
      </c>
      <c r="C40" s="97">
        <v>5185044</v>
      </c>
      <c r="D40">
        <v>4503125</v>
      </c>
      <c r="E40">
        <v>77779</v>
      </c>
      <c r="F40">
        <v>3691109</v>
      </c>
      <c r="G40">
        <v>59837</v>
      </c>
      <c r="H40">
        <v>226083</v>
      </c>
      <c r="I40">
        <v>10362</v>
      </c>
      <c r="J40">
        <v>44916</v>
      </c>
      <c r="K40">
        <v>0</v>
      </c>
      <c r="L40">
        <v>30033</v>
      </c>
      <c r="M40">
        <v>7580</v>
      </c>
      <c r="N40">
        <v>0</v>
      </c>
      <c r="O40">
        <v>510984</v>
      </c>
      <c r="P40">
        <v>0</v>
      </c>
    </row>
    <row r="41" spans="1:16">
      <c r="A41" s="99">
        <v>171</v>
      </c>
      <c r="B41" s="100" t="s">
        <v>53</v>
      </c>
      <c r="C41" s="97">
        <v>13221023</v>
      </c>
      <c r="D41">
        <v>13072791</v>
      </c>
      <c r="E41">
        <v>234673</v>
      </c>
      <c r="F41">
        <v>11282084</v>
      </c>
      <c r="G41">
        <v>208844</v>
      </c>
      <c r="H41">
        <v>681504</v>
      </c>
      <c r="I41">
        <v>5714</v>
      </c>
      <c r="J41">
        <v>41932</v>
      </c>
      <c r="K41">
        <v>60</v>
      </c>
      <c r="L41">
        <v>91516</v>
      </c>
      <c r="M41">
        <v>20055</v>
      </c>
      <c r="N41">
        <v>0</v>
      </c>
      <c r="O41">
        <v>975755</v>
      </c>
      <c r="P41">
        <v>0</v>
      </c>
    </row>
    <row r="42" spans="1:16">
      <c r="A42" s="99">
        <v>173</v>
      </c>
      <c r="B42" s="100" t="s">
        <v>54</v>
      </c>
      <c r="C42" s="97">
        <v>8856855</v>
      </c>
      <c r="D42">
        <v>8206646</v>
      </c>
      <c r="E42">
        <v>179994</v>
      </c>
      <c r="F42">
        <v>6865957</v>
      </c>
      <c r="G42">
        <v>152722</v>
      </c>
      <c r="H42">
        <v>403265</v>
      </c>
      <c r="I42">
        <v>2973</v>
      </c>
      <c r="J42">
        <v>85021</v>
      </c>
      <c r="K42">
        <v>0</v>
      </c>
      <c r="L42">
        <v>105156</v>
      </c>
      <c r="M42">
        <v>15308</v>
      </c>
      <c r="N42">
        <v>0</v>
      </c>
      <c r="O42">
        <v>747247</v>
      </c>
      <c r="P42">
        <v>8991</v>
      </c>
    </row>
    <row r="43" spans="1:16">
      <c r="A43" s="99">
        <v>175</v>
      </c>
      <c r="B43" s="100" t="s">
        <v>55</v>
      </c>
      <c r="C43" s="97">
        <v>3448144</v>
      </c>
      <c r="D43">
        <v>3414189</v>
      </c>
      <c r="E43">
        <v>94651</v>
      </c>
      <c r="F43">
        <v>2757147</v>
      </c>
      <c r="G43">
        <v>46052</v>
      </c>
      <c r="H43">
        <v>297485</v>
      </c>
      <c r="I43">
        <v>293</v>
      </c>
      <c r="J43">
        <v>62990</v>
      </c>
      <c r="K43">
        <v>0</v>
      </c>
      <c r="L43">
        <v>67885</v>
      </c>
      <c r="M43">
        <v>46416</v>
      </c>
      <c r="N43">
        <v>0</v>
      </c>
      <c r="O43">
        <v>228682</v>
      </c>
      <c r="P43">
        <v>1890</v>
      </c>
    </row>
    <row r="44" spans="1:16">
      <c r="A44" s="99">
        <v>177</v>
      </c>
      <c r="B44" s="100" t="s">
        <v>56</v>
      </c>
      <c r="C44" s="97">
        <v>6104782</v>
      </c>
      <c r="D44">
        <v>5558787</v>
      </c>
      <c r="E44">
        <v>111635</v>
      </c>
      <c r="F44">
        <v>4994348</v>
      </c>
      <c r="G44">
        <v>96831</v>
      </c>
      <c r="H44">
        <v>314453</v>
      </c>
      <c r="I44">
        <v>3397</v>
      </c>
      <c r="J44">
        <v>15875</v>
      </c>
      <c r="K44">
        <v>0</v>
      </c>
      <c r="L44">
        <v>12487</v>
      </c>
      <c r="M44">
        <v>11407</v>
      </c>
      <c r="N44">
        <v>0</v>
      </c>
      <c r="O44">
        <v>221624</v>
      </c>
      <c r="P44">
        <v>0</v>
      </c>
    </row>
    <row r="45" spans="1:16">
      <c r="A45" s="99">
        <v>180</v>
      </c>
      <c r="B45" s="100" t="s">
        <v>57</v>
      </c>
      <c r="C45" s="97">
        <v>2018894</v>
      </c>
      <c r="D45">
        <v>1892395</v>
      </c>
      <c r="E45">
        <v>61699</v>
      </c>
      <c r="F45">
        <v>1602998</v>
      </c>
      <c r="G45">
        <v>56850</v>
      </c>
      <c r="H45">
        <v>137496</v>
      </c>
      <c r="I45">
        <v>510</v>
      </c>
      <c r="J45">
        <v>7652</v>
      </c>
      <c r="K45">
        <v>0</v>
      </c>
      <c r="L45">
        <v>6926</v>
      </c>
      <c r="M45">
        <v>4339</v>
      </c>
      <c r="N45">
        <v>0</v>
      </c>
      <c r="O45">
        <v>137323</v>
      </c>
      <c r="P45">
        <v>0</v>
      </c>
    </row>
    <row r="46" spans="1:16">
      <c r="A46" s="99">
        <v>183</v>
      </c>
      <c r="B46" s="100" t="s">
        <v>58</v>
      </c>
      <c r="C46" s="97">
        <v>2261838</v>
      </c>
      <c r="D46">
        <v>2443053</v>
      </c>
      <c r="E46">
        <v>73048</v>
      </c>
      <c r="F46">
        <v>1766382</v>
      </c>
      <c r="G46">
        <v>63182</v>
      </c>
      <c r="H46">
        <v>161855</v>
      </c>
      <c r="I46">
        <v>2029</v>
      </c>
      <c r="J46">
        <v>49586</v>
      </c>
      <c r="K46">
        <v>59</v>
      </c>
      <c r="L46">
        <v>32530</v>
      </c>
      <c r="M46">
        <v>7778</v>
      </c>
      <c r="N46">
        <v>0</v>
      </c>
      <c r="O46">
        <v>432700</v>
      </c>
      <c r="P46">
        <v>0</v>
      </c>
    </row>
    <row r="47" spans="1:16">
      <c r="A47" s="99">
        <v>184</v>
      </c>
      <c r="B47" s="100" t="s">
        <v>59</v>
      </c>
      <c r="C47" s="97">
        <v>1948750</v>
      </c>
      <c r="D47">
        <v>1743511</v>
      </c>
      <c r="E47">
        <v>60584</v>
      </c>
      <c r="F47">
        <v>1345456</v>
      </c>
      <c r="G47">
        <v>48932</v>
      </c>
      <c r="H47">
        <v>60916</v>
      </c>
      <c r="I47">
        <v>0</v>
      </c>
      <c r="J47">
        <v>16919</v>
      </c>
      <c r="K47">
        <v>0</v>
      </c>
      <c r="L47">
        <v>18262</v>
      </c>
      <c r="M47">
        <v>8683</v>
      </c>
      <c r="N47">
        <v>0</v>
      </c>
      <c r="O47">
        <v>301958</v>
      </c>
      <c r="P47">
        <v>2969</v>
      </c>
    </row>
    <row r="48" spans="1:16">
      <c r="A48" s="99">
        <v>189</v>
      </c>
      <c r="B48" s="100" t="s">
        <v>60</v>
      </c>
      <c r="C48" s="97">
        <v>3117220</v>
      </c>
      <c r="D48">
        <v>3201607</v>
      </c>
      <c r="E48">
        <v>12438</v>
      </c>
      <c r="F48">
        <v>2604544</v>
      </c>
      <c r="G48">
        <v>12438</v>
      </c>
      <c r="H48">
        <v>223737</v>
      </c>
      <c r="I48">
        <v>0</v>
      </c>
      <c r="J48">
        <v>40957</v>
      </c>
      <c r="K48">
        <v>0</v>
      </c>
      <c r="L48">
        <v>21970</v>
      </c>
      <c r="M48">
        <v>0</v>
      </c>
      <c r="N48">
        <v>0</v>
      </c>
      <c r="O48">
        <v>310399</v>
      </c>
      <c r="P48">
        <v>0</v>
      </c>
    </row>
    <row r="49" spans="1:18">
      <c r="A49" s="99">
        <v>193</v>
      </c>
      <c r="B49" s="100" t="s">
        <v>61</v>
      </c>
      <c r="C49" s="97">
        <v>48903756</v>
      </c>
      <c r="D49">
        <v>53607639</v>
      </c>
      <c r="E49">
        <v>1306662</v>
      </c>
      <c r="F49">
        <v>49141831</v>
      </c>
      <c r="G49">
        <v>1270240</v>
      </c>
      <c r="H49">
        <v>2836366</v>
      </c>
      <c r="I49">
        <v>34374</v>
      </c>
      <c r="J49">
        <v>196146</v>
      </c>
      <c r="K49">
        <v>0</v>
      </c>
      <c r="L49">
        <v>191344</v>
      </c>
      <c r="M49">
        <v>0</v>
      </c>
      <c r="N49">
        <v>2048</v>
      </c>
      <c r="O49">
        <v>1241952</v>
      </c>
      <c r="P49">
        <v>0</v>
      </c>
    </row>
    <row r="50" spans="1:18">
      <c r="A50" s="99">
        <v>197</v>
      </c>
      <c r="B50" s="100" t="s">
        <v>62</v>
      </c>
      <c r="C50" s="97">
        <v>4589074</v>
      </c>
      <c r="D50">
        <v>4180269</v>
      </c>
      <c r="E50">
        <v>80146</v>
      </c>
      <c r="F50">
        <v>3528996</v>
      </c>
      <c r="G50">
        <v>77294</v>
      </c>
      <c r="H50">
        <v>284304</v>
      </c>
      <c r="I50">
        <v>1952</v>
      </c>
      <c r="J50">
        <v>50609</v>
      </c>
      <c r="K50">
        <v>0</v>
      </c>
      <c r="L50">
        <v>10183</v>
      </c>
      <c r="M50">
        <v>900</v>
      </c>
      <c r="N50">
        <v>0</v>
      </c>
      <c r="O50">
        <v>306177</v>
      </c>
      <c r="P50">
        <v>0</v>
      </c>
    </row>
    <row r="51" spans="1:18">
      <c r="A51" s="99">
        <v>200</v>
      </c>
      <c r="B51" s="100" t="s">
        <v>63</v>
      </c>
      <c r="C51" s="97">
        <v>51209942</v>
      </c>
      <c r="D51">
        <v>52553600</v>
      </c>
      <c r="E51">
        <v>1135044</v>
      </c>
      <c r="F51">
        <v>47312433</v>
      </c>
      <c r="G51">
        <v>1066854</v>
      </c>
      <c r="H51">
        <v>2664135</v>
      </c>
      <c r="I51">
        <v>-11146</v>
      </c>
      <c r="J51">
        <v>207684</v>
      </c>
      <c r="K51">
        <v>474</v>
      </c>
      <c r="L51">
        <v>406862</v>
      </c>
      <c r="M51">
        <v>42084</v>
      </c>
      <c r="N51">
        <v>0</v>
      </c>
      <c r="O51">
        <v>1962486</v>
      </c>
      <c r="P51">
        <v>36778</v>
      </c>
    </row>
    <row r="52" spans="1:18">
      <c r="A52" s="99">
        <v>202</v>
      </c>
      <c r="B52" s="100" t="s">
        <v>64</v>
      </c>
      <c r="C52" s="97">
        <v>108834869</v>
      </c>
      <c r="D52">
        <v>115525833</v>
      </c>
      <c r="E52">
        <v>1795839</v>
      </c>
      <c r="F52">
        <v>107233052</v>
      </c>
      <c r="G52">
        <v>1703868</v>
      </c>
      <c r="H52">
        <v>5604291</v>
      </c>
      <c r="I52">
        <v>32291</v>
      </c>
      <c r="J52">
        <v>281942</v>
      </c>
      <c r="K52">
        <v>467</v>
      </c>
      <c r="L52">
        <v>966933</v>
      </c>
      <c r="M52">
        <v>58152</v>
      </c>
      <c r="N52">
        <v>1061</v>
      </c>
      <c r="O52">
        <v>1439615</v>
      </c>
      <c r="P52">
        <v>0</v>
      </c>
    </row>
    <row r="53" spans="1:18">
      <c r="A53" s="99">
        <v>203</v>
      </c>
      <c r="B53" s="100" t="s">
        <v>65</v>
      </c>
      <c r="C53" s="97">
        <v>7388262</v>
      </c>
      <c r="D53">
        <v>8283780</v>
      </c>
      <c r="E53">
        <v>206108</v>
      </c>
      <c r="F53">
        <v>6927616</v>
      </c>
      <c r="G53">
        <v>133979</v>
      </c>
      <c r="H53">
        <v>485563</v>
      </c>
      <c r="I53">
        <v>3652</v>
      </c>
      <c r="J53">
        <v>35759</v>
      </c>
      <c r="K53">
        <v>46</v>
      </c>
      <c r="L53">
        <v>226970</v>
      </c>
      <c r="M53">
        <v>68431</v>
      </c>
      <c r="N53">
        <v>0</v>
      </c>
      <c r="O53">
        <v>607872</v>
      </c>
      <c r="P53">
        <v>0</v>
      </c>
    </row>
    <row r="54" spans="1:18">
      <c r="A54" s="99">
        <v>209</v>
      </c>
      <c r="B54" s="100" t="s">
        <v>66</v>
      </c>
      <c r="C54" s="97">
        <v>5905357</v>
      </c>
      <c r="D54">
        <v>5750900</v>
      </c>
      <c r="E54">
        <v>127710</v>
      </c>
      <c r="F54">
        <v>5160000</v>
      </c>
      <c r="G54">
        <v>125000</v>
      </c>
      <c r="H54">
        <v>263000</v>
      </c>
      <c r="I54">
        <v>1880</v>
      </c>
      <c r="J54">
        <v>28400</v>
      </c>
      <c r="K54">
        <v>0</v>
      </c>
      <c r="L54">
        <v>32500</v>
      </c>
      <c r="M54">
        <v>830</v>
      </c>
      <c r="N54">
        <v>0</v>
      </c>
      <c r="O54">
        <v>267000</v>
      </c>
      <c r="P54">
        <v>0</v>
      </c>
    </row>
    <row r="55" spans="1:18">
      <c r="A55" s="99">
        <v>213</v>
      </c>
      <c r="B55" s="100" t="s">
        <v>67</v>
      </c>
      <c r="C55" s="97">
        <v>4677447</v>
      </c>
      <c r="D55">
        <v>4236924</v>
      </c>
      <c r="E55">
        <v>175464</v>
      </c>
      <c r="F55">
        <v>3606346</v>
      </c>
      <c r="G55">
        <v>144224</v>
      </c>
      <c r="H55">
        <v>262318</v>
      </c>
      <c r="I55">
        <v>0</v>
      </c>
      <c r="J55">
        <v>15856</v>
      </c>
      <c r="K55">
        <v>0</v>
      </c>
      <c r="L55">
        <v>66033</v>
      </c>
      <c r="M55">
        <v>31240</v>
      </c>
      <c r="N55">
        <v>0</v>
      </c>
      <c r="O55">
        <v>286371</v>
      </c>
      <c r="P55">
        <v>0</v>
      </c>
    </row>
    <row r="56" spans="1:18">
      <c r="A56" s="99">
        <v>214</v>
      </c>
      <c r="B56" s="100" t="s">
        <v>68</v>
      </c>
      <c r="C56" s="97">
        <v>3850591</v>
      </c>
      <c r="D56">
        <v>3028159</v>
      </c>
      <c r="E56">
        <v>78840</v>
      </c>
      <c r="F56">
        <v>2590076</v>
      </c>
      <c r="G56">
        <v>77859</v>
      </c>
      <c r="H56">
        <v>236435</v>
      </c>
      <c r="I56">
        <v>0</v>
      </c>
      <c r="J56">
        <v>63450</v>
      </c>
      <c r="K56">
        <v>0</v>
      </c>
      <c r="L56">
        <v>13851</v>
      </c>
      <c r="M56">
        <v>981</v>
      </c>
      <c r="N56">
        <v>0</v>
      </c>
      <c r="O56">
        <v>124347</v>
      </c>
      <c r="P56">
        <v>0</v>
      </c>
    </row>
    <row r="57" spans="1:18">
      <c r="A57" s="99">
        <v>216</v>
      </c>
      <c r="B57" s="100" t="s">
        <v>69</v>
      </c>
      <c r="C57" s="97">
        <v>7849165</v>
      </c>
      <c r="D57">
        <v>7768746</v>
      </c>
      <c r="E57">
        <v>106306</v>
      </c>
      <c r="F57">
        <v>6778163</v>
      </c>
      <c r="G57">
        <v>97091</v>
      </c>
      <c r="H57">
        <v>468057</v>
      </c>
      <c r="I57">
        <v>789</v>
      </c>
      <c r="J57">
        <v>61439</v>
      </c>
      <c r="K57">
        <v>0</v>
      </c>
      <c r="L57">
        <v>53201</v>
      </c>
      <c r="M57">
        <v>8426</v>
      </c>
      <c r="N57">
        <v>0</v>
      </c>
      <c r="O57">
        <v>407886</v>
      </c>
      <c r="P57">
        <v>0</v>
      </c>
    </row>
    <row r="58" spans="1:18">
      <c r="A58" s="99">
        <v>221</v>
      </c>
      <c r="B58" s="100" t="s">
        <v>70</v>
      </c>
      <c r="C58" s="97">
        <v>4024625</v>
      </c>
      <c r="D58">
        <v>3898026</v>
      </c>
      <c r="E58">
        <v>106534</v>
      </c>
      <c r="F58">
        <v>3474498</v>
      </c>
      <c r="G58">
        <v>104457</v>
      </c>
      <c r="H58">
        <v>260710</v>
      </c>
      <c r="I58">
        <v>184</v>
      </c>
      <c r="J58">
        <v>19415</v>
      </c>
      <c r="K58">
        <v>10</v>
      </c>
      <c r="L58">
        <v>8340</v>
      </c>
      <c r="M58">
        <v>1883</v>
      </c>
      <c r="N58">
        <v>0</v>
      </c>
      <c r="O58">
        <v>135063</v>
      </c>
      <c r="P58">
        <v>0</v>
      </c>
    </row>
    <row r="59" spans="1:18">
      <c r="A59" s="99">
        <v>222</v>
      </c>
      <c r="B59" s="100" t="s">
        <v>71</v>
      </c>
      <c r="C59" s="97">
        <v>18646076</v>
      </c>
      <c r="D59">
        <v>18790544</v>
      </c>
      <c r="E59">
        <v>297020</v>
      </c>
      <c r="F59">
        <v>16395925</v>
      </c>
      <c r="G59">
        <v>291450</v>
      </c>
      <c r="H59">
        <v>994148</v>
      </c>
      <c r="I59">
        <v>2192</v>
      </c>
      <c r="J59">
        <v>81164</v>
      </c>
      <c r="K59">
        <v>0</v>
      </c>
      <c r="L59">
        <v>121949</v>
      </c>
      <c r="M59">
        <v>3378</v>
      </c>
      <c r="N59">
        <v>0</v>
      </c>
      <c r="O59">
        <v>1197358</v>
      </c>
      <c r="P59">
        <v>0</v>
      </c>
    </row>
    <row r="60" spans="1:18">
      <c r="A60" s="99">
        <v>225</v>
      </c>
      <c r="B60" s="100" t="s">
        <v>72</v>
      </c>
      <c r="C60" s="97">
        <v>4049828</v>
      </c>
      <c r="D60">
        <v>3785449</v>
      </c>
      <c r="E60">
        <v>22436</v>
      </c>
      <c r="F60">
        <v>3338617</v>
      </c>
      <c r="G60">
        <v>20426</v>
      </c>
      <c r="H60">
        <v>262532</v>
      </c>
      <c r="I60">
        <v>0</v>
      </c>
      <c r="J60">
        <v>21534</v>
      </c>
      <c r="K60">
        <v>0</v>
      </c>
      <c r="L60">
        <v>14988</v>
      </c>
      <c r="M60">
        <v>2010</v>
      </c>
      <c r="N60">
        <v>0</v>
      </c>
      <c r="O60">
        <v>147778</v>
      </c>
      <c r="P60">
        <v>0</v>
      </c>
    </row>
    <row r="61" spans="1:18">
      <c r="A61" s="99">
        <v>226</v>
      </c>
      <c r="B61" s="100" t="s">
        <v>73</v>
      </c>
      <c r="C61" s="97">
        <v>6290648</v>
      </c>
      <c r="D61">
        <v>6587979</v>
      </c>
      <c r="E61">
        <v>113121</v>
      </c>
      <c r="F61">
        <v>5630485</v>
      </c>
      <c r="G61">
        <v>108784</v>
      </c>
      <c r="H61">
        <v>668245</v>
      </c>
      <c r="I61">
        <v>3660</v>
      </c>
      <c r="J61">
        <v>31496</v>
      </c>
      <c r="K61">
        <v>170</v>
      </c>
      <c r="L61">
        <v>52577</v>
      </c>
      <c r="M61">
        <v>507</v>
      </c>
      <c r="N61">
        <v>0</v>
      </c>
      <c r="O61">
        <v>205176</v>
      </c>
      <c r="P61">
        <v>0</v>
      </c>
    </row>
    <row r="62" spans="1:18">
      <c r="A62" s="99">
        <v>228</v>
      </c>
      <c r="B62" s="100" t="s">
        <v>74</v>
      </c>
      <c r="C62" s="97">
        <v>25040869</v>
      </c>
      <c r="D62">
        <v>26783788</v>
      </c>
      <c r="E62">
        <v>463055</v>
      </c>
      <c r="F62">
        <v>23881975</v>
      </c>
      <c r="G62">
        <v>425194</v>
      </c>
      <c r="H62">
        <v>1404620</v>
      </c>
      <c r="I62">
        <v>18744</v>
      </c>
      <c r="J62">
        <v>69015</v>
      </c>
      <c r="K62">
        <v>1470</v>
      </c>
      <c r="L62">
        <v>68595</v>
      </c>
      <c r="M62">
        <v>17647</v>
      </c>
      <c r="N62">
        <v>0</v>
      </c>
      <c r="O62">
        <v>1359583</v>
      </c>
      <c r="P62">
        <v>0</v>
      </c>
      <c r="R62">
        <f>D62-E62</f>
        <v>26320733</v>
      </c>
    </row>
    <row r="63" spans="1:18">
      <c r="A63" s="99">
        <v>230</v>
      </c>
      <c r="B63" s="100" t="s">
        <v>75</v>
      </c>
      <c r="C63" s="97">
        <v>3715949</v>
      </c>
      <c r="D63">
        <v>4750908</v>
      </c>
      <c r="E63">
        <v>1475644</v>
      </c>
      <c r="F63">
        <v>4351268</v>
      </c>
      <c r="G63">
        <v>1474748</v>
      </c>
      <c r="H63">
        <v>127209</v>
      </c>
      <c r="I63">
        <v>896</v>
      </c>
      <c r="J63">
        <v>21534</v>
      </c>
      <c r="K63">
        <v>0</v>
      </c>
      <c r="L63">
        <v>21610</v>
      </c>
      <c r="M63">
        <v>0</v>
      </c>
      <c r="N63">
        <v>0</v>
      </c>
      <c r="O63">
        <v>229287</v>
      </c>
      <c r="P63">
        <v>0</v>
      </c>
    </row>
    <row r="64" spans="1:18">
      <c r="A64" s="99">
        <v>232</v>
      </c>
      <c r="B64" s="100" t="s">
        <v>76</v>
      </c>
      <c r="C64" s="97">
        <v>6865544</v>
      </c>
      <c r="D64">
        <v>6338671</v>
      </c>
      <c r="E64">
        <v>261460</v>
      </c>
      <c r="F64">
        <v>5421145</v>
      </c>
      <c r="G64">
        <v>242423</v>
      </c>
      <c r="H64">
        <v>347474</v>
      </c>
      <c r="I64">
        <v>6338</v>
      </c>
      <c r="J64">
        <v>72805</v>
      </c>
      <c r="K64">
        <v>663</v>
      </c>
      <c r="L64">
        <v>70875</v>
      </c>
      <c r="M64">
        <v>12036</v>
      </c>
      <c r="N64">
        <v>0</v>
      </c>
      <c r="O64">
        <v>426372</v>
      </c>
      <c r="P64">
        <v>0</v>
      </c>
    </row>
    <row r="65" spans="1:16">
      <c r="A65" s="99">
        <v>233</v>
      </c>
      <c r="B65" s="100" t="s">
        <v>77</v>
      </c>
      <c r="C65" s="97">
        <v>4987915</v>
      </c>
      <c r="D65">
        <v>5637544</v>
      </c>
      <c r="E65">
        <v>116244</v>
      </c>
      <c r="F65">
        <v>4749305</v>
      </c>
      <c r="G65">
        <v>69134</v>
      </c>
      <c r="H65">
        <v>324081</v>
      </c>
      <c r="I65">
        <v>0</v>
      </c>
      <c r="J65">
        <v>93547</v>
      </c>
      <c r="K65">
        <v>0</v>
      </c>
      <c r="L65">
        <v>118991</v>
      </c>
      <c r="M65">
        <v>47110</v>
      </c>
      <c r="N65">
        <v>0</v>
      </c>
      <c r="O65">
        <v>351620</v>
      </c>
      <c r="P65">
        <v>0</v>
      </c>
    </row>
    <row r="66" spans="1:16">
      <c r="A66" s="99">
        <v>243</v>
      </c>
      <c r="B66" s="100" t="s">
        <v>79</v>
      </c>
      <c r="C66" s="97">
        <v>12479160</v>
      </c>
      <c r="D66">
        <v>12982728</v>
      </c>
      <c r="E66">
        <v>242080</v>
      </c>
      <c r="F66">
        <v>11533217</v>
      </c>
      <c r="G66">
        <v>157691</v>
      </c>
      <c r="H66">
        <v>695139</v>
      </c>
      <c r="I66">
        <v>2701</v>
      </c>
      <c r="J66">
        <v>73181</v>
      </c>
      <c r="K66">
        <v>0</v>
      </c>
      <c r="L66">
        <v>171071</v>
      </c>
      <c r="M66">
        <v>81688</v>
      </c>
      <c r="N66">
        <v>0</v>
      </c>
      <c r="O66">
        <v>510120</v>
      </c>
      <c r="P66">
        <v>0</v>
      </c>
    </row>
    <row r="67" spans="1:16">
      <c r="A67" s="99">
        <v>244</v>
      </c>
      <c r="B67" s="100" t="s">
        <v>80</v>
      </c>
      <c r="C67" s="97">
        <v>1664329</v>
      </c>
      <c r="D67">
        <v>1519829</v>
      </c>
      <c r="E67">
        <v>60122</v>
      </c>
      <c r="F67">
        <v>1225141</v>
      </c>
      <c r="G67">
        <v>57972</v>
      </c>
      <c r="H67">
        <v>169403</v>
      </c>
      <c r="I67">
        <v>840</v>
      </c>
      <c r="J67">
        <v>5082</v>
      </c>
      <c r="K67">
        <v>0</v>
      </c>
      <c r="L67">
        <v>21582</v>
      </c>
      <c r="M67">
        <v>1310</v>
      </c>
      <c r="N67">
        <v>0</v>
      </c>
      <c r="O67">
        <v>98621</v>
      </c>
      <c r="P67">
        <v>0</v>
      </c>
    </row>
    <row r="68" spans="1:16">
      <c r="A68" s="99">
        <v>246</v>
      </c>
      <c r="B68" s="100" t="s">
        <v>81</v>
      </c>
      <c r="C68" s="97">
        <v>2763980</v>
      </c>
      <c r="D68">
        <v>2696227</v>
      </c>
      <c r="E68">
        <v>29255</v>
      </c>
      <c r="F68">
        <v>2168727</v>
      </c>
      <c r="G68">
        <v>27944</v>
      </c>
      <c r="H68">
        <v>244088</v>
      </c>
      <c r="I68">
        <v>0</v>
      </c>
      <c r="J68">
        <v>0</v>
      </c>
      <c r="K68">
        <v>286</v>
      </c>
      <c r="L68">
        <v>15760</v>
      </c>
      <c r="M68">
        <v>1025</v>
      </c>
      <c r="N68">
        <v>0</v>
      </c>
      <c r="O68">
        <v>267652</v>
      </c>
      <c r="P68">
        <v>0</v>
      </c>
    </row>
    <row r="69" spans="1:16">
      <c r="A69" s="99">
        <v>252</v>
      </c>
      <c r="B69" s="100" t="s">
        <v>82</v>
      </c>
      <c r="C69" s="97">
        <v>3657735</v>
      </c>
      <c r="D69">
        <v>3671034</v>
      </c>
      <c r="E69">
        <v>60040</v>
      </c>
      <c r="F69">
        <v>3217326</v>
      </c>
      <c r="G69">
        <v>36354</v>
      </c>
      <c r="H69">
        <v>258781</v>
      </c>
      <c r="I69">
        <v>2616</v>
      </c>
      <c r="J69">
        <v>49029</v>
      </c>
      <c r="K69">
        <v>0</v>
      </c>
      <c r="L69">
        <v>76656</v>
      </c>
      <c r="M69">
        <v>21070</v>
      </c>
      <c r="N69">
        <v>0</v>
      </c>
      <c r="O69">
        <v>69242</v>
      </c>
      <c r="P69">
        <v>0</v>
      </c>
    </row>
    <row r="70" spans="1:16">
      <c r="A70" s="99">
        <v>262</v>
      </c>
      <c r="B70" s="100" t="s">
        <v>83</v>
      </c>
      <c r="C70" s="97">
        <v>6485470</v>
      </c>
      <c r="D70">
        <v>6365292</v>
      </c>
      <c r="E70">
        <v>67963</v>
      </c>
      <c r="F70">
        <v>5409146</v>
      </c>
      <c r="G70">
        <v>66287</v>
      </c>
      <c r="H70">
        <v>539376</v>
      </c>
      <c r="I70">
        <v>1676</v>
      </c>
      <c r="J70">
        <v>55565</v>
      </c>
      <c r="K70">
        <v>0</v>
      </c>
      <c r="L70">
        <v>63008</v>
      </c>
      <c r="M70">
        <v>0</v>
      </c>
      <c r="N70">
        <v>0</v>
      </c>
      <c r="O70">
        <v>298197</v>
      </c>
      <c r="P70">
        <v>0</v>
      </c>
    </row>
    <row r="71" spans="1:16">
      <c r="A71" s="99">
        <v>263</v>
      </c>
      <c r="B71" s="100" t="s">
        <v>84</v>
      </c>
      <c r="C71" s="97">
        <v>3962342</v>
      </c>
      <c r="D71">
        <v>3357703</v>
      </c>
      <c r="E71">
        <v>59162</v>
      </c>
      <c r="F71">
        <v>2804203</v>
      </c>
      <c r="G71">
        <v>47298</v>
      </c>
      <c r="H71">
        <v>215252</v>
      </c>
      <c r="I71">
        <v>250</v>
      </c>
      <c r="J71">
        <v>38706</v>
      </c>
      <c r="K71">
        <v>0</v>
      </c>
      <c r="L71">
        <v>30159</v>
      </c>
      <c r="M71">
        <v>11614</v>
      </c>
      <c r="N71">
        <v>0</v>
      </c>
      <c r="O71">
        <v>269383</v>
      </c>
      <c r="P71">
        <v>0</v>
      </c>
    </row>
    <row r="72" spans="1:16">
      <c r="A72" s="99">
        <v>267</v>
      </c>
      <c r="B72" s="100" t="s">
        <v>85</v>
      </c>
      <c r="C72" s="97">
        <v>6485765</v>
      </c>
      <c r="D72">
        <v>6912419</v>
      </c>
      <c r="E72">
        <v>106304</v>
      </c>
      <c r="F72">
        <v>5991876</v>
      </c>
      <c r="G72">
        <v>83803</v>
      </c>
      <c r="H72">
        <v>486975</v>
      </c>
      <c r="I72">
        <v>1507</v>
      </c>
      <c r="J72">
        <v>0</v>
      </c>
      <c r="K72">
        <v>0</v>
      </c>
      <c r="L72">
        <v>52350</v>
      </c>
      <c r="M72">
        <v>20994</v>
      </c>
      <c r="N72">
        <v>0</v>
      </c>
      <c r="O72">
        <v>381218</v>
      </c>
      <c r="P72">
        <v>0</v>
      </c>
    </row>
    <row r="73" spans="1:16">
      <c r="A73" s="99">
        <v>268</v>
      </c>
      <c r="B73" s="100" t="s">
        <v>86</v>
      </c>
      <c r="C73" s="97">
        <v>107512630</v>
      </c>
      <c r="D73">
        <v>109999240</v>
      </c>
      <c r="E73">
        <v>753638</v>
      </c>
      <c r="F73">
        <v>99994947</v>
      </c>
      <c r="G73">
        <v>589104</v>
      </c>
      <c r="H73">
        <v>7095340</v>
      </c>
      <c r="I73">
        <v>13228</v>
      </c>
      <c r="J73">
        <v>302691</v>
      </c>
      <c r="K73">
        <v>0</v>
      </c>
      <c r="L73">
        <v>756370</v>
      </c>
      <c r="M73">
        <v>151306</v>
      </c>
      <c r="N73">
        <v>0</v>
      </c>
      <c r="O73">
        <v>1849892</v>
      </c>
      <c r="P73">
        <v>0</v>
      </c>
    </row>
    <row r="74" spans="1:16">
      <c r="A74" s="99">
        <v>269</v>
      </c>
      <c r="B74" s="100" t="s">
        <v>87</v>
      </c>
      <c r="C74" s="97">
        <v>4128481</v>
      </c>
      <c r="D74">
        <v>4254602</v>
      </c>
      <c r="E74">
        <v>60658</v>
      </c>
      <c r="F74">
        <v>3527179</v>
      </c>
      <c r="G74">
        <v>51276</v>
      </c>
      <c r="H74">
        <v>365753</v>
      </c>
      <c r="I74">
        <v>151</v>
      </c>
      <c r="J74">
        <v>41576</v>
      </c>
      <c r="K74">
        <v>346</v>
      </c>
      <c r="L74">
        <v>24709</v>
      </c>
      <c r="M74">
        <v>8885</v>
      </c>
      <c r="N74">
        <v>0</v>
      </c>
      <c r="O74">
        <v>295385</v>
      </c>
      <c r="P74">
        <v>0</v>
      </c>
    </row>
    <row r="75" spans="1:16">
      <c r="A75" s="99">
        <v>273</v>
      </c>
      <c r="B75" s="100" t="s">
        <v>88</v>
      </c>
      <c r="C75" s="97">
        <v>3129251</v>
      </c>
      <c r="D75">
        <v>2847673</v>
      </c>
      <c r="E75">
        <v>84886</v>
      </c>
      <c r="F75">
        <v>2159282</v>
      </c>
      <c r="G75">
        <v>67112</v>
      </c>
      <c r="H75">
        <v>213593</v>
      </c>
      <c r="I75">
        <v>0</v>
      </c>
      <c r="J75">
        <v>55948</v>
      </c>
      <c r="K75">
        <v>748</v>
      </c>
      <c r="L75">
        <v>54187</v>
      </c>
      <c r="M75">
        <v>16222</v>
      </c>
      <c r="N75">
        <v>0</v>
      </c>
      <c r="O75">
        <v>364663</v>
      </c>
      <c r="P75">
        <v>804</v>
      </c>
    </row>
    <row r="76" spans="1:16">
      <c r="A76" s="99">
        <v>274</v>
      </c>
      <c r="B76" s="100" t="s">
        <v>89</v>
      </c>
      <c r="C76" s="97">
        <v>8567462</v>
      </c>
      <c r="D76">
        <v>8682060</v>
      </c>
      <c r="E76">
        <v>293393</v>
      </c>
      <c r="F76">
        <v>7591071</v>
      </c>
      <c r="G76">
        <v>279316</v>
      </c>
      <c r="H76">
        <v>559138</v>
      </c>
      <c r="I76">
        <v>4982</v>
      </c>
      <c r="J76">
        <v>123711</v>
      </c>
      <c r="K76">
        <v>885</v>
      </c>
      <c r="L76">
        <v>57472</v>
      </c>
      <c r="M76">
        <v>8210</v>
      </c>
      <c r="N76">
        <v>0</v>
      </c>
      <c r="O76">
        <v>350668</v>
      </c>
      <c r="P76">
        <v>0</v>
      </c>
    </row>
    <row r="77" spans="1:16">
      <c r="A77" s="99">
        <v>275</v>
      </c>
      <c r="B77" s="100" t="s">
        <v>90</v>
      </c>
      <c r="C77" s="97">
        <v>14502719</v>
      </c>
      <c r="D77">
        <v>14363785</v>
      </c>
      <c r="E77">
        <v>291000</v>
      </c>
      <c r="F77">
        <v>12959496</v>
      </c>
      <c r="G77">
        <v>253736</v>
      </c>
      <c r="H77">
        <v>650743</v>
      </c>
      <c r="I77">
        <v>9623</v>
      </c>
      <c r="J77">
        <v>81087</v>
      </c>
      <c r="K77">
        <v>1602</v>
      </c>
      <c r="L77">
        <v>118885</v>
      </c>
      <c r="M77">
        <v>26039</v>
      </c>
      <c r="N77">
        <v>0</v>
      </c>
      <c r="O77">
        <v>553574</v>
      </c>
      <c r="P77">
        <v>0</v>
      </c>
    </row>
    <row r="78" spans="1:16">
      <c r="A78" s="99">
        <v>277</v>
      </c>
      <c r="B78" s="100" t="s">
        <v>91</v>
      </c>
      <c r="C78" s="97">
        <v>54067</v>
      </c>
      <c r="D78">
        <v>59847</v>
      </c>
      <c r="E78">
        <v>9557</v>
      </c>
      <c r="F78">
        <v>37705</v>
      </c>
      <c r="G78">
        <v>8016</v>
      </c>
      <c r="H78">
        <v>9454</v>
      </c>
      <c r="I78">
        <v>0</v>
      </c>
      <c r="J78">
        <v>0</v>
      </c>
      <c r="K78">
        <v>0</v>
      </c>
      <c r="L78">
        <v>12688</v>
      </c>
      <c r="M78">
        <v>1541</v>
      </c>
      <c r="N78">
        <v>0</v>
      </c>
      <c r="O78">
        <v>0</v>
      </c>
      <c r="P78">
        <v>0</v>
      </c>
    </row>
    <row r="79" spans="1:16">
      <c r="A79" s="99">
        <v>279</v>
      </c>
      <c r="B79" s="100" t="s">
        <v>92</v>
      </c>
      <c r="C79" s="97">
        <v>925796</v>
      </c>
      <c r="D79">
        <v>1082145</v>
      </c>
      <c r="E79">
        <v>23217</v>
      </c>
      <c r="F79">
        <v>932763</v>
      </c>
      <c r="G79">
        <v>21235</v>
      </c>
      <c r="H79">
        <v>37153</v>
      </c>
      <c r="I79">
        <v>0</v>
      </c>
      <c r="J79">
        <v>0</v>
      </c>
      <c r="K79">
        <v>0</v>
      </c>
      <c r="L79">
        <v>4313</v>
      </c>
      <c r="M79">
        <v>1982</v>
      </c>
      <c r="N79">
        <v>0</v>
      </c>
      <c r="O79">
        <v>107916</v>
      </c>
      <c r="P79">
        <v>0</v>
      </c>
    </row>
    <row r="80" spans="1:16">
      <c r="A80" s="99">
        <v>281</v>
      </c>
      <c r="B80" s="100" t="s">
        <v>93</v>
      </c>
      <c r="C80" s="97">
        <v>18045793</v>
      </c>
      <c r="D80">
        <v>16320181</v>
      </c>
      <c r="E80">
        <v>284328</v>
      </c>
      <c r="F80">
        <v>14453667</v>
      </c>
      <c r="G80">
        <v>231108</v>
      </c>
      <c r="H80">
        <v>732583</v>
      </c>
      <c r="I80">
        <v>1102</v>
      </c>
      <c r="J80">
        <v>60870</v>
      </c>
      <c r="K80">
        <v>0</v>
      </c>
      <c r="L80">
        <v>115810</v>
      </c>
      <c r="M80">
        <v>52118</v>
      </c>
      <c r="N80">
        <v>0</v>
      </c>
      <c r="O80">
        <v>957251</v>
      </c>
      <c r="P80">
        <v>0</v>
      </c>
    </row>
    <row r="81" spans="1:16">
      <c r="A81" s="99">
        <v>285</v>
      </c>
      <c r="B81" s="100" t="s">
        <v>94</v>
      </c>
      <c r="C81" s="97">
        <v>3798024</v>
      </c>
      <c r="D81">
        <v>3763522</v>
      </c>
      <c r="E81">
        <v>119261</v>
      </c>
      <c r="F81">
        <v>3214923</v>
      </c>
      <c r="G81">
        <v>78578</v>
      </c>
      <c r="H81">
        <v>256088</v>
      </c>
      <c r="I81">
        <v>1260</v>
      </c>
      <c r="J81">
        <v>21534</v>
      </c>
      <c r="K81">
        <v>0</v>
      </c>
      <c r="L81">
        <v>64268</v>
      </c>
      <c r="M81">
        <v>32466</v>
      </c>
      <c r="N81">
        <v>0</v>
      </c>
      <c r="O81">
        <v>206709</v>
      </c>
      <c r="P81">
        <v>6957</v>
      </c>
    </row>
    <row r="82" spans="1:16">
      <c r="A82" s="99">
        <v>289</v>
      </c>
      <c r="B82" s="100" t="s">
        <v>95</v>
      </c>
      <c r="C82" s="97">
        <v>12817091</v>
      </c>
      <c r="D82">
        <v>9719830</v>
      </c>
      <c r="E82">
        <v>185990</v>
      </c>
      <c r="F82">
        <v>8982655</v>
      </c>
      <c r="G82">
        <v>171704</v>
      </c>
      <c r="H82">
        <v>558765</v>
      </c>
      <c r="I82">
        <v>3190</v>
      </c>
      <c r="J82">
        <v>4626</v>
      </c>
      <c r="K82">
        <v>197</v>
      </c>
      <c r="L82">
        <v>-5823</v>
      </c>
      <c r="M82">
        <v>10899</v>
      </c>
      <c r="N82">
        <v>0</v>
      </c>
      <c r="O82">
        <v>179607</v>
      </c>
      <c r="P82">
        <v>0</v>
      </c>
    </row>
    <row r="83" spans="1:16">
      <c r="A83" s="99">
        <v>293</v>
      </c>
      <c r="B83" s="100" t="s">
        <v>96</v>
      </c>
      <c r="C83" s="97">
        <v>5120843</v>
      </c>
      <c r="D83">
        <v>5105412</v>
      </c>
      <c r="E83">
        <v>92135</v>
      </c>
      <c r="F83">
        <v>4506089</v>
      </c>
      <c r="G83">
        <v>87458</v>
      </c>
      <c r="H83">
        <v>352209</v>
      </c>
      <c r="I83">
        <v>2479</v>
      </c>
      <c r="J83">
        <v>19797</v>
      </c>
      <c r="K83">
        <v>0</v>
      </c>
      <c r="L83">
        <v>40119</v>
      </c>
      <c r="M83">
        <v>2198</v>
      </c>
      <c r="N83">
        <v>0</v>
      </c>
      <c r="O83">
        <v>187198</v>
      </c>
      <c r="P83">
        <v>0</v>
      </c>
    </row>
    <row r="84" spans="1:16">
      <c r="A84" s="99">
        <v>294</v>
      </c>
      <c r="B84" s="100" t="s">
        <v>97</v>
      </c>
      <c r="C84" s="97">
        <v>8800448</v>
      </c>
      <c r="D84">
        <v>8561323</v>
      </c>
      <c r="E84">
        <v>200976</v>
      </c>
      <c r="F84">
        <v>7558979</v>
      </c>
      <c r="G84">
        <v>185325</v>
      </c>
      <c r="H84">
        <v>521576</v>
      </c>
      <c r="I84">
        <v>2592</v>
      </c>
      <c r="J84">
        <v>26561</v>
      </c>
      <c r="K84">
        <v>237</v>
      </c>
      <c r="L84">
        <v>65862</v>
      </c>
      <c r="M84">
        <v>12822</v>
      </c>
      <c r="N84">
        <v>0</v>
      </c>
      <c r="O84">
        <v>388345</v>
      </c>
      <c r="P84">
        <v>0</v>
      </c>
    </row>
    <row r="85" spans="1:16">
      <c r="A85" s="99">
        <v>296</v>
      </c>
      <c r="B85" s="100" t="s">
        <v>98</v>
      </c>
      <c r="C85" s="97">
        <v>10455914</v>
      </c>
      <c r="D85">
        <v>10622935</v>
      </c>
      <c r="E85">
        <v>211786</v>
      </c>
      <c r="F85">
        <v>9229474</v>
      </c>
      <c r="G85">
        <v>126707</v>
      </c>
      <c r="H85">
        <v>936944</v>
      </c>
      <c r="I85">
        <v>4503</v>
      </c>
      <c r="J85">
        <v>56322</v>
      </c>
      <c r="K85">
        <v>0</v>
      </c>
      <c r="L85">
        <v>20970</v>
      </c>
      <c r="M85">
        <v>80576</v>
      </c>
      <c r="N85">
        <v>0</v>
      </c>
      <c r="O85">
        <v>379225</v>
      </c>
      <c r="P85">
        <v>0</v>
      </c>
    </row>
    <row r="86" spans="1:16">
      <c r="A86" s="99">
        <v>297</v>
      </c>
      <c r="B86" s="100" t="s">
        <v>99</v>
      </c>
      <c r="C86" s="97">
        <v>4965217</v>
      </c>
      <c r="D86">
        <v>4477169</v>
      </c>
      <c r="E86">
        <v>52046</v>
      </c>
      <c r="F86">
        <v>3808507</v>
      </c>
      <c r="G86">
        <v>41568</v>
      </c>
      <c r="H86">
        <v>250229</v>
      </c>
      <c r="I86">
        <v>4154</v>
      </c>
      <c r="J86">
        <v>29349</v>
      </c>
      <c r="K86">
        <v>267</v>
      </c>
      <c r="L86">
        <v>83994</v>
      </c>
      <c r="M86">
        <v>6057</v>
      </c>
      <c r="N86">
        <v>0</v>
      </c>
      <c r="O86">
        <v>305090</v>
      </c>
      <c r="P86">
        <v>0</v>
      </c>
    </row>
    <row r="87" spans="1:16">
      <c r="A87" s="99">
        <v>299</v>
      </c>
      <c r="B87" s="100" t="s">
        <v>100</v>
      </c>
      <c r="C87" s="97">
        <v>11499093</v>
      </c>
      <c r="D87">
        <v>12435947</v>
      </c>
      <c r="E87">
        <v>183801</v>
      </c>
      <c r="F87">
        <v>10791610</v>
      </c>
      <c r="G87">
        <v>165060</v>
      </c>
      <c r="H87">
        <v>949830</v>
      </c>
      <c r="I87">
        <v>10854</v>
      </c>
      <c r="J87">
        <v>55844</v>
      </c>
      <c r="K87">
        <v>0</v>
      </c>
      <c r="L87">
        <v>89643</v>
      </c>
      <c r="M87">
        <v>4234</v>
      </c>
      <c r="N87">
        <v>0</v>
      </c>
      <c r="O87">
        <v>549020</v>
      </c>
      <c r="P87">
        <v>3653</v>
      </c>
    </row>
    <row r="88" spans="1:16">
      <c r="A88" s="99">
        <v>301</v>
      </c>
      <c r="B88" s="100" t="s">
        <v>101</v>
      </c>
      <c r="C88" s="97">
        <v>20595400</v>
      </c>
      <c r="D88">
        <v>22258527</v>
      </c>
      <c r="E88">
        <v>447121</v>
      </c>
      <c r="F88">
        <v>19492548</v>
      </c>
      <c r="G88">
        <v>273288</v>
      </c>
      <c r="H88">
        <v>1338449</v>
      </c>
      <c r="I88">
        <v>2724</v>
      </c>
      <c r="J88">
        <v>169434</v>
      </c>
      <c r="K88">
        <v>0</v>
      </c>
      <c r="L88">
        <v>245405</v>
      </c>
      <c r="M88">
        <v>148429</v>
      </c>
      <c r="N88">
        <v>0</v>
      </c>
      <c r="O88">
        <v>1012691</v>
      </c>
      <c r="P88">
        <v>22680</v>
      </c>
    </row>
    <row r="89" spans="1:16">
      <c r="A89" s="99">
        <v>302</v>
      </c>
      <c r="B89" s="100" t="s">
        <v>102</v>
      </c>
      <c r="C89" s="97">
        <v>4115396</v>
      </c>
      <c r="D89">
        <v>4131692</v>
      </c>
      <c r="E89">
        <v>63964</v>
      </c>
      <c r="F89">
        <v>3491241</v>
      </c>
      <c r="G89">
        <v>51603</v>
      </c>
      <c r="H89">
        <v>269530</v>
      </c>
      <c r="I89">
        <v>141</v>
      </c>
      <c r="J89">
        <v>6150</v>
      </c>
      <c r="K89">
        <v>0</v>
      </c>
      <c r="L89">
        <v>43845</v>
      </c>
      <c r="M89">
        <v>10713</v>
      </c>
      <c r="N89">
        <v>0</v>
      </c>
      <c r="O89">
        <v>320926</v>
      </c>
      <c r="P89">
        <v>1507</v>
      </c>
    </row>
    <row r="90" spans="1:16">
      <c r="A90" s="99">
        <v>303</v>
      </c>
      <c r="B90" s="100" t="s">
        <v>103</v>
      </c>
      <c r="C90" s="97">
        <v>9931771</v>
      </c>
      <c r="D90">
        <v>9001934</v>
      </c>
      <c r="E90">
        <v>166944</v>
      </c>
      <c r="F90">
        <v>7874570</v>
      </c>
      <c r="G90">
        <v>131009</v>
      </c>
      <c r="H90">
        <v>288723</v>
      </c>
      <c r="I90">
        <v>15526</v>
      </c>
      <c r="J90">
        <v>173245</v>
      </c>
      <c r="K90">
        <v>0</v>
      </c>
      <c r="L90">
        <v>193860</v>
      </c>
      <c r="M90">
        <v>20409</v>
      </c>
      <c r="N90">
        <v>0</v>
      </c>
      <c r="O90">
        <v>471536</v>
      </c>
      <c r="P90">
        <v>0</v>
      </c>
    </row>
    <row r="91" spans="1:16">
      <c r="A91" s="99">
        <v>307</v>
      </c>
      <c r="B91" s="100" t="s">
        <v>105</v>
      </c>
      <c r="C91" s="97">
        <v>48943859</v>
      </c>
      <c r="D91">
        <v>50278507</v>
      </c>
      <c r="E91">
        <v>813428</v>
      </c>
      <c r="F91">
        <v>45315645</v>
      </c>
      <c r="G91">
        <v>723024</v>
      </c>
      <c r="H91">
        <v>3311505</v>
      </c>
      <c r="I91">
        <v>15415</v>
      </c>
      <c r="J91">
        <v>171909</v>
      </c>
      <c r="K91">
        <v>0</v>
      </c>
      <c r="L91">
        <v>525844</v>
      </c>
      <c r="M91">
        <v>64882</v>
      </c>
      <c r="N91">
        <v>260</v>
      </c>
      <c r="O91">
        <v>953604</v>
      </c>
      <c r="P91">
        <v>9847</v>
      </c>
    </row>
    <row r="92" spans="1:16">
      <c r="A92" s="99">
        <v>308</v>
      </c>
      <c r="B92" s="100" t="s">
        <v>106</v>
      </c>
      <c r="C92" s="97">
        <v>5692965</v>
      </c>
      <c r="D92">
        <v>5241646</v>
      </c>
      <c r="E92">
        <v>103518</v>
      </c>
      <c r="F92">
        <v>4658794</v>
      </c>
      <c r="G92">
        <v>94832</v>
      </c>
      <c r="H92">
        <v>409872</v>
      </c>
      <c r="I92">
        <v>4265</v>
      </c>
      <c r="J92">
        <v>46613</v>
      </c>
      <c r="K92">
        <v>365</v>
      </c>
      <c r="L92">
        <v>14171</v>
      </c>
      <c r="M92">
        <v>3977</v>
      </c>
      <c r="N92">
        <v>0</v>
      </c>
      <c r="O92">
        <v>112196</v>
      </c>
      <c r="P92">
        <v>79</v>
      </c>
    </row>
    <row r="93" spans="1:16">
      <c r="A93" s="99">
        <v>310</v>
      </c>
      <c r="B93" s="100" t="s">
        <v>107</v>
      </c>
      <c r="C93" s="97">
        <v>9270441</v>
      </c>
      <c r="D93">
        <v>8515270</v>
      </c>
      <c r="E93">
        <v>167244</v>
      </c>
      <c r="F93">
        <v>7413428</v>
      </c>
      <c r="G93">
        <v>133489</v>
      </c>
      <c r="H93">
        <v>532917</v>
      </c>
      <c r="I93">
        <v>1558</v>
      </c>
      <c r="J93">
        <v>38402</v>
      </c>
      <c r="K93">
        <v>7508</v>
      </c>
      <c r="L93">
        <v>264655</v>
      </c>
      <c r="M93">
        <v>24689</v>
      </c>
      <c r="N93">
        <v>0</v>
      </c>
      <c r="O93">
        <v>265868</v>
      </c>
      <c r="P93">
        <v>0</v>
      </c>
    </row>
    <row r="94" spans="1:16">
      <c r="A94" s="99">
        <v>312</v>
      </c>
      <c r="B94" s="100" t="s">
        <v>108</v>
      </c>
      <c r="C94" s="97">
        <v>2102874</v>
      </c>
      <c r="D94">
        <v>1940063</v>
      </c>
      <c r="E94">
        <v>38150</v>
      </c>
      <c r="F94">
        <v>1696045</v>
      </c>
      <c r="G94">
        <v>32953</v>
      </c>
      <c r="H94">
        <v>95584</v>
      </c>
      <c r="I94">
        <v>0</v>
      </c>
      <c r="J94">
        <v>8821</v>
      </c>
      <c r="K94">
        <v>0</v>
      </c>
      <c r="L94">
        <v>26071</v>
      </c>
      <c r="M94">
        <v>5197</v>
      </c>
      <c r="N94">
        <v>0</v>
      </c>
      <c r="O94">
        <v>113542</v>
      </c>
      <c r="P94">
        <v>0</v>
      </c>
    </row>
    <row r="95" spans="1:16">
      <c r="A95" s="99">
        <v>313</v>
      </c>
      <c r="B95" s="100" t="s">
        <v>109</v>
      </c>
      <c r="C95" s="97">
        <v>2635566</v>
      </c>
      <c r="D95">
        <v>2535456</v>
      </c>
      <c r="E95">
        <v>27091</v>
      </c>
      <c r="F95">
        <v>2276094</v>
      </c>
      <c r="G95">
        <v>21635</v>
      </c>
      <c r="H95">
        <v>82595</v>
      </c>
      <c r="I95">
        <v>4862</v>
      </c>
      <c r="J95">
        <v>26992</v>
      </c>
      <c r="K95">
        <v>295</v>
      </c>
      <c r="L95">
        <v>23803</v>
      </c>
      <c r="M95">
        <v>299</v>
      </c>
      <c r="N95">
        <v>0</v>
      </c>
      <c r="O95">
        <v>125972</v>
      </c>
      <c r="P95">
        <v>0</v>
      </c>
    </row>
    <row r="96" spans="1:16">
      <c r="A96" s="99">
        <v>317</v>
      </c>
      <c r="B96" s="100" t="s">
        <v>110</v>
      </c>
      <c r="C96" s="97">
        <v>1153861</v>
      </c>
      <c r="D96">
        <v>1223387</v>
      </c>
      <c r="E96">
        <v>15238</v>
      </c>
      <c r="F96">
        <v>1055404</v>
      </c>
      <c r="G96">
        <v>15113</v>
      </c>
      <c r="H96">
        <v>87338</v>
      </c>
      <c r="I96">
        <v>0</v>
      </c>
      <c r="J96">
        <v>0</v>
      </c>
      <c r="K96">
        <v>0</v>
      </c>
      <c r="L96">
        <v>16798</v>
      </c>
      <c r="M96">
        <v>125</v>
      </c>
      <c r="N96">
        <v>0</v>
      </c>
      <c r="O96">
        <v>63847</v>
      </c>
      <c r="P96">
        <v>0</v>
      </c>
    </row>
    <row r="97" spans="1:16">
      <c r="A97" s="99">
        <v>321</v>
      </c>
      <c r="B97" s="100" t="s">
        <v>111</v>
      </c>
      <c r="C97" s="97">
        <v>8027472</v>
      </c>
      <c r="D97">
        <v>7851072</v>
      </c>
      <c r="E97">
        <v>132039</v>
      </c>
      <c r="F97">
        <v>7028979</v>
      </c>
      <c r="G97">
        <v>124199</v>
      </c>
      <c r="H97">
        <v>475570</v>
      </c>
      <c r="I97">
        <v>2578</v>
      </c>
      <c r="J97">
        <v>17634</v>
      </c>
      <c r="K97">
        <v>0</v>
      </c>
      <c r="L97">
        <v>102070</v>
      </c>
      <c r="M97">
        <v>5262</v>
      </c>
      <c r="N97">
        <v>0</v>
      </c>
      <c r="O97">
        <v>226819</v>
      </c>
      <c r="P97">
        <v>0</v>
      </c>
    </row>
    <row r="98" spans="1:16">
      <c r="A98" s="99">
        <v>327</v>
      </c>
      <c r="B98" s="100" t="s">
        <v>112</v>
      </c>
      <c r="C98" s="97">
        <v>4726984</v>
      </c>
      <c r="D98">
        <v>4570022</v>
      </c>
      <c r="E98">
        <v>118922</v>
      </c>
      <c r="F98">
        <v>3859139</v>
      </c>
      <c r="G98">
        <v>78055</v>
      </c>
      <c r="H98">
        <v>509978</v>
      </c>
      <c r="I98">
        <v>6402</v>
      </c>
      <c r="J98">
        <v>14920</v>
      </c>
      <c r="K98">
        <v>0</v>
      </c>
      <c r="L98">
        <v>70917</v>
      </c>
      <c r="M98">
        <v>30566</v>
      </c>
      <c r="N98">
        <v>0</v>
      </c>
      <c r="O98">
        <v>115068</v>
      </c>
      <c r="P98">
        <v>3899</v>
      </c>
    </row>
    <row r="99" spans="1:16">
      <c r="A99" s="99">
        <v>331</v>
      </c>
      <c r="B99" s="100" t="s">
        <v>113</v>
      </c>
      <c r="C99" s="97">
        <v>1890538</v>
      </c>
      <c r="D99">
        <v>2082926</v>
      </c>
      <c r="E99">
        <v>54135</v>
      </c>
      <c r="F99">
        <v>1829727</v>
      </c>
      <c r="G99">
        <v>53250</v>
      </c>
      <c r="H99">
        <v>105252</v>
      </c>
      <c r="I99">
        <v>240</v>
      </c>
      <c r="J99">
        <v>0</v>
      </c>
      <c r="K99">
        <v>0</v>
      </c>
      <c r="L99">
        <v>0</v>
      </c>
      <c r="M99">
        <v>645</v>
      </c>
      <c r="N99">
        <v>0</v>
      </c>
      <c r="O99">
        <v>147947</v>
      </c>
      <c r="P99">
        <v>0</v>
      </c>
    </row>
    <row r="100" spans="1:16">
      <c r="A100" s="99">
        <v>335</v>
      </c>
      <c r="B100" s="100" t="s">
        <v>114</v>
      </c>
      <c r="C100" s="97">
        <v>1506990</v>
      </c>
      <c r="D100">
        <v>1653063</v>
      </c>
      <c r="E100">
        <v>9937</v>
      </c>
      <c r="F100">
        <v>1365530</v>
      </c>
      <c r="G100">
        <v>8306</v>
      </c>
      <c r="H100">
        <v>100886</v>
      </c>
      <c r="I100">
        <v>703</v>
      </c>
      <c r="J100">
        <v>32997</v>
      </c>
      <c r="K100">
        <v>0</v>
      </c>
      <c r="L100">
        <v>24261</v>
      </c>
      <c r="M100">
        <v>928</v>
      </c>
      <c r="N100">
        <v>0</v>
      </c>
      <c r="O100">
        <v>129389</v>
      </c>
      <c r="P100">
        <v>0</v>
      </c>
    </row>
    <row r="101" spans="1:16">
      <c r="A101" s="99">
        <v>339</v>
      </c>
      <c r="B101" s="100" t="s">
        <v>115</v>
      </c>
      <c r="C101" s="97">
        <v>457183</v>
      </c>
      <c r="D101">
        <v>387898</v>
      </c>
      <c r="E101">
        <v>7874</v>
      </c>
      <c r="F101">
        <v>335317</v>
      </c>
      <c r="G101">
        <v>7874</v>
      </c>
      <c r="H101">
        <v>28478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24103</v>
      </c>
      <c r="P101">
        <v>0</v>
      </c>
    </row>
    <row r="102" spans="1:16">
      <c r="A102" s="99">
        <v>340</v>
      </c>
      <c r="B102" s="100" t="s">
        <v>116</v>
      </c>
      <c r="C102" s="97">
        <v>3929363</v>
      </c>
      <c r="D102">
        <v>3578080</v>
      </c>
      <c r="E102">
        <v>103765</v>
      </c>
      <c r="F102">
        <v>3199278</v>
      </c>
      <c r="G102">
        <v>101972</v>
      </c>
      <c r="H102">
        <v>134760</v>
      </c>
      <c r="I102">
        <v>0</v>
      </c>
      <c r="J102">
        <v>0</v>
      </c>
      <c r="K102">
        <v>0</v>
      </c>
      <c r="L102">
        <v>32395</v>
      </c>
      <c r="M102">
        <v>1793</v>
      </c>
      <c r="N102">
        <v>0</v>
      </c>
      <c r="O102">
        <v>211647</v>
      </c>
      <c r="P102">
        <v>0</v>
      </c>
    </row>
    <row r="103" spans="1:16">
      <c r="A103" s="99">
        <v>342</v>
      </c>
      <c r="B103" s="100" t="s">
        <v>117</v>
      </c>
      <c r="C103" s="97">
        <v>11663222</v>
      </c>
      <c r="D103">
        <v>10126866</v>
      </c>
      <c r="E103">
        <v>164573</v>
      </c>
      <c r="F103">
        <v>9201661</v>
      </c>
      <c r="G103">
        <v>145656</v>
      </c>
      <c r="H103">
        <v>598352</v>
      </c>
      <c r="I103">
        <v>5086</v>
      </c>
      <c r="J103">
        <v>53089</v>
      </c>
      <c r="K103">
        <v>1123</v>
      </c>
      <c r="L103">
        <v>76449</v>
      </c>
      <c r="M103">
        <v>3163</v>
      </c>
      <c r="N103">
        <v>0</v>
      </c>
      <c r="O103">
        <v>197315</v>
      </c>
      <c r="P103">
        <v>9545</v>
      </c>
    </row>
    <row r="104" spans="1:16">
      <c r="A104" s="99">
        <v>344</v>
      </c>
      <c r="B104" s="100" t="s">
        <v>118</v>
      </c>
      <c r="C104" s="97">
        <v>149270879</v>
      </c>
      <c r="D104">
        <v>152737792</v>
      </c>
      <c r="E104">
        <v>4253352</v>
      </c>
      <c r="F104">
        <v>144183117</v>
      </c>
      <c r="G104">
        <v>4099575</v>
      </c>
      <c r="H104">
        <v>5682931</v>
      </c>
      <c r="I104">
        <v>63700</v>
      </c>
      <c r="J104">
        <v>310511</v>
      </c>
      <c r="K104">
        <v>2403</v>
      </c>
      <c r="L104">
        <v>1392245</v>
      </c>
      <c r="M104">
        <v>74429</v>
      </c>
      <c r="N104">
        <v>3905</v>
      </c>
      <c r="O104">
        <v>1168988</v>
      </c>
      <c r="P104">
        <v>9340</v>
      </c>
    </row>
    <row r="105" spans="1:16">
      <c r="A105" s="99">
        <v>345</v>
      </c>
      <c r="B105" s="100" t="s">
        <v>119</v>
      </c>
      <c r="C105" s="97">
        <v>19406560</v>
      </c>
      <c r="D105">
        <v>17624059</v>
      </c>
      <c r="E105">
        <v>473412</v>
      </c>
      <c r="F105">
        <v>16026512</v>
      </c>
      <c r="G105">
        <v>434716</v>
      </c>
      <c r="H105">
        <v>749535</v>
      </c>
      <c r="I105">
        <v>9797</v>
      </c>
      <c r="J105">
        <v>49146</v>
      </c>
      <c r="K105">
        <v>0</v>
      </c>
      <c r="L105">
        <v>188841</v>
      </c>
      <c r="M105">
        <v>28899</v>
      </c>
      <c r="N105">
        <v>0</v>
      </c>
      <c r="O105">
        <v>610025</v>
      </c>
      <c r="P105">
        <v>0</v>
      </c>
    </row>
    <row r="106" spans="1:16">
      <c r="A106" s="99">
        <v>351</v>
      </c>
      <c r="B106" s="100" t="s">
        <v>120</v>
      </c>
      <c r="C106" s="97">
        <v>1605070</v>
      </c>
      <c r="D106">
        <v>1450075</v>
      </c>
      <c r="E106">
        <v>15472</v>
      </c>
      <c r="F106">
        <v>1159442</v>
      </c>
      <c r="G106">
        <v>8563</v>
      </c>
      <c r="H106">
        <v>136831</v>
      </c>
      <c r="I106">
        <v>569</v>
      </c>
      <c r="J106">
        <v>0</v>
      </c>
      <c r="K106">
        <v>0</v>
      </c>
      <c r="L106">
        <v>52839</v>
      </c>
      <c r="M106">
        <v>6340</v>
      </c>
      <c r="N106">
        <v>0</v>
      </c>
      <c r="O106">
        <v>100963</v>
      </c>
      <c r="P106">
        <v>0</v>
      </c>
    </row>
    <row r="107" spans="1:16">
      <c r="A107" s="99">
        <v>352</v>
      </c>
      <c r="B107" s="100" t="s">
        <v>121</v>
      </c>
      <c r="C107" s="97">
        <v>4037285</v>
      </c>
      <c r="D107">
        <v>4077647</v>
      </c>
      <c r="E107">
        <v>118603</v>
      </c>
      <c r="F107">
        <v>3411362</v>
      </c>
      <c r="G107">
        <v>96812</v>
      </c>
      <c r="H107">
        <v>366133</v>
      </c>
      <c r="I107">
        <v>1354</v>
      </c>
      <c r="J107">
        <v>37994</v>
      </c>
      <c r="K107">
        <v>1747</v>
      </c>
      <c r="L107">
        <v>90966</v>
      </c>
      <c r="M107">
        <v>11927</v>
      </c>
      <c r="N107">
        <v>0</v>
      </c>
      <c r="O107">
        <v>171192</v>
      </c>
      <c r="P107">
        <v>6763</v>
      </c>
    </row>
    <row r="108" spans="1:16">
      <c r="A108" s="99">
        <v>353</v>
      </c>
      <c r="B108" s="100" t="s">
        <v>122</v>
      </c>
      <c r="C108" s="97">
        <v>7547421</v>
      </c>
      <c r="D108">
        <v>7316395</v>
      </c>
      <c r="E108">
        <v>82496</v>
      </c>
      <c r="F108">
        <v>6624532</v>
      </c>
      <c r="G108">
        <v>70821</v>
      </c>
      <c r="H108">
        <v>393272</v>
      </c>
      <c r="I108">
        <v>7399</v>
      </c>
      <c r="J108">
        <v>15824</v>
      </c>
      <c r="K108">
        <v>112</v>
      </c>
      <c r="L108">
        <v>46405</v>
      </c>
      <c r="M108">
        <v>4164</v>
      </c>
      <c r="N108">
        <v>0</v>
      </c>
      <c r="O108">
        <v>236362</v>
      </c>
      <c r="P108">
        <v>0</v>
      </c>
    </row>
    <row r="109" spans="1:16">
      <c r="A109" s="99">
        <v>355</v>
      </c>
      <c r="B109" s="100" t="s">
        <v>123</v>
      </c>
      <c r="C109" s="97">
        <v>19251908</v>
      </c>
      <c r="D109">
        <v>17790377</v>
      </c>
      <c r="E109">
        <v>281225</v>
      </c>
      <c r="F109">
        <v>15996894</v>
      </c>
      <c r="G109">
        <v>247439</v>
      </c>
      <c r="H109">
        <v>897306</v>
      </c>
      <c r="I109">
        <v>10521</v>
      </c>
      <c r="J109">
        <v>66160</v>
      </c>
      <c r="K109">
        <v>0</v>
      </c>
      <c r="L109">
        <v>267727</v>
      </c>
      <c r="M109">
        <v>23265</v>
      </c>
      <c r="N109">
        <v>0</v>
      </c>
      <c r="O109">
        <v>562290</v>
      </c>
      <c r="P109">
        <v>0</v>
      </c>
    </row>
    <row r="110" spans="1:16">
      <c r="A110" s="99">
        <v>356</v>
      </c>
      <c r="B110" s="100" t="s">
        <v>124</v>
      </c>
      <c r="C110" s="97">
        <v>18821116</v>
      </c>
      <c r="D110">
        <v>18413650</v>
      </c>
      <c r="E110">
        <v>311797</v>
      </c>
      <c r="F110">
        <v>16839786</v>
      </c>
      <c r="G110">
        <v>304520</v>
      </c>
      <c r="H110">
        <v>975541</v>
      </c>
      <c r="I110">
        <v>3247</v>
      </c>
      <c r="J110">
        <v>71676</v>
      </c>
      <c r="K110">
        <v>0</v>
      </c>
      <c r="L110">
        <v>119157</v>
      </c>
      <c r="M110">
        <v>4030</v>
      </c>
      <c r="N110">
        <v>0</v>
      </c>
      <c r="O110">
        <v>407490</v>
      </c>
      <c r="P110">
        <v>0</v>
      </c>
    </row>
    <row r="111" spans="1:16">
      <c r="A111" s="99">
        <v>358</v>
      </c>
      <c r="B111" s="100" t="s">
        <v>125</v>
      </c>
      <c r="C111" s="97">
        <v>4114545</v>
      </c>
      <c r="D111">
        <v>3547734</v>
      </c>
      <c r="E111">
        <v>114733</v>
      </c>
      <c r="F111">
        <v>3227698</v>
      </c>
      <c r="G111">
        <v>85457</v>
      </c>
      <c r="H111">
        <v>197389</v>
      </c>
      <c r="I111">
        <v>28605</v>
      </c>
      <c r="J111">
        <v>5376</v>
      </c>
      <c r="K111">
        <v>31</v>
      </c>
      <c r="L111">
        <v>996</v>
      </c>
      <c r="M111">
        <v>640</v>
      </c>
      <c r="N111">
        <v>0</v>
      </c>
      <c r="O111">
        <v>116275</v>
      </c>
      <c r="P111">
        <v>0</v>
      </c>
    </row>
    <row r="112" spans="1:16">
      <c r="A112" s="99">
        <v>361</v>
      </c>
      <c r="B112" s="100" t="s">
        <v>126</v>
      </c>
      <c r="C112" s="97">
        <v>39955431</v>
      </c>
      <c r="D112">
        <v>35607412</v>
      </c>
      <c r="E112">
        <v>643157</v>
      </c>
      <c r="F112">
        <v>31999627</v>
      </c>
      <c r="G112">
        <v>596916</v>
      </c>
      <c r="H112">
        <v>1313963</v>
      </c>
      <c r="I112">
        <v>10564</v>
      </c>
      <c r="J112">
        <v>117369</v>
      </c>
      <c r="K112">
        <v>431</v>
      </c>
      <c r="L112">
        <v>197483</v>
      </c>
      <c r="M112">
        <v>28484</v>
      </c>
      <c r="N112">
        <v>6762</v>
      </c>
      <c r="O112">
        <v>1978970</v>
      </c>
      <c r="P112">
        <v>0</v>
      </c>
    </row>
    <row r="113" spans="1:16">
      <c r="A113" s="99">
        <v>362</v>
      </c>
      <c r="B113" s="100" t="s">
        <v>127</v>
      </c>
      <c r="C113" s="97">
        <v>23548992</v>
      </c>
      <c r="D113">
        <v>17017973</v>
      </c>
      <c r="E113">
        <v>-582911</v>
      </c>
      <c r="F113">
        <v>15362355</v>
      </c>
      <c r="G113">
        <v>-619610</v>
      </c>
      <c r="H113">
        <v>829883</v>
      </c>
      <c r="I113">
        <v>-13108</v>
      </c>
      <c r="J113">
        <v>123763</v>
      </c>
      <c r="K113">
        <v>0</v>
      </c>
      <c r="L113">
        <v>69793</v>
      </c>
      <c r="M113">
        <v>49807</v>
      </c>
      <c r="N113">
        <v>0</v>
      </c>
      <c r="O113">
        <v>632179</v>
      </c>
      <c r="P113">
        <v>0</v>
      </c>
    </row>
    <row r="114" spans="1:16">
      <c r="A114" s="99">
        <v>363</v>
      </c>
      <c r="B114" s="100" t="s">
        <v>128</v>
      </c>
      <c r="C114" s="97">
        <v>618831597</v>
      </c>
      <c r="D114">
        <v>620778075</v>
      </c>
      <c r="E114">
        <v>12769087</v>
      </c>
      <c r="F114">
        <v>578277109</v>
      </c>
      <c r="G114">
        <v>9525763</v>
      </c>
      <c r="H114">
        <v>24478346</v>
      </c>
      <c r="I114">
        <v>587841</v>
      </c>
      <c r="J114">
        <v>2820789</v>
      </c>
      <c r="K114">
        <v>36461</v>
      </c>
      <c r="L114">
        <v>5938400</v>
      </c>
      <c r="M114">
        <v>2619022</v>
      </c>
      <c r="N114">
        <v>0</v>
      </c>
      <c r="O114">
        <v>9263431</v>
      </c>
      <c r="P114">
        <v>0</v>
      </c>
    </row>
    <row r="115" spans="1:16">
      <c r="A115" s="99">
        <v>370</v>
      </c>
      <c r="B115" s="100" t="s">
        <v>129</v>
      </c>
      <c r="C115" s="97">
        <v>1070422</v>
      </c>
      <c r="D115">
        <v>1043825</v>
      </c>
      <c r="E115">
        <v>41055</v>
      </c>
      <c r="F115">
        <v>957218</v>
      </c>
      <c r="G115">
        <v>40322</v>
      </c>
      <c r="H115">
        <v>51536</v>
      </c>
      <c r="I115">
        <v>133</v>
      </c>
      <c r="J115">
        <v>40</v>
      </c>
      <c r="K115">
        <v>600</v>
      </c>
      <c r="L115">
        <v>508</v>
      </c>
      <c r="M115">
        <v>0</v>
      </c>
      <c r="N115">
        <v>0</v>
      </c>
      <c r="O115">
        <v>34523</v>
      </c>
      <c r="P115">
        <v>0</v>
      </c>
    </row>
    <row r="116" spans="1:16">
      <c r="A116" s="99">
        <v>373</v>
      </c>
      <c r="B116" s="100" t="s">
        <v>130</v>
      </c>
      <c r="C116" s="97">
        <v>5012686</v>
      </c>
      <c r="D116">
        <v>4169300</v>
      </c>
      <c r="E116">
        <v>58556</v>
      </c>
      <c r="F116">
        <v>3580000</v>
      </c>
      <c r="G116">
        <v>65200</v>
      </c>
      <c r="H116">
        <v>243000</v>
      </c>
      <c r="I116">
        <v>416</v>
      </c>
      <c r="J116">
        <v>39300</v>
      </c>
      <c r="K116">
        <v>0</v>
      </c>
      <c r="L116">
        <v>134000</v>
      </c>
      <c r="M116">
        <v>-7060</v>
      </c>
      <c r="N116">
        <v>0</v>
      </c>
      <c r="O116">
        <v>173000</v>
      </c>
      <c r="P116">
        <v>0</v>
      </c>
    </row>
    <row r="117" spans="1:16">
      <c r="A117" s="99">
        <v>375</v>
      </c>
      <c r="B117" s="100" t="s">
        <v>131</v>
      </c>
      <c r="C117" s="97">
        <v>15875124</v>
      </c>
      <c r="D117">
        <v>13017990</v>
      </c>
      <c r="E117">
        <v>276193</v>
      </c>
      <c r="F117">
        <v>12208131</v>
      </c>
      <c r="G117">
        <v>263354</v>
      </c>
      <c r="H117">
        <v>574883</v>
      </c>
      <c r="I117">
        <v>5240</v>
      </c>
      <c r="J117">
        <v>23051</v>
      </c>
      <c r="K117">
        <v>0</v>
      </c>
      <c r="L117">
        <v>11255</v>
      </c>
      <c r="M117">
        <v>7599</v>
      </c>
      <c r="N117">
        <v>0</v>
      </c>
      <c r="O117">
        <v>200670</v>
      </c>
      <c r="P117">
        <v>0</v>
      </c>
    </row>
    <row r="118" spans="1:16">
      <c r="A118" s="99">
        <v>376</v>
      </c>
      <c r="B118" s="100" t="s">
        <v>132</v>
      </c>
      <c r="C118" s="97">
        <v>1660237</v>
      </c>
      <c r="D118">
        <v>1540156</v>
      </c>
      <c r="E118">
        <v>33014</v>
      </c>
      <c r="F118">
        <v>1439004</v>
      </c>
      <c r="G118">
        <v>32552</v>
      </c>
      <c r="H118">
        <v>64775</v>
      </c>
      <c r="I118">
        <v>462</v>
      </c>
      <c r="J118">
        <v>9787</v>
      </c>
      <c r="K118">
        <v>0</v>
      </c>
      <c r="L118">
        <v>0</v>
      </c>
      <c r="M118">
        <v>0</v>
      </c>
      <c r="N118">
        <v>0</v>
      </c>
      <c r="O118">
        <v>26590</v>
      </c>
      <c r="P118">
        <v>0</v>
      </c>
    </row>
    <row r="119" spans="1:16">
      <c r="A119" s="99">
        <v>377</v>
      </c>
      <c r="B119" s="100" t="s">
        <v>133</v>
      </c>
      <c r="C119" s="97">
        <v>2943691</v>
      </c>
      <c r="D119">
        <v>2848930</v>
      </c>
      <c r="E119">
        <v>16110</v>
      </c>
      <c r="F119">
        <v>2599801</v>
      </c>
      <c r="G119">
        <v>6514</v>
      </c>
      <c r="H119">
        <v>176361</v>
      </c>
      <c r="I119">
        <v>22</v>
      </c>
      <c r="J119">
        <v>3481</v>
      </c>
      <c r="K119">
        <v>0</v>
      </c>
      <c r="L119">
        <v>25858</v>
      </c>
      <c r="M119">
        <v>9574</v>
      </c>
      <c r="N119">
        <v>0</v>
      </c>
      <c r="O119">
        <v>43429</v>
      </c>
      <c r="P119">
        <v>0</v>
      </c>
    </row>
    <row r="120" spans="1:16">
      <c r="A120" s="99">
        <v>383</v>
      </c>
      <c r="B120" s="100" t="s">
        <v>134</v>
      </c>
      <c r="C120" s="97">
        <v>5048986</v>
      </c>
      <c r="D120">
        <v>4940100</v>
      </c>
      <c r="E120">
        <v>171861</v>
      </c>
      <c r="F120">
        <v>4280000</v>
      </c>
      <c r="G120">
        <v>174000</v>
      </c>
      <c r="H120">
        <v>246000</v>
      </c>
      <c r="I120">
        <v>1930</v>
      </c>
      <c r="J120">
        <v>21400</v>
      </c>
      <c r="K120">
        <v>961</v>
      </c>
      <c r="L120">
        <v>52700</v>
      </c>
      <c r="M120">
        <v>-5030</v>
      </c>
      <c r="N120">
        <v>0</v>
      </c>
      <c r="O120">
        <v>340000</v>
      </c>
      <c r="P120">
        <v>0</v>
      </c>
    </row>
    <row r="121" spans="1:16">
      <c r="A121" s="99">
        <v>384</v>
      </c>
      <c r="B121" s="100" t="s">
        <v>135</v>
      </c>
      <c r="C121" s="97">
        <v>8180181</v>
      </c>
      <c r="D121">
        <v>6389901</v>
      </c>
      <c r="E121">
        <v>120889</v>
      </c>
      <c r="F121">
        <v>5658897</v>
      </c>
      <c r="G121">
        <v>62494</v>
      </c>
      <c r="H121">
        <v>442958</v>
      </c>
      <c r="I121">
        <v>7529</v>
      </c>
      <c r="J121">
        <v>33904</v>
      </c>
      <c r="K121">
        <v>193</v>
      </c>
      <c r="L121">
        <v>151305</v>
      </c>
      <c r="M121">
        <v>50673</v>
      </c>
      <c r="N121">
        <v>0</v>
      </c>
      <c r="O121">
        <v>102837</v>
      </c>
      <c r="P121">
        <v>0</v>
      </c>
    </row>
    <row r="122" spans="1:16">
      <c r="A122" s="99">
        <v>385</v>
      </c>
      <c r="B122" s="100" t="s">
        <v>136</v>
      </c>
      <c r="C122" s="97">
        <v>4374704</v>
      </c>
      <c r="D122">
        <v>4244873</v>
      </c>
      <c r="E122">
        <v>104755</v>
      </c>
      <c r="F122">
        <v>3875171</v>
      </c>
      <c r="G122">
        <v>88534</v>
      </c>
      <c r="H122">
        <v>172313</v>
      </c>
      <c r="I122">
        <v>0</v>
      </c>
      <c r="J122">
        <v>32380</v>
      </c>
      <c r="K122">
        <v>0</v>
      </c>
      <c r="L122">
        <v>14139</v>
      </c>
      <c r="M122">
        <v>16221</v>
      </c>
      <c r="N122">
        <v>0</v>
      </c>
      <c r="O122">
        <v>150870</v>
      </c>
      <c r="P122">
        <v>0</v>
      </c>
    </row>
    <row r="123" spans="1:16">
      <c r="A123" s="99">
        <v>388</v>
      </c>
      <c r="B123" s="100" t="s">
        <v>137</v>
      </c>
      <c r="C123" s="97">
        <v>5017738</v>
      </c>
      <c r="D123">
        <v>4770989</v>
      </c>
      <c r="E123">
        <v>-147059</v>
      </c>
      <c r="F123">
        <v>4299064</v>
      </c>
      <c r="G123">
        <v>-89707</v>
      </c>
      <c r="H123">
        <v>159492</v>
      </c>
      <c r="I123">
        <v>0</v>
      </c>
      <c r="J123">
        <v>21837</v>
      </c>
      <c r="K123">
        <v>0</v>
      </c>
      <c r="L123">
        <v>64043</v>
      </c>
      <c r="M123">
        <v>-52502</v>
      </c>
      <c r="N123">
        <v>0</v>
      </c>
      <c r="O123">
        <v>226553</v>
      </c>
      <c r="P123">
        <v>-4850</v>
      </c>
    </row>
    <row r="124" spans="1:16">
      <c r="A124" s="99">
        <v>392</v>
      </c>
      <c r="B124" s="100" t="s">
        <v>138</v>
      </c>
      <c r="C124" s="97">
        <v>58520874</v>
      </c>
      <c r="D124">
        <v>52544724</v>
      </c>
      <c r="E124">
        <v>1244492</v>
      </c>
      <c r="F124">
        <v>48769448</v>
      </c>
      <c r="G124">
        <v>1147298</v>
      </c>
      <c r="H124">
        <v>2392089</v>
      </c>
      <c r="I124">
        <v>35073</v>
      </c>
      <c r="J124">
        <v>246692</v>
      </c>
      <c r="K124">
        <v>7725</v>
      </c>
      <c r="L124">
        <v>307574</v>
      </c>
      <c r="M124">
        <v>33088</v>
      </c>
      <c r="N124">
        <v>1407</v>
      </c>
      <c r="O124">
        <v>828921</v>
      </c>
      <c r="P124">
        <v>19901</v>
      </c>
    </row>
    <row r="125" spans="1:16">
      <c r="A125" s="99">
        <v>394</v>
      </c>
      <c r="B125" s="100" t="s">
        <v>140</v>
      </c>
      <c r="C125" s="97">
        <v>31151216</v>
      </c>
      <c r="D125">
        <v>29633060</v>
      </c>
      <c r="E125">
        <v>1055565</v>
      </c>
      <c r="F125">
        <v>26827876</v>
      </c>
      <c r="G125">
        <v>792001</v>
      </c>
      <c r="H125">
        <v>1523694</v>
      </c>
      <c r="I125">
        <v>0</v>
      </c>
      <c r="J125">
        <v>112544</v>
      </c>
      <c r="K125">
        <v>329</v>
      </c>
      <c r="L125">
        <v>344426</v>
      </c>
      <c r="M125">
        <v>228154</v>
      </c>
      <c r="N125">
        <v>0</v>
      </c>
      <c r="O125">
        <v>824520</v>
      </c>
      <c r="P125">
        <v>35081</v>
      </c>
    </row>
    <row r="126" spans="1:16">
      <c r="A126" s="99">
        <v>396</v>
      </c>
      <c r="B126" s="100" t="s">
        <v>141</v>
      </c>
      <c r="C126" s="97">
        <v>11827102</v>
      </c>
      <c r="D126">
        <v>11218330</v>
      </c>
      <c r="E126">
        <v>196139</v>
      </c>
      <c r="F126">
        <v>10565891</v>
      </c>
      <c r="G126">
        <v>178694</v>
      </c>
      <c r="H126">
        <v>409122</v>
      </c>
      <c r="I126">
        <v>14379</v>
      </c>
      <c r="J126">
        <v>42167</v>
      </c>
      <c r="K126">
        <v>0</v>
      </c>
      <c r="L126">
        <v>58342</v>
      </c>
      <c r="M126">
        <v>3066</v>
      </c>
      <c r="N126">
        <v>0</v>
      </c>
      <c r="O126">
        <v>142808</v>
      </c>
      <c r="P126">
        <v>0</v>
      </c>
    </row>
    <row r="127" spans="1:16">
      <c r="A127" s="99">
        <v>397</v>
      </c>
      <c r="B127" s="100" t="s">
        <v>142</v>
      </c>
      <c r="C127" s="97">
        <v>3752407</v>
      </c>
      <c r="D127">
        <v>3607383</v>
      </c>
      <c r="E127">
        <v>44552</v>
      </c>
      <c r="F127">
        <v>3147420</v>
      </c>
      <c r="G127">
        <v>21156</v>
      </c>
      <c r="H127">
        <v>280454</v>
      </c>
      <c r="I127">
        <v>0</v>
      </c>
      <c r="J127">
        <v>43915</v>
      </c>
      <c r="K127">
        <v>0</v>
      </c>
      <c r="L127">
        <v>75128</v>
      </c>
      <c r="M127">
        <v>23396</v>
      </c>
      <c r="N127">
        <v>0</v>
      </c>
      <c r="O127">
        <v>60466</v>
      </c>
      <c r="P127">
        <v>0</v>
      </c>
    </row>
    <row r="128" spans="1:16">
      <c r="A128" s="99">
        <v>398</v>
      </c>
      <c r="B128" s="100" t="s">
        <v>143</v>
      </c>
      <c r="C128" s="97">
        <v>13933104</v>
      </c>
      <c r="D128">
        <v>11257018</v>
      </c>
      <c r="E128">
        <v>172821</v>
      </c>
      <c r="F128">
        <v>9749306</v>
      </c>
      <c r="G128">
        <v>161544</v>
      </c>
      <c r="H128">
        <v>407129</v>
      </c>
      <c r="I128">
        <v>3095</v>
      </c>
      <c r="J128">
        <v>47653</v>
      </c>
      <c r="K128">
        <v>0</v>
      </c>
      <c r="L128">
        <v>88702</v>
      </c>
      <c r="M128">
        <v>8182</v>
      </c>
      <c r="N128">
        <v>0</v>
      </c>
      <c r="O128">
        <v>964228</v>
      </c>
      <c r="P128">
        <v>0</v>
      </c>
    </row>
    <row r="129" spans="1:16">
      <c r="A129" s="99">
        <v>399</v>
      </c>
      <c r="B129" s="100" t="s">
        <v>144</v>
      </c>
      <c r="C129" s="97">
        <v>3731655</v>
      </c>
      <c r="D129">
        <v>3418720</v>
      </c>
      <c r="E129">
        <v>163070</v>
      </c>
      <c r="F129">
        <v>3030000</v>
      </c>
      <c r="G129">
        <v>164000</v>
      </c>
      <c r="H129">
        <v>159000</v>
      </c>
      <c r="I129">
        <v>1010</v>
      </c>
      <c r="J129">
        <v>6720</v>
      </c>
      <c r="K129">
        <v>0</v>
      </c>
      <c r="L129">
        <v>42000</v>
      </c>
      <c r="M129">
        <v>-1940</v>
      </c>
      <c r="N129">
        <v>0</v>
      </c>
      <c r="O129">
        <v>181000</v>
      </c>
      <c r="P129">
        <v>0</v>
      </c>
    </row>
    <row r="130" spans="1:16">
      <c r="A130" s="99">
        <v>400</v>
      </c>
      <c r="B130" s="100" t="s">
        <v>145</v>
      </c>
      <c r="C130" s="97">
        <v>25070681</v>
      </c>
      <c r="D130">
        <v>23872625</v>
      </c>
      <c r="E130">
        <v>578101</v>
      </c>
      <c r="F130">
        <v>22216224</v>
      </c>
      <c r="G130">
        <v>555521</v>
      </c>
      <c r="H130">
        <v>532995</v>
      </c>
      <c r="I130">
        <v>4151</v>
      </c>
      <c r="J130">
        <v>71389</v>
      </c>
      <c r="K130">
        <v>3098</v>
      </c>
      <c r="L130">
        <v>120088</v>
      </c>
      <c r="M130">
        <v>10209</v>
      </c>
      <c r="N130">
        <v>0</v>
      </c>
      <c r="O130">
        <v>931929</v>
      </c>
      <c r="P130">
        <v>5122</v>
      </c>
    </row>
    <row r="131" spans="1:16">
      <c r="A131" s="99">
        <v>402</v>
      </c>
      <c r="B131" s="100" t="s">
        <v>146</v>
      </c>
      <c r="C131" s="97">
        <v>31312611</v>
      </c>
      <c r="D131">
        <v>32811303</v>
      </c>
      <c r="E131">
        <v>957756</v>
      </c>
      <c r="F131">
        <v>29576665</v>
      </c>
      <c r="G131">
        <v>916897</v>
      </c>
      <c r="H131">
        <v>1648137</v>
      </c>
      <c r="I131">
        <v>5573</v>
      </c>
      <c r="J131">
        <v>209333</v>
      </c>
      <c r="K131">
        <v>2771</v>
      </c>
      <c r="L131">
        <v>367203</v>
      </c>
      <c r="M131">
        <v>32515</v>
      </c>
      <c r="N131">
        <v>0</v>
      </c>
      <c r="O131">
        <v>1009965</v>
      </c>
      <c r="P131">
        <v>0</v>
      </c>
    </row>
    <row r="132" spans="1:16">
      <c r="A132" s="99">
        <v>405</v>
      </c>
      <c r="B132" s="100" t="s">
        <v>147</v>
      </c>
      <c r="C132" s="97">
        <v>25294790</v>
      </c>
      <c r="D132">
        <v>22525698</v>
      </c>
      <c r="E132">
        <v>477462</v>
      </c>
      <c r="F132">
        <v>19658159</v>
      </c>
      <c r="G132">
        <v>428942</v>
      </c>
      <c r="H132">
        <v>1273918</v>
      </c>
      <c r="I132">
        <v>6881</v>
      </c>
      <c r="J132">
        <v>76264</v>
      </c>
      <c r="K132">
        <v>0</v>
      </c>
      <c r="L132">
        <v>470802</v>
      </c>
      <c r="M132">
        <v>24051</v>
      </c>
      <c r="N132">
        <v>0</v>
      </c>
      <c r="O132">
        <v>1046555</v>
      </c>
      <c r="P132">
        <v>17588</v>
      </c>
    </row>
    <row r="133" spans="1:16">
      <c r="A133" s="99">
        <v>406</v>
      </c>
      <c r="B133" s="100" t="s">
        <v>148</v>
      </c>
      <c r="C133" s="97">
        <v>11543517</v>
      </c>
      <c r="D133">
        <v>10656898</v>
      </c>
      <c r="E133">
        <v>249957</v>
      </c>
      <c r="F133">
        <v>9583398</v>
      </c>
      <c r="G133">
        <v>226633</v>
      </c>
      <c r="H133">
        <v>591292</v>
      </c>
      <c r="I133">
        <v>13757</v>
      </c>
      <c r="J133">
        <v>26558</v>
      </c>
      <c r="K133">
        <v>0</v>
      </c>
      <c r="L133">
        <v>113873</v>
      </c>
      <c r="M133">
        <v>9567</v>
      </c>
      <c r="N133">
        <v>0</v>
      </c>
      <c r="O133">
        <v>341777</v>
      </c>
      <c r="P133">
        <v>0</v>
      </c>
    </row>
    <row r="134" spans="1:16">
      <c r="A134" s="99">
        <v>415</v>
      </c>
      <c r="B134" s="100" t="s">
        <v>149</v>
      </c>
      <c r="C134" s="97">
        <v>1840421</v>
      </c>
      <c r="D134">
        <v>1882976</v>
      </c>
      <c r="E134">
        <v>62774</v>
      </c>
      <c r="F134">
        <v>1716407</v>
      </c>
      <c r="G134">
        <v>59542</v>
      </c>
      <c r="H134">
        <v>119448</v>
      </c>
      <c r="I134">
        <v>0</v>
      </c>
      <c r="J134">
        <v>13397</v>
      </c>
      <c r="K134">
        <v>0</v>
      </c>
      <c r="L134">
        <v>0</v>
      </c>
      <c r="M134">
        <v>3232</v>
      </c>
      <c r="N134">
        <v>0</v>
      </c>
      <c r="O134">
        <v>33724</v>
      </c>
      <c r="P134">
        <v>0</v>
      </c>
    </row>
    <row r="135" spans="1:16">
      <c r="A135" s="99">
        <v>416</v>
      </c>
      <c r="B135" s="100" t="s">
        <v>150</v>
      </c>
      <c r="C135" s="97">
        <v>4837826</v>
      </c>
      <c r="D135">
        <v>4398479</v>
      </c>
      <c r="E135">
        <v>52668</v>
      </c>
      <c r="F135">
        <v>3609822</v>
      </c>
      <c r="G135">
        <v>46024</v>
      </c>
      <c r="H135">
        <v>222396</v>
      </c>
      <c r="I135">
        <v>57</v>
      </c>
      <c r="J135">
        <v>99626</v>
      </c>
      <c r="K135">
        <v>1080</v>
      </c>
      <c r="L135">
        <v>95381</v>
      </c>
      <c r="M135">
        <v>5507</v>
      </c>
      <c r="N135">
        <v>0</v>
      </c>
      <c r="O135">
        <v>371254</v>
      </c>
      <c r="P135">
        <v>0</v>
      </c>
    </row>
    <row r="136" spans="1:16">
      <c r="A136" s="99">
        <v>417</v>
      </c>
      <c r="B136" s="100" t="s">
        <v>151</v>
      </c>
      <c r="C136" s="97">
        <v>1695081</v>
      </c>
      <c r="D136">
        <v>1738135</v>
      </c>
      <c r="E136">
        <v>18175</v>
      </c>
      <c r="F136">
        <v>1588085</v>
      </c>
      <c r="G136">
        <v>17599</v>
      </c>
      <c r="H136">
        <v>69877</v>
      </c>
      <c r="I136">
        <v>576</v>
      </c>
      <c r="J136">
        <v>28410</v>
      </c>
      <c r="K136">
        <v>0</v>
      </c>
      <c r="L136">
        <v>8557</v>
      </c>
      <c r="M136">
        <v>0</v>
      </c>
      <c r="N136">
        <v>0</v>
      </c>
      <c r="O136">
        <v>43206</v>
      </c>
      <c r="P136">
        <v>0</v>
      </c>
    </row>
    <row r="137" spans="1:16">
      <c r="A137" s="99">
        <v>420</v>
      </c>
      <c r="B137" s="100" t="s">
        <v>152</v>
      </c>
      <c r="C137" s="97">
        <v>9184630</v>
      </c>
      <c r="D137">
        <v>7817315</v>
      </c>
      <c r="E137">
        <v>-119767</v>
      </c>
      <c r="F137">
        <v>6438905</v>
      </c>
      <c r="G137">
        <v>-123739</v>
      </c>
      <c r="H137">
        <v>409684</v>
      </c>
      <c r="I137">
        <v>-2189</v>
      </c>
      <c r="J137">
        <v>69431</v>
      </c>
      <c r="K137">
        <v>0</v>
      </c>
      <c r="L137">
        <v>173439</v>
      </c>
      <c r="M137">
        <v>25847</v>
      </c>
      <c r="N137">
        <v>0</v>
      </c>
      <c r="O137">
        <v>725856</v>
      </c>
      <c r="P137">
        <v>-19686</v>
      </c>
    </row>
    <row r="138" spans="1:16">
      <c r="A138" s="99">
        <v>431</v>
      </c>
      <c r="B138" s="100" t="s">
        <v>153</v>
      </c>
      <c r="C138" s="97">
        <v>1432639</v>
      </c>
      <c r="D138">
        <v>1511801</v>
      </c>
      <c r="E138">
        <v>22328</v>
      </c>
      <c r="F138">
        <v>1350812</v>
      </c>
      <c r="G138">
        <v>21236</v>
      </c>
      <c r="H138">
        <v>84697</v>
      </c>
      <c r="I138">
        <v>0</v>
      </c>
      <c r="J138">
        <v>0</v>
      </c>
      <c r="K138">
        <v>0</v>
      </c>
      <c r="L138">
        <v>23088</v>
      </c>
      <c r="M138">
        <v>1092</v>
      </c>
      <c r="N138">
        <v>0</v>
      </c>
      <c r="O138">
        <v>53204</v>
      </c>
      <c r="P138">
        <v>0</v>
      </c>
    </row>
    <row r="139" spans="1:16">
      <c r="A139" s="99">
        <v>432</v>
      </c>
      <c r="B139" s="100" t="s">
        <v>154</v>
      </c>
      <c r="C139" s="97">
        <v>1435820</v>
      </c>
      <c r="D139">
        <v>1269613</v>
      </c>
      <c r="E139">
        <v>27371</v>
      </c>
      <c r="F139">
        <v>1080733</v>
      </c>
      <c r="G139">
        <v>18735</v>
      </c>
      <c r="H139">
        <v>5748</v>
      </c>
      <c r="I139">
        <v>0</v>
      </c>
      <c r="J139">
        <v>0</v>
      </c>
      <c r="K139">
        <v>0</v>
      </c>
      <c r="L139">
        <v>34473</v>
      </c>
      <c r="M139">
        <v>4550</v>
      </c>
      <c r="N139">
        <v>0</v>
      </c>
      <c r="O139">
        <v>148659</v>
      </c>
      <c r="P139">
        <v>4086</v>
      </c>
    </row>
    <row r="140" spans="1:16">
      <c r="A140" s="99">
        <v>437</v>
      </c>
      <c r="B140" s="100" t="s">
        <v>155</v>
      </c>
      <c r="C140" s="97">
        <v>2695203</v>
      </c>
      <c r="D140">
        <v>2721260</v>
      </c>
      <c r="E140">
        <v>63943</v>
      </c>
      <c r="F140">
        <v>2363941</v>
      </c>
      <c r="G140">
        <v>52420</v>
      </c>
      <c r="H140">
        <v>260121</v>
      </c>
      <c r="I140">
        <v>2085</v>
      </c>
      <c r="J140">
        <v>13692</v>
      </c>
      <c r="K140">
        <v>0</v>
      </c>
      <c r="L140">
        <v>7269</v>
      </c>
      <c r="M140">
        <v>8600</v>
      </c>
      <c r="N140">
        <v>0</v>
      </c>
      <c r="O140">
        <v>76237</v>
      </c>
      <c r="P140">
        <v>838</v>
      </c>
    </row>
    <row r="141" spans="1:16">
      <c r="A141" s="99">
        <v>439</v>
      </c>
      <c r="B141" s="100" t="s">
        <v>156</v>
      </c>
      <c r="C141" s="97">
        <v>23623141</v>
      </c>
      <c r="D141">
        <v>22043523</v>
      </c>
      <c r="E141">
        <v>456813</v>
      </c>
      <c r="F141">
        <v>19945367</v>
      </c>
      <c r="G141">
        <v>414905</v>
      </c>
      <c r="H141">
        <v>1270705</v>
      </c>
      <c r="I141">
        <v>14768</v>
      </c>
      <c r="J141">
        <v>211129</v>
      </c>
      <c r="K141">
        <v>300</v>
      </c>
      <c r="L141">
        <v>236345</v>
      </c>
      <c r="M141">
        <v>26840</v>
      </c>
      <c r="N141">
        <v>0</v>
      </c>
      <c r="O141">
        <v>379977</v>
      </c>
      <c r="P141">
        <v>0</v>
      </c>
    </row>
    <row r="142" spans="1:16">
      <c r="A142" s="99">
        <v>441</v>
      </c>
      <c r="B142" s="100" t="s">
        <v>157</v>
      </c>
      <c r="C142" s="97">
        <v>8894742</v>
      </c>
      <c r="D142">
        <v>7405106</v>
      </c>
      <c r="E142">
        <v>90222</v>
      </c>
      <c r="F142">
        <v>6533102</v>
      </c>
      <c r="G142">
        <v>68145</v>
      </c>
      <c r="H142">
        <v>357789</v>
      </c>
      <c r="I142">
        <v>4264</v>
      </c>
      <c r="J142">
        <v>80985</v>
      </c>
      <c r="K142">
        <v>0</v>
      </c>
      <c r="L142">
        <v>312386</v>
      </c>
      <c r="M142">
        <v>17813</v>
      </c>
      <c r="N142">
        <v>0</v>
      </c>
      <c r="O142">
        <v>120844</v>
      </c>
      <c r="P142">
        <v>0</v>
      </c>
    </row>
    <row r="143" spans="1:16">
      <c r="A143" s="99">
        <v>448</v>
      </c>
      <c r="B143" s="100" t="s">
        <v>158</v>
      </c>
      <c r="C143" s="97">
        <v>1829893</v>
      </c>
      <c r="D143">
        <v>1709486</v>
      </c>
      <c r="E143">
        <v>21564</v>
      </c>
      <c r="F143">
        <v>1408815</v>
      </c>
      <c r="G143">
        <v>11991</v>
      </c>
      <c r="H143">
        <v>0</v>
      </c>
      <c r="I143">
        <v>0</v>
      </c>
      <c r="J143">
        <v>34674</v>
      </c>
      <c r="K143">
        <v>0</v>
      </c>
      <c r="L143">
        <v>141170</v>
      </c>
      <c r="M143">
        <v>9573</v>
      </c>
      <c r="N143">
        <v>0</v>
      </c>
      <c r="O143">
        <v>124827</v>
      </c>
      <c r="P143">
        <v>0</v>
      </c>
    </row>
    <row r="144" spans="1:16">
      <c r="A144" s="99">
        <v>450</v>
      </c>
      <c r="B144" s="100" t="s">
        <v>159</v>
      </c>
      <c r="C144" s="97">
        <v>2121530</v>
      </c>
      <c r="D144">
        <v>2135700</v>
      </c>
      <c r="E144">
        <v>69518</v>
      </c>
      <c r="F144">
        <v>1900000</v>
      </c>
      <c r="G144">
        <v>69500</v>
      </c>
      <c r="H144">
        <v>89900</v>
      </c>
      <c r="I144">
        <v>1920</v>
      </c>
      <c r="J144">
        <v>51000</v>
      </c>
      <c r="K144">
        <v>148</v>
      </c>
      <c r="L144">
        <v>69500</v>
      </c>
      <c r="M144">
        <v>-2050</v>
      </c>
      <c r="N144">
        <v>0</v>
      </c>
      <c r="O144">
        <v>25300</v>
      </c>
      <c r="P144">
        <v>0</v>
      </c>
    </row>
    <row r="145" spans="1:16">
      <c r="A145" s="99">
        <v>451</v>
      </c>
      <c r="B145" s="100" t="s">
        <v>160</v>
      </c>
      <c r="C145" s="97">
        <v>5718158</v>
      </c>
      <c r="D145">
        <v>4936721</v>
      </c>
      <c r="E145">
        <v>134307</v>
      </c>
      <c r="F145">
        <v>4348912</v>
      </c>
      <c r="G145">
        <v>77899</v>
      </c>
      <c r="H145">
        <v>223699</v>
      </c>
      <c r="I145">
        <v>3046</v>
      </c>
      <c r="J145">
        <v>16201</v>
      </c>
      <c r="K145">
        <v>0</v>
      </c>
      <c r="L145">
        <v>85394</v>
      </c>
      <c r="M145">
        <v>40946</v>
      </c>
      <c r="N145">
        <v>0</v>
      </c>
      <c r="O145">
        <v>262515</v>
      </c>
      <c r="P145">
        <v>12416</v>
      </c>
    </row>
    <row r="146" spans="1:16">
      <c r="A146" s="99">
        <v>453</v>
      </c>
      <c r="B146" s="100" t="s">
        <v>161</v>
      </c>
      <c r="C146" s="97">
        <v>21019762</v>
      </c>
      <c r="D146">
        <v>20344492</v>
      </c>
      <c r="E146">
        <v>300353</v>
      </c>
      <c r="F146">
        <v>18847890</v>
      </c>
      <c r="G146">
        <v>202837</v>
      </c>
      <c r="H146">
        <v>844472</v>
      </c>
      <c r="I146">
        <v>1281</v>
      </c>
      <c r="J146">
        <v>70401</v>
      </c>
      <c r="K146">
        <v>0</v>
      </c>
      <c r="L146">
        <v>167137</v>
      </c>
      <c r="M146">
        <v>93531</v>
      </c>
      <c r="N146">
        <v>0</v>
      </c>
      <c r="O146">
        <v>414592</v>
      </c>
      <c r="P146">
        <v>2704</v>
      </c>
    </row>
    <row r="147" spans="1:16">
      <c r="A147" s="99">
        <v>457</v>
      </c>
      <c r="B147" s="100" t="s">
        <v>162</v>
      </c>
      <c r="C147" s="97">
        <v>5873038</v>
      </c>
      <c r="D147">
        <v>5702526</v>
      </c>
      <c r="E147">
        <v>93103</v>
      </c>
      <c r="F147">
        <v>5074187</v>
      </c>
      <c r="G147">
        <v>93103</v>
      </c>
      <c r="H147">
        <v>524083</v>
      </c>
      <c r="I147">
        <v>0</v>
      </c>
      <c r="J147">
        <v>36316</v>
      </c>
      <c r="K147">
        <v>0</v>
      </c>
      <c r="L147">
        <v>40000</v>
      </c>
      <c r="M147">
        <v>0</v>
      </c>
      <c r="N147">
        <v>0</v>
      </c>
      <c r="O147">
        <v>27940</v>
      </c>
      <c r="P147">
        <v>0</v>
      </c>
    </row>
    <row r="148" spans="1:16">
      <c r="A148" s="99">
        <v>473</v>
      </c>
      <c r="B148" s="100" t="s">
        <v>163</v>
      </c>
      <c r="C148" s="97">
        <v>5846303</v>
      </c>
      <c r="D148">
        <v>5641736</v>
      </c>
      <c r="E148">
        <v>171034</v>
      </c>
      <c r="F148">
        <v>5232115</v>
      </c>
      <c r="G148">
        <v>141297</v>
      </c>
      <c r="H148">
        <v>270198</v>
      </c>
      <c r="I148">
        <v>4696</v>
      </c>
      <c r="J148">
        <v>38738</v>
      </c>
      <c r="K148">
        <v>0</v>
      </c>
      <c r="L148">
        <v>66023</v>
      </c>
      <c r="M148">
        <v>22479</v>
      </c>
      <c r="N148">
        <v>0</v>
      </c>
      <c r="O148">
        <v>34662</v>
      </c>
      <c r="P148">
        <v>2562</v>
      </c>
    </row>
    <row r="149" spans="1:16">
      <c r="A149" s="99">
        <v>479</v>
      </c>
      <c r="B149" s="100" t="s">
        <v>164</v>
      </c>
      <c r="C149" s="97">
        <v>62282702</v>
      </c>
      <c r="D149">
        <v>54185131</v>
      </c>
      <c r="E149">
        <v>1308472</v>
      </c>
      <c r="F149">
        <v>49999281</v>
      </c>
      <c r="G149">
        <v>1255216</v>
      </c>
      <c r="H149">
        <v>2764536</v>
      </c>
      <c r="I149">
        <v>17491</v>
      </c>
      <c r="J149">
        <v>263475</v>
      </c>
      <c r="K149">
        <v>0</v>
      </c>
      <c r="L149">
        <v>498130</v>
      </c>
      <c r="M149">
        <v>35765</v>
      </c>
      <c r="N149">
        <v>0</v>
      </c>
      <c r="O149">
        <v>659709</v>
      </c>
      <c r="P149">
        <v>0</v>
      </c>
    </row>
    <row r="150" spans="1:16">
      <c r="A150" s="99">
        <v>482</v>
      </c>
      <c r="B150" s="100" t="s">
        <v>165</v>
      </c>
      <c r="C150" s="97">
        <v>5162283</v>
      </c>
      <c r="D150">
        <v>5515355</v>
      </c>
      <c r="E150">
        <v>101203</v>
      </c>
      <c r="F150">
        <v>4823707</v>
      </c>
      <c r="G150">
        <v>98839</v>
      </c>
      <c r="H150">
        <v>346951</v>
      </c>
      <c r="I150">
        <v>312</v>
      </c>
      <c r="J150">
        <v>16715</v>
      </c>
      <c r="K150">
        <v>0</v>
      </c>
      <c r="L150">
        <v>7850</v>
      </c>
      <c r="M150">
        <v>2052</v>
      </c>
      <c r="N150">
        <v>0</v>
      </c>
      <c r="O150">
        <v>320132</v>
      </c>
      <c r="P150">
        <v>0</v>
      </c>
    </row>
    <row r="151" spans="1:16">
      <c r="A151" s="99">
        <v>484</v>
      </c>
      <c r="B151" s="100" t="s">
        <v>166</v>
      </c>
      <c r="C151" s="97">
        <v>25419438</v>
      </c>
      <c r="D151">
        <v>23939283</v>
      </c>
      <c r="E151">
        <v>400463</v>
      </c>
      <c r="F151">
        <v>20935978</v>
      </c>
      <c r="G151">
        <v>369618</v>
      </c>
      <c r="H151">
        <v>1576139</v>
      </c>
      <c r="I151">
        <v>16884</v>
      </c>
      <c r="J151">
        <v>224559</v>
      </c>
      <c r="K151">
        <v>0</v>
      </c>
      <c r="L151">
        <v>97181</v>
      </c>
      <c r="M151">
        <v>13961</v>
      </c>
      <c r="N151">
        <v>0</v>
      </c>
      <c r="O151">
        <v>1105426</v>
      </c>
      <c r="P151">
        <v>0</v>
      </c>
    </row>
    <row r="152" spans="1:16">
      <c r="A152" s="99">
        <v>489</v>
      </c>
      <c r="B152" s="100" t="s">
        <v>167</v>
      </c>
      <c r="C152" s="97">
        <v>8673846</v>
      </c>
      <c r="D152">
        <v>8053761</v>
      </c>
      <c r="E152">
        <v>110109</v>
      </c>
      <c r="F152">
        <v>7084176</v>
      </c>
      <c r="G152">
        <v>68224</v>
      </c>
      <c r="H152">
        <v>561977</v>
      </c>
      <c r="I152">
        <v>155</v>
      </c>
      <c r="J152">
        <v>64665</v>
      </c>
      <c r="K152">
        <v>92</v>
      </c>
      <c r="L152">
        <v>85590</v>
      </c>
      <c r="M152">
        <v>40354</v>
      </c>
      <c r="N152">
        <v>0</v>
      </c>
      <c r="O152">
        <v>257353</v>
      </c>
      <c r="P152">
        <v>1284</v>
      </c>
    </row>
    <row r="153" spans="1:16">
      <c r="A153" s="99">
        <v>498</v>
      </c>
      <c r="B153" s="100" t="s">
        <v>168</v>
      </c>
      <c r="C153" s="97">
        <v>2513065</v>
      </c>
      <c r="D153">
        <v>2738812</v>
      </c>
      <c r="E153">
        <v>-102678</v>
      </c>
      <c r="F153">
        <v>2365597</v>
      </c>
      <c r="G153">
        <v>-109025</v>
      </c>
      <c r="H153">
        <v>83129</v>
      </c>
      <c r="I153">
        <v>0</v>
      </c>
      <c r="J153">
        <v>0</v>
      </c>
      <c r="K153">
        <v>0</v>
      </c>
      <c r="L153">
        <v>51833</v>
      </c>
      <c r="M153">
        <v>8447</v>
      </c>
      <c r="N153">
        <v>0</v>
      </c>
      <c r="O153">
        <v>238253</v>
      </c>
      <c r="P153">
        <v>-2100</v>
      </c>
    </row>
    <row r="154" spans="1:16">
      <c r="A154" s="99">
        <v>501</v>
      </c>
      <c r="B154" s="100" t="s">
        <v>169</v>
      </c>
      <c r="C154" s="97">
        <v>3146436</v>
      </c>
      <c r="D154">
        <v>3117814</v>
      </c>
      <c r="E154">
        <v>133655</v>
      </c>
      <c r="F154">
        <v>2613370</v>
      </c>
      <c r="G154">
        <v>30003</v>
      </c>
      <c r="H154">
        <v>289379</v>
      </c>
      <c r="I154">
        <v>991</v>
      </c>
      <c r="J154">
        <v>15693</v>
      </c>
      <c r="K154">
        <v>0</v>
      </c>
      <c r="L154">
        <v>111681</v>
      </c>
      <c r="M154">
        <v>102661</v>
      </c>
      <c r="N154">
        <v>0</v>
      </c>
      <c r="O154">
        <v>87691</v>
      </c>
      <c r="P154">
        <v>0</v>
      </c>
    </row>
    <row r="155" spans="1:16">
      <c r="A155" s="99">
        <v>502</v>
      </c>
      <c r="B155" s="100" t="s">
        <v>170</v>
      </c>
      <c r="C155" s="97">
        <v>33462467</v>
      </c>
      <c r="D155">
        <v>29112967</v>
      </c>
      <c r="E155">
        <v>1131139</v>
      </c>
      <c r="F155">
        <v>26034698</v>
      </c>
      <c r="G155">
        <v>650183</v>
      </c>
      <c r="H155">
        <v>1754297</v>
      </c>
      <c r="I155">
        <v>15831</v>
      </c>
      <c r="J155">
        <v>130816</v>
      </c>
      <c r="K155">
        <v>0</v>
      </c>
      <c r="L155">
        <v>574094</v>
      </c>
      <c r="M155">
        <v>459412</v>
      </c>
      <c r="N155">
        <v>0</v>
      </c>
      <c r="O155">
        <v>619062</v>
      </c>
      <c r="P155">
        <v>5713</v>
      </c>
    </row>
    <row r="156" spans="1:16">
      <c r="A156" s="99">
        <v>503</v>
      </c>
      <c r="B156" s="100" t="s">
        <v>171</v>
      </c>
      <c r="C156" s="97">
        <v>54472212</v>
      </c>
      <c r="D156">
        <v>45881415</v>
      </c>
      <c r="E156">
        <v>536700</v>
      </c>
      <c r="F156">
        <v>42535896</v>
      </c>
      <c r="G156">
        <v>435559</v>
      </c>
      <c r="H156">
        <v>2106134</v>
      </c>
      <c r="I156">
        <v>15041</v>
      </c>
      <c r="J156">
        <v>76569</v>
      </c>
      <c r="K156">
        <v>189</v>
      </c>
      <c r="L156">
        <v>211971</v>
      </c>
      <c r="M156">
        <v>49793</v>
      </c>
      <c r="N156">
        <v>0</v>
      </c>
      <c r="O156">
        <v>950845</v>
      </c>
      <c r="P156">
        <v>36118</v>
      </c>
    </row>
    <row r="157" spans="1:16">
      <c r="A157" s="99">
        <v>505</v>
      </c>
      <c r="B157" s="100" t="s">
        <v>172</v>
      </c>
      <c r="C157" s="97">
        <v>55165590</v>
      </c>
      <c r="D157">
        <v>58941108</v>
      </c>
      <c r="E157">
        <v>1309690</v>
      </c>
      <c r="F157">
        <v>52718736</v>
      </c>
      <c r="G157">
        <v>1198194</v>
      </c>
      <c r="H157">
        <v>2678798</v>
      </c>
      <c r="I157">
        <v>32005</v>
      </c>
      <c r="J157">
        <v>152921</v>
      </c>
      <c r="K157">
        <v>0</v>
      </c>
      <c r="L157">
        <v>149591</v>
      </c>
      <c r="M157">
        <v>76301</v>
      </c>
      <c r="N157">
        <v>0</v>
      </c>
      <c r="O157">
        <v>3241062</v>
      </c>
      <c r="P157">
        <v>3190</v>
      </c>
    </row>
    <row r="158" spans="1:16">
      <c r="A158" s="99">
        <v>512</v>
      </c>
      <c r="B158" s="100" t="s">
        <v>173</v>
      </c>
      <c r="C158" s="97">
        <v>13506486</v>
      </c>
      <c r="D158">
        <v>12369050</v>
      </c>
      <c r="E158">
        <v>246308</v>
      </c>
      <c r="F158">
        <v>10896599</v>
      </c>
      <c r="G158">
        <v>219689</v>
      </c>
      <c r="H158">
        <v>724389</v>
      </c>
      <c r="I158">
        <v>24429</v>
      </c>
      <c r="J158">
        <v>50758</v>
      </c>
      <c r="K158">
        <v>0</v>
      </c>
      <c r="L158">
        <v>83322</v>
      </c>
      <c r="M158">
        <v>2190</v>
      </c>
      <c r="N158">
        <v>0</v>
      </c>
      <c r="O158">
        <v>613982</v>
      </c>
      <c r="P158">
        <v>0</v>
      </c>
    </row>
    <row r="159" spans="1:16">
      <c r="A159" s="99">
        <v>513</v>
      </c>
      <c r="B159" s="100" t="s">
        <v>174</v>
      </c>
      <c r="C159" s="97">
        <v>25919615</v>
      </c>
      <c r="D159">
        <v>25115308</v>
      </c>
      <c r="E159">
        <v>761003</v>
      </c>
      <c r="F159">
        <v>23004400</v>
      </c>
      <c r="G159">
        <v>752405</v>
      </c>
      <c r="H159">
        <v>1283168</v>
      </c>
      <c r="I159">
        <v>0</v>
      </c>
      <c r="J159">
        <v>95217</v>
      </c>
      <c r="K159">
        <v>0</v>
      </c>
      <c r="L159">
        <v>114397</v>
      </c>
      <c r="M159">
        <v>8598</v>
      </c>
      <c r="N159">
        <v>0</v>
      </c>
      <c r="O159">
        <v>618126</v>
      </c>
      <c r="P159">
        <v>0</v>
      </c>
    </row>
    <row r="160" spans="1:16">
      <c r="A160" s="99">
        <v>518</v>
      </c>
      <c r="B160" s="100" t="s">
        <v>175</v>
      </c>
      <c r="C160" s="97">
        <v>366610964</v>
      </c>
      <c r="D160">
        <v>382747002</v>
      </c>
      <c r="E160">
        <v>8732861</v>
      </c>
      <c r="F160">
        <v>351589229</v>
      </c>
      <c r="G160">
        <v>8353566</v>
      </c>
      <c r="H160">
        <v>15141570</v>
      </c>
      <c r="I160">
        <v>284419</v>
      </c>
      <c r="J160">
        <v>1100569</v>
      </c>
      <c r="K160">
        <v>3710</v>
      </c>
      <c r="L160">
        <v>1120499</v>
      </c>
      <c r="M160">
        <v>91166</v>
      </c>
      <c r="N160">
        <v>0</v>
      </c>
      <c r="O160">
        <v>13795135</v>
      </c>
      <c r="P160">
        <v>0</v>
      </c>
    </row>
    <row r="161" spans="1:16">
      <c r="A161" s="99">
        <v>523</v>
      </c>
      <c r="B161" s="100" t="s">
        <v>176</v>
      </c>
      <c r="C161" s="97">
        <v>2275827</v>
      </c>
      <c r="D161">
        <v>2284712</v>
      </c>
      <c r="E161">
        <v>67770</v>
      </c>
      <c r="F161">
        <v>1974092</v>
      </c>
      <c r="G161">
        <v>39463</v>
      </c>
      <c r="H161">
        <v>106596</v>
      </c>
      <c r="I161">
        <v>3314</v>
      </c>
      <c r="J161">
        <v>21534</v>
      </c>
      <c r="K161">
        <v>0</v>
      </c>
      <c r="L161">
        <v>9869</v>
      </c>
      <c r="M161">
        <v>6183</v>
      </c>
      <c r="N161">
        <v>0</v>
      </c>
      <c r="O161">
        <v>172621</v>
      </c>
      <c r="P161">
        <v>18810</v>
      </c>
    </row>
    <row r="162" spans="1:16">
      <c r="A162" s="99">
        <v>530</v>
      </c>
      <c r="B162" s="100" t="s">
        <v>177</v>
      </c>
      <c r="C162" s="97">
        <v>13120338</v>
      </c>
      <c r="D162">
        <v>11364332</v>
      </c>
      <c r="E162">
        <v>427565</v>
      </c>
      <c r="F162">
        <v>10124787</v>
      </c>
      <c r="G162">
        <v>279258</v>
      </c>
      <c r="H162">
        <v>754319</v>
      </c>
      <c r="I162">
        <v>10798</v>
      </c>
      <c r="J162">
        <v>8257</v>
      </c>
      <c r="K162">
        <v>0</v>
      </c>
      <c r="L162">
        <v>159592</v>
      </c>
      <c r="M162">
        <v>137509</v>
      </c>
      <c r="N162">
        <v>0</v>
      </c>
      <c r="O162">
        <v>317377</v>
      </c>
      <c r="P162">
        <v>0</v>
      </c>
    </row>
    <row r="163" spans="1:16">
      <c r="A163" s="99">
        <v>531</v>
      </c>
      <c r="B163" s="100" t="s">
        <v>178</v>
      </c>
      <c r="C163" s="97">
        <v>4923176</v>
      </c>
      <c r="D163">
        <v>5122593</v>
      </c>
      <c r="E163">
        <v>160973</v>
      </c>
      <c r="F163">
        <v>4594283</v>
      </c>
      <c r="G163">
        <v>132063</v>
      </c>
      <c r="H163">
        <v>139586</v>
      </c>
      <c r="I163">
        <v>1932</v>
      </c>
      <c r="J163">
        <v>55638</v>
      </c>
      <c r="K163">
        <v>0</v>
      </c>
      <c r="L163">
        <v>42885</v>
      </c>
      <c r="M163">
        <v>26978</v>
      </c>
      <c r="N163">
        <v>0</v>
      </c>
      <c r="O163">
        <v>290201</v>
      </c>
      <c r="P163">
        <v>0</v>
      </c>
    </row>
    <row r="164" spans="1:16">
      <c r="A164" s="99">
        <v>532</v>
      </c>
      <c r="B164" s="100" t="s">
        <v>179</v>
      </c>
      <c r="C164" s="97">
        <v>3888739</v>
      </c>
      <c r="D164">
        <v>3648544</v>
      </c>
      <c r="E164">
        <v>-28306</v>
      </c>
      <c r="F164">
        <v>3149988</v>
      </c>
      <c r="G164">
        <v>569</v>
      </c>
      <c r="H164">
        <v>143619</v>
      </c>
      <c r="I164">
        <v>-1223</v>
      </c>
      <c r="J164">
        <v>25914</v>
      </c>
      <c r="K164">
        <v>0</v>
      </c>
      <c r="L164">
        <v>52582</v>
      </c>
      <c r="M164">
        <v>-24010</v>
      </c>
      <c r="N164">
        <v>0</v>
      </c>
      <c r="O164">
        <v>276441</v>
      </c>
      <c r="P164">
        <v>-3642</v>
      </c>
    </row>
    <row r="165" spans="1:16">
      <c r="A165" s="99">
        <v>534</v>
      </c>
      <c r="B165" s="100" t="s">
        <v>180</v>
      </c>
      <c r="C165" s="97">
        <v>3977431</v>
      </c>
      <c r="D165">
        <v>3602014</v>
      </c>
      <c r="E165">
        <v>88107</v>
      </c>
      <c r="F165">
        <v>3081842</v>
      </c>
      <c r="G165">
        <v>85030</v>
      </c>
      <c r="H165">
        <v>334278</v>
      </c>
      <c r="I165">
        <v>1448</v>
      </c>
      <c r="J165">
        <v>28771</v>
      </c>
      <c r="K165">
        <v>183</v>
      </c>
      <c r="L165">
        <v>47275</v>
      </c>
      <c r="M165">
        <v>556</v>
      </c>
      <c r="N165">
        <v>0</v>
      </c>
      <c r="O165">
        <v>109848</v>
      </c>
      <c r="P165">
        <v>890</v>
      </c>
    </row>
    <row r="166" spans="1:16">
      <c r="A166" s="99">
        <v>537</v>
      </c>
      <c r="B166" s="100" t="s">
        <v>181</v>
      </c>
      <c r="C166" s="97">
        <v>12550172</v>
      </c>
      <c r="D166">
        <v>12882470</v>
      </c>
      <c r="E166">
        <v>154029</v>
      </c>
      <c r="F166">
        <v>11727565</v>
      </c>
      <c r="G166">
        <v>152050</v>
      </c>
      <c r="H166">
        <v>721496</v>
      </c>
      <c r="I166">
        <v>218</v>
      </c>
      <c r="J166">
        <v>47960</v>
      </c>
      <c r="K166">
        <v>0</v>
      </c>
      <c r="L166">
        <v>31118</v>
      </c>
      <c r="M166">
        <v>500</v>
      </c>
      <c r="N166">
        <v>0</v>
      </c>
      <c r="O166">
        <v>354331</v>
      </c>
      <c r="P166">
        <v>1261</v>
      </c>
    </row>
    <row r="167" spans="1:16">
      <c r="A167" s="99">
        <v>542</v>
      </c>
      <c r="B167" s="100" t="s">
        <v>182</v>
      </c>
      <c r="C167" s="97">
        <v>7364284</v>
      </c>
      <c r="D167">
        <v>7797644</v>
      </c>
      <c r="E167">
        <v>241954</v>
      </c>
      <c r="F167">
        <v>6769077</v>
      </c>
      <c r="G167">
        <v>89358</v>
      </c>
      <c r="H167">
        <v>453843</v>
      </c>
      <c r="I167">
        <v>831</v>
      </c>
      <c r="J167">
        <v>54579</v>
      </c>
      <c r="K167">
        <v>0</v>
      </c>
      <c r="L167">
        <v>211055</v>
      </c>
      <c r="M167">
        <v>149218</v>
      </c>
      <c r="N167">
        <v>0</v>
      </c>
      <c r="O167">
        <v>309090</v>
      </c>
      <c r="P167">
        <v>2547</v>
      </c>
    </row>
    <row r="168" spans="1:16">
      <c r="A168" s="99">
        <v>546</v>
      </c>
      <c r="B168" s="100" t="s">
        <v>184</v>
      </c>
      <c r="C168" s="97">
        <v>53861945</v>
      </c>
      <c r="D168">
        <v>49791003</v>
      </c>
      <c r="E168">
        <v>1760492</v>
      </c>
      <c r="F168">
        <v>45234568</v>
      </c>
      <c r="G168">
        <v>970333</v>
      </c>
      <c r="H168">
        <v>2348269</v>
      </c>
      <c r="I168">
        <v>7561</v>
      </c>
      <c r="J168">
        <v>176503</v>
      </c>
      <c r="K168">
        <v>2081</v>
      </c>
      <c r="L168">
        <v>860180</v>
      </c>
      <c r="M168">
        <v>780517</v>
      </c>
      <c r="N168">
        <v>0</v>
      </c>
      <c r="O168">
        <v>1171483</v>
      </c>
      <c r="P168">
        <v>0</v>
      </c>
    </row>
    <row r="169" spans="1:16">
      <c r="A169" s="99">
        <v>547</v>
      </c>
      <c r="B169" s="100" t="s">
        <v>185</v>
      </c>
      <c r="C169" s="97">
        <v>5639651</v>
      </c>
      <c r="D169">
        <v>5513494</v>
      </c>
      <c r="E169">
        <v>321249</v>
      </c>
      <c r="F169">
        <v>4719780</v>
      </c>
      <c r="G169">
        <v>129997</v>
      </c>
      <c r="H169">
        <v>310261</v>
      </c>
      <c r="I169">
        <v>0</v>
      </c>
      <c r="J169">
        <v>50882</v>
      </c>
      <c r="K169">
        <v>349</v>
      </c>
      <c r="L169">
        <v>202929</v>
      </c>
      <c r="M169">
        <v>190903</v>
      </c>
      <c r="N169">
        <v>0</v>
      </c>
      <c r="O169">
        <v>229642</v>
      </c>
      <c r="P169">
        <v>0</v>
      </c>
    </row>
    <row r="170" spans="1:16">
      <c r="A170" s="99">
        <v>553</v>
      </c>
      <c r="B170" s="100" t="s">
        <v>186</v>
      </c>
      <c r="C170" s="97">
        <v>3894659</v>
      </c>
      <c r="D170">
        <v>3303446</v>
      </c>
      <c r="E170">
        <v>162593</v>
      </c>
      <c r="F170">
        <v>2828757</v>
      </c>
      <c r="G170">
        <v>158992</v>
      </c>
      <c r="H170">
        <v>315904</v>
      </c>
      <c r="I170">
        <v>1329</v>
      </c>
      <c r="J170">
        <v>17612</v>
      </c>
      <c r="K170">
        <v>0</v>
      </c>
      <c r="L170">
        <v>17792</v>
      </c>
      <c r="M170">
        <v>0</v>
      </c>
      <c r="N170">
        <v>0</v>
      </c>
      <c r="O170">
        <v>123381</v>
      </c>
      <c r="P170">
        <v>2272</v>
      </c>
    </row>
    <row r="171" spans="1:16">
      <c r="A171" s="99">
        <v>556</v>
      </c>
      <c r="B171" s="100" t="s">
        <v>187</v>
      </c>
      <c r="C171" s="97">
        <v>12489867</v>
      </c>
      <c r="D171">
        <v>11944917</v>
      </c>
      <c r="E171">
        <v>302846</v>
      </c>
      <c r="F171">
        <v>10987570</v>
      </c>
      <c r="G171">
        <v>280208</v>
      </c>
      <c r="H171">
        <v>554500</v>
      </c>
      <c r="I171">
        <v>852</v>
      </c>
      <c r="J171">
        <v>24227</v>
      </c>
      <c r="K171">
        <v>0</v>
      </c>
      <c r="L171">
        <v>79521</v>
      </c>
      <c r="M171">
        <v>21786</v>
      </c>
      <c r="N171">
        <v>0</v>
      </c>
      <c r="O171">
        <v>299099</v>
      </c>
      <c r="P171">
        <v>0</v>
      </c>
    </row>
    <row r="172" spans="1:16">
      <c r="A172" s="99">
        <v>569</v>
      </c>
      <c r="B172" s="100" t="s">
        <v>188</v>
      </c>
      <c r="C172" s="97">
        <v>3716026</v>
      </c>
      <c r="D172">
        <v>3585507</v>
      </c>
      <c r="E172">
        <v>50508</v>
      </c>
      <c r="F172">
        <v>3007925</v>
      </c>
      <c r="G172">
        <v>43856</v>
      </c>
      <c r="H172">
        <v>259569</v>
      </c>
      <c r="I172">
        <v>3261</v>
      </c>
      <c r="J172">
        <v>48959</v>
      </c>
      <c r="K172">
        <v>2991</v>
      </c>
      <c r="L172">
        <v>8435</v>
      </c>
      <c r="M172">
        <v>400</v>
      </c>
      <c r="N172">
        <v>0</v>
      </c>
      <c r="O172">
        <v>260619</v>
      </c>
      <c r="P172">
        <v>0</v>
      </c>
    </row>
    <row r="173" spans="1:16">
      <c r="A173" s="99">
        <v>575</v>
      </c>
      <c r="B173" s="100" t="s">
        <v>189</v>
      </c>
      <c r="C173" s="97">
        <v>8384960</v>
      </c>
      <c r="D173">
        <v>6664243</v>
      </c>
      <c r="E173">
        <v>173324</v>
      </c>
      <c r="F173">
        <v>5815583</v>
      </c>
      <c r="G173">
        <v>155083</v>
      </c>
      <c r="H173">
        <v>475322</v>
      </c>
      <c r="I173">
        <v>3069</v>
      </c>
      <c r="J173">
        <v>21534</v>
      </c>
      <c r="K173">
        <v>0</v>
      </c>
      <c r="L173">
        <v>92763</v>
      </c>
      <c r="M173">
        <v>3574</v>
      </c>
      <c r="N173">
        <v>0</v>
      </c>
      <c r="O173">
        <v>259041</v>
      </c>
      <c r="P173">
        <v>11598</v>
      </c>
    </row>
    <row r="174" spans="1:16">
      <c r="A174" s="99">
        <v>579</v>
      </c>
      <c r="B174" s="100" t="s">
        <v>191</v>
      </c>
      <c r="C174" s="97">
        <v>4513025</v>
      </c>
      <c r="D174">
        <v>5017611</v>
      </c>
      <c r="E174">
        <v>155152</v>
      </c>
      <c r="F174">
        <v>4532555</v>
      </c>
      <c r="G174">
        <v>51843</v>
      </c>
      <c r="H174">
        <v>265008</v>
      </c>
      <c r="I174">
        <v>0</v>
      </c>
      <c r="J174">
        <v>16919</v>
      </c>
      <c r="K174">
        <v>0</v>
      </c>
      <c r="L174">
        <v>131775</v>
      </c>
      <c r="M174">
        <v>103309</v>
      </c>
      <c r="N174">
        <v>0</v>
      </c>
      <c r="O174">
        <v>71354</v>
      </c>
      <c r="P174">
        <v>0</v>
      </c>
    </row>
    <row r="175" spans="1:16">
      <c r="A175" s="99">
        <v>589</v>
      </c>
      <c r="B175" s="100" t="s">
        <v>195</v>
      </c>
      <c r="C175" s="97">
        <v>1180473</v>
      </c>
      <c r="D175">
        <v>1245263</v>
      </c>
      <c r="E175">
        <v>10006</v>
      </c>
      <c r="F175">
        <v>1115219</v>
      </c>
      <c r="G175">
        <v>9475</v>
      </c>
      <c r="H175">
        <v>76579</v>
      </c>
      <c r="I175">
        <v>531</v>
      </c>
      <c r="J175">
        <v>12719</v>
      </c>
      <c r="K175">
        <v>0</v>
      </c>
      <c r="L175">
        <v>8774</v>
      </c>
      <c r="M175">
        <v>0</v>
      </c>
      <c r="N175">
        <v>0</v>
      </c>
      <c r="O175">
        <v>31972</v>
      </c>
      <c r="P175">
        <v>0</v>
      </c>
    </row>
    <row r="176" spans="1:16">
      <c r="A176" s="99">
        <v>590</v>
      </c>
      <c r="B176" s="100" t="s">
        <v>196</v>
      </c>
      <c r="C176" s="97">
        <v>7724596</v>
      </c>
      <c r="D176">
        <v>7763002</v>
      </c>
      <c r="E176">
        <v>200939</v>
      </c>
      <c r="F176">
        <v>6780748</v>
      </c>
      <c r="G176">
        <v>148379</v>
      </c>
      <c r="H176">
        <v>324797</v>
      </c>
      <c r="I176">
        <v>6676</v>
      </c>
      <c r="J176">
        <v>42936</v>
      </c>
      <c r="K176">
        <v>0</v>
      </c>
      <c r="L176">
        <v>84830</v>
      </c>
      <c r="M176">
        <v>45149</v>
      </c>
      <c r="N176">
        <v>0</v>
      </c>
      <c r="O176">
        <v>529691</v>
      </c>
      <c r="P176">
        <v>735</v>
      </c>
    </row>
    <row r="177" spans="1:16">
      <c r="A177" s="99">
        <v>597</v>
      </c>
      <c r="B177" s="100" t="s">
        <v>197</v>
      </c>
      <c r="C177" s="97">
        <v>13330830</v>
      </c>
      <c r="D177">
        <v>13145252</v>
      </c>
      <c r="E177">
        <v>187917</v>
      </c>
      <c r="F177">
        <v>11938000</v>
      </c>
      <c r="G177">
        <v>171689</v>
      </c>
      <c r="H177">
        <v>835525</v>
      </c>
      <c r="I177">
        <v>3643</v>
      </c>
      <c r="J177">
        <v>12874</v>
      </c>
      <c r="K177">
        <v>656</v>
      </c>
      <c r="L177">
        <v>66862</v>
      </c>
      <c r="M177">
        <v>11133</v>
      </c>
      <c r="N177">
        <v>0</v>
      </c>
      <c r="O177">
        <v>291991</v>
      </c>
      <c r="P177">
        <v>796</v>
      </c>
    </row>
    <row r="178" spans="1:16">
      <c r="A178" s="99">
        <v>599</v>
      </c>
      <c r="B178" s="100" t="s">
        <v>198</v>
      </c>
      <c r="C178" s="97">
        <v>572116334</v>
      </c>
      <c r="D178">
        <v>546114060</v>
      </c>
      <c r="E178">
        <v>10841722</v>
      </c>
      <c r="F178">
        <v>510592010</v>
      </c>
      <c r="G178">
        <v>8262374</v>
      </c>
      <c r="H178">
        <v>24682793</v>
      </c>
      <c r="I178">
        <v>470129</v>
      </c>
      <c r="J178">
        <v>1115381</v>
      </c>
      <c r="K178">
        <v>2976</v>
      </c>
      <c r="L178">
        <v>3816456</v>
      </c>
      <c r="M178">
        <v>2073817</v>
      </c>
      <c r="N178">
        <v>32426</v>
      </c>
      <c r="O178">
        <v>5907420</v>
      </c>
      <c r="P178">
        <v>0</v>
      </c>
    </row>
    <row r="179" spans="1:16">
      <c r="A179" s="99">
        <v>603</v>
      </c>
      <c r="B179" s="100" t="s">
        <v>199</v>
      </c>
      <c r="C179" s="97">
        <v>23099051</v>
      </c>
      <c r="D179">
        <v>22213632</v>
      </c>
      <c r="E179">
        <v>395384</v>
      </c>
      <c r="F179">
        <v>20527086</v>
      </c>
      <c r="G179">
        <v>379405</v>
      </c>
      <c r="H179">
        <v>1023341</v>
      </c>
      <c r="I179">
        <v>5490</v>
      </c>
      <c r="J179">
        <v>58572</v>
      </c>
      <c r="K179">
        <v>0</v>
      </c>
      <c r="L179">
        <v>106678</v>
      </c>
      <c r="M179">
        <v>8798</v>
      </c>
      <c r="N179">
        <v>0</v>
      </c>
      <c r="O179">
        <v>497955</v>
      </c>
      <c r="P179">
        <v>1691</v>
      </c>
    </row>
    <row r="180" spans="1:16">
      <c r="A180" s="99">
        <v>606</v>
      </c>
      <c r="B180" s="100" t="s">
        <v>200</v>
      </c>
      <c r="C180" s="97">
        <v>41835116</v>
      </c>
      <c r="D180">
        <v>36117366</v>
      </c>
      <c r="E180">
        <v>287705</v>
      </c>
      <c r="F180">
        <v>32879040</v>
      </c>
      <c r="G180">
        <v>187349</v>
      </c>
      <c r="H180">
        <v>2074817</v>
      </c>
      <c r="I180">
        <v>29758</v>
      </c>
      <c r="J180">
        <v>155013</v>
      </c>
      <c r="K180">
        <v>4339</v>
      </c>
      <c r="L180">
        <v>164588</v>
      </c>
      <c r="M180">
        <v>66259</v>
      </c>
      <c r="N180">
        <v>0</v>
      </c>
      <c r="O180">
        <v>843908</v>
      </c>
      <c r="P180">
        <v>0</v>
      </c>
    </row>
    <row r="181" spans="1:16">
      <c r="A181" s="99">
        <v>610</v>
      </c>
      <c r="B181" s="100" t="s">
        <v>201</v>
      </c>
      <c r="C181" s="97">
        <v>6947998</v>
      </c>
      <c r="D181">
        <v>7335044</v>
      </c>
      <c r="E181">
        <v>143861</v>
      </c>
      <c r="F181">
        <v>6324493</v>
      </c>
      <c r="G181">
        <v>132810</v>
      </c>
      <c r="H181">
        <v>425749</v>
      </c>
      <c r="I181">
        <v>3263</v>
      </c>
      <c r="J181">
        <v>38362</v>
      </c>
      <c r="K181">
        <v>0</v>
      </c>
      <c r="L181">
        <v>18919</v>
      </c>
      <c r="M181">
        <v>7497</v>
      </c>
      <c r="N181">
        <v>0</v>
      </c>
      <c r="O181">
        <v>527521</v>
      </c>
      <c r="P181">
        <v>291</v>
      </c>
    </row>
    <row r="182" spans="1:16">
      <c r="A182" s="99">
        <v>613</v>
      </c>
      <c r="B182" s="100" t="s">
        <v>203</v>
      </c>
      <c r="C182" s="97">
        <v>4738858</v>
      </c>
      <c r="D182">
        <v>5089107</v>
      </c>
      <c r="E182">
        <v>54173</v>
      </c>
      <c r="F182">
        <v>4642815</v>
      </c>
      <c r="G182">
        <v>51790</v>
      </c>
      <c r="H182">
        <v>265492</v>
      </c>
      <c r="I182">
        <v>0</v>
      </c>
      <c r="J182">
        <v>31420</v>
      </c>
      <c r="K182">
        <v>0</v>
      </c>
      <c r="L182">
        <v>42682</v>
      </c>
      <c r="M182">
        <v>2336</v>
      </c>
      <c r="N182">
        <v>0</v>
      </c>
      <c r="O182">
        <v>106698</v>
      </c>
      <c r="P182">
        <v>47</v>
      </c>
    </row>
    <row r="183" spans="1:16">
      <c r="A183" s="99">
        <v>614</v>
      </c>
      <c r="B183" s="100" t="s">
        <v>204</v>
      </c>
      <c r="C183" s="97">
        <v>1859328</v>
      </c>
      <c r="D183">
        <v>1765830</v>
      </c>
      <c r="E183">
        <v>39690</v>
      </c>
      <c r="F183">
        <v>1567197</v>
      </c>
      <c r="G183">
        <v>20800</v>
      </c>
      <c r="H183">
        <v>120181</v>
      </c>
      <c r="I183">
        <v>0</v>
      </c>
      <c r="J183">
        <v>0</v>
      </c>
      <c r="K183">
        <v>0</v>
      </c>
      <c r="L183">
        <v>31123</v>
      </c>
      <c r="M183">
        <v>18890</v>
      </c>
      <c r="N183">
        <v>0</v>
      </c>
      <c r="O183">
        <v>47329</v>
      </c>
      <c r="P183">
        <v>0</v>
      </c>
    </row>
    <row r="184" spans="1:16">
      <c r="A184" s="99">
        <v>622</v>
      </c>
      <c r="B184" s="100" t="s">
        <v>207</v>
      </c>
      <c r="C184" s="97">
        <v>39068839</v>
      </c>
      <c r="D184">
        <v>36303802</v>
      </c>
      <c r="E184">
        <v>743999</v>
      </c>
      <c r="F184">
        <v>33814070</v>
      </c>
      <c r="G184">
        <v>626838</v>
      </c>
      <c r="H184">
        <v>1627596</v>
      </c>
      <c r="I184">
        <v>29077</v>
      </c>
      <c r="J184">
        <v>54824</v>
      </c>
      <c r="K184">
        <v>5004</v>
      </c>
      <c r="L184">
        <v>160298</v>
      </c>
      <c r="M184">
        <v>83080</v>
      </c>
      <c r="N184">
        <v>0</v>
      </c>
      <c r="O184">
        <v>647014</v>
      </c>
      <c r="P184">
        <v>0</v>
      </c>
    </row>
    <row r="185" spans="1:16">
      <c r="A185" s="99">
        <v>626</v>
      </c>
      <c r="B185" s="100" t="s">
        <v>208</v>
      </c>
      <c r="C185" s="97">
        <v>4925519</v>
      </c>
      <c r="D185">
        <v>4748275</v>
      </c>
      <c r="E185">
        <v>196422</v>
      </c>
      <c r="F185">
        <v>4310342</v>
      </c>
      <c r="G185">
        <v>189505</v>
      </c>
      <c r="H185">
        <v>274531</v>
      </c>
      <c r="I185">
        <v>1556</v>
      </c>
      <c r="J185">
        <v>36592</v>
      </c>
      <c r="K185">
        <v>0</v>
      </c>
      <c r="L185">
        <v>79894</v>
      </c>
      <c r="M185">
        <v>5361</v>
      </c>
      <c r="N185">
        <v>0</v>
      </c>
      <c r="O185">
        <v>46916</v>
      </c>
      <c r="P185">
        <v>0</v>
      </c>
    </row>
    <row r="186" spans="1:16">
      <c r="A186" s="99">
        <v>627</v>
      </c>
      <c r="B186" s="100" t="s">
        <v>209</v>
      </c>
      <c r="C186" s="97">
        <v>5451437</v>
      </c>
      <c r="D186">
        <v>4564758</v>
      </c>
      <c r="E186">
        <v>241378</v>
      </c>
      <c r="F186">
        <v>4090108</v>
      </c>
      <c r="G186">
        <v>239812</v>
      </c>
      <c r="H186">
        <v>292910</v>
      </c>
      <c r="I186">
        <v>1566</v>
      </c>
      <c r="J186">
        <v>8304</v>
      </c>
      <c r="K186">
        <v>0</v>
      </c>
      <c r="L186">
        <v>0</v>
      </c>
      <c r="M186">
        <v>0</v>
      </c>
      <c r="N186">
        <v>0</v>
      </c>
      <c r="O186">
        <v>173436</v>
      </c>
      <c r="P186">
        <v>0</v>
      </c>
    </row>
    <row r="187" spans="1:16">
      <c r="A187" s="99">
        <v>629</v>
      </c>
      <c r="B187" s="100" t="s">
        <v>210</v>
      </c>
      <c r="C187" s="97">
        <v>6222213</v>
      </c>
      <c r="D187">
        <v>5267230</v>
      </c>
      <c r="E187">
        <v>298632</v>
      </c>
      <c r="F187">
        <v>4680298</v>
      </c>
      <c r="G187">
        <v>271962</v>
      </c>
      <c r="H187">
        <v>304745</v>
      </c>
      <c r="I187">
        <v>23895</v>
      </c>
      <c r="J187">
        <v>17063</v>
      </c>
      <c r="K187">
        <v>1319</v>
      </c>
      <c r="L187">
        <v>178628</v>
      </c>
      <c r="M187">
        <v>1456</v>
      </c>
      <c r="N187">
        <v>0</v>
      </c>
      <c r="O187">
        <v>86496</v>
      </c>
      <c r="P187">
        <v>0</v>
      </c>
    </row>
    <row r="188" spans="1:16">
      <c r="A188" s="99">
        <v>632</v>
      </c>
      <c r="B188" s="100" t="s">
        <v>211</v>
      </c>
      <c r="C188" s="97">
        <v>9486548</v>
      </c>
      <c r="D188">
        <v>8162085</v>
      </c>
      <c r="E188">
        <v>163633</v>
      </c>
      <c r="F188">
        <v>7156635</v>
      </c>
      <c r="G188">
        <v>145026</v>
      </c>
      <c r="H188">
        <v>644131</v>
      </c>
      <c r="I188">
        <v>3187</v>
      </c>
      <c r="J188">
        <v>0</v>
      </c>
      <c r="K188">
        <v>0</v>
      </c>
      <c r="L188">
        <v>78675</v>
      </c>
      <c r="M188">
        <v>15420</v>
      </c>
      <c r="N188">
        <v>0</v>
      </c>
      <c r="O188">
        <v>282644</v>
      </c>
      <c r="P188">
        <v>0</v>
      </c>
    </row>
    <row r="189" spans="1:16">
      <c r="A189" s="99">
        <v>637</v>
      </c>
      <c r="B189" s="100" t="s">
        <v>212</v>
      </c>
      <c r="C189" s="97">
        <v>47789933</v>
      </c>
      <c r="D189">
        <v>42173200</v>
      </c>
      <c r="E189">
        <v>149351</v>
      </c>
      <c r="F189">
        <v>38510809</v>
      </c>
      <c r="G189">
        <v>135144</v>
      </c>
      <c r="H189">
        <v>2435103</v>
      </c>
      <c r="I189">
        <v>3566</v>
      </c>
      <c r="J189">
        <v>102798</v>
      </c>
      <c r="K189">
        <v>0</v>
      </c>
      <c r="L189">
        <v>103898</v>
      </c>
      <c r="M189">
        <v>10641</v>
      </c>
      <c r="N189">
        <v>0</v>
      </c>
      <c r="O189">
        <v>1020592</v>
      </c>
      <c r="P189">
        <v>0</v>
      </c>
    </row>
    <row r="190" spans="1:16">
      <c r="A190" s="99">
        <v>638</v>
      </c>
      <c r="B190" s="100" t="s">
        <v>213</v>
      </c>
      <c r="C190" s="97">
        <v>842890</v>
      </c>
      <c r="D190">
        <v>715901</v>
      </c>
      <c r="E190">
        <v>8557</v>
      </c>
      <c r="F190">
        <v>616956</v>
      </c>
      <c r="G190">
        <v>7752</v>
      </c>
      <c r="H190">
        <v>43547</v>
      </c>
      <c r="I190">
        <v>0</v>
      </c>
      <c r="J190">
        <v>10766</v>
      </c>
      <c r="K190">
        <v>0</v>
      </c>
      <c r="L190">
        <v>0</v>
      </c>
      <c r="M190">
        <v>805</v>
      </c>
      <c r="N190">
        <v>0</v>
      </c>
      <c r="O190">
        <v>44632</v>
      </c>
      <c r="P190">
        <v>0</v>
      </c>
    </row>
    <row r="191" spans="1:16">
      <c r="A191" s="99">
        <v>642</v>
      </c>
      <c r="B191" s="100" t="s">
        <v>214</v>
      </c>
      <c r="C191" s="97">
        <v>16667517</v>
      </c>
      <c r="D191">
        <v>16722572</v>
      </c>
      <c r="E191">
        <v>251342</v>
      </c>
      <c r="F191">
        <v>14942887</v>
      </c>
      <c r="G191">
        <v>235809</v>
      </c>
      <c r="H191">
        <v>917638</v>
      </c>
      <c r="I191">
        <v>590</v>
      </c>
      <c r="J191">
        <v>76199</v>
      </c>
      <c r="K191">
        <v>10217</v>
      </c>
      <c r="L191">
        <v>12949</v>
      </c>
      <c r="M191">
        <v>4726</v>
      </c>
      <c r="N191">
        <v>0</v>
      </c>
      <c r="O191">
        <v>772899</v>
      </c>
      <c r="P191">
        <v>0</v>
      </c>
    </row>
    <row r="192" spans="1:16">
      <c r="A192" s="99">
        <v>654</v>
      </c>
      <c r="B192" s="100" t="s">
        <v>215</v>
      </c>
      <c r="C192" s="97">
        <v>3351108</v>
      </c>
      <c r="D192">
        <v>3029315</v>
      </c>
      <c r="E192">
        <v>112100</v>
      </c>
      <c r="F192">
        <v>2387321</v>
      </c>
      <c r="G192">
        <v>59827</v>
      </c>
      <c r="H192">
        <v>233595</v>
      </c>
      <c r="I192">
        <v>22523</v>
      </c>
      <c r="J192">
        <v>38577</v>
      </c>
      <c r="K192">
        <v>1331</v>
      </c>
      <c r="L192">
        <v>142642</v>
      </c>
      <c r="M192">
        <v>27635</v>
      </c>
      <c r="N192">
        <v>0</v>
      </c>
      <c r="O192">
        <v>227180</v>
      </c>
      <c r="P192">
        <v>784</v>
      </c>
    </row>
    <row r="193" spans="1:16">
      <c r="A193" s="99">
        <v>664</v>
      </c>
      <c r="B193" s="100" t="s">
        <v>216</v>
      </c>
      <c r="C193" s="97">
        <v>11764026</v>
      </c>
      <c r="D193">
        <v>11294235</v>
      </c>
      <c r="E193">
        <v>327436</v>
      </c>
      <c r="F193">
        <v>9887810</v>
      </c>
      <c r="G193">
        <v>259031</v>
      </c>
      <c r="H193">
        <v>578653</v>
      </c>
      <c r="I193">
        <v>4611</v>
      </c>
      <c r="J193">
        <v>64787</v>
      </c>
      <c r="K193">
        <v>660</v>
      </c>
      <c r="L193">
        <v>214809</v>
      </c>
      <c r="M193">
        <v>62846</v>
      </c>
      <c r="N193">
        <v>0</v>
      </c>
      <c r="O193">
        <v>548176</v>
      </c>
      <c r="P193">
        <v>288</v>
      </c>
    </row>
    <row r="194" spans="1:16">
      <c r="A194" s="99">
        <v>668</v>
      </c>
      <c r="B194" s="100" t="s">
        <v>217</v>
      </c>
      <c r="C194" s="97">
        <v>3327481</v>
      </c>
      <c r="D194">
        <v>3084824</v>
      </c>
      <c r="E194">
        <v>118050</v>
      </c>
      <c r="F194">
        <v>2423262</v>
      </c>
      <c r="G194">
        <v>101758</v>
      </c>
      <c r="H194">
        <v>332732</v>
      </c>
      <c r="I194">
        <v>1389</v>
      </c>
      <c r="J194">
        <v>44014</v>
      </c>
      <c r="K194">
        <v>0</v>
      </c>
      <c r="L194">
        <v>25691</v>
      </c>
      <c r="M194">
        <v>14903</v>
      </c>
      <c r="N194">
        <v>0</v>
      </c>
      <c r="O194">
        <v>259125</v>
      </c>
      <c r="P194">
        <v>0</v>
      </c>
    </row>
    <row r="195" spans="1:16">
      <c r="A195" s="99">
        <v>677</v>
      </c>
      <c r="B195" s="100" t="s">
        <v>218</v>
      </c>
      <c r="C195" s="97">
        <v>5327715</v>
      </c>
      <c r="D195">
        <v>6557133</v>
      </c>
      <c r="E195">
        <v>133461</v>
      </c>
      <c r="F195">
        <v>3677161</v>
      </c>
      <c r="G195">
        <v>110920</v>
      </c>
      <c r="H195">
        <v>319221</v>
      </c>
      <c r="I195">
        <v>1052</v>
      </c>
      <c r="J195">
        <v>41451</v>
      </c>
      <c r="K195">
        <v>0</v>
      </c>
      <c r="L195">
        <v>12262</v>
      </c>
      <c r="M195">
        <v>21489</v>
      </c>
      <c r="N195">
        <v>0</v>
      </c>
      <c r="O195">
        <v>2507038</v>
      </c>
      <c r="P195">
        <v>0</v>
      </c>
    </row>
    <row r="196" spans="1:16">
      <c r="A196" s="99">
        <v>678</v>
      </c>
      <c r="B196" s="100" t="s">
        <v>219</v>
      </c>
      <c r="C196" s="97">
        <v>1335568</v>
      </c>
      <c r="D196">
        <v>1288545</v>
      </c>
      <c r="E196">
        <v>36952</v>
      </c>
      <c r="F196">
        <v>1076400</v>
      </c>
      <c r="G196">
        <v>25047</v>
      </c>
      <c r="H196">
        <v>32263</v>
      </c>
      <c r="I196">
        <v>302</v>
      </c>
      <c r="J196">
        <v>11883</v>
      </c>
      <c r="K196">
        <v>0</v>
      </c>
      <c r="L196">
        <v>57969</v>
      </c>
      <c r="M196">
        <v>11603</v>
      </c>
      <c r="N196">
        <v>0</v>
      </c>
      <c r="O196">
        <v>110030</v>
      </c>
      <c r="P196">
        <v>0</v>
      </c>
    </row>
    <row r="197" spans="1:16">
      <c r="A197" s="99">
        <v>687</v>
      </c>
      <c r="B197" s="100" t="s">
        <v>220</v>
      </c>
      <c r="C197" s="97">
        <v>18777110</v>
      </c>
      <c r="D197">
        <v>18880701</v>
      </c>
      <c r="E197">
        <v>588268</v>
      </c>
      <c r="F197">
        <v>17402370</v>
      </c>
      <c r="G197">
        <v>521101</v>
      </c>
      <c r="H197">
        <v>771991</v>
      </c>
      <c r="I197">
        <v>12526</v>
      </c>
      <c r="J197">
        <v>44006</v>
      </c>
      <c r="K197">
        <v>0</v>
      </c>
      <c r="L197">
        <v>186703</v>
      </c>
      <c r="M197">
        <v>54586</v>
      </c>
      <c r="N197">
        <v>55</v>
      </c>
      <c r="O197">
        <v>475631</v>
      </c>
      <c r="P197">
        <v>0</v>
      </c>
    </row>
    <row r="198" spans="1:16">
      <c r="A198" s="99">
        <v>703</v>
      </c>
      <c r="B198" s="100" t="s">
        <v>222</v>
      </c>
      <c r="C198" s="97">
        <v>3883418</v>
      </c>
      <c r="D198">
        <v>3408831</v>
      </c>
      <c r="E198">
        <v>96149</v>
      </c>
      <c r="F198">
        <v>2902496</v>
      </c>
      <c r="G198">
        <v>72261</v>
      </c>
      <c r="H198">
        <v>205909</v>
      </c>
      <c r="I198">
        <v>1683</v>
      </c>
      <c r="J198">
        <v>26591</v>
      </c>
      <c r="K198">
        <v>88</v>
      </c>
      <c r="L198">
        <v>42572</v>
      </c>
      <c r="M198">
        <v>20650</v>
      </c>
      <c r="N198">
        <v>0</v>
      </c>
      <c r="O198">
        <v>231263</v>
      </c>
      <c r="P198">
        <v>1467</v>
      </c>
    </row>
    <row r="199" spans="1:16">
      <c r="A199" s="99">
        <v>715</v>
      </c>
      <c r="B199" s="100" t="s">
        <v>224</v>
      </c>
      <c r="C199" s="97">
        <v>16941605</v>
      </c>
      <c r="D199">
        <v>15285586</v>
      </c>
      <c r="E199">
        <v>351216</v>
      </c>
      <c r="F199">
        <v>14175359</v>
      </c>
      <c r="G199">
        <v>335105</v>
      </c>
      <c r="H199">
        <v>546383</v>
      </c>
      <c r="I199">
        <v>7125</v>
      </c>
      <c r="J199">
        <v>93877</v>
      </c>
      <c r="K199">
        <v>0</v>
      </c>
      <c r="L199">
        <v>30572</v>
      </c>
      <c r="M199">
        <v>8986</v>
      </c>
      <c r="N199">
        <v>0</v>
      </c>
      <c r="O199">
        <v>439395</v>
      </c>
      <c r="P199">
        <v>0</v>
      </c>
    </row>
    <row r="200" spans="1:16">
      <c r="A200" s="99">
        <v>716</v>
      </c>
      <c r="B200" s="100" t="s">
        <v>225</v>
      </c>
      <c r="C200" s="97">
        <v>4996777</v>
      </c>
      <c r="D200">
        <v>4527002</v>
      </c>
      <c r="E200">
        <v>148012</v>
      </c>
      <c r="F200">
        <v>3938345</v>
      </c>
      <c r="G200">
        <v>73048</v>
      </c>
      <c r="H200">
        <v>207693</v>
      </c>
      <c r="I200">
        <v>1176</v>
      </c>
      <c r="J200">
        <v>48981</v>
      </c>
      <c r="K200">
        <v>148</v>
      </c>
      <c r="L200">
        <v>13488</v>
      </c>
      <c r="M200">
        <v>73640</v>
      </c>
      <c r="N200">
        <v>0</v>
      </c>
      <c r="O200">
        <v>318495</v>
      </c>
      <c r="P200">
        <v>0</v>
      </c>
    </row>
    <row r="201" spans="1:16">
      <c r="A201" s="99">
        <v>717</v>
      </c>
      <c r="B201" s="100" t="s">
        <v>226</v>
      </c>
      <c r="C201" s="97">
        <v>2732359</v>
      </c>
      <c r="D201">
        <v>2419648</v>
      </c>
      <c r="E201">
        <v>68053</v>
      </c>
      <c r="F201">
        <v>2101805</v>
      </c>
      <c r="G201">
        <v>59502</v>
      </c>
      <c r="H201">
        <v>156366</v>
      </c>
      <c r="I201">
        <v>528</v>
      </c>
      <c r="J201">
        <v>15117</v>
      </c>
      <c r="K201">
        <v>0</v>
      </c>
      <c r="L201">
        <v>15111</v>
      </c>
      <c r="M201">
        <v>8023</v>
      </c>
      <c r="N201">
        <v>0</v>
      </c>
      <c r="O201">
        <v>131249</v>
      </c>
      <c r="P201">
        <v>0</v>
      </c>
    </row>
    <row r="202" spans="1:16">
      <c r="A202" s="99">
        <v>718</v>
      </c>
      <c r="B202" s="100" t="s">
        <v>227</v>
      </c>
      <c r="C202" s="97">
        <v>24275030</v>
      </c>
      <c r="D202">
        <v>25567667</v>
      </c>
      <c r="E202">
        <v>480625</v>
      </c>
      <c r="F202">
        <v>23776649</v>
      </c>
      <c r="G202">
        <v>393836</v>
      </c>
      <c r="H202">
        <v>1293979</v>
      </c>
      <c r="I202">
        <v>46682</v>
      </c>
      <c r="J202">
        <v>50581</v>
      </c>
      <c r="K202">
        <v>0</v>
      </c>
      <c r="L202">
        <v>91189</v>
      </c>
      <c r="M202">
        <v>40107</v>
      </c>
      <c r="N202">
        <v>0</v>
      </c>
      <c r="O202">
        <v>355269</v>
      </c>
      <c r="P202">
        <v>0</v>
      </c>
    </row>
    <row r="203" spans="1:16">
      <c r="A203" s="99">
        <v>736</v>
      </c>
      <c r="B203" s="100" t="s">
        <v>229</v>
      </c>
      <c r="C203" s="97">
        <v>7391973</v>
      </c>
      <c r="D203">
        <v>6377123</v>
      </c>
      <c r="E203">
        <v>70985</v>
      </c>
      <c r="F203">
        <v>5632326</v>
      </c>
      <c r="G203">
        <v>58515</v>
      </c>
      <c r="H203">
        <v>417902</v>
      </c>
      <c r="I203">
        <v>217</v>
      </c>
      <c r="J203">
        <v>20527</v>
      </c>
      <c r="K203">
        <v>0</v>
      </c>
      <c r="L203">
        <v>132783</v>
      </c>
      <c r="M203">
        <v>9035</v>
      </c>
      <c r="N203">
        <v>0</v>
      </c>
      <c r="O203">
        <v>173585</v>
      </c>
      <c r="P203">
        <v>3218</v>
      </c>
    </row>
    <row r="204" spans="1:16">
      <c r="A204" s="99">
        <v>737</v>
      </c>
      <c r="B204" s="100" t="s">
        <v>230</v>
      </c>
      <c r="C204" s="97">
        <v>8755657</v>
      </c>
      <c r="D204">
        <v>8662843</v>
      </c>
      <c r="E204">
        <v>294688</v>
      </c>
      <c r="F204">
        <v>7227803</v>
      </c>
      <c r="G204">
        <v>179799</v>
      </c>
      <c r="H204">
        <v>739827</v>
      </c>
      <c r="I204">
        <v>22312</v>
      </c>
      <c r="J204">
        <v>68941</v>
      </c>
      <c r="K204">
        <v>160</v>
      </c>
      <c r="L204">
        <v>148792</v>
      </c>
      <c r="M204">
        <v>92417</v>
      </c>
      <c r="N204">
        <v>0</v>
      </c>
      <c r="O204">
        <v>477480</v>
      </c>
      <c r="P204">
        <v>0</v>
      </c>
    </row>
    <row r="205" spans="1:16">
      <c r="A205" s="99">
        <v>743</v>
      </c>
      <c r="B205" s="100" t="s">
        <v>232</v>
      </c>
      <c r="C205" s="97">
        <v>3114314</v>
      </c>
      <c r="D205">
        <v>2898352</v>
      </c>
      <c r="E205">
        <v>39525</v>
      </c>
      <c r="F205">
        <v>2657572</v>
      </c>
      <c r="G205">
        <v>38097</v>
      </c>
      <c r="H205">
        <v>93918</v>
      </c>
      <c r="I205">
        <v>0</v>
      </c>
      <c r="J205">
        <v>9835</v>
      </c>
      <c r="K205">
        <v>0</v>
      </c>
      <c r="L205">
        <v>8520</v>
      </c>
      <c r="M205">
        <v>1428</v>
      </c>
      <c r="N205">
        <v>0</v>
      </c>
      <c r="O205">
        <v>128507</v>
      </c>
      <c r="P205">
        <v>0</v>
      </c>
    </row>
    <row r="206" spans="1:16">
      <c r="A206" s="99">
        <v>744</v>
      </c>
      <c r="B206" s="100" t="s">
        <v>233</v>
      </c>
      <c r="C206" s="97">
        <v>1134737</v>
      </c>
      <c r="D206">
        <v>978844</v>
      </c>
      <c r="E206">
        <v>12429</v>
      </c>
      <c r="F206">
        <v>846544</v>
      </c>
      <c r="G206">
        <v>9052</v>
      </c>
      <c r="H206">
        <v>98229</v>
      </c>
      <c r="I206">
        <v>7</v>
      </c>
      <c r="J206">
        <v>0</v>
      </c>
      <c r="K206">
        <v>0</v>
      </c>
      <c r="L206">
        <v>0</v>
      </c>
      <c r="M206">
        <v>3370</v>
      </c>
      <c r="N206">
        <v>0</v>
      </c>
      <c r="O206">
        <v>34071</v>
      </c>
      <c r="P206">
        <v>0</v>
      </c>
    </row>
    <row r="207" spans="1:16">
      <c r="A207" s="99">
        <v>748</v>
      </c>
      <c r="B207" s="100" t="s">
        <v>234</v>
      </c>
      <c r="C207" s="97">
        <v>31092195</v>
      </c>
      <c r="D207">
        <v>28311171</v>
      </c>
      <c r="E207">
        <v>818228</v>
      </c>
      <c r="F207">
        <v>25783656</v>
      </c>
      <c r="G207">
        <v>789359</v>
      </c>
      <c r="H207">
        <v>1917137</v>
      </c>
      <c r="I207">
        <v>28425</v>
      </c>
      <c r="J207">
        <v>150457</v>
      </c>
      <c r="K207">
        <v>0</v>
      </c>
      <c r="L207">
        <v>144078</v>
      </c>
      <c r="M207">
        <v>444</v>
      </c>
      <c r="N207">
        <v>0</v>
      </c>
      <c r="O207">
        <v>315843</v>
      </c>
      <c r="P207">
        <v>0</v>
      </c>
    </row>
    <row r="208" spans="1:16">
      <c r="A208" s="99">
        <v>753</v>
      </c>
      <c r="B208" s="100" t="s">
        <v>235</v>
      </c>
      <c r="C208" s="97">
        <v>6013367</v>
      </c>
      <c r="D208">
        <v>6215616</v>
      </c>
      <c r="E208">
        <v>41471</v>
      </c>
      <c r="F208">
        <v>5378214</v>
      </c>
      <c r="G208">
        <v>37070</v>
      </c>
      <c r="H208">
        <v>358225</v>
      </c>
      <c r="I208">
        <v>1779</v>
      </c>
      <c r="J208">
        <v>35263</v>
      </c>
      <c r="K208">
        <v>0</v>
      </c>
      <c r="L208">
        <v>15319</v>
      </c>
      <c r="M208">
        <v>2622</v>
      </c>
      <c r="N208">
        <v>0</v>
      </c>
      <c r="O208">
        <v>428595</v>
      </c>
      <c r="P208">
        <v>0</v>
      </c>
    </row>
    <row r="209" spans="1:16">
      <c r="A209" s="99">
        <v>755</v>
      </c>
      <c r="B209" s="100" t="s">
        <v>236</v>
      </c>
      <c r="C209" s="97">
        <v>1327355</v>
      </c>
      <c r="D209">
        <v>1260463</v>
      </c>
      <c r="E209">
        <v>72002</v>
      </c>
      <c r="F209">
        <v>980052</v>
      </c>
      <c r="G209">
        <v>25195</v>
      </c>
      <c r="H209">
        <v>20844</v>
      </c>
      <c r="I209">
        <v>83</v>
      </c>
      <c r="J209">
        <v>19082</v>
      </c>
      <c r="K209">
        <v>0</v>
      </c>
      <c r="L209">
        <v>26456</v>
      </c>
      <c r="M209">
        <v>38281</v>
      </c>
      <c r="N209">
        <v>0</v>
      </c>
      <c r="O209">
        <v>214029</v>
      </c>
      <c r="P209">
        <v>8443</v>
      </c>
    </row>
    <row r="210" spans="1:16">
      <c r="A210" s="99">
        <v>756</v>
      </c>
      <c r="B210" s="100" t="s">
        <v>237</v>
      </c>
      <c r="C210" s="97">
        <v>5480405</v>
      </c>
      <c r="D210">
        <v>4555730</v>
      </c>
      <c r="E210">
        <v>46551</v>
      </c>
      <c r="F210">
        <v>3520932</v>
      </c>
      <c r="G210">
        <v>41164</v>
      </c>
      <c r="H210">
        <v>271345</v>
      </c>
      <c r="I210">
        <v>0</v>
      </c>
      <c r="J210">
        <v>62593</v>
      </c>
      <c r="K210">
        <v>0</v>
      </c>
      <c r="L210">
        <v>57444</v>
      </c>
      <c r="M210">
        <v>5387</v>
      </c>
      <c r="N210">
        <v>0</v>
      </c>
      <c r="O210">
        <v>643416</v>
      </c>
      <c r="P210">
        <v>0</v>
      </c>
    </row>
    <row r="211" spans="1:16">
      <c r="A211" s="99">
        <v>757</v>
      </c>
      <c r="B211" s="100" t="s">
        <v>238</v>
      </c>
      <c r="C211" s="97">
        <v>6817762</v>
      </c>
      <c r="D211">
        <v>6662874</v>
      </c>
      <c r="E211">
        <v>81511</v>
      </c>
      <c r="F211">
        <v>5145972</v>
      </c>
      <c r="G211">
        <v>72587</v>
      </c>
      <c r="H211">
        <v>462906</v>
      </c>
      <c r="I211">
        <v>2032</v>
      </c>
      <c r="J211">
        <v>27180</v>
      </c>
      <c r="K211">
        <v>0</v>
      </c>
      <c r="L211">
        <v>48962</v>
      </c>
      <c r="M211">
        <v>2815</v>
      </c>
      <c r="N211">
        <v>0</v>
      </c>
      <c r="O211">
        <v>977854</v>
      </c>
      <c r="P211">
        <v>4077</v>
      </c>
    </row>
    <row r="212" spans="1:16">
      <c r="A212" s="99">
        <v>758</v>
      </c>
      <c r="B212" s="100" t="s">
        <v>239</v>
      </c>
      <c r="C212" s="97">
        <v>72642445</v>
      </c>
      <c r="D212">
        <v>67230555</v>
      </c>
      <c r="E212">
        <v>1014951</v>
      </c>
      <c r="F212">
        <v>60455134</v>
      </c>
      <c r="G212">
        <v>771377</v>
      </c>
      <c r="H212">
        <v>4520464</v>
      </c>
      <c r="I212">
        <v>18077</v>
      </c>
      <c r="J212">
        <v>162523</v>
      </c>
      <c r="K212">
        <v>2008</v>
      </c>
      <c r="L212">
        <v>522657</v>
      </c>
      <c r="M212">
        <v>223489</v>
      </c>
      <c r="N212">
        <v>0</v>
      </c>
      <c r="O212">
        <v>1569777</v>
      </c>
      <c r="P212">
        <v>0</v>
      </c>
    </row>
    <row r="213" spans="1:16">
      <c r="A213" s="99">
        <v>762</v>
      </c>
      <c r="B213" s="100" t="s">
        <v>240</v>
      </c>
      <c r="C213" s="97">
        <v>6350493</v>
      </c>
      <c r="D213">
        <v>5650034</v>
      </c>
      <c r="E213">
        <v>123906</v>
      </c>
      <c r="F213">
        <v>4541140</v>
      </c>
      <c r="G213">
        <v>98893</v>
      </c>
      <c r="H213">
        <v>442013</v>
      </c>
      <c r="I213">
        <v>1089</v>
      </c>
      <c r="J213">
        <v>45736</v>
      </c>
      <c r="K213">
        <v>8224</v>
      </c>
      <c r="L213">
        <v>18345</v>
      </c>
      <c r="M213">
        <v>15700</v>
      </c>
      <c r="N213">
        <v>0</v>
      </c>
      <c r="O213">
        <v>602800</v>
      </c>
      <c r="P213">
        <v>0</v>
      </c>
    </row>
    <row r="214" spans="1:16">
      <c r="A214" s="99">
        <v>765</v>
      </c>
      <c r="B214" s="100" t="s">
        <v>241</v>
      </c>
      <c r="C214" s="97">
        <v>6924773</v>
      </c>
      <c r="D214">
        <v>6780145</v>
      </c>
      <c r="E214">
        <v>144652</v>
      </c>
      <c r="F214">
        <v>5935347</v>
      </c>
      <c r="G214">
        <v>104061</v>
      </c>
      <c r="H214">
        <v>403228</v>
      </c>
      <c r="I214">
        <v>2094</v>
      </c>
      <c r="J214">
        <v>16198</v>
      </c>
      <c r="K214">
        <v>0</v>
      </c>
      <c r="L214">
        <v>113746</v>
      </c>
      <c r="M214">
        <v>38497</v>
      </c>
      <c r="N214">
        <v>0</v>
      </c>
      <c r="O214">
        <v>311626</v>
      </c>
      <c r="P214">
        <v>0</v>
      </c>
    </row>
    <row r="215" spans="1:16">
      <c r="A215" s="99">
        <v>766</v>
      </c>
      <c r="B215" s="100" t="s">
        <v>242</v>
      </c>
      <c r="C215" s="97">
        <v>4588530</v>
      </c>
      <c r="D215">
        <v>4673018</v>
      </c>
      <c r="E215">
        <v>95357</v>
      </c>
      <c r="F215">
        <v>4181557</v>
      </c>
      <c r="G215">
        <v>83905</v>
      </c>
      <c r="H215">
        <v>242692</v>
      </c>
      <c r="I215">
        <v>3353</v>
      </c>
      <c r="J215">
        <v>9462</v>
      </c>
      <c r="K215">
        <v>10</v>
      </c>
      <c r="L215">
        <v>31736</v>
      </c>
      <c r="M215">
        <v>8089</v>
      </c>
      <c r="N215">
        <v>0</v>
      </c>
      <c r="O215">
        <v>207571</v>
      </c>
      <c r="P215">
        <v>0</v>
      </c>
    </row>
    <row r="216" spans="1:16">
      <c r="A216" s="99">
        <v>770</v>
      </c>
      <c r="B216" s="100" t="s">
        <v>243</v>
      </c>
      <c r="C216" s="97">
        <v>2184930</v>
      </c>
      <c r="D216">
        <v>2025276</v>
      </c>
      <c r="E216">
        <v>53722</v>
      </c>
      <c r="F216">
        <v>1766084</v>
      </c>
      <c r="G216">
        <v>41425</v>
      </c>
      <c r="H216">
        <v>45761</v>
      </c>
      <c r="I216">
        <v>0</v>
      </c>
      <c r="J216">
        <v>0</v>
      </c>
      <c r="K216">
        <v>0</v>
      </c>
      <c r="L216">
        <v>24324</v>
      </c>
      <c r="M216">
        <v>4203</v>
      </c>
      <c r="N216">
        <v>0</v>
      </c>
      <c r="O216">
        <v>189107</v>
      </c>
      <c r="P216">
        <v>8094</v>
      </c>
    </row>
    <row r="217" spans="1:16">
      <c r="A217" s="99">
        <v>772</v>
      </c>
      <c r="B217" s="100" t="s">
        <v>244</v>
      </c>
      <c r="C217" s="97">
        <v>107416406</v>
      </c>
      <c r="D217">
        <v>102623446</v>
      </c>
      <c r="E217">
        <v>743741</v>
      </c>
      <c r="F217">
        <v>92432131</v>
      </c>
      <c r="G217">
        <v>579649</v>
      </c>
      <c r="H217">
        <v>4913062</v>
      </c>
      <c r="I217">
        <v>71231</v>
      </c>
      <c r="J217">
        <v>380604</v>
      </c>
      <c r="K217">
        <v>1913</v>
      </c>
      <c r="L217">
        <v>881260</v>
      </c>
      <c r="M217">
        <v>88583</v>
      </c>
      <c r="N217">
        <v>2365</v>
      </c>
      <c r="O217">
        <v>4016389</v>
      </c>
      <c r="P217">
        <v>0</v>
      </c>
    </row>
    <row r="218" spans="1:16">
      <c r="A218" s="99">
        <v>777</v>
      </c>
      <c r="B218" s="100" t="s">
        <v>245</v>
      </c>
      <c r="C218" s="97">
        <v>10983803</v>
      </c>
      <c r="D218">
        <v>10278472</v>
      </c>
      <c r="E218">
        <v>260483</v>
      </c>
      <c r="F218">
        <v>9211304</v>
      </c>
      <c r="G218">
        <v>232800</v>
      </c>
      <c r="H218">
        <v>678897</v>
      </c>
      <c r="I218">
        <v>17115</v>
      </c>
      <c r="J218">
        <v>40081</v>
      </c>
      <c r="K218">
        <v>0</v>
      </c>
      <c r="L218">
        <v>29939</v>
      </c>
      <c r="M218">
        <v>7131</v>
      </c>
      <c r="N218">
        <v>0</v>
      </c>
      <c r="O218">
        <v>318251</v>
      </c>
      <c r="P218">
        <v>3437</v>
      </c>
    </row>
    <row r="219" spans="1:16">
      <c r="A219" s="99">
        <v>779</v>
      </c>
      <c r="B219" s="100" t="s">
        <v>246</v>
      </c>
      <c r="C219" s="97">
        <v>4851068</v>
      </c>
      <c r="D219">
        <v>4573058</v>
      </c>
      <c r="E219">
        <v>204684</v>
      </c>
      <c r="F219">
        <v>3825181</v>
      </c>
      <c r="G219">
        <v>163937</v>
      </c>
      <c r="H219">
        <v>339558</v>
      </c>
      <c r="I219">
        <v>0</v>
      </c>
      <c r="J219">
        <v>0</v>
      </c>
      <c r="K219">
        <v>0</v>
      </c>
      <c r="L219">
        <v>62600</v>
      </c>
      <c r="M219">
        <v>40747</v>
      </c>
      <c r="N219">
        <v>0</v>
      </c>
      <c r="O219">
        <v>345719</v>
      </c>
      <c r="P219">
        <v>0</v>
      </c>
    </row>
    <row r="220" spans="1:16">
      <c r="A220" s="99">
        <v>784</v>
      </c>
      <c r="B220" s="100" t="s">
        <v>247</v>
      </c>
      <c r="C220" s="97">
        <v>6397397</v>
      </c>
      <c r="D220">
        <v>6290715</v>
      </c>
      <c r="E220">
        <v>85568</v>
      </c>
      <c r="F220">
        <v>5579559</v>
      </c>
      <c r="G220">
        <v>72816</v>
      </c>
      <c r="H220">
        <v>438786</v>
      </c>
      <c r="I220">
        <v>2719</v>
      </c>
      <c r="J220">
        <v>26133</v>
      </c>
      <c r="K220">
        <v>0</v>
      </c>
      <c r="L220">
        <v>52226</v>
      </c>
      <c r="M220">
        <v>10033</v>
      </c>
      <c r="N220">
        <v>0</v>
      </c>
      <c r="O220">
        <v>194011</v>
      </c>
      <c r="P220">
        <v>0</v>
      </c>
    </row>
    <row r="221" spans="1:16">
      <c r="A221" s="99">
        <v>785</v>
      </c>
      <c r="B221" s="100" t="s">
        <v>248</v>
      </c>
      <c r="C221" s="97">
        <v>4197728</v>
      </c>
      <c r="D221">
        <v>4272297</v>
      </c>
      <c r="E221">
        <v>158012</v>
      </c>
      <c r="F221">
        <v>3648073</v>
      </c>
      <c r="G221">
        <v>128006</v>
      </c>
      <c r="H221">
        <v>235671</v>
      </c>
      <c r="I221">
        <v>0</v>
      </c>
      <c r="J221">
        <v>3364</v>
      </c>
      <c r="K221">
        <v>0</v>
      </c>
      <c r="L221">
        <v>44497</v>
      </c>
      <c r="M221">
        <v>30006</v>
      </c>
      <c r="N221">
        <v>0</v>
      </c>
      <c r="O221">
        <v>340692</v>
      </c>
      <c r="P221">
        <v>0</v>
      </c>
    </row>
    <row r="222" spans="1:16">
      <c r="A222" s="99">
        <v>786</v>
      </c>
      <c r="B222" s="100" t="s">
        <v>249</v>
      </c>
      <c r="C222" s="97">
        <v>2185361</v>
      </c>
      <c r="D222">
        <v>2213932</v>
      </c>
      <c r="E222">
        <v>44462</v>
      </c>
      <c r="F222">
        <v>1897901</v>
      </c>
      <c r="G222">
        <v>43959</v>
      </c>
      <c r="H222">
        <v>150255</v>
      </c>
      <c r="I222">
        <v>0</v>
      </c>
      <c r="J222">
        <v>10659</v>
      </c>
      <c r="K222">
        <v>0</v>
      </c>
      <c r="L222">
        <v>18561</v>
      </c>
      <c r="M222">
        <v>0</v>
      </c>
      <c r="N222">
        <v>0</v>
      </c>
      <c r="O222">
        <v>136556</v>
      </c>
      <c r="P222">
        <v>503</v>
      </c>
    </row>
    <row r="223" spans="1:16">
      <c r="A223" s="99">
        <v>788</v>
      </c>
      <c r="B223" s="100" t="s">
        <v>250</v>
      </c>
      <c r="C223" s="97">
        <v>1507315</v>
      </c>
      <c r="D223">
        <v>1594772</v>
      </c>
      <c r="E223">
        <v>26140</v>
      </c>
      <c r="F223">
        <v>1211975</v>
      </c>
      <c r="G223">
        <v>18154</v>
      </c>
      <c r="H223">
        <v>74236</v>
      </c>
      <c r="I223">
        <v>0</v>
      </c>
      <c r="J223">
        <v>31695</v>
      </c>
      <c r="K223">
        <v>0</v>
      </c>
      <c r="L223">
        <v>95516</v>
      </c>
      <c r="M223">
        <v>6933</v>
      </c>
      <c r="N223">
        <v>0</v>
      </c>
      <c r="O223">
        <v>181350</v>
      </c>
      <c r="P223">
        <v>1053</v>
      </c>
    </row>
    <row r="224" spans="1:16">
      <c r="A224" s="99">
        <v>794</v>
      </c>
      <c r="B224" s="100" t="s">
        <v>251</v>
      </c>
      <c r="C224" s="97">
        <v>38308902</v>
      </c>
      <c r="D224">
        <v>37559188</v>
      </c>
      <c r="E224">
        <v>693911</v>
      </c>
      <c r="F224">
        <v>33228251</v>
      </c>
      <c r="G224">
        <v>661305</v>
      </c>
      <c r="H224">
        <v>1966693</v>
      </c>
      <c r="I224">
        <v>11925</v>
      </c>
      <c r="J224">
        <v>128233</v>
      </c>
      <c r="K224">
        <v>905</v>
      </c>
      <c r="L224">
        <v>204115</v>
      </c>
      <c r="M224">
        <v>19776</v>
      </c>
      <c r="N224">
        <v>0</v>
      </c>
      <c r="O224">
        <v>2031896</v>
      </c>
      <c r="P224">
        <v>0</v>
      </c>
    </row>
    <row r="225" spans="1:16">
      <c r="A225" s="99">
        <v>796</v>
      </c>
      <c r="B225" s="100" t="s">
        <v>252</v>
      </c>
      <c r="C225" s="97">
        <v>61107201</v>
      </c>
      <c r="D225">
        <v>51824311</v>
      </c>
      <c r="E225">
        <v>854373</v>
      </c>
      <c r="F225">
        <v>44502305</v>
      </c>
      <c r="G225">
        <v>764737</v>
      </c>
      <c r="H225">
        <v>2071900</v>
      </c>
      <c r="I225">
        <v>16170</v>
      </c>
      <c r="J225">
        <v>250900</v>
      </c>
      <c r="K225">
        <v>1542</v>
      </c>
      <c r="L225">
        <v>733419</v>
      </c>
      <c r="M225">
        <v>71924</v>
      </c>
      <c r="N225">
        <v>0</v>
      </c>
      <c r="O225">
        <v>4265787</v>
      </c>
      <c r="P225">
        <v>0</v>
      </c>
    </row>
    <row r="226" spans="1:16">
      <c r="A226" s="99">
        <v>797</v>
      </c>
      <c r="B226" s="100" t="s">
        <v>253</v>
      </c>
      <c r="C226" s="97">
        <v>9207151</v>
      </c>
      <c r="D226">
        <v>7438663</v>
      </c>
      <c r="E226">
        <v>163063</v>
      </c>
      <c r="F226">
        <v>6465327</v>
      </c>
      <c r="G226">
        <v>136017</v>
      </c>
      <c r="H226">
        <v>463485</v>
      </c>
      <c r="I226">
        <v>2401</v>
      </c>
      <c r="J226">
        <v>58347</v>
      </c>
      <c r="K226">
        <v>0</v>
      </c>
      <c r="L226">
        <v>61531</v>
      </c>
      <c r="M226">
        <v>24645</v>
      </c>
      <c r="N226">
        <v>0</v>
      </c>
      <c r="O226">
        <v>389973</v>
      </c>
      <c r="P226">
        <v>0</v>
      </c>
    </row>
    <row r="227" spans="1:16">
      <c r="A227" s="99">
        <v>798</v>
      </c>
      <c r="B227" s="100" t="s">
        <v>254</v>
      </c>
      <c r="C227" s="97">
        <v>1639086</v>
      </c>
      <c r="D227">
        <v>1738932</v>
      </c>
      <c r="E227">
        <v>27472</v>
      </c>
      <c r="F227">
        <v>1505625</v>
      </c>
      <c r="G227">
        <v>27472</v>
      </c>
      <c r="H227">
        <v>139659</v>
      </c>
      <c r="I227">
        <v>0</v>
      </c>
      <c r="J227">
        <v>20257</v>
      </c>
      <c r="K227">
        <v>0</v>
      </c>
      <c r="L227">
        <v>8841</v>
      </c>
      <c r="M227">
        <v>0</v>
      </c>
      <c r="N227">
        <v>0</v>
      </c>
      <c r="O227">
        <v>64550</v>
      </c>
      <c r="P227">
        <v>0</v>
      </c>
    </row>
    <row r="228" spans="1:16">
      <c r="A228" s="99">
        <v>809</v>
      </c>
      <c r="B228" s="100" t="s">
        <v>255</v>
      </c>
      <c r="C228" s="97">
        <v>3786694</v>
      </c>
      <c r="D228">
        <v>3383097</v>
      </c>
      <c r="E228">
        <v>82252</v>
      </c>
      <c r="F228">
        <v>2821411</v>
      </c>
      <c r="G228">
        <v>68977</v>
      </c>
      <c r="H228">
        <v>306165</v>
      </c>
      <c r="I228">
        <v>1670</v>
      </c>
      <c r="J228">
        <v>5541</v>
      </c>
      <c r="K228">
        <v>0</v>
      </c>
      <c r="L228">
        <v>32425</v>
      </c>
      <c r="M228">
        <v>11605</v>
      </c>
      <c r="N228">
        <v>0</v>
      </c>
      <c r="O228">
        <v>217555</v>
      </c>
      <c r="P228">
        <v>0</v>
      </c>
    </row>
    <row r="229" spans="1:16">
      <c r="A229" s="99">
        <v>815</v>
      </c>
      <c r="B229" s="100" t="s">
        <v>256</v>
      </c>
      <c r="C229" s="97">
        <v>1554030</v>
      </c>
      <c r="D229">
        <v>1373534</v>
      </c>
      <c r="E229">
        <v>35069</v>
      </c>
      <c r="F229">
        <v>1125152</v>
      </c>
      <c r="G229">
        <v>33119</v>
      </c>
      <c r="H229">
        <v>41482</v>
      </c>
      <c r="I229">
        <v>0</v>
      </c>
      <c r="J229">
        <v>0</v>
      </c>
      <c r="K229">
        <v>0</v>
      </c>
      <c r="L229">
        <v>4419</v>
      </c>
      <c r="M229">
        <v>1950</v>
      </c>
      <c r="N229">
        <v>0</v>
      </c>
      <c r="O229">
        <v>202481</v>
      </c>
      <c r="P229">
        <v>0</v>
      </c>
    </row>
    <row r="230" spans="1:16">
      <c r="A230" s="99">
        <v>820</v>
      </c>
      <c r="B230" s="100" t="s">
        <v>257</v>
      </c>
      <c r="C230" s="97">
        <v>4768697</v>
      </c>
      <c r="D230">
        <v>4879977</v>
      </c>
      <c r="E230">
        <v>93791</v>
      </c>
      <c r="F230">
        <v>4224868</v>
      </c>
      <c r="G230">
        <v>61565</v>
      </c>
      <c r="H230">
        <v>353188</v>
      </c>
      <c r="I230">
        <v>4097</v>
      </c>
      <c r="J230">
        <v>0</v>
      </c>
      <c r="K230">
        <v>0</v>
      </c>
      <c r="L230">
        <v>0</v>
      </c>
      <c r="M230">
        <v>4929</v>
      </c>
      <c r="N230">
        <v>0</v>
      </c>
      <c r="O230">
        <v>301921</v>
      </c>
      <c r="P230">
        <v>23200</v>
      </c>
    </row>
    <row r="231" spans="1:16">
      <c r="A231" s="99">
        <v>823</v>
      </c>
      <c r="B231" s="100" t="s">
        <v>258</v>
      </c>
      <c r="C231" s="97">
        <v>2001989</v>
      </c>
      <c r="D231">
        <v>2090282</v>
      </c>
      <c r="E231">
        <v>94961</v>
      </c>
      <c r="F231">
        <v>1673531</v>
      </c>
      <c r="G231">
        <v>59247</v>
      </c>
      <c r="H231">
        <v>145104</v>
      </c>
      <c r="I231">
        <v>472</v>
      </c>
      <c r="J231">
        <v>37215</v>
      </c>
      <c r="K231">
        <v>3587</v>
      </c>
      <c r="L231">
        <v>8900</v>
      </c>
      <c r="M231">
        <v>11577</v>
      </c>
      <c r="N231">
        <v>0</v>
      </c>
      <c r="O231">
        <v>225532</v>
      </c>
      <c r="P231">
        <v>20078</v>
      </c>
    </row>
    <row r="232" spans="1:16">
      <c r="A232" s="99">
        <v>824</v>
      </c>
      <c r="B232" s="100" t="s">
        <v>259</v>
      </c>
      <c r="C232" s="97">
        <v>4141668</v>
      </c>
      <c r="D232">
        <v>3988886</v>
      </c>
      <c r="E232">
        <v>180053</v>
      </c>
      <c r="F232">
        <v>3310832</v>
      </c>
      <c r="G232">
        <v>109411</v>
      </c>
      <c r="H232">
        <v>357547</v>
      </c>
      <c r="I232">
        <v>0</v>
      </c>
      <c r="J232">
        <v>27474</v>
      </c>
      <c r="K232">
        <v>0</v>
      </c>
      <c r="L232">
        <v>94095</v>
      </c>
      <c r="M232">
        <v>40907</v>
      </c>
      <c r="N232">
        <v>0</v>
      </c>
      <c r="O232">
        <v>198938</v>
      </c>
      <c r="P232">
        <v>29735</v>
      </c>
    </row>
    <row r="233" spans="1:16">
      <c r="A233" s="99">
        <v>826</v>
      </c>
      <c r="B233" s="100" t="s">
        <v>260</v>
      </c>
      <c r="C233" s="97">
        <v>17106955</v>
      </c>
      <c r="D233">
        <v>13385525</v>
      </c>
      <c r="E233">
        <v>284525</v>
      </c>
      <c r="F233">
        <v>11680007</v>
      </c>
      <c r="G233">
        <v>215298</v>
      </c>
      <c r="H233">
        <v>841702</v>
      </c>
      <c r="I233">
        <v>3967</v>
      </c>
      <c r="J233">
        <v>61555</v>
      </c>
      <c r="K233">
        <v>0</v>
      </c>
      <c r="L233">
        <v>218560</v>
      </c>
      <c r="M233">
        <v>15326</v>
      </c>
      <c r="N233">
        <v>0</v>
      </c>
      <c r="O233">
        <v>583701</v>
      </c>
      <c r="P233">
        <v>49934</v>
      </c>
    </row>
    <row r="234" spans="1:16">
      <c r="A234" s="99">
        <v>828</v>
      </c>
      <c r="B234" s="100" t="s">
        <v>261</v>
      </c>
      <c r="C234" s="97">
        <v>25441106</v>
      </c>
      <c r="D234">
        <v>25557707</v>
      </c>
      <c r="E234">
        <v>392531</v>
      </c>
      <c r="F234">
        <v>20708861</v>
      </c>
      <c r="G234">
        <v>335468</v>
      </c>
      <c r="H234">
        <v>1091876</v>
      </c>
      <c r="I234">
        <v>3010</v>
      </c>
      <c r="J234">
        <v>109572</v>
      </c>
      <c r="K234">
        <v>2317</v>
      </c>
      <c r="L234">
        <v>190244</v>
      </c>
      <c r="M234">
        <v>51736</v>
      </c>
      <c r="N234">
        <v>0</v>
      </c>
      <c r="O234">
        <v>3457154</v>
      </c>
      <c r="P234">
        <v>0</v>
      </c>
    </row>
    <row r="235" spans="1:16">
      <c r="A235" s="99">
        <v>840</v>
      </c>
      <c r="B235" s="100" t="s">
        <v>262</v>
      </c>
      <c r="C235" s="97">
        <v>4852429</v>
      </c>
      <c r="D235">
        <v>4760209</v>
      </c>
      <c r="E235">
        <v>87124</v>
      </c>
      <c r="F235">
        <v>4109143</v>
      </c>
      <c r="G235">
        <v>58179</v>
      </c>
      <c r="H235">
        <v>379689</v>
      </c>
      <c r="I235">
        <v>28507</v>
      </c>
      <c r="J235">
        <v>84329</v>
      </c>
      <c r="K235">
        <v>0</v>
      </c>
      <c r="L235">
        <v>3494</v>
      </c>
      <c r="M235">
        <v>438</v>
      </c>
      <c r="N235">
        <v>0</v>
      </c>
      <c r="O235">
        <v>183554</v>
      </c>
      <c r="P235">
        <v>0</v>
      </c>
    </row>
    <row r="236" spans="1:16">
      <c r="A236" s="99">
        <v>845</v>
      </c>
      <c r="B236" s="100" t="s">
        <v>263</v>
      </c>
      <c r="C236" s="97">
        <v>3862241</v>
      </c>
      <c r="D236">
        <v>3459795</v>
      </c>
      <c r="E236">
        <v>174601</v>
      </c>
      <c r="F236">
        <v>2705109</v>
      </c>
      <c r="G236">
        <v>170292</v>
      </c>
      <c r="H236">
        <v>273831</v>
      </c>
      <c r="I236">
        <v>3483</v>
      </c>
      <c r="J236">
        <v>45936</v>
      </c>
      <c r="K236">
        <v>50</v>
      </c>
      <c r="L236">
        <v>19179</v>
      </c>
      <c r="M236">
        <v>0</v>
      </c>
      <c r="N236">
        <v>0</v>
      </c>
      <c r="O236">
        <v>415740</v>
      </c>
      <c r="P236">
        <v>776</v>
      </c>
    </row>
    <row r="237" spans="1:16">
      <c r="A237" s="99">
        <v>847</v>
      </c>
      <c r="B237" s="100" t="s">
        <v>264</v>
      </c>
      <c r="C237" s="97">
        <v>3007022</v>
      </c>
      <c r="D237">
        <v>2872785</v>
      </c>
      <c r="E237">
        <v>39905</v>
      </c>
      <c r="F237">
        <v>2535286</v>
      </c>
      <c r="G237">
        <v>28718</v>
      </c>
      <c r="H237">
        <v>156983</v>
      </c>
      <c r="I237">
        <v>1921</v>
      </c>
      <c r="J237">
        <v>0</v>
      </c>
      <c r="K237">
        <v>0</v>
      </c>
      <c r="L237">
        <v>20137</v>
      </c>
      <c r="M237">
        <v>9266</v>
      </c>
      <c r="N237">
        <v>0</v>
      </c>
      <c r="O237">
        <v>160379</v>
      </c>
      <c r="P237">
        <v>0</v>
      </c>
    </row>
    <row r="238" spans="1:16">
      <c r="A238" s="99">
        <v>848</v>
      </c>
      <c r="B238" s="100" t="s">
        <v>265</v>
      </c>
      <c r="C238" s="97">
        <v>3102950</v>
      </c>
      <c r="D238">
        <v>3018289</v>
      </c>
      <c r="E238">
        <v>67397</v>
      </c>
      <c r="F238">
        <v>2597083</v>
      </c>
      <c r="G238">
        <v>42761</v>
      </c>
      <c r="H238">
        <v>186443</v>
      </c>
      <c r="I238">
        <v>6236</v>
      </c>
      <c r="J238">
        <v>9831</v>
      </c>
      <c r="K238">
        <v>0</v>
      </c>
      <c r="L238">
        <v>1652</v>
      </c>
      <c r="M238">
        <v>1884</v>
      </c>
      <c r="N238">
        <v>0</v>
      </c>
      <c r="O238">
        <v>223280</v>
      </c>
      <c r="P238">
        <v>16516</v>
      </c>
    </row>
    <row r="239" spans="1:16">
      <c r="A239" s="99">
        <v>851</v>
      </c>
      <c r="B239" s="100" t="s">
        <v>266</v>
      </c>
      <c r="C239" s="97">
        <v>5832434</v>
      </c>
      <c r="D239">
        <v>5053581</v>
      </c>
      <c r="E239">
        <v>81836</v>
      </c>
      <c r="F239">
        <v>4374906</v>
      </c>
      <c r="G239">
        <v>76939</v>
      </c>
      <c r="H239">
        <v>522668</v>
      </c>
      <c r="I239">
        <v>4897</v>
      </c>
      <c r="J239">
        <v>21534</v>
      </c>
      <c r="K239">
        <v>0</v>
      </c>
      <c r="L239">
        <v>47881</v>
      </c>
      <c r="M239">
        <v>0</v>
      </c>
      <c r="N239">
        <v>0</v>
      </c>
      <c r="O239">
        <v>86592</v>
      </c>
      <c r="P239">
        <v>0</v>
      </c>
    </row>
    <row r="240" spans="1:16">
      <c r="A240" s="99">
        <v>852</v>
      </c>
      <c r="B240" s="100" t="s">
        <v>267</v>
      </c>
      <c r="C240" s="97">
        <v>2557410</v>
      </c>
      <c r="D240">
        <v>2632919</v>
      </c>
      <c r="E240">
        <v>72132</v>
      </c>
      <c r="F240">
        <v>2466237</v>
      </c>
      <c r="G240">
        <v>71781</v>
      </c>
      <c r="H240">
        <v>45757</v>
      </c>
      <c r="I240">
        <v>1178</v>
      </c>
      <c r="J240">
        <v>19236</v>
      </c>
      <c r="K240">
        <v>0</v>
      </c>
      <c r="L240">
        <v>10001</v>
      </c>
      <c r="M240">
        <v>-1308</v>
      </c>
      <c r="N240">
        <v>0</v>
      </c>
      <c r="O240">
        <v>91688</v>
      </c>
      <c r="P240">
        <v>481</v>
      </c>
    </row>
    <row r="241" spans="1:16">
      <c r="A241" s="99">
        <v>855</v>
      </c>
      <c r="B241" s="100" t="s">
        <v>268</v>
      </c>
      <c r="C241" s="97">
        <v>107614274</v>
      </c>
      <c r="D241">
        <v>107433769</v>
      </c>
      <c r="E241">
        <v>2987506</v>
      </c>
      <c r="F241">
        <v>96216353</v>
      </c>
      <c r="G241">
        <v>2652574</v>
      </c>
      <c r="H241">
        <v>5712180</v>
      </c>
      <c r="I241">
        <v>73776</v>
      </c>
      <c r="J241">
        <v>412113</v>
      </c>
      <c r="K241">
        <v>6752</v>
      </c>
      <c r="L241">
        <v>1204958</v>
      </c>
      <c r="M241">
        <v>205972</v>
      </c>
      <c r="N241">
        <v>2100</v>
      </c>
      <c r="O241">
        <v>3888165</v>
      </c>
      <c r="P241">
        <v>46332</v>
      </c>
    </row>
    <row r="242" spans="1:16">
      <c r="A242" s="99">
        <v>856</v>
      </c>
      <c r="B242" s="100" t="s">
        <v>269</v>
      </c>
      <c r="C242" s="97">
        <v>10193721</v>
      </c>
      <c r="D242">
        <v>9561835</v>
      </c>
      <c r="E242">
        <v>297135</v>
      </c>
      <c r="F242">
        <v>7973818</v>
      </c>
      <c r="G242">
        <v>157220</v>
      </c>
      <c r="H242">
        <v>594527</v>
      </c>
      <c r="I242">
        <v>85949</v>
      </c>
      <c r="J242">
        <v>62343</v>
      </c>
      <c r="K242">
        <v>0</v>
      </c>
      <c r="L242">
        <v>126355</v>
      </c>
      <c r="M242">
        <v>53082</v>
      </c>
      <c r="N242">
        <v>0</v>
      </c>
      <c r="O242">
        <v>804792</v>
      </c>
      <c r="P242">
        <v>884</v>
      </c>
    </row>
    <row r="243" spans="1:16">
      <c r="A243" s="99">
        <v>858</v>
      </c>
      <c r="B243" s="100" t="s">
        <v>270</v>
      </c>
      <c r="C243" s="97">
        <v>7457909</v>
      </c>
      <c r="D243">
        <v>7816803</v>
      </c>
      <c r="E243">
        <v>153369</v>
      </c>
      <c r="F243">
        <v>6666562</v>
      </c>
      <c r="G243">
        <v>132971</v>
      </c>
      <c r="H243">
        <v>697426</v>
      </c>
      <c r="I243">
        <v>503</v>
      </c>
      <c r="J243">
        <v>72802</v>
      </c>
      <c r="K243">
        <v>243</v>
      </c>
      <c r="L243">
        <v>19899</v>
      </c>
      <c r="M243">
        <v>19652</v>
      </c>
      <c r="N243">
        <v>0</v>
      </c>
      <c r="O243">
        <v>360114</v>
      </c>
      <c r="P243">
        <v>0</v>
      </c>
    </row>
    <row r="244" spans="1:16">
      <c r="A244" s="99">
        <v>861</v>
      </c>
      <c r="B244" s="100" t="s">
        <v>271</v>
      </c>
      <c r="C244" s="97">
        <v>7805353</v>
      </c>
      <c r="D244">
        <v>7553516</v>
      </c>
      <c r="E244">
        <v>99986</v>
      </c>
      <c r="F244">
        <v>6595899</v>
      </c>
      <c r="G244">
        <v>65157</v>
      </c>
      <c r="H244">
        <v>477735</v>
      </c>
      <c r="I244">
        <v>285</v>
      </c>
      <c r="J244">
        <v>0</v>
      </c>
      <c r="K244">
        <v>0</v>
      </c>
      <c r="L244">
        <v>99917</v>
      </c>
      <c r="M244">
        <v>34544</v>
      </c>
      <c r="N244">
        <v>0</v>
      </c>
      <c r="O244">
        <v>379965</v>
      </c>
      <c r="P244">
        <v>0</v>
      </c>
    </row>
    <row r="245" spans="1:16">
      <c r="A245" s="99">
        <v>865</v>
      </c>
      <c r="B245" s="100" t="s">
        <v>272</v>
      </c>
      <c r="C245" s="97">
        <v>4622067</v>
      </c>
      <c r="D245">
        <v>3946774</v>
      </c>
      <c r="E245">
        <v>208578</v>
      </c>
      <c r="F245">
        <v>2852556</v>
      </c>
      <c r="G245">
        <v>106156</v>
      </c>
      <c r="H245">
        <v>141512</v>
      </c>
      <c r="I245">
        <v>0</v>
      </c>
      <c r="J245">
        <v>61932</v>
      </c>
      <c r="K245">
        <v>0</v>
      </c>
      <c r="L245">
        <v>213938</v>
      </c>
      <c r="M245">
        <v>102422</v>
      </c>
      <c r="N245">
        <v>0</v>
      </c>
      <c r="O245">
        <v>676836</v>
      </c>
      <c r="P245">
        <v>0</v>
      </c>
    </row>
    <row r="246" spans="1:16">
      <c r="A246" s="99">
        <v>866</v>
      </c>
      <c r="B246" s="100" t="s">
        <v>273</v>
      </c>
      <c r="C246" s="97">
        <v>3049668</v>
      </c>
      <c r="D246">
        <v>2973836</v>
      </c>
      <c r="E246">
        <v>53790</v>
      </c>
      <c r="F246">
        <v>2608558</v>
      </c>
      <c r="G246">
        <v>37448</v>
      </c>
      <c r="H246">
        <v>157666</v>
      </c>
      <c r="I246">
        <v>2322</v>
      </c>
      <c r="J246">
        <v>21534</v>
      </c>
      <c r="K246">
        <v>0</v>
      </c>
      <c r="L246">
        <v>11252</v>
      </c>
      <c r="M246">
        <v>14020</v>
      </c>
      <c r="N246">
        <v>0</v>
      </c>
      <c r="O246">
        <v>174826</v>
      </c>
      <c r="P246">
        <v>0</v>
      </c>
    </row>
    <row r="247" spans="1:16">
      <c r="A247" s="99">
        <v>867</v>
      </c>
      <c r="B247" s="100" t="s">
        <v>274</v>
      </c>
      <c r="C247" s="97">
        <v>13722529</v>
      </c>
      <c r="D247">
        <v>10871758</v>
      </c>
      <c r="E247">
        <v>398162</v>
      </c>
      <c r="F247">
        <v>9360488</v>
      </c>
      <c r="G247">
        <v>340988</v>
      </c>
      <c r="H247">
        <v>559001</v>
      </c>
      <c r="I247">
        <v>3431</v>
      </c>
      <c r="J247">
        <v>53869</v>
      </c>
      <c r="K247">
        <v>0</v>
      </c>
      <c r="L247">
        <v>116289</v>
      </c>
      <c r="M247">
        <v>53743</v>
      </c>
      <c r="N247">
        <v>0</v>
      </c>
      <c r="O247">
        <v>782111</v>
      </c>
      <c r="P247">
        <v>0</v>
      </c>
    </row>
    <row r="248" spans="1:16">
      <c r="A248" s="99">
        <v>873</v>
      </c>
      <c r="B248" s="100" t="s">
        <v>276</v>
      </c>
      <c r="C248" s="97">
        <v>4278431</v>
      </c>
      <c r="D248">
        <v>3916492</v>
      </c>
      <c r="E248">
        <v>73598</v>
      </c>
      <c r="F248">
        <v>3506440</v>
      </c>
      <c r="G248">
        <v>57367</v>
      </c>
      <c r="H248">
        <v>254151</v>
      </c>
      <c r="I248">
        <v>16231</v>
      </c>
      <c r="J248">
        <v>20602</v>
      </c>
      <c r="K248">
        <v>0</v>
      </c>
      <c r="L248">
        <v>16876</v>
      </c>
      <c r="M248">
        <v>0</v>
      </c>
      <c r="N248">
        <v>0</v>
      </c>
      <c r="O248">
        <v>118423</v>
      </c>
      <c r="P248">
        <v>0</v>
      </c>
    </row>
    <row r="249" spans="1:16">
      <c r="A249" s="99">
        <v>879</v>
      </c>
      <c r="B249" s="100" t="s">
        <v>278</v>
      </c>
      <c r="C249" s="97">
        <v>3089464</v>
      </c>
      <c r="D249">
        <v>3057130</v>
      </c>
      <c r="E249">
        <v>54181</v>
      </c>
      <c r="F249">
        <v>2623497</v>
      </c>
      <c r="G249">
        <v>42834</v>
      </c>
      <c r="H249">
        <v>200310</v>
      </c>
      <c r="I249">
        <v>221</v>
      </c>
      <c r="J249">
        <v>67169</v>
      </c>
      <c r="K249">
        <v>22</v>
      </c>
      <c r="L249">
        <v>11616</v>
      </c>
      <c r="M249">
        <v>11104</v>
      </c>
      <c r="N249">
        <v>0</v>
      </c>
      <c r="O249">
        <v>154538</v>
      </c>
      <c r="P249">
        <v>0</v>
      </c>
    </row>
    <row r="250" spans="1:16">
      <c r="A250" s="99">
        <v>880</v>
      </c>
      <c r="B250" s="100" t="s">
        <v>279</v>
      </c>
      <c r="C250" s="97">
        <v>3278874</v>
      </c>
      <c r="D250">
        <v>3168005</v>
      </c>
      <c r="E250">
        <v>18288</v>
      </c>
      <c r="F250">
        <v>2831846</v>
      </c>
      <c r="G250">
        <v>17500</v>
      </c>
      <c r="H250">
        <v>217920</v>
      </c>
      <c r="I250">
        <v>700</v>
      </c>
      <c r="J250">
        <v>21534</v>
      </c>
      <c r="K250">
        <v>0</v>
      </c>
      <c r="L250">
        <v>17604</v>
      </c>
      <c r="M250">
        <v>88</v>
      </c>
      <c r="N250">
        <v>0</v>
      </c>
      <c r="O250">
        <v>79101</v>
      </c>
      <c r="P250">
        <v>0</v>
      </c>
    </row>
    <row r="251" spans="1:16">
      <c r="A251" s="99">
        <v>882</v>
      </c>
      <c r="B251" s="100" t="s">
        <v>281</v>
      </c>
      <c r="C251" s="97">
        <v>14860429</v>
      </c>
      <c r="D251">
        <v>15564895</v>
      </c>
      <c r="E251">
        <v>245604</v>
      </c>
      <c r="F251">
        <v>14514073</v>
      </c>
      <c r="G251">
        <v>236875</v>
      </c>
      <c r="H251">
        <v>736128</v>
      </c>
      <c r="I251">
        <v>8713</v>
      </c>
      <c r="J251">
        <v>8778</v>
      </c>
      <c r="K251">
        <v>8</v>
      </c>
      <c r="L251">
        <v>21592</v>
      </c>
      <c r="M251">
        <v>8</v>
      </c>
      <c r="N251">
        <v>0</v>
      </c>
      <c r="O251">
        <v>284324</v>
      </c>
      <c r="P251">
        <v>0</v>
      </c>
    </row>
    <row r="252" spans="1:16">
      <c r="A252" s="99">
        <v>888</v>
      </c>
      <c r="B252" s="100" t="s">
        <v>282</v>
      </c>
      <c r="C252" s="97">
        <v>3591089</v>
      </c>
      <c r="D252">
        <v>3558879</v>
      </c>
      <c r="E252">
        <v>82672</v>
      </c>
      <c r="F252">
        <v>3289878</v>
      </c>
      <c r="G252">
        <v>82672</v>
      </c>
      <c r="H252">
        <v>120640</v>
      </c>
      <c r="I252">
        <v>0</v>
      </c>
      <c r="J252">
        <v>49586</v>
      </c>
      <c r="K252">
        <v>0</v>
      </c>
      <c r="L252">
        <v>25069</v>
      </c>
      <c r="M252">
        <v>0</v>
      </c>
      <c r="N252">
        <v>0</v>
      </c>
      <c r="O252">
        <v>73706</v>
      </c>
      <c r="P252">
        <v>0</v>
      </c>
    </row>
    <row r="253" spans="1:16">
      <c r="A253" s="99">
        <v>889</v>
      </c>
      <c r="B253" s="100" t="s">
        <v>283</v>
      </c>
      <c r="C253" s="97">
        <v>2710379</v>
      </c>
      <c r="D253">
        <v>3078945</v>
      </c>
      <c r="E253">
        <v>39062</v>
      </c>
      <c r="F253">
        <v>2555116</v>
      </c>
      <c r="G253">
        <v>36065</v>
      </c>
      <c r="H253">
        <v>237322</v>
      </c>
      <c r="I253">
        <v>2418</v>
      </c>
      <c r="J253">
        <v>32515</v>
      </c>
      <c r="K253">
        <v>579</v>
      </c>
      <c r="L253">
        <v>1194</v>
      </c>
      <c r="M253">
        <v>0</v>
      </c>
      <c r="N253">
        <v>0</v>
      </c>
      <c r="O253">
        <v>252798</v>
      </c>
      <c r="P253">
        <v>0</v>
      </c>
    </row>
    <row r="254" spans="1:16">
      <c r="A254" s="99">
        <v>893</v>
      </c>
      <c r="B254" s="100" t="s">
        <v>284</v>
      </c>
      <c r="C254" s="97">
        <v>2550361</v>
      </c>
      <c r="D254">
        <v>2285020</v>
      </c>
      <c r="E254">
        <v>-10939</v>
      </c>
      <c r="F254">
        <v>1901188</v>
      </c>
      <c r="G254">
        <v>-17632</v>
      </c>
      <c r="H254">
        <v>148913</v>
      </c>
      <c r="I254">
        <v>1857</v>
      </c>
      <c r="J254">
        <v>40882</v>
      </c>
      <c r="K254">
        <v>21</v>
      </c>
      <c r="L254">
        <v>14937</v>
      </c>
      <c r="M254">
        <v>4815</v>
      </c>
      <c r="N254">
        <v>0</v>
      </c>
      <c r="O254">
        <v>179100</v>
      </c>
      <c r="P254">
        <v>0</v>
      </c>
    </row>
    <row r="255" spans="1:16">
      <c r="A255" s="99">
        <v>899</v>
      </c>
      <c r="B255" s="100" t="s">
        <v>285</v>
      </c>
      <c r="C255" s="97">
        <v>11731414</v>
      </c>
      <c r="D255">
        <v>11299573</v>
      </c>
      <c r="E255">
        <v>187458</v>
      </c>
      <c r="F255">
        <v>10437844</v>
      </c>
      <c r="G255">
        <v>176686</v>
      </c>
      <c r="H255">
        <v>366402</v>
      </c>
      <c r="I255">
        <v>5355</v>
      </c>
      <c r="J255">
        <v>97552</v>
      </c>
      <c r="K255">
        <v>3600</v>
      </c>
      <c r="L255">
        <v>45920</v>
      </c>
      <c r="M255">
        <v>1817</v>
      </c>
      <c r="N255">
        <v>0</v>
      </c>
      <c r="O255">
        <v>351855</v>
      </c>
      <c r="P255">
        <v>0</v>
      </c>
    </row>
    <row r="256" spans="1:16">
      <c r="A256" s="99">
        <v>907</v>
      </c>
      <c r="B256" s="100" t="s">
        <v>286</v>
      </c>
      <c r="C256" s="97">
        <v>3968962</v>
      </c>
      <c r="D256">
        <v>3650599</v>
      </c>
      <c r="E256">
        <v>49420</v>
      </c>
      <c r="F256">
        <v>3180278</v>
      </c>
      <c r="G256">
        <v>43864</v>
      </c>
      <c r="H256">
        <v>277254</v>
      </c>
      <c r="I256">
        <v>456</v>
      </c>
      <c r="J256">
        <v>6913</v>
      </c>
      <c r="K256">
        <v>0</v>
      </c>
      <c r="L256">
        <v>0</v>
      </c>
      <c r="M256">
        <v>5100</v>
      </c>
      <c r="N256">
        <v>0</v>
      </c>
      <c r="O256">
        <v>186154</v>
      </c>
      <c r="P256">
        <v>0</v>
      </c>
    </row>
    <row r="257" spans="1:16">
      <c r="A257" s="99">
        <v>917</v>
      </c>
      <c r="B257" s="100" t="s">
        <v>287</v>
      </c>
      <c r="C257" s="97">
        <v>60263944</v>
      </c>
      <c r="D257">
        <v>60300791</v>
      </c>
      <c r="E257">
        <v>827270</v>
      </c>
      <c r="F257">
        <v>57048305</v>
      </c>
      <c r="G257">
        <v>814999</v>
      </c>
      <c r="H257">
        <v>1394459</v>
      </c>
      <c r="I257">
        <v>5016</v>
      </c>
      <c r="J257">
        <v>221204</v>
      </c>
      <c r="K257">
        <v>0</v>
      </c>
      <c r="L257">
        <v>225030</v>
      </c>
      <c r="M257">
        <v>0</v>
      </c>
      <c r="N257">
        <v>0</v>
      </c>
      <c r="O257">
        <v>1411793</v>
      </c>
      <c r="P257">
        <v>7255</v>
      </c>
    </row>
    <row r="258" spans="1:16">
      <c r="A258" s="99">
        <v>928</v>
      </c>
      <c r="B258" s="100" t="s">
        <v>288</v>
      </c>
      <c r="C258" s="97">
        <v>28241536</v>
      </c>
      <c r="D258">
        <v>24003216</v>
      </c>
      <c r="E258">
        <v>469487</v>
      </c>
      <c r="F258">
        <v>22669916</v>
      </c>
      <c r="G258">
        <v>436548</v>
      </c>
      <c r="H258">
        <v>806377</v>
      </c>
      <c r="I258">
        <v>302</v>
      </c>
      <c r="J258">
        <v>74178</v>
      </c>
      <c r="K258">
        <v>0</v>
      </c>
      <c r="L258">
        <v>74577</v>
      </c>
      <c r="M258">
        <v>32637</v>
      </c>
      <c r="N258">
        <v>0</v>
      </c>
      <c r="O258">
        <v>378168</v>
      </c>
      <c r="P258">
        <v>0</v>
      </c>
    </row>
    <row r="259" spans="1:16">
      <c r="A259" s="99">
        <v>935</v>
      </c>
      <c r="B259" s="100" t="s">
        <v>289</v>
      </c>
      <c r="C259" s="97">
        <v>64639159</v>
      </c>
      <c r="D259">
        <v>54276088</v>
      </c>
      <c r="E259">
        <v>683429</v>
      </c>
      <c r="F259">
        <v>50415680</v>
      </c>
      <c r="G259">
        <v>574657</v>
      </c>
      <c r="H259">
        <v>2373915</v>
      </c>
      <c r="I259">
        <v>18212</v>
      </c>
      <c r="J259">
        <v>176317</v>
      </c>
      <c r="K259">
        <v>1174</v>
      </c>
      <c r="L259">
        <v>113766</v>
      </c>
      <c r="M259">
        <v>62356</v>
      </c>
      <c r="N259">
        <v>27030</v>
      </c>
      <c r="O259">
        <v>1196410</v>
      </c>
      <c r="P259">
        <v>0</v>
      </c>
    </row>
    <row r="260" spans="1:16">
      <c r="A260" s="99">
        <v>938</v>
      </c>
      <c r="B260" s="100" t="s">
        <v>290</v>
      </c>
      <c r="C260" s="97">
        <v>3326420</v>
      </c>
      <c r="D260">
        <v>3288331</v>
      </c>
      <c r="E260">
        <v>834</v>
      </c>
      <c r="F260">
        <v>2801632</v>
      </c>
      <c r="G260">
        <v>145</v>
      </c>
      <c r="H260">
        <v>239596</v>
      </c>
      <c r="I260">
        <v>409</v>
      </c>
      <c r="J260">
        <v>45251</v>
      </c>
      <c r="K260">
        <v>0</v>
      </c>
      <c r="L260">
        <v>49083</v>
      </c>
      <c r="M260">
        <v>280</v>
      </c>
      <c r="N260">
        <v>0</v>
      </c>
      <c r="O260">
        <v>152769</v>
      </c>
      <c r="P260">
        <v>0</v>
      </c>
    </row>
    <row r="261" spans="1:16">
      <c r="A261" s="99">
        <v>944</v>
      </c>
      <c r="B261" s="100" t="s">
        <v>291</v>
      </c>
      <c r="C261" s="97">
        <v>1458128</v>
      </c>
      <c r="D261">
        <v>1337199</v>
      </c>
      <c r="E261">
        <v>75149</v>
      </c>
      <c r="F261">
        <v>1141018</v>
      </c>
      <c r="G261">
        <v>68796</v>
      </c>
      <c r="H261">
        <v>140732</v>
      </c>
      <c r="I261">
        <v>0</v>
      </c>
      <c r="J261">
        <v>19668</v>
      </c>
      <c r="K261">
        <v>0</v>
      </c>
      <c r="L261">
        <v>12411</v>
      </c>
      <c r="M261">
        <v>6353</v>
      </c>
      <c r="N261">
        <v>0</v>
      </c>
      <c r="O261">
        <v>23370</v>
      </c>
      <c r="P261">
        <v>0</v>
      </c>
    </row>
    <row r="262" spans="1:16">
      <c r="A262" s="99">
        <v>946</v>
      </c>
      <c r="B262" s="100" t="s">
        <v>292</v>
      </c>
      <c r="C262" s="97">
        <v>1989174</v>
      </c>
      <c r="D262">
        <v>2018588</v>
      </c>
      <c r="E262">
        <v>24628</v>
      </c>
      <c r="F262">
        <v>1709429</v>
      </c>
      <c r="G262">
        <v>24628</v>
      </c>
      <c r="H262">
        <v>158690</v>
      </c>
      <c r="I262">
        <v>0</v>
      </c>
      <c r="J262">
        <v>0</v>
      </c>
      <c r="K262">
        <v>0</v>
      </c>
      <c r="L262">
        <v>2171</v>
      </c>
      <c r="M262">
        <v>0</v>
      </c>
      <c r="N262">
        <v>0</v>
      </c>
      <c r="O262">
        <v>148298</v>
      </c>
      <c r="P262">
        <v>0</v>
      </c>
    </row>
    <row r="263" spans="1:16">
      <c r="A263" s="99">
        <v>957</v>
      </c>
      <c r="B263" s="100" t="s">
        <v>294</v>
      </c>
      <c r="C263" s="97">
        <v>25759706</v>
      </c>
      <c r="D263">
        <v>24905497</v>
      </c>
      <c r="E263">
        <v>121919</v>
      </c>
      <c r="F263">
        <v>23034704</v>
      </c>
      <c r="G263">
        <v>120419</v>
      </c>
      <c r="H263">
        <v>815660</v>
      </c>
      <c r="I263">
        <v>1500</v>
      </c>
      <c r="J263">
        <v>70783</v>
      </c>
      <c r="K263">
        <v>0</v>
      </c>
      <c r="L263">
        <v>48609</v>
      </c>
      <c r="M263">
        <v>0</v>
      </c>
      <c r="N263">
        <v>0</v>
      </c>
      <c r="O263">
        <v>935741</v>
      </c>
      <c r="P263">
        <v>0</v>
      </c>
    </row>
    <row r="264" spans="1:16">
      <c r="A264" s="99">
        <v>965</v>
      </c>
      <c r="B264" s="100" t="s">
        <v>296</v>
      </c>
      <c r="C264" s="97">
        <v>1849381</v>
      </c>
      <c r="D264">
        <v>1910761</v>
      </c>
      <c r="E264">
        <v>49817</v>
      </c>
      <c r="F264">
        <v>1542962</v>
      </c>
      <c r="G264">
        <v>46901</v>
      </c>
      <c r="H264">
        <v>231904</v>
      </c>
      <c r="I264">
        <v>0</v>
      </c>
      <c r="J264">
        <v>27723</v>
      </c>
      <c r="K264">
        <v>0</v>
      </c>
      <c r="L264">
        <v>49407</v>
      </c>
      <c r="M264">
        <v>1079</v>
      </c>
      <c r="N264">
        <v>0</v>
      </c>
      <c r="O264">
        <v>58765</v>
      </c>
      <c r="P264">
        <v>1837</v>
      </c>
    </row>
    <row r="265" spans="1:16">
      <c r="A265" s="99">
        <v>971</v>
      </c>
      <c r="B265" s="100" t="s">
        <v>297</v>
      </c>
      <c r="C265" s="97">
        <v>4676498</v>
      </c>
      <c r="D265">
        <v>3875253</v>
      </c>
      <c r="E265">
        <v>198935</v>
      </c>
      <c r="F265">
        <v>3436024</v>
      </c>
      <c r="G265">
        <v>198935</v>
      </c>
      <c r="H265">
        <v>274692</v>
      </c>
      <c r="I265">
        <v>0</v>
      </c>
      <c r="J265">
        <v>32324</v>
      </c>
      <c r="K265">
        <v>0</v>
      </c>
      <c r="L265">
        <v>15663</v>
      </c>
      <c r="M265">
        <v>0</v>
      </c>
      <c r="N265">
        <v>0</v>
      </c>
      <c r="O265">
        <v>116550</v>
      </c>
      <c r="P265">
        <v>0</v>
      </c>
    </row>
    <row r="266" spans="1:16">
      <c r="A266" s="99">
        <v>981</v>
      </c>
      <c r="B266" s="100" t="s">
        <v>298</v>
      </c>
      <c r="C266" s="97">
        <v>4558827</v>
      </c>
      <c r="D266">
        <v>4252066</v>
      </c>
      <c r="E266">
        <v>107746</v>
      </c>
      <c r="F266">
        <v>3928777</v>
      </c>
      <c r="G266">
        <v>99673</v>
      </c>
      <c r="H266">
        <v>257777</v>
      </c>
      <c r="I266">
        <v>6013</v>
      </c>
      <c r="J266">
        <v>26059</v>
      </c>
      <c r="K266">
        <v>0</v>
      </c>
      <c r="L266">
        <v>39453</v>
      </c>
      <c r="M266">
        <v>2060</v>
      </c>
      <c r="N266">
        <v>0</v>
      </c>
      <c r="O266">
        <v>0</v>
      </c>
      <c r="P266">
        <v>0</v>
      </c>
    </row>
    <row r="267" spans="1:16">
      <c r="A267" s="99">
        <v>983</v>
      </c>
      <c r="B267" s="100" t="s">
        <v>299</v>
      </c>
      <c r="C267" s="97">
        <v>44593700</v>
      </c>
      <c r="D267">
        <v>43657129</v>
      </c>
      <c r="E267">
        <v>866151</v>
      </c>
      <c r="F267">
        <v>39170618</v>
      </c>
      <c r="G267">
        <v>826531</v>
      </c>
      <c r="H267">
        <v>3115977</v>
      </c>
      <c r="I267">
        <v>15518</v>
      </c>
      <c r="J267">
        <v>260393</v>
      </c>
      <c r="K267">
        <v>126</v>
      </c>
      <c r="L267">
        <v>55590</v>
      </c>
      <c r="M267">
        <v>23976</v>
      </c>
      <c r="N267">
        <v>0</v>
      </c>
      <c r="O267">
        <v>1054551</v>
      </c>
      <c r="P267">
        <v>0</v>
      </c>
    </row>
    <row r="268" spans="1:16">
      <c r="A268" s="99">
        <v>984</v>
      </c>
      <c r="B268" s="100" t="s">
        <v>300</v>
      </c>
      <c r="C268" s="97">
        <v>12985274</v>
      </c>
      <c r="D268">
        <v>11664764</v>
      </c>
      <c r="E268">
        <v>221883</v>
      </c>
      <c r="F268">
        <v>10398892</v>
      </c>
      <c r="G268">
        <v>161687</v>
      </c>
      <c r="H268">
        <v>549015</v>
      </c>
      <c r="I268">
        <v>8424</v>
      </c>
      <c r="J268">
        <v>35285</v>
      </c>
      <c r="K268">
        <v>0</v>
      </c>
      <c r="L268">
        <v>56736</v>
      </c>
      <c r="M268">
        <v>51772</v>
      </c>
      <c r="N268">
        <v>0</v>
      </c>
      <c r="O268">
        <v>624836</v>
      </c>
      <c r="P268">
        <v>0</v>
      </c>
    </row>
    <row r="269" spans="1:16">
      <c r="A269" s="99">
        <v>986</v>
      </c>
      <c r="B269" s="100" t="s">
        <v>301</v>
      </c>
      <c r="C269" s="97">
        <v>1828275</v>
      </c>
      <c r="D269">
        <v>1699693</v>
      </c>
      <c r="E269">
        <v>28785</v>
      </c>
      <c r="F269">
        <v>1546773</v>
      </c>
      <c r="G269">
        <v>26809</v>
      </c>
      <c r="H269">
        <v>57067</v>
      </c>
      <c r="I269">
        <v>712</v>
      </c>
      <c r="J269">
        <v>16919</v>
      </c>
      <c r="K269">
        <v>0</v>
      </c>
      <c r="L269">
        <v>0</v>
      </c>
      <c r="M269">
        <v>348</v>
      </c>
      <c r="N269">
        <v>0</v>
      </c>
      <c r="O269">
        <v>78934</v>
      </c>
      <c r="P269">
        <v>916</v>
      </c>
    </row>
    <row r="270" spans="1:16">
      <c r="A270" s="99">
        <v>988</v>
      </c>
      <c r="B270" s="100" t="s">
        <v>302</v>
      </c>
      <c r="C270" s="97">
        <v>13014379</v>
      </c>
      <c r="D270">
        <v>13497943</v>
      </c>
      <c r="E270">
        <v>234615</v>
      </c>
      <c r="F270">
        <v>11787809</v>
      </c>
      <c r="G270">
        <v>205470</v>
      </c>
      <c r="H270">
        <v>706017</v>
      </c>
      <c r="I270">
        <v>1728</v>
      </c>
      <c r="J270">
        <v>67042</v>
      </c>
      <c r="K270">
        <v>6361</v>
      </c>
      <c r="L270">
        <v>51723</v>
      </c>
      <c r="M270">
        <v>21056</v>
      </c>
      <c r="N270">
        <v>0</v>
      </c>
      <c r="O270">
        <v>885352</v>
      </c>
      <c r="P270">
        <v>0</v>
      </c>
    </row>
    <row r="271" spans="1:16">
      <c r="A271" s="99">
        <v>994</v>
      </c>
      <c r="B271" s="100" t="s">
        <v>303</v>
      </c>
      <c r="C271" s="97">
        <v>4532065</v>
      </c>
      <c r="D271">
        <v>4581766</v>
      </c>
      <c r="E271">
        <v>194263</v>
      </c>
      <c r="F271">
        <v>4020733</v>
      </c>
      <c r="G271">
        <v>179521</v>
      </c>
      <c r="H271">
        <v>356113</v>
      </c>
      <c r="I271">
        <v>2080</v>
      </c>
      <c r="J271">
        <v>21534</v>
      </c>
      <c r="K271">
        <v>0</v>
      </c>
      <c r="L271">
        <v>23216</v>
      </c>
      <c r="M271">
        <v>12662</v>
      </c>
      <c r="N271">
        <v>0</v>
      </c>
      <c r="O271">
        <v>160170</v>
      </c>
      <c r="P271">
        <v>0</v>
      </c>
    </row>
    <row r="272" spans="1:16">
      <c r="A272" s="99">
        <v>995</v>
      </c>
      <c r="B272" s="100" t="s">
        <v>304</v>
      </c>
      <c r="C272" s="97">
        <v>34059108</v>
      </c>
      <c r="D272">
        <v>31774696</v>
      </c>
      <c r="E272">
        <v>682887</v>
      </c>
      <c r="F272">
        <v>28238237</v>
      </c>
      <c r="G272">
        <v>613228</v>
      </c>
      <c r="H272">
        <v>1929503</v>
      </c>
      <c r="I272">
        <v>14577</v>
      </c>
      <c r="J272">
        <v>81611</v>
      </c>
      <c r="K272">
        <v>658</v>
      </c>
      <c r="L272">
        <v>294202</v>
      </c>
      <c r="M272">
        <v>52785</v>
      </c>
      <c r="N272">
        <v>0</v>
      </c>
      <c r="O272">
        <v>1231143</v>
      </c>
      <c r="P272">
        <v>1639</v>
      </c>
    </row>
    <row r="273" spans="1:16">
      <c r="A273" s="99">
        <v>1507</v>
      </c>
      <c r="B273" s="100" t="s">
        <v>305</v>
      </c>
      <c r="C273" s="97">
        <v>5735127</v>
      </c>
      <c r="D273">
        <v>5060325</v>
      </c>
      <c r="E273">
        <v>104518</v>
      </c>
      <c r="F273">
        <v>4398950</v>
      </c>
      <c r="G273">
        <v>98667</v>
      </c>
      <c r="H273">
        <v>273826</v>
      </c>
      <c r="I273">
        <v>1528</v>
      </c>
      <c r="J273">
        <v>13231</v>
      </c>
      <c r="K273">
        <v>0</v>
      </c>
      <c r="L273">
        <v>35029</v>
      </c>
      <c r="M273">
        <v>450</v>
      </c>
      <c r="N273">
        <v>0</v>
      </c>
      <c r="O273">
        <v>339289</v>
      </c>
      <c r="P273">
        <v>3873</v>
      </c>
    </row>
    <row r="274" spans="1:16">
      <c r="A274" s="99">
        <v>1509</v>
      </c>
      <c r="B274" s="100" t="s">
        <v>306</v>
      </c>
      <c r="C274" s="97">
        <v>8751753</v>
      </c>
      <c r="D274">
        <v>9336854</v>
      </c>
      <c r="E274">
        <v>216805</v>
      </c>
      <c r="F274">
        <v>7840676</v>
      </c>
      <c r="G274">
        <v>202282</v>
      </c>
      <c r="H274">
        <v>726607</v>
      </c>
      <c r="I274">
        <v>9335</v>
      </c>
      <c r="J274">
        <v>89732</v>
      </c>
      <c r="K274">
        <v>0</v>
      </c>
      <c r="L274">
        <v>73202</v>
      </c>
      <c r="M274">
        <v>5188</v>
      </c>
      <c r="N274">
        <v>0</v>
      </c>
      <c r="O274">
        <v>606637</v>
      </c>
      <c r="P274">
        <v>0</v>
      </c>
    </row>
    <row r="275" spans="1:16">
      <c r="A275" s="99">
        <v>1525</v>
      </c>
      <c r="B275" s="100" t="s">
        <v>307</v>
      </c>
      <c r="C275" s="97">
        <v>5719221</v>
      </c>
      <c r="D275">
        <v>4538875</v>
      </c>
      <c r="E275">
        <v>115897</v>
      </c>
      <c r="F275">
        <v>3880392</v>
      </c>
      <c r="G275">
        <v>92364</v>
      </c>
      <c r="H275">
        <v>344572</v>
      </c>
      <c r="I275">
        <v>2724</v>
      </c>
      <c r="J275">
        <v>26348</v>
      </c>
      <c r="K275">
        <v>0</v>
      </c>
      <c r="L275">
        <v>0</v>
      </c>
      <c r="M275">
        <v>3037</v>
      </c>
      <c r="N275">
        <v>0</v>
      </c>
      <c r="O275">
        <v>287563</v>
      </c>
      <c r="P275">
        <v>17772</v>
      </c>
    </row>
    <row r="276" spans="1:16">
      <c r="A276" s="99">
        <v>1581</v>
      </c>
      <c r="B276" s="100" t="s">
        <v>308</v>
      </c>
      <c r="C276" s="97">
        <v>9433558</v>
      </c>
      <c r="D276">
        <v>10190323</v>
      </c>
      <c r="E276">
        <v>142326</v>
      </c>
      <c r="F276">
        <v>8803495</v>
      </c>
      <c r="G276">
        <v>128488</v>
      </c>
      <c r="H276">
        <v>606324</v>
      </c>
      <c r="I276">
        <v>2292</v>
      </c>
      <c r="J276">
        <v>67224</v>
      </c>
      <c r="K276">
        <v>0</v>
      </c>
      <c r="L276">
        <v>245517</v>
      </c>
      <c r="M276">
        <v>11546</v>
      </c>
      <c r="N276">
        <v>0</v>
      </c>
      <c r="O276">
        <v>467763</v>
      </c>
      <c r="P276">
        <v>0</v>
      </c>
    </row>
    <row r="277" spans="1:16">
      <c r="A277" s="99">
        <v>1586</v>
      </c>
      <c r="B277" s="100" t="s">
        <v>309</v>
      </c>
      <c r="C277" s="97">
        <v>4313881</v>
      </c>
      <c r="D277">
        <v>4316475</v>
      </c>
      <c r="E277">
        <v>50538</v>
      </c>
      <c r="F277">
        <v>3798181</v>
      </c>
      <c r="G277">
        <v>47418</v>
      </c>
      <c r="H277">
        <v>169580</v>
      </c>
      <c r="I277">
        <v>1155</v>
      </c>
      <c r="J277">
        <v>46724</v>
      </c>
      <c r="K277">
        <v>0</v>
      </c>
      <c r="L277">
        <v>12283</v>
      </c>
      <c r="M277">
        <v>1965</v>
      </c>
      <c r="N277">
        <v>0</v>
      </c>
      <c r="O277">
        <v>289707</v>
      </c>
      <c r="P277">
        <v>0</v>
      </c>
    </row>
    <row r="278" spans="1:16">
      <c r="A278" s="99">
        <v>1598</v>
      </c>
      <c r="B278" s="100" t="s">
        <v>310</v>
      </c>
      <c r="C278" s="97">
        <v>2699447</v>
      </c>
      <c r="D278">
        <v>2898274</v>
      </c>
      <c r="E278">
        <v>72949</v>
      </c>
      <c r="F278">
        <v>2410714</v>
      </c>
      <c r="G278">
        <v>56918</v>
      </c>
      <c r="H278">
        <v>109312</v>
      </c>
      <c r="I278">
        <v>0</v>
      </c>
      <c r="J278">
        <v>63219</v>
      </c>
      <c r="K278">
        <v>0</v>
      </c>
      <c r="L278">
        <v>59978</v>
      </c>
      <c r="M278">
        <v>12864</v>
      </c>
      <c r="N278">
        <v>0</v>
      </c>
      <c r="O278">
        <v>255051</v>
      </c>
      <c r="P278">
        <v>3167</v>
      </c>
    </row>
    <row r="279" spans="1:16">
      <c r="A279" s="99">
        <v>1621</v>
      </c>
      <c r="B279" s="100" t="s">
        <v>311</v>
      </c>
      <c r="C279" s="97">
        <v>9220580</v>
      </c>
      <c r="D279">
        <v>9454737</v>
      </c>
      <c r="E279">
        <v>455295</v>
      </c>
      <c r="F279">
        <v>8293902</v>
      </c>
      <c r="G279">
        <v>153287</v>
      </c>
      <c r="H279">
        <v>574422</v>
      </c>
      <c r="I279">
        <v>3084</v>
      </c>
      <c r="J279">
        <v>38453</v>
      </c>
      <c r="K279">
        <v>0</v>
      </c>
      <c r="L279">
        <v>373653</v>
      </c>
      <c r="M279">
        <v>298924</v>
      </c>
      <c r="N279">
        <v>0</v>
      </c>
      <c r="O279">
        <v>174307</v>
      </c>
      <c r="P279">
        <v>0</v>
      </c>
    </row>
    <row r="280" spans="1:16">
      <c r="A280" s="99">
        <v>1640</v>
      </c>
      <c r="B280" s="100" t="s">
        <v>312</v>
      </c>
      <c r="C280" s="97">
        <v>5369712</v>
      </c>
      <c r="D280">
        <v>4691361</v>
      </c>
      <c r="E280">
        <v>101575</v>
      </c>
      <c r="F280">
        <v>3937698</v>
      </c>
      <c r="G280">
        <v>78987</v>
      </c>
      <c r="H280">
        <v>332287</v>
      </c>
      <c r="I280">
        <v>1237</v>
      </c>
      <c r="J280">
        <v>16919</v>
      </c>
      <c r="K280">
        <v>0</v>
      </c>
      <c r="L280">
        <v>64209</v>
      </c>
      <c r="M280">
        <v>21351</v>
      </c>
      <c r="N280">
        <v>0</v>
      </c>
      <c r="O280">
        <v>340248</v>
      </c>
      <c r="P280">
        <v>0</v>
      </c>
    </row>
    <row r="281" spans="1:16">
      <c r="A281" s="99">
        <v>1641</v>
      </c>
      <c r="B281" s="100" t="s">
        <v>313</v>
      </c>
      <c r="C281" s="97">
        <v>4113560</v>
      </c>
      <c r="D281">
        <v>3792530</v>
      </c>
      <c r="E281">
        <v>35865</v>
      </c>
      <c r="F281">
        <v>3262620</v>
      </c>
      <c r="G281">
        <v>29070</v>
      </c>
      <c r="H281">
        <v>178823</v>
      </c>
      <c r="I281">
        <v>381</v>
      </c>
      <c r="J281">
        <v>99241</v>
      </c>
      <c r="K281">
        <v>0</v>
      </c>
      <c r="L281">
        <v>18532</v>
      </c>
      <c r="M281">
        <v>6414</v>
      </c>
      <c r="N281">
        <v>0</v>
      </c>
      <c r="O281">
        <v>233314</v>
      </c>
      <c r="P281">
        <v>0</v>
      </c>
    </row>
    <row r="282" spans="1:16">
      <c r="A282" s="99">
        <v>1652</v>
      </c>
      <c r="B282" s="100" t="s">
        <v>315</v>
      </c>
      <c r="C282" s="97">
        <v>5492069</v>
      </c>
      <c r="D282">
        <v>5805565</v>
      </c>
      <c r="E282">
        <v>100035</v>
      </c>
      <c r="F282">
        <v>4893945</v>
      </c>
      <c r="G282">
        <v>90375</v>
      </c>
      <c r="H282">
        <v>290053</v>
      </c>
      <c r="I282">
        <v>3961</v>
      </c>
      <c r="J282">
        <v>61009</v>
      </c>
      <c r="K282">
        <v>370</v>
      </c>
      <c r="L282">
        <v>63315</v>
      </c>
      <c r="M282">
        <v>5329</v>
      </c>
      <c r="N282">
        <v>0</v>
      </c>
      <c r="O282">
        <v>497243</v>
      </c>
      <c r="P282">
        <v>0</v>
      </c>
    </row>
    <row r="283" spans="1:16">
      <c r="A283" s="99">
        <v>1655</v>
      </c>
      <c r="B283" s="100" t="s">
        <v>316</v>
      </c>
      <c r="C283" s="97">
        <v>7135214</v>
      </c>
      <c r="D283">
        <v>6553412</v>
      </c>
      <c r="E283">
        <v>126852</v>
      </c>
      <c r="F283">
        <v>5777830</v>
      </c>
      <c r="G283">
        <v>89087</v>
      </c>
      <c r="H283">
        <v>529839</v>
      </c>
      <c r="I283">
        <v>1836</v>
      </c>
      <c r="J283">
        <v>70194</v>
      </c>
      <c r="K283">
        <v>9229</v>
      </c>
      <c r="L283">
        <v>40253</v>
      </c>
      <c r="M283">
        <v>26700</v>
      </c>
      <c r="N283">
        <v>0</v>
      </c>
      <c r="O283">
        <v>135296</v>
      </c>
      <c r="P283">
        <v>0</v>
      </c>
    </row>
    <row r="284" spans="1:16">
      <c r="A284" s="99">
        <v>1658</v>
      </c>
      <c r="B284" s="100" t="s">
        <v>317</v>
      </c>
      <c r="C284" s="97">
        <v>1981118</v>
      </c>
      <c r="D284">
        <v>1710098</v>
      </c>
      <c r="E284">
        <v>75275</v>
      </c>
      <c r="F284">
        <v>1437708</v>
      </c>
      <c r="G284">
        <v>72717</v>
      </c>
      <c r="H284">
        <v>101571</v>
      </c>
      <c r="I284">
        <v>1440</v>
      </c>
      <c r="J284">
        <v>66592</v>
      </c>
      <c r="K284">
        <v>0</v>
      </c>
      <c r="L284">
        <v>13760</v>
      </c>
      <c r="M284">
        <v>1118</v>
      </c>
      <c r="N284">
        <v>0</v>
      </c>
      <c r="O284">
        <v>90467</v>
      </c>
      <c r="P284">
        <v>0</v>
      </c>
    </row>
    <row r="285" spans="1:16">
      <c r="A285" s="99">
        <v>1659</v>
      </c>
      <c r="B285" s="100" t="s">
        <v>318</v>
      </c>
      <c r="C285" s="97">
        <v>3548808</v>
      </c>
      <c r="D285">
        <v>3237439</v>
      </c>
      <c r="E285">
        <v>46777</v>
      </c>
      <c r="F285">
        <v>2743636</v>
      </c>
      <c r="G285">
        <v>41421</v>
      </c>
      <c r="H285">
        <v>167992</v>
      </c>
      <c r="I285">
        <v>241</v>
      </c>
      <c r="J285">
        <v>13032</v>
      </c>
      <c r="K285">
        <v>34</v>
      </c>
      <c r="L285">
        <v>38848</v>
      </c>
      <c r="M285">
        <v>5081</v>
      </c>
      <c r="N285">
        <v>0</v>
      </c>
      <c r="O285">
        <v>273931</v>
      </c>
      <c r="P285">
        <v>0</v>
      </c>
    </row>
    <row r="286" spans="1:16">
      <c r="A286" s="99">
        <v>1667</v>
      </c>
      <c r="B286" s="100" t="s">
        <v>320</v>
      </c>
      <c r="C286" s="97">
        <v>1405419</v>
      </c>
      <c r="D286">
        <v>1411236</v>
      </c>
      <c r="E286">
        <v>52347</v>
      </c>
      <c r="F286">
        <v>1033260</v>
      </c>
      <c r="G286">
        <v>33072</v>
      </c>
      <c r="H286">
        <v>101261</v>
      </c>
      <c r="I286">
        <v>2626</v>
      </c>
      <c r="J286">
        <v>26669</v>
      </c>
      <c r="K286">
        <v>0</v>
      </c>
      <c r="L286">
        <v>16984</v>
      </c>
      <c r="M286">
        <v>12227</v>
      </c>
      <c r="N286">
        <v>0</v>
      </c>
      <c r="O286">
        <v>233062</v>
      </c>
      <c r="P286">
        <v>4422</v>
      </c>
    </row>
    <row r="287" spans="1:16">
      <c r="A287" s="99">
        <v>1669</v>
      </c>
      <c r="B287" s="100" t="s">
        <v>321</v>
      </c>
      <c r="C287" s="97">
        <v>3935973</v>
      </c>
      <c r="D287">
        <v>4002531</v>
      </c>
      <c r="E287">
        <v>69520</v>
      </c>
      <c r="F287">
        <v>3549704</v>
      </c>
      <c r="G287">
        <v>43540</v>
      </c>
      <c r="H287">
        <v>166865</v>
      </c>
      <c r="I287">
        <v>34</v>
      </c>
      <c r="J287">
        <v>74244</v>
      </c>
      <c r="K287">
        <v>0</v>
      </c>
      <c r="L287">
        <v>49661</v>
      </c>
      <c r="M287">
        <v>25946</v>
      </c>
      <c r="N287">
        <v>0</v>
      </c>
      <c r="O287">
        <v>162057</v>
      </c>
      <c r="P287">
        <v>0</v>
      </c>
    </row>
    <row r="288" spans="1:16">
      <c r="A288" s="99">
        <v>1674</v>
      </c>
      <c r="B288" s="100" t="s">
        <v>322</v>
      </c>
      <c r="C288" s="97">
        <v>32320986</v>
      </c>
      <c r="D288">
        <v>27871309</v>
      </c>
      <c r="E288">
        <v>434188</v>
      </c>
      <c r="F288">
        <v>25214429</v>
      </c>
      <c r="G288">
        <v>297146</v>
      </c>
      <c r="H288">
        <v>1699760</v>
      </c>
      <c r="I288">
        <v>27678</v>
      </c>
      <c r="J288">
        <v>132991</v>
      </c>
      <c r="K288">
        <v>0</v>
      </c>
      <c r="L288">
        <v>167294</v>
      </c>
      <c r="M288">
        <v>106288</v>
      </c>
      <c r="N288">
        <v>0</v>
      </c>
      <c r="O288">
        <v>656835</v>
      </c>
      <c r="P288">
        <v>3076</v>
      </c>
    </row>
    <row r="289" spans="1:16">
      <c r="A289" s="99">
        <v>1676</v>
      </c>
      <c r="B289" s="100" t="s">
        <v>323</v>
      </c>
      <c r="C289" s="97">
        <v>7013510</v>
      </c>
      <c r="D289">
        <v>6614391</v>
      </c>
      <c r="E289">
        <v>69643</v>
      </c>
      <c r="F289">
        <v>5568522</v>
      </c>
      <c r="G289">
        <v>64040</v>
      </c>
      <c r="H289">
        <v>290049</v>
      </c>
      <c r="I289">
        <v>487</v>
      </c>
      <c r="J289">
        <v>88478</v>
      </c>
      <c r="K289">
        <v>1094</v>
      </c>
      <c r="L289">
        <v>7953</v>
      </c>
      <c r="M289">
        <v>3694</v>
      </c>
      <c r="N289">
        <v>0</v>
      </c>
      <c r="O289">
        <v>659389</v>
      </c>
      <c r="P289">
        <v>328</v>
      </c>
    </row>
    <row r="290" spans="1:16">
      <c r="A290" s="99">
        <v>1680</v>
      </c>
      <c r="B290" s="100" t="s">
        <v>324</v>
      </c>
      <c r="C290" s="97">
        <v>5278729</v>
      </c>
      <c r="D290">
        <v>5089750</v>
      </c>
      <c r="E290">
        <v>94020</v>
      </c>
      <c r="F290">
        <v>4216963</v>
      </c>
      <c r="G290">
        <v>9733</v>
      </c>
      <c r="H290">
        <v>363528</v>
      </c>
      <c r="I290">
        <v>0</v>
      </c>
      <c r="J290">
        <v>115724</v>
      </c>
      <c r="K290">
        <v>0</v>
      </c>
      <c r="L290">
        <v>172956</v>
      </c>
      <c r="M290">
        <v>84287</v>
      </c>
      <c r="N290">
        <v>0</v>
      </c>
      <c r="O290">
        <v>220579</v>
      </c>
      <c r="P290">
        <v>0</v>
      </c>
    </row>
    <row r="291" spans="1:16">
      <c r="A291" s="99">
        <v>1681</v>
      </c>
      <c r="B291" s="100" t="s">
        <v>325</v>
      </c>
      <c r="C291" s="97">
        <v>7268209</v>
      </c>
      <c r="D291">
        <v>6863235</v>
      </c>
      <c r="E291">
        <v>204093</v>
      </c>
      <c r="F291">
        <v>5730963</v>
      </c>
      <c r="G291">
        <v>172944</v>
      </c>
      <c r="H291">
        <v>538667</v>
      </c>
      <c r="I291">
        <v>4365</v>
      </c>
      <c r="J291">
        <v>44558</v>
      </c>
      <c r="K291">
        <v>371</v>
      </c>
      <c r="L291">
        <v>103944</v>
      </c>
      <c r="M291">
        <v>25324</v>
      </c>
      <c r="N291">
        <v>0</v>
      </c>
      <c r="O291">
        <v>445103</v>
      </c>
      <c r="P291">
        <v>1089</v>
      </c>
    </row>
    <row r="292" spans="1:16">
      <c r="A292" s="99">
        <v>1684</v>
      </c>
      <c r="B292" s="100" t="s">
        <v>326</v>
      </c>
      <c r="C292" s="97">
        <v>6376337</v>
      </c>
      <c r="D292">
        <v>5776869</v>
      </c>
      <c r="E292">
        <v>111185</v>
      </c>
      <c r="F292">
        <v>4909971</v>
      </c>
      <c r="G292">
        <v>83711</v>
      </c>
      <c r="H292">
        <v>251333</v>
      </c>
      <c r="I292">
        <v>0</v>
      </c>
      <c r="J292">
        <v>0</v>
      </c>
      <c r="K292">
        <v>0</v>
      </c>
      <c r="L292">
        <v>78850</v>
      </c>
      <c r="M292">
        <v>18942</v>
      </c>
      <c r="N292">
        <v>0</v>
      </c>
      <c r="O292">
        <v>536715</v>
      </c>
      <c r="P292">
        <v>8532</v>
      </c>
    </row>
    <row r="293" spans="1:16">
      <c r="A293" s="99">
        <v>1685</v>
      </c>
      <c r="B293" s="100" t="s">
        <v>327</v>
      </c>
      <c r="C293" s="97">
        <v>2227468</v>
      </c>
      <c r="D293">
        <v>2194375</v>
      </c>
      <c r="E293">
        <v>19332</v>
      </c>
      <c r="F293">
        <v>1851857</v>
      </c>
      <c r="G293">
        <v>13430</v>
      </c>
      <c r="H293">
        <v>94950</v>
      </c>
      <c r="I293">
        <v>0</v>
      </c>
      <c r="J293">
        <v>16917</v>
      </c>
      <c r="K293">
        <v>0</v>
      </c>
      <c r="L293">
        <v>195</v>
      </c>
      <c r="M293">
        <v>0</v>
      </c>
      <c r="N293">
        <v>0</v>
      </c>
      <c r="O293">
        <v>230456</v>
      </c>
      <c r="P293">
        <v>5902</v>
      </c>
    </row>
    <row r="294" spans="1:16">
      <c r="A294" s="99">
        <v>1690</v>
      </c>
      <c r="B294" s="100" t="s">
        <v>328</v>
      </c>
      <c r="C294" s="97">
        <v>3582409</v>
      </c>
      <c r="D294">
        <v>3650682</v>
      </c>
      <c r="E294">
        <v>140110</v>
      </c>
      <c r="F294">
        <v>2907662</v>
      </c>
      <c r="G294">
        <v>89926</v>
      </c>
      <c r="H294">
        <v>378913</v>
      </c>
      <c r="I294">
        <v>853</v>
      </c>
      <c r="J294">
        <v>48088</v>
      </c>
      <c r="K294">
        <v>0</v>
      </c>
      <c r="L294">
        <v>86832</v>
      </c>
      <c r="M294">
        <v>43961</v>
      </c>
      <c r="N294">
        <v>0</v>
      </c>
      <c r="O294">
        <v>229187</v>
      </c>
      <c r="P294">
        <v>5370</v>
      </c>
    </row>
    <row r="295" spans="1:16">
      <c r="A295" s="99">
        <v>1695</v>
      </c>
      <c r="B295" s="100" t="s">
        <v>329</v>
      </c>
      <c r="C295" s="97">
        <v>1357398</v>
      </c>
      <c r="D295">
        <v>1490176</v>
      </c>
      <c r="E295">
        <v>45223</v>
      </c>
      <c r="F295">
        <v>1188159</v>
      </c>
      <c r="G295">
        <v>30669</v>
      </c>
      <c r="H295">
        <v>97603</v>
      </c>
      <c r="I295">
        <v>744</v>
      </c>
      <c r="J295">
        <v>21534</v>
      </c>
      <c r="K295">
        <v>0</v>
      </c>
      <c r="L295">
        <v>84925</v>
      </c>
      <c r="M295">
        <v>13810</v>
      </c>
      <c r="N295">
        <v>0</v>
      </c>
      <c r="O295">
        <v>97955</v>
      </c>
      <c r="P295">
        <v>0</v>
      </c>
    </row>
    <row r="296" spans="1:16">
      <c r="A296" s="99">
        <v>1696</v>
      </c>
      <c r="B296" s="100" t="s">
        <v>330</v>
      </c>
      <c r="C296" s="97">
        <v>3333677</v>
      </c>
      <c r="D296">
        <v>3401097</v>
      </c>
      <c r="E296">
        <v>234175</v>
      </c>
      <c r="F296">
        <v>2811647</v>
      </c>
      <c r="G296">
        <v>206877</v>
      </c>
      <c r="H296">
        <v>322738</v>
      </c>
      <c r="I296">
        <v>9313</v>
      </c>
      <c r="J296">
        <v>47711</v>
      </c>
      <c r="K296">
        <v>0</v>
      </c>
      <c r="L296">
        <v>90453</v>
      </c>
      <c r="M296">
        <v>17985</v>
      </c>
      <c r="N296">
        <v>0</v>
      </c>
      <c r="O296">
        <v>128548</v>
      </c>
      <c r="P296">
        <v>0</v>
      </c>
    </row>
    <row r="297" spans="1:16">
      <c r="A297" s="99">
        <v>1699</v>
      </c>
      <c r="B297" s="100" t="s">
        <v>331</v>
      </c>
      <c r="C297" s="97">
        <v>7792554</v>
      </c>
      <c r="D297">
        <v>7901872</v>
      </c>
      <c r="E297">
        <v>99825</v>
      </c>
      <c r="F297">
        <v>6537480</v>
      </c>
      <c r="G297">
        <v>76867</v>
      </c>
      <c r="H297">
        <v>828404</v>
      </c>
      <c r="I297">
        <v>1540</v>
      </c>
      <c r="J297">
        <v>80569</v>
      </c>
      <c r="K297">
        <v>0</v>
      </c>
      <c r="L297">
        <v>105140</v>
      </c>
      <c r="M297">
        <v>21418</v>
      </c>
      <c r="N297">
        <v>0</v>
      </c>
      <c r="O297">
        <v>350279</v>
      </c>
      <c r="P297">
        <v>0</v>
      </c>
    </row>
    <row r="298" spans="1:16">
      <c r="A298" s="99">
        <v>1700</v>
      </c>
      <c r="B298" s="100" t="s">
        <v>332</v>
      </c>
      <c r="C298" s="97">
        <v>7338088</v>
      </c>
      <c r="D298">
        <v>7376535</v>
      </c>
      <c r="E298">
        <v>97157</v>
      </c>
      <c r="F298">
        <v>6312256</v>
      </c>
      <c r="G298">
        <v>96744</v>
      </c>
      <c r="H298">
        <v>304693</v>
      </c>
      <c r="I298">
        <v>413</v>
      </c>
      <c r="J298">
        <v>59495</v>
      </c>
      <c r="K298">
        <v>0</v>
      </c>
      <c r="L298">
        <v>42602</v>
      </c>
      <c r="M298">
        <v>0</v>
      </c>
      <c r="N298">
        <v>0</v>
      </c>
      <c r="O298">
        <v>657489</v>
      </c>
      <c r="P298">
        <v>0</v>
      </c>
    </row>
    <row r="299" spans="1:16">
      <c r="A299" s="99">
        <v>1701</v>
      </c>
      <c r="B299" s="100" t="s">
        <v>333</v>
      </c>
      <c r="C299" s="97">
        <v>3699696</v>
      </c>
      <c r="D299">
        <v>3893710</v>
      </c>
      <c r="E299">
        <v>129769</v>
      </c>
      <c r="F299">
        <v>3300675</v>
      </c>
      <c r="G299">
        <v>88308</v>
      </c>
      <c r="H299">
        <v>271910</v>
      </c>
      <c r="I299">
        <v>1121</v>
      </c>
      <c r="J299">
        <v>76671</v>
      </c>
      <c r="K299">
        <v>0</v>
      </c>
      <c r="L299">
        <v>57278</v>
      </c>
      <c r="M299">
        <v>40340</v>
      </c>
      <c r="N299">
        <v>0</v>
      </c>
      <c r="O299">
        <v>187176</v>
      </c>
      <c r="P299">
        <v>0</v>
      </c>
    </row>
    <row r="300" spans="1:16">
      <c r="A300" s="99">
        <v>1702</v>
      </c>
      <c r="B300" s="100" t="s">
        <v>334</v>
      </c>
      <c r="C300" s="97">
        <v>1185205</v>
      </c>
      <c r="D300">
        <v>1175662</v>
      </c>
      <c r="E300">
        <v>17916</v>
      </c>
      <c r="F300">
        <v>844595</v>
      </c>
      <c r="G300">
        <v>13838</v>
      </c>
      <c r="H300">
        <v>54259</v>
      </c>
      <c r="I300">
        <v>0</v>
      </c>
      <c r="J300">
        <v>46313</v>
      </c>
      <c r="K300">
        <v>0</v>
      </c>
      <c r="L300">
        <v>22806</v>
      </c>
      <c r="M300">
        <v>4078</v>
      </c>
      <c r="N300">
        <v>0</v>
      </c>
      <c r="O300">
        <v>207689</v>
      </c>
      <c r="P300">
        <v>0</v>
      </c>
    </row>
    <row r="301" spans="1:16">
      <c r="A301" s="99">
        <v>1705</v>
      </c>
      <c r="B301" s="100" t="s">
        <v>335</v>
      </c>
      <c r="C301" s="97">
        <v>8401915</v>
      </c>
      <c r="D301">
        <v>7758881</v>
      </c>
      <c r="E301">
        <v>33754</v>
      </c>
      <c r="F301">
        <v>6637868</v>
      </c>
      <c r="G301">
        <v>27793</v>
      </c>
      <c r="H301">
        <v>738783</v>
      </c>
      <c r="I301">
        <v>1250</v>
      </c>
      <c r="J301">
        <v>83936</v>
      </c>
      <c r="K301">
        <v>0</v>
      </c>
      <c r="L301">
        <v>12076</v>
      </c>
      <c r="M301">
        <v>4711</v>
      </c>
      <c r="N301">
        <v>0</v>
      </c>
      <c r="O301">
        <v>286218</v>
      </c>
      <c r="P301">
        <v>0</v>
      </c>
    </row>
    <row r="302" spans="1:16">
      <c r="A302" s="99">
        <v>1706</v>
      </c>
      <c r="B302" s="100" t="s">
        <v>336</v>
      </c>
      <c r="C302" s="97">
        <v>3887873</v>
      </c>
      <c r="D302">
        <v>3649473</v>
      </c>
      <c r="E302">
        <v>39952</v>
      </c>
      <c r="F302">
        <v>3072411</v>
      </c>
      <c r="G302">
        <v>34807</v>
      </c>
      <c r="H302">
        <v>277048</v>
      </c>
      <c r="I302">
        <v>605</v>
      </c>
      <c r="J302">
        <v>49912</v>
      </c>
      <c r="K302">
        <v>1080</v>
      </c>
      <c r="L302">
        <v>6211</v>
      </c>
      <c r="M302">
        <v>3460</v>
      </c>
      <c r="N302">
        <v>0</v>
      </c>
      <c r="O302">
        <v>243891</v>
      </c>
      <c r="P302">
        <v>0</v>
      </c>
    </row>
    <row r="303" spans="1:16">
      <c r="A303" s="99">
        <v>1708</v>
      </c>
      <c r="B303" s="100" t="s">
        <v>337</v>
      </c>
      <c r="C303" s="97">
        <v>12701947</v>
      </c>
      <c r="D303">
        <v>11738052</v>
      </c>
      <c r="E303">
        <v>244481</v>
      </c>
      <c r="F303">
        <v>9956591</v>
      </c>
      <c r="G303">
        <v>176454</v>
      </c>
      <c r="H303">
        <v>571932</v>
      </c>
      <c r="I303">
        <v>26488</v>
      </c>
      <c r="J303">
        <v>98869</v>
      </c>
      <c r="K303">
        <v>1575</v>
      </c>
      <c r="L303">
        <v>86220</v>
      </c>
      <c r="M303">
        <v>36441</v>
      </c>
      <c r="N303">
        <v>0</v>
      </c>
      <c r="O303">
        <v>1024440</v>
      </c>
      <c r="P303">
        <v>3523</v>
      </c>
    </row>
    <row r="304" spans="1:16">
      <c r="A304" s="99">
        <v>1709</v>
      </c>
      <c r="B304" s="100" t="s">
        <v>338</v>
      </c>
      <c r="C304" s="97">
        <v>7840712</v>
      </c>
      <c r="D304">
        <v>7325210</v>
      </c>
      <c r="E304">
        <v>212356</v>
      </c>
      <c r="F304">
        <v>6328570</v>
      </c>
      <c r="G304">
        <v>129088</v>
      </c>
      <c r="H304">
        <v>633500</v>
      </c>
      <c r="I304">
        <v>3597</v>
      </c>
      <c r="J304">
        <v>30848</v>
      </c>
      <c r="K304">
        <v>0</v>
      </c>
      <c r="L304">
        <v>64561</v>
      </c>
      <c r="M304">
        <v>79671</v>
      </c>
      <c r="N304">
        <v>0</v>
      </c>
      <c r="O304">
        <v>267731</v>
      </c>
      <c r="P304">
        <v>0</v>
      </c>
    </row>
    <row r="305" spans="1:16">
      <c r="A305" s="99">
        <v>1711</v>
      </c>
      <c r="B305" s="100" t="s">
        <v>339</v>
      </c>
      <c r="C305" s="97">
        <v>6723432</v>
      </c>
      <c r="D305">
        <v>6643799</v>
      </c>
      <c r="E305">
        <v>38147</v>
      </c>
      <c r="F305">
        <v>5881967</v>
      </c>
      <c r="G305">
        <v>34164</v>
      </c>
      <c r="H305">
        <v>361690</v>
      </c>
      <c r="I305">
        <v>714</v>
      </c>
      <c r="J305">
        <v>95145</v>
      </c>
      <c r="K305">
        <v>0</v>
      </c>
      <c r="L305">
        <v>46317</v>
      </c>
      <c r="M305">
        <v>3269</v>
      </c>
      <c r="N305">
        <v>0</v>
      </c>
      <c r="O305">
        <v>258680</v>
      </c>
      <c r="P305">
        <v>0</v>
      </c>
    </row>
    <row r="306" spans="1:16">
      <c r="A306" s="99">
        <v>1714</v>
      </c>
      <c r="B306" s="100" t="s">
        <v>340</v>
      </c>
      <c r="C306" s="97">
        <v>4867584</v>
      </c>
      <c r="D306">
        <v>3918860</v>
      </c>
      <c r="E306">
        <v>109608</v>
      </c>
      <c r="F306">
        <v>3411803</v>
      </c>
      <c r="G306">
        <v>109608</v>
      </c>
      <c r="H306">
        <v>115798</v>
      </c>
      <c r="I306">
        <v>0</v>
      </c>
      <c r="J306">
        <v>100707</v>
      </c>
      <c r="K306">
        <v>0</v>
      </c>
      <c r="L306">
        <v>4347</v>
      </c>
      <c r="M306">
        <v>0</v>
      </c>
      <c r="N306">
        <v>0</v>
      </c>
      <c r="O306">
        <v>286205</v>
      </c>
      <c r="P306">
        <v>0</v>
      </c>
    </row>
    <row r="307" spans="1:16">
      <c r="A307" s="99">
        <v>1719</v>
      </c>
      <c r="B307" s="100" t="s">
        <v>341</v>
      </c>
      <c r="C307" s="97">
        <v>3217421</v>
      </c>
      <c r="D307">
        <v>2535803</v>
      </c>
      <c r="E307">
        <v>72639</v>
      </c>
      <c r="F307">
        <v>2057869</v>
      </c>
      <c r="G307">
        <v>70476</v>
      </c>
      <c r="H307">
        <v>231720</v>
      </c>
      <c r="I307">
        <v>0</v>
      </c>
      <c r="J307">
        <v>37243</v>
      </c>
      <c r="K307">
        <v>0</v>
      </c>
      <c r="L307">
        <v>0</v>
      </c>
      <c r="M307">
        <v>2163</v>
      </c>
      <c r="N307">
        <v>0</v>
      </c>
      <c r="O307">
        <v>208971</v>
      </c>
      <c r="P307">
        <v>0</v>
      </c>
    </row>
    <row r="308" spans="1:16">
      <c r="A308" s="99">
        <v>1721</v>
      </c>
      <c r="B308" s="100" t="s">
        <v>342</v>
      </c>
      <c r="C308" s="97">
        <v>4426722</v>
      </c>
      <c r="D308">
        <v>4165710</v>
      </c>
      <c r="E308">
        <v>93297</v>
      </c>
      <c r="F308">
        <v>3306121</v>
      </c>
      <c r="G308">
        <v>14122</v>
      </c>
      <c r="H308">
        <v>325085</v>
      </c>
      <c r="I308">
        <v>101</v>
      </c>
      <c r="J308">
        <v>49873</v>
      </c>
      <c r="K308">
        <v>0</v>
      </c>
      <c r="L308">
        <v>11076</v>
      </c>
      <c r="M308">
        <v>17188</v>
      </c>
      <c r="N308">
        <v>0</v>
      </c>
      <c r="O308">
        <v>473555</v>
      </c>
      <c r="P308">
        <v>61886</v>
      </c>
    </row>
    <row r="309" spans="1:16">
      <c r="A309" s="99">
        <v>1723</v>
      </c>
      <c r="B309" s="100" t="s">
        <v>344</v>
      </c>
      <c r="C309" s="97">
        <v>1319169</v>
      </c>
      <c r="D309">
        <v>1162751</v>
      </c>
      <c r="E309">
        <v>20703</v>
      </c>
      <c r="F309">
        <v>1027622</v>
      </c>
      <c r="G309">
        <v>11774</v>
      </c>
      <c r="H309">
        <v>85860</v>
      </c>
      <c r="I309">
        <v>300</v>
      </c>
      <c r="J309">
        <v>0</v>
      </c>
      <c r="K309">
        <v>0</v>
      </c>
      <c r="L309">
        <v>0</v>
      </c>
      <c r="M309">
        <v>8629</v>
      </c>
      <c r="N309">
        <v>0</v>
      </c>
      <c r="O309">
        <v>49269</v>
      </c>
      <c r="P309">
        <v>0</v>
      </c>
    </row>
    <row r="310" spans="1:16">
      <c r="A310" s="99">
        <v>1724</v>
      </c>
      <c r="B310" s="100" t="s">
        <v>345</v>
      </c>
      <c r="C310" s="97">
        <v>2096374</v>
      </c>
      <c r="D310">
        <v>2111784</v>
      </c>
      <c r="E310">
        <v>112579</v>
      </c>
      <c r="F310">
        <v>1783164</v>
      </c>
      <c r="G310">
        <v>91041</v>
      </c>
      <c r="H310">
        <v>56326</v>
      </c>
      <c r="I310">
        <v>0</v>
      </c>
      <c r="J310">
        <v>20611</v>
      </c>
      <c r="K310">
        <v>0</v>
      </c>
      <c r="L310">
        <v>26060</v>
      </c>
      <c r="M310">
        <v>16495</v>
      </c>
      <c r="N310">
        <v>0</v>
      </c>
      <c r="O310">
        <v>225623</v>
      </c>
      <c r="P310">
        <v>5043</v>
      </c>
    </row>
    <row r="311" spans="1:16">
      <c r="A311" s="99">
        <v>1728</v>
      </c>
      <c r="B311" s="100" t="s">
        <v>346</v>
      </c>
      <c r="C311" s="97">
        <v>2277033</v>
      </c>
      <c r="D311">
        <v>2006002</v>
      </c>
      <c r="E311">
        <v>50384</v>
      </c>
      <c r="F311">
        <v>1558821</v>
      </c>
      <c r="G311">
        <v>24910</v>
      </c>
      <c r="H311">
        <v>100810</v>
      </c>
      <c r="I311">
        <v>0</v>
      </c>
      <c r="J311">
        <v>23490</v>
      </c>
      <c r="K311">
        <v>0</v>
      </c>
      <c r="L311">
        <v>32266</v>
      </c>
      <c r="M311">
        <v>8025</v>
      </c>
      <c r="N311">
        <v>0</v>
      </c>
      <c r="O311">
        <v>290615</v>
      </c>
      <c r="P311">
        <v>17449</v>
      </c>
    </row>
    <row r="312" spans="1:16">
      <c r="A312" s="99">
        <v>1729</v>
      </c>
      <c r="B312" s="100" t="s">
        <v>347</v>
      </c>
      <c r="C312" s="97">
        <v>2418744</v>
      </c>
      <c r="D312">
        <v>2383634</v>
      </c>
      <c r="E312">
        <v>18901</v>
      </c>
      <c r="F312">
        <v>2000792</v>
      </c>
      <c r="G312">
        <v>17629</v>
      </c>
      <c r="H312">
        <v>155029</v>
      </c>
      <c r="I312">
        <v>1023</v>
      </c>
      <c r="J312">
        <v>55967</v>
      </c>
      <c r="K312">
        <v>249</v>
      </c>
      <c r="L312">
        <v>0</v>
      </c>
      <c r="M312">
        <v>0</v>
      </c>
      <c r="N312">
        <v>0</v>
      </c>
      <c r="O312">
        <v>171846</v>
      </c>
      <c r="P312">
        <v>0</v>
      </c>
    </row>
    <row r="313" spans="1:16">
      <c r="A313" s="99">
        <v>1730</v>
      </c>
      <c r="B313" s="100" t="s">
        <v>348</v>
      </c>
      <c r="C313" s="97">
        <v>6886419</v>
      </c>
      <c r="D313">
        <v>6452992</v>
      </c>
      <c r="E313">
        <v>351662</v>
      </c>
      <c r="F313">
        <v>5314532</v>
      </c>
      <c r="G313">
        <v>239251</v>
      </c>
      <c r="H313">
        <v>581130</v>
      </c>
      <c r="I313">
        <v>5328</v>
      </c>
      <c r="J313">
        <v>84764</v>
      </c>
      <c r="K313">
        <v>0</v>
      </c>
      <c r="L313">
        <v>269938</v>
      </c>
      <c r="M313">
        <v>107083</v>
      </c>
      <c r="N313">
        <v>0</v>
      </c>
      <c r="O313">
        <v>202628</v>
      </c>
      <c r="P313">
        <v>0</v>
      </c>
    </row>
    <row r="314" spans="1:16">
      <c r="A314" s="99">
        <v>1731</v>
      </c>
      <c r="B314" s="100" t="s">
        <v>349</v>
      </c>
      <c r="C314" s="97">
        <v>7097653</v>
      </c>
      <c r="D314">
        <v>6657086</v>
      </c>
      <c r="E314">
        <v>148503</v>
      </c>
      <c r="F314">
        <v>5484447</v>
      </c>
      <c r="G314">
        <v>148252</v>
      </c>
      <c r="H314">
        <v>494308</v>
      </c>
      <c r="I314">
        <v>0</v>
      </c>
      <c r="J314">
        <v>103333</v>
      </c>
      <c r="K314">
        <v>0</v>
      </c>
      <c r="L314">
        <v>16600</v>
      </c>
      <c r="M314">
        <v>251</v>
      </c>
      <c r="N314">
        <v>0</v>
      </c>
      <c r="O314">
        <v>558398</v>
      </c>
      <c r="P314">
        <v>0</v>
      </c>
    </row>
    <row r="315" spans="1:16">
      <c r="A315" s="99">
        <v>1734</v>
      </c>
      <c r="B315" s="100" t="s">
        <v>350</v>
      </c>
      <c r="C315" s="97">
        <v>9317396</v>
      </c>
      <c r="D315">
        <v>8583045</v>
      </c>
      <c r="E315">
        <v>182080</v>
      </c>
      <c r="F315">
        <v>7577878</v>
      </c>
      <c r="G315">
        <v>176173</v>
      </c>
      <c r="H315">
        <v>486243</v>
      </c>
      <c r="I315">
        <v>2291</v>
      </c>
      <c r="J315">
        <v>51127</v>
      </c>
      <c r="K315">
        <v>0</v>
      </c>
      <c r="L315">
        <v>103282</v>
      </c>
      <c r="M315">
        <v>3616</v>
      </c>
      <c r="N315">
        <v>0</v>
      </c>
      <c r="O315">
        <v>364515</v>
      </c>
      <c r="P315">
        <v>0</v>
      </c>
    </row>
    <row r="316" spans="1:16">
      <c r="A316" s="99">
        <v>1735</v>
      </c>
      <c r="B316" s="100" t="s">
        <v>351</v>
      </c>
      <c r="C316" s="97">
        <v>6273144</v>
      </c>
      <c r="F316" t="s">
        <v>1006</v>
      </c>
      <c r="G316" t="s">
        <v>1006</v>
      </c>
      <c r="H316" t="s">
        <v>1006</v>
      </c>
      <c r="I316" t="s">
        <v>1006</v>
      </c>
      <c r="J316" t="s">
        <v>1006</v>
      </c>
      <c r="K316" t="s">
        <v>1006</v>
      </c>
      <c r="L316" t="s">
        <v>1006</v>
      </c>
      <c r="M316" t="s">
        <v>1006</v>
      </c>
      <c r="N316" t="s">
        <v>1006</v>
      </c>
      <c r="O316" t="s">
        <v>1006</v>
      </c>
      <c r="P316" t="s">
        <v>1006</v>
      </c>
    </row>
    <row r="317" spans="1:16">
      <c r="A317" s="99">
        <v>1740</v>
      </c>
      <c r="B317" s="100" t="s">
        <v>352</v>
      </c>
      <c r="C317" s="97">
        <v>4181886</v>
      </c>
      <c r="D317">
        <v>3659716</v>
      </c>
      <c r="E317">
        <v>90877</v>
      </c>
      <c r="F317">
        <v>3038232</v>
      </c>
      <c r="G317">
        <v>80296</v>
      </c>
      <c r="H317">
        <v>239183</v>
      </c>
      <c r="I317">
        <v>0</v>
      </c>
      <c r="J317">
        <v>0</v>
      </c>
      <c r="K317">
        <v>0</v>
      </c>
      <c r="L317">
        <v>95542</v>
      </c>
      <c r="M317">
        <v>10581</v>
      </c>
      <c r="N317">
        <v>0</v>
      </c>
      <c r="O317">
        <v>286759</v>
      </c>
      <c r="P317">
        <v>0</v>
      </c>
    </row>
    <row r="318" spans="1:16">
      <c r="A318" s="99">
        <v>1742</v>
      </c>
      <c r="B318" s="100" t="s">
        <v>353</v>
      </c>
      <c r="C318" s="97">
        <v>6130494</v>
      </c>
      <c r="D318">
        <v>5689487</v>
      </c>
      <c r="E318">
        <v>84382</v>
      </c>
      <c r="F318">
        <v>4715510</v>
      </c>
      <c r="G318">
        <v>77824</v>
      </c>
      <c r="H318">
        <v>346979</v>
      </c>
      <c r="I318">
        <v>4120</v>
      </c>
      <c r="J318">
        <v>32455</v>
      </c>
      <c r="K318">
        <v>0</v>
      </c>
      <c r="L318">
        <v>87758</v>
      </c>
      <c r="M318">
        <v>2438</v>
      </c>
      <c r="N318">
        <v>0</v>
      </c>
      <c r="O318">
        <v>506785</v>
      </c>
      <c r="P318">
        <v>0</v>
      </c>
    </row>
    <row r="319" spans="1:16">
      <c r="A319" s="99">
        <v>1771</v>
      </c>
      <c r="B319" s="100" t="s">
        <v>354</v>
      </c>
      <c r="C319" s="97">
        <v>10201793</v>
      </c>
      <c r="D319">
        <v>10420780</v>
      </c>
      <c r="E319">
        <v>189601</v>
      </c>
      <c r="F319">
        <v>8922258</v>
      </c>
      <c r="G319">
        <v>170792</v>
      </c>
      <c r="H319">
        <v>654374</v>
      </c>
      <c r="I319">
        <v>2451</v>
      </c>
      <c r="J319">
        <v>147027</v>
      </c>
      <c r="K319">
        <v>0</v>
      </c>
      <c r="L319">
        <v>110825</v>
      </c>
      <c r="M319">
        <v>16358</v>
      </c>
      <c r="N319">
        <v>0</v>
      </c>
      <c r="O319">
        <v>586296</v>
      </c>
      <c r="P319">
        <v>0</v>
      </c>
    </row>
    <row r="320" spans="1:16">
      <c r="A320" s="99">
        <v>1773</v>
      </c>
      <c r="B320" s="100" t="s">
        <v>355</v>
      </c>
      <c r="C320" s="97">
        <v>2864229</v>
      </c>
      <c r="D320">
        <v>2801901</v>
      </c>
      <c r="E320">
        <v>95590</v>
      </c>
      <c r="F320">
        <v>2414493</v>
      </c>
      <c r="G320">
        <v>61459</v>
      </c>
      <c r="H320">
        <v>172096</v>
      </c>
      <c r="I320">
        <v>1552</v>
      </c>
      <c r="J320">
        <v>20720</v>
      </c>
      <c r="K320">
        <v>0</v>
      </c>
      <c r="L320">
        <v>44358</v>
      </c>
      <c r="M320">
        <v>32579</v>
      </c>
      <c r="N320">
        <v>0</v>
      </c>
      <c r="O320">
        <v>150234</v>
      </c>
      <c r="P320">
        <v>0</v>
      </c>
    </row>
    <row r="321" spans="1:16">
      <c r="A321" s="99">
        <v>1774</v>
      </c>
      <c r="B321" s="100" t="s">
        <v>356</v>
      </c>
      <c r="C321" s="97">
        <v>3344300</v>
      </c>
      <c r="D321">
        <v>3252246</v>
      </c>
      <c r="E321">
        <v>50740</v>
      </c>
      <c r="F321">
        <v>2403509</v>
      </c>
      <c r="G321">
        <v>36332</v>
      </c>
      <c r="H321">
        <v>390108</v>
      </c>
      <c r="I321">
        <v>1460</v>
      </c>
      <c r="J321">
        <v>11413</v>
      </c>
      <c r="K321">
        <v>401</v>
      </c>
      <c r="L321">
        <v>42385</v>
      </c>
      <c r="M321">
        <v>12547</v>
      </c>
      <c r="N321">
        <v>0</v>
      </c>
      <c r="O321">
        <v>404831</v>
      </c>
      <c r="P321">
        <v>0</v>
      </c>
    </row>
    <row r="322" spans="1:16">
      <c r="A322" s="99">
        <v>1783</v>
      </c>
      <c r="B322" s="100" t="s">
        <v>357</v>
      </c>
      <c r="C322" s="97">
        <v>19398324</v>
      </c>
      <c r="D322">
        <v>18014980</v>
      </c>
      <c r="E322">
        <v>261658</v>
      </c>
      <c r="F322">
        <v>15984301</v>
      </c>
      <c r="G322">
        <v>241048</v>
      </c>
      <c r="H322">
        <v>1071628</v>
      </c>
      <c r="I322">
        <v>11007</v>
      </c>
      <c r="J322">
        <v>122959</v>
      </c>
      <c r="K322">
        <v>0</v>
      </c>
      <c r="L322">
        <v>48717</v>
      </c>
      <c r="M322">
        <v>9603</v>
      </c>
      <c r="N322">
        <v>0</v>
      </c>
      <c r="O322">
        <v>787375</v>
      </c>
      <c r="P322">
        <v>0</v>
      </c>
    </row>
    <row r="323" spans="1:16">
      <c r="A323" s="99">
        <v>1842</v>
      </c>
      <c r="B323" s="100" t="s">
        <v>358</v>
      </c>
      <c r="C323" s="97">
        <v>2219705</v>
      </c>
      <c r="D323">
        <v>2038064</v>
      </c>
      <c r="E323">
        <v>36454</v>
      </c>
      <c r="F323">
        <v>1804591</v>
      </c>
      <c r="G323">
        <v>29789</v>
      </c>
      <c r="H323">
        <v>153029</v>
      </c>
      <c r="I323">
        <v>3647</v>
      </c>
      <c r="J323">
        <v>0</v>
      </c>
      <c r="K323">
        <v>0</v>
      </c>
      <c r="L323">
        <v>3177</v>
      </c>
      <c r="M323">
        <v>3018</v>
      </c>
      <c r="N323">
        <v>0</v>
      </c>
      <c r="O323">
        <v>77267</v>
      </c>
      <c r="P323">
        <v>0</v>
      </c>
    </row>
    <row r="324" spans="1:16">
      <c r="A324" s="99">
        <v>1859</v>
      </c>
      <c r="B324" s="100" t="s">
        <v>359</v>
      </c>
      <c r="C324" s="97">
        <v>7880903</v>
      </c>
      <c r="D324">
        <v>8512355</v>
      </c>
      <c r="E324">
        <v>140991</v>
      </c>
      <c r="F324">
        <v>7022711</v>
      </c>
      <c r="G324">
        <v>124289</v>
      </c>
      <c r="H324">
        <v>459325</v>
      </c>
      <c r="I324">
        <v>397</v>
      </c>
      <c r="J324">
        <v>67413</v>
      </c>
      <c r="K324">
        <v>3003</v>
      </c>
      <c r="L324">
        <v>90195</v>
      </c>
      <c r="M324">
        <v>13302</v>
      </c>
      <c r="N324">
        <v>0</v>
      </c>
      <c r="O324">
        <v>872711</v>
      </c>
      <c r="P324">
        <v>0</v>
      </c>
    </row>
    <row r="325" spans="1:16">
      <c r="A325" s="99">
        <v>1876</v>
      </c>
      <c r="B325" s="100" t="s">
        <v>360</v>
      </c>
      <c r="C325" s="97">
        <v>4809669</v>
      </c>
      <c r="D325">
        <v>4579894</v>
      </c>
      <c r="E325">
        <v>134558</v>
      </c>
      <c r="F325">
        <v>3456475</v>
      </c>
      <c r="G325">
        <v>112253</v>
      </c>
      <c r="H325">
        <v>342125</v>
      </c>
      <c r="I325">
        <v>2012</v>
      </c>
      <c r="J325">
        <v>61259</v>
      </c>
      <c r="K325">
        <v>2717</v>
      </c>
      <c r="L325">
        <v>194808</v>
      </c>
      <c r="M325">
        <v>17576</v>
      </c>
      <c r="N325">
        <v>0</v>
      </c>
      <c r="O325">
        <v>525227</v>
      </c>
      <c r="P325">
        <v>0</v>
      </c>
    </row>
    <row r="326" spans="1:16">
      <c r="A326" s="99">
        <v>1883</v>
      </c>
      <c r="B326" s="100" t="s">
        <v>361</v>
      </c>
      <c r="C326" s="97">
        <v>38978251</v>
      </c>
      <c r="D326">
        <v>38680209</v>
      </c>
      <c r="E326">
        <v>1175336</v>
      </c>
      <c r="F326">
        <v>35544313</v>
      </c>
      <c r="G326">
        <v>1096264</v>
      </c>
      <c r="H326">
        <v>1748599</v>
      </c>
      <c r="I326">
        <v>46463</v>
      </c>
      <c r="J326">
        <v>269072</v>
      </c>
      <c r="K326">
        <v>0</v>
      </c>
      <c r="L326">
        <v>57607</v>
      </c>
      <c r="M326">
        <v>8270</v>
      </c>
      <c r="N326">
        <v>0</v>
      </c>
      <c r="O326">
        <v>1060618</v>
      </c>
      <c r="P326">
        <v>24339</v>
      </c>
    </row>
    <row r="327" spans="1:16">
      <c r="A327" s="99">
        <v>1884</v>
      </c>
      <c r="B327" s="100" t="s">
        <v>362</v>
      </c>
      <c r="C327" s="97">
        <v>3969563</v>
      </c>
      <c r="D327">
        <v>3886079</v>
      </c>
      <c r="E327">
        <v>44661</v>
      </c>
      <c r="F327">
        <v>3388176</v>
      </c>
      <c r="G327">
        <v>38843</v>
      </c>
      <c r="H327">
        <v>311405</v>
      </c>
      <c r="I327">
        <v>2566</v>
      </c>
      <c r="J327">
        <v>21521</v>
      </c>
      <c r="K327">
        <v>0</v>
      </c>
      <c r="L327">
        <v>15069</v>
      </c>
      <c r="M327">
        <v>3252</v>
      </c>
      <c r="N327">
        <v>0</v>
      </c>
      <c r="O327">
        <v>149908</v>
      </c>
      <c r="P327">
        <v>0</v>
      </c>
    </row>
    <row r="328" spans="1:16">
      <c r="A328" s="99">
        <v>1891</v>
      </c>
      <c r="B328" s="100" t="s">
        <v>363</v>
      </c>
      <c r="C328" s="97">
        <v>7178837</v>
      </c>
      <c r="D328">
        <v>6949281</v>
      </c>
      <c r="E328">
        <v>165863</v>
      </c>
      <c r="F328">
        <v>5555305</v>
      </c>
      <c r="G328">
        <v>69017</v>
      </c>
      <c r="H328">
        <v>688269</v>
      </c>
      <c r="I328">
        <v>55838</v>
      </c>
      <c r="J328">
        <v>148304</v>
      </c>
      <c r="K328">
        <v>1605</v>
      </c>
      <c r="L328">
        <v>49085</v>
      </c>
      <c r="M328">
        <v>28525</v>
      </c>
      <c r="N328">
        <v>0</v>
      </c>
      <c r="O328">
        <v>508318</v>
      </c>
      <c r="P328">
        <v>10878</v>
      </c>
    </row>
    <row r="329" spans="1:16">
      <c r="A329" s="99">
        <v>1892</v>
      </c>
      <c r="B329" s="100" t="s">
        <v>364</v>
      </c>
      <c r="C329" s="97">
        <v>8123643</v>
      </c>
      <c r="D329">
        <v>7728095</v>
      </c>
      <c r="E329">
        <v>253226</v>
      </c>
      <c r="F329">
        <v>6801974</v>
      </c>
      <c r="G329">
        <v>140715</v>
      </c>
      <c r="H329">
        <v>454145</v>
      </c>
      <c r="I329">
        <v>5943</v>
      </c>
      <c r="J329">
        <v>25803</v>
      </c>
      <c r="K329">
        <v>0</v>
      </c>
      <c r="L329">
        <v>134274</v>
      </c>
      <c r="M329">
        <v>106203</v>
      </c>
      <c r="N329">
        <v>0</v>
      </c>
      <c r="O329">
        <v>311899</v>
      </c>
      <c r="P329">
        <v>365</v>
      </c>
    </row>
    <row r="330" spans="1:16">
      <c r="A330" s="99">
        <v>1894</v>
      </c>
      <c r="B330" s="100" t="s">
        <v>365</v>
      </c>
      <c r="C330" s="97">
        <v>5964524</v>
      </c>
      <c r="D330">
        <v>5662455</v>
      </c>
      <c r="E330">
        <v>69573</v>
      </c>
      <c r="F330">
        <v>4095216</v>
      </c>
      <c r="G330">
        <v>64803</v>
      </c>
      <c r="H330">
        <v>666324</v>
      </c>
      <c r="I330">
        <v>1991</v>
      </c>
      <c r="J330">
        <v>127760</v>
      </c>
      <c r="K330">
        <v>850</v>
      </c>
      <c r="L330">
        <v>19218</v>
      </c>
      <c r="M330">
        <v>1550</v>
      </c>
      <c r="N330">
        <v>0</v>
      </c>
      <c r="O330">
        <v>753937</v>
      </c>
      <c r="P330">
        <v>379</v>
      </c>
    </row>
    <row r="331" spans="1:16">
      <c r="A331" s="99">
        <v>1895</v>
      </c>
      <c r="B331" s="100" t="s">
        <v>366</v>
      </c>
      <c r="C331" s="97">
        <v>18370113</v>
      </c>
      <c r="D331">
        <v>20843328</v>
      </c>
      <c r="E331">
        <v>396863</v>
      </c>
      <c r="F331">
        <v>18600271</v>
      </c>
      <c r="G331">
        <v>355062</v>
      </c>
      <c r="H331">
        <v>1117262</v>
      </c>
      <c r="I331">
        <v>24303</v>
      </c>
      <c r="J331">
        <v>73397</v>
      </c>
      <c r="K331">
        <v>0</v>
      </c>
      <c r="L331">
        <v>234657</v>
      </c>
      <c r="M331">
        <v>17498</v>
      </c>
      <c r="N331">
        <v>0</v>
      </c>
      <c r="O331">
        <v>817741</v>
      </c>
      <c r="P331">
        <v>0</v>
      </c>
    </row>
    <row r="332" spans="1:16">
      <c r="A332" s="99">
        <v>1896</v>
      </c>
      <c r="B332" s="100" t="s">
        <v>367</v>
      </c>
      <c r="C332" s="97">
        <v>3143346</v>
      </c>
      <c r="D332">
        <v>3087483</v>
      </c>
      <c r="E332">
        <v>49552</v>
      </c>
      <c r="F332">
        <v>2475714</v>
      </c>
      <c r="G332">
        <v>44616</v>
      </c>
      <c r="H332">
        <v>276044</v>
      </c>
      <c r="I332">
        <v>3098</v>
      </c>
      <c r="J332">
        <v>32103</v>
      </c>
      <c r="K332">
        <v>1500</v>
      </c>
      <c r="L332">
        <v>20705</v>
      </c>
      <c r="M332">
        <v>0</v>
      </c>
      <c r="N332">
        <v>0</v>
      </c>
      <c r="O332">
        <v>282917</v>
      </c>
      <c r="P332">
        <v>338</v>
      </c>
    </row>
    <row r="333" spans="1:16">
      <c r="A333" s="99">
        <v>1900</v>
      </c>
      <c r="B333" s="100" t="s">
        <v>368</v>
      </c>
      <c r="C333" s="97">
        <v>32177275</v>
      </c>
      <c r="D333">
        <v>34585287</v>
      </c>
      <c r="E333">
        <v>993453</v>
      </c>
      <c r="F333">
        <v>29972183</v>
      </c>
      <c r="G333">
        <v>499745</v>
      </c>
      <c r="H333">
        <v>2430806</v>
      </c>
      <c r="I333">
        <v>6694</v>
      </c>
      <c r="J333">
        <v>166836</v>
      </c>
      <c r="K333">
        <v>0</v>
      </c>
      <c r="L333">
        <v>1180587</v>
      </c>
      <c r="M333">
        <v>487014</v>
      </c>
      <c r="N333">
        <v>0</v>
      </c>
      <c r="O333">
        <v>834875</v>
      </c>
      <c r="P333">
        <v>0</v>
      </c>
    </row>
    <row r="334" spans="1:16">
      <c r="A334" s="99">
        <v>1901</v>
      </c>
      <c r="B334" s="100" t="s">
        <v>369</v>
      </c>
      <c r="C334" s="97">
        <v>5008545</v>
      </c>
      <c r="D334">
        <v>4955943</v>
      </c>
      <c r="E334">
        <v>95089</v>
      </c>
      <c r="F334">
        <v>4256433</v>
      </c>
      <c r="G334">
        <v>91395</v>
      </c>
      <c r="H334">
        <v>314900</v>
      </c>
      <c r="I334">
        <v>728</v>
      </c>
      <c r="J334">
        <v>74959</v>
      </c>
      <c r="K334">
        <v>0</v>
      </c>
      <c r="L334">
        <v>117293</v>
      </c>
      <c r="M334">
        <v>2966</v>
      </c>
      <c r="N334">
        <v>0</v>
      </c>
      <c r="O334">
        <v>192358</v>
      </c>
      <c r="P334">
        <v>0</v>
      </c>
    </row>
    <row r="335" spans="1:16">
      <c r="A335" s="99">
        <v>1903</v>
      </c>
      <c r="B335" s="100" t="s">
        <v>370</v>
      </c>
      <c r="C335" s="97">
        <v>3270696</v>
      </c>
      <c r="D335">
        <v>3355011</v>
      </c>
      <c r="E335">
        <v>137325</v>
      </c>
      <c r="F335">
        <v>3038081</v>
      </c>
      <c r="G335">
        <v>137051</v>
      </c>
      <c r="H335">
        <v>210523</v>
      </c>
      <c r="I335">
        <v>274</v>
      </c>
      <c r="J335">
        <v>13259</v>
      </c>
      <c r="K335">
        <v>0</v>
      </c>
      <c r="L335">
        <v>0</v>
      </c>
      <c r="M335">
        <v>0</v>
      </c>
      <c r="N335">
        <v>0</v>
      </c>
      <c r="O335">
        <v>93148</v>
      </c>
      <c r="P335">
        <v>0</v>
      </c>
    </row>
    <row r="336" spans="1:16">
      <c r="A336" s="99">
        <v>1904</v>
      </c>
      <c r="B336" s="100" t="s">
        <v>371</v>
      </c>
      <c r="C336" s="97">
        <v>11938223</v>
      </c>
      <c r="D336">
        <v>11536150</v>
      </c>
      <c r="E336">
        <v>197598</v>
      </c>
      <c r="F336">
        <v>10040942</v>
      </c>
      <c r="G336">
        <v>188846</v>
      </c>
      <c r="H336">
        <v>928618</v>
      </c>
      <c r="I336">
        <v>2521</v>
      </c>
      <c r="J336">
        <v>70021</v>
      </c>
      <c r="K336">
        <v>0</v>
      </c>
      <c r="L336">
        <v>156949</v>
      </c>
      <c r="M336">
        <v>6231</v>
      </c>
      <c r="N336">
        <v>0</v>
      </c>
      <c r="O336">
        <v>339620</v>
      </c>
      <c r="P336">
        <v>0</v>
      </c>
    </row>
    <row r="337" spans="1:16">
      <c r="A337" s="99">
        <v>1911</v>
      </c>
      <c r="B337" s="100" t="s">
        <v>372</v>
      </c>
      <c r="C337" s="97">
        <v>9565139</v>
      </c>
      <c r="D337">
        <v>6811615</v>
      </c>
      <c r="E337">
        <v>194689</v>
      </c>
      <c r="F337">
        <v>6046706</v>
      </c>
      <c r="G337">
        <v>163034</v>
      </c>
      <c r="H337">
        <v>371081</v>
      </c>
      <c r="I337">
        <v>1847</v>
      </c>
      <c r="J337">
        <v>68714</v>
      </c>
      <c r="K337">
        <v>5520</v>
      </c>
      <c r="L337">
        <v>70747</v>
      </c>
      <c r="M337">
        <v>24288</v>
      </c>
      <c r="N337">
        <v>0</v>
      </c>
      <c r="O337">
        <v>254367</v>
      </c>
      <c r="P337">
        <v>0</v>
      </c>
    </row>
    <row r="338" spans="1:16">
      <c r="A338" s="99">
        <v>1916</v>
      </c>
      <c r="B338" s="100" t="s">
        <v>373</v>
      </c>
      <c r="C338" s="97">
        <v>26904441</v>
      </c>
      <c r="D338">
        <v>27839882</v>
      </c>
      <c r="E338">
        <v>686216</v>
      </c>
      <c r="F338">
        <v>25329676</v>
      </c>
      <c r="G338">
        <v>634942</v>
      </c>
      <c r="H338">
        <v>1693940</v>
      </c>
      <c r="I338">
        <v>26352</v>
      </c>
      <c r="J338">
        <v>152765</v>
      </c>
      <c r="K338">
        <v>0</v>
      </c>
      <c r="L338">
        <v>312608</v>
      </c>
      <c r="M338">
        <v>24922</v>
      </c>
      <c r="N338">
        <v>0</v>
      </c>
      <c r="O338">
        <v>350893</v>
      </c>
      <c r="P338">
        <v>0</v>
      </c>
    </row>
    <row r="339" spans="1:16">
      <c r="A339" s="99">
        <v>1924</v>
      </c>
      <c r="B339" s="100" t="s">
        <v>374</v>
      </c>
      <c r="C339" s="97">
        <v>8041679</v>
      </c>
      <c r="D339">
        <v>7308630</v>
      </c>
      <c r="E339">
        <v>139275</v>
      </c>
      <c r="F339">
        <v>6350273</v>
      </c>
      <c r="G339">
        <v>131816</v>
      </c>
      <c r="H339">
        <v>522463</v>
      </c>
      <c r="I339">
        <v>910</v>
      </c>
      <c r="J339">
        <v>72751</v>
      </c>
      <c r="K339">
        <v>0</v>
      </c>
      <c r="L339">
        <v>79317</v>
      </c>
      <c r="M339">
        <v>6549</v>
      </c>
      <c r="N339">
        <v>0</v>
      </c>
      <c r="O339">
        <v>283826</v>
      </c>
      <c r="P339">
        <v>0</v>
      </c>
    </row>
    <row r="340" spans="1:16">
      <c r="A340" s="99">
        <v>1926</v>
      </c>
      <c r="B340" s="100" t="s">
        <v>375</v>
      </c>
      <c r="C340" s="97">
        <v>7654495</v>
      </c>
      <c r="D340">
        <v>6977644</v>
      </c>
      <c r="E340">
        <v>49814</v>
      </c>
      <c r="F340">
        <v>6325303</v>
      </c>
      <c r="G340">
        <v>49814</v>
      </c>
      <c r="H340">
        <v>323250</v>
      </c>
      <c r="I340">
        <v>0</v>
      </c>
      <c r="J340">
        <v>31271</v>
      </c>
      <c r="K340">
        <v>0</v>
      </c>
      <c r="L340">
        <v>0</v>
      </c>
      <c r="M340">
        <v>0</v>
      </c>
      <c r="N340">
        <v>0</v>
      </c>
      <c r="O340">
        <v>297820</v>
      </c>
      <c r="P340">
        <v>0</v>
      </c>
    </row>
    <row r="341" spans="1:16">
      <c r="A341" s="99">
        <v>1930</v>
      </c>
      <c r="B341" s="100" t="s">
        <v>377</v>
      </c>
      <c r="C341" s="97">
        <v>35256602</v>
      </c>
      <c r="D341">
        <v>34513786</v>
      </c>
      <c r="E341">
        <v>1126636</v>
      </c>
      <c r="F341">
        <v>30949796</v>
      </c>
      <c r="G341">
        <v>719090</v>
      </c>
      <c r="H341">
        <v>2535751</v>
      </c>
      <c r="I341">
        <v>18958</v>
      </c>
      <c r="J341">
        <v>169212</v>
      </c>
      <c r="K341">
        <v>1404</v>
      </c>
      <c r="L341">
        <v>561156</v>
      </c>
      <c r="M341">
        <v>387184</v>
      </c>
      <c r="N341">
        <v>0</v>
      </c>
      <c r="O341">
        <v>297871</v>
      </c>
      <c r="P341">
        <v>0</v>
      </c>
    </row>
    <row r="342" spans="1:16">
      <c r="A342" s="99">
        <v>1931</v>
      </c>
      <c r="B342" s="100" t="s">
        <v>378</v>
      </c>
      <c r="C342" s="97">
        <v>10135821</v>
      </c>
      <c r="D342">
        <v>10625160</v>
      </c>
      <c r="E342">
        <v>387414</v>
      </c>
      <c r="F342">
        <v>8974554</v>
      </c>
      <c r="G342">
        <v>207307</v>
      </c>
      <c r="H342">
        <v>688514</v>
      </c>
      <c r="I342">
        <v>894</v>
      </c>
      <c r="J342">
        <v>115596</v>
      </c>
      <c r="K342">
        <v>0</v>
      </c>
      <c r="L342">
        <v>199104</v>
      </c>
      <c r="M342">
        <v>176188</v>
      </c>
      <c r="N342">
        <v>0</v>
      </c>
      <c r="O342">
        <v>647392</v>
      </c>
      <c r="P342">
        <v>3025</v>
      </c>
    </row>
    <row r="343" spans="1:16">
      <c r="A343" s="99">
        <v>1940</v>
      </c>
      <c r="B343" s="100" t="s">
        <v>379</v>
      </c>
      <c r="C343" s="97">
        <v>13367991</v>
      </c>
      <c r="D343">
        <v>12047182</v>
      </c>
      <c r="E343">
        <v>383008</v>
      </c>
      <c r="F343">
        <v>9865094</v>
      </c>
      <c r="G343">
        <v>106305</v>
      </c>
      <c r="H343">
        <v>908368</v>
      </c>
      <c r="I343">
        <v>3962</v>
      </c>
      <c r="J343">
        <v>211418</v>
      </c>
      <c r="K343">
        <v>396</v>
      </c>
      <c r="L343">
        <v>442168</v>
      </c>
      <c r="M343">
        <v>272345</v>
      </c>
      <c r="N343">
        <v>0</v>
      </c>
      <c r="O343">
        <v>620134</v>
      </c>
      <c r="P343">
        <v>0</v>
      </c>
    </row>
    <row r="344" spans="1:16">
      <c r="A344" s="99">
        <v>1942</v>
      </c>
      <c r="B344" s="100" t="s">
        <v>380</v>
      </c>
      <c r="C344" s="97">
        <v>13232987</v>
      </c>
      <c r="D344">
        <v>12955396</v>
      </c>
      <c r="E344">
        <v>214108</v>
      </c>
      <c r="F344">
        <v>11655765</v>
      </c>
      <c r="G344">
        <v>161317</v>
      </c>
      <c r="H344">
        <v>863284</v>
      </c>
      <c r="I344">
        <v>2991</v>
      </c>
      <c r="J344">
        <v>76145</v>
      </c>
      <c r="K344">
        <v>695</v>
      </c>
      <c r="L344">
        <v>171728</v>
      </c>
      <c r="M344">
        <v>49105</v>
      </c>
      <c r="N344">
        <v>0</v>
      </c>
      <c r="O344">
        <v>188474</v>
      </c>
      <c r="P344">
        <v>0</v>
      </c>
    </row>
    <row r="345" spans="1:16">
      <c r="A345" s="99">
        <v>1945</v>
      </c>
      <c r="B345" s="100" t="s">
        <v>381</v>
      </c>
      <c r="C345" s="97">
        <v>10585585</v>
      </c>
      <c r="D345">
        <v>11421292</v>
      </c>
      <c r="E345">
        <v>157340</v>
      </c>
      <c r="F345">
        <v>10138364</v>
      </c>
      <c r="G345">
        <v>123816</v>
      </c>
      <c r="H345">
        <v>945914</v>
      </c>
      <c r="I345">
        <v>1590</v>
      </c>
      <c r="J345">
        <v>54235</v>
      </c>
      <c r="K345">
        <v>0</v>
      </c>
      <c r="L345">
        <v>33790</v>
      </c>
      <c r="M345">
        <v>31934</v>
      </c>
      <c r="N345">
        <v>0</v>
      </c>
      <c r="O345">
        <v>248989</v>
      </c>
      <c r="P345">
        <v>0</v>
      </c>
    </row>
    <row r="346" spans="1:16">
      <c r="A346" s="99">
        <v>1948</v>
      </c>
      <c r="B346" s="100" t="s">
        <v>382</v>
      </c>
      <c r="C346" s="97">
        <v>12997708</v>
      </c>
      <c r="D346">
        <v>12552356</v>
      </c>
      <c r="E346">
        <v>210648</v>
      </c>
      <c r="F346">
        <v>10116445</v>
      </c>
      <c r="G346">
        <v>38768</v>
      </c>
      <c r="H346">
        <v>626262</v>
      </c>
      <c r="I346">
        <v>3809</v>
      </c>
      <c r="J346">
        <v>28176</v>
      </c>
      <c r="K346">
        <v>38</v>
      </c>
      <c r="L346">
        <v>161772</v>
      </c>
      <c r="M346">
        <v>-46268</v>
      </c>
      <c r="N346">
        <v>0</v>
      </c>
      <c r="O346">
        <v>1619701</v>
      </c>
      <c r="P346">
        <v>214301</v>
      </c>
    </row>
    <row r="347" spans="1:16">
      <c r="A347" s="99">
        <v>1949</v>
      </c>
      <c r="B347" s="100" t="s">
        <v>383</v>
      </c>
      <c r="C347" s="97">
        <v>15956192</v>
      </c>
      <c r="D347">
        <v>15644733</v>
      </c>
      <c r="E347">
        <v>298455</v>
      </c>
      <c r="F347">
        <v>13675600</v>
      </c>
      <c r="G347">
        <v>203672</v>
      </c>
      <c r="H347">
        <v>1177687</v>
      </c>
      <c r="I347">
        <v>4634</v>
      </c>
      <c r="J347">
        <v>221045</v>
      </c>
      <c r="K347">
        <v>532</v>
      </c>
      <c r="L347">
        <v>172032</v>
      </c>
      <c r="M347">
        <v>89617</v>
      </c>
      <c r="N347">
        <v>0</v>
      </c>
      <c r="O347">
        <v>398369</v>
      </c>
      <c r="P347">
        <v>0</v>
      </c>
    </row>
    <row r="348" spans="1:16">
      <c r="A348" s="99">
        <v>1950</v>
      </c>
      <c r="B348" s="100" t="s">
        <v>384</v>
      </c>
      <c r="C348" s="97">
        <v>7699606</v>
      </c>
      <c r="D348">
        <v>7325888</v>
      </c>
      <c r="E348">
        <v>179892</v>
      </c>
      <c r="F348">
        <v>6246987</v>
      </c>
      <c r="G348">
        <v>168431</v>
      </c>
      <c r="H348">
        <v>612393</v>
      </c>
      <c r="I348">
        <v>3285</v>
      </c>
      <c r="J348">
        <v>57832</v>
      </c>
      <c r="K348">
        <v>0</v>
      </c>
      <c r="L348">
        <v>60937</v>
      </c>
      <c r="M348">
        <v>8176</v>
      </c>
      <c r="N348">
        <v>0</v>
      </c>
      <c r="O348">
        <v>347739</v>
      </c>
      <c r="P348">
        <v>0</v>
      </c>
    </row>
    <row r="349" spans="1:16">
      <c r="A349" s="99">
        <v>1952</v>
      </c>
      <c r="B349" s="100" t="s">
        <v>385</v>
      </c>
      <c r="C349" s="97">
        <v>27959779</v>
      </c>
      <c r="D349">
        <v>27409244</v>
      </c>
      <c r="E349">
        <v>642693</v>
      </c>
      <c r="F349">
        <v>24324160</v>
      </c>
      <c r="G349">
        <v>589654</v>
      </c>
      <c r="H349">
        <v>1590126</v>
      </c>
      <c r="I349">
        <v>14377</v>
      </c>
      <c r="J349">
        <v>254878</v>
      </c>
      <c r="K349">
        <v>232</v>
      </c>
      <c r="L349">
        <v>208240</v>
      </c>
      <c r="M349">
        <v>38430</v>
      </c>
      <c r="N349">
        <v>0</v>
      </c>
      <c r="O349">
        <v>1031840</v>
      </c>
      <c r="P349">
        <v>0</v>
      </c>
    </row>
    <row r="350" spans="1:16">
      <c r="A350" s="99">
        <v>1954</v>
      </c>
      <c r="B350" s="100" t="s">
        <v>591</v>
      </c>
      <c r="C350" s="97">
        <v>7505879</v>
      </c>
      <c r="D350">
        <v>6654035</v>
      </c>
      <c r="E350">
        <v>138054</v>
      </c>
      <c r="F350">
        <v>5978250</v>
      </c>
      <c r="G350">
        <v>128474</v>
      </c>
      <c r="H350">
        <v>327521</v>
      </c>
      <c r="I350">
        <v>5161</v>
      </c>
      <c r="J350">
        <v>71333</v>
      </c>
      <c r="K350">
        <v>0</v>
      </c>
      <c r="L350">
        <v>10000</v>
      </c>
      <c r="M350">
        <v>2500</v>
      </c>
      <c r="N350">
        <v>0</v>
      </c>
      <c r="O350">
        <v>266931</v>
      </c>
      <c r="P350">
        <v>1919</v>
      </c>
    </row>
    <row r="351" spans="1:16">
      <c r="A351" s="99">
        <v>1955</v>
      </c>
      <c r="B351" s="100" t="s">
        <v>386</v>
      </c>
      <c r="C351" s="97">
        <v>6877086</v>
      </c>
      <c r="D351">
        <v>5579967</v>
      </c>
      <c r="E351">
        <v>125138</v>
      </c>
      <c r="F351">
        <v>4664065</v>
      </c>
      <c r="G351">
        <v>104383</v>
      </c>
      <c r="H351">
        <v>265596</v>
      </c>
      <c r="I351">
        <v>2160</v>
      </c>
      <c r="J351">
        <v>33089</v>
      </c>
      <c r="K351">
        <v>0</v>
      </c>
      <c r="L351">
        <v>98293</v>
      </c>
      <c r="M351">
        <v>10870</v>
      </c>
      <c r="N351">
        <v>0</v>
      </c>
      <c r="O351">
        <v>518924</v>
      </c>
      <c r="P351">
        <v>7725</v>
      </c>
    </row>
    <row r="352" spans="1:16">
      <c r="A352" s="99">
        <v>1959</v>
      </c>
      <c r="B352" s="100" t="s">
        <v>592</v>
      </c>
      <c r="C352" s="97">
        <v>7841797</v>
      </c>
      <c r="D352">
        <v>7778140</v>
      </c>
      <c r="E352">
        <v>96060</v>
      </c>
      <c r="F352">
        <v>6563459</v>
      </c>
      <c r="G352">
        <v>67988</v>
      </c>
      <c r="H352">
        <v>474741</v>
      </c>
      <c r="I352">
        <v>0</v>
      </c>
      <c r="J352">
        <v>31335</v>
      </c>
      <c r="K352">
        <v>0</v>
      </c>
      <c r="L352">
        <v>42069</v>
      </c>
      <c r="M352">
        <v>635</v>
      </c>
      <c r="N352">
        <v>0</v>
      </c>
      <c r="O352">
        <v>666536</v>
      </c>
      <c r="P352">
        <v>27437</v>
      </c>
    </row>
    <row r="353" spans="1:16">
      <c r="A353" s="99">
        <v>1960</v>
      </c>
      <c r="B353" s="100" t="s">
        <v>593</v>
      </c>
      <c r="C353" s="97">
        <v>7926029</v>
      </c>
      <c r="D353">
        <v>6837783</v>
      </c>
      <c r="E353">
        <v>99249</v>
      </c>
      <c r="F353">
        <v>5749165</v>
      </c>
      <c r="G353">
        <v>80601</v>
      </c>
      <c r="H353">
        <v>475481</v>
      </c>
      <c r="I353">
        <v>1096</v>
      </c>
      <c r="J353">
        <v>688</v>
      </c>
      <c r="K353">
        <v>2922</v>
      </c>
      <c r="L353">
        <v>83841</v>
      </c>
      <c r="M353">
        <v>14630</v>
      </c>
      <c r="N353">
        <v>0</v>
      </c>
      <c r="O353">
        <v>528608</v>
      </c>
      <c r="P353">
        <v>0</v>
      </c>
    </row>
    <row r="354" spans="1:16">
      <c r="A354" s="99">
        <v>1961</v>
      </c>
      <c r="B354" s="100" t="s">
        <v>594</v>
      </c>
      <c r="C354" s="97">
        <v>11005087</v>
      </c>
      <c r="D354">
        <v>10734589</v>
      </c>
      <c r="E354">
        <v>59392</v>
      </c>
      <c r="F354">
        <v>9325574</v>
      </c>
      <c r="G354">
        <v>49903</v>
      </c>
      <c r="H354">
        <v>739801</v>
      </c>
      <c r="I354">
        <v>4226</v>
      </c>
      <c r="J354">
        <v>95469</v>
      </c>
      <c r="K354">
        <v>0</v>
      </c>
      <c r="L354">
        <v>74873</v>
      </c>
      <c r="M354">
        <v>5263</v>
      </c>
      <c r="N354">
        <v>0</v>
      </c>
      <c r="O354">
        <v>498872</v>
      </c>
      <c r="P354">
        <v>0</v>
      </c>
    </row>
    <row r="355" spans="1:16">
      <c r="A355" s="99">
        <v>1963</v>
      </c>
      <c r="B355" s="100" t="s">
        <v>595</v>
      </c>
      <c r="C355" s="97">
        <v>13462820</v>
      </c>
      <c r="D355">
        <v>13145525</v>
      </c>
      <c r="E355">
        <v>504882</v>
      </c>
      <c r="F355">
        <v>11164121</v>
      </c>
      <c r="G355">
        <v>114335</v>
      </c>
      <c r="H355">
        <v>804950</v>
      </c>
      <c r="I355">
        <v>2590</v>
      </c>
      <c r="J355">
        <v>49093</v>
      </c>
      <c r="K355">
        <v>0</v>
      </c>
      <c r="L355">
        <v>461623</v>
      </c>
      <c r="M355">
        <v>385744</v>
      </c>
      <c r="N355">
        <v>0</v>
      </c>
      <c r="O355">
        <v>665738</v>
      </c>
      <c r="P355">
        <v>2213</v>
      </c>
    </row>
    <row r="356" spans="1:16">
      <c r="A356" s="99">
        <v>1966</v>
      </c>
      <c r="B356" s="100" t="s">
        <v>596</v>
      </c>
      <c r="C356" s="97">
        <v>15740432</v>
      </c>
      <c r="D356">
        <v>16651774</v>
      </c>
      <c r="E356">
        <v>577340</v>
      </c>
      <c r="F356">
        <v>14341721</v>
      </c>
      <c r="G356">
        <v>489551</v>
      </c>
      <c r="H356">
        <v>1189602</v>
      </c>
      <c r="I356">
        <v>40081</v>
      </c>
      <c r="J356">
        <v>68297</v>
      </c>
      <c r="K356">
        <v>0</v>
      </c>
      <c r="L356">
        <v>196228</v>
      </c>
      <c r="M356">
        <v>43084</v>
      </c>
      <c r="N356">
        <v>0</v>
      </c>
      <c r="O356">
        <v>855926</v>
      </c>
      <c r="P356">
        <v>4624</v>
      </c>
    </row>
    <row r="357" spans="1:16">
      <c r="A357" s="99">
        <v>1969</v>
      </c>
      <c r="B357" s="100" t="s">
        <v>597</v>
      </c>
      <c r="C357" s="97">
        <v>14769084</v>
      </c>
      <c r="D357">
        <v>14592024</v>
      </c>
      <c r="E357">
        <v>186924</v>
      </c>
      <c r="F357">
        <v>11810658</v>
      </c>
      <c r="G357">
        <v>155073</v>
      </c>
      <c r="H357">
        <v>1401155</v>
      </c>
      <c r="I357">
        <v>3807</v>
      </c>
      <c r="J357">
        <v>158153</v>
      </c>
      <c r="K357">
        <v>4543</v>
      </c>
      <c r="L357">
        <v>285143</v>
      </c>
      <c r="M357">
        <v>23501</v>
      </c>
      <c r="N357">
        <v>0</v>
      </c>
      <c r="O357">
        <v>936915</v>
      </c>
      <c r="P357">
        <v>0</v>
      </c>
    </row>
    <row r="358" spans="1:16">
      <c r="A358" s="99">
        <v>1970</v>
      </c>
      <c r="B358" s="100" t="s">
        <v>598</v>
      </c>
      <c r="C358" s="97">
        <v>15927038</v>
      </c>
      <c r="D358">
        <v>15089176</v>
      </c>
      <c r="E358">
        <v>395644</v>
      </c>
      <c r="F358">
        <v>12760040</v>
      </c>
      <c r="G358">
        <v>330522</v>
      </c>
      <c r="H358">
        <v>1239050</v>
      </c>
      <c r="I358">
        <v>4128</v>
      </c>
      <c r="J358">
        <v>135240</v>
      </c>
      <c r="K358">
        <v>0</v>
      </c>
      <c r="L358">
        <v>111867</v>
      </c>
      <c r="M358">
        <v>60994</v>
      </c>
      <c r="N358">
        <v>0</v>
      </c>
      <c r="O358">
        <v>842979</v>
      </c>
      <c r="P358">
        <v>0</v>
      </c>
    </row>
    <row r="359" spans="1:16">
      <c r="A359" s="99">
        <v>1978</v>
      </c>
      <c r="B359" s="100" t="s">
        <v>599</v>
      </c>
      <c r="C359" s="97">
        <v>5305190</v>
      </c>
      <c r="D359">
        <v>5069461</v>
      </c>
      <c r="E359">
        <v>176437</v>
      </c>
      <c r="F359">
        <v>4228186</v>
      </c>
      <c r="G359">
        <v>157944</v>
      </c>
      <c r="H359">
        <v>285764</v>
      </c>
      <c r="I359">
        <v>12926</v>
      </c>
      <c r="J359">
        <v>0</v>
      </c>
      <c r="K359">
        <v>0</v>
      </c>
      <c r="L359">
        <v>58355</v>
      </c>
      <c r="M359">
        <v>5567</v>
      </c>
      <c r="N359">
        <v>0</v>
      </c>
      <c r="O359">
        <v>497156</v>
      </c>
      <c r="P359">
        <v>0</v>
      </c>
    </row>
  </sheetData>
  <pageMargins left="0.7" right="0.7" top="0.75" bottom="0.75" header="0.3" footer="0.3"/>
  <pageSetup paperSize="9" orientation="portrait" horizontalDpi="0" verticalDpi="0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B0B09-0050-4E44-944F-47686FFA85CB}">
  <dimension ref="A1:H356"/>
  <sheetViews>
    <sheetView workbookViewId="0">
      <selection sqref="A1:XFD1048576"/>
    </sheetView>
  </sheetViews>
  <sheetFormatPr defaultRowHeight="15"/>
  <cols>
    <col min="1" max="1" width="9.140625" style="90"/>
    <col min="2" max="2" width="29.7109375" bestFit="1" customWidth="1"/>
    <col min="3" max="3" width="19.85546875" bestFit="1" customWidth="1"/>
  </cols>
  <sheetData>
    <row r="1" spans="1:5">
      <c r="B1" s="91"/>
      <c r="C1" s="91" t="s">
        <v>0</v>
      </c>
      <c r="D1" s="91"/>
      <c r="E1" s="92"/>
    </row>
    <row r="2" spans="1:5">
      <c r="B2" s="91"/>
      <c r="C2" s="93" t="s">
        <v>2</v>
      </c>
      <c r="D2" s="93" t="s">
        <v>3</v>
      </c>
      <c r="E2" s="94" t="s">
        <v>4</v>
      </c>
    </row>
    <row r="3" spans="1:5">
      <c r="B3" s="91" t="s">
        <v>5</v>
      </c>
      <c r="C3" s="93" t="s">
        <v>601</v>
      </c>
      <c r="D3" s="93"/>
      <c r="E3" s="94"/>
    </row>
    <row r="4" spans="1:5">
      <c r="B4" s="91" t="s">
        <v>600</v>
      </c>
      <c r="C4" s="95" t="s">
        <v>992</v>
      </c>
      <c r="E4" s="96"/>
    </row>
    <row r="5" spans="1:5">
      <c r="A5" s="90">
        <v>14</v>
      </c>
      <c r="B5" t="s">
        <v>11</v>
      </c>
      <c r="C5" s="97">
        <v>157797583.51827669</v>
      </c>
      <c r="E5" s="96"/>
    </row>
    <row r="6" spans="1:5">
      <c r="A6" s="90">
        <v>34</v>
      </c>
      <c r="B6" t="s">
        <v>17</v>
      </c>
      <c r="C6" s="97">
        <v>86795620.473706439</v>
      </c>
      <c r="E6" s="96"/>
    </row>
    <row r="7" spans="1:5">
      <c r="A7" s="90">
        <v>37</v>
      </c>
      <c r="B7" t="s">
        <v>18</v>
      </c>
      <c r="C7" s="97">
        <v>14870339.436153313</v>
      </c>
      <c r="E7" s="96"/>
    </row>
    <row r="8" spans="1:5">
      <c r="A8" s="90">
        <v>47</v>
      </c>
      <c r="B8" t="s">
        <v>19</v>
      </c>
      <c r="C8" s="97">
        <v>13888164.915595485</v>
      </c>
      <c r="E8" s="96"/>
    </row>
    <row r="9" spans="1:5">
      <c r="A9" s="90">
        <v>50</v>
      </c>
      <c r="B9" t="s">
        <v>20</v>
      </c>
      <c r="C9" s="97">
        <v>4953125.7739611119</v>
      </c>
      <c r="E9" s="96"/>
    </row>
    <row r="10" spans="1:5">
      <c r="A10" s="90">
        <v>59</v>
      </c>
      <c r="B10" t="s">
        <v>24</v>
      </c>
      <c r="C10" s="97">
        <v>10483720.65384127</v>
      </c>
      <c r="E10" s="96"/>
    </row>
    <row r="11" spans="1:5">
      <c r="A11" s="90">
        <v>60</v>
      </c>
      <c r="B11" t="s">
        <v>25</v>
      </c>
      <c r="C11" s="97">
        <v>189516.68422673413</v>
      </c>
      <c r="E11" s="96"/>
    </row>
    <row r="12" spans="1:5">
      <c r="A12" s="90">
        <v>72</v>
      </c>
      <c r="B12" t="s">
        <v>26</v>
      </c>
      <c r="C12" s="97">
        <v>7955832.3866504198</v>
      </c>
      <c r="E12" s="96"/>
    </row>
    <row r="13" spans="1:5">
      <c r="A13" s="90">
        <v>74</v>
      </c>
      <c r="B13" t="s">
        <v>27</v>
      </c>
      <c r="C13" s="97">
        <v>21140340.176415987</v>
      </c>
      <c r="E13" s="96"/>
    </row>
    <row r="14" spans="1:5">
      <c r="A14" s="90">
        <v>80</v>
      </c>
      <c r="B14" t="s">
        <v>29</v>
      </c>
      <c r="C14" s="97">
        <v>84301190.192175597</v>
      </c>
      <c r="E14" s="96"/>
    </row>
    <row r="15" spans="1:5">
      <c r="A15" s="90">
        <v>85</v>
      </c>
      <c r="B15" t="s">
        <v>30</v>
      </c>
      <c r="C15" s="97">
        <v>8973108.0171377733</v>
      </c>
      <c r="E15" s="96"/>
    </row>
    <row r="16" spans="1:5">
      <c r="A16" s="90">
        <v>86</v>
      </c>
      <c r="B16" t="s">
        <v>31</v>
      </c>
      <c r="C16" s="97">
        <v>8641429.4393827952</v>
      </c>
      <c r="E16" s="96"/>
    </row>
    <row r="17" spans="1:5">
      <c r="A17" s="90">
        <v>88</v>
      </c>
      <c r="B17" t="s">
        <v>32</v>
      </c>
      <c r="C17" s="97">
        <v>148953.40561503207</v>
      </c>
      <c r="E17" s="96"/>
    </row>
    <row r="18" spans="1:5">
      <c r="A18" s="90">
        <v>90</v>
      </c>
      <c r="B18" t="s">
        <v>33</v>
      </c>
      <c r="C18" s="97">
        <v>28067144.009345885</v>
      </c>
      <c r="E18" s="96"/>
    </row>
    <row r="19" spans="1:5">
      <c r="A19" s="90">
        <v>93</v>
      </c>
      <c r="B19" t="s">
        <v>34</v>
      </c>
      <c r="C19" s="97">
        <v>353569.27871653967</v>
      </c>
      <c r="E19" s="96"/>
    </row>
    <row r="20" spans="1:5">
      <c r="A20" s="90">
        <v>96</v>
      </c>
      <c r="B20" t="s">
        <v>35</v>
      </c>
      <c r="C20" s="97">
        <v>111334.64332318744</v>
      </c>
      <c r="E20" s="96"/>
    </row>
    <row r="21" spans="1:5">
      <c r="A21" s="90">
        <v>98</v>
      </c>
      <c r="B21" t="s">
        <v>36</v>
      </c>
      <c r="C21" s="97">
        <v>7433083.3045549309</v>
      </c>
      <c r="E21" s="96"/>
    </row>
    <row r="22" spans="1:5">
      <c r="A22" s="90">
        <v>106</v>
      </c>
      <c r="B22" t="s">
        <v>37</v>
      </c>
      <c r="C22" s="97">
        <v>30793141.560389183</v>
      </c>
      <c r="E22" s="96"/>
    </row>
    <row r="23" spans="1:5">
      <c r="A23" s="90">
        <v>109</v>
      </c>
      <c r="B23" t="s">
        <v>38</v>
      </c>
      <c r="C23" s="97">
        <v>11698808.518822601</v>
      </c>
      <c r="E23" s="96"/>
    </row>
    <row r="24" spans="1:5">
      <c r="A24" s="90">
        <v>114</v>
      </c>
      <c r="B24" t="s">
        <v>39</v>
      </c>
      <c r="C24" s="97">
        <v>53294672.711713456</v>
      </c>
      <c r="E24" s="96"/>
    </row>
    <row r="25" spans="1:5">
      <c r="A25" s="90">
        <v>118</v>
      </c>
      <c r="B25" t="s">
        <v>40</v>
      </c>
      <c r="C25" s="97">
        <v>19488788.523993373</v>
      </c>
      <c r="E25" s="96"/>
    </row>
    <row r="26" spans="1:5">
      <c r="A26" s="90">
        <v>119</v>
      </c>
      <c r="B26" t="s">
        <v>41</v>
      </c>
      <c r="C26" s="97">
        <v>11122115.682170516</v>
      </c>
      <c r="E26" s="96"/>
    </row>
    <row r="27" spans="1:5">
      <c r="A27" s="90">
        <v>141</v>
      </c>
      <c r="B27" t="s">
        <v>42</v>
      </c>
      <c r="C27" s="97">
        <v>42313347.587551206</v>
      </c>
      <c r="E27" s="96"/>
    </row>
    <row r="28" spans="1:5">
      <c r="A28" s="90">
        <v>147</v>
      </c>
      <c r="B28" t="s">
        <v>43</v>
      </c>
      <c r="C28" s="97">
        <v>4562700.1012669951</v>
      </c>
      <c r="E28" s="96"/>
    </row>
    <row r="29" spans="1:5">
      <c r="A29" s="90">
        <v>148</v>
      </c>
      <c r="B29" t="s">
        <v>44</v>
      </c>
      <c r="C29" s="97">
        <v>3965663.712121712</v>
      </c>
      <c r="E29" s="96"/>
    </row>
    <row r="30" spans="1:5">
      <c r="A30" s="90">
        <v>150</v>
      </c>
      <c r="B30" t="s">
        <v>45</v>
      </c>
      <c r="C30" s="97">
        <v>43657984.308883809</v>
      </c>
      <c r="E30" s="96"/>
    </row>
    <row r="31" spans="1:5">
      <c r="A31" s="90">
        <v>153</v>
      </c>
      <c r="B31" t="s">
        <v>46</v>
      </c>
      <c r="C31" s="97">
        <v>97101482.960864544</v>
      </c>
      <c r="E31" s="96"/>
    </row>
    <row r="32" spans="1:5">
      <c r="A32" s="90">
        <v>158</v>
      </c>
      <c r="B32" t="s">
        <v>47</v>
      </c>
      <c r="C32" s="97">
        <v>5152125.5080046803</v>
      </c>
      <c r="E32" s="96"/>
    </row>
    <row r="33" spans="1:5">
      <c r="A33" s="90">
        <v>160</v>
      </c>
      <c r="B33" t="s">
        <v>48</v>
      </c>
      <c r="C33" s="97">
        <v>12778785.237564316</v>
      </c>
      <c r="E33" s="96"/>
    </row>
    <row r="34" spans="1:5">
      <c r="A34" s="90">
        <v>163</v>
      </c>
      <c r="B34" t="s">
        <v>49</v>
      </c>
      <c r="C34" s="97">
        <v>6260058.0700218957</v>
      </c>
      <c r="E34" s="96"/>
    </row>
    <row r="35" spans="1:5">
      <c r="A35" s="90">
        <v>164</v>
      </c>
      <c r="B35" t="s">
        <v>50</v>
      </c>
      <c r="C35" s="97">
        <v>35448395.352695048</v>
      </c>
      <c r="E35" s="96"/>
    </row>
    <row r="36" spans="1:5">
      <c r="A36" s="90">
        <v>166</v>
      </c>
      <c r="B36" t="s">
        <v>51</v>
      </c>
      <c r="C36" s="97">
        <v>12246313.782396752</v>
      </c>
      <c r="E36" s="96"/>
    </row>
    <row r="37" spans="1:5">
      <c r="A37" s="90">
        <v>168</v>
      </c>
      <c r="B37" t="s">
        <v>52</v>
      </c>
      <c r="C37" s="97">
        <v>4780909.3949343432</v>
      </c>
      <c r="E37" s="96"/>
    </row>
    <row r="38" spans="1:5">
      <c r="A38" s="90">
        <v>171</v>
      </c>
      <c r="B38" t="s">
        <v>53</v>
      </c>
      <c r="C38" s="97">
        <v>13881711.729702558</v>
      </c>
      <c r="E38" s="96"/>
    </row>
    <row r="39" spans="1:5">
      <c r="A39" s="90">
        <v>173</v>
      </c>
      <c r="B39" t="s">
        <v>54</v>
      </c>
      <c r="C39" s="97">
        <v>8746352.9064919017</v>
      </c>
      <c r="E39" s="96"/>
    </row>
    <row r="40" spans="1:5">
      <c r="A40" s="90">
        <v>175</v>
      </c>
      <c r="B40" t="s">
        <v>55</v>
      </c>
      <c r="C40" s="97">
        <v>3865750.486970603</v>
      </c>
      <c r="E40" s="96"/>
    </row>
    <row r="41" spans="1:5">
      <c r="A41" s="90">
        <v>177</v>
      </c>
      <c r="B41" t="s">
        <v>56</v>
      </c>
      <c r="C41" s="97">
        <v>6132955.2003061911</v>
      </c>
      <c r="E41" s="96"/>
    </row>
    <row r="42" spans="1:5">
      <c r="A42" s="90">
        <v>180</v>
      </c>
      <c r="B42" t="s">
        <v>57</v>
      </c>
      <c r="C42" s="97">
        <v>1914297.9037317282</v>
      </c>
      <c r="E42" s="96"/>
    </row>
    <row r="43" spans="1:5">
      <c r="A43" s="90">
        <v>183</v>
      </c>
      <c r="B43" t="s">
        <v>58</v>
      </c>
      <c r="C43" s="97">
        <v>2339135.891700652</v>
      </c>
      <c r="E43" s="96"/>
    </row>
    <row r="44" spans="1:5">
      <c r="A44" s="90">
        <v>184</v>
      </c>
      <c r="B44" t="s">
        <v>59</v>
      </c>
      <c r="C44" s="97">
        <v>1938809.746709391</v>
      </c>
      <c r="E44" s="96"/>
    </row>
    <row r="45" spans="1:5">
      <c r="A45" s="90">
        <v>189</v>
      </c>
      <c r="B45" t="s">
        <v>60</v>
      </c>
      <c r="C45" s="97">
        <v>3113036.4201022959</v>
      </c>
      <c r="E45" s="96"/>
    </row>
    <row r="46" spans="1:5">
      <c r="A46" s="90">
        <v>193</v>
      </c>
      <c r="B46" t="s">
        <v>61</v>
      </c>
      <c r="C46" s="97">
        <v>50212402.906272694</v>
      </c>
      <c r="E46" s="96"/>
    </row>
    <row r="47" spans="1:5">
      <c r="A47" s="90">
        <v>197</v>
      </c>
      <c r="B47" t="s">
        <v>62</v>
      </c>
      <c r="C47" s="97">
        <v>4493648.906318984</v>
      </c>
      <c r="E47" s="96"/>
    </row>
    <row r="48" spans="1:5">
      <c r="A48" s="90">
        <v>200</v>
      </c>
      <c r="B48" t="s">
        <v>63</v>
      </c>
      <c r="C48" s="97">
        <v>52057703.465493843</v>
      </c>
      <c r="E48" s="96"/>
    </row>
    <row r="49" spans="1:5">
      <c r="A49" s="90">
        <v>202</v>
      </c>
      <c r="B49" t="s">
        <v>64</v>
      </c>
      <c r="C49" s="97">
        <v>113087203.12465629</v>
      </c>
      <c r="E49" s="96"/>
    </row>
    <row r="50" spans="1:5">
      <c r="A50" s="90">
        <v>203</v>
      </c>
      <c r="B50" t="s">
        <v>65</v>
      </c>
      <c r="C50" s="97">
        <v>7405844.3903179225</v>
      </c>
      <c r="E50" s="96"/>
    </row>
    <row r="51" spans="1:5">
      <c r="A51" s="90">
        <v>209</v>
      </c>
      <c r="B51" t="s">
        <v>66</v>
      </c>
      <c r="C51" s="97">
        <v>6064443.5578934271</v>
      </c>
      <c r="E51" s="96"/>
    </row>
    <row r="52" spans="1:5">
      <c r="A52" s="90">
        <v>213</v>
      </c>
      <c r="B52" t="s">
        <v>67</v>
      </c>
      <c r="C52" s="97">
        <v>4677860.2219298389</v>
      </c>
      <c r="E52" s="96"/>
    </row>
    <row r="53" spans="1:5">
      <c r="A53" s="90">
        <v>214</v>
      </c>
      <c r="B53" t="s">
        <v>68</v>
      </c>
      <c r="C53" s="97">
        <v>3763805.0459277011</v>
      </c>
      <c r="E53" s="96"/>
    </row>
    <row r="54" spans="1:5">
      <c r="A54" s="90">
        <v>216</v>
      </c>
      <c r="B54" t="s">
        <v>69</v>
      </c>
      <c r="C54" s="97">
        <v>7873954.8504661983</v>
      </c>
      <c r="E54" s="96"/>
    </row>
    <row r="55" spans="1:5">
      <c r="A55" s="90">
        <v>221</v>
      </c>
      <c r="B55" t="s">
        <v>70</v>
      </c>
      <c r="C55" s="97">
        <v>4042515.7863114965</v>
      </c>
      <c r="E55" s="96"/>
    </row>
    <row r="56" spans="1:5">
      <c r="A56" s="90">
        <v>222</v>
      </c>
      <c r="B56" t="s">
        <v>71</v>
      </c>
      <c r="C56" s="97">
        <v>18975864.91663466</v>
      </c>
      <c r="E56" s="96"/>
    </row>
    <row r="57" spans="1:5">
      <c r="A57" s="90">
        <v>225</v>
      </c>
      <c r="B57" t="s">
        <v>72</v>
      </c>
      <c r="C57" s="97">
        <v>3934357.0344042182</v>
      </c>
      <c r="E57" s="96"/>
    </row>
    <row r="58" spans="1:5">
      <c r="A58" s="90">
        <v>226</v>
      </c>
      <c r="B58" t="s">
        <v>73</v>
      </c>
      <c r="C58" s="97">
        <v>6492197.8522143336</v>
      </c>
      <c r="E58" s="96"/>
    </row>
    <row r="59" spans="1:5">
      <c r="A59" s="90">
        <v>228</v>
      </c>
      <c r="B59" t="s">
        <v>74</v>
      </c>
      <c r="C59" s="97">
        <v>24886775.209747303</v>
      </c>
      <c r="E59" s="96"/>
    </row>
    <row r="60" spans="1:5">
      <c r="A60" s="90">
        <v>230</v>
      </c>
      <c r="B60" t="s">
        <v>75</v>
      </c>
      <c r="C60" s="97">
        <v>3610939.9377700808</v>
      </c>
      <c r="E60" s="96"/>
    </row>
    <row r="61" spans="1:5">
      <c r="A61" s="90">
        <v>232</v>
      </c>
      <c r="B61" t="s">
        <v>76</v>
      </c>
      <c r="C61" s="97">
        <v>6859916.8339502318</v>
      </c>
      <c r="E61" s="96"/>
    </row>
    <row r="62" spans="1:5">
      <c r="A62" s="90">
        <v>233</v>
      </c>
      <c r="B62" t="s">
        <v>77</v>
      </c>
      <c r="C62" s="97">
        <v>5337637.588824844</v>
      </c>
      <c r="E62" s="96"/>
    </row>
    <row r="63" spans="1:5">
      <c r="A63" s="90">
        <v>243</v>
      </c>
      <c r="B63" t="s">
        <v>79</v>
      </c>
      <c r="C63" s="97">
        <v>12854369.46596358</v>
      </c>
      <c r="E63" s="96"/>
    </row>
    <row r="64" spans="1:5">
      <c r="A64" s="90">
        <v>244</v>
      </c>
      <c r="B64" t="s">
        <v>80</v>
      </c>
      <c r="C64" s="97">
        <v>1634982.03140836</v>
      </c>
      <c r="E64" s="96"/>
    </row>
    <row r="65" spans="1:5">
      <c r="A65" s="90">
        <v>246</v>
      </c>
      <c r="B65" t="s">
        <v>81</v>
      </c>
      <c r="C65" s="97">
        <v>2677396.7659008182</v>
      </c>
      <c r="E65" s="96"/>
    </row>
    <row r="66" spans="1:5">
      <c r="A66" s="90">
        <v>252</v>
      </c>
      <c r="B66" t="s">
        <v>82</v>
      </c>
      <c r="C66" s="97">
        <v>3838354.8121037446</v>
      </c>
      <c r="E66" s="96"/>
    </row>
    <row r="67" spans="1:5">
      <c r="A67" s="90">
        <v>262</v>
      </c>
      <c r="B67" t="s">
        <v>83</v>
      </c>
      <c r="C67" s="97">
        <v>6622986.6783822756</v>
      </c>
      <c r="E67" s="96"/>
    </row>
    <row r="68" spans="1:5">
      <c r="A68" s="90">
        <v>263</v>
      </c>
      <c r="B68" t="s">
        <v>84</v>
      </c>
      <c r="C68" s="97">
        <v>4045001.3288388364</v>
      </c>
      <c r="E68" s="96"/>
    </row>
    <row r="69" spans="1:5">
      <c r="A69" s="90">
        <v>267</v>
      </c>
      <c r="B69" t="s">
        <v>85</v>
      </c>
      <c r="C69" s="97">
        <v>6859872.1788837072</v>
      </c>
      <c r="E69" s="96"/>
    </row>
    <row r="70" spans="1:5">
      <c r="A70" s="90">
        <v>268</v>
      </c>
      <c r="B70" t="s">
        <v>86</v>
      </c>
      <c r="C70" s="97">
        <v>111249587.63872896</v>
      </c>
      <c r="E70" s="96"/>
    </row>
    <row r="71" spans="1:5">
      <c r="A71" s="90">
        <v>269</v>
      </c>
      <c r="B71" t="s">
        <v>87</v>
      </c>
      <c r="C71" s="97">
        <v>4202297.0955356332</v>
      </c>
      <c r="E71" s="96"/>
    </row>
    <row r="72" spans="1:5">
      <c r="A72" s="90">
        <v>273</v>
      </c>
      <c r="B72" t="s">
        <v>88</v>
      </c>
      <c r="C72" s="97">
        <v>3073617.0993707953</v>
      </c>
      <c r="E72" s="96"/>
    </row>
    <row r="73" spans="1:5">
      <c r="A73" s="90">
        <v>274</v>
      </c>
      <c r="B73" t="s">
        <v>89</v>
      </c>
      <c r="C73" s="97">
        <v>8883865.1253531408</v>
      </c>
      <c r="E73" s="96"/>
    </row>
    <row r="74" spans="1:5">
      <c r="A74" s="90">
        <v>275</v>
      </c>
      <c r="B74" t="s">
        <v>90</v>
      </c>
      <c r="C74" s="97">
        <v>14789215.06836452</v>
      </c>
      <c r="E74" s="96"/>
    </row>
    <row r="75" spans="1:5">
      <c r="A75" s="90">
        <v>277</v>
      </c>
      <c r="B75" t="s">
        <v>91</v>
      </c>
      <c r="C75" s="97">
        <v>57777.4679263695</v>
      </c>
      <c r="E75" s="96"/>
    </row>
    <row r="76" spans="1:5">
      <c r="A76" s="90">
        <v>279</v>
      </c>
      <c r="B76" t="s">
        <v>92</v>
      </c>
      <c r="C76" s="97">
        <v>1006075.520233911</v>
      </c>
      <c r="E76" s="96"/>
    </row>
    <row r="77" spans="1:5">
      <c r="A77" s="90">
        <v>281</v>
      </c>
      <c r="B77" t="s">
        <v>93</v>
      </c>
      <c r="C77" s="97">
        <v>18099609.25245652</v>
      </c>
      <c r="E77" s="96"/>
    </row>
    <row r="78" spans="1:5">
      <c r="A78" s="90">
        <v>285</v>
      </c>
      <c r="B78" t="s">
        <v>94</v>
      </c>
      <c r="C78" s="97">
        <v>3642291.6482594409</v>
      </c>
      <c r="E78" s="96"/>
    </row>
    <row r="79" spans="1:5">
      <c r="A79" s="90">
        <v>289</v>
      </c>
      <c r="B79" t="s">
        <v>95</v>
      </c>
      <c r="C79" s="97">
        <v>14095168.49275076</v>
      </c>
      <c r="E79" s="96"/>
    </row>
    <row r="80" spans="1:5">
      <c r="A80" s="90">
        <v>293</v>
      </c>
      <c r="B80" t="s">
        <v>96</v>
      </c>
      <c r="C80" s="97">
        <v>5235632.5849287519</v>
      </c>
      <c r="E80" s="96"/>
    </row>
    <row r="81" spans="1:5">
      <c r="A81" s="90">
        <v>294</v>
      </c>
      <c r="B81" t="s">
        <v>97</v>
      </c>
      <c r="C81" s="97">
        <v>8654011.3520417903</v>
      </c>
      <c r="E81" s="96"/>
    </row>
    <row r="82" spans="1:5">
      <c r="A82" s="90">
        <v>296</v>
      </c>
      <c r="B82" t="s">
        <v>98</v>
      </c>
      <c r="C82" s="97">
        <v>10844498.774819963</v>
      </c>
      <c r="E82" s="96"/>
    </row>
    <row r="83" spans="1:5">
      <c r="A83" s="90">
        <v>297</v>
      </c>
      <c r="B83" t="s">
        <v>99</v>
      </c>
      <c r="C83" s="97">
        <v>4915169.4027212188</v>
      </c>
      <c r="E83" s="96"/>
    </row>
    <row r="84" spans="1:5">
      <c r="A84" s="90">
        <v>299</v>
      </c>
      <c r="B84" t="s">
        <v>100</v>
      </c>
      <c r="C84" s="97">
        <v>11427756.166734163</v>
      </c>
      <c r="E84" s="96"/>
    </row>
    <row r="85" spans="1:5">
      <c r="A85" s="90">
        <v>301</v>
      </c>
      <c r="B85" t="s">
        <v>101</v>
      </c>
      <c r="C85" s="97">
        <v>19915554.312645502</v>
      </c>
      <c r="E85" s="96"/>
    </row>
    <row r="86" spans="1:5">
      <c r="A86" s="90">
        <v>302</v>
      </c>
      <c r="B86" t="s">
        <v>102</v>
      </c>
      <c r="C86" s="97">
        <v>4135062.6975870477</v>
      </c>
      <c r="E86" s="96"/>
    </row>
    <row r="87" spans="1:5">
      <c r="A87" s="90">
        <v>303</v>
      </c>
      <c r="B87" t="s">
        <v>103</v>
      </c>
      <c r="C87" s="97">
        <v>10515945.916921992</v>
      </c>
      <c r="E87" s="96"/>
    </row>
    <row r="88" spans="1:5">
      <c r="A88" s="90">
        <v>307</v>
      </c>
      <c r="B88" t="s">
        <v>105</v>
      </c>
      <c r="C88" s="97">
        <v>48350164.213827528</v>
      </c>
      <c r="E88" s="96"/>
    </row>
    <row r="89" spans="1:5">
      <c r="A89" s="90">
        <v>308</v>
      </c>
      <c r="B89" t="s">
        <v>106</v>
      </c>
      <c r="C89" s="97">
        <v>5626927.5418588156</v>
      </c>
      <c r="E89" s="96"/>
    </row>
    <row r="90" spans="1:5">
      <c r="A90" s="90">
        <v>310</v>
      </c>
      <c r="B90" t="s">
        <v>107</v>
      </c>
      <c r="C90" s="97">
        <v>9406993.4640317783</v>
      </c>
      <c r="E90" s="96"/>
    </row>
    <row r="91" spans="1:5">
      <c r="A91" s="90">
        <v>312</v>
      </c>
      <c r="B91" t="s">
        <v>108</v>
      </c>
      <c r="C91" s="97">
        <v>1935197.5346643708</v>
      </c>
      <c r="E91" s="96"/>
    </row>
    <row r="92" spans="1:5">
      <c r="A92" s="90">
        <v>313</v>
      </c>
      <c r="B92" t="s">
        <v>109</v>
      </c>
      <c r="C92" s="97">
        <v>2747173.4636923834</v>
      </c>
      <c r="E92" s="96"/>
    </row>
    <row r="93" spans="1:5">
      <c r="A93" s="90">
        <v>317</v>
      </c>
      <c r="B93" t="s">
        <v>110</v>
      </c>
      <c r="C93" s="97">
        <v>1201393.9653249956</v>
      </c>
      <c r="E93" s="96"/>
    </row>
    <row r="94" spans="1:5">
      <c r="A94" s="90">
        <v>321</v>
      </c>
      <c r="B94" t="s">
        <v>111</v>
      </c>
      <c r="C94" s="97">
        <v>8008295.7822653921</v>
      </c>
      <c r="E94" s="96"/>
    </row>
    <row r="95" spans="1:5">
      <c r="A95" s="90">
        <v>327</v>
      </c>
      <c r="B95" t="s">
        <v>112</v>
      </c>
      <c r="C95" s="97">
        <v>4622182.203598625</v>
      </c>
      <c r="E95" s="96"/>
    </row>
    <row r="96" spans="1:5">
      <c r="A96" s="90">
        <v>331</v>
      </c>
      <c r="B96" t="s">
        <v>113</v>
      </c>
      <c r="C96" s="97">
        <v>2085874.35792389</v>
      </c>
      <c r="E96" s="96"/>
    </row>
    <row r="97" spans="1:5">
      <c r="A97" s="90">
        <v>335</v>
      </c>
      <c r="B97" t="s">
        <v>114</v>
      </c>
      <c r="C97" s="97">
        <v>1515448.7174879494</v>
      </c>
      <c r="E97" s="96"/>
    </row>
    <row r="98" spans="1:5">
      <c r="A98" s="90">
        <v>339</v>
      </c>
      <c r="B98" t="s">
        <v>115</v>
      </c>
      <c r="C98" s="97">
        <v>453291.04222806753</v>
      </c>
      <c r="E98" s="96"/>
    </row>
    <row r="99" spans="1:5">
      <c r="A99" s="90">
        <v>340</v>
      </c>
      <c r="B99" t="s">
        <v>116</v>
      </c>
      <c r="C99" s="97">
        <v>3847583.8894747496</v>
      </c>
      <c r="E99" s="96"/>
    </row>
    <row r="100" spans="1:5">
      <c r="A100" s="90">
        <v>342</v>
      </c>
      <c r="B100" t="s">
        <v>117</v>
      </c>
      <c r="C100" s="97">
        <v>11545485.853653774</v>
      </c>
      <c r="E100" s="96"/>
    </row>
    <row r="101" spans="1:5">
      <c r="A101" s="90">
        <v>344</v>
      </c>
      <c r="B101" t="s">
        <v>118</v>
      </c>
      <c r="C101" s="97">
        <v>146783525.86839917</v>
      </c>
      <c r="E101" s="96"/>
    </row>
    <row r="102" spans="1:5">
      <c r="A102" s="90">
        <v>345</v>
      </c>
      <c r="B102" t="s">
        <v>119</v>
      </c>
      <c r="C102" s="97">
        <v>19638267.71262417</v>
      </c>
      <c r="E102" s="96"/>
    </row>
    <row r="103" spans="1:5">
      <c r="A103" s="90">
        <v>351</v>
      </c>
      <c r="B103" t="s">
        <v>120</v>
      </c>
      <c r="C103" s="97">
        <v>1595179.075649637</v>
      </c>
      <c r="E103" s="96"/>
    </row>
    <row r="104" spans="1:5">
      <c r="A104" s="90">
        <v>352</v>
      </c>
      <c r="B104" t="s">
        <v>121</v>
      </c>
      <c r="C104" s="97">
        <v>4080762.907521944</v>
      </c>
      <c r="E104" s="96"/>
    </row>
    <row r="105" spans="1:5">
      <c r="A105" s="90">
        <v>353</v>
      </c>
      <c r="B105" t="s">
        <v>122</v>
      </c>
      <c r="C105" s="97">
        <v>7734617.976211437</v>
      </c>
      <c r="E105" s="96"/>
    </row>
    <row r="106" spans="1:5">
      <c r="A106" s="90">
        <v>355</v>
      </c>
      <c r="B106" t="s">
        <v>123</v>
      </c>
      <c r="C106" s="97">
        <v>19682959.635074712</v>
      </c>
      <c r="E106" s="96"/>
    </row>
    <row r="107" spans="1:5">
      <c r="A107" s="90">
        <v>356</v>
      </c>
      <c r="B107" t="s">
        <v>124</v>
      </c>
      <c r="C107" s="97">
        <v>19255017.856620807</v>
      </c>
      <c r="E107" s="96"/>
    </row>
    <row r="108" spans="1:5">
      <c r="A108" s="90">
        <v>358</v>
      </c>
      <c r="B108" t="s">
        <v>125</v>
      </c>
      <c r="C108" s="97">
        <v>4119267.8354697656</v>
      </c>
      <c r="E108" s="96"/>
    </row>
    <row r="109" spans="1:5">
      <c r="A109" s="90">
        <v>361</v>
      </c>
      <c r="B109" t="s">
        <v>126</v>
      </c>
      <c r="C109" s="97">
        <v>41483938.530489236</v>
      </c>
      <c r="E109" s="96"/>
    </row>
    <row r="110" spans="1:5">
      <c r="A110" s="90">
        <v>362</v>
      </c>
      <c r="B110" t="s">
        <v>127</v>
      </c>
      <c r="C110" s="97">
        <v>23440025.029674482</v>
      </c>
      <c r="E110" s="96"/>
    </row>
    <row r="111" spans="1:5">
      <c r="A111" s="90">
        <v>363</v>
      </c>
      <c r="B111" t="s">
        <v>128</v>
      </c>
      <c r="C111" s="97">
        <v>628847413.44345224</v>
      </c>
      <c r="E111" s="96"/>
    </row>
    <row r="112" spans="1:5">
      <c r="A112" s="90">
        <v>370</v>
      </c>
      <c r="B112" t="s">
        <v>129</v>
      </c>
      <c r="C112" s="97">
        <v>1067331.7194878885</v>
      </c>
      <c r="E112" s="96"/>
    </row>
    <row r="113" spans="1:5">
      <c r="A113" s="90">
        <v>373</v>
      </c>
      <c r="B113" t="s">
        <v>130</v>
      </c>
      <c r="C113" s="97">
        <v>5066247.7349823741</v>
      </c>
      <c r="E113" s="96"/>
    </row>
    <row r="114" spans="1:5">
      <c r="A114" s="90">
        <v>375</v>
      </c>
      <c r="B114" t="s">
        <v>131</v>
      </c>
      <c r="C114" s="97">
        <v>15960602.451238628</v>
      </c>
      <c r="E114" s="96"/>
    </row>
    <row r="115" spans="1:5">
      <c r="A115" s="90">
        <v>376</v>
      </c>
      <c r="B115" t="s">
        <v>132</v>
      </c>
      <c r="C115" s="97">
        <v>1651841.9912476891</v>
      </c>
      <c r="E115" s="96"/>
    </row>
    <row r="116" spans="1:5">
      <c r="A116" s="90">
        <v>377</v>
      </c>
      <c r="B116" t="s">
        <v>133</v>
      </c>
      <c r="C116" s="97">
        <v>2843114.1335309474</v>
      </c>
      <c r="E116" s="96"/>
    </row>
    <row r="117" spans="1:5">
      <c r="A117" s="90">
        <v>383</v>
      </c>
      <c r="B117" t="s">
        <v>134</v>
      </c>
      <c r="C117" s="97">
        <v>5094894.5591301778</v>
      </c>
      <c r="E117" s="96"/>
    </row>
    <row r="118" spans="1:5">
      <c r="A118" s="90">
        <v>384</v>
      </c>
      <c r="B118" t="s">
        <v>135</v>
      </c>
      <c r="C118" s="97">
        <v>7969584.0567096453</v>
      </c>
      <c r="E118" s="96"/>
    </row>
    <row r="119" spans="1:5">
      <c r="A119" s="90">
        <v>385</v>
      </c>
      <c r="B119" t="s">
        <v>136</v>
      </c>
      <c r="C119" s="97">
        <v>4466777.0703848498</v>
      </c>
      <c r="E119" s="96"/>
    </row>
    <row r="120" spans="1:5">
      <c r="A120" s="90">
        <v>388</v>
      </c>
      <c r="B120" t="s">
        <v>137</v>
      </c>
      <c r="C120" s="97">
        <v>5163022.9711959967</v>
      </c>
      <c r="E120" s="96"/>
    </row>
    <row r="121" spans="1:5">
      <c r="A121" s="90">
        <v>392</v>
      </c>
      <c r="B121" t="s">
        <v>138</v>
      </c>
      <c r="C121" s="97">
        <v>59240857.454781182</v>
      </c>
      <c r="E121" s="96"/>
    </row>
    <row r="122" spans="1:5">
      <c r="A122" s="90">
        <v>394</v>
      </c>
      <c r="B122" t="s">
        <v>140</v>
      </c>
      <c r="C122" s="97">
        <v>30064648.226836689</v>
      </c>
      <c r="E122" s="96"/>
    </row>
    <row r="123" spans="1:5">
      <c r="A123" s="90">
        <v>396</v>
      </c>
      <c r="B123" t="s">
        <v>141</v>
      </c>
      <c r="C123" s="97">
        <v>12108938.121519301</v>
      </c>
      <c r="E123" s="96"/>
    </row>
    <row r="124" spans="1:5">
      <c r="A124" s="90">
        <v>397</v>
      </c>
      <c r="B124" t="s">
        <v>142</v>
      </c>
      <c r="C124" s="97">
        <v>3704456.98108793</v>
      </c>
      <c r="E124" s="96"/>
    </row>
    <row r="125" spans="1:5">
      <c r="A125" s="90">
        <v>398</v>
      </c>
      <c r="B125" t="s">
        <v>143</v>
      </c>
      <c r="C125" s="97">
        <v>14066795.477077495</v>
      </c>
      <c r="E125" s="96"/>
    </row>
    <row r="126" spans="1:5">
      <c r="A126" s="90">
        <v>399</v>
      </c>
      <c r="B126" t="s">
        <v>144</v>
      </c>
      <c r="C126" s="97">
        <v>3838731.4960200228</v>
      </c>
      <c r="E126" s="96"/>
    </row>
    <row r="127" spans="1:5">
      <c r="A127" s="90">
        <v>400</v>
      </c>
      <c r="B127" t="s">
        <v>145</v>
      </c>
      <c r="C127" s="97">
        <v>27710212.416526936</v>
      </c>
      <c r="E127" s="96"/>
    </row>
    <row r="128" spans="1:5">
      <c r="A128" s="90">
        <v>402</v>
      </c>
      <c r="B128" t="s">
        <v>146</v>
      </c>
      <c r="C128" s="97">
        <v>32035407.626660459</v>
      </c>
      <c r="E128" s="96"/>
    </row>
    <row r="129" spans="1:5">
      <c r="A129" s="90">
        <v>405</v>
      </c>
      <c r="B129" t="s">
        <v>147</v>
      </c>
      <c r="C129" s="97">
        <v>26508529.346284606</v>
      </c>
      <c r="E129" s="96"/>
    </row>
    <row r="130" spans="1:5">
      <c r="A130" s="90">
        <v>406</v>
      </c>
      <c r="B130" t="s">
        <v>148</v>
      </c>
      <c r="C130" s="97">
        <v>11049680.947506251</v>
      </c>
      <c r="E130" s="96"/>
    </row>
    <row r="131" spans="1:5">
      <c r="A131" s="90">
        <v>415</v>
      </c>
      <c r="B131" t="s">
        <v>149</v>
      </c>
      <c r="C131" s="97">
        <v>1883857.1995563775</v>
      </c>
      <c r="E131" s="96"/>
    </row>
    <row r="132" spans="1:5">
      <c r="A132" s="90">
        <v>416</v>
      </c>
      <c r="B132" t="s">
        <v>150</v>
      </c>
      <c r="C132" s="97">
        <v>4937560.4101043101</v>
      </c>
      <c r="E132" s="96"/>
    </row>
    <row r="133" spans="1:5">
      <c r="A133" s="90">
        <v>417</v>
      </c>
      <c r="B133" t="s">
        <v>151</v>
      </c>
      <c r="C133" s="97">
        <v>1768319.972874807</v>
      </c>
      <c r="E133" s="96"/>
    </row>
    <row r="134" spans="1:5">
      <c r="A134" s="90">
        <v>420</v>
      </c>
      <c r="B134" t="s">
        <v>152</v>
      </c>
      <c r="C134" s="97">
        <v>9123599.3790446986</v>
      </c>
      <c r="E134" s="96"/>
    </row>
    <row r="135" spans="1:5">
      <c r="A135" s="90">
        <v>431</v>
      </c>
      <c r="B135" t="s">
        <v>153</v>
      </c>
      <c r="C135" s="97">
        <v>1491863.9758766019</v>
      </c>
      <c r="E135" s="96"/>
    </row>
    <row r="136" spans="1:5">
      <c r="A136" s="90">
        <v>432</v>
      </c>
      <c r="B136" t="s">
        <v>154</v>
      </c>
      <c r="C136" s="97">
        <v>1344319.0584194202</v>
      </c>
      <c r="E136" s="96"/>
    </row>
    <row r="137" spans="1:5">
      <c r="A137" s="90">
        <v>437</v>
      </c>
      <c r="B137" t="s">
        <v>155</v>
      </c>
      <c r="C137" s="97">
        <v>2709907.2821161556</v>
      </c>
      <c r="E137" s="96"/>
    </row>
    <row r="138" spans="1:5">
      <c r="A138" s="90">
        <v>439</v>
      </c>
      <c r="B138" t="s">
        <v>156</v>
      </c>
      <c r="C138" s="97">
        <v>23551704.544057567</v>
      </c>
      <c r="E138" s="96"/>
    </row>
    <row r="139" spans="1:5">
      <c r="A139" s="90">
        <v>441</v>
      </c>
      <c r="B139" t="s">
        <v>157</v>
      </c>
      <c r="C139" s="97">
        <v>9340225.490890231</v>
      </c>
      <c r="E139" s="96"/>
    </row>
    <row r="140" spans="1:5">
      <c r="A140" s="90">
        <v>448</v>
      </c>
      <c r="B140" t="s">
        <v>158</v>
      </c>
      <c r="C140" s="97">
        <v>1611234.8694479922</v>
      </c>
      <c r="E140" s="96"/>
    </row>
    <row r="141" spans="1:5">
      <c r="A141" s="90">
        <v>450</v>
      </c>
      <c r="B141" t="s">
        <v>159</v>
      </c>
      <c r="C141" s="97">
        <v>2246743.9345720322</v>
      </c>
      <c r="E141" s="96"/>
    </row>
    <row r="142" spans="1:5">
      <c r="A142" s="90">
        <v>451</v>
      </c>
      <c r="B142" t="s">
        <v>160</v>
      </c>
      <c r="C142" s="97">
        <v>5273285.7267159559</v>
      </c>
      <c r="E142" s="96"/>
    </row>
    <row r="143" spans="1:5">
      <c r="A143" s="90">
        <v>453</v>
      </c>
      <c r="B143" t="s">
        <v>161</v>
      </c>
      <c r="C143" s="97">
        <v>21846293.554413278</v>
      </c>
      <c r="E143" s="96"/>
    </row>
    <row r="144" spans="1:5">
      <c r="A144" s="90">
        <v>457</v>
      </c>
      <c r="B144" t="s">
        <v>162</v>
      </c>
      <c r="C144" s="97">
        <v>5768544.5923665967</v>
      </c>
      <c r="E144" s="96"/>
    </row>
    <row r="145" spans="1:5">
      <c r="A145" s="90">
        <v>473</v>
      </c>
      <c r="B145" t="s">
        <v>163</v>
      </c>
      <c r="C145" s="97">
        <v>5832494.4964281879</v>
      </c>
      <c r="E145" s="96"/>
    </row>
    <row r="146" spans="1:5">
      <c r="A146" s="90">
        <v>479</v>
      </c>
      <c r="B146" t="s">
        <v>164</v>
      </c>
      <c r="C146" s="97">
        <v>60792951.774106346</v>
      </c>
      <c r="E146" s="96"/>
    </row>
    <row r="147" spans="1:5">
      <c r="A147" s="90">
        <v>482</v>
      </c>
      <c r="B147" t="s">
        <v>165</v>
      </c>
      <c r="C147" s="97">
        <v>5499696.3271105587</v>
      </c>
      <c r="E147" s="96"/>
    </row>
    <row r="148" spans="1:5">
      <c r="A148" s="90">
        <v>484</v>
      </c>
      <c r="B148" t="s">
        <v>166</v>
      </c>
      <c r="C148" s="97">
        <v>25487237.993060667</v>
      </c>
      <c r="E148" s="96"/>
    </row>
    <row r="149" spans="1:5">
      <c r="A149" s="90">
        <v>489</v>
      </c>
      <c r="B149" t="s">
        <v>167</v>
      </c>
      <c r="C149" s="97">
        <v>8102598.7614365052</v>
      </c>
      <c r="E149" s="96"/>
    </row>
    <row r="150" spans="1:5">
      <c r="A150" s="90">
        <v>498</v>
      </c>
      <c r="B150" t="s">
        <v>168</v>
      </c>
      <c r="C150" s="97">
        <v>2822987.9290337395</v>
      </c>
      <c r="E150" s="96"/>
    </row>
    <row r="151" spans="1:5">
      <c r="A151" s="90">
        <v>501</v>
      </c>
      <c r="B151" t="s">
        <v>169</v>
      </c>
      <c r="C151" s="97">
        <v>3235877.2345820437</v>
      </c>
      <c r="E151" s="96"/>
    </row>
    <row r="152" spans="1:5">
      <c r="A152" s="90">
        <v>502</v>
      </c>
      <c r="B152" t="s">
        <v>170</v>
      </c>
      <c r="C152" s="97">
        <v>33416944.02483375</v>
      </c>
      <c r="E152" s="96"/>
    </row>
    <row r="153" spans="1:5">
      <c r="A153" s="90">
        <v>503</v>
      </c>
      <c r="B153" t="s">
        <v>171</v>
      </c>
      <c r="C153" s="97">
        <v>57742590.38055864</v>
      </c>
      <c r="E153" s="96"/>
    </row>
    <row r="154" spans="1:5">
      <c r="A154" s="90">
        <v>505</v>
      </c>
      <c r="B154" t="s">
        <v>172</v>
      </c>
      <c r="C154" s="97">
        <v>56769993.101372816</v>
      </c>
      <c r="E154" s="96"/>
    </row>
    <row r="155" spans="1:5">
      <c r="A155" s="90">
        <v>512</v>
      </c>
      <c r="B155" t="s">
        <v>173</v>
      </c>
      <c r="C155" s="97">
        <v>13886445.225221425</v>
      </c>
      <c r="E155" s="96"/>
    </row>
    <row r="156" spans="1:5">
      <c r="A156" s="90">
        <v>513</v>
      </c>
      <c r="B156" t="s">
        <v>174</v>
      </c>
      <c r="C156" s="97">
        <v>26368409.996629931</v>
      </c>
      <c r="E156" s="96"/>
    </row>
    <row r="157" spans="1:5">
      <c r="A157" s="90">
        <v>518</v>
      </c>
      <c r="B157" t="s">
        <v>175</v>
      </c>
      <c r="C157" s="97">
        <v>374607722.79809046</v>
      </c>
      <c r="E157" s="96"/>
    </row>
    <row r="158" spans="1:5">
      <c r="A158" s="90">
        <v>523</v>
      </c>
      <c r="B158" t="s">
        <v>176</v>
      </c>
      <c r="C158" s="97">
        <v>2345404.0891184937</v>
      </c>
      <c r="E158" s="96"/>
    </row>
    <row r="159" spans="1:5">
      <c r="A159" s="90">
        <v>530</v>
      </c>
      <c r="B159" t="s">
        <v>177</v>
      </c>
      <c r="C159" s="97">
        <v>12932570.383902764</v>
      </c>
      <c r="E159" s="96"/>
    </row>
    <row r="160" spans="1:5">
      <c r="A160" s="90">
        <v>531</v>
      </c>
      <c r="B160" t="s">
        <v>178</v>
      </c>
      <c r="C160" s="97">
        <v>4967343.3347300012</v>
      </c>
      <c r="E160" s="96"/>
    </row>
    <row r="161" spans="1:5">
      <c r="A161" s="90">
        <v>532</v>
      </c>
      <c r="B161" t="s">
        <v>179</v>
      </c>
      <c r="C161" s="97">
        <v>3929630.9964764332</v>
      </c>
      <c r="E161" s="96"/>
    </row>
    <row r="162" spans="1:5">
      <c r="A162" s="90">
        <v>534</v>
      </c>
      <c r="B162" t="s">
        <v>180</v>
      </c>
      <c r="C162" s="97">
        <v>4056060.2084179223</v>
      </c>
      <c r="E162" s="96"/>
    </row>
    <row r="163" spans="1:5">
      <c r="A163" s="90">
        <v>537</v>
      </c>
      <c r="B163" t="s">
        <v>181</v>
      </c>
      <c r="C163" s="97">
        <v>13502348.395865384</v>
      </c>
      <c r="E163" s="96"/>
    </row>
    <row r="164" spans="1:5">
      <c r="A164" s="90">
        <v>542</v>
      </c>
      <c r="B164" t="s">
        <v>182</v>
      </c>
      <c r="C164" s="97">
        <v>7398647.0083830412</v>
      </c>
      <c r="E164" s="96"/>
    </row>
    <row r="165" spans="1:5">
      <c r="A165" s="90">
        <v>546</v>
      </c>
      <c r="B165" t="s">
        <v>184</v>
      </c>
      <c r="C165" s="97">
        <v>54346145.507254906</v>
      </c>
      <c r="E165" s="96"/>
    </row>
    <row r="166" spans="1:5">
      <c r="A166" s="90">
        <v>547</v>
      </c>
      <c r="B166" t="s">
        <v>185</v>
      </c>
      <c r="C166" s="97">
        <v>5426119.4041090459</v>
      </c>
      <c r="E166" s="96"/>
    </row>
    <row r="167" spans="1:5">
      <c r="A167" s="90">
        <v>553</v>
      </c>
      <c r="B167" t="s">
        <v>186</v>
      </c>
      <c r="C167" s="97">
        <v>3725191.3024742571</v>
      </c>
      <c r="E167" s="96"/>
    </row>
    <row r="168" spans="1:5">
      <c r="A168" s="90">
        <v>556</v>
      </c>
      <c r="B168" t="s">
        <v>187</v>
      </c>
      <c r="C168" s="97">
        <v>12702058.41855005</v>
      </c>
      <c r="E168" s="96"/>
    </row>
    <row r="169" spans="1:5">
      <c r="A169" s="90">
        <v>569</v>
      </c>
      <c r="B169" t="s">
        <v>188</v>
      </c>
      <c r="C169" s="97">
        <v>3626029.4374238863</v>
      </c>
      <c r="E169" s="96"/>
    </row>
    <row r="170" spans="1:5">
      <c r="A170" s="90">
        <v>575</v>
      </c>
      <c r="B170" t="s">
        <v>189</v>
      </c>
      <c r="C170" s="97">
        <v>8141552.1769095305</v>
      </c>
      <c r="E170" s="96"/>
    </row>
    <row r="171" spans="1:5">
      <c r="A171" s="90">
        <v>579</v>
      </c>
      <c r="B171" t="s">
        <v>191</v>
      </c>
      <c r="C171" s="97">
        <v>4739528.3955176603</v>
      </c>
      <c r="E171" s="96"/>
    </row>
    <row r="172" spans="1:5">
      <c r="A172" s="90">
        <v>589</v>
      </c>
      <c r="B172" t="s">
        <v>195</v>
      </c>
      <c r="C172" s="97">
        <v>1222175.6136058392</v>
      </c>
      <c r="E172" s="96"/>
    </row>
    <row r="173" spans="1:5">
      <c r="A173" s="90">
        <v>590</v>
      </c>
      <c r="B173" t="s">
        <v>196</v>
      </c>
      <c r="C173" s="97">
        <v>7781258.93664217</v>
      </c>
      <c r="E173" s="96"/>
    </row>
    <row r="174" spans="1:5">
      <c r="A174" s="90">
        <v>597</v>
      </c>
      <c r="B174" t="s">
        <v>197</v>
      </c>
      <c r="C174" s="97">
        <v>13589098.813043995</v>
      </c>
      <c r="E174" s="96"/>
    </row>
    <row r="175" spans="1:5">
      <c r="A175" s="90">
        <v>599</v>
      </c>
      <c r="B175" t="s">
        <v>198</v>
      </c>
      <c r="C175" s="97">
        <v>573443915.57148767</v>
      </c>
      <c r="E175" s="96"/>
    </row>
    <row r="176" spans="1:5">
      <c r="A176" s="90">
        <v>603</v>
      </c>
      <c r="B176" t="s">
        <v>199</v>
      </c>
      <c r="C176" s="97">
        <v>22320779.59507858</v>
      </c>
      <c r="E176" s="96"/>
    </row>
    <row r="177" spans="1:5">
      <c r="A177" s="90">
        <v>606</v>
      </c>
      <c r="B177" t="s">
        <v>200</v>
      </c>
      <c r="C177" s="97">
        <v>40234211.64194309</v>
      </c>
      <c r="E177" s="96"/>
    </row>
    <row r="178" spans="1:5">
      <c r="A178" s="90">
        <v>610</v>
      </c>
      <c r="B178" t="s">
        <v>201</v>
      </c>
      <c r="C178" s="97">
        <v>7188084.6817079587</v>
      </c>
      <c r="E178" s="96"/>
    </row>
    <row r="179" spans="1:5">
      <c r="A179" s="90">
        <v>613</v>
      </c>
      <c r="B179" t="s">
        <v>203</v>
      </c>
      <c r="C179" s="97">
        <v>5222381.7669319222</v>
      </c>
      <c r="E179" s="96"/>
    </row>
    <row r="180" spans="1:5">
      <c r="A180" s="90">
        <v>614</v>
      </c>
      <c r="B180" t="s">
        <v>204</v>
      </c>
      <c r="C180" s="97">
        <v>1804580.5042686663</v>
      </c>
      <c r="E180" s="96"/>
    </row>
    <row r="181" spans="1:5">
      <c r="A181" s="90">
        <v>622</v>
      </c>
      <c r="B181" t="s">
        <v>207</v>
      </c>
      <c r="C181" s="97">
        <v>39185849.810491703</v>
      </c>
      <c r="E181" s="96"/>
    </row>
    <row r="182" spans="1:5">
      <c r="A182" s="90">
        <v>626</v>
      </c>
      <c r="B182" t="s">
        <v>208</v>
      </c>
      <c r="C182" s="97">
        <v>4844074.7320030378</v>
      </c>
      <c r="E182" s="96"/>
    </row>
    <row r="183" spans="1:5">
      <c r="A183" s="90">
        <v>627</v>
      </c>
      <c r="B183" t="s">
        <v>209</v>
      </c>
      <c r="C183" s="97">
        <v>5375008.4825092526</v>
      </c>
      <c r="E183" s="96"/>
    </row>
    <row r="184" spans="1:5">
      <c r="A184" s="90">
        <v>629</v>
      </c>
      <c r="B184" t="s">
        <v>210</v>
      </c>
      <c r="C184" s="97">
        <v>6213525.3465508744</v>
      </c>
      <c r="E184" s="96"/>
    </row>
    <row r="185" spans="1:5">
      <c r="A185" s="90">
        <v>632</v>
      </c>
      <c r="B185" t="s">
        <v>211</v>
      </c>
      <c r="C185" s="97">
        <v>9069548.4339697752</v>
      </c>
      <c r="E185" s="96"/>
    </row>
    <row r="186" spans="1:5">
      <c r="A186" s="90">
        <v>637</v>
      </c>
      <c r="B186" t="s">
        <v>212</v>
      </c>
      <c r="C186" s="97">
        <v>46494845.236824229</v>
      </c>
      <c r="E186" s="96"/>
    </row>
    <row r="187" spans="1:5">
      <c r="A187" s="90">
        <v>638</v>
      </c>
      <c r="B187" t="s">
        <v>213</v>
      </c>
      <c r="C187" s="97">
        <v>751277.89471236896</v>
      </c>
      <c r="E187" s="96"/>
    </row>
    <row r="188" spans="1:5">
      <c r="A188" s="90">
        <v>642</v>
      </c>
      <c r="B188" t="s">
        <v>214</v>
      </c>
      <c r="C188" s="97">
        <v>17465429.147149693</v>
      </c>
      <c r="E188" s="96"/>
    </row>
    <row r="189" spans="1:5">
      <c r="A189" s="90">
        <v>654</v>
      </c>
      <c r="B189" t="s">
        <v>215</v>
      </c>
      <c r="C189" s="97">
        <v>3430394.0364274541</v>
      </c>
      <c r="E189" s="96"/>
    </row>
    <row r="190" spans="1:5">
      <c r="A190" s="90">
        <v>664</v>
      </c>
      <c r="B190" t="s">
        <v>216</v>
      </c>
      <c r="C190" s="97">
        <v>12047549.794984018</v>
      </c>
      <c r="E190" s="96"/>
    </row>
    <row r="191" spans="1:5">
      <c r="A191" s="90">
        <v>668</v>
      </c>
      <c r="B191" t="s">
        <v>217</v>
      </c>
      <c r="C191" s="97">
        <v>3219820.0119570596</v>
      </c>
      <c r="E191" s="96"/>
    </row>
    <row r="192" spans="1:5">
      <c r="A192" s="90">
        <v>677</v>
      </c>
      <c r="B192" t="s">
        <v>218</v>
      </c>
      <c r="C192" s="97">
        <v>5278158.2343441881</v>
      </c>
      <c r="E192" s="96"/>
    </row>
    <row r="193" spans="1:5">
      <c r="A193" s="90">
        <v>678</v>
      </c>
      <c r="B193" t="s">
        <v>219</v>
      </c>
      <c r="C193" s="97">
        <v>1301895.6673554934</v>
      </c>
      <c r="E193" s="96"/>
    </row>
    <row r="194" spans="1:5">
      <c r="A194" s="90">
        <v>687</v>
      </c>
      <c r="B194" t="s">
        <v>220</v>
      </c>
      <c r="C194" s="97">
        <v>19596933.408086289</v>
      </c>
      <c r="E194" s="96"/>
    </row>
    <row r="195" spans="1:5">
      <c r="A195" s="90">
        <v>703</v>
      </c>
      <c r="B195" t="s">
        <v>222</v>
      </c>
      <c r="C195" s="97">
        <v>3920144.0928824712</v>
      </c>
      <c r="E195" s="96"/>
    </row>
    <row r="196" spans="1:5">
      <c r="A196" s="90">
        <v>715</v>
      </c>
      <c r="B196" t="s">
        <v>224</v>
      </c>
      <c r="C196" s="97">
        <v>16410295.999279918</v>
      </c>
      <c r="E196" s="96"/>
    </row>
    <row r="197" spans="1:5">
      <c r="A197" s="90">
        <v>716</v>
      </c>
      <c r="B197" t="s">
        <v>225</v>
      </c>
      <c r="C197" s="97">
        <v>4999163.5403067442</v>
      </c>
      <c r="E197" s="96"/>
    </row>
    <row r="198" spans="1:5">
      <c r="A198" s="90">
        <v>717</v>
      </c>
      <c r="B198" t="s">
        <v>226</v>
      </c>
      <c r="C198" s="97">
        <v>2591517.6061951052</v>
      </c>
      <c r="E198" s="96"/>
    </row>
    <row r="199" spans="1:5">
      <c r="A199" s="90">
        <v>718</v>
      </c>
      <c r="B199" t="s">
        <v>227</v>
      </c>
      <c r="C199" s="97">
        <v>25705726.792059131</v>
      </c>
      <c r="E199" s="96"/>
    </row>
    <row r="200" spans="1:5">
      <c r="A200" s="90">
        <v>736</v>
      </c>
      <c r="B200" t="s">
        <v>229</v>
      </c>
      <c r="C200" s="97">
        <v>7499455.1505121756</v>
      </c>
      <c r="E200" s="96"/>
    </row>
    <row r="201" spans="1:5">
      <c r="A201" s="90">
        <v>737</v>
      </c>
      <c r="B201" t="s">
        <v>230</v>
      </c>
      <c r="C201" s="97">
        <v>8956061.4029223267</v>
      </c>
      <c r="E201" s="96"/>
    </row>
    <row r="202" spans="1:5">
      <c r="A202" s="90">
        <v>743</v>
      </c>
      <c r="B202" t="s">
        <v>232</v>
      </c>
      <c r="C202" s="97">
        <v>3131578.1075890809</v>
      </c>
      <c r="E202" s="96"/>
    </row>
    <row r="203" spans="1:5">
      <c r="A203" s="90">
        <v>744</v>
      </c>
      <c r="B203" t="s">
        <v>233</v>
      </c>
      <c r="C203" s="97">
        <v>1014211.6648257266</v>
      </c>
      <c r="E203" s="96"/>
    </row>
    <row r="204" spans="1:5">
      <c r="A204" s="90">
        <v>748</v>
      </c>
      <c r="B204" t="s">
        <v>234</v>
      </c>
      <c r="C204" s="97">
        <v>31154901.238253243</v>
      </c>
      <c r="E204" s="96"/>
    </row>
    <row r="205" spans="1:5">
      <c r="A205" s="90">
        <v>753</v>
      </c>
      <c r="B205" t="s">
        <v>235</v>
      </c>
      <c r="C205" s="97">
        <v>6311112.3816606691</v>
      </c>
      <c r="E205" s="96"/>
    </row>
    <row r="206" spans="1:5">
      <c r="A206" s="90">
        <v>755</v>
      </c>
      <c r="B206" t="s">
        <v>236</v>
      </c>
      <c r="C206" s="97">
        <v>1309707.0933974835</v>
      </c>
      <c r="E206" s="96"/>
    </row>
    <row r="207" spans="1:5">
      <c r="A207" s="90">
        <v>756</v>
      </c>
      <c r="B207" t="s">
        <v>237</v>
      </c>
      <c r="C207" s="97">
        <v>5164291.4776229477</v>
      </c>
      <c r="E207" s="96"/>
    </row>
    <row r="208" spans="1:5">
      <c r="A208" s="90">
        <v>757</v>
      </c>
      <c r="B208" t="s">
        <v>238</v>
      </c>
      <c r="C208" s="97">
        <v>7280554.1388622392</v>
      </c>
      <c r="E208" s="96"/>
    </row>
    <row r="209" spans="1:8">
      <c r="A209" s="90">
        <v>758</v>
      </c>
      <c r="B209" t="s">
        <v>239</v>
      </c>
      <c r="C209" s="97">
        <v>71777543.563043267</v>
      </c>
      <c r="E209" s="96"/>
    </row>
    <row r="210" spans="1:8">
      <c r="A210" s="90">
        <v>762</v>
      </c>
      <c r="B210" t="s">
        <v>240</v>
      </c>
      <c r="C210" s="97">
        <v>6393573.9115965143</v>
      </c>
      <c r="E210" s="96"/>
    </row>
    <row r="211" spans="1:8">
      <c r="A211" s="90">
        <v>765</v>
      </c>
      <c r="B211" t="s">
        <v>241</v>
      </c>
      <c r="C211" s="97">
        <v>6978976.6003123429</v>
      </c>
      <c r="E211" s="96"/>
    </row>
    <row r="212" spans="1:8">
      <c r="A212" s="90">
        <v>766</v>
      </c>
      <c r="B212" t="s">
        <v>242</v>
      </c>
      <c r="C212" s="97">
        <v>4717133.7320546042</v>
      </c>
      <c r="E212" s="96"/>
    </row>
    <row r="213" spans="1:8">
      <c r="A213" s="90">
        <v>770</v>
      </c>
      <c r="B213" t="s">
        <v>243</v>
      </c>
      <c r="C213" s="97">
        <v>2208910.8982462236</v>
      </c>
      <c r="E213" s="96"/>
    </row>
    <row r="214" spans="1:8">
      <c r="A214" s="90">
        <v>772</v>
      </c>
      <c r="B214" t="s">
        <v>244</v>
      </c>
      <c r="C214" s="97">
        <v>115862181.70783725</v>
      </c>
      <c r="E214" s="96"/>
      <c r="H214">
        <f>C214/SUM(C5:C356)</f>
        <v>1.7966915882559529E-2</v>
      </c>
    </row>
    <row r="215" spans="1:8">
      <c r="A215" s="90">
        <v>777</v>
      </c>
      <c r="B215" t="s">
        <v>245</v>
      </c>
      <c r="C215" s="97">
        <v>11213461.492367178</v>
      </c>
      <c r="E215" s="96"/>
    </row>
    <row r="216" spans="1:8">
      <c r="A216" s="90">
        <v>779</v>
      </c>
      <c r="B216" t="s">
        <v>246</v>
      </c>
      <c r="C216" s="97">
        <v>4932644.5344119184</v>
      </c>
      <c r="E216" s="96"/>
    </row>
    <row r="217" spans="1:8">
      <c r="A217" s="90">
        <v>784</v>
      </c>
      <c r="B217" t="s">
        <v>247</v>
      </c>
      <c r="C217" s="97">
        <v>6411225.8773499383</v>
      </c>
      <c r="E217" s="96"/>
    </row>
    <row r="218" spans="1:8">
      <c r="A218" s="90">
        <v>785</v>
      </c>
      <c r="B218" t="s">
        <v>248</v>
      </c>
      <c r="C218" s="97">
        <v>4273800.7174553759</v>
      </c>
      <c r="E218" s="96"/>
    </row>
    <row r="219" spans="1:8">
      <c r="A219" s="90">
        <v>786</v>
      </c>
      <c r="B219" t="s">
        <v>249</v>
      </c>
      <c r="C219" s="97">
        <v>2267579.5579269961</v>
      </c>
      <c r="E219" s="96"/>
    </row>
    <row r="220" spans="1:8">
      <c r="A220" s="90">
        <v>794</v>
      </c>
      <c r="B220" t="s">
        <v>251</v>
      </c>
      <c r="C220" s="97">
        <v>41053441.797304414</v>
      </c>
      <c r="E220" s="96"/>
    </row>
    <row r="221" spans="1:8">
      <c r="A221" s="90">
        <v>796</v>
      </c>
      <c r="B221" t="s">
        <v>252</v>
      </c>
      <c r="C221" s="97">
        <v>60233019.491899297</v>
      </c>
      <c r="E221" s="96"/>
    </row>
    <row r="222" spans="1:8">
      <c r="A222" s="90">
        <v>797</v>
      </c>
      <c r="B222" t="s">
        <v>253</v>
      </c>
      <c r="C222" s="97">
        <v>8963862.756590791</v>
      </c>
      <c r="E222" s="96"/>
    </row>
    <row r="223" spans="1:8">
      <c r="A223" s="90">
        <v>798</v>
      </c>
      <c r="B223" t="s">
        <v>254</v>
      </c>
      <c r="C223" s="97">
        <v>1691514.4871134439</v>
      </c>
      <c r="E223" s="96"/>
    </row>
    <row r="224" spans="1:8">
      <c r="A224" s="90">
        <v>809</v>
      </c>
      <c r="B224" t="s">
        <v>255</v>
      </c>
      <c r="C224" s="97">
        <v>3639543.6782739409</v>
      </c>
      <c r="E224" s="96"/>
    </row>
    <row r="225" spans="1:5">
      <c r="A225" s="90">
        <v>815</v>
      </c>
      <c r="B225" t="s">
        <v>256</v>
      </c>
      <c r="C225" s="97">
        <v>1545389.8533605398</v>
      </c>
      <c r="E225" s="96"/>
    </row>
    <row r="226" spans="1:5">
      <c r="A226" s="90">
        <v>820</v>
      </c>
      <c r="B226" t="s">
        <v>257</v>
      </c>
      <c r="C226" s="97">
        <v>4792415.7515641162</v>
      </c>
      <c r="E226" s="96"/>
    </row>
    <row r="227" spans="1:5">
      <c r="A227" s="90">
        <v>823</v>
      </c>
      <c r="B227" t="s">
        <v>258</v>
      </c>
      <c r="C227" s="97">
        <v>2103062.4418072891</v>
      </c>
      <c r="E227" s="96"/>
    </row>
    <row r="228" spans="1:5">
      <c r="A228" s="90">
        <v>824</v>
      </c>
      <c r="B228" t="s">
        <v>259</v>
      </c>
      <c r="C228" s="97">
        <v>5171966.3056680094</v>
      </c>
      <c r="E228" s="96"/>
    </row>
    <row r="229" spans="1:5">
      <c r="A229" s="90">
        <v>826</v>
      </c>
      <c r="B229" t="s">
        <v>260</v>
      </c>
      <c r="C229" s="97">
        <v>17017048.185768791</v>
      </c>
      <c r="E229" s="96"/>
    </row>
    <row r="230" spans="1:5">
      <c r="A230" s="90">
        <v>828</v>
      </c>
      <c r="B230" t="s">
        <v>261</v>
      </c>
      <c r="C230" s="97">
        <v>26188081.272807572</v>
      </c>
      <c r="E230" s="96"/>
    </row>
    <row r="231" spans="1:5">
      <c r="A231" s="90">
        <v>840</v>
      </c>
      <c r="B231" t="s">
        <v>262</v>
      </c>
      <c r="C231" s="97">
        <v>4955638.8599113589</v>
      </c>
      <c r="E231" s="96"/>
    </row>
    <row r="232" spans="1:5">
      <c r="A232" s="90">
        <v>845</v>
      </c>
      <c r="B232" t="s">
        <v>263</v>
      </c>
      <c r="C232" s="97">
        <v>3749283.0118571604</v>
      </c>
      <c r="E232" s="96"/>
    </row>
    <row r="233" spans="1:5">
      <c r="A233" s="90">
        <v>847</v>
      </c>
      <c r="B233" t="s">
        <v>264</v>
      </c>
      <c r="C233" s="97">
        <v>2949271.8173853587</v>
      </c>
      <c r="E233" s="96"/>
    </row>
    <row r="234" spans="1:5">
      <c r="A234" s="90">
        <v>848</v>
      </c>
      <c r="B234" t="s">
        <v>265</v>
      </c>
      <c r="C234" s="97">
        <v>3265155.3931733309</v>
      </c>
      <c r="E234" s="96"/>
    </row>
    <row r="235" spans="1:5">
      <c r="A235" s="90">
        <v>851</v>
      </c>
      <c r="B235" t="s">
        <v>266</v>
      </c>
      <c r="C235" s="97">
        <v>5062146.7240989301</v>
      </c>
      <c r="E235" s="96"/>
    </row>
    <row r="236" spans="1:5">
      <c r="A236" s="90">
        <v>852</v>
      </c>
      <c r="B236" t="s">
        <v>267</v>
      </c>
      <c r="C236" s="97">
        <v>2591111.2682278892</v>
      </c>
      <c r="E236" s="96"/>
    </row>
    <row r="237" spans="1:5">
      <c r="A237" s="90">
        <v>855</v>
      </c>
      <c r="B237" t="s">
        <v>268</v>
      </c>
      <c r="C237" s="97">
        <v>109363608.38046294</v>
      </c>
      <c r="E237" s="96"/>
    </row>
    <row r="238" spans="1:5">
      <c r="A238" s="90">
        <v>856</v>
      </c>
      <c r="B238" t="s">
        <v>269</v>
      </c>
      <c r="C238" s="97">
        <v>10414543.408610078</v>
      </c>
      <c r="E238" s="96"/>
    </row>
    <row r="239" spans="1:5">
      <c r="A239" s="90">
        <v>858</v>
      </c>
      <c r="B239" t="s">
        <v>270</v>
      </c>
      <c r="C239" s="97">
        <v>7826825.0509992549</v>
      </c>
      <c r="E239" s="96"/>
    </row>
    <row r="240" spans="1:5">
      <c r="A240" s="90">
        <v>861</v>
      </c>
      <c r="B240" t="s">
        <v>271</v>
      </c>
      <c r="C240" s="97">
        <v>8270921.5534238834</v>
      </c>
      <c r="E240" s="96"/>
    </row>
    <row r="241" spans="1:5">
      <c r="A241" s="90">
        <v>865</v>
      </c>
      <c r="B241" t="s">
        <v>272</v>
      </c>
      <c r="C241" s="97">
        <v>5086286.7456221385</v>
      </c>
      <c r="E241" s="96"/>
    </row>
    <row r="242" spans="1:5">
      <c r="A242" s="90">
        <v>866</v>
      </c>
      <c r="B242" t="s">
        <v>273</v>
      </c>
      <c r="C242" s="97">
        <v>3046345.7929228391</v>
      </c>
      <c r="E242" s="96"/>
    </row>
    <row r="243" spans="1:5">
      <c r="A243" s="90">
        <v>867</v>
      </c>
      <c r="B243" t="s">
        <v>274</v>
      </c>
      <c r="C243" s="97">
        <v>13359071.991450854</v>
      </c>
      <c r="E243" s="96"/>
    </row>
    <row r="244" spans="1:5">
      <c r="A244" s="90">
        <v>873</v>
      </c>
      <c r="B244" t="s">
        <v>276</v>
      </c>
      <c r="C244" s="97">
        <v>4221433.0109700244</v>
      </c>
      <c r="E244" s="96"/>
    </row>
    <row r="245" spans="1:5">
      <c r="A245" s="90">
        <v>879</v>
      </c>
      <c r="B245" t="s">
        <v>278</v>
      </c>
      <c r="C245" s="97">
        <v>3206436.5565586812</v>
      </c>
      <c r="E245" s="96"/>
    </row>
    <row r="246" spans="1:5">
      <c r="A246" s="90">
        <v>880</v>
      </c>
      <c r="B246" t="s">
        <v>279</v>
      </c>
      <c r="C246" s="97">
        <v>3218730.1234873142</v>
      </c>
      <c r="E246" s="96"/>
    </row>
    <row r="247" spans="1:5">
      <c r="A247" s="90">
        <v>882</v>
      </c>
      <c r="B247" t="s">
        <v>281</v>
      </c>
      <c r="C247" s="97">
        <v>15478654.257751841</v>
      </c>
      <c r="E247" s="96"/>
    </row>
    <row r="248" spans="1:5">
      <c r="A248" s="90">
        <v>888</v>
      </c>
      <c r="B248" t="s">
        <v>282</v>
      </c>
      <c r="C248" s="97">
        <v>3627903.0958866179</v>
      </c>
      <c r="E248" s="96"/>
    </row>
    <row r="249" spans="1:5">
      <c r="A249" s="90">
        <v>889</v>
      </c>
      <c r="B249" t="s">
        <v>283</v>
      </c>
      <c r="C249" s="97">
        <v>2819629.6986989877</v>
      </c>
      <c r="E249" s="96"/>
    </row>
    <row r="250" spans="1:5">
      <c r="A250" s="90">
        <v>893</v>
      </c>
      <c r="B250" t="s">
        <v>284</v>
      </c>
      <c r="C250" s="97">
        <v>2433688.7295389306</v>
      </c>
      <c r="E250" s="96"/>
    </row>
    <row r="251" spans="1:5">
      <c r="A251" s="90">
        <v>899</v>
      </c>
      <c r="B251" t="s">
        <v>285</v>
      </c>
      <c r="C251" s="97">
        <v>12056717.368557053</v>
      </c>
      <c r="E251" s="96"/>
    </row>
    <row r="252" spans="1:5">
      <c r="A252" s="90">
        <v>907</v>
      </c>
      <c r="B252" t="s">
        <v>286</v>
      </c>
      <c r="C252" s="97">
        <v>3902658.6591290142</v>
      </c>
      <c r="E252" s="96"/>
    </row>
    <row r="253" spans="1:5">
      <c r="A253" s="90">
        <v>917</v>
      </c>
      <c r="B253" t="s">
        <v>287</v>
      </c>
      <c r="C253" s="97">
        <v>67467004.370459214</v>
      </c>
      <c r="E253" s="96"/>
    </row>
    <row r="254" spans="1:5">
      <c r="A254" s="90">
        <v>928</v>
      </c>
      <c r="B254" t="s">
        <v>288</v>
      </c>
      <c r="C254" s="97">
        <v>30182374.660985116</v>
      </c>
      <c r="E254" s="96"/>
    </row>
    <row r="255" spans="1:5">
      <c r="A255" s="90">
        <v>935</v>
      </c>
      <c r="B255" t="s">
        <v>289</v>
      </c>
      <c r="C255" s="97">
        <v>67595137.011482045</v>
      </c>
      <c r="E255" s="96"/>
    </row>
    <row r="256" spans="1:5">
      <c r="A256" s="90">
        <v>938</v>
      </c>
      <c r="B256" t="s">
        <v>290</v>
      </c>
      <c r="C256" s="97">
        <v>3348893.5801763064</v>
      </c>
      <c r="E256" s="96"/>
    </row>
    <row r="257" spans="1:5">
      <c r="A257" s="90">
        <v>944</v>
      </c>
      <c r="B257" t="s">
        <v>291</v>
      </c>
      <c r="C257" s="97">
        <v>1471656.3490949916</v>
      </c>
      <c r="E257" s="96"/>
    </row>
    <row r="258" spans="1:5">
      <c r="A258" s="90">
        <v>946</v>
      </c>
      <c r="B258" t="s">
        <v>292</v>
      </c>
      <c r="C258" s="97">
        <v>2038645.3896949645</v>
      </c>
      <c r="E258" s="96"/>
    </row>
    <row r="259" spans="1:5">
      <c r="A259" s="90">
        <v>957</v>
      </c>
      <c r="B259" t="s">
        <v>294</v>
      </c>
      <c r="C259" s="97">
        <v>28177512.950983748</v>
      </c>
      <c r="E259" s="96"/>
    </row>
    <row r="260" spans="1:5">
      <c r="A260" s="90">
        <v>965</v>
      </c>
      <c r="B260" t="s">
        <v>296</v>
      </c>
      <c r="C260" s="97">
        <v>1814042.0930943149</v>
      </c>
      <c r="E260" s="96"/>
    </row>
    <row r="261" spans="1:5">
      <c r="A261" s="90">
        <v>971</v>
      </c>
      <c r="B261" t="s">
        <v>297</v>
      </c>
      <c r="C261" s="97">
        <v>4684696.0767208524</v>
      </c>
      <c r="E261" s="96"/>
    </row>
    <row r="262" spans="1:5">
      <c r="A262" s="90">
        <v>981</v>
      </c>
      <c r="B262" t="s">
        <v>298</v>
      </c>
      <c r="C262" s="97">
        <v>4366175.6587742344</v>
      </c>
      <c r="E262" s="96"/>
    </row>
    <row r="263" spans="1:5">
      <c r="A263" s="90">
        <v>983</v>
      </c>
      <c r="B263" t="s">
        <v>299</v>
      </c>
      <c r="C263" s="97">
        <v>46716904.868398152</v>
      </c>
      <c r="E263" s="96"/>
    </row>
    <row r="264" spans="1:5">
      <c r="A264" s="90">
        <v>984</v>
      </c>
      <c r="B264" t="s">
        <v>300</v>
      </c>
      <c r="C264" s="97">
        <v>14282742.796928609</v>
      </c>
      <c r="E264" s="96"/>
    </row>
    <row r="265" spans="1:5">
      <c r="A265" s="90">
        <v>986</v>
      </c>
      <c r="B265" t="s">
        <v>301</v>
      </c>
      <c r="C265" s="97">
        <v>1759011.3752313082</v>
      </c>
      <c r="E265" s="96"/>
    </row>
    <row r="266" spans="1:5">
      <c r="A266" s="90">
        <v>988</v>
      </c>
      <c r="B266" t="s">
        <v>302</v>
      </c>
      <c r="C266" s="97">
        <v>14031875.838168373</v>
      </c>
      <c r="E266" s="96"/>
    </row>
    <row r="267" spans="1:5">
      <c r="A267" s="90">
        <v>994</v>
      </c>
      <c r="B267" t="s">
        <v>303</v>
      </c>
      <c r="C267" s="97">
        <v>4589146.750527611</v>
      </c>
      <c r="E267" s="96"/>
    </row>
    <row r="268" spans="1:5">
      <c r="A268" s="90">
        <v>995</v>
      </c>
      <c r="B268" t="s">
        <v>304</v>
      </c>
      <c r="C268" s="97">
        <v>34074711.11530529</v>
      </c>
      <c r="E268" s="96"/>
    </row>
    <row r="269" spans="1:5">
      <c r="A269" s="90">
        <v>1507</v>
      </c>
      <c r="B269" t="s">
        <v>305</v>
      </c>
      <c r="C269" s="97">
        <v>6197048.2076192182</v>
      </c>
      <c r="E269" s="96"/>
    </row>
    <row r="270" spans="1:5">
      <c r="A270" s="90">
        <v>1509</v>
      </c>
      <c r="B270" t="s">
        <v>306</v>
      </c>
      <c r="C270" s="97">
        <v>8703499.8978662789</v>
      </c>
      <c r="E270" s="96"/>
    </row>
    <row r="271" spans="1:5">
      <c r="A271" s="90">
        <v>1525</v>
      </c>
      <c r="B271" t="s">
        <v>307</v>
      </c>
      <c r="C271" s="97">
        <v>5651517.0699418904</v>
      </c>
      <c r="E271" s="96"/>
    </row>
    <row r="272" spans="1:5">
      <c r="A272" s="90">
        <v>1581</v>
      </c>
      <c r="B272" t="s">
        <v>308</v>
      </c>
      <c r="C272" s="97">
        <v>9621931.3702881467</v>
      </c>
      <c r="E272" s="96"/>
    </row>
    <row r="273" spans="1:5">
      <c r="A273" s="90">
        <v>1586</v>
      </c>
      <c r="B273" t="s">
        <v>309</v>
      </c>
      <c r="C273" s="97">
        <v>4247767.7007715702</v>
      </c>
      <c r="E273" s="96"/>
    </row>
    <row r="274" spans="1:5">
      <c r="A274" s="90">
        <v>1598</v>
      </c>
      <c r="B274" t="s">
        <v>310</v>
      </c>
      <c r="C274" s="97">
        <v>2758958.4454403007</v>
      </c>
      <c r="E274" s="96"/>
    </row>
    <row r="275" spans="1:5">
      <c r="A275" s="90">
        <v>1621</v>
      </c>
      <c r="B275" t="s">
        <v>311</v>
      </c>
      <c r="C275" s="97">
        <v>9018617.2525286768</v>
      </c>
      <c r="E275" s="96"/>
    </row>
    <row r="276" spans="1:5">
      <c r="A276" s="90">
        <v>1640</v>
      </c>
      <c r="B276" t="s">
        <v>312</v>
      </c>
      <c r="C276" s="97">
        <v>5522026.026459991</v>
      </c>
      <c r="E276" s="96"/>
    </row>
    <row r="277" spans="1:5">
      <c r="A277" s="90">
        <v>1641</v>
      </c>
      <c r="B277" t="s">
        <v>313</v>
      </c>
      <c r="C277" s="97">
        <v>4027082.9825343182</v>
      </c>
      <c r="E277" s="96"/>
    </row>
    <row r="278" spans="1:5">
      <c r="A278" s="90">
        <v>1652</v>
      </c>
      <c r="B278" t="s">
        <v>315</v>
      </c>
      <c r="C278" s="97">
        <v>5845989.2741745077</v>
      </c>
      <c r="E278" s="96"/>
    </row>
    <row r="279" spans="1:5">
      <c r="A279" s="90">
        <v>1655</v>
      </c>
      <c r="B279" t="s">
        <v>316</v>
      </c>
      <c r="C279" s="97">
        <v>7024769.1427919054</v>
      </c>
      <c r="E279" s="96"/>
    </row>
    <row r="280" spans="1:5">
      <c r="A280" s="90">
        <v>1658</v>
      </c>
      <c r="B280" t="s">
        <v>317</v>
      </c>
      <c r="C280" s="97">
        <v>2010457.9881579629</v>
      </c>
      <c r="E280" s="96"/>
    </row>
    <row r="281" spans="1:5">
      <c r="A281" s="90">
        <v>1659</v>
      </c>
      <c r="B281" t="s">
        <v>318</v>
      </c>
      <c r="C281" s="97">
        <v>3518233.5432399283</v>
      </c>
      <c r="E281" s="96"/>
    </row>
    <row r="282" spans="1:5">
      <c r="A282" s="90">
        <v>1667</v>
      </c>
      <c r="B282" t="s">
        <v>320</v>
      </c>
      <c r="C282" s="97">
        <v>1474609.0683631822</v>
      </c>
      <c r="E282" s="96"/>
    </row>
    <row r="283" spans="1:5">
      <c r="A283" s="90">
        <v>1669</v>
      </c>
      <c r="B283" t="s">
        <v>321</v>
      </c>
      <c r="C283" s="97">
        <v>3915459.5490377578</v>
      </c>
      <c r="E283" s="96"/>
    </row>
    <row r="284" spans="1:5">
      <c r="A284" s="90">
        <v>1674</v>
      </c>
      <c r="B284" t="s">
        <v>322</v>
      </c>
      <c r="C284" s="97">
        <v>32535249.698820591</v>
      </c>
      <c r="E284" s="96"/>
    </row>
    <row r="285" spans="1:5">
      <c r="A285" s="90">
        <v>1676</v>
      </c>
      <c r="B285" t="s">
        <v>323</v>
      </c>
      <c r="C285" s="97">
        <v>7100556.1917576324</v>
      </c>
      <c r="E285" s="96"/>
    </row>
    <row r="286" spans="1:5">
      <c r="A286" s="90">
        <v>1680</v>
      </c>
      <c r="B286" t="s">
        <v>324</v>
      </c>
      <c r="C286" s="97">
        <v>5569782.9366814839</v>
      </c>
      <c r="E286" s="96"/>
    </row>
    <row r="287" spans="1:5">
      <c r="A287" s="90">
        <v>1681</v>
      </c>
      <c r="B287" t="s">
        <v>325</v>
      </c>
      <c r="C287" s="97">
        <v>7541918.3020781633</v>
      </c>
      <c r="E287" s="96"/>
    </row>
    <row r="288" spans="1:5">
      <c r="A288" s="90">
        <v>1684</v>
      </c>
      <c r="B288" t="s">
        <v>326</v>
      </c>
      <c r="C288" s="97">
        <v>6358900.4616929563</v>
      </c>
      <c r="E288" s="96"/>
    </row>
    <row r="289" spans="1:5">
      <c r="A289" s="90">
        <v>1685</v>
      </c>
      <c r="B289" t="s">
        <v>327</v>
      </c>
      <c r="C289" s="97">
        <v>2229151.4783258499</v>
      </c>
      <c r="E289" s="96"/>
    </row>
    <row r="290" spans="1:5">
      <c r="A290" s="90">
        <v>1690</v>
      </c>
      <c r="B290" t="s">
        <v>328</v>
      </c>
      <c r="C290" s="97">
        <v>3666525.6907432419</v>
      </c>
      <c r="E290" s="96"/>
    </row>
    <row r="291" spans="1:5">
      <c r="A291" s="90">
        <v>1695</v>
      </c>
      <c r="B291" t="s">
        <v>329</v>
      </c>
      <c r="C291" s="97">
        <v>1461669.4595015449</v>
      </c>
      <c r="E291" s="96"/>
    </row>
    <row r="292" spans="1:5">
      <c r="A292" s="90">
        <v>1696</v>
      </c>
      <c r="B292" t="s">
        <v>330</v>
      </c>
      <c r="C292" s="97">
        <v>3337150.1594903036</v>
      </c>
      <c r="E292" s="96"/>
    </row>
    <row r="293" spans="1:5">
      <c r="A293" s="90">
        <v>1699</v>
      </c>
      <c r="B293" t="s">
        <v>331</v>
      </c>
      <c r="C293" s="97">
        <v>8174164.0813757991</v>
      </c>
      <c r="E293" s="96"/>
    </row>
    <row r="294" spans="1:5">
      <c r="A294" s="90">
        <v>1700</v>
      </c>
      <c r="B294" t="s">
        <v>332</v>
      </c>
      <c r="C294" s="97">
        <v>7342755.402701105</v>
      </c>
      <c r="E294" s="96"/>
    </row>
    <row r="295" spans="1:5">
      <c r="A295" s="90">
        <v>1701</v>
      </c>
      <c r="B295" t="s">
        <v>333</v>
      </c>
      <c r="C295" s="97">
        <v>3934085.6777243642</v>
      </c>
      <c r="E295" s="96"/>
    </row>
    <row r="296" spans="1:5">
      <c r="A296" s="90">
        <v>1702</v>
      </c>
      <c r="B296" t="s">
        <v>334</v>
      </c>
      <c r="C296" s="97">
        <v>1119952.4606936267</v>
      </c>
      <c r="E296" s="96"/>
    </row>
    <row r="297" spans="1:5">
      <c r="A297" s="90">
        <v>1705</v>
      </c>
      <c r="B297" t="s">
        <v>335</v>
      </c>
      <c r="C297" s="97">
        <v>8188208.2327217972</v>
      </c>
      <c r="E297" s="96"/>
    </row>
    <row r="298" spans="1:5">
      <c r="A298" s="90">
        <v>1706</v>
      </c>
      <c r="B298" t="s">
        <v>336</v>
      </c>
      <c r="C298" s="97">
        <v>3850870.3800893715</v>
      </c>
      <c r="E298" s="96"/>
    </row>
    <row r="299" spans="1:5">
      <c r="A299" s="90">
        <v>1708</v>
      </c>
      <c r="B299" t="s">
        <v>337</v>
      </c>
      <c r="C299" s="97">
        <v>12928584.818665186</v>
      </c>
      <c r="E299" s="96"/>
    </row>
    <row r="300" spans="1:5">
      <c r="A300" s="90">
        <v>1709</v>
      </c>
      <c r="B300" t="s">
        <v>338</v>
      </c>
      <c r="C300" s="97">
        <v>7943897.7791737635</v>
      </c>
      <c r="E300" s="96"/>
    </row>
    <row r="301" spans="1:5">
      <c r="A301" s="90">
        <v>1711</v>
      </c>
      <c r="B301" t="s">
        <v>339</v>
      </c>
      <c r="C301" s="97">
        <v>6918952.2267226959</v>
      </c>
      <c r="E301" s="96"/>
    </row>
    <row r="302" spans="1:5">
      <c r="A302" s="90">
        <v>1714</v>
      </c>
      <c r="B302" t="s">
        <v>340</v>
      </c>
      <c r="C302" s="97">
        <v>4467965.0939258914</v>
      </c>
      <c r="E302" s="96"/>
    </row>
    <row r="303" spans="1:5">
      <c r="A303" s="90">
        <v>1719</v>
      </c>
      <c r="B303" t="s">
        <v>341</v>
      </c>
      <c r="C303" s="97">
        <v>3196769.3243465787</v>
      </c>
      <c r="E303" s="96"/>
    </row>
    <row r="304" spans="1:5">
      <c r="A304" s="90">
        <v>1721</v>
      </c>
      <c r="B304" t="s">
        <v>342</v>
      </c>
      <c r="C304" s="97">
        <v>4392090.7499696268</v>
      </c>
      <c r="E304" s="96"/>
    </row>
    <row r="305" spans="1:5">
      <c r="A305" s="90">
        <v>1723</v>
      </c>
      <c r="B305" t="s">
        <v>344</v>
      </c>
      <c r="C305" s="97">
        <v>1278615.8828280475</v>
      </c>
      <c r="E305" s="96"/>
    </row>
    <row r="306" spans="1:5">
      <c r="A306" s="90">
        <v>1724</v>
      </c>
      <c r="B306" t="s">
        <v>345</v>
      </c>
      <c r="C306" s="97">
        <v>2083206.4915378699</v>
      </c>
      <c r="E306" s="96"/>
    </row>
    <row r="307" spans="1:5">
      <c r="A307" s="90">
        <v>1728</v>
      </c>
      <c r="B307" t="s">
        <v>346</v>
      </c>
      <c r="C307" s="97">
        <v>2313482.5654001203</v>
      </c>
      <c r="E307" s="96"/>
    </row>
    <row r="308" spans="1:5">
      <c r="A308" s="90">
        <v>1729</v>
      </c>
      <c r="B308" t="s">
        <v>347</v>
      </c>
      <c r="C308" s="97">
        <v>2382752.539891283</v>
      </c>
      <c r="E308" s="96"/>
    </row>
    <row r="309" spans="1:5">
      <c r="A309" s="90">
        <v>1730</v>
      </c>
      <c r="B309" t="s">
        <v>348</v>
      </c>
      <c r="C309" s="97">
        <v>7128902.8360956786</v>
      </c>
      <c r="E309" s="96"/>
    </row>
    <row r="310" spans="1:5">
      <c r="A310" s="90">
        <v>1731</v>
      </c>
      <c r="B310" t="s">
        <v>349</v>
      </c>
      <c r="C310" s="97">
        <v>7364638.5361125804</v>
      </c>
      <c r="E310" s="96"/>
    </row>
    <row r="311" spans="1:5">
      <c r="A311" s="90">
        <v>1734</v>
      </c>
      <c r="B311" t="s">
        <v>350</v>
      </c>
      <c r="C311" s="97">
        <v>9201656.3439584672</v>
      </c>
      <c r="E311" s="96"/>
    </row>
    <row r="312" spans="1:5">
      <c r="A312" s="90">
        <v>1735</v>
      </c>
      <c r="B312" t="s">
        <v>351</v>
      </c>
      <c r="C312" s="97">
        <v>6026617.8642809903</v>
      </c>
      <c r="E312" s="96"/>
    </row>
    <row r="313" spans="1:5">
      <c r="A313" s="90">
        <v>1740</v>
      </c>
      <c r="B313" t="s">
        <v>352</v>
      </c>
      <c r="C313" s="97">
        <v>4165751.783420444</v>
      </c>
      <c r="E313" s="96"/>
    </row>
    <row r="314" spans="1:5">
      <c r="A314" s="90">
        <v>1742</v>
      </c>
      <c r="B314" t="s">
        <v>353</v>
      </c>
      <c r="C314" s="97">
        <v>6172696.9257867076</v>
      </c>
      <c r="E314" s="96"/>
    </row>
    <row r="315" spans="1:5">
      <c r="A315" s="90">
        <v>1771</v>
      </c>
      <c r="B315" t="s">
        <v>354</v>
      </c>
      <c r="C315" s="97">
        <v>10836944.802349633</v>
      </c>
      <c r="E315" s="96"/>
    </row>
    <row r="316" spans="1:5">
      <c r="A316" s="90">
        <v>1773</v>
      </c>
      <c r="B316" t="s">
        <v>355</v>
      </c>
      <c r="C316" s="97">
        <v>2971378.0682589887</v>
      </c>
      <c r="E316" s="96"/>
    </row>
    <row r="317" spans="1:5">
      <c r="A317" s="90">
        <v>1774</v>
      </c>
      <c r="B317" t="s">
        <v>356</v>
      </c>
      <c r="C317" s="97">
        <v>3263267.5764635755</v>
      </c>
      <c r="E317" s="96"/>
    </row>
    <row r="318" spans="1:5">
      <c r="A318" s="90">
        <v>1783</v>
      </c>
      <c r="B318" t="s">
        <v>357</v>
      </c>
      <c r="C318" s="97">
        <v>19053665.48613533</v>
      </c>
      <c r="E318" s="96"/>
    </row>
    <row r="319" spans="1:5">
      <c r="A319" s="90">
        <v>1842</v>
      </c>
      <c r="B319" t="s">
        <v>358</v>
      </c>
      <c r="C319" s="97">
        <v>2159828.1710953233</v>
      </c>
      <c r="E319" s="96"/>
    </row>
    <row r="320" spans="1:5">
      <c r="A320" s="90">
        <v>1859</v>
      </c>
      <c r="B320" t="s">
        <v>359</v>
      </c>
      <c r="C320" s="97">
        <v>7641886.7564368565</v>
      </c>
      <c r="E320" s="96"/>
    </row>
    <row r="321" spans="1:5">
      <c r="A321" s="90">
        <v>1876</v>
      </c>
      <c r="B321" t="s">
        <v>360</v>
      </c>
      <c r="C321" s="97">
        <v>4716284.1836826494</v>
      </c>
      <c r="E321" s="96"/>
    </row>
    <row r="322" spans="1:5">
      <c r="A322" s="90">
        <v>1883</v>
      </c>
      <c r="B322" t="s">
        <v>361</v>
      </c>
      <c r="C322" s="97">
        <v>42765167.450447612</v>
      </c>
      <c r="E322" s="96"/>
    </row>
    <row r="323" spans="1:5">
      <c r="A323" s="90">
        <v>1884</v>
      </c>
      <c r="B323" t="s">
        <v>362</v>
      </c>
      <c r="C323" s="97">
        <v>3980594.2762075253</v>
      </c>
      <c r="E323" s="96"/>
    </row>
    <row r="324" spans="1:5">
      <c r="A324" s="90">
        <v>1891</v>
      </c>
      <c r="B324" t="s">
        <v>363</v>
      </c>
      <c r="C324" s="97">
        <v>7320631.9333888991</v>
      </c>
      <c r="E324" s="96"/>
    </row>
    <row r="325" spans="1:5">
      <c r="A325" s="90">
        <v>1892</v>
      </c>
      <c r="B325" t="s">
        <v>364</v>
      </c>
      <c r="C325" s="97">
        <v>8296283.494900614</v>
      </c>
      <c r="E325" s="96"/>
    </row>
    <row r="326" spans="1:5">
      <c r="A326" s="90">
        <v>1894</v>
      </c>
      <c r="B326" t="s">
        <v>365</v>
      </c>
      <c r="C326" s="97">
        <v>6327787.6836568434</v>
      </c>
      <c r="E326" s="96"/>
    </row>
    <row r="327" spans="1:5">
      <c r="A327" s="90">
        <v>1895</v>
      </c>
      <c r="B327" t="s">
        <v>366</v>
      </c>
      <c r="C327" s="97">
        <v>19412718.034325957</v>
      </c>
      <c r="E327" s="96"/>
    </row>
    <row r="328" spans="1:5">
      <c r="A328" s="90">
        <v>1896</v>
      </c>
      <c r="B328" t="s">
        <v>367</v>
      </c>
      <c r="C328" s="97">
        <v>3270975.5700708576</v>
      </c>
      <c r="E328" s="96"/>
    </row>
    <row r="329" spans="1:5">
      <c r="A329" s="90">
        <v>1900</v>
      </c>
      <c r="B329" t="s">
        <v>368</v>
      </c>
      <c r="C329" s="97">
        <v>34463130.265832469</v>
      </c>
      <c r="E329" s="96"/>
    </row>
    <row r="330" spans="1:5">
      <c r="A330" s="90">
        <v>1901</v>
      </c>
      <c r="B330" t="s">
        <v>369</v>
      </c>
      <c r="C330" s="97">
        <v>5074157.769924229</v>
      </c>
      <c r="E330" s="96"/>
    </row>
    <row r="331" spans="1:5">
      <c r="A331" s="90">
        <v>1903</v>
      </c>
      <c r="B331" t="s">
        <v>370</v>
      </c>
      <c r="C331" s="97">
        <v>3383637.0265686195</v>
      </c>
      <c r="E331" s="96"/>
    </row>
    <row r="332" spans="1:5">
      <c r="A332" s="90">
        <v>1904</v>
      </c>
      <c r="B332" t="s">
        <v>371</v>
      </c>
      <c r="C332" s="97">
        <v>11642538.628235942</v>
      </c>
      <c r="E332" s="96"/>
    </row>
    <row r="333" spans="1:5">
      <c r="A333" s="90">
        <v>1911</v>
      </c>
      <c r="B333" t="s">
        <v>372</v>
      </c>
      <c r="C333" s="97">
        <v>10122619.335394768</v>
      </c>
      <c r="E333" s="96"/>
    </row>
    <row r="334" spans="1:5">
      <c r="A334" s="90">
        <v>1916</v>
      </c>
      <c r="B334" t="s">
        <v>373</v>
      </c>
      <c r="C334" s="97">
        <v>27335294.277907733</v>
      </c>
      <c r="E334" s="96"/>
    </row>
    <row r="335" spans="1:5">
      <c r="A335" s="90">
        <v>1924</v>
      </c>
      <c r="B335" t="s">
        <v>374</v>
      </c>
      <c r="C335" s="97">
        <v>8548677.2626435943</v>
      </c>
      <c r="E335" s="96"/>
    </row>
    <row r="336" spans="1:5">
      <c r="A336" s="90">
        <v>1926</v>
      </c>
      <c r="B336" t="s">
        <v>375</v>
      </c>
      <c r="C336" s="97">
        <v>7506747.3721350618</v>
      </c>
      <c r="E336" s="96"/>
    </row>
    <row r="337" spans="1:5">
      <c r="A337" s="90">
        <v>1930</v>
      </c>
      <c r="B337" t="s">
        <v>377</v>
      </c>
      <c r="C337" s="97">
        <v>35553045.587703288</v>
      </c>
      <c r="E337" s="96"/>
    </row>
    <row r="338" spans="1:5">
      <c r="A338" s="90">
        <v>1931</v>
      </c>
      <c r="B338" t="s">
        <v>378</v>
      </c>
      <c r="C338" s="97">
        <v>9874889.6671364885</v>
      </c>
      <c r="E338" s="96"/>
    </row>
    <row r="339" spans="1:5">
      <c r="A339" s="90">
        <v>1940</v>
      </c>
      <c r="B339" t="s">
        <v>379</v>
      </c>
      <c r="C339" s="97">
        <v>13656731.366069643</v>
      </c>
      <c r="E339" s="96"/>
    </row>
    <row r="340" spans="1:5">
      <c r="A340" s="90">
        <v>1942</v>
      </c>
      <c r="B340" t="s">
        <v>380</v>
      </c>
      <c r="C340" s="97">
        <v>12950636.796768423</v>
      </c>
      <c r="E340" s="96"/>
    </row>
    <row r="341" spans="1:5">
      <c r="A341" s="90">
        <v>1945</v>
      </c>
      <c r="B341" t="s">
        <v>381</v>
      </c>
      <c r="C341" s="97">
        <v>10853454.970898546</v>
      </c>
      <c r="E341" s="96"/>
    </row>
    <row r="342" spans="1:5">
      <c r="A342" s="90">
        <v>1948</v>
      </c>
      <c r="B342" t="s">
        <v>382</v>
      </c>
      <c r="C342" s="97">
        <v>13213361.964255176</v>
      </c>
      <c r="E342" s="96"/>
    </row>
    <row r="343" spans="1:5">
      <c r="A343" s="90">
        <v>1949</v>
      </c>
      <c r="B343" t="s">
        <v>383</v>
      </c>
      <c r="C343" s="97">
        <v>15991212.138882466</v>
      </c>
      <c r="E343" s="96"/>
    </row>
    <row r="344" spans="1:5">
      <c r="A344" s="90">
        <v>1950</v>
      </c>
      <c r="B344" t="s">
        <v>384</v>
      </c>
      <c r="C344" s="97">
        <v>8060956.5009412812</v>
      </c>
      <c r="E344" s="96"/>
    </row>
    <row r="345" spans="1:5">
      <c r="A345" s="90">
        <v>1952</v>
      </c>
      <c r="B345" t="s">
        <v>385</v>
      </c>
      <c r="C345" s="97">
        <v>29313709.729206771</v>
      </c>
      <c r="E345" s="96"/>
    </row>
    <row r="346" spans="1:5">
      <c r="A346" s="90">
        <v>1954</v>
      </c>
      <c r="B346" t="s">
        <v>591</v>
      </c>
      <c r="C346" s="97">
        <v>7580134.1129737431</v>
      </c>
      <c r="E346" s="96"/>
    </row>
    <row r="347" spans="1:5">
      <c r="A347" s="90">
        <v>1955</v>
      </c>
      <c r="B347" t="s">
        <v>386</v>
      </c>
      <c r="C347" s="97">
        <v>6382072.2275709352</v>
      </c>
      <c r="E347" s="96"/>
    </row>
    <row r="348" spans="1:5">
      <c r="A348" s="90">
        <v>1959</v>
      </c>
      <c r="B348" t="s">
        <v>592</v>
      </c>
      <c r="C348" s="97">
        <v>7988441.0710850535</v>
      </c>
      <c r="E348" s="96"/>
    </row>
    <row r="349" spans="1:5">
      <c r="A349" s="90">
        <v>1960</v>
      </c>
      <c r="B349" t="s">
        <v>593</v>
      </c>
      <c r="C349" s="97">
        <v>7743338.536547699</v>
      </c>
      <c r="E349" s="96"/>
    </row>
    <row r="350" spans="1:5">
      <c r="A350" s="90">
        <v>1961</v>
      </c>
      <c r="B350" t="s">
        <v>594</v>
      </c>
      <c r="C350" s="97">
        <v>10961676.566305846</v>
      </c>
      <c r="E350" s="96"/>
    </row>
    <row r="351" spans="1:5">
      <c r="A351" s="90">
        <v>1963</v>
      </c>
      <c r="B351" t="s">
        <v>595</v>
      </c>
      <c r="C351" s="97">
        <v>13694490.246394711</v>
      </c>
      <c r="E351" s="96"/>
    </row>
    <row r="352" spans="1:5">
      <c r="A352" s="90">
        <v>1966</v>
      </c>
      <c r="B352" t="s">
        <v>596</v>
      </c>
      <c r="C352" s="97">
        <v>16820248.619236697</v>
      </c>
      <c r="E352" s="96"/>
    </row>
    <row r="353" spans="1:5">
      <c r="A353" s="90">
        <v>1969</v>
      </c>
      <c r="B353" t="s">
        <v>597</v>
      </c>
      <c r="C353" s="97">
        <v>15474368.875142183</v>
      </c>
      <c r="E353" s="96"/>
    </row>
    <row r="354" spans="1:5">
      <c r="A354" s="90">
        <v>1970</v>
      </c>
      <c r="B354" t="s">
        <v>598</v>
      </c>
      <c r="C354" s="97">
        <v>16799486.171578161</v>
      </c>
      <c r="E354" s="96"/>
    </row>
    <row r="355" spans="1:5">
      <c r="A355" s="90">
        <v>1978</v>
      </c>
      <c r="B355" t="s">
        <v>599</v>
      </c>
      <c r="C355" s="97">
        <v>5350409.5129761808</v>
      </c>
      <c r="E355" s="96"/>
    </row>
    <row r="356" spans="1:5">
      <c r="A356" s="90">
        <v>1979</v>
      </c>
      <c r="B356" t="s">
        <v>603</v>
      </c>
      <c r="C356" s="97">
        <v>24220385.076908629</v>
      </c>
      <c r="E356" s="96"/>
    </row>
  </sheetData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2FF33-2DB5-4E0E-9DC5-B8829E7EF961}">
  <dimension ref="A1:C348"/>
  <sheetViews>
    <sheetView workbookViewId="0">
      <selection activeCell="A5" sqref="A5"/>
    </sheetView>
  </sheetViews>
  <sheetFormatPr defaultRowHeight="15"/>
  <cols>
    <col min="3" max="3" width="11" bestFit="1" customWidth="1"/>
  </cols>
  <sheetData>
    <row r="1" spans="1:3">
      <c r="C1">
        <v>6444181073.0000057</v>
      </c>
    </row>
    <row r="3" spans="1:3">
      <c r="A3" t="s">
        <v>1008</v>
      </c>
      <c r="B3" t="s">
        <v>1009</v>
      </c>
      <c r="C3" t="s">
        <v>1016</v>
      </c>
    </row>
    <row r="4" spans="1:3">
      <c r="A4">
        <v>0</v>
      </c>
      <c r="B4" t="s">
        <v>600</v>
      </c>
      <c r="C4">
        <f>SUM(C5:C348)</f>
        <v>6444181073.0000057</v>
      </c>
    </row>
    <row r="5" spans="1:3">
      <c r="A5">
        <v>14</v>
      </c>
      <c r="B5" t="s">
        <v>11</v>
      </c>
      <c r="C5">
        <v>165414499.98708501</v>
      </c>
    </row>
    <row r="6" spans="1:3">
      <c r="A6">
        <v>34</v>
      </c>
      <c r="B6" t="s">
        <v>17</v>
      </c>
      <c r="C6">
        <v>83619457.928483263</v>
      </c>
    </row>
    <row r="7" spans="1:3">
      <c r="A7">
        <v>37</v>
      </c>
      <c r="B7" t="s">
        <v>18</v>
      </c>
      <c r="C7">
        <v>15672264.52142708</v>
      </c>
    </row>
    <row r="8" spans="1:3">
      <c r="A8">
        <v>47</v>
      </c>
      <c r="B8" t="s">
        <v>19</v>
      </c>
      <c r="C8">
        <v>13979699.229404263</v>
      </c>
    </row>
    <row r="9" spans="1:3">
      <c r="A9">
        <v>50</v>
      </c>
      <c r="B9" t="s">
        <v>20</v>
      </c>
      <c r="C9">
        <v>4538735.7584567191</v>
      </c>
    </row>
    <row r="10" spans="1:3">
      <c r="A10">
        <v>59</v>
      </c>
      <c r="B10" t="s">
        <v>24</v>
      </c>
      <c r="C10">
        <v>10454557.719148651</v>
      </c>
    </row>
    <row r="11" spans="1:3">
      <c r="A11">
        <v>60</v>
      </c>
      <c r="B11" t="s">
        <v>25</v>
      </c>
      <c r="C11">
        <v>260666.02331533202</v>
      </c>
    </row>
    <row r="12" spans="1:3">
      <c r="A12">
        <v>72</v>
      </c>
      <c r="B12" t="s">
        <v>26</v>
      </c>
      <c r="C12">
        <v>8174308.9870103905</v>
      </c>
    </row>
    <row r="13" spans="1:3">
      <c r="A13">
        <v>74</v>
      </c>
      <c r="B13" t="s">
        <v>27</v>
      </c>
      <c r="C13">
        <v>20189760.315384343</v>
      </c>
    </row>
    <row r="14" spans="1:3">
      <c r="A14">
        <v>80</v>
      </c>
      <c r="B14" t="s">
        <v>29</v>
      </c>
      <c r="C14">
        <v>79064830.659599006</v>
      </c>
    </row>
    <row r="15" spans="1:3">
      <c r="A15">
        <v>85</v>
      </c>
      <c r="B15" t="s">
        <v>30</v>
      </c>
      <c r="C15">
        <v>9035377.8431729935</v>
      </c>
    </row>
    <row r="16" spans="1:3">
      <c r="A16">
        <v>86</v>
      </c>
      <c r="B16" t="s">
        <v>31</v>
      </c>
      <c r="C16">
        <v>8170274.1717173057</v>
      </c>
    </row>
    <row r="17" spans="1:3">
      <c r="A17">
        <v>88</v>
      </c>
      <c r="B17" t="s">
        <v>32</v>
      </c>
      <c r="C17">
        <v>157765.33904349332</v>
      </c>
    </row>
    <row r="18" spans="1:3">
      <c r="A18">
        <v>90</v>
      </c>
      <c r="B18" t="s">
        <v>33</v>
      </c>
      <c r="C18">
        <v>26267403.376948602</v>
      </c>
    </row>
    <row r="19" spans="1:3">
      <c r="A19">
        <v>93</v>
      </c>
      <c r="B19" t="s">
        <v>34</v>
      </c>
      <c r="C19">
        <v>353614.73392418586</v>
      </c>
    </row>
    <row r="20" spans="1:3">
      <c r="A20">
        <v>96</v>
      </c>
      <c r="B20" t="s">
        <v>35</v>
      </c>
      <c r="C20">
        <v>120169.37650164258</v>
      </c>
    </row>
    <row r="21" spans="1:3">
      <c r="A21">
        <v>98</v>
      </c>
      <c r="B21" t="s">
        <v>36</v>
      </c>
      <c r="C21">
        <v>7429612.1316493694</v>
      </c>
    </row>
    <row r="22" spans="1:3">
      <c r="A22">
        <v>106</v>
      </c>
      <c r="B22" t="s">
        <v>37</v>
      </c>
      <c r="C22">
        <v>31843233.496600993</v>
      </c>
    </row>
    <row r="23" spans="1:3">
      <c r="A23">
        <v>109</v>
      </c>
      <c r="B23" t="s">
        <v>38</v>
      </c>
      <c r="C23">
        <v>11026729.191036759</v>
      </c>
    </row>
    <row r="24" spans="1:3">
      <c r="A24">
        <v>114</v>
      </c>
      <c r="B24" t="s">
        <v>39</v>
      </c>
      <c r="C24">
        <v>51375418.019186534</v>
      </c>
    </row>
    <row r="25" spans="1:3">
      <c r="A25">
        <v>118</v>
      </c>
      <c r="B25" t="s">
        <v>40</v>
      </c>
      <c r="C25">
        <v>19538468.314970572</v>
      </c>
    </row>
    <row r="26" spans="1:3">
      <c r="A26">
        <v>119</v>
      </c>
      <c r="B26" t="s">
        <v>41</v>
      </c>
      <c r="C26">
        <v>11268315.850848678</v>
      </c>
    </row>
    <row r="27" spans="1:3">
      <c r="A27">
        <v>141</v>
      </c>
      <c r="B27" t="s">
        <v>42</v>
      </c>
      <c r="C27">
        <v>37696605.964973316</v>
      </c>
    </row>
    <row r="28" spans="1:3">
      <c r="A28">
        <v>147</v>
      </c>
      <c r="B28" t="s">
        <v>43</v>
      </c>
      <c r="C28">
        <v>4873770.4610383492</v>
      </c>
    </row>
    <row r="29" spans="1:3">
      <c r="A29">
        <v>148</v>
      </c>
      <c r="B29" t="s">
        <v>44</v>
      </c>
      <c r="C29">
        <v>4154306.2002613596</v>
      </c>
    </row>
    <row r="30" spans="1:3">
      <c r="A30">
        <v>150</v>
      </c>
      <c r="B30" t="s">
        <v>45</v>
      </c>
      <c r="C30">
        <v>39588653.331810668</v>
      </c>
    </row>
    <row r="31" spans="1:3">
      <c r="A31">
        <v>153</v>
      </c>
      <c r="B31" t="s">
        <v>46</v>
      </c>
      <c r="C31">
        <v>95287286.104048744</v>
      </c>
    </row>
    <row r="32" spans="1:3">
      <c r="A32">
        <v>158</v>
      </c>
      <c r="B32" t="s">
        <v>47</v>
      </c>
      <c r="C32">
        <v>5073897.8247197894</v>
      </c>
    </row>
    <row r="33" spans="1:3">
      <c r="A33">
        <v>160</v>
      </c>
      <c r="B33" t="s">
        <v>48</v>
      </c>
      <c r="C33">
        <v>12947569.999422818</v>
      </c>
    </row>
    <row r="34" spans="1:3">
      <c r="A34">
        <v>163</v>
      </c>
      <c r="B34" t="s">
        <v>49</v>
      </c>
      <c r="C34">
        <v>6533684.5473285904</v>
      </c>
    </row>
    <row r="35" spans="1:3">
      <c r="A35">
        <v>164</v>
      </c>
      <c r="B35" t="s">
        <v>50</v>
      </c>
      <c r="C35">
        <v>34771977.285861291</v>
      </c>
    </row>
    <row r="36" spans="1:3">
      <c r="A36">
        <v>166</v>
      </c>
      <c r="B36" t="s">
        <v>51</v>
      </c>
      <c r="C36">
        <v>12420566.469560387</v>
      </c>
    </row>
    <row r="37" spans="1:3">
      <c r="A37">
        <v>168</v>
      </c>
      <c r="B37" t="s">
        <v>52</v>
      </c>
      <c r="C37">
        <v>4918220.5641957475</v>
      </c>
    </row>
    <row r="38" spans="1:3">
      <c r="A38">
        <v>171</v>
      </c>
      <c r="B38" t="s">
        <v>53</v>
      </c>
      <c r="C38">
        <v>13954276.206521185</v>
      </c>
    </row>
    <row r="39" spans="1:3">
      <c r="A39">
        <v>173</v>
      </c>
      <c r="B39" t="s">
        <v>54</v>
      </c>
      <c r="C39">
        <v>8792053.9534558505</v>
      </c>
    </row>
    <row r="40" spans="1:3">
      <c r="A40">
        <v>175</v>
      </c>
      <c r="B40" t="s">
        <v>55</v>
      </c>
      <c r="C40">
        <v>3687251.0660858941</v>
      </c>
    </row>
    <row r="41" spans="1:3">
      <c r="A41">
        <v>177</v>
      </c>
      <c r="B41" t="s">
        <v>56</v>
      </c>
      <c r="C41">
        <v>6043238.2032757616</v>
      </c>
    </row>
    <row r="42" spans="1:3">
      <c r="A42">
        <v>180</v>
      </c>
      <c r="B42" t="s">
        <v>57</v>
      </c>
      <c r="C42">
        <v>2022141.2416042408</v>
      </c>
    </row>
    <row r="43" spans="1:3">
      <c r="A43">
        <v>183</v>
      </c>
      <c r="B43" t="s">
        <v>58</v>
      </c>
      <c r="C43">
        <v>2719971.8080377253</v>
      </c>
    </row>
    <row r="44" spans="1:3">
      <c r="A44">
        <v>184</v>
      </c>
      <c r="B44" t="s">
        <v>59</v>
      </c>
      <c r="C44">
        <v>2105206.8768577185</v>
      </c>
    </row>
    <row r="45" spans="1:3">
      <c r="A45">
        <v>189</v>
      </c>
      <c r="B45" t="s">
        <v>60</v>
      </c>
      <c r="C45">
        <v>2840461.4286850356</v>
      </c>
    </row>
    <row r="46" spans="1:3">
      <c r="A46">
        <v>193</v>
      </c>
      <c r="B46" t="s">
        <v>61</v>
      </c>
      <c r="C46">
        <v>49007902.367835931</v>
      </c>
    </row>
    <row r="47" spans="1:3">
      <c r="A47">
        <v>197</v>
      </c>
      <c r="B47" t="s">
        <v>62</v>
      </c>
      <c r="C47">
        <v>4506732.9396361616</v>
      </c>
    </row>
    <row r="48" spans="1:3">
      <c r="A48">
        <v>200</v>
      </c>
      <c r="B48" t="s">
        <v>63</v>
      </c>
      <c r="C48">
        <v>52872101.70421537</v>
      </c>
    </row>
    <row r="49" spans="1:3">
      <c r="A49">
        <v>202</v>
      </c>
      <c r="B49" t="s">
        <v>64</v>
      </c>
      <c r="C49">
        <v>110487069.28402415</v>
      </c>
    </row>
    <row r="50" spans="1:3">
      <c r="A50">
        <v>203</v>
      </c>
      <c r="B50" t="s">
        <v>65</v>
      </c>
      <c r="C50">
        <v>8494720.2905205991</v>
      </c>
    </row>
    <row r="51" spans="1:3">
      <c r="A51">
        <v>209</v>
      </c>
      <c r="B51" t="s">
        <v>66</v>
      </c>
      <c r="C51">
        <v>6029943.2198931994</v>
      </c>
    </row>
    <row r="52" spans="1:3">
      <c r="A52">
        <v>213</v>
      </c>
      <c r="B52" t="s">
        <v>67</v>
      </c>
      <c r="C52">
        <v>4562660.4188425923</v>
      </c>
    </row>
    <row r="53" spans="1:3">
      <c r="A53">
        <v>214</v>
      </c>
      <c r="B53" t="s">
        <v>68</v>
      </c>
      <c r="C53">
        <v>3652129.0182082686</v>
      </c>
    </row>
    <row r="54" spans="1:3">
      <c r="A54">
        <v>216</v>
      </c>
      <c r="B54" t="s">
        <v>69</v>
      </c>
      <c r="C54">
        <v>8011132.7454522215</v>
      </c>
    </row>
    <row r="55" spans="1:3">
      <c r="A55">
        <v>221</v>
      </c>
      <c r="B55" t="s">
        <v>70</v>
      </c>
      <c r="C55">
        <v>4033893.6196328658</v>
      </c>
    </row>
    <row r="56" spans="1:3">
      <c r="A56">
        <v>222</v>
      </c>
      <c r="B56" t="s">
        <v>71</v>
      </c>
      <c r="C56">
        <v>19778772.340235982</v>
      </c>
    </row>
    <row r="57" spans="1:3">
      <c r="A57">
        <v>225</v>
      </c>
      <c r="B57" t="s">
        <v>72</v>
      </c>
      <c r="C57">
        <v>3970502.7879935163</v>
      </c>
    </row>
    <row r="58" spans="1:3">
      <c r="A58">
        <v>226</v>
      </c>
      <c r="B58" t="s">
        <v>73</v>
      </c>
      <c r="C58">
        <v>6588079.4742668802</v>
      </c>
    </row>
    <row r="59" spans="1:3">
      <c r="A59">
        <v>228</v>
      </c>
      <c r="B59" t="s">
        <v>74</v>
      </c>
      <c r="C59">
        <v>26749739.18813904</v>
      </c>
    </row>
    <row r="60" spans="1:3">
      <c r="A60">
        <v>230</v>
      </c>
      <c r="B60" t="s">
        <v>75</v>
      </c>
      <c r="C60">
        <v>4460677.4982864335</v>
      </c>
    </row>
    <row r="61" spans="1:3">
      <c r="A61">
        <v>232</v>
      </c>
      <c r="B61" t="s">
        <v>76</v>
      </c>
      <c r="C61">
        <v>7225171.6473234855</v>
      </c>
    </row>
    <row r="62" spans="1:3">
      <c r="A62">
        <v>233</v>
      </c>
      <c r="B62" t="s">
        <v>77</v>
      </c>
      <c r="C62">
        <v>5606718.8066961318</v>
      </c>
    </row>
    <row r="63" spans="1:3">
      <c r="A63">
        <v>243</v>
      </c>
      <c r="B63" t="s">
        <v>79</v>
      </c>
      <c r="C63">
        <v>13084254.063235542</v>
      </c>
    </row>
    <row r="64" spans="1:3">
      <c r="A64">
        <v>244</v>
      </c>
      <c r="B64" t="s">
        <v>80</v>
      </c>
      <c r="C64">
        <v>1609230.848756786</v>
      </c>
    </row>
    <row r="65" spans="1:3">
      <c r="A65">
        <v>246</v>
      </c>
      <c r="B65" t="s">
        <v>81</v>
      </c>
      <c r="C65">
        <v>2878006.075732782</v>
      </c>
    </row>
    <row r="66" spans="1:3">
      <c r="A66">
        <v>252</v>
      </c>
      <c r="B66" t="s">
        <v>82</v>
      </c>
      <c r="C66">
        <v>3795050.0007693162</v>
      </c>
    </row>
    <row r="67" spans="1:3">
      <c r="A67">
        <v>262</v>
      </c>
      <c r="B67" t="s">
        <v>83</v>
      </c>
      <c r="C67">
        <v>6502282.4627750814</v>
      </c>
    </row>
    <row r="68" spans="1:3">
      <c r="A68">
        <v>263</v>
      </c>
      <c r="B68" t="s">
        <v>84</v>
      </c>
      <c r="C68">
        <v>4083117.639351035</v>
      </c>
    </row>
    <row r="69" spans="1:3">
      <c r="A69">
        <v>267</v>
      </c>
      <c r="B69" t="s">
        <v>85</v>
      </c>
      <c r="C69">
        <v>7247333.0255009299</v>
      </c>
    </row>
    <row r="70" spans="1:3">
      <c r="A70">
        <v>268</v>
      </c>
      <c r="B70" t="s">
        <v>86</v>
      </c>
      <c r="C70">
        <v>107128394.12355717</v>
      </c>
    </row>
    <row r="71" spans="1:3">
      <c r="A71">
        <v>269</v>
      </c>
      <c r="B71" t="s">
        <v>87</v>
      </c>
      <c r="C71">
        <v>4321864.0764927613</v>
      </c>
    </row>
    <row r="72" spans="1:3">
      <c r="A72">
        <v>273</v>
      </c>
      <c r="B72" t="s">
        <v>88</v>
      </c>
      <c r="C72">
        <v>3336847.0789921903</v>
      </c>
    </row>
    <row r="73" spans="1:3">
      <c r="A73">
        <v>274</v>
      </c>
      <c r="B73" t="s">
        <v>89</v>
      </c>
      <c r="C73">
        <v>8911949.4200477041</v>
      </c>
    </row>
    <row r="74" spans="1:3">
      <c r="A74">
        <v>275</v>
      </c>
      <c r="B74" t="s">
        <v>90</v>
      </c>
      <c r="C74">
        <v>14301287.570626481</v>
      </c>
    </row>
    <row r="75" spans="1:3">
      <c r="A75">
        <v>277</v>
      </c>
      <c r="B75" t="s">
        <v>91</v>
      </c>
      <c r="C75">
        <v>58710.242549499373</v>
      </c>
    </row>
    <row r="76" spans="1:3">
      <c r="A76">
        <v>279</v>
      </c>
      <c r="B76" t="s">
        <v>92</v>
      </c>
      <c r="C76">
        <v>1199528.7578061817</v>
      </c>
    </row>
    <row r="77" spans="1:3">
      <c r="A77">
        <v>281</v>
      </c>
      <c r="B77" t="s">
        <v>93</v>
      </c>
      <c r="C77">
        <v>18274444.698107105</v>
      </c>
    </row>
    <row r="78" spans="1:3">
      <c r="A78">
        <v>285</v>
      </c>
      <c r="B78" t="s">
        <v>94</v>
      </c>
      <c r="C78">
        <v>3812462.786669577</v>
      </c>
    </row>
    <row r="79" spans="1:3">
      <c r="A79">
        <v>289</v>
      </c>
      <c r="B79" t="s">
        <v>95</v>
      </c>
      <c r="C79">
        <v>12473844.757111182</v>
      </c>
    </row>
    <row r="80" spans="1:3">
      <c r="A80">
        <v>293</v>
      </c>
      <c r="B80" t="s">
        <v>96</v>
      </c>
      <c r="C80">
        <v>5286352.8065690417</v>
      </c>
    </row>
    <row r="81" spans="1:3">
      <c r="A81">
        <v>294</v>
      </c>
      <c r="B81" t="s">
        <v>97</v>
      </c>
      <c r="C81">
        <v>8717227.8647616543</v>
      </c>
    </row>
    <row r="82" spans="1:3">
      <c r="A82">
        <v>296</v>
      </c>
      <c r="B82" t="s">
        <v>98</v>
      </c>
      <c r="C82">
        <v>10634393.16463536</v>
      </c>
    </row>
    <row r="83" spans="1:3">
      <c r="A83">
        <v>297</v>
      </c>
      <c r="B83" t="s">
        <v>99</v>
      </c>
      <c r="C83">
        <v>5174811.3727845205</v>
      </c>
    </row>
    <row r="84" spans="1:3">
      <c r="A84">
        <v>299</v>
      </c>
      <c r="B84" t="s">
        <v>100</v>
      </c>
      <c r="C84">
        <v>11230848.396187736</v>
      </c>
    </row>
    <row r="85" spans="1:3">
      <c r="A85">
        <v>301</v>
      </c>
      <c r="B85" t="s">
        <v>101</v>
      </c>
      <c r="C85">
        <v>20848052.375405286</v>
      </c>
    </row>
    <row r="86" spans="1:3">
      <c r="A86">
        <v>302</v>
      </c>
      <c r="B86" t="s">
        <v>102</v>
      </c>
      <c r="C86">
        <v>4490110.4377292125</v>
      </c>
    </row>
    <row r="87" spans="1:3">
      <c r="A87">
        <v>303</v>
      </c>
      <c r="B87" t="s">
        <v>103</v>
      </c>
      <c r="C87">
        <v>10404066.676568717</v>
      </c>
    </row>
    <row r="88" spans="1:3">
      <c r="A88">
        <v>307</v>
      </c>
      <c r="B88" t="s">
        <v>105</v>
      </c>
      <c r="C88">
        <v>50137726.300488278</v>
      </c>
    </row>
    <row r="89" spans="1:3">
      <c r="A89">
        <v>308</v>
      </c>
      <c r="B89" t="s">
        <v>106</v>
      </c>
      <c r="C89">
        <v>5444006.7773827584</v>
      </c>
    </row>
    <row r="90" spans="1:3">
      <c r="A90">
        <v>310</v>
      </c>
      <c r="B90" t="s">
        <v>107</v>
      </c>
      <c r="C90">
        <v>9800864.8371057659</v>
      </c>
    </row>
    <row r="91" spans="1:3">
      <c r="A91">
        <v>312</v>
      </c>
      <c r="B91" t="s">
        <v>108</v>
      </c>
      <c r="C91">
        <v>2069758.3587684294</v>
      </c>
    </row>
    <row r="92" spans="1:3">
      <c r="A92">
        <v>313</v>
      </c>
      <c r="B92" t="s">
        <v>109</v>
      </c>
      <c r="C92">
        <v>2725503.4504662557</v>
      </c>
    </row>
    <row r="93" spans="1:3">
      <c r="A93">
        <v>317</v>
      </c>
      <c r="B93" t="s">
        <v>110</v>
      </c>
      <c r="C93">
        <v>1304738.5726850561</v>
      </c>
    </row>
    <row r="94" spans="1:3">
      <c r="A94">
        <v>321</v>
      </c>
      <c r="B94" t="s">
        <v>111</v>
      </c>
      <c r="C94">
        <v>7919123.0189045621</v>
      </c>
    </row>
    <row r="95" spans="1:3">
      <c r="A95">
        <v>327</v>
      </c>
      <c r="B95" t="s">
        <v>112</v>
      </c>
      <c r="C95">
        <v>4721228.049262194</v>
      </c>
    </row>
    <row r="96" spans="1:3">
      <c r="A96">
        <v>331</v>
      </c>
      <c r="B96" t="s">
        <v>113</v>
      </c>
      <c r="C96">
        <v>2188920.4934025197</v>
      </c>
    </row>
    <row r="97" spans="1:3">
      <c r="A97">
        <v>335</v>
      </c>
      <c r="B97" t="s">
        <v>114</v>
      </c>
      <c r="C97">
        <v>1753279.5156638913</v>
      </c>
    </row>
    <row r="98" spans="1:3">
      <c r="A98">
        <v>339</v>
      </c>
      <c r="B98" t="s">
        <v>115</v>
      </c>
      <c r="C98">
        <v>419361.49201890582</v>
      </c>
    </row>
    <row r="99" spans="1:3">
      <c r="A99">
        <v>340</v>
      </c>
      <c r="B99" t="s">
        <v>116</v>
      </c>
      <c r="C99">
        <v>3921395.385450494</v>
      </c>
    </row>
    <row r="100" spans="1:3">
      <c r="A100">
        <v>342</v>
      </c>
      <c r="B100" t="s">
        <v>117</v>
      </c>
      <c r="C100">
        <v>11294677.413803419</v>
      </c>
    </row>
    <row r="101" spans="1:3">
      <c r="A101">
        <v>344</v>
      </c>
      <c r="B101" t="s">
        <v>118</v>
      </c>
      <c r="C101">
        <v>150306869.23878849</v>
      </c>
    </row>
    <row r="102" spans="1:3">
      <c r="A102">
        <v>345</v>
      </c>
      <c r="B102" t="s">
        <v>119</v>
      </c>
      <c r="C102">
        <v>20532400.530328143</v>
      </c>
    </row>
    <row r="103" spans="1:3">
      <c r="A103">
        <v>351</v>
      </c>
      <c r="B103" t="s">
        <v>120</v>
      </c>
      <c r="C103">
        <v>1558991.1967766173</v>
      </c>
    </row>
    <row r="104" spans="1:3">
      <c r="A104">
        <v>352</v>
      </c>
      <c r="B104" t="s">
        <v>121</v>
      </c>
      <c r="C104">
        <v>4244701.4624512447</v>
      </c>
    </row>
    <row r="105" spans="1:3">
      <c r="A105">
        <v>353</v>
      </c>
      <c r="B105" t="s">
        <v>122</v>
      </c>
      <c r="C105">
        <v>7804513.6102242284</v>
      </c>
    </row>
    <row r="106" spans="1:3">
      <c r="A106">
        <v>355</v>
      </c>
      <c r="B106" t="s">
        <v>123</v>
      </c>
      <c r="C106">
        <v>20382831.612821389</v>
      </c>
    </row>
    <row r="107" spans="1:3">
      <c r="A107">
        <v>356</v>
      </c>
      <c r="B107" t="s">
        <v>124</v>
      </c>
      <c r="C107">
        <v>18217020.218394462</v>
      </c>
    </row>
    <row r="108" spans="1:3">
      <c r="A108">
        <v>358</v>
      </c>
      <c r="B108" t="s">
        <v>125</v>
      </c>
      <c r="C108">
        <v>4293026.120000991</v>
      </c>
    </row>
    <row r="109" spans="1:3">
      <c r="A109">
        <v>361</v>
      </c>
      <c r="B109" t="s">
        <v>126</v>
      </c>
      <c r="C109">
        <v>41254943.95177874</v>
      </c>
    </row>
    <row r="110" spans="1:3">
      <c r="A110">
        <v>362</v>
      </c>
      <c r="B110" t="s">
        <v>127</v>
      </c>
      <c r="C110">
        <v>23158967.946148071</v>
      </c>
    </row>
    <row r="111" spans="1:3">
      <c r="A111">
        <v>363</v>
      </c>
      <c r="B111" t="s">
        <v>128</v>
      </c>
      <c r="C111">
        <v>643245289.45038319</v>
      </c>
    </row>
    <row r="112" spans="1:3">
      <c r="A112">
        <v>373</v>
      </c>
      <c r="B112" t="s">
        <v>130</v>
      </c>
      <c r="C112">
        <v>4812457.2911850521</v>
      </c>
    </row>
    <row r="113" spans="1:3">
      <c r="A113">
        <v>375</v>
      </c>
      <c r="B113" t="s">
        <v>131</v>
      </c>
      <c r="C113">
        <v>15990991.989379587</v>
      </c>
    </row>
    <row r="114" spans="1:3">
      <c r="A114">
        <v>376</v>
      </c>
      <c r="B114" t="s">
        <v>132</v>
      </c>
      <c r="C114">
        <v>1640202.509091205</v>
      </c>
    </row>
    <row r="115" spans="1:3">
      <c r="A115">
        <v>377</v>
      </c>
      <c r="B115" t="s">
        <v>133</v>
      </c>
      <c r="C115">
        <v>2986793.7179608676</v>
      </c>
    </row>
    <row r="116" spans="1:3">
      <c r="A116">
        <v>383</v>
      </c>
      <c r="B116" t="s">
        <v>134</v>
      </c>
      <c r="C116">
        <v>5258943.2125424817</v>
      </c>
    </row>
    <row r="117" spans="1:3">
      <c r="A117">
        <v>384</v>
      </c>
      <c r="B117" t="s">
        <v>135</v>
      </c>
      <c r="C117">
        <v>7569569.4674660685</v>
      </c>
    </row>
    <row r="118" spans="1:3">
      <c r="A118">
        <v>385</v>
      </c>
      <c r="B118" t="s">
        <v>136</v>
      </c>
      <c r="C118">
        <v>4632249.3109541154</v>
      </c>
    </row>
    <row r="119" spans="1:3">
      <c r="A119">
        <v>388</v>
      </c>
      <c r="B119" t="s">
        <v>137</v>
      </c>
      <c r="C119">
        <v>5119914.4992720345</v>
      </c>
    </row>
    <row r="120" spans="1:3">
      <c r="A120">
        <v>392</v>
      </c>
      <c r="B120" t="s">
        <v>138</v>
      </c>
      <c r="C120">
        <v>58619866.785684787</v>
      </c>
    </row>
    <row r="121" spans="1:3">
      <c r="A121">
        <v>394</v>
      </c>
      <c r="B121" t="s">
        <v>140</v>
      </c>
      <c r="C121">
        <v>32171819.580659933</v>
      </c>
    </row>
    <row r="122" spans="1:3">
      <c r="A122">
        <v>396</v>
      </c>
      <c r="B122" t="s">
        <v>141</v>
      </c>
      <c r="C122">
        <v>11836531.847469393</v>
      </c>
    </row>
    <row r="123" spans="1:3">
      <c r="A123">
        <v>397</v>
      </c>
      <c r="B123" t="s">
        <v>142</v>
      </c>
      <c r="C123">
        <v>3771596.5418261853</v>
      </c>
    </row>
    <row r="124" spans="1:3">
      <c r="A124">
        <v>399</v>
      </c>
      <c r="B124" t="s">
        <v>144</v>
      </c>
      <c r="C124">
        <v>3770242.8959489614</v>
      </c>
    </row>
    <row r="125" spans="1:3">
      <c r="A125">
        <v>400</v>
      </c>
      <c r="B125" t="s">
        <v>145</v>
      </c>
      <c r="C125">
        <v>27733917.927749019</v>
      </c>
    </row>
    <row r="126" spans="1:3">
      <c r="A126">
        <v>402</v>
      </c>
      <c r="B126" t="s">
        <v>146</v>
      </c>
      <c r="C126">
        <v>32179628.547238186</v>
      </c>
    </row>
    <row r="127" spans="1:3">
      <c r="A127">
        <v>405</v>
      </c>
      <c r="B127" t="s">
        <v>147</v>
      </c>
      <c r="C127">
        <v>25993429.452091306</v>
      </c>
    </row>
    <row r="128" spans="1:3">
      <c r="A128">
        <v>406</v>
      </c>
      <c r="B128" t="s">
        <v>148</v>
      </c>
      <c r="C128">
        <v>10929198.850339837</v>
      </c>
    </row>
    <row r="129" spans="1:3">
      <c r="A129">
        <v>415</v>
      </c>
      <c r="B129" t="s">
        <v>149</v>
      </c>
      <c r="C129">
        <v>1949808.3007408557</v>
      </c>
    </row>
    <row r="130" spans="1:3">
      <c r="A130">
        <v>417</v>
      </c>
      <c r="B130" t="s">
        <v>1010</v>
      </c>
      <c r="C130">
        <v>1839775.7832400021</v>
      </c>
    </row>
    <row r="131" spans="1:3">
      <c r="A131">
        <v>420</v>
      </c>
      <c r="B131" t="s">
        <v>152</v>
      </c>
      <c r="C131">
        <v>9442763.1430003755</v>
      </c>
    </row>
    <row r="132" spans="1:3">
      <c r="A132">
        <v>431</v>
      </c>
      <c r="B132" t="s">
        <v>153</v>
      </c>
      <c r="C132">
        <v>1556010.4339169855</v>
      </c>
    </row>
    <row r="133" spans="1:3">
      <c r="A133">
        <v>432</v>
      </c>
      <c r="B133" t="s">
        <v>154</v>
      </c>
      <c r="C133">
        <v>1390038.34736457</v>
      </c>
    </row>
    <row r="134" spans="1:3">
      <c r="A134">
        <v>437</v>
      </c>
      <c r="B134" t="s">
        <v>155</v>
      </c>
      <c r="C134">
        <v>2837162.949881033</v>
      </c>
    </row>
    <row r="135" spans="1:3">
      <c r="A135">
        <v>439</v>
      </c>
      <c r="B135" t="s">
        <v>156</v>
      </c>
      <c r="C135">
        <v>23797972.32307696</v>
      </c>
    </row>
    <row r="136" spans="1:3">
      <c r="A136">
        <v>441</v>
      </c>
      <c r="B136" t="s">
        <v>157</v>
      </c>
      <c r="C136">
        <v>8592038.3217069376</v>
      </c>
    </row>
    <row r="137" spans="1:3">
      <c r="A137">
        <v>448</v>
      </c>
      <c r="B137" t="s">
        <v>158</v>
      </c>
      <c r="C137">
        <v>1825993.1853460316</v>
      </c>
    </row>
    <row r="138" spans="1:3">
      <c r="A138">
        <v>450</v>
      </c>
      <c r="B138" t="s">
        <v>159</v>
      </c>
      <c r="C138">
        <v>2188283.8967621424</v>
      </c>
    </row>
    <row r="139" spans="1:3">
      <c r="A139">
        <v>451</v>
      </c>
      <c r="B139" t="s">
        <v>160</v>
      </c>
      <c r="C139">
        <v>5807318.1763337879</v>
      </c>
    </row>
    <row r="140" spans="1:3">
      <c r="A140">
        <v>453</v>
      </c>
      <c r="B140" t="s">
        <v>161</v>
      </c>
      <c r="C140">
        <v>22610945.143488917</v>
      </c>
    </row>
    <row r="141" spans="1:3">
      <c r="A141">
        <v>473</v>
      </c>
      <c r="B141" t="s">
        <v>163</v>
      </c>
      <c r="C141">
        <v>5877693.7710982887</v>
      </c>
    </row>
    <row r="142" spans="1:3">
      <c r="A142">
        <v>479</v>
      </c>
      <c r="B142" t="s">
        <v>164</v>
      </c>
      <c r="C142">
        <v>60147717.733331762</v>
      </c>
    </row>
    <row r="143" spans="1:3">
      <c r="A143">
        <v>482</v>
      </c>
      <c r="B143" t="s">
        <v>165</v>
      </c>
      <c r="C143">
        <v>5721602.9531740174</v>
      </c>
    </row>
    <row r="144" spans="1:3">
      <c r="A144">
        <v>484</v>
      </c>
      <c r="B144" t="s">
        <v>166</v>
      </c>
      <c r="C144">
        <v>26589786.006896906</v>
      </c>
    </row>
    <row r="145" spans="1:3">
      <c r="A145">
        <v>489</v>
      </c>
      <c r="B145" t="s">
        <v>167</v>
      </c>
      <c r="C145">
        <v>8127364.4270146694</v>
      </c>
    </row>
    <row r="146" spans="1:3">
      <c r="A146">
        <v>498</v>
      </c>
      <c r="B146" t="s">
        <v>168</v>
      </c>
      <c r="C146">
        <v>2977158.1270803805</v>
      </c>
    </row>
    <row r="147" spans="1:3">
      <c r="A147">
        <v>501</v>
      </c>
      <c r="B147" t="s">
        <v>169</v>
      </c>
      <c r="C147">
        <v>3264355.455033537</v>
      </c>
    </row>
    <row r="148" spans="1:3">
      <c r="A148">
        <v>502</v>
      </c>
      <c r="B148" t="s">
        <v>170</v>
      </c>
      <c r="C148">
        <v>33430680.127390373</v>
      </c>
    </row>
    <row r="149" spans="1:3">
      <c r="A149">
        <v>503</v>
      </c>
      <c r="B149" t="s">
        <v>171</v>
      </c>
      <c r="C149">
        <v>51776725.915636212</v>
      </c>
    </row>
    <row r="150" spans="1:3">
      <c r="A150">
        <v>505</v>
      </c>
      <c r="B150" t="s">
        <v>172</v>
      </c>
      <c r="C150">
        <v>59766326.182201356</v>
      </c>
    </row>
    <row r="151" spans="1:3">
      <c r="A151">
        <v>512</v>
      </c>
      <c r="B151" t="s">
        <v>173</v>
      </c>
      <c r="C151">
        <v>14418786.473177401</v>
      </c>
    </row>
    <row r="152" spans="1:3">
      <c r="A152">
        <v>513</v>
      </c>
      <c r="B152" t="s">
        <v>174</v>
      </c>
      <c r="C152">
        <v>27039179.372240681</v>
      </c>
    </row>
    <row r="153" spans="1:3">
      <c r="A153">
        <v>518</v>
      </c>
      <c r="B153" t="s">
        <v>1011</v>
      </c>
      <c r="C153">
        <v>387234340.56452674</v>
      </c>
    </row>
    <row r="154" spans="1:3">
      <c r="A154">
        <v>523</v>
      </c>
      <c r="B154" t="s">
        <v>176</v>
      </c>
      <c r="C154">
        <v>2449460.8017722168</v>
      </c>
    </row>
    <row r="155" spans="1:3">
      <c r="A155">
        <v>530</v>
      </c>
      <c r="B155" t="s">
        <v>177</v>
      </c>
      <c r="C155">
        <v>12245749.273362231</v>
      </c>
    </row>
    <row r="156" spans="1:3">
      <c r="A156">
        <v>531</v>
      </c>
      <c r="B156" t="s">
        <v>178</v>
      </c>
      <c r="C156">
        <v>5318636.8983023241</v>
      </c>
    </row>
    <row r="157" spans="1:3">
      <c r="A157">
        <v>532</v>
      </c>
      <c r="B157" t="s">
        <v>179</v>
      </c>
      <c r="C157">
        <v>4000785.9449952715</v>
      </c>
    </row>
    <row r="158" spans="1:3">
      <c r="A158">
        <v>534</v>
      </c>
      <c r="B158" t="s">
        <v>180</v>
      </c>
      <c r="C158">
        <v>3912562.8404960679</v>
      </c>
    </row>
    <row r="159" spans="1:3">
      <c r="A159">
        <v>537</v>
      </c>
      <c r="B159" t="s">
        <v>181</v>
      </c>
      <c r="C159">
        <v>13495383.833329126</v>
      </c>
    </row>
    <row r="160" spans="1:3">
      <c r="A160">
        <v>542</v>
      </c>
      <c r="B160" t="s">
        <v>182</v>
      </c>
      <c r="C160">
        <v>7809627.0895374091</v>
      </c>
    </row>
    <row r="161" spans="1:3">
      <c r="A161">
        <v>546</v>
      </c>
      <c r="B161" t="s">
        <v>184</v>
      </c>
      <c r="C161">
        <v>53185029.108331576</v>
      </c>
    </row>
    <row r="162" spans="1:3">
      <c r="A162">
        <v>547</v>
      </c>
      <c r="B162" t="s">
        <v>185</v>
      </c>
      <c r="C162">
        <v>5741846.2127966201</v>
      </c>
    </row>
    <row r="163" spans="1:3">
      <c r="A163">
        <v>553</v>
      </c>
      <c r="B163" t="s">
        <v>186</v>
      </c>
      <c r="C163">
        <v>3722993.2159121251</v>
      </c>
    </row>
    <row r="164" spans="1:3">
      <c r="A164">
        <v>556</v>
      </c>
      <c r="B164" t="s">
        <v>187</v>
      </c>
      <c r="C164">
        <v>12803053.194084916</v>
      </c>
    </row>
    <row r="165" spans="1:3">
      <c r="A165">
        <v>569</v>
      </c>
      <c r="B165" t="s">
        <v>188</v>
      </c>
      <c r="C165">
        <v>3923540.4880238627</v>
      </c>
    </row>
    <row r="166" spans="1:3">
      <c r="A166">
        <v>575</v>
      </c>
      <c r="B166" t="s">
        <v>189</v>
      </c>
      <c r="C166">
        <v>8224711.3196465876</v>
      </c>
    </row>
    <row r="167" spans="1:3">
      <c r="A167">
        <v>579</v>
      </c>
      <c r="B167" t="s">
        <v>191</v>
      </c>
      <c r="C167">
        <v>4847866.2642733827</v>
      </c>
    </row>
    <row r="168" spans="1:3">
      <c r="A168">
        <v>589</v>
      </c>
      <c r="B168" t="s">
        <v>195</v>
      </c>
      <c r="C168">
        <v>1289181.9730322314</v>
      </c>
    </row>
    <row r="169" spans="1:3">
      <c r="A169">
        <v>590</v>
      </c>
      <c r="B169" t="s">
        <v>196</v>
      </c>
      <c r="C169">
        <v>8097267.3938453989</v>
      </c>
    </row>
    <row r="170" spans="1:3">
      <c r="A170">
        <v>597</v>
      </c>
      <c r="B170" t="s">
        <v>197</v>
      </c>
      <c r="C170">
        <v>13893333.433334773</v>
      </c>
    </row>
    <row r="171" spans="1:3">
      <c r="A171">
        <v>599</v>
      </c>
      <c r="B171" t="s">
        <v>198</v>
      </c>
      <c r="C171">
        <v>561739542.37563884</v>
      </c>
    </row>
    <row r="172" spans="1:3">
      <c r="A172">
        <v>603</v>
      </c>
      <c r="B172" t="s">
        <v>199</v>
      </c>
      <c r="C172">
        <v>22651209.091429383</v>
      </c>
    </row>
    <row r="173" spans="1:3">
      <c r="A173">
        <v>606</v>
      </c>
      <c r="B173" t="s">
        <v>200</v>
      </c>
      <c r="C173">
        <v>39628746.8652732</v>
      </c>
    </row>
    <row r="174" spans="1:3">
      <c r="A174">
        <v>610</v>
      </c>
      <c r="B174" t="s">
        <v>201</v>
      </c>
      <c r="C174">
        <v>7848624.692370344</v>
      </c>
    </row>
    <row r="175" spans="1:3">
      <c r="A175">
        <v>613</v>
      </c>
      <c r="B175" t="s">
        <v>203</v>
      </c>
      <c r="C175">
        <v>4962304.4754907452</v>
      </c>
    </row>
    <row r="176" spans="1:3">
      <c r="A176">
        <v>614</v>
      </c>
      <c r="B176" t="s">
        <v>204</v>
      </c>
      <c r="C176">
        <v>1834245.3993997546</v>
      </c>
    </row>
    <row r="177" spans="1:3">
      <c r="A177">
        <v>622</v>
      </c>
      <c r="B177" t="s">
        <v>207</v>
      </c>
      <c r="C177">
        <v>39445575.0192663</v>
      </c>
    </row>
    <row r="178" spans="1:3">
      <c r="A178">
        <v>626</v>
      </c>
      <c r="B178" t="s">
        <v>208</v>
      </c>
      <c r="C178">
        <v>4917720.1797627937</v>
      </c>
    </row>
    <row r="179" spans="1:3">
      <c r="A179">
        <v>627</v>
      </c>
      <c r="B179" t="s">
        <v>209</v>
      </c>
      <c r="C179">
        <v>5610532.6192646548</v>
      </c>
    </row>
    <row r="180" spans="1:3">
      <c r="A180">
        <v>629</v>
      </c>
      <c r="B180" t="s">
        <v>210</v>
      </c>
      <c r="C180">
        <v>7375639.0424137078</v>
      </c>
    </row>
    <row r="181" spans="1:3">
      <c r="A181">
        <v>632</v>
      </c>
      <c r="B181" t="s">
        <v>211</v>
      </c>
      <c r="C181">
        <v>9007405.7133390736</v>
      </c>
    </row>
    <row r="182" spans="1:3">
      <c r="A182">
        <v>637</v>
      </c>
      <c r="B182" t="s">
        <v>212</v>
      </c>
      <c r="C182">
        <v>46103617.567898564</v>
      </c>
    </row>
    <row r="183" spans="1:3">
      <c r="A183">
        <v>638</v>
      </c>
      <c r="B183" t="s">
        <v>213</v>
      </c>
      <c r="C183">
        <v>787272.44479179231</v>
      </c>
    </row>
    <row r="184" spans="1:3">
      <c r="A184">
        <v>642</v>
      </c>
      <c r="B184" t="s">
        <v>214</v>
      </c>
      <c r="C184">
        <v>18372075.368133083</v>
      </c>
    </row>
    <row r="185" spans="1:3">
      <c r="A185">
        <v>654</v>
      </c>
      <c r="B185" t="s">
        <v>215</v>
      </c>
      <c r="C185">
        <v>3379294.5750920926</v>
      </c>
    </row>
    <row r="186" spans="1:3">
      <c r="A186">
        <v>664</v>
      </c>
      <c r="B186" t="s">
        <v>216</v>
      </c>
      <c r="C186">
        <v>12807811.208420275</v>
      </c>
    </row>
    <row r="187" spans="1:3">
      <c r="A187">
        <v>668</v>
      </c>
      <c r="B187" t="s">
        <v>217</v>
      </c>
      <c r="C187">
        <v>3348600.0090064742</v>
      </c>
    </row>
    <row r="188" spans="1:3">
      <c r="A188">
        <v>677</v>
      </c>
      <c r="B188" t="s">
        <v>218</v>
      </c>
      <c r="C188">
        <v>5258614.4988051485</v>
      </c>
    </row>
    <row r="189" spans="1:3">
      <c r="A189">
        <v>678</v>
      </c>
      <c r="B189" t="s">
        <v>219</v>
      </c>
      <c r="C189">
        <v>1404705.8772596878</v>
      </c>
    </row>
    <row r="190" spans="1:3">
      <c r="A190">
        <v>687</v>
      </c>
      <c r="B190" t="s">
        <v>220</v>
      </c>
      <c r="C190">
        <v>19580441.736969396</v>
      </c>
    </row>
    <row r="191" spans="1:3">
      <c r="A191">
        <v>703</v>
      </c>
      <c r="B191" t="s">
        <v>222</v>
      </c>
      <c r="C191">
        <v>3932417.171382498</v>
      </c>
    </row>
    <row r="192" spans="1:3">
      <c r="A192">
        <v>715</v>
      </c>
      <c r="B192" t="s">
        <v>224</v>
      </c>
      <c r="C192">
        <v>15850022.470243223</v>
      </c>
    </row>
    <row r="193" spans="1:3">
      <c r="A193">
        <v>716</v>
      </c>
      <c r="B193" t="s">
        <v>225</v>
      </c>
      <c r="C193">
        <v>5236139.8596037161</v>
      </c>
    </row>
    <row r="194" spans="1:3">
      <c r="A194">
        <v>717</v>
      </c>
      <c r="B194" t="s">
        <v>226</v>
      </c>
      <c r="C194">
        <v>2646331.5191079513</v>
      </c>
    </row>
    <row r="195" spans="1:3">
      <c r="A195">
        <v>718</v>
      </c>
      <c r="B195" t="s">
        <v>227</v>
      </c>
      <c r="C195">
        <v>24916738.046598274</v>
      </c>
    </row>
    <row r="196" spans="1:3">
      <c r="A196">
        <v>736</v>
      </c>
      <c r="B196" t="s">
        <v>229</v>
      </c>
      <c r="C196">
        <v>7619868.5209282469</v>
      </c>
    </row>
    <row r="197" spans="1:3">
      <c r="A197">
        <v>737</v>
      </c>
      <c r="B197" t="s">
        <v>230</v>
      </c>
      <c r="C197">
        <v>8754962.0947824791</v>
      </c>
    </row>
    <row r="198" spans="1:3">
      <c r="A198">
        <v>743</v>
      </c>
      <c r="B198" t="s">
        <v>232</v>
      </c>
      <c r="C198">
        <v>3044190.6354671651</v>
      </c>
    </row>
    <row r="199" spans="1:3">
      <c r="A199">
        <v>744</v>
      </c>
      <c r="B199" t="s">
        <v>233</v>
      </c>
      <c r="C199">
        <v>1004669.5043417105</v>
      </c>
    </row>
    <row r="200" spans="1:3">
      <c r="A200">
        <v>748</v>
      </c>
      <c r="B200" t="s">
        <v>234</v>
      </c>
      <c r="C200">
        <v>30571594.338463567</v>
      </c>
    </row>
    <row r="201" spans="1:3">
      <c r="A201">
        <v>753</v>
      </c>
      <c r="B201" t="s">
        <v>235</v>
      </c>
      <c r="C201">
        <v>6401198.7025619717</v>
      </c>
    </row>
    <row r="202" spans="1:3">
      <c r="A202">
        <v>755</v>
      </c>
      <c r="B202" t="s">
        <v>236</v>
      </c>
      <c r="C202">
        <v>1437810.9183405838</v>
      </c>
    </row>
    <row r="203" spans="1:3">
      <c r="A203">
        <v>757</v>
      </c>
      <c r="B203" t="s">
        <v>238</v>
      </c>
      <c r="C203">
        <v>7863851.6563479425</v>
      </c>
    </row>
    <row r="204" spans="1:3">
      <c r="A204">
        <v>758</v>
      </c>
      <c r="B204" t="s">
        <v>239</v>
      </c>
      <c r="C204">
        <v>71046620.971036553</v>
      </c>
    </row>
    <row r="205" spans="1:3">
      <c r="A205">
        <v>762</v>
      </c>
      <c r="B205" t="s">
        <v>240</v>
      </c>
      <c r="C205">
        <v>6549983.2545096781</v>
      </c>
    </row>
    <row r="206" spans="1:3">
      <c r="A206">
        <v>765</v>
      </c>
      <c r="B206" t="s">
        <v>241</v>
      </c>
      <c r="C206">
        <v>7101602.5399185987</v>
      </c>
    </row>
    <row r="207" spans="1:3">
      <c r="A207">
        <v>766</v>
      </c>
      <c r="B207" t="s">
        <v>242</v>
      </c>
      <c r="C207">
        <v>4819029.7159173703</v>
      </c>
    </row>
    <row r="208" spans="1:3">
      <c r="A208">
        <v>770</v>
      </c>
      <c r="B208" t="s">
        <v>243</v>
      </c>
      <c r="C208">
        <v>2195890.1927519063</v>
      </c>
    </row>
    <row r="209" spans="1:3">
      <c r="A209">
        <v>772</v>
      </c>
      <c r="B209" t="s">
        <v>244</v>
      </c>
      <c r="C209">
        <v>114912302.70637666</v>
      </c>
    </row>
    <row r="210" spans="1:3">
      <c r="A210">
        <v>777</v>
      </c>
      <c r="B210" t="s">
        <v>245</v>
      </c>
      <c r="C210">
        <v>10956134.0703023</v>
      </c>
    </row>
    <row r="211" spans="1:3">
      <c r="A211">
        <v>779</v>
      </c>
      <c r="B211" t="s">
        <v>246</v>
      </c>
      <c r="C211">
        <v>5004850.0952320835</v>
      </c>
    </row>
    <row r="212" spans="1:3">
      <c r="A212">
        <v>784</v>
      </c>
      <c r="B212" t="s">
        <v>247</v>
      </c>
      <c r="C212">
        <v>6302161.5103585953</v>
      </c>
    </row>
    <row r="213" spans="1:3">
      <c r="A213">
        <v>785</v>
      </c>
      <c r="B213" t="s">
        <v>248</v>
      </c>
      <c r="C213">
        <v>4465860.1575099146</v>
      </c>
    </row>
    <row r="214" spans="1:3">
      <c r="A214">
        <v>794</v>
      </c>
      <c r="B214" t="s">
        <v>251</v>
      </c>
      <c r="C214">
        <v>42002567.801185392</v>
      </c>
    </row>
    <row r="215" spans="1:3">
      <c r="A215">
        <v>796</v>
      </c>
      <c r="B215" t="s">
        <v>252</v>
      </c>
      <c r="C215">
        <v>60906351.431167744</v>
      </c>
    </row>
    <row r="216" spans="1:3">
      <c r="A216">
        <v>797</v>
      </c>
      <c r="B216" t="s">
        <v>253</v>
      </c>
      <c r="C216">
        <v>8625620.5086893961</v>
      </c>
    </row>
    <row r="217" spans="1:3">
      <c r="A217">
        <v>798</v>
      </c>
      <c r="B217" t="s">
        <v>254</v>
      </c>
      <c r="C217">
        <v>1841753.5662196653</v>
      </c>
    </row>
    <row r="218" spans="1:3">
      <c r="A218">
        <v>809</v>
      </c>
      <c r="B218" t="s">
        <v>255</v>
      </c>
      <c r="C218">
        <v>3707983.7283421597</v>
      </c>
    </row>
    <row r="219" spans="1:3">
      <c r="A219">
        <v>820</v>
      </c>
      <c r="B219" t="s">
        <v>257</v>
      </c>
      <c r="C219">
        <v>4768293.5200016992</v>
      </c>
    </row>
    <row r="220" spans="1:3">
      <c r="A220">
        <v>823</v>
      </c>
      <c r="B220" t="s">
        <v>258</v>
      </c>
      <c r="C220">
        <v>2280783.8952894369</v>
      </c>
    </row>
    <row r="221" spans="1:3">
      <c r="A221">
        <v>824</v>
      </c>
      <c r="B221" t="s">
        <v>259</v>
      </c>
      <c r="C221">
        <v>5157151.6397892665</v>
      </c>
    </row>
    <row r="222" spans="1:3">
      <c r="A222">
        <v>826</v>
      </c>
      <c r="B222" t="s">
        <v>260</v>
      </c>
      <c r="C222">
        <v>15942003.58381268</v>
      </c>
    </row>
    <row r="223" spans="1:3">
      <c r="A223">
        <v>828</v>
      </c>
      <c r="B223" t="s">
        <v>261</v>
      </c>
      <c r="C223">
        <v>29461696.18666013</v>
      </c>
    </row>
    <row r="224" spans="1:3">
      <c r="A224">
        <v>840</v>
      </c>
      <c r="B224" t="s">
        <v>262</v>
      </c>
      <c r="C224">
        <v>5041181.7205911316</v>
      </c>
    </row>
    <row r="225" spans="1:3">
      <c r="A225">
        <v>845</v>
      </c>
      <c r="B225" t="s">
        <v>263</v>
      </c>
      <c r="C225">
        <v>3874512.8605754594</v>
      </c>
    </row>
    <row r="226" spans="1:3">
      <c r="A226">
        <v>847</v>
      </c>
      <c r="B226" t="s">
        <v>264</v>
      </c>
      <c r="C226">
        <v>3032109.4902523193</v>
      </c>
    </row>
    <row r="227" spans="1:3">
      <c r="A227">
        <v>848</v>
      </c>
      <c r="B227" t="s">
        <v>265</v>
      </c>
      <c r="C227">
        <v>3211151.4716742393</v>
      </c>
    </row>
    <row r="228" spans="1:3">
      <c r="A228">
        <v>851</v>
      </c>
      <c r="B228" t="s">
        <v>266</v>
      </c>
      <c r="C228">
        <v>5299331.609960394</v>
      </c>
    </row>
    <row r="229" spans="1:3">
      <c r="A229">
        <v>852</v>
      </c>
      <c r="B229" t="s">
        <v>267</v>
      </c>
      <c r="C229">
        <v>2704853.8247325984</v>
      </c>
    </row>
    <row r="230" spans="1:3">
      <c r="A230">
        <v>855</v>
      </c>
      <c r="B230" t="s">
        <v>268</v>
      </c>
      <c r="C230">
        <v>107341130.787191</v>
      </c>
    </row>
    <row r="231" spans="1:3">
      <c r="A231">
        <v>858</v>
      </c>
      <c r="B231" t="s">
        <v>270</v>
      </c>
      <c r="C231">
        <v>7745899.7782757152</v>
      </c>
    </row>
    <row r="232" spans="1:3">
      <c r="A232">
        <v>861</v>
      </c>
      <c r="B232" t="s">
        <v>271</v>
      </c>
      <c r="C232">
        <v>7825798.3024237733</v>
      </c>
    </row>
    <row r="233" spans="1:3">
      <c r="A233">
        <v>865</v>
      </c>
      <c r="B233" t="s">
        <v>272</v>
      </c>
      <c r="C233">
        <v>5588983.2235551272</v>
      </c>
    </row>
    <row r="234" spans="1:3">
      <c r="A234">
        <v>866</v>
      </c>
      <c r="B234" t="s">
        <v>273</v>
      </c>
      <c r="C234">
        <v>3166016.3084646012</v>
      </c>
    </row>
    <row r="235" spans="1:3">
      <c r="A235">
        <v>867</v>
      </c>
      <c r="B235" t="s">
        <v>274</v>
      </c>
      <c r="C235">
        <v>13447522.643653736</v>
      </c>
    </row>
    <row r="236" spans="1:3">
      <c r="A236">
        <v>873</v>
      </c>
      <c r="B236" t="s">
        <v>276</v>
      </c>
      <c r="C236">
        <v>4303782.1301700519</v>
      </c>
    </row>
    <row r="237" spans="1:3">
      <c r="A237">
        <v>879</v>
      </c>
      <c r="B237" t="s">
        <v>278</v>
      </c>
      <c r="C237">
        <v>3269653.59425786</v>
      </c>
    </row>
    <row r="238" spans="1:3">
      <c r="A238">
        <v>880</v>
      </c>
      <c r="B238" t="s">
        <v>279</v>
      </c>
      <c r="C238">
        <v>3266911.6267093238</v>
      </c>
    </row>
    <row r="239" spans="1:3">
      <c r="A239">
        <v>882</v>
      </c>
      <c r="B239" t="s">
        <v>281</v>
      </c>
      <c r="C239">
        <v>13951987.882146763</v>
      </c>
    </row>
    <row r="240" spans="1:3">
      <c r="A240">
        <v>888</v>
      </c>
      <c r="B240" t="s">
        <v>282</v>
      </c>
      <c r="C240">
        <v>3676183.6898809345</v>
      </c>
    </row>
    <row r="241" spans="1:3">
      <c r="A241">
        <v>889</v>
      </c>
      <c r="B241" t="s">
        <v>283</v>
      </c>
      <c r="C241">
        <v>3293973.5661175712</v>
      </c>
    </row>
    <row r="242" spans="1:3">
      <c r="A242">
        <v>893</v>
      </c>
      <c r="B242" t="s">
        <v>284</v>
      </c>
      <c r="C242">
        <v>2463493.6925550359</v>
      </c>
    </row>
    <row r="243" spans="1:3">
      <c r="A243">
        <v>899</v>
      </c>
      <c r="B243" t="s">
        <v>285</v>
      </c>
      <c r="C243">
        <v>11265929.121979693</v>
      </c>
    </row>
    <row r="244" spans="1:3">
      <c r="A244">
        <v>907</v>
      </c>
      <c r="B244" t="s">
        <v>286</v>
      </c>
      <c r="C244">
        <v>3857791.4548971727</v>
      </c>
    </row>
    <row r="245" spans="1:3">
      <c r="A245">
        <v>917</v>
      </c>
      <c r="B245" t="s">
        <v>287</v>
      </c>
      <c r="C245">
        <v>64476873.822535962</v>
      </c>
    </row>
    <row r="246" spans="1:3">
      <c r="A246">
        <v>928</v>
      </c>
      <c r="B246" t="s">
        <v>288</v>
      </c>
      <c r="C246">
        <v>27450052.298909463</v>
      </c>
    </row>
    <row r="247" spans="1:3">
      <c r="A247">
        <v>935</v>
      </c>
      <c r="B247" t="s">
        <v>289</v>
      </c>
      <c r="C247">
        <v>62991721.893826067</v>
      </c>
    </row>
    <row r="248" spans="1:3">
      <c r="A248">
        <v>938</v>
      </c>
      <c r="B248" t="s">
        <v>290</v>
      </c>
      <c r="C248">
        <v>3386405.2815629281</v>
      </c>
    </row>
    <row r="249" spans="1:3">
      <c r="A249">
        <v>944</v>
      </c>
      <c r="B249" t="s">
        <v>291</v>
      </c>
      <c r="C249">
        <v>1433579.6781626809</v>
      </c>
    </row>
    <row r="250" spans="1:3">
      <c r="A250">
        <v>946</v>
      </c>
      <c r="B250" t="s">
        <v>292</v>
      </c>
      <c r="C250">
        <v>2178077.4646719792</v>
      </c>
    </row>
    <row r="251" spans="1:3">
      <c r="A251">
        <v>957</v>
      </c>
      <c r="B251" t="s">
        <v>294</v>
      </c>
      <c r="C251">
        <v>26176273.626693923</v>
      </c>
    </row>
    <row r="252" spans="1:3">
      <c r="A252">
        <v>965</v>
      </c>
      <c r="B252" t="s">
        <v>296</v>
      </c>
      <c r="C252">
        <v>1931908.7513706118</v>
      </c>
    </row>
    <row r="253" spans="1:3">
      <c r="A253">
        <v>971</v>
      </c>
      <c r="B253" t="s">
        <v>297</v>
      </c>
      <c r="C253">
        <v>4256056.7612239923</v>
      </c>
    </row>
    <row r="254" spans="1:3">
      <c r="A254">
        <v>981</v>
      </c>
      <c r="B254" t="s">
        <v>298</v>
      </c>
      <c r="C254">
        <v>4606414.2254563961</v>
      </c>
    </row>
    <row r="255" spans="1:3">
      <c r="A255">
        <v>983</v>
      </c>
      <c r="B255" t="s">
        <v>299</v>
      </c>
      <c r="C255">
        <v>44391591.507400349</v>
      </c>
    </row>
    <row r="256" spans="1:3">
      <c r="A256">
        <v>984</v>
      </c>
      <c r="B256" t="s">
        <v>300</v>
      </c>
      <c r="C256">
        <v>13767521.381390832</v>
      </c>
    </row>
    <row r="257" spans="1:3">
      <c r="A257">
        <v>986</v>
      </c>
      <c r="B257" t="s">
        <v>301</v>
      </c>
      <c r="C257">
        <v>1765458.3594597883</v>
      </c>
    </row>
    <row r="258" spans="1:3">
      <c r="A258">
        <v>988</v>
      </c>
      <c r="B258" t="s">
        <v>302</v>
      </c>
      <c r="C258">
        <v>13932743.353372507</v>
      </c>
    </row>
    <row r="259" spans="1:3">
      <c r="A259">
        <v>994</v>
      </c>
      <c r="B259" t="s">
        <v>303</v>
      </c>
      <c r="C259">
        <v>4724607.421051126</v>
      </c>
    </row>
    <row r="260" spans="1:3">
      <c r="A260">
        <v>995</v>
      </c>
      <c r="B260" t="s">
        <v>304</v>
      </c>
      <c r="C260">
        <v>33079640.177257754</v>
      </c>
    </row>
    <row r="261" spans="1:3">
      <c r="A261">
        <v>1507</v>
      </c>
      <c r="B261" t="s">
        <v>305</v>
      </c>
      <c r="C261">
        <v>5999809.4662913391</v>
      </c>
    </row>
    <row r="262" spans="1:3">
      <c r="A262">
        <v>1509</v>
      </c>
      <c r="B262" t="s">
        <v>306</v>
      </c>
      <c r="C262">
        <v>9099582.9374139048</v>
      </c>
    </row>
    <row r="263" spans="1:3">
      <c r="A263">
        <v>1525</v>
      </c>
      <c r="B263" t="s">
        <v>307</v>
      </c>
      <c r="C263">
        <v>5941372.7753299605</v>
      </c>
    </row>
    <row r="264" spans="1:3">
      <c r="A264">
        <v>1581</v>
      </c>
      <c r="B264" t="s">
        <v>308</v>
      </c>
      <c r="C264">
        <v>10111000.632966457</v>
      </c>
    </row>
    <row r="265" spans="1:3">
      <c r="A265">
        <v>1586</v>
      </c>
      <c r="B265" t="s">
        <v>309</v>
      </c>
      <c r="C265">
        <v>4308926.2166483961</v>
      </c>
    </row>
    <row r="266" spans="1:3">
      <c r="A266">
        <v>1598</v>
      </c>
      <c r="B266" t="s">
        <v>310</v>
      </c>
      <c r="C266">
        <v>2999253.2742098733</v>
      </c>
    </row>
    <row r="267" spans="1:3">
      <c r="A267">
        <v>1621</v>
      </c>
      <c r="B267" t="s">
        <v>311</v>
      </c>
      <c r="C267">
        <v>8937282.5875647496</v>
      </c>
    </row>
    <row r="268" spans="1:3">
      <c r="A268">
        <v>1640</v>
      </c>
      <c r="B268" t="s">
        <v>312</v>
      </c>
      <c r="C268">
        <v>5189574.4713291908</v>
      </c>
    </row>
    <row r="269" spans="1:3">
      <c r="A269">
        <v>1641</v>
      </c>
      <c r="B269" t="s">
        <v>313</v>
      </c>
      <c r="C269">
        <v>3892291.0041056434</v>
      </c>
    </row>
    <row r="270" spans="1:3">
      <c r="A270">
        <v>1652</v>
      </c>
      <c r="B270" t="s">
        <v>315</v>
      </c>
      <c r="C270">
        <v>5981750.5898554968</v>
      </c>
    </row>
    <row r="271" spans="1:3">
      <c r="A271">
        <v>1655</v>
      </c>
      <c r="B271" t="s">
        <v>316</v>
      </c>
      <c r="C271">
        <v>7142441.6222302942</v>
      </c>
    </row>
    <row r="272" spans="1:3">
      <c r="A272">
        <v>1658</v>
      </c>
      <c r="B272" t="s">
        <v>317</v>
      </c>
      <c r="C272">
        <v>1817014.9264864444</v>
      </c>
    </row>
    <row r="273" spans="1:3">
      <c r="A273">
        <v>1659</v>
      </c>
      <c r="B273" t="s">
        <v>318</v>
      </c>
      <c r="C273">
        <v>3610145.7308557658</v>
      </c>
    </row>
    <row r="274" spans="1:3">
      <c r="A274">
        <v>1667</v>
      </c>
      <c r="B274" t="s">
        <v>320</v>
      </c>
      <c r="C274">
        <v>1562274.7204425561</v>
      </c>
    </row>
    <row r="275" spans="1:3">
      <c r="A275">
        <v>1669</v>
      </c>
      <c r="B275" t="s">
        <v>321</v>
      </c>
      <c r="C275">
        <v>4056453.6845133239</v>
      </c>
    </row>
    <row r="276" spans="1:3">
      <c r="A276">
        <v>1674</v>
      </c>
      <c r="B276" t="s">
        <v>322</v>
      </c>
      <c r="C276">
        <v>32498944.867783751</v>
      </c>
    </row>
    <row r="277" spans="1:3">
      <c r="A277">
        <v>1676</v>
      </c>
      <c r="B277" t="s">
        <v>323</v>
      </c>
      <c r="C277">
        <v>7834961.1995005636</v>
      </c>
    </row>
    <row r="278" spans="1:3">
      <c r="A278">
        <v>1680</v>
      </c>
      <c r="B278" t="s">
        <v>324</v>
      </c>
      <c r="C278">
        <v>5326441.943896533</v>
      </c>
    </row>
    <row r="279" spans="1:3">
      <c r="A279">
        <v>1681</v>
      </c>
      <c r="B279" t="s">
        <v>325</v>
      </c>
      <c r="C279">
        <v>7311353.0598816425</v>
      </c>
    </row>
    <row r="280" spans="1:3">
      <c r="A280">
        <v>1690</v>
      </c>
      <c r="B280" t="s">
        <v>328</v>
      </c>
      <c r="C280">
        <v>3811950.6427753535</v>
      </c>
    </row>
    <row r="281" spans="1:3">
      <c r="A281">
        <v>1695</v>
      </c>
      <c r="B281" t="s">
        <v>329</v>
      </c>
      <c r="C281">
        <v>1621804.4826549361</v>
      </c>
    </row>
    <row r="282" spans="1:3">
      <c r="A282">
        <v>1696</v>
      </c>
      <c r="B282" t="s">
        <v>330</v>
      </c>
      <c r="C282">
        <v>3582774.836506601</v>
      </c>
    </row>
    <row r="283" spans="1:3">
      <c r="A283">
        <v>1699</v>
      </c>
      <c r="B283" t="s">
        <v>331</v>
      </c>
      <c r="C283">
        <v>8050016.7672391459</v>
      </c>
    </row>
    <row r="284" spans="1:3">
      <c r="A284">
        <v>1700</v>
      </c>
      <c r="B284" t="s">
        <v>332</v>
      </c>
      <c r="C284">
        <v>7712479.1611486152</v>
      </c>
    </row>
    <row r="285" spans="1:3">
      <c r="A285">
        <v>1701</v>
      </c>
      <c r="B285" t="s">
        <v>333</v>
      </c>
      <c r="C285">
        <v>4050137.6459935289</v>
      </c>
    </row>
    <row r="286" spans="1:3">
      <c r="A286">
        <v>1705</v>
      </c>
      <c r="B286" t="s">
        <v>335</v>
      </c>
      <c r="C286">
        <v>7609968.5504427925</v>
      </c>
    </row>
    <row r="287" spans="1:3">
      <c r="A287">
        <v>1706</v>
      </c>
      <c r="B287" t="s">
        <v>336</v>
      </c>
      <c r="C287">
        <v>3719875.7252838844</v>
      </c>
    </row>
    <row r="288" spans="1:3">
      <c r="A288">
        <v>1708</v>
      </c>
      <c r="B288" t="s">
        <v>337</v>
      </c>
      <c r="C288">
        <v>12720712.020877654</v>
      </c>
    </row>
    <row r="289" spans="1:3">
      <c r="A289">
        <v>1709</v>
      </c>
      <c r="B289" t="s">
        <v>338</v>
      </c>
      <c r="C289">
        <v>8080202.3797031632</v>
      </c>
    </row>
    <row r="290" spans="1:3">
      <c r="A290">
        <v>1711</v>
      </c>
      <c r="B290" t="s">
        <v>339</v>
      </c>
      <c r="C290">
        <v>6605858.4623911204</v>
      </c>
    </row>
    <row r="291" spans="1:3">
      <c r="A291">
        <v>1714</v>
      </c>
      <c r="B291" t="s">
        <v>340</v>
      </c>
      <c r="C291">
        <v>4492967.4621216143</v>
      </c>
    </row>
    <row r="292" spans="1:3">
      <c r="A292">
        <v>1719</v>
      </c>
      <c r="B292" t="s">
        <v>341</v>
      </c>
      <c r="C292">
        <v>3237357.4256328251</v>
      </c>
    </row>
    <row r="293" spans="1:3">
      <c r="A293">
        <v>1721</v>
      </c>
      <c r="B293" t="s">
        <v>342</v>
      </c>
      <c r="C293">
        <v>4517816.0722829262</v>
      </c>
    </row>
    <row r="294" spans="1:3">
      <c r="A294">
        <v>1723</v>
      </c>
      <c r="B294" t="s">
        <v>344</v>
      </c>
      <c r="C294">
        <v>1226095.8486174457</v>
      </c>
    </row>
    <row r="295" spans="1:3">
      <c r="A295">
        <v>1724</v>
      </c>
      <c r="B295" t="s">
        <v>345</v>
      </c>
      <c r="C295">
        <v>2301876.7963434388</v>
      </c>
    </row>
    <row r="296" spans="1:3">
      <c r="A296">
        <v>1728</v>
      </c>
      <c r="B296" t="s">
        <v>346</v>
      </c>
      <c r="C296">
        <v>2282146.9225834627</v>
      </c>
    </row>
    <row r="297" spans="1:3">
      <c r="A297">
        <v>1729</v>
      </c>
      <c r="B297" t="s">
        <v>347</v>
      </c>
      <c r="C297">
        <v>2537045.2031870605</v>
      </c>
    </row>
    <row r="298" spans="1:3">
      <c r="A298">
        <v>1730</v>
      </c>
      <c r="B298" t="s">
        <v>348</v>
      </c>
      <c r="C298">
        <v>6991297.0935131293</v>
      </c>
    </row>
    <row r="299" spans="1:3">
      <c r="A299">
        <v>1731</v>
      </c>
      <c r="B299" t="s">
        <v>349</v>
      </c>
      <c r="C299">
        <v>7684169.8832546305</v>
      </c>
    </row>
    <row r="300" spans="1:3">
      <c r="A300">
        <v>1734</v>
      </c>
      <c r="B300" t="s">
        <v>350</v>
      </c>
      <c r="C300">
        <v>9043360.2208211124</v>
      </c>
    </row>
    <row r="301" spans="1:3">
      <c r="A301">
        <v>1735</v>
      </c>
      <c r="B301" t="s">
        <v>351</v>
      </c>
      <c r="C301">
        <v>6226991.5270312987</v>
      </c>
    </row>
    <row r="302" spans="1:3">
      <c r="A302">
        <v>1740</v>
      </c>
      <c r="B302" t="s">
        <v>352</v>
      </c>
      <c r="C302">
        <v>4333469.454511282</v>
      </c>
    </row>
    <row r="303" spans="1:3">
      <c r="A303">
        <v>1742</v>
      </c>
      <c r="B303" t="s">
        <v>353</v>
      </c>
      <c r="C303">
        <v>6354329.3713150565</v>
      </c>
    </row>
    <row r="304" spans="1:3">
      <c r="A304">
        <v>1771</v>
      </c>
      <c r="B304" t="s">
        <v>354</v>
      </c>
      <c r="C304">
        <v>10274555.567262353</v>
      </c>
    </row>
    <row r="305" spans="1:3">
      <c r="A305">
        <v>1773</v>
      </c>
      <c r="B305" t="s">
        <v>355</v>
      </c>
      <c r="C305">
        <v>2965076.2382626403</v>
      </c>
    </row>
    <row r="306" spans="1:3">
      <c r="A306">
        <v>1774</v>
      </c>
      <c r="B306" t="s">
        <v>356</v>
      </c>
      <c r="C306">
        <v>3498804.1126133432</v>
      </c>
    </row>
    <row r="307" spans="1:3">
      <c r="A307">
        <v>1783</v>
      </c>
      <c r="B307" t="s">
        <v>357</v>
      </c>
      <c r="C307">
        <v>19673611.745556619</v>
      </c>
    </row>
    <row r="308" spans="1:3">
      <c r="A308">
        <v>1842</v>
      </c>
      <c r="B308" t="s">
        <v>358</v>
      </c>
      <c r="C308">
        <v>2150887.2572412211</v>
      </c>
    </row>
    <row r="309" spans="1:3">
      <c r="A309">
        <v>1859</v>
      </c>
      <c r="B309" t="s">
        <v>359</v>
      </c>
      <c r="C309">
        <v>8467051.8178659696</v>
      </c>
    </row>
    <row r="310" spans="1:3">
      <c r="A310">
        <v>1876</v>
      </c>
      <c r="B310" t="s">
        <v>360</v>
      </c>
      <c r="C310">
        <v>5030055.2392729251</v>
      </c>
    </row>
    <row r="311" spans="1:3">
      <c r="A311">
        <v>1883</v>
      </c>
      <c r="B311" t="s">
        <v>361</v>
      </c>
      <c r="C311">
        <v>40605615.733017989</v>
      </c>
    </row>
    <row r="312" spans="1:3">
      <c r="A312">
        <v>1884</v>
      </c>
      <c r="B312" t="s">
        <v>362</v>
      </c>
      <c r="C312">
        <v>4335033.7841385221</v>
      </c>
    </row>
    <row r="313" spans="1:3">
      <c r="A313">
        <v>1891</v>
      </c>
      <c r="B313" t="s">
        <v>363</v>
      </c>
      <c r="C313">
        <v>7381677.7751463652</v>
      </c>
    </row>
    <row r="314" spans="1:3">
      <c r="A314">
        <v>1892</v>
      </c>
      <c r="B314" t="s">
        <v>364</v>
      </c>
      <c r="C314">
        <v>8408547.5602380391</v>
      </c>
    </row>
    <row r="315" spans="1:3">
      <c r="A315">
        <v>1894</v>
      </c>
      <c r="B315" t="s">
        <v>365</v>
      </c>
      <c r="C315">
        <v>6723550.4187645558</v>
      </c>
    </row>
    <row r="316" spans="1:3">
      <c r="A316">
        <v>1895</v>
      </c>
      <c r="B316" t="s">
        <v>366</v>
      </c>
      <c r="C316">
        <v>19686975.653880347</v>
      </c>
    </row>
    <row r="317" spans="1:3">
      <c r="A317">
        <v>1896</v>
      </c>
      <c r="B317" t="s">
        <v>367</v>
      </c>
      <c r="C317">
        <v>3317946.6556463866</v>
      </c>
    </row>
    <row r="318" spans="1:3">
      <c r="A318">
        <v>1900</v>
      </c>
      <c r="B318" t="s">
        <v>368</v>
      </c>
      <c r="C318">
        <v>33207662.577021189</v>
      </c>
    </row>
    <row r="319" spans="1:3">
      <c r="A319">
        <v>1901</v>
      </c>
      <c r="B319" t="s">
        <v>369</v>
      </c>
      <c r="C319">
        <v>5310401.1878042463</v>
      </c>
    </row>
    <row r="320" spans="1:3">
      <c r="A320">
        <v>1903</v>
      </c>
      <c r="B320" t="s">
        <v>370</v>
      </c>
      <c r="C320">
        <v>3216083.3813272226</v>
      </c>
    </row>
    <row r="321" spans="1:3">
      <c r="A321">
        <v>1904</v>
      </c>
      <c r="B321" t="s">
        <v>371</v>
      </c>
      <c r="C321">
        <v>11444821.878126709</v>
      </c>
    </row>
    <row r="322" spans="1:3">
      <c r="A322">
        <v>1911</v>
      </c>
      <c r="B322" t="s">
        <v>372</v>
      </c>
      <c r="C322">
        <v>9450845.3641446941</v>
      </c>
    </row>
    <row r="323" spans="1:3">
      <c r="A323">
        <v>1916</v>
      </c>
      <c r="B323" t="s">
        <v>373</v>
      </c>
      <c r="C323">
        <v>27115992.3640818</v>
      </c>
    </row>
    <row r="324" spans="1:3">
      <c r="A324">
        <v>1924</v>
      </c>
      <c r="B324" t="s">
        <v>374</v>
      </c>
      <c r="C324">
        <v>8889873.6449824143</v>
      </c>
    </row>
    <row r="325" spans="1:3">
      <c r="A325">
        <v>1926</v>
      </c>
      <c r="B325" t="s">
        <v>375</v>
      </c>
      <c r="C325">
        <v>7530023.9937567795</v>
      </c>
    </row>
    <row r="326" spans="1:3">
      <c r="A326">
        <v>1930</v>
      </c>
      <c r="B326" t="s">
        <v>377</v>
      </c>
      <c r="C326">
        <v>34567909.604688764</v>
      </c>
    </row>
    <row r="327" spans="1:3">
      <c r="A327">
        <v>1931</v>
      </c>
      <c r="B327" t="s">
        <v>378</v>
      </c>
      <c r="C327">
        <v>10715462.066299912</v>
      </c>
    </row>
    <row r="328" spans="1:3">
      <c r="A328">
        <v>1940</v>
      </c>
      <c r="B328" t="s">
        <v>379</v>
      </c>
      <c r="C328">
        <v>12794476.166567707</v>
      </c>
    </row>
    <row r="329" spans="1:3">
      <c r="A329">
        <v>1942</v>
      </c>
      <c r="B329" t="s">
        <v>380</v>
      </c>
      <c r="C329">
        <v>12755253.196300661</v>
      </c>
    </row>
    <row r="330" spans="1:3">
      <c r="A330">
        <v>1945</v>
      </c>
      <c r="B330" t="s">
        <v>381</v>
      </c>
      <c r="C330">
        <v>10546465.705457948</v>
      </c>
    </row>
    <row r="331" spans="1:3">
      <c r="A331">
        <v>1948</v>
      </c>
      <c r="B331" t="s">
        <v>382</v>
      </c>
      <c r="C331">
        <v>14126788.941687744</v>
      </c>
    </row>
    <row r="332" spans="1:3">
      <c r="A332">
        <v>1949</v>
      </c>
      <c r="B332" t="s">
        <v>383</v>
      </c>
      <c r="C332">
        <v>15044768.575761676</v>
      </c>
    </row>
    <row r="333" spans="1:3">
      <c r="A333">
        <v>1950</v>
      </c>
      <c r="B333" t="s">
        <v>384</v>
      </c>
      <c r="C333">
        <v>7941243.9679775611</v>
      </c>
    </row>
    <row r="334" spans="1:3">
      <c r="A334">
        <v>1952</v>
      </c>
      <c r="B334" t="s">
        <v>385</v>
      </c>
      <c r="C334">
        <v>30843569.105537102</v>
      </c>
    </row>
    <row r="335" spans="1:3">
      <c r="A335">
        <v>1954</v>
      </c>
      <c r="B335" t="s">
        <v>591</v>
      </c>
      <c r="C335">
        <v>6776147.0812062845</v>
      </c>
    </row>
    <row r="336" spans="1:3">
      <c r="A336">
        <v>1955</v>
      </c>
      <c r="B336" t="s">
        <v>386</v>
      </c>
      <c r="C336">
        <v>6935624.0479149669</v>
      </c>
    </row>
    <row r="337" spans="1:3">
      <c r="A337">
        <v>1959</v>
      </c>
      <c r="B337" t="s">
        <v>592</v>
      </c>
      <c r="C337">
        <v>9362181.8781340942</v>
      </c>
    </row>
    <row r="338" spans="1:3">
      <c r="A338">
        <v>1960</v>
      </c>
      <c r="B338" t="s">
        <v>593</v>
      </c>
      <c r="C338">
        <v>8390742.0392737836</v>
      </c>
    </row>
    <row r="339" spans="1:3">
      <c r="A339">
        <v>1961</v>
      </c>
      <c r="B339" t="s">
        <v>594</v>
      </c>
      <c r="C339">
        <v>11683914.317852315</v>
      </c>
    </row>
    <row r="340" spans="1:3">
      <c r="A340">
        <v>1963</v>
      </c>
      <c r="B340" t="s">
        <v>595</v>
      </c>
      <c r="C340">
        <v>14035325.146980757</v>
      </c>
    </row>
    <row r="341" spans="1:3">
      <c r="A341">
        <v>1966</v>
      </c>
      <c r="B341" t="s">
        <v>596</v>
      </c>
      <c r="C341">
        <v>17980748.014323093</v>
      </c>
    </row>
    <row r="342" spans="1:3">
      <c r="A342">
        <v>1969</v>
      </c>
      <c r="B342" t="s">
        <v>597</v>
      </c>
      <c r="C342">
        <v>16189751.091218742</v>
      </c>
    </row>
    <row r="343" spans="1:3">
      <c r="A343">
        <v>1970</v>
      </c>
      <c r="B343" t="s">
        <v>598</v>
      </c>
      <c r="C343">
        <v>15990648.033820799</v>
      </c>
    </row>
    <row r="344" spans="1:3">
      <c r="A344">
        <v>1978</v>
      </c>
      <c r="B344" t="s">
        <v>1012</v>
      </c>
      <c r="C344">
        <v>6030660.9520195201</v>
      </c>
    </row>
    <row r="345" spans="1:3">
      <c r="A345">
        <v>1979</v>
      </c>
      <c r="B345" t="s">
        <v>603</v>
      </c>
      <c r="C345">
        <v>24488118.631394662</v>
      </c>
    </row>
    <row r="346" spans="1:3">
      <c r="A346">
        <v>1980</v>
      </c>
      <c r="B346" t="s">
        <v>1013</v>
      </c>
      <c r="C346">
        <v>19132150.763574198</v>
      </c>
    </row>
    <row r="347" spans="1:3">
      <c r="A347">
        <v>1982</v>
      </c>
      <c r="B347" t="s">
        <v>1014</v>
      </c>
      <c r="C347">
        <v>18588347.439135253</v>
      </c>
    </row>
    <row r="348" spans="1:3">
      <c r="A348">
        <v>1991</v>
      </c>
      <c r="B348" t="s">
        <v>1015</v>
      </c>
      <c r="C348">
        <v>13473492.141829796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537"/>
  <sheetViews>
    <sheetView zoomScale="85" zoomScaleNormal="85" workbookViewId="0">
      <selection activeCell="A6" sqref="A6"/>
    </sheetView>
  </sheetViews>
  <sheetFormatPr defaultRowHeight="15"/>
  <cols>
    <col min="1" max="1" width="38.140625" bestFit="1" customWidth="1"/>
    <col min="2" max="2" width="6.140625" bestFit="1" customWidth="1"/>
    <col min="3" max="3" width="34.42578125" bestFit="1" customWidth="1"/>
    <col min="5" max="5" width="34.42578125" bestFit="1" customWidth="1"/>
    <col min="6" max="6" width="5.140625" bestFit="1" customWidth="1"/>
    <col min="7" max="7" width="34.42578125" bestFit="1" customWidth="1"/>
    <col min="8" max="8" width="5.140625" bestFit="1" customWidth="1"/>
    <col min="9" max="9" width="34.42578125" bestFit="1" customWidth="1"/>
    <col min="10" max="10" width="5.140625" bestFit="1" customWidth="1"/>
    <col min="11" max="11" width="34.42578125" bestFit="1" customWidth="1"/>
    <col min="12" max="12" width="5.140625" bestFit="1" customWidth="1"/>
    <col min="13" max="13" width="34.42578125" bestFit="1" customWidth="1"/>
    <col min="14" max="14" width="5.140625" bestFit="1" customWidth="1"/>
    <col min="15" max="15" width="34.42578125" bestFit="1" customWidth="1"/>
    <col min="16" max="16" width="5.140625" style="32" bestFit="1" customWidth="1"/>
    <col min="17" max="17" width="29.85546875" bestFit="1" customWidth="1"/>
    <col min="18" max="18" width="5.140625" style="32" bestFit="1" customWidth="1"/>
    <col min="19" max="19" width="29.85546875" bestFit="1" customWidth="1"/>
    <col min="20" max="20" width="6.140625" bestFit="1" customWidth="1"/>
    <col min="21" max="21" width="38.140625" bestFit="1" customWidth="1"/>
    <col min="22" max="22" width="5" style="32" bestFit="1" customWidth="1"/>
    <col min="23" max="23" width="29.85546875" bestFit="1" customWidth="1"/>
    <col min="24" max="24" width="6" style="32" bestFit="1" customWidth="1"/>
    <col min="25" max="25" width="34.5703125" bestFit="1" customWidth="1"/>
    <col min="26" max="26" width="6" style="32" bestFit="1" customWidth="1"/>
    <col min="27" max="27" width="34.5703125" bestFit="1" customWidth="1"/>
    <col min="28" max="28" width="6" style="32" bestFit="1" customWidth="1"/>
    <col min="29" max="29" width="37.5703125" customWidth="1"/>
  </cols>
  <sheetData>
    <row r="1" spans="1:2">
      <c r="A1" t="s">
        <v>324</v>
      </c>
      <c r="B1">
        <v>1680</v>
      </c>
    </row>
    <row r="2" spans="1:2">
      <c r="A2" t="s">
        <v>231</v>
      </c>
      <c r="B2">
        <v>738</v>
      </c>
    </row>
    <row r="3" spans="1:2">
      <c r="A3" t="s">
        <v>125</v>
      </c>
      <c r="B3">
        <v>358</v>
      </c>
    </row>
    <row r="4" spans="1:2">
      <c r="A4" t="s">
        <v>62</v>
      </c>
      <c r="B4">
        <v>197</v>
      </c>
    </row>
    <row r="5" spans="1:2">
      <c r="A5" s="1" t="s">
        <v>471</v>
      </c>
      <c r="B5" s="2">
        <v>305</v>
      </c>
    </row>
    <row r="6" spans="1:2">
      <c r="A6" t="s">
        <v>24</v>
      </c>
      <c r="B6">
        <v>59</v>
      </c>
    </row>
    <row r="7" spans="1:2">
      <c r="A7" t="s">
        <v>165</v>
      </c>
      <c r="B7">
        <v>482</v>
      </c>
    </row>
    <row r="8" spans="1:2">
      <c r="A8" t="s">
        <v>203</v>
      </c>
      <c r="B8">
        <v>613</v>
      </c>
    </row>
    <row r="9" spans="1:2">
      <c r="A9" t="s">
        <v>514</v>
      </c>
      <c r="B9">
        <v>483</v>
      </c>
    </row>
    <row r="10" spans="1:2">
      <c r="A10" t="s">
        <v>126</v>
      </c>
      <c r="B10">
        <v>361</v>
      </c>
    </row>
    <row r="11" spans="1:2">
      <c r="A11" t="s">
        <v>42</v>
      </c>
      <c r="B11">
        <v>141</v>
      </c>
    </row>
    <row r="12" spans="1:2">
      <c r="A12" t="s">
        <v>17</v>
      </c>
      <c r="B12">
        <v>34</v>
      </c>
    </row>
    <row r="13" spans="1:2">
      <c r="A13" t="s">
        <v>166</v>
      </c>
      <c r="B13">
        <v>484</v>
      </c>
    </row>
    <row r="14" spans="1:2">
      <c r="A14" t="s">
        <v>344</v>
      </c>
      <c r="B14">
        <v>1723</v>
      </c>
    </row>
    <row r="15" spans="1:2">
      <c r="A15" s="1" t="s">
        <v>592</v>
      </c>
      <c r="B15" s="2">
        <v>1959</v>
      </c>
    </row>
    <row r="16" spans="1:2">
      <c r="A16" s="1" t="s">
        <v>534</v>
      </c>
      <c r="B16" s="64">
        <v>1679</v>
      </c>
    </row>
    <row r="17" spans="1:2">
      <c r="A17" t="s">
        <v>25</v>
      </c>
      <c r="B17">
        <v>60</v>
      </c>
    </row>
    <row r="18" spans="1:2">
      <c r="A18" s="1" t="s">
        <v>552</v>
      </c>
      <c r="B18" s="64">
        <v>306</v>
      </c>
    </row>
    <row r="19" spans="1:2">
      <c r="A19" t="s">
        <v>105</v>
      </c>
      <c r="B19">
        <v>307</v>
      </c>
    </row>
    <row r="20" spans="1:2">
      <c r="A20" t="s">
        <v>127</v>
      </c>
      <c r="B20">
        <v>362</v>
      </c>
    </row>
    <row r="21" spans="1:2">
      <c r="A21" t="s">
        <v>128</v>
      </c>
      <c r="B21">
        <v>363</v>
      </c>
    </row>
    <row r="22" spans="1:2">
      <c r="A22" s="1" t="s">
        <v>475</v>
      </c>
      <c r="B22" s="2">
        <v>364</v>
      </c>
    </row>
    <row r="23" spans="1:2">
      <c r="A23" s="1" t="s">
        <v>563</v>
      </c>
      <c r="B23" s="64">
        <v>199</v>
      </c>
    </row>
    <row r="24" spans="1:2">
      <c r="A24" t="s">
        <v>461</v>
      </c>
      <c r="B24">
        <v>366</v>
      </c>
    </row>
    <row r="25" spans="1:2">
      <c r="A25" t="s">
        <v>63</v>
      </c>
      <c r="B25">
        <v>200</v>
      </c>
    </row>
    <row r="26" spans="1:2">
      <c r="A26" t="s">
        <v>7</v>
      </c>
      <c r="B26">
        <v>3</v>
      </c>
    </row>
    <row r="27" spans="1:2">
      <c r="A27" s="1" t="s">
        <v>500</v>
      </c>
      <c r="B27" s="64">
        <v>885</v>
      </c>
    </row>
    <row r="28" spans="1:2">
      <c r="A28" t="s">
        <v>64</v>
      </c>
      <c r="B28">
        <v>202</v>
      </c>
    </row>
    <row r="29" spans="1:2">
      <c r="A29" t="s">
        <v>37</v>
      </c>
      <c r="B29">
        <v>106</v>
      </c>
    </row>
    <row r="30" spans="1:2">
      <c r="A30" t="s">
        <v>232</v>
      </c>
      <c r="B30">
        <v>743</v>
      </c>
    </row>
    <row r="31" spans="1:2">
      <c r="A31" t="s">
        <v>233</v>
      </c>
      <c r="B31">
        <v>744</v>
      </c>
    </row>
    <row r="32" spans="1:2">
      <c r="A32" t="s">
        <v>106</v>
      </c>
      <c r="B32">
        <v>308</v>
      </c>
    </row>
    <row r="33" spans="1:2">
      <c r="A33" t="s">
        <v>167</v>
      </c>
      <c r="B33">
        <v>489</v>
      </c>
    </row>
    <row r="34" spans="1:2">
      <c r="A34" t="s">
        <v>65</v>
      </c>
      <c r="B34">
        <v>203</v>
      </c>
    </row>
    <row r="35" spans="1:2">
      <c r="A35" s="1" t="s">
        <v>562</v>
      </c>
      <c r="B35" s="64">
        <v>144</v>
      </c>
    </row>
    <row r="36" spans="1:2">
      <c r="A36" t="s">
        <v>8</v>
      </c>
      <c r="B36">
        <v>5</v>
      </c>
    </row>
    <row r="37" spans="1:2">
      <c r="A37" t="s">
        <v>282</v>
      </c>
      <c r="B37">
        <v>888</v>
      </c>
    </row>
    <row r="38" spans="1:2">
      <c r="A38" s="1" t="s">
        <v>591</v>
      </c>
      <c r="B38" s="64">
        <v>1954</v>
      </c>
    </row>
    <row r="39" spans="1:2">
      <c r="A39" t="s">
        <v>129</v>
      </c>
      <c r="B39">
        <v>370</v>
      </c>
    </row>
    <row r="40" spans="1:2">
      <c r="A40" t="s">
        <v>283</v>
      </c>
      <c r="B40">
        <v>889</v>
      </c>
    </row>
    <row r="41" spans="1:2">
      <c r="A41" t="s">
        <v>389</v>
      </c>
      <c r="B41">
        <v>7</v>
      </c>
    </row>
    <row r="42" spans="1:2">
      <c r="A42" t="s">
        <v>513</v>
      </c>
      <c r="B42">
        <v>372</v>
      </c>
    </row>
    <row r="43" spans="1:2">
      <c r="A43" t="s">
        <v>381</v>
      </c>
      <c r="B43">
        <v>1945</v>
      </c>
    </row>
    <row r="44" spans="1:2">
      <c r="A44" t="s">
        <v>431</v>
      </c>
      <c r="B44">
        <v>491</v>
      </c>
    </row>
    <row r="45" spans="1:2">
      <c r="A45" t="s">
        <v>345</v>
      </c>
      <c r="B45">
        <v>1724</v>
      </c>
    </row>
    <row r="46" spans="1:2">
      <c r="A46" t="s">
        <v>284</v>
      </c>
      <c r="B46">
        <v>893</v>
      </c>
    </row>
    <row r="47" spans="1:2">
      <c r="A47" t="s">
        <v>130</v>
      </c>
      <c r="B47">
        <v>373</v>
      </c>
    </row>
    <row r="48" spans="1:2">
      <c r="A48" t="s">
        <v>234</v>
      </c>
      <c r="B48">
        <v>748</v>
      </c>
    </row>
    <row r="49" spans="1:2">
      <c r="A49" s="1" t="s">
        <v>564</v>
      </c>
      <c r="B49" s="2">
        <v>207</v>
      </c>
    </row>
    <row r="50" spans="1:2">
      <c r="A50" s="1" t="s">
        <v>521</v>
      </c>
      <c r="B50" s="64">
        <v>492</v>
      </c>
    </row>
    <row r="51" spans="1:2">
      <c r="A51" s="1" t="s">
        <v>522</v>
      </c>
      <c r="B51" s="64">
        <v>493</v>
      </c>
    </row>
    <row r="52" spans="1:2">
      <c r="A52" t="s">
        <v>359</v>
      </c>
      <c r="B52">
        <v>1859</v>
      </c>
    </row>
    <row r="53" spans="1:2">
      <c r="A53" t="s">
        <v>342</v>
      </c>
      <c r="B53">
        <v>1721</v>
      </c>
    </row>
    <row r="54" spans="1:2">
      <c r="A54" t="s">
        <v>432</v>
      </c>
      <c r="B54">
        <v>568</v>
      </c>
    </row>
    <row r="55" spans="1:2">
      <c r="A55" t="s">
        <v>235</v>
      </c>
      <c r="B55">
        <v>753</v>
      </c>
    </row>
    <row r="56" spans="1:2">
      <c r="A56" t="s">
        <v>66</v>
      </c>
      <c r="B56">
        <v>209</v>
      </c>
    </row>
    <row r="57" spans="1:2">
      <c r="A57" t="s">
        <v>131</v>
      </c>
      <c r="B57">
        <v>375</v>
      </c>
    </row>
    <row r="58" spans="1:2">
      <c r="A58" t="s">
        <v>193</v>
      </c>
      <c r="B58">
        <v>585</v>
      </c>
    </row>
    <row r="59" spans="1:2">
      <c r="A59" t="s">
        <v>346</v>
      </c>
      <c r="B59">
        <v>1728</v>
      </c>
    </row>
    <row r="60" spans="1:2">
      <c r="A60" t="s">
        <v>132</v>
      </c>
      <c r="B60">
        <v>376</v>
      </c>
    </row>
    <row r="61" spans="1:2">
      <c r="A61" s="1" t="s">
        <v>523</v>
      </c>
      <c r="B61" s="64">
        <v>495</v>
      </c>
    </row>
    <row r="62" spans="1:2">
      <c r="A62" t="s">
        <v>133</v>
      </c>
      <c r="B62">
        <v>377</v>
      </c>
    </row>
    <row r="63" spans="1:2">
      <c r="A63" t="s">
        <v>442</v>
      </c>
      <c r="B63">
        <v>55</v>
      </c>
    </row>
    <row r="64" spans="1:2">
      <c r="A64" s="1" t="s">
        <v>477</v>
      </c>
      <c r="B64" s="64">
        <v>497</v>
      </c>
    </row>
    <row r="65" spans="1:2">
      <c r="A65" t="s">
        <v>369</v>
      </c>
      <c r="B65">
        <v>1901</v>
      </c>
    </row>
    <row r="66" spans="1:2">
      <c r="A66" t="s">
        <v>236</v>
      </c>
      <c r="B66">
        <v>755</v>
      </c>
    </row>
    <row r="67" spans="1:2">
      <c r="A67" s="1" t="s">
        <v>467</v>
      </c>
      <c r="B67" s="64">
        <v>64</v>
      </c>
    </row>
    <row r="68" spans="1:2">
      <c r="A68" s="1" t="s">
        <v>565</v>
      </c>
      <c r="B68" s="64">
        <v>211</v>
      </c>
    </row>
    <row r="69" spans="1:2">
      <c r="A69" t="s">
        <v>325</v>
      </c>
      <c r="B69">
        <v>1681</v>
      </c>
    </row>
    <row r="70" spans="1:2">
      <c r="A70" t="s">
        <v>43</v>
      </c>
      <c r="B70">
        <v>147</v>
      </c>
    </row>
    <row r="71" spans="1:2">
      <c r="A71" t="s">
        <v>215</v>
      </c>
      <c r="B71">
        <v>654</v>
      </c>
    </row>
    <row r="72" spans="1:2">
      <c r="A72" t="s">
        <v>444</v>
      </c>
      <c r="B72">
        <v>499</v>
      </c>
    </row>
    <row r="73" spans="1:2">
      <c r="A73" t="s">
        <v>237</v>
      </c>
      <c r="B73">
        <v>756</v>
      </c>
    </row>
    <row r="74" spans="1:2">
      <c r="A74" t="s">
        <v>238</v>
      </c>
      <c r="B74">
        <v>757</v>
      </c>
    </row>
    <row r="75" spans="1:2">
      <c r="A75" t="s">
        <v>239</v>
      </c>
      <c r="B75">
        <v>758</v>
      </c>
    </row>
    <row r="76" spans="1:2">
      <c r="A76" s="1" t="s">
        <v>472</v>
      </c>
      <c r="B76" s="64">
        <v>311</v>
      </c>
    </row>
    <row r="77" spans="1:2">
      <c r="A77" t="s">
        <v>169</v>
      </c>
      <c r="B77">
        <v>501</v>
      </c>
    </row>
    <row r="78" spans="1:2">
      <c r="A78" t="s">
        <v>360</v>
      </c>
      <c r="B78">
        <v>1876</v>
      </c>
    </row>
    <row r="79" spans="1:2">
      <c r="A79" t="s">
        <v>67</v>
      </c>
      <c r="B79">
        <v>213</v>
      </c>
    </row>
    <row r="80" spans="1:2">
      <c r="A80" t="s">
        <v>285</v>
      </c>
      <c r="B80">
        <v>899</v>
      </c>
    </row>
    <row r="81" spans="1:2">
      <c r="A81" t="s">
        <v>108</v>
      </c>
      <c r="B81">
        <v>312</v>
      </c>
    </row>
    <row r="82" spans="1:2">
      <c r="A82" t="s">
        <v>109</v>
      </c>
      <c r="B82">
        <v>313</v>
      </c>
    </row>
    <row r="83" spans="1:2">
      <c r="A83" t="s">
        <v>68</v>
      </c>
      <c r="B83">
        <v>214</v>
      </c>
    </row>
    <row r="84" spans="1:2">
      <c r="A84" t="s">
        <v>414</v>
      </c>
      <c r="B84">
        <v>381</v>
      </c>
    </row>
    <row r="85" spans="1:2">
      <c r="A85" t="s">
        <v>170</v>
      </c>
      <c r="B85">
        <v>502</v>
      </c>
    </row>
    <row r="86" spans="1:2">
      <c r="A86" t="s">
        <v>134</v>
      </c>
      <c r="B86">
        <v>383</v>
      </c>
    </row>
    <row r="87" spans="1:2">
      <c r="A87" t="s">
        <v>38</v>
      </c>
      <c r="B87">
        <v>109</v>
      </c>
    </row>
    <row r="88" spans="1:2">
      <c r="A88" t="s">
        <v>336</v>
      </c>
      <c r="B88">
        <v>1706</v>
      </c>
    </row>
    <row r="89" spans="1:2">
      <c r="A89" t="s">
        <v>202</v>
      </c>
      <c r="B89">
        <v>611</v>
      </c>
    </row>
    <row r="90" spans="1:2">
      <c r="A90" t="s">
        <v>326</v>
      </c>
      <c r="B90">
        <v>1684</v>
      </c>
    </row>
    <row r="91" spans="1:2">
      <c r="A91" t="s">
        <v>69</v>
      </c>
      <c r="B91">
        <v>216</v>
      </c>
    </row>
    <row r="92" spans="1:2">
      <c r="A92" t="s">
        <v>44</v>
      </c>
      <c r="B92">
        <v>148</v>
      </c>
    </row>
    <row r="93" spans="1:2">
      <c r="A93" t="s">
        <v>512</v>
      </c>
      <c r="B93">
        <v>65</v>
      </c>
    </row>
    <row r="94" spans="1:2">
      <c r="A94" t="s">
        <v>363</v>
      </c>
      <c r="B94">
        <v>1891</v>
      </c>
    </row>
    <row r="95" spans="1:2">
      <c r="A95" t="s">
        <v>107</v>
      </c>
      <c r="B95">
        <v>310</v>
      </c>
    </row>
    <row r="96" spans="1:2">
      <c r="A96" t="s">
        <v>419</v>
      </c>
      <c r="B96">
        <v>1921</v>
      </c>
    </row>
    <row r="97" spans="1:2">
      <c r="A97" t="s">
        <v>379</v>
      </c>
      <c r="B97">
        <v>1940</v>
      </c>
    </row>
    <row r="98" spans="1:2">
      <c r="A98" t="s">
        <v>319</v>
      </c>
      <c r="B98">
        <v>1663</v>
      </c>
    </row>
    <row r="99" spans="1:2">
      <c r="A99" t="s">
        <v>229</v>
      </c>
      <c r="B99">
        <v>736</v>
      </c>
    </row>
    <row r="100" spans="1:2">
      <c r="A100" t="s">
        <v>328</v>
      </c>
      <c r="B100">
        <v>1690</v>
      </c>
    </row>
    <row r="101" spans="1:2">
      <c r="A101" t="s">
        <v>171</v>
      </c>
      <c r="B101">
        <v>503</v>
      </c>
    </row>
    <row r="102" spans="1:2">
      <c r="A102" t="s">
        <v>10</v>
      </c>
      <c r="B102">
        <v>10</v>
      </c>
    </row>
    <row r="103" spans="1:2">
      <c r="A103" t="s">
        <v>145</v>
      </c>
      <c r="B103">
        <v>400</v>
      </c>
    </row>
    <row r="104" spans="1:2">
      <c r="A104" t="s">
        <v>240</v>
      </c>
      <c r="B104">
        <v>762</v>
      </c>
    </row>
    <row r="105" spans="1:2">
      <c r="A105" t="s">
        <v>45</v>
      </c>
      <c r="B105">
        <v>150</v>
      </c>
    </row>
    <row r="106" spans="1:2">
      <c r="A106" s="1" t="s">
        <v>566</v>
      </c>
      <c r="B106" s="64">
        <v>218</v>
      </c>
    </row>
    <row r="107" spans="1:2">
      <c r="A107" t="s">
        <v>135</v>
      </c>
      <c r="B107">
        <v>384</v>
      </c>
    </row>
    <row r="108" spans="1:2">
      <c r="A108" t="s">
        <v>356</v>
      </c>
      <c r="B108">
        <v>1774</v>
      </c>
    </row>
    <row r="109" spans="1:2">
      <c r="A109" t="s">
        <v>450</v>
      </c>
      <c r="B109">
        <v>504</v>
      </c>
    </row>
    <row r="110" spans="1:2">
      <c r="A110" t="s">
        <v>70</v>
      </c>
      <c r="B110">
        <v>221</v>
      </c>
    </row>
    <row r="111" spans="1:2">
      <c r="A111" t="s">
        <v>71</v>
      </c>
      <c r="B111">
        <v>222</v>
      </c>
    </row>
    <row r="112" spans="1:2">
      <c r="A112" t="s">
        <v>242</v>
      </c>
      <c r="B112">
        <v>766</v>
      </c>
    </row>
    <row r="113" spans="1:2">
      <c r="A113" t="s">
        <v>23</v>
      </c>
      <c r="B113">
        <v>58</v>
      </c>
    </row>
    <row r="114" spans="1:2">
      <c r="A114" s="1" t="s">
        <v>553</v>
      </c>
      <c r="B114" s="64">
        <v>315</v>
      </c>
    </row>
    <row r="115" spans="1:2">
      <c r="A115" t="s">
        <v>172</v>
      </c>
      <c r="B115">
        <v>505</v>
      </c>
    </row>
    <row r="116" spans="1:2">
      <c r="A116" t="s">
        <v>168</v>
      </c>
      <c r="B116">
        <v>498</v>
      </c>
    </row>
    <row r="117" spans="1:2">
      <c r="A117" s="1" t="s">
        <v>554</v>
      </c>
      <c r="B117" s="64">
        <v>316</v>
      </c>
    </row>
    <row r="118" spans="1:2">
      <c r="A118" t="s">
        <v>341</v>
      </c>
      <c r="B118">
        <v>1719</v>
      </c>
    </row>
    <row r="119" spans="1:2">
      <c r="A119" t="s">
        <v>103</v>
      </c>
      <c r="B119">
        <v>303</v>
      </c>
    </row>
    <row r="120" spans="1:2">
      <c r="A120" t="s">
        <v>72</v>
      </c>
      <c r="B120">
        <v>225</v>
      </c>
    </row>
    <row r="121" spans="1:2">
      <c r="A121" s="1" t="s">
        <v>538</v>
      </c>
      <c r="B121" s="64">
        <v>30002</v>
      </c>
    </row>
    <row r="122" spans="1:2">
      <c r="A122" t="s">
        <v>73</v>
      </c>
      <c r="B122">
        <v>226</v>
      </c>
    </row>
    <row r="123" spans="1:2">
      <c r="A123" t="s">
        <v>339</v>
      </c>
      <c r="B123">
        <v>1711</v>
      </c>
    </row>
    <row r="124" spans="1:2">
      <c r="A124" t="s">
        <v>136</v>
      </c>
      <c r="B124">
        <v>385</v>
      </c>
    </row>
    <row r="125" spans="1:2">
      <c r="A125" t="s">
        <v>74</v>
      </c>
      <c r="B125">
        <v>228</v>
      </c>
    </row>
    <row r="126" spans="1:2">
      <c r="A126" t="s">
        <v>110</v>
      </c>
      <c r="B126">
        <v>317</v>
      </c>
    </row>
    <row r="127" spans="1:2">
      <c r="A127" t="s">
        <v>603</v>
      </c>
      <c r="B127">
        <v>1979</v>
      </c>
    </row>
    <row r="128" spans="1:2">
      <c r="A128" t="s">
        <v>314</v>
      </c>
      <c r="B128">
        <v>1651</v>
      </c>
    </row>
    <row r="129" spans="1:2">
      <c r="A129" t="s">
        <v>243</v>
      </c>
      <c r="B129">
        <v>770</v>
      </c>
    </row>
    <row r="130" spans="1:2">
      <c r="A130" s="1" t="s">
        <v>567</v>
      </c>
      <c r="B130" s="64">
        <v>229</v>
      </c>
    </row>
    <row r="131" spans="1:2">
      <c r="A131" s="1" t="s">
        <v>483</v>
      </c>
      <c r="B131" s="89">
        <v>905</v>
      </c>
    </row>
    <row r="132" spans="1:2">
      <c r="A132" t="s">
        <v>370</v>
      </c>
      <c r="B132">
        <v>1903</v>
      </c>
    </row>
    <row r="133" spans="1:2">
      <c r="A133" t="s">
        <v>244</v>
      </c>
      <c r="B133">
        <v>772</v>
      </c>
    </row>
    <row r="134" spans="1:2">
      <c r="A134" t="s">
        <v>75</v>
      </c>
      <c r="B134">
        <v>230</v>
      </c>
    </row>
    <row r="135" spans="1:2">
      <c r="A135" t="s">
        <v>39</v>
      </c>
      <c r="B135">
        <v>114</v>
      </c>
    </row>
    <row r="136" spans="1:2">
      <c r="A136" t="s">
        <v>137</v>
      </c>
      <c r="B136">
        <v>388</v>
      </c>
    </row>
    <row r="137" spans="1:2">
      <c r="A137" t="s">
        <v>46</v>
      </c>
      <c r="B137">
        <v>153</v>
      </c>
    </row>
    <row r="138" spans="1:2">
      <c r="A138" t="s">
        <v>76</v>
      </c>
      <c r="B138">
        <v>232</v>
      </c>
    </row>
    <row r="139" spans="1:2">
      <c r="A139" t="s">
        <v>77</v>
      </c>
      <c r="B139">
        <v>233</v>
      </c>
    </row>
    <row r="140" spans="1:2">
      <c r="A140" t="s">
        <v>245</v>
      </c>
      <c r="B140">
        <v>777</v>
      </c>
    </row>
    <row r="141" spans="1:2">
      <c r="A141" t="s">
        <v>343</v>
      </c>
      <c r="B141">
        <v>1722</v>
      </c>
    </row>
    <row r="142" spans="1:2">
      <c r="A142" t="s">
        <v>394</v>
      </c>
      <c r="B142">
        <v>70</v>
      </c>
    </row>
    <row r="143" spans="1:2">
      <c r="A143" t="s">
        <v>445</v>
      </c>
      <c r="B143">
        <v>653</v>
      </c>
    </row>
    <row r="144" spans="1:2">
      <c r="A144" t="s">
        <v>246</v>
      </c>
      <c r="B144">
        <v>779</v>
      </c>
    </row>
    <row r="145" spans="1:2">
      <c r="A145" t="s">
        <v>78</v>
      </c>
      <c r="B145">
        <v>236</v>
      </c>
    </row>
    <row r="146" spans="1:2">
      <c r="A146" t="s">
        <v>354</v>
      </c>
      <c r="B146">
        <v>1771</v>
      </c>
    </row>
    <row r="147" spans="1:2">
      <c r="A147" t="s">
        <v>315</v>
      </c>
      <c r="B147">
        <v>1652</v>
      </c>
    </row>
    <row r="148" spans="1:2">
      <c r="A148" t="s">
        <v>286</v>
      </c>
      <c r="B148">
        <v>907</v>
      </c>
    </row>
    <row r="149" spans="1:2">
      <c r="A149" t="s">
        <v>221</v>
      </c>
      <c r="B149">
        <v>689</v>
      </c>
    </row>
    <row r="150" spans="1:2">
      <c r="A150" t="s">
        <v>247</v>
      </c>
      <c r="B150">
        <v>784</v>
      </c>
    </row>
    <row r="151" spans="1:2">
      <c r="A151" t="s">
        <v>451</v>
      </c>
      <c r="B151">
        <v>511</v>
      </c>
    </row>
    <row r="152" spans="1:2">
      <c r="A152" t="s">
        <v>374</v>
      </c>
      <c r="B152">
        <v>1924</v>
      </c>
    </row>
    <row r="153" spans="1:2">
      <c r="A153" t="s">
        <v>216</v>
      </c>
      <c r="B153">
        <v>664</v>
      </c>
    </row>
    <row r="154" spans="1:2">
      <c r="A154" t="s">
        <v>248</v>
      </c>
      <c r="B154">
        <v>785</v>
      </c>
    </row>
    <row r="155" spans="1:2">
      <c r="A155" t="s">
        <v>380</v>
      </c>
      <c r="B155">
        <v>1942</v>
      </c>
    </row>
    <row r="156" spans="1:2">
      <c r="A156" t="s">
        <v>173</v>
      </c>
      <c r="B156">
        <v>512</v>
      </c>
    </row>
    <row r="157" spans="1:2">
      <c r="A157" s="1" t="s">
        <v>568</v>
      </c>
      <c r="B157" s="89">
        <v>239</v>
      </c>
    </row>
    <row r="158" spans="1:2">
      <c r="A158" t="s">
        <v>174</v>
      </c>
      <c r="B158">
        <v>513</v>
      </c>
    </row>
    <row r="159" spans="1:2">
      <c r="A159" t="s">
        <v>455</v>
      </c>
      <c r="B159">
        <v>693</v>
      </c>
    </row>
    <row r="160" spans="1:2">
      <c r="A160" t="s">
        <v>429</v>
      </c>
      <c r="B160">
        <v>365</v>
      </c>
    </row>
    <row r="161" spans="1:2">
      <c r="A161" t="s">
        <v>249</v>
      </c>
      <c r="B161">
        <v>786</v>
      </c>
    </row>
    <row r="162" spans="1:2">
      <c r="A162" s="1" t="s">
        <v>518</v>
      </c>
      <c r="B162" s="89">
        <v>240</v>
      </c>
    </row>
    <row r="163" spans="1:2">
      <c r="A163" t="s">
        <v>413</v>
      </c>
      <c r="B163">
        <v>241</v>
      </c>
    </row>
    <row r="164" spans="1:2">
      <c r="A164" t="s">
        <v>11</v>
      </c>
      <c r="B164">
        <v>14</v>
      </c>
    </row>
    <row r="165" spans="1:2">
      <c r="A165" t="s">
        <v>12</v>
      </c>
      <c r="B165">
        <v>15</v>
      </c>
    </row>
    <row r="166" spans="1:2">
      <c r="A166" t="s">
        <v>347</v>
      </c>
      <c r="B166">
        <v>1729</v>
      </c>
    </row>
    <row r="167" spans="1:2">
      <c r="A167" t="s">
        <v>47</v>
      </c>
      <c r="B167">
        <v>158</v>
      </c>
    </row>
    <row r="168" spans="1:2">
      <c r="A168" t="s">
        <v>250</v>
      </c>
      <c r="B168">
        <v>788</v>
      </c>
    </row>
    <row r="169" spans="1:2">
      <c r="A169" t="s">
        <v>138</v>
      </c>
      <c r="B169">
        <v>392</v>
      </c>
    </row>
    <row r="170" spans="1:2">
      <c r="A170" t="s">
        <v>139</v>
      </c>
      <c r="B170">
        <v>393</v>
      </c>
    </row>
    <row r="171" spans="1:2">
      <c r="A171" t="s">
        <v>140</v>
      </c>
      <c r="B171">
        <v>394</v>
      </c>
    </row>
    <row r="172" spans="1:2">
      <c r="A172" s="1" t="s">
        <v>527</v>
      </c>
      <c r="B172" s="89">
        <v>914</v>
      </c>
    </row>
    <row r="173" spans="1:2">
      <c r="A173" t="s">
        <v>316</v>
      </c>
      <c r="B173">
        <v>1655</v>
      </c>
    </row>
    <row r="174" spans="1:2">
      <c r="A174" t="s">
        <v>48</v>
      </c>
      <c r="B174">
        <v>160</v>
      </c>
    </row>
    <row r="175" spans="1:2">
      <c r="A175" t="s">
        <v>79</v>
      </c>
      <c r="B175">
        <v>243</v>
      </c>
    </row>
    <row r="176" spans="1:2">
      <c r="A176" t="s">
        <v>176</v>
      </c>
      <c r="B176">
        <v>523</v>
      </c>
    </row>
    <row r="177" spans="1:2">
      <c r="A177" t="s">
        <v>13</v>
      </c>
      <c r="B177">
        <v>17</v>
      </c>
    </row>
    <row r="178" spans="1:2">
      <c r="A178" t="s">
        <v>448</v>
      </c>
      <c r="B178">
        <v>395</v>
      </c>
    </row>
    <row r="179" spans="1:2">
      <c r="A179" t="s">
        <v>26</v>
      </c>
      <c r="B179">
        <v>72</v>
      </c>
    </row>
    <row r="180" spans="1:2">
      <c r="A180" t="s">
        <v>80</v>
      </c>
      <c r="B180">
        <v>244</v>
      </c>
    </row>
    <row r="181" spans="1:2">
      <c r="A181" s="1" t="s">
        <v>535</v>
      </c>
      <c r="B181" s="89">
        <v>1937</v>
      </c>
    </row>
    <row r="182" spans="1:2">
      <c r="A182" t="s">
        <v>141</v>
      </c>
      <c r="B182">
        <v>396</v>
      </c>
    </row>
    <row r="183" spans="1:2">
      <c r="A183" t="s">
        <v>142</v>
      </c>
      <c r="B183">
        <v>397</v>
      </c>
    </row>
    <row r="184" spans="1:2">
      <c r="A184" t="s">
        <v>81</v>
      </c>
      <c r="B184">
        <v>246</v>
      </c>
    </row>
    <row r="185" spans="1:2">
      <c r="A185" t="s">
        <v>27</v>
      </c>
      <c r="B185">
        <v>74</v>
      </c>
    </row>
    <row r="186" spans="1:2">
      <c r="A186" t="s">
        <v>143</v>
      </c>
      <c r="B186">
        <v>398</v>
      </c>
    </row>
    <row r="187" spans="1:2">
      <c r="A187" t="s">
        <v>287</v>
      </c>
      <c r="B187">
        <v>917</v>
      </c>
    </row>
    <row r="188" spans="1:2">
      <c r="A188" t="s">
        <v>317</v>
      </c>
      <c r="B188">
        <v>1658</v>
      </c>
    </row>
    <row r="189" spans="1:2">
      <c r="A189" t="s">
        <v>144</v>
      </c>
      <c r="B189">
        <v>399</v>
      </c>
    </row>
    <row r="190" spans="1:2">
      <c r="A190" s="1" t="s">
        <v>501</v>
      </c>
      <c r="B190" s="89">
        <v>918</v>
      </c>
    </row>
    <row r="191" spans="1:2">
      <c r="A191" t="s">
        <v>49</v>
      </c>
      <c r="B191">
        <v>163</v>
      </c>
    </row>
    <row r="192" spans="1:2">
      <c r="A192" t="s">
        <v>177</v>
      </c>
      <c r="B192">
        <v>530</v>
      </c>
    </row>
    <row r="193" spans="1:2">
      <c r="A193" t="s">
        <v>251</v>
      </c>
      <c r="B193">
        <v>794</v>
      </c>
    </row>
    <row r="194" spans="1:2">
      <c r="A194" t="s">
        <v>178</v>
      </c>
      <c r="B194">
        <v>531</v>
      </c>
    </row>
    <row r="195" spans="1:2">
      <c r="A195" t="s">
        <v>50</v>
      </c>
      <c r="B195">
        <v>164</v>
      </c>
    </row>
    <row r="196" spans="1:2">
      <c r="A196" s="1" t="s">
        <v>569</v>
      </c>
      <c r="B196" s="89">
        <v>248</v>
      </c>
    </row>
    <row r="197" spans="1:2">
      <c r="A197" t="s">
        <v>393</v>
      </c>
      <c r="B197">
        <v>63</v>
      </c>
    </row>
    <row r="198" spans="1:2">
      <c r="A198" t="s">
        <v>596</v>
      </c>
      <c r="B198">
        <v>1966</v>
      </c>
    </row>
    <row r="199" spans="1:2">
      <c r="A199" t="s">
        <v>82</v>
      </c>
      <c r="B199">
        <v>252</v>
      </c>
    </row>
    <row r="200" spans="1:2">
      <c r="A200" t="s">
        <v>253</v>
      </c>
      <c r="B200">
        <v>797</v>
      </c>
    </row>
    <row r="201" spans="1:2">
      <c r="A201" s="1" t="s">
        <v>528</v>
      </c>
      <c r="B201" s="89">
        <v>920</v>
      </c>
    </row>
    <row r="202" spans="1:2">
      <c r="A202" t="s">
        <v>180</v>
      </c>
      <c r="B202">
        <v>534</v>
      </c>
    </row>
    <row r="203" spans="1:2">
      <c r="A203" t="s">
        <v>254</v>
      </c>
      <c r="B203">
        <v>798</v>
      </c>
    </row>
    <row r="204" spans="1:2">
      <c r="A204" t="s">
        <v>146</v>
      </c>
      <c r="B204">
        <v>402</v>
      </c>
    </row>
    <row r="205" spans="1:2">
      <c r="A205" t="s">
        <v>595</v>
      </c>
      <c r="B205">
        <v>1963</v>
      </c>
    </row>
    <row r="206" spans="1:2">
      <c r="A206" t="s">
        <v>351</v>
      </c>
      <c r="B206">
        <v>1735</v>
      </c>
    </row>
    <row r="207" spans="1:2">
      <c r="A207" t="s">
        <v>372</v>
      </c>
      <c r="B207">
        <v>1911</v>
      </c>
    </row>
    <row r="208" spans="1:2">
      <c r="A208" t="s">
        <v>40</v>
      </c>
      <c r="B208">
        <v>118</v>
      </c>
    </row>
    <row r="209" spans="1:2">
      <c r="A209" t="s">
        <v>390</v>
      </c>
      <c r="B209">
        <v>18</v>
      </c>
    </row>
    <row r="210" spans="1:2">
      <c r="A210" t="s">
        <v>147</v>
      </c>
      <c r="B210">
        <v>405</v>
      </c>
    </row>
    <row r="211" spans="1:2">
      <c r="A211" t="s">
        <v>305</v>
      </c>
      <c r="B211">
        <v>1507</v>
      </c>
    </row>
    <row r="212" spans="1:2">
      <c r="A212" t="s">
        <v>111</v>
      </c>
      <c r="B212">
        <v>321</v>
      </c>
    </row>
    <row r="213" spans="1:2">
      <c r="A213" t="s">
        <v>148</v>
      </c>
      <c r="B213">
        <v>406</v>
      </c>
    </row>
    <row r="214" spans="1:2">
      <c r="A214" t="s">
        <v>218</v>
      </c>
      <c r="B214">
        <v>677</v>
      </c>
    </row>
    <row r="215" spans="1:2">
      <c r="A215" s="1" t="s">
        <v>570</v>
      </c>
      <c r="B215" s="2">
        <v>256</v>
      </c>
    </row>
    <row r="216" spans="1:2">
      <c r="A216" s="1" t="s">
        <v>529</v>
      </c>
      <c r="B216" s="2">
        <v>925</v>
      </c>
    </row>
    <row r="217" spans="1:2">
      <c r="A217" s="1" t="s">
        <v>548</v>
      </c>
      <c r="B217" s="89">
        <v>30012</v>
      </c>
    </row>
    <row r="218" spans="1:2">
      <c r="A218" t="s">
        <v>122</v>
      </c>
      <c r="B218">
        <v>353</v>
      </c>
    </row>
    <row r="219" spans="1:2">
      <c r="A219" s="1" t="s">
        <v>542</v>
      </c>
      <c r="B219" s="2">
        <v>30006</v>
      </c>
    </row>
    <row r="220" spans="1:2">
      <c r="A220" s="1" t="s">
        <v>550</v>
      </c>
      <c r="B220" s="2">
        <v>30014</v>
      </c>
    </row>
    <row r="221" spans="1:2">
      <c r="A221" s="1" t="s">
        <v>549</v>
      </c>
      <c r="B221" s="2">
        <v>30013</v>
      </c>
    </row>
    <row r="222" spans="1:2">
      <c r="A222" s="1" t="s">
        <v>540</v>
      </c>
      <c r="B222" s="2">
        <v>30004</v>
      </c>
    </row>
    <row r="223" spans="1:2">
      <c r="A223" s="1" t="s">
        <v>539</v>
      </c>
      <c r="B223" s="2">
        <v>30003</v>
      </c>
    </row>
    <row r="224" spans="1:2">
      <c r="A224" s="1" t="s">
        <v>536</v>
      </c>
      <c r="B224" s="2">
        <v>30000</v>
      </c>
    </row>
    <row r="225" spans="1:2">
      <c r="A225" s="1" t="s">
        <v>544</v>
      </c>
      <c r="B225" s="2">
        <v>30008</v>
      </c>
    </row>
    <row r="226" spans="1:2">
      <c r="A226" s="1" t="s">
        <v>537</v>
      </c>
      <c r="B226" s="64">
        <v>30001</v>
      </c>
    </row>
    <row r="227" spans="1:2">
      <c r="A227" s="1" t="s">
        <v>551</v>
      </c>
      <c r="B227" s="64">
        <v>30015</v>
      </c>
    </row>
    <row r="228" spans="1:2">
      <c r="A228" s="1" t="s">
        <v>546</v>
      </c>
      <c r="B228" s="64">
        <v>30010</v>
      </c>
    </row>
    <row r="229" spans="1:2">
      <c r="A229" s="1" t="s">
        <v>547</v>
      </c>
      <c r="B229" s="64">
        <v>30011</v>
      </c>
    </row>
    <row r="230" spans="1:2">
      <c r="A230" s="1" t="s">
        <v>545</v>
      </c>
      <c r="B230" s="89">
        <v>30009</v>
      </c>
    </row>
    <row r="231" spans="1:2">
      <c r="A231" t="s">
        <v>515</v>
      </c>
      <c r="B231">
        <v>645</v>
      </c>
    </row>
    <row r="232" spans="1:2">
      <c r="A232" t="s">
        <v>362</v>
      </c>
      <c r="B232">
        <v>1884</v>
      </c>
    </row>
    <row r="233" spans="1:2">
      <c r="A233" t="s">
        <v>51</v>
      </c>
      <c r="B233">
        <v>166</v>
      </c>
    </row>
    <row r="234" spans="1:2">
      <c r="A234" t="s">
        <v>219</v>
      </c>
      <c r="B234">
        <v>678</v>
      </c>
    </row>
    <row r="235" spans="1:2">
      <c r="A235" t="s">
        <v>181</v>
      </c>
      <c r="B235">
        <v>537</v>
      </c>
    </row>
    <row r="236" spans="1:2">
      <c r="A236" t="s">
        <v>288</v>
      </c>
      <c r="B236">
        <v>928</v>
      </c>
    </row>
    <row r="237" spans="1:2">
      <c r="A237" s="1" t="s">
        <v>502</v>
      </c>
      <c r="B237" s="89">
        <v>929</v>
      </c>
    </row>
    <row r="238" spans="1:2">
      <c r="A238" t="s">
        <v>310</v>
      </c>
      <c r="B238">
        <v>1598</v>
      </c>
    </row>
    <row r="239" spans="1:2">
      <c r="A239" t="s">
        <v>28</v>
      </c>
      <c r="B239">
        <v>79</v>
      </c>
    </row>
    <row r="240" spans="1:2">
      <c r="A240" t="s">
        <v>194</v>
      </c>
      <c r="B240">
        <v>588</v>
      </c>
    </row>
    <row r="241" spans="1:2">
      <c r="A241" t="s">
        <v>182</v>
      </c>
      <c r="B241">
        <v>542</v>
      </c>
    </row>
    <row r="242" spans="1:2">
      <c r="A242" t="s">
        <v>378</v>
      </c>
      <c r="B242">
        <v>1931</v>
      </c>
    </row>
    <row r="243" spans="1:2">
      <c r="A243" t="s">
        <v>318</v>
      </c>
      <c r="B243">
        <v>1659</v>
      </c>
    </row>
    <row r="244" spans="1:2">
      <c r="A244" t="s">
        <v>327</v>
      </c>
      <c r="B244">
        <v>1685</v>
      </c>
    </row>
    <row r="245" spans="1:2">
      <c r="A245" t="s">
        <v>281</v>
      </c>
      <c r="B245">
        <v>882</v>
      </c>
    </row>
    <row r="246" spans="1:2">
      <c r="A246" t="s">
        <v>149</v>
      </c>
      <c r="B246">
        <v>415</v>
      </c>
    </row>
    <row r="247" spans="1:2">
      <c r="A247" t="s">
        <v>150</v>
      </c>
      <c r="B247">
        <v>416</v>
      </c>
    </row>
    <row r="248" spans="1:2">
      <c r="A248" t="s">
        <v>311</v>
      </c>
      <c r="B248">
        <v>1621</v>
      </c>
    </row>
    <row r="249" spans="1:2">
      <c r="A249" t="s">
        <v>151</v>
      </c>
      <c r="B249">
        <v>417</v>
      </c>
    </row>
    <row r="250" spans="1:2">
      <c r="A250" t="s">
        <v>14</v>
      </c>
      <c r="B250">
        <v>22</v>
      </c>
    </row>
    <row r="251" spans="1:2">
      <c r="A251" t="s">
        <v>183</v>
      </c>
      <c r="B251">
        <v>545</v>
      </c>
    </row>
    <row r="252" spans="1:2">
      <c r="A252" s="1" t="s">
        <v>555</v>
      </c>
      <c r="B252" s="89">
        <v>326</v>
      </c>
    </row>
    <row r="253" spans="1:2">
      <c r="A253" t="s">
        <v>29</v>
      </c>
      <c r="B253">
        <v>80</v>
      </c>
    </row>
    <row r="254" spans="1:2">
      <c r="A254" t="s">
        <v>395</v>
      </c>
      <c r="B254">
        <v>81</v>
      </c>
    </row>
    <row r="255" spans="1:2">
      <c r="A255" t="s">
        <v>184</v>
      </c>
      <c r="B255">
        <v>546</v>
      </c>
    </row>
    <row r="256" spans="1:2">
      <c r="A256" t="s">
        <v>185</v>
      </c>
      <c r="B256">
        <v>547</v>
      </c>
    </row>
    <row r="257" spans="1:2">
      <c r="A257" t="s">
        <v>373</v>
      </c>
      <c r="B257">
        <v>1916</v>
      </c>
    </row>
    <row r="258" spans="1:2">
      <c r="A258" t="s">
        <v>304</v>
      </c>
      <c r="B258">
        <v>995</v>
      </c>
    </row>
    <row r="259" spans="1:2">
      <c r="A259" t="s">
        <v>443</v>
      </c>
      <c r="B259">
        <v>82</v>
      </c>
    </row>
    <row r="260" spans="1:2">
      <c r="A260" t="s">
        <v>312</v>
      </c>
      <c r="B260">
        <v>1640</v>
      </c>
    </row>
    <row r="261" spans="1:2">
      <c r="A261" t="s">
        <v>112</v>
      </c>
      <c r="B261">
        <v>327</v>
      </c>
    </row>
    <row r="262" spans="1:2">
      <c r="A262" s="1" t="s">
        <v>571</v>
      </c>
      <c r="B262" s="89">
        <v>260</v>
      </c>
    </row>
    <row r="263" spans="1:2">
      <c r="A263" t="s">
        <v>456</v>
      </c>
      <c r="B263">
        <v>694</v>
      </c>
    </row>
    <row r="264" spans="1:2">
      <c r="A264" t="s">
        <v>228</v>
      </c>
      <c r="B264">
        <v>733</v>
      </c>
    </row>
    <row r="265" spans="1:2">
      <c r="A265" t="s">
        <v>335</v>
      </c>
      <c r="B265">
        <v>1705</v>
      </c>
    </row>
    <row r="266" spans="1:2">
      <c r="A266" t="s">
        <v>186</v>
      </c>
      <c r="B266">
        <v>553</v>
      </c>
    </row>
    <row r="267" spans="1:2">
      <c r="A267" s="1" t="s">
        <v>482</v>
      </c>
      <c r="B267" s="89">
        <v>808</v>
      </c>
    </row>
    <row r="268" spans="1:2">
      <c r="A268" t="s">
        <v>396</v>
      </c>
      <c r="B268">
        <v>140</v>
      </c>
    </row>
    <row r="269" spans="1:2">
      <c r="A269" t="s">
        <v>83</v>
      </c>
      <c r="B269">
        <v>262</v>
      </c>
    </row>
    <row r="270" spans="1:2">
      <c r="A270" s="1" t="s">
        <v>473</v>
      </c>
      <c r="B270" s="89">
        <v>329</v>
      </c>
    </row>
    <row r="271" spans="1:2">
      <c r="A271" t="s">
        <v>255</v>
      </c>
      <c r="B271">
        <v>809</v>
      </c>
    </row>
    <row r="272" spans="1:2">
      <c r="A272" t="s">
        <v>113</v>
      </c>
      <c r="B272">
        <v>331</v>
      </c>
    </row>
    <row r="273" spans="1:2">
      <c r="A273" t="s">
        <v>15</v>
      </c>
      <c r="B273">
        <v>24</v>
      </c>
    </row>
    <row r="274" spans="1:2">
      <c r="A274" t="s">
        <v>52</v>
      </c>
      <c r="B274">
        <v>168</v>
      </c>
    </row>
    <row r="275" spans="1:2">
      <c r="A275" s="1" t="s">
        <v>556</v>
      </c>
      <c r="B275" s="64">
        <v>332</v>
      </c>
    </row>
    <row r="276" spans="1:2">
      <c r="A276" s="1" t="s">
        <v>474</v>
      </c>
      <c r="B276" s="64">
        <v>333</v>
      </c>
    </row>
    <row r="277" spans="1:2">
      <c r="A277" s="1" t="s">
        <v>530</v>
      </c>
      <c r="B277" s="64">
        <v>933</v>
      </c>
    </row>
    <row r="278" spans="1:2">
      <c r="A278" s="1" t="s">
        <v>503</v>
      </c>
      <c r="B278" s="89">
        <v>934</v>
      </c>
    </row>
    <row r="279" spans="1:2">
      <c r="A279" t="s">
        <v>438</v>
      </c>
      <c r="B279">
        <v>1671</v>
      </c>
    </row>
    <row r="280" spans="1:2">
      <c r="A280" t="s">
        <v>84</v>
      </c>
      <c r="B280">
        <v>263</v>
      </c>
    </row>
    <row r="281" spans="1:2">
      <c r="A281" t="s">
        <v>313</v>
      </c>
      <c r="B281">
        <v>1641</v>
      </c>
    </row>
    <row r="282" spans="1:2">
      <c r="A282" t="s">
        <v>187</v>
      </c>
      <c r="B282">
        <v>556</v>
      </c>
    </row>
    <row r="283" spans="1:2">
      <c r="A283" t="s">
        <v>289</v>
      </c>
      <c r="B283">
        <v>935</v>
      </c>
    </row>
    <row r="284" spans="1:2">
      <c r="A284" t="s">
        <v>584</v>
      </c>
      <c r="B284">
        <v>0</v>
      </c>
    </row>
    <row r="285" spans="1:2">
      <c r="A285" s="1" t="s">
        <v>484</v>
      </c>
      <c r="B285" s="89">
        <v>936</v>
      </c>
    </row>
    <row r="286" spans="1:2">
      <c r="A286" t="s">
        <v>16</v>
      </c>
      <c r="B286">
        <v>25</v>
      </c>
    </row>
    <row r="287" spans="1:2">
      <c r="A287" t="s">
        <v>152</v>
      </c>
      <c r="B287">
        <v>420</v>
      </c>
    </row>
    <row r="288" spans="1:2">
      <c r="A288" s="1" t="s">
        <v>506</v>
      </c>
      <c r="B288" s="89">
        <v>993</v>
      </c>
    </row>
    <row r="289" spans="1:2">
      <c r="A289" t="s">
        <v>290</v>
      </c>
      <c r="B289">
        <v>938</v>
      </c>
    </row>
    <row r="290" spans="1:2">
      <c r="A290" t="s">
        <v>382</v>
      </c>
      <c r="B290">
        <v>1948</v>
      </c>
    </row>
    <row r="291" spans="1:2">
      <c r="A291" s="1" t="s">
        <v>504</v>
      </c>
      <c r="B291" s="64">
        <v>941</v>
      </c>
    </row>
    <row r="292" spans="1:2">
      <c r="A292" s="1" t="s">
        <v>468</v>
      </c>
      <c r="B292" s="89">
        <v>83</v>
      </c>
    </row>
    <row r="293" spans="1:2">
      <c r="A293" t="s">
        <v>398</v>
      </c>
      <c r="B293">
        <v>1908</v>
      </c>
    </row>
    <row r="294" spans="1:2">
      <c r="A294" t="s">
        <v>399</v>
      </c>
      <c r="B294">
        <v>1987</v>
      </c>
    </row>
    <row r="295" spans="1:2">
      <c r="A295" t="s">
        <v>41</v>
      </c>
      <c r="B295">
        <v>119</v>
      </c>
    </row>
    <row r="296" spans="1:2">
      <c r="A296" t="s">
        <v>220</v>
      </c>
      <c r="B296">
        <v>687</v>
      </c>
    </row>
    <row r="297" spans="1:2">
      <c r="A297" t="s">
        <v>452</v>
      </c>
      <c r="B297">
        <v>559</v>
      </c>
    </row>
    <row r="298" spans="1:2">
      <c r="A298" t="s">
        <v>358</v>
      </c>
      <c r="B298">
        <v>1842</v>
      </c>
    </row>
    <row r="299" spans="1:2">
      <c r="A299" t="s">
        <v>349</v>
      </c>
      <c r="B299">
        <v>1731</v>
      </c>
    </row>
    <row r="300" spans="1:2">
      <c r="A300" t="s">
        <v>385</v>
      </c>
      <c r="B300">
        <v>1952</v>
      </c>
    </row>
    <row r="301" spans="1:2">
      <c r="A301" t="s">
        <v>256</v>
      </c>
      <c r="B301">
        <v>815</v>
      </c>
    </row>
    <row r="302" spans="1:2">
      <c r="A302" t="s">
        <v>427</v>
      </c>
      <c r="B302">
        <v>265</v>
      </c>
    </row>
    <row r="303" spans="1:2">
      <c r="A303" t="s">
        <v>338</v>
      </c>
      <c r="B303">
        <v>1709</v>
      </c>
    </row>
    <row r="304" spans="1:2">
      <c r="A304" t="s">
        <v>599</v>
      </c>
      <c r="B304">
        <v>1978</v>
      </c>
    </row>
    <row r="305" spans="1:2">
      <c r="A305" t="s">
        <v>376</v>
      </c>
      <c r="B305">
        <v>1927</v>
      </c>
    </row>
    <row r="306" spans="1:2">
      <c r="A306" t="s">
        <v>386</v>
      </c>
      <c r="B306">
        <v>1955</v>
      </c>
    </row>
    <row r="307" spans="1:2">
      <c r="A307" t="s">
        <v>114</v>
      </c>
      <c r="B307">
        <v>335</v>
      </c>
    </row>
    <row r="308" spans="1:2">
      <c r="A308" t="s">
        <v>291</v>
      </c>
      <c r="B308">
        <v>944</v>
      </c>
    </row>
    <row r="309" spans="1:2">
      <c r="A309" s="1" t="s">
        <v>498</v>
      </c>
      <c r="B309" s="89">
        <v>563</v>
      </c>
    </row>
    <row r="310" spans="1:2">
      <c r="A310" t="s">
        <v>415</v>
      </c>
      <c r="B310">
        <v>424</v>
      </c>
    </row>
    <row r="311" spans="1:2">
      <c r="A311" t="s">
        <v>416</v>
      </c>
      <c r="B311">
        <v>425</v>
      </c>
    </row>
    <row r="312" spans="1:2">
      <c r="A312" t="s">
        <v>352</v>
      </c>
      <c r="B312">
        <v>1740</v>
      </c>
    </row>
    <row r="313" spans="1:2">
      <c r="A313" t="s">
        <v>436</v>
      </c>
      <c r="B313">
        <v>643</v>
      </c>
    </row>
    <row r="314" spans="1:2">
      <c r="A314" t="s">
        <v>292</v>
      </c>
      <c r="B314">
        <v>946</v>
      </c>
    </row>
    <row r="315" spans="1:2">
      <c r="A315" s="1" t="s">
        <v>572</v>
      </c>
      <c r="B315" s="89">
        <v>266</v>
      </c>
    </row>
    <row r="316" spans="1:2">
      <c r="A316" t="s">
        <v>104</v>
      </c>
      <c r="B316">
        <v>304</v>
      </c>
    </row>
    <row r="317" spans="1:2">
      <c r="A317" t="s">
        <v>462</v>
      </c>
      <c r="B317">
        <v>412</v>
      </c>
    </row>
    <row r="318" spans="1:2">
      <c r="A318" t="s">
        <v>124</v>
      </c>
      <c r="B318">
        <v>356</v>
      </c>
    </row>
    <row r="319" spans="1:2">
      <c r="A319" s="1" t="s">
        <v>499</v>
      </c>
      <c r="B319" s="89">
        <v>567</v>
      </c>
    </row>
    <row r="320" spans="1:2">
      <c r="A320" t="s">
        <v>188</v>
      </c>
      <c r="B320">
        <v>569</v>
      </c>
    </row>
    <row r="321" spans="1:2">
      <c r="A321" t="s">
        <v>453</v>
      </c>
      <c r="B321">
        <v>571</v>
      </c>
    </row>
    <row r="322" spans="1:2">
      <c r="A322" s="1" t="s">
        <v>470</v>
      </c>
      <c r="B322" s="89">
        <v>104</v>
      </c>
    </row>
    <row r="323" spans="1:2">
      <c r="A323" t="s">
        <v>85</v>
      </c>
      <c r="B323">
        <v>267</v>
      </c>
    </row>
    <row r="324" spans="1:2">
      <c r="A324" t="s">
        <v>86</v>
      </c>
      <c r="B324">
        <v>268</v>
      </c>
    </row>
    <row r="325" spans="1:2">
      <c r="A325" t="s">
        <v>377</v>
      </c>
      <c r="B325">
        <v>1930</v>
      </c>
    </row>
    <row r="326" spans="1:2">
      <c r="A326" t="s">
        <v>598</v>
      </c>
      <c r="B326">
        <v>1970</v>
      </c>
    </row>
    <row r="327" spans="1:2">
      <c r="A327" t="s">
        <v>329</v>
      </c>
      <c r="B327">
        <v>1695</v>
      </c>
    </row>
    <row r="328" spans="1:2">
      <c r="A328" t="s">
        <v>331</v>
      </c>
      <c r="B328">
        <v>1699</v>
      </c>
    </row>
    <row r="329" spans="1:2">
      <c r="A329" s="1" t="s">
        <v>524</v>
      </c>
      <c r="B329" s="89">
        <v>529</v>
      </c>
    </row>
    <row r="330" spans="1:2">
      <c r="A330" t="s">
        <v>53</v>
      </c>
      <c r="B330">
        <v>171</v>
      </c>
    </row>
    <row r="331" spans="1:2">
      <c r="A331" t="s">
        <v>189</v>
      </c>
      <c r="B331">
        <v>575</v>
      </c>
    </row>
    <row r="332" spans="1:2">
      <c r="A332" t="s">
        <v>190</v>
      </c>
      <c r="B332">
        <v>576</v>
      </c>
    </row>
    <row r="333" spans="1:2">
      <c r="A333" t="s">
        <v>257</v>
      </c>
      <c r="B333">
        <v>820</v>
      </c>
    </row>
    <row r="334" spans="1:2">
      <c r="A334" t="s">
        <v>102</v>
      </c>
      <c r="B334">
        <v>302</v>
      </c>
    </row>
    <row r="335" spans="1:2">
      <c r="A335" t="s">
        <v>293</v>
      </c>
      <c r="B335">
        <v>951</v>
      </c>
    </row>
    <row r="336" spans="1:2">
      <c r="A336" s="1" t="s">
        <v>519</v>
      </c>
      <c r="B336" s="89">
        <v>429</v>
      </c>
    </row>
    <row r="337" spans="1:2">
      <c r="A337" t="s">
        <v>191</v>
      </c>
      <c r="B337">
        <v>579</v>
      </c>
    </row>
    <row r="338" spans="1:2">
      <c r="A338" t="s">
        <v>258</v>
      </c>
      <c r="B338">
        <v>823</v>
      </c>
    </row>
    <row r="339" spans="1:2">
      <c r="A339" t="s">
        <v>259</v>
      </c>
      <c r="B339">
        <v>824</v>
      </c>
    </row>
    <row r="340" spans="1:2">
      <c r="A340" t="s">
        <v>366</v>
      </c>
      <c r="B340">
        <v>1895</v>
      </c>
    </row>
    <row r="341" spans="1:2">
      <c r="A341" t="s">
        <v>87</v>
      </c>
      <c r="B341">
        <v>269</v>
      </c>
    </row>
    <row r="342" spans="1:2">
      <c r="A342" t="s">
        <v>54</v>
      </c>
      <c r="B342">
        <v>173</v>
      </c>
    </row>
    <row r="343" spans="1:2">
      <c r="A343" t="s">
        <v>355</v>
      </c>
      <c r="B343">
        <v>1773</v>
      </c>
    </row>
    <row r="344" spans="1:2">
      <c r="A344" t="s">
        <v>55</v>
      </c>
      <c r="B344">
        <v>175</v>
      </c>
    </row>
    <row r="345" spans="1:2">
      <c r="A345" t="s">
        <v>280</v>
      </c>
      <c r="B345">
        <v>881</v>
      </c>
    </row>
    <row r="346" spans="1:2">
      <c r="A346" t="s">
        <v>309</v>
      </c>
      <c r="B346">
        <v>1586</v>
      </c>
    </row>
    <row r="347" spans="1:2">
      <c r="A347" t="s">
        <v>260</v>
      </c>
      <c r="B347">
        <v>826</v>
      </c>
    </row>
    <row r="348" spans="1:2">
      <c r="A348" t="s">
        <v>454</v>
      </c>
      <c r="B348">
        <v>580</v>
      </c>
    </row>
    <row r="349" spans="1:2">
      <c r="A349" t="s">
        <v>30</v>
      </c>
      <c r="B349">
        <v>85</v>
      </c>
    </row>
    <row r="350" spans="1:2">
      <c r="A350" t="s">
        <v>153</v>
      </c>
      <c r="B350">
        <v>431</v>
      </c>
    </row>
    <row r="351" spans="1:2">
      <c r="A351" t="s">
        <v>154</v>
      </c>
      <c r="B351">
        <v>432</v>
      </c>
    </row>
    <row r="352" spans="1:2">
      <c r="A352" t="s">
        <v>31</v>
      </c>
      <c r="B352">
        <v>86</v>
      </c>
    </row>
    <row r="353" spans="1:2">
      <c r="A353" t="s">
        <v>261</v>
      </c>
      <c r="B353">
        <v>828</v>
      </c>
    </row>
    <row r="354" spans="1:2">
      <c r="A354" t="s">
        <v>192</v>
      </c>
      <c r="B354">
        <v>584</v>
      </c>
    </row>
    <row r="355" spans="1:2">
      <c r="A355" t="s">
        <v>306</v>
      </c>
      <c r="B355">
        <v>1509</v>
      </c>
    </row>
    <row r="356" spans="1:2">
      <c r="A356" t="s">
        <v>155</v>
      </c>
      <c r="B356">
        <v>437</v>
      </c>
    </row>
    <row r="357" spans="1:2">
      <c r="A357" t="s">
        <v>437</v>
      </c>
      <c r="B357">
        <v>644</v>
      </c>
    </row>
    <row r="358" spans="1:2">
      <c r="A358" t="s">
        <v>195</v>
      </c>
      <c r="B358">
        <v>589</v>
      </c>
    </row>
    <row r="359" spans="1:2">
      <c r="A359" t="s">
        <v>350</v>
      </c>
      <c r="B359">
        <v>1734</v>
      </c>
    </row>
    <row r="360" spans="1:2">
      <c r="A360" t="s">
        <v>196</v>
      </c>
      <c r="B360">
        <v>590</v>
      </c>
    </row>
    <row r="361" spans="1:2">
      <c r="A361" t="s">
        <v>365</v>
      </c>
      <c r="B361">
        <v>1894</v>
      </c>
    </row>
    <row r="362" spans="1:2">
      <c r="A362" t="s">
        <v>241</v>
      </c>
      <c r="B362">
        <v>765</v>
      </c>
    </row>
    <row r="363" spans="1:2">
      <c r="A363" t="s">
        <v>375</v>
      </c>
      <c r="B363">
        <v>1926</v>
      </c>
    </row>
    <row r="364" spans="1:2">
      <c r="A364" t="s">
        <v>156</v>
      </c>
      <c r="B364">
        <v>439</v>
      </c>
    </row>
    <row r="365" spans="1:2">
      <c r="A365" t="s">
        <v>88</v>
      </c>
      <c r="B365">
        <v>273</v>
      </c>
    </row>
    <row r="366" spans="1:2">
      <c r="A366" t="s">
        <v>56</v>
      </c>
      <c r="B366">
        <v>177</v>
      </c>
    </row>
    <row r="367" spans="1:2">
      <c r="A367" s="1" t="s">
        <v>478</v>
      </c>
      <c r="B367" s="64">
        <v>595</v>
      </c>
    </row>
    <row r="368" spans="1:2">
      <c r="A368" s="1" t="s">
        <v>507</v>
      </c>
      <c r="B368" s="89">
        <v>1661</v>
      </c>
    </row>
    <row r="369" spans="1:2">
      <c r="A369" t="s">
        <v>222</v>
      </c>
      <c r="B369">
        <v>703</v>
      </c>
    </row>
    <row r="370" spans="1:2">
      <c r="A370" t="s">
        <v>89</v>
      </c>
      <c r="B370">
        <v>274</v>
      </c>
    </row>
    <row r="371" spans="1:2">
      <c r="A371" t="s">
        <v>115</v>
      </c>
      <c r="B371">
        <v>339</v>
      </c>
    </row>
    <row r="372" spans="1:2">
      <c r="A372" t="s">
        <v>320</v>
      </c>
      <c r="B372">
        <v>1667</v>
      </c>
    </row>
    <row r="373" spans="1:2">
      <c r="A373" t="s">
        <v>90</v>
      </c>
      <c r="B373">
        <v>275</v>
      </c>
    </row>
    <row r="374" spans="1:2">
      <c r="A374" t="s">
        <v>116</v>
      </c>
      <c r="B374">
        <v>340</v>
      </c>
    </row>
    <row r="375" spans="1:2">
      <c r="A375" t="s">
        <v>197</v>
      </c>
      <c r="B375">
        <v>597</v>
      </c>
    </row>
    <row r="376" spans="1:2">
      <c r="A376" s="1" t="s">
        <v>559</v>
      </c>
      <c r="B376" s="89">
        <v>602</v>
      </c>
    </row>
    <row r="377" spans="1:2">
      <c r="A377" t="s">
        <v>397</v>
      </c>
      <c r="B377">
        <v>196</v>
      </c>
    </row>
    <row r="378" spans="1:2">
      <c r="A378" t="s">
        <v>446</v>
      </c>
      <c r="B378">
        <v>1672</v>
      </c>
    </row>
    <row r="379" spans="1:2">
      <c r="A379" t="s">
        <v>353</v>
      </c>
      <c r="B379">
        <v>1742</v>
      </c>
    </row>
    <row r="380" spans="1:2">
      <c r="A380" t="s">
        <v>199</v>
      </c>
      <c r="B380">
        <v>603</v>
      </c>
    </row>
    <row r="381" spans="1:2">
      <c r="A381" t="s">
        <v>321</v>
      </c>
      <c r="B381">
        <v>1669</v>
      </c>
    </row>
    <row r="382" spans="1:2">
      <c r="A382" t="s">
        <v>294</v>
      </c>
      <c r="B382">
        <v>957</v>
      </c>
    </row>
    <row r="383" spans="1:2">
      <c r="A383" s="1" t="s">
        <v>533</v>
      </c>
      <c r="B383" s="89">
        <v>1670</v>
      </c>
    </row>
    <row r="384" spans="1:2">
      <c r="A384" t="s">
        <v>322</v>
      </c>
      <c r="B384">
        <v>1674</v>
      </c>
    </row>
    <row r="385" spans="1:2">
      <c r="A385" t="s">
        <v>198</v>
      </c>
      <c r="B385">
        <v>599</v>
      </c>
    </row>
    <row r="386" spans="1:2">
      <c r="A386" s="1" t="s">
        <v>479</v>
      </c>
      <c r="B386" s="89">
        <v>600</v>
      </c>
    </row>
    <row r="387" spans="1:2">
      <c r="A387" t="s">
        <v>91</v>
      </c>
      <c r="B387">
        <v>277</v>
      </c>
    </row>
    <row r="388" spans="1:2">
      <c r="A388" s="1" t="s">
        <v>541</v>
      </c>
      <c r="B388" s="64">
        <v>30005</v>
      </c>
    </row>
    <row r="389" spans="1:2">
      <c r="A389" s="1" t="s">
        <v>543</v>
      </c>
      <c r="B389" s="89">
        <v>30007</v>
      </c>
    </row>
    <row r="390" spans="1:2">
      <c r="A390" t="s">
        <v>262</v>
      </c>
      <c r="B390">
        <v>840</v>
      </c>
    </row>
    <row r="391" spans="1:2">
      <c r="A391" s="1" t="s">
        <v>573</v>
      </c>
      <c r="B391" s="89">
        <v>278</v>
      </c>
    </row>
    <row r="392" spans="1:2">
      <c r="A392" t="s">
        <v>157</v>
      </c>
      <c r="B392">
        <v>441</v>
      </c>
    </row>
    <row r="393" spans="1:2">
      <c r="A393" s="1" t="s">
        <v>496</v>
      </c>
      <c r="B393" s="89">
        <v>39</v>
      </c>
    </row>
    <row r="394" spans="1:2">
      <c r="A394" t="s">
        <v>430</v>
      </c>
      <c r="B394">
        <v>458</v>
      </c>
    </row>
    <row r="395" spans="1:2">
      <c r="A395" t="s">
        <v>92</v>
      </c>
      <c r="B395">
        <v>279</v>
      </c>
    </row>
    <row r="396" spans="1:2">
      <c r="A396" t="s">
        <v>200</v>
      </c>
      <c r="B396">
        <v>606</v>
      </c>
    </row>
    <row r="397" spans="1:2">
      <c r="A397" t="s">
        <v>32</v>
      </c>
      <c r="B397">
        <v>88</v>
      </c>
    </row>
    <row r="398" spans="1:2">
      <c r="A398" t="s">
        <v>409</v>
      </c>
      <c r="B398">
        <v>844</v>
      </c>
    </row>
    <row r="399" spans="1:2">
      <c r="A399" t="s">
        <v>295</v>
      </c>
      <c r="B399">
        <v>962</v>
      </c>
    </row>
    <row r="400" spans="1:2">
      <c r="A400" t="s">
        <v>433</v>
      </c>
      <c r="B400">
        <v>608</v>
      </c>
    </row>
    <row r="401" spans="1:2">
      <c r="A401" t="s">
        <v>323</v>
      </c>
      <c r="B401">
        <v>1676</v>
      </c>
    </row>
    <row r="402" spans="1:2">
      <c r="A402" s="1" t="s">
        <v>505</v>
      </c>
      <c r="B402" s="64">
        <v>964</v>
      </c>
    </row>
    <row r="403" spans="1:2">
      <c r="A403" s="1" t="s">
        <v>579</v>
      </c>
      <c r="B403" s="89">
        <v>517</v>
      </c>
    </row>
    <row r="404" spans="1:2">
      <c r="A404" t="s">
        <v>175</v>
      </c>
      <c r="B404">
        <v>518</v>
      </c>
    </row>
    <row r="405" spans="1:2">
      <c r="A405" t="s">
        <v>252</v>
      </c>
      <c r="B405">
        <v>796</v>
      </c>
    </row>
    <row r="406" spans="1:2">
      <c r="A406" t="s">
        <v>296</v>
      </c>
      <c r="B406">
        <v>965</v>
      </c>
    </row>
    <row r="407" spans="1:2">
      <c r="A407" t="s">
        <v>334</v>
      </c>
      <c r="B407">
        <v>1702</v>
      </c>
    </row>
    <row r="408" spans="1:2">
      <c r="A408" t="s">
        <v>263</v>
      </c>
      <c r="B408">
        <v>845</v>
      </c>
    </row>
    <row r="409" spans="1:2">
      <c r="A409" t="s">
        <v>410</v>
      </c>
      <c r="B409">
        <v>846</v>
      </c>
    </row>
    <row r="410" spans="1:2">
      <c r="A410" t="s">
        <v>361</v>
      </c>
      <c r="B410">
        <v>1883</v>
      </c>
    </row>
    <row r="411" spans="1:2">
      <c r="A411" t="s">
        <v>441</v>
      </c>
      <c r="B411">
        <v>51</v>
      </c>
    </row>
    <row r="412" spans="1:2">
      <c r="A412" t="s">
        <v>201</v>
      </c>
      <c r="B412">
        <v>610</v>
      </c>
    </row>
    <row r="413" spans="1:2">
      <c r="A413" t="s">
        <v>391</v>
      </c>
      <c r="B413">
        <v>40</v>
      </c>
    </row>
    <row r="414" spans="1:2">
      <c r="A414" t="s">
        <v>340</v>
      </c>
      <c r="B414">
        <v>1714</v>
      </c>
    </row>
    <row r="415" spans="1:2">
      <c r="A415" t="s">
        <v>33</v>
      </c>
      <c r="B415">
        <v>90</v>
      </c>
    </row>
    <row r="416" spans="1:2">
      <c r="A416" s="1" t="s">
        <v>469</v>
      </c>
      <c r="B416" s="89">
        <v>91</v>
      </c>
    </row>
    <row r="417" spans="1:2">
      <c r="A417" t="s">
        <v>117</v>
      </c>
      <c r="B417">
        <v>342</v>
      </c>
    </row>
    <row r="418" spans="1:2">
      <c r="A418" t="s">
        <v>264</v>
      </c>
      <c r="B418">
        <v>847</v>
      </c>
    </row>
    <row r="419" spans="1:2">
      <c r="A419" t="s">
        <v>265</v>
      </c>
      <c r="B419">
        <v>848</v>
      </c>
    </row>
    <row r="420" spans="1:2">
      <c r="A420" t="s">
        <v>434</v>
      </c>
      <c r="B420">
        <v>612</v>
      </c>
    </row>
    <row r="421" spans="1:2">
      <c r="A421" t="s">
        <v>18</v>
      </c>
      <c r="B421">
        <v>37</v>
      </c>
    </row>
    <row r="422" spans="1:2">
      <c r="A422" t="s">
        <v>57</v>
      </c>
      <c r="B422">
        <v>180</v>
      </c>
    </row>
    <row r="423" spans="1:2">
      <c r="A423" t="s">
        <v>179</v>
      </c>
      <c r="B423">
        <v>532</v>
      </c>
    </row>
    <row r="424" spans="1:2">
      <c r="A424" t="s">
        <v>266</v>
      </c>
      <c r="B424">
        <v>851</v>
      </c>
    </row>
    <row r="425" spans="1:2">
      <c r="A425" s="1" t="s">
        <v>574</v>
      </c>
      <c r="B425" s="89">
        <v>280</v>
      </c>
    </row>
    <row r="426" spans="1:2">
      <c r="A426" t="s">
        <v>337</v>
      </c>
      <c r="B426">
        <v>1708</v>
      </c>
    </row>
    <row r="427" spans="1:2">
      <c r="A427" t="s">
        <v>297</v>
      </c>
      <c r="B427">
        <v>971</v>
      </c>
    </row>
    <row r="428" spans="1:2">
      <c r="A428" t="s">
        <v>371</v>
      </c>
      <c r="B428">
        <v>1904</v>
      </c>
    </row>
    <row r="429" spans="1:2">
      <c r="A429" t="s">
        <v>205</v>
      </c>
      <c r="B429">
        <v>617</v>
      </c>
    </row>
    <row r="430" spans="1:2">
      <c r="A430" t="s">
        <v>368</v>
      </c>
      <c r="B430">
        <v>1900</v>
      </c>
    </row>
    <row r="431" spans="1:2">
      <c r="A431" s="1" t="s">
        <v>531</v>
      </c>
      <c r="B431" s="89">
        <v>975</v>
      </c>
    </row>
    <row r="432" spans="1:2">
      <c r="A432" t="s">
        <v>9</v>
      </c>
      <c r="B432">
        <v>9</v>
      </c>
    </row>
    <row r="433" spans="1:2">
      <c r="A433" t="s">
        <v>224</v>
      </c>
      <c r="B433">
        <v>715</v>
      </c>
    </row>
    <row r="434" spans="1:2">
      <c r="A434" t="s">
        <v>34</v>
      </c>
      <c r="B434">
        <v>93</v>
      </c>
    </row>
    <row r="435" spans="1:2">
      <c r="A435" t="s">
        <v>158</v>
      </c>
      <c r="B435">
        <v>448</v>
      </c>
    </row>
    <row r="436" spans="1:2">
      <c r="A436" t="s">
        <v>307</v>
      </c>
      <c r="B436">
        <v>1525</v>
      </c>
    </row>
    <row r="437" spans="1:2">
      <c r="A437" t="s">
        <v>225</v>
      </c>
      <c r="B437">
        <v>716</v>
      </c>
    </row>
    <row r="438" spans="1:2">
      <c r="A438" s="1" t="s">
        <v>532</v>
      </c>
      <c r="B438" s="89">
        <v>977</v>
      </c>
    </row>
    <row r="439" spans="1:2">
      <c r="A439" t="s">
        <v>93</v>
      </c>
      <c r="B439">
        <v>281</v>
      </c>
    </row>
    <row r="440" spans="1:2">
      <c r="A440" t="s">
        <v>268</v>
      </c>
      <c r="B440">
        <v>855</v>
      </c>
    </row>
    <row r="441" spans="1:2">
      <c r="A441" t="s">
        <v>58</v>
      </c>
      <c r="B441">
        <v>183</v>
      </c>
    </row>
    <row r="442" spans="1:2">
      <c r="A442" t="s">
        <v>332</v>
      </c>
      <c r="B442">
        <v>1700</v>
      </c>
    </row>
    <row r="443" spans="1:2">
      <c r="A443" t="s">
        <v>348</v>
      </c>
      <c r="B443">
        <v>1730</v>
      </c>
    </row>
    <row r="444" spans="1:2">
      <c r="A444" t="s">
        <v>230</v>
      </c>
      <c r="B444">
        <v>737</v>
      </c>
    </row>
    <row r="445" spans="1:2">
      <c r="A445" t="s">
        <v>428</v>
      </c>
      <c r="B445">
        <v>282</v>
      </c>
    </row>
    <row r="446" spans="1:2">
      <c r="A446" t="s">
        <v>269</v>
      </c>
      <c r="B446">
        <v>856</v>
      </c>
    </row>
    <row r="447" spans="1:2">
      <c r="A447" t="s">
        <v>159</v>
      </c>
      <c r="B447">
        <v>450</v>
      </c>
    </row>
    <row r="448" spans="1:2">
      <c r="A448" t="s">
        <v>160</v>
      </c>
      <c r="B448">
        <v>451</v>
      </c>
    </row>
    <row r="449" spans="1:2">
      <c r="A449" t="s">
        <v>59</v>
      </c>
      <c r="B449">
        <v>184</v>
      </c>
    </row>
    <row r="450" spans="1:2">
      <c r="A450" t="s">
        <v>118</v>
      </c>
      <c r="B450">
        <v>344</v>
      </c>
    </row>
    <row r="451" spans="1:2">
      <c r="A451" t="s">
        <v>308</v>
      </c>
      <c r="B451">
        <v>1581</v>
      </c>
    </row>
    <row r="452" spans="1:2">
      <c r="A452" t="s">
        <v>298</v>
      </c>
      <c r="B452">
        <v>981</v>
      </c>
    </row>
    <row r="453" spans="1:2">
      <c r="A453" s="1" t="s">
        <v>560</v>
      </c>
      <c r="B453" s="89">
        <v>619</v>
      </c>
    </row>
    <row r="454" spans="1:2">
      <c r="A454" t="s">
        <v>303</v>
      </c>
      <c r="B454">
        <v>994</v>
      </c>
    </row>
    <row r="455" spans="1:2">
      <c r="A455" t="s">
        <v>270</v>
      </c>
      <c r="B455">
        <v>858</v>
      </c>
    </row>
    <row r="456" spans="1:2">
      <c r="A456" t="s">
        <v>19</v>
      </c>
      <c r="B456">
        <v>47</v>
      </c>
    </row>
    <row r="457" spans="1:2">
      <c r="A457" t="s">
        <v>119</v>
      </c>
      <c r="B457">
        <v>345</v>
      </c>
    </row>
    <row r="458" spans="1:2">
      <c r="A458" t="s">
        <v>226</v>
      </c>
      <c r="B458">
        <v>717</v>
      </c>
    </row>
    <row r="459" spans="1:2">
      <c r="A459" t="s">
        <v>411</v>
      </c>
      <c r="B459">
        <v>860</v>
      </c>
    </row>
    <row r="460" spans="1:2">
      <c r="A460" t="s">
        <v>271</v>
      </c>
      <c r="B460">
        <v>861</v>
      </c>
    </row>
    <row r="461" spans="1:2">
      <c r="A461" t="s">
        <v>161</v>
      </c>
      <c r="B461">
        <v>453</v>
      </c>
    </row>
    <row r="462" spans="1:2">
      <c r="A462" s="1" t="s">
        <v>558</v>
      </c>
      <c r="B462" s="89">
        <v>454</v>
      </c>
    </row>
    <row r="463" spans="1:2">
      <c r="A463" t="s">
        <v>299</v>
      </c>
      <c r="B463">
        <v>983</v>
      </c>
    </row>
    <row r="464" spans="1:2">
      <c r="A464" t="s">
        <v>300</v>
      </c>
      <c r="B464">
        <v>984</v>
      </c>
    </row>
    <row r="465" spans="1:2">
      <c r="A465" t="s">
        <v>206</v>
      </c>
      <c r="B465">
        <v>620</v>
      </c>
    </row>
    <row r="466" spans="1:2">
      <c r="A466" s="1" t="s">
        <v>594</v>
      </c>
      <c r="B466" s="89">
        <v>1961</v>
      </c>
    </row>
    <row r="467" spans="1:2">
      <c r="A467" t="s">
        <v>207</v>
      </c>
      <c r="B467">
        <v>622</v>
      </c>
    </row>
    <row r="468" spans="1:2">
      <c r="A468" t="s">
        <v>392</v>
      </c>
      <c r="B468">
        <v>48</v>
      </c>
    </row>
    <row r="469" spans="1:2">
      <c r="A469" t="s">
        <v>35</v>
      </c>
      <c r="B469">
        <v>96</v>
      </c>
    </row>
    <row r="470" spans="1:2">
      <c r="A470" t="s">
        <v>227</v>
      </c>
      <c r="B470">
        <v>718</v>
      </c>
    </row>
    <row r="471" spans="1:2">
      <c r="A471" t="s">
        <v>435</v>
      </c>
      <c r="B471">
        <v>623</v>
      </c>
    </row>
    <row r="472" spans="1:2">
      <c r="A472" t="s">
        <v>301</v>
      </c>
      <c r="B472">
        <v>986</v>
      </c>
    </row>
    <row r="473" spans="1:2">
      <c r="A473" s="1" t="s">
        <v>561</v>
      </c>
      <c r="B473" s="89">
        <v>625</v>
      </c>
    </row>
    <row r="474" spans="1:2">
      <c r="A474" t="s">
        <v>208</v>
      </c>
      <c r="B474">
        <v>626</v>
      </c>
    </row>
    <row r="475" spans="1:2">
      <c r="A475" t="s">
        <v>94</v>
      </c>
      <c r="B475">
        <v>285</v>
      </c>
    </row>
    <row r="476" spans="1:2">
      <c r="A476" s="1" t="s">
        <v>575</v>
      </c>
      <c r="B476" s="89">
        <v>286</v>
      </c>
    </row>
    <row r="477" spans="1:2">
      <c r="A477" t="s">
        <v>272</v>
      </c>
      <c r="B477">
        <v>865</v>
      </c>
    </row>
    <row r="478" spans="1:2">
      <c r="A478" t="s">
        <v>383</v>
      </c>
      <c r="B478">
        <v>1949</v>
      </c>
    </row>
    <row r="479" spans="1:2">
      <c r="A479" t="s">
        <v>273</v>
      </c>
      <c r="B479">
        <v>866</v>
      </c>
    </row>
    <row r="480" spans="1:2">
      <c r="A480" t="s">
        <v>274</v>
      </c>
      <c r="B480">
        <v>867</v>
      </c>
    </row>
    <row r="481" spans="1:2">
      <c r="A481" t="s">
        <v>209</v>
      </c>
      <c r="B481">
        <v>627</v>
      </c>
    </row>
    <row r="482" spans="1:2">
      <c r="A482" t="s">
        <v>95</v>
      </c>
      <c r="B482">
        <v>289</v>
      </c>
    </row>
    <row r="483" spans="1:2">
      <c r="A483" s="1" t="s">
        <v>576</v>
      </c>
      <c r="B483" s="89">
        <v>291</v>
      </c>
    </row>
    <row r="484" spans="1:2">
      <c r="A484" t="s">
        <v>210</v>
      </c>
      <c r="B484">
        <v>629</v>
      </c>
    </row>
    <row r="485" spans="1:2">
      <c r="A485" t="s">
        <v>267</v>
      </c>
      <c r="B485">
        <v>852</v>
      </c>
    </row>
    <row r="486" spans="1:2">
      <c r="A486" t="s">
        <v>302</v>
      </c>
      <c r="B486">
        <v>988</v>
      </c>
    </row>
    <row r="487" spans="1:2">
      <c r="A487" t="s">
        <v>162</v>
      </c>
      <c r="B487">
        <v>457</v>
      </c>
    </row>
    <row r="488" spans="1:2">
      <c r="A488" s="1" t="s">
        <v>577</v>
      </c>
      <c r="B488" s="89">
        <v>292</v>
      </c>
    </row>
    <row r="489" spans="1:2">
      <c r="A489" t="s">
        <v>275</v>
      </c>
      <c r="B489">
        <v>870</v>
      </c>
    </row>
    <row r="490" spans="1:2">
      <c r="A490" s="1" t="s">
        <v>476</v>
      </c>
      <c r="B490" s="89">
        <v>459</v>
      </c>
    </row>
    <row r="491" spans="1:2">
      <c r="A491" t="s">
        <v>217</v>
      </c>
      <c r="B491">
        <v>668</v>
      </c>
    </row>
    <row r="492" spans="1:2">
      <c r="A492" s="1" t="s">
        <v>593</v>
      </c>
      <c r="B492" s="64">
        <v>1960</v>
      </c>
    </row>
    <row r="493" spans="1:2">
      <c r="A493" s="1" t="s">
        <v>525</v>
      </c>
      <c r="B493" s="89">
        <v>558</v>
      </c>
    </row>
    <row r="494" spans="1:2">
      <c r="A494" t="s">
        <v>597</v>
      </c>
      <c r="B494">
        <v>1969</v>
      </c>
    </row>
    <row r="495" spans="1:2">
      <c r="A495" t="s">
        <v>333</v>
      </c>
      <c r="B495">
        <v>1701</v>
      </c>
    </row>
    <row r="496" spans="1:2">
      <c r="A496" t="s">
        <v>96</v>
      </c>
      <c r="B496">
        <v>293</v>
      </c>
    </row>
    <row r="497" spans="1:2">
      <c r="A497" t="s">
        <v>384</v>
      </c>
      <c r="B497">
        <v>1950</v>
      </c>
    </row>
    <row r="498" spans="1:2">
      <c r="A498" t="s">
        <v>357</v>
      </c>
      <c r="B498">
        <v>1783</v>
      </c>
    </row>
    <row r="499" spans="1:2">
      <c r="A499" t="s">
        <v>36</v>
      </c>
      <c r="B499">
        <v>98</v>
      </c>
    </row>
    <row r="500" spans="1:2">
      <c r="A500" t="s">
        <v>204</v>
      </c>
      <c r="B500">
        <v>614</v>
      </c>
    </row>
    <row r="501" spans="1:2">
      <c r="A501" t="s">
        <v>60</v>
      </c>
      <c r="B501">
        <v>189</v>
      </c>
    </row>
    <row r="502" spans="1:2">
      <c r="A502" t="s">
        <v>463</v>
      </c>
      <c r="B502">
        <v>462</v>
      </c>
    </row>
    <row r="503" spans="1:2">
      <c r="A503" t="s">
        <v>464</v>
      </c>
      <c r="B503">
        <v>463</v>
      </c>
    </row>
    <row r="504" spans="1:2">
      <c r="A504" t="s">
        <v>98</v>
      </c>
      <c r="B504">
        <v>296</v>
      </c>
    </row>
    <row r="505" spans="1:2">
      <c r="A505" t="s">
        <v>330</v>
      </c>
      <c r="B505">
        <v>1696</v>
      </c>
    </row>
    <row r="506" spans="1:2">
      <c r="A506" t="s">
        <v>121</v>
      </c>
      <c r="B506">
        <v>352</v>
      </c>
    </row>
    <row r="507" spans="1:2">
      <c r="A507" s="1" t="s">
        <v>497</v>
      </c>
      <c r="B507" s="89">
        <v>52</v>
      </c>
    </row>
    <row r="508" spans="1:2">
      <c r="A508" t="s">
        <v>21</v>
      </c>
      <c r="B508">
        <v>53</v>
      </c>
    </row>
    <row r="509" spans="1:2">
      <c r="A509" t="s">
        <v>97</v>
      </c>
      <c r="B509">
        <v>294</v>
      </c>
    </row>
    <row r="510" spans="1:2">
      <c r="A510" t="s">
        <v>276</v>
      </c>
      <c r="B510">
        <v>873</v>
      </c>
    </row>
    <row r="511" spans="1:2">
      <c r="A511" t="s">
        <v>211</v>
      </c>
      <c r="B511">
        <v>632</v>
      </c>
    </row>
    <row r="512" spans="1:2">
      <c r="A512" s="1" t="s">
        <v>520</v>
      </c>
      <c r="B512" s="89">
        <v>466</v>
      </c>
    </row>
    <row r="513" spans="1:2">
      <c r="A513" t="s">
        <v>279</v>
      </c>
      <c r="B513">
        <v>880</v>
      </c>
    </row>
    <row r="514" spans="1:2">
      <c r="A514" t="s">
        <v>120</v>
      </c>
      <c r="B514">
        <v>351</v>
      </c>
    </row>
    <row r="515" spans="1:2">
      <c r="A515" t="s">
        <v>277</v>
      </c>
      <c r="B515">
        <v>874</v>
      </c>
    </row>
    <row r="516" spans="1:2">
      <c r="A516" s="1" t="s">
        <v>481</v>
      </c>
      <c r="B516" s="2">
        <v>710</v>
      </c>
    </row>
    <row r="517" spans="1:2">
      <c r="A517" s="1" t="s">
        <v>480</v>
      </c>
      <c r="B517" s="89">
        <v>683</v>
      </c>
    </row>
    <row r="518" spans="1:2">
      <c r="A518" t="s">
        <v>164</v>
      </c>
      <c r="B518">
        <v>479</v>
      </c>
    </row>
    <row r="519" spans="1:2">
      <c r="A519" t="s">
        <v>99</v>
      </c>
      <c r="B519">
        <v>297</v>
      </c>
    </row>
    <row r="520" spans="1:2">
      <c r="A520" t="s">
        <v>163</v>
      </c>
      <c r="B520">
        <v>473</v>
      </c>
    </row>
    <row r="521" spans="1:2">
      <c r="A521" t="s">
        <v>223</v>
      </c>
      <c r="B521">
        <v>707</v>
      </c>
    </row>
    <row r="522" spans="1:2">
      <c r="A522" t="s">
        <v>417</v>
      </c>
      <c r="B522">
        <v>478</v>
      </c>
    </row>
    <row r="523" spans="1:2">
      <c r="A523" t="s">
        <v>20</v>
      </c>
      <c r="B523">
        <v>50</v>
      </c>
    </row>
    <row r="524" spans="1:2">
      <c r="A524" t="s">
        <v>123</v>
      </c>
      <c r="B524">
        <v>355</v>
      </c>
    </row>
    <row r="525" spans="1:2">
      <c r="A525" s="1" t="s">
        <v>578</v>
      </c>
      <c r="B525" s="89">
        <v>298</v>
      </c>
    </row>
    <row r="526" spans="1:2">
      <c r="A526" t="s">
        <v>100</v>
      </c>
      <c r="B526">
        <v>299</v>
      </c>
    </row>
    <row r="527" spans="1:2">
      <c r="A527" s="1" t="s">
        <v>508</v>
      </c>
      <c r="B527" s="89">
        <v>1666</v>
      </c>
    </row>
    <row r="528" spans="1:2">
      <c r="A528" t="s">
        <v>449</v>
      </c>
      <c r="B528">
        <v>476</v>
      </c>
    </row>
    <row r="529" spans="1:2">
      <c r="A529" t="s">
        <v>212</v>
      </c>
      <c r="B529">
        <v>637</v>
      </c>
    </row>
    <row r="530" spans="1:2">
      <c r="A530" t="s">
        <v>213</v>
      </c>
      <c r="B530">
        <v>638</v>
      </c>
    </row>
    <row r="531" spans="1:2">
      <c r="A531" t="s">
        <v>22</v>
      </c>
      <c r="B531">
        <v>56</v>
      </c>
    </row>
    <row r="532" spans="1:2">
      <c r="A532" t="s">
        <v>364</v>
      </c>
      <c r="B532">
        <v>1892</v>
      </c>
    </row>
    <row r="533" spans="1:2">
      <c r="A533" t="s">
        <v>278</v>
      </c>
      <c r="B533">
        <v>879</v>
      </c>
    </row>
    <row r="534" spans="1:2">
      <c r="A534" t="s">
        <v>101</v>
      </c>
      <c r="B534">
        <v>301</v>
      </c>
    </row>
    <row r="535" spans="1:2">
      <c r="A535" t="s">
        <v>367</v>
      </c>
      <c r="B535">
        <v>1896</v>
      </c>
    </row>
    <row r="536" spans="1:2">
      <c r="A536" t="s">
        <v>214</v>
      </c>
      <c r="B536">
        <v>642</v>
      </c>
    </row>
    <row r="537" spans="1:2">
      <c r="A537" t="s">
        <v>61</v>
      </c>
      <c r="B537">
        <v>193</v>
      </c>
    </row>
  </sheetData>
  <sortState xmlns:xlrd2="http://schemas.microsoft.com/office/spreadsheetml/2017/richdata2" ref="A1:B1442">
    <sortCondition ref="A535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395"/>
  <sheetViews>
    <sheetView zoomScale="85" zoomScaleNormal="85" workbookViewId="0">
      <selection activeCell="C382" sqref="C382"/>
    </sheetView>
  </sheetViews>
  <sheetFormatPr defaultColWidth="9.140625" defaultRowHeight="12.75"/>
  <cols>
    <col min="1" max="1" width="6.28515625" style="4" bestFit="1" customWidth="1"/>
    <col min="2" max="2" width="29.85546875" style="4" bestFit="1" customWidth="1"/>
    <col min="3" max="3" width="21.140625" style="4" bestFit="1" customWidth="1"/>
    <col min="4" max="4" width="14.140625" style="4" bestFit="1" customWidth="1"/>
    <col min="5" max="5" width="16.5703125" style="12" customWidth="1"/>
    <col min="6" max="6" width="11.42578125" style="4" bestFit="1" customWidth="1"/>
    <col min="7" max="8" width="9.140625" style="4" customWidth="1"/>
    <col min="9" max="9" width="6.140625" style="4" bestFit="1" customWidth="1"/>
    <col min="10" max="10" width="29" style="4" bestFit="1" customWidth="1"/>
    <col min="11" max="11" width="20.5703125" style="4" bestFit="1" customWidth="1"/>
    <col min="12" max="12" width="13.28515625" style="4" customWidth="1"/>
    <col min="13" max="13" width="16.140625" style="12" customWidth="1"/>
    <col min="14" max="14" width="11.140625" style="4" bestFit="1" customWidth="1"/>
    <col min="15" max="22" width="10.7109375" style="4" customWidth="1"/>
    <col min="23" max="16384" width="9.140625" style="4"/>
  </cols>
  <sheetData>
    <row r="1" spans="1:26">
      <c r="A1" s="76"/>
      <c r="B1" s="4">
        <f>(C1-D1+E1)/C1</f>
        <v>3.6088862605690481E-3</v>
      </c>
      <c r="C1" s="86">
        <f>SUM(C5:C384)</f>
        <v>6078117019</v>
      </c>
      <c r="D1" s="86">
        <f t="shared" ref="D1:E1" si="0">SUM(D5:D384)</f>
        <v>6188914191</v>
      </c>
      <c r="E1" s="86">
        <f t="shared" si="0"/>
        <v>132732405</v>
      </c>
      <c r="F1" s="77" t="s">
        <v>1</v>
      </c>
      <c r="M1" s="4"/>
    </row>
    <row r="2" spans="1:26">
      <c r="A2" s="76"/>
      <c r="B2" s="77"/>
      <c r="C2" s="78" t="s">
        <v>2</v>
      </c>
      <c r="D2" s="78" t="s">
        <v>3</v>
      </c>
      <c r="E2" s="79" t="s">
        <v>4</v>
      </c>
      <c r="F2" s="78" t="s">
        <v>2</v>
      </c>
      <c r="G2" s="7" t="s">
        <v>400</v>
      </c>
      <c r="H2" s="7" t="s">
        <v>401</v>
      </c>
      <c r="I2" s="7" t="s">
        <v>402</v>
      </c>
      <c r="J2" s="7" t="s">
        <v>403</v>
      </c>
      <c r="K2" s="7" t="s">
        <v>404</v>
      </c>
      <c r="L2" s="7" t="s">
        <v>405</v>
      </c>
      <c r="M2" s="7" t="s">
        <v>406</v>
      </c>
      <c r="N2" s="7" t="s">
        <v>407</v>
      </c>
    </row>
    <row r="3" spans="1:26">
      <c r="A3" s="76"/>
      <c r="B3" s="77" t="s">
        <v>5</v>
      </c>
      <c r="C3" s="78" t="s">
        <v>387</v>
      </c>
      <c r="D3" s="78" t="s">
        <v>6</v>
      </c>
      <c r="E3" s="79" t="s">
        <v>6</v>
      </c>
      <c r="F3" s="78" t="s">
        <v>387</v>
      </c>
      <c r="G3" s="78" t="s">
        <v>6</v>
      </c>
      <c r="H3" s="78" t="s">
        <v>6</v>
      </c>
      <c r="I3" s="78" t="s">
        <v>6</v>
      </c>
      <c r="J3" s="78" t="s">
        <v>6</v>
      </c>
      <c r="K3" s="78" t="s">
        <v>6</v>
      </c>
      <c r="L3" s="78" t="s">
        <v>6</v>
      </c>
      <c r="M3" s="78" t="s">
        <v>6</v>
      </c>
      <c r="N3" s="78" t="s">
        <v>6</v>
      </c>
    </row>
    <row r="4" spans="1:26">
      <c r="A4" s="76">
        <v>0</v>
      </c>
      <c r="B4" s="77" t="s">
        <v>600</v>
      </c>
      <c r="C4" s="80">
        <f>SUM(C5:C384)</f>
        <v>6078117019</v>
      </c>
      <c r="D4" s="17">
        <v>6183131086</v>
      </c>
      <c r="E4" s="81">
        <v>133044584</v>
      </c>
      <c r="F4" s="82">
        <v>4588758</v>
      </c>
      <c r="G4" s="17">
        <v>33245326</v>
      </c>
      <c r="H4" s="17">
        <v>19423698</v>
      </c>
      <c r="I4" s="17">
        <v>10633377</v>
      </c>
      <c r="J4" s="17">
        <v>4871</v>
      </c>
      <c r="K4" s="17">
        <v>0</v>
      </c>
      <c r="L4" s="17">
        <v>9867890</v>
      </c>
      <c r="M4" s="17">
        <v>28957753</v>
      </c>
      <c r="N4" s="17">
        <v>90647</v>
      </c>
    </row>
    <row r="5" spans="1:26">
      <c r="A5" s="10">
        <v>3</v>
      </c>
      <c r="B5" s="11" t="s">
        <v>610</v>
      </c>
      <c r="C5" s="11">
        <v>6043137</v>
      </c>
      <c r="D5" s="11">
        <v>6547482</v>
      </c>
      <c r="E5" s="19">
        <v>67848</v>
      </c>
      <c r="F5" s="11">
        <v>5892081</v>
      </c>
      <c r="G5" s="11">
        <v>66815</v>
      </c>
      <c r="H5" s="11">
        <v>430923</v>
      </c>
      <c r="I5" s="11">
        <v>1033</v>
      </c>
      <c r="J5" s="11">
        <v>49180</v>
      </c>
      <c r="K5" s="11">
        <v>0</v>
      </c>
      <c r="L5" s="11">
        <v>0</v>
      </c>
      <c r="M5" s="11">
        <v>0</v>
      </c>
      <c r="N5" s="11">
        <v>0</v>
      </c>
      <c r="O5" s="15">
        <v>175298</v>
      </c>
      <c r="P5" s="4">
        <v>0</v>
      </c>
      <c r="R5" s="15">
        <v>1850</v>
      </c>
      <c r="S5" s="15">
        <v>104216</v>
      </c>
      <c r="T5" s="15">
        <v>9016</v>
      </c>
      <c r="U5" s="15">
        <v>37692</v>
      </c>
      <c r="V5" s="4" t="s">
        <v>611</v>
      </c>
      <c r="W5" s="4" t="s">
        <v>611</v>
      </c>
      <c r="X5" s="15">
        <v>49110</v>
      </c>
      <c r="Y5" s="15">
        <v>45905</v>
      </c>
      <c r="Z5" s="4" t="s">
        <v>611</v>
      </c>
    </row>
    <row r="6" spans="1:26">
      <c r="A6" s="10">
        <v>5</v>
      </c>
      <c r="B6" s="11" t="s">
        <v>612</v>
      </c>
      <c r="C6" s="11">
        <v>2276709</v>
      </c>
      <c r="D6" s="11">
        <v>2431868</v>
      </c>
      <c r="E6" s="19">
        <v>65458</v>
      </c>
      <c r="F6" s="11">
        <v>2025279</v>
      </c>
      <c r="G6" s="11">
        <v>62647</v>
      </c>
      <c r="H6" s="11">
        <v>299854</v>
      </c>
      <c r="I6" s="11">
        <v>601</v>
      </c>
      <c r="J6" s="11">
        <v>16272</v>
      </c>
      <c r="K6" s="11">
        <v>0</v>
      </c>
      <c r="L6" s="11">
        <v>31258</v>
      </c>
      <c r="M6" s="11">
        <v>2210</v>
      </c>
      <c r="N6" s="11">
        <v>0</v>
      </c>
      <c r="O6" s="15">
        <v>59205</v>
      </c>
      <c r="P6" s="4">
        <v>0</v>
      </c>
      <c r="R6" s="15">
        <v>16254</v>
      </c>
      <c r="S6" s="4" t="s">
        <v>611</v>
      </c>
      <c r="T6" s="15">
        <v>30000</v>
      </c>
      <c r="U6" s="15">
        <v>11300</v>
      </c>
      <c r="V6" s="4" t="s">
        <v>611</v>
      </c>
      <c r="W6" s="4" t="s">
        <v>611</v>
      </c>
      <c r="X6" s="4" t="s">
        <v>611</v>
      </c>
      <c r="Y6" s="15">
        <v>18817</v>
      </c>
      <c r="Z6" s="4" t="s">
        <v>611</v>
      </c>
    </row>
    <row r="7" spans="1:26">
      <c r="A7" s="10">
        <v>9</v>
      </c>
      <c r="B7" s="11" t="s">
        <v>613</v>
      </c>
      <c r="C7" s="11">
        <v>1369555</v>
      </c>
      <c r="D7" s="11">
        <v>1475614</v>
      </c>
      <c r="E7" s="19">
        <v>13562</v>
      </c>
      <c r="F7" s="11">
        <v>1279163</v>
      </c>
      <c r="G7" s="11">
        <v>11433</v>
      </c>
      <c r="H7" s="11">
        <v>116260</v>
      </c>
      <c r="I7" s="11">
        <v>1525</v>
      </c>
      <c r="J7" s="11">
        <v>13041</v>
      </c>
      <c r="K7" s="11">
        <v>604</v>
      </c>
      <c r="L7" s="11">
        <v>28794</v>
      </c>
      <c r="M7" s="11">
        <v>0</v>
      </c>
      <c r="N7" s="11">
        <v>0</v>
      </c>
      <c r="O7" s="15">
        <v>38356</v>
      </c>
      <c r="P7" s="4">
        <v>0</v>
      </c>
      <c r="R7" s="15">
        <v>1269</v>
      </c>
      <c r="S7" s="15">
        <v>7505</v>
      </c>
      <c r="T7" s="15">
        <v>33745</v>
      </c>
      <c r="U7" s="15">
        <v>3778</v>
      </c>
      <c r="V7" s="4" t="s">
        <v>611</v>
      </c>
      <c r="W7" s="4" t="s">
        <v>611</v>
      </c>
      <c r="X7" s="15">
        <v>1500</v>
      </c>
      <c r="Y7" s="15">
        <v>4300</v>
      </c>
      <c r="Z7" s="4" t="s">
        <v>611</v>
      </c>
    </row>
    <row r="8" spans="1:26">
      <c r="A8" s="10">
        <v>10</v>
      </c>
      <c r="B8" s="11" t="s">
        <v>614</v>
      </c>
      <c r="C8" s="11">
        <v>13500811</v>
      </c>
      <c r="D8" s="11">
        <v>13813079</v>
      </c>
      <c r="E8" s="19">
        <v>356707</v>
      </c>
      <c r="F8" s="11">
        <v>12616311</v>
      </c>
      <c r="G8" s="11">
        <v>328424</v>
      </c>
      <c r="H8" s="11">
        <v>857501</v>
      </c>
      <c r="I8" s="11">
        <v>28283</v>
      </c>
      <c r="J8" s="11">
        <v>62697</v>
      </c>
      <c r="K8" s="11">
        <v>0</v>
      </c>
      <c r="L8" s="11">
        <v>0</v>
      </c>
      <c r="M8" s="11">
        <v>0</v>
      </c>
      <c r="N8" s="11">
        <v>0</v>
      </c>
      <c r="O8" s="15">
        <v>276570</v>
      </c>
      <c r="P8" s="4">
        <v>0</v>
      </c>
      <c r="R8" s="15">
        <v>3099</v>
      </c>
      <c r="S8" s="15">
        <v>21596</v>
      </c>
      <c r="T8" s="4" t="s">
        <v>611</v>
      </c>
      <c r="U8" s="15">
        <v>6778</v>
      </c>
      <c r="V8" s="4" t="s">
        <v>611</v>
      </c>
      <c r="W8" s="4" t="s">
        <v>611</v>
      </c>
      <c r="X8" s="15">
        <v>1926</v>
      </c>
      <c r="Y8" s="15">
        <v>40992</v>
      </c>
      <c r="Z8" s="4" t="s">
        <v>611</v>
      </c>
    </row>
    <row r="9" spans="1:26">
      <c r="A9" s="10">
        <v>14</v>
      </c>
      <c r="B9" s="11" t="s">
        <v>615</v>
      </c>
      <c r="C9" s="11">
        <v>147509860</v>
      </c>
      <c r="D9" s="11">
        <v>161629123</v>
      </c>
      <c r="E9" s="19">
        <v>3448397</v>
      </c>
      <c r="F9" s="11">
        <v>148883160</v>
      </c>
      <c r="G9" s="11">
        <v>2989730</v>
      </c>
      <c r="H9" s="11">
        <v>6605141</v>
      </c>
      <c r="I9" s="11">
        <v>72911</v>
      </c>
      <c r="J9" s="11">
        <v>491275</v>
      </c>
      <c r="K9" s="11">
        <v>4184</v>
      </c>
      <c r="L9" s="11">
        <v>4364952</v>
      </c>
      <c r="M9" s="11">
        <v>372624</v>
      </c>
      <c r="N9" s="11">
        <v>8948</v>
      </c>
      <c r="O9" s="15">
        <v>1284595</v>
      </c>
      <c r="P9" s="4">
        <v>0</v>
      </c>
      <c r="R9" s="15">
        <v>181226</v>
      </c>
      <c r="S9" s="15">
        <v>64483</v>
      </c>
      <c r="T9" s="15">
        <v>18000</v>
      </c>
      <c r="U9" s="15">
        <v>7913</v>
      </c>
      <c r="V9" s="4" t="s">
        <v>611</v>
      </c>
      <c r="W9" s="4" t="s">
        <v>611</v>
      </c>
      <c r="X9" s="15">
        <v>16797</v>
      </c>
      <c r="Y9" s="15">
        <v>85022</v>
      </c>
      <c r="Z9" s="4" t="s">
        <v>611</v>
      </c>
    </row>
    <row r="10" spans="1:26">
      <c r="A10" s="10">
        <v>15</v>
      </c>
      <c r="B10" s="11" t="s">
        <v>616</v>
      </c>
      <c r="C10" s="11">
        <v>2357008</v>
      </c>
      <c r="D10" s="11">
        <v>2614153</v>
      </c>
      <c r="E10" s="19">
        <v>15032</v>
      </c>
      <c r="F10" s="11">
        <v>2220655</v>
      </c>
      <c r="G10" s="11">
        <v>14477</v>
      </c>
      <c r="H10" s="11">
        <v>214626</v>
      </c>
      <c r="I10" s="11">
        <v>555</v>
      </c>
      <c r="J10" s="11">
        <v>16262</v>
      </c>
      <c r="K10" s="11">
        <v>0</v>
      </c>
      <c r="L10" s="11">
        <v>0</v>
      </c>
      <c r="M10" s="11">
        <v>0</v>
      </c>
      <c r="N10" s="11">
        <v>0</v>
      </c>
      <c r="O10" s="15">
        <v>162609</v>
      </c>
      <c r="P10" s="4">
        <v>0</v>
      </c>
      <c r="R10" s="4">
        <v>834</v>
      </c>
      <c r="S10" s="15">
        <v>48097</v>
      </c>
      <c r="T10" s="15">
        <v>10000</v>
      </c>
      <c r="U10" s="15">
        <v>2175</v>
      </c>
      <c r="V10" s="4" t="s">
        <v>611</v>
      </c>
      <c r="W10" s="4" t="s">
        <v>611</v>
      </c>
      <c r="X10" s="15">
        <v>23265</v>
      </c>
      <c r="Y10" s="15">
        <v>28597</v>
      </c>
      <c r="Z10" s="4" t="s">
        <v>611</v>
      </c>
    </row>
    <row r="11" spans="1:26">
      <c r="A11" s="10">
        <v>17</v>
      </c>
      <c r="B11" s="11" t="s">
        <v>617</v>
      </c>
      <c r="C11" s="11">
        <v>3848476</v>
      </c>
      <c r="D11" s="11">
        <v>3688224</v>
      </c>
      <c r="E11" s="19">
        <v>54100</v>
      </c>
      <c r="F11" s="11">
        <v>3157281</v>
      </c>
      <c r="G11" s="11">
        <v>49131</v>
      </c>
      <c r="H11" s="11">
        <v>384996</v>
      </c>
      <c r="I11" s="11">
        <v>717</v>
      </c>
      <c r="J11" s="11">
        <v>32524</v>
      </c>
      <c r="K11" s="11">
        <v>0</v>
      </c>
      <c r="L11" s="11">
        <v>61476</v>
      </c>
      <c r="M11" s="11">
        <v>4252</v>
      </c>
      <c r="N11" s="11">
        <v>0</v>
      </c>
      <c r="O11" s="15">
        <v>51947</v>
      </c>
      <c r="P11" s="4">
        <v>0</v>
      </c>
      <c r="R11" s="15">
        <v>7235</v>
      </c>
      <c r="S11" s="15">
        <v>34636</v>
      </c>
      <c r="T11" s="15">
        <v>16500</v>
      </c>
      <c r="U11" s="15">
        <v>6525</v>
      </c>
      <c r="V11" s="4" t="s">
        <v>611</v>
      </c>
      <c r="W11" s="4" t="s">
        <v>611</v>
      </c>
      <c r="X11" s="15">
        <v>5021</v>
      </c>
      <c r="Y11" s="15">
        <v>12831</v>
      </c>
      <c r="Z11" s="4" t="s">
        <v>611</v>
      </c>
    </row>
    <row r="12" spans="1:26">
      <c r="A12" s="10">
        <v>22</v>
      </c>
      <c r="B12" s="11" t="s">
        <v>618</v>
      </c>
      <c r="C12" s="11">
        <v>5722253</v>
      </c>
      <c r="D12" s="11">
        <v>5603239</v>
      </c>
      <c r="E12" s="19">
        <v>70603</v>
      </c>
      <c r="F12" s="11">
        <v>4614125</v>
      </c>
      <c r="G12" s="11">
        <v>62045</v>
      </c>
      <c r="H12" s="11">
        <v>574111</v>
      </c>
      <c r="I12" s="11">
        <v>2621</v>
      </c>
      <c r="J12" s="11">
        <v>51030</v>
      </c>
      <c r="K12" s="11">
        <v>673</v>
      </c>
      <c r="L12" s="11">
        <v>155380</v>
      </c>
      <c r="M12" s="11">
        <v>5264</v>
      </c>
      <c r="N12" s="11">
        <v>0</v>
      </c>
      <c r="O12" s="15">
        <v>208593</v>
      </c>
      <c r="P12" s="4">
        <v>0</v>
      </c>
      <c r="R12" s="15">
        <v>13458</v>
      </c>
      <c r="S12" s="15">
        <v>153151</v>
      </c>
      <c r="T12" s="15">
        <v>157900</v>
      </c>
      <c r="U12" s="15">
        <v>70567</v>
      </c>
      <c r="V12" s="4" t="s">
        <v>611</v>
      </c>
      <c r="W12" s="4" t="s">
        <v>611</v>
      </c>
      <c r="X12" s="15">
        <v>11070</v>
      </c>
      <c r="Y12" s="15">
        <v>169193</v>
      </c>
      <c r="Z12" s="4" t="s">
        <v>611</v>
      </c>
    </row>
    <row r="13" spans="1:26">
      <c r="A13" s="10">
        <v>24</v>
      </c>
      <c r="B13" s="11" t="s">
        <v>619</v>
      </c>
      <c r="C13" s="11">
        <v>3205745</v>
      </c>
      <c r="D13" s="11">
        <v>3198091</v>
      </c>
      <c r="E13" s="19">
        <v>35220</v>
      </c>
      <c r="F13" s="11">
        <v>2701110</v>
      </c>
      <c r="G13" s="11">
        <v>32870</v>
      </c>
      <c r="H13" s="11">
        <v>365151</v>
      </c>
      <c r="I13" s="11">
        <v>2350</v>
      </c>
      <c r="J13" s="11">
        <v>34545</v>
      </c>
      <c r="K13" s="11">
        <v>0</v>
      </c>
      <c r="L13" s="11">
        <v>0</v>
      </c>
      <c r="M13" s="11">
        <v>0</v>
      </c>
      <c r="N13" s="11">
        <v>0</v>
      </c>
      <c r="O13" s="15">
        <v>97285</v>
      </c>
      <c r="P13" s="4">
        <v>0</v>
      </c>
      <c r="R13" s="15">
        <v>1862</v>
      </c>
      <c r="S13" s="15">
        <v>235194</v>
      </c>
      <c r="T13" s="15">
        <v>344245</v>
      </c>
      <c r="U13" s="15">
        <v>47616</v>
      </c>
      <c r="V13" s="4" t="s">
        <v>611</v>
      </c>
      <c r="W13" s="4" t="s">
        <v>611</v>
      </c>
      <c r="X13" s="15">
        <v>15249</v>
      </c>
      <c r="Y13" s="15">
        <v>278226</v>
      </c>
      <c r="Z13" s="4" t="s">
        <v>611</v>
      </c>
    </row>
    <row r="14" spans="1:26">
      <c r="A14" s="10">
        <v>25</v>
      </c>
      <c r="B14" s="11" t="s">
        <v>620</v>
      </c>
      <c r="C14" s="11">
        <v>2491972</v>
      </c>
      <c r="D14" s="11">
        <v>2636117</v>
      </c>
      <c r="E14" s="19">
        <v>25453</v>
      </c>
      <c r="F14" s="11">
        <v>2293683</v>
      </c>
      <c r="G14" s="11">
        <v>24737</v>
      </c>
      <c r="H14" s="11">
        <v>206357</v>
      </c>
      <c r="I14" s="11">
        <v>716</v>
      </c>
      <c r="J14" s="11">
        <v>43610</v>
      </c>
      <c r="K14" s="11">
        <v>0</v>
      </c>
      <c r="L14" s="11">
        <v>35021</v>
      </c>
      <c r="M14" s="11">
        <v>0</v>
      </c>
      <c r="N14" s="11">
        <v>0</v>
      </c>
      <c r="O14" s="15">
        <v>57446</v>
      </c>
      <c r="P14" s="4">
        <v>0</v>
      </c>
      <c r="R14" s="15">
        <v>4017</v>
      </c>
      <c r="S14" s="15">
        <v>781500</v>
      </c>
      <c r="T14" s="15">
        <v>337997</v>
      </c>
      <c r="U14" s="15">
        <v>792224</v>
      </c>
      <c r="V14" s="4" t="s">
        <v>611</v>
      </c>
      <c r="W14" s="4" t="s">
        <v>611</v>
      </c>
      <c r="X14" s="15">
        <v>159117</v>
      </c>
      <c r="Y14" s="15">
        <v>687223</v>
      </c>
      <c r="Z14" s="4" t="s">
        <v>611</v>
      </c>
    </row>
    <row r="15" spans="1:26">
      <c r="A15" s="10">
        <v>34</v>
      </c>
      <c r="B15" s="11" t="s">
        <v>621</v>
      </c>
      <c r="C15" s="11">
        <v>85578134</v>
      </c>
      <c r="D15" s="11">
        <v>84434510</v>
      </c>
      <c r="E15" s="19">
        <v>3114893</v>
      </c>
      <c r="F15" s="11">
        <v>76741177</v>
      </c>
      <c r="G15" s="11">
        <v>2995121</v>
      </c>
      <c r="H15" s="11">
        <v>4932215</v>
      </c>
      <c r="I15" s="11">
        <v>32995</v>
      </c>
      <c r="J15" s="11">
        <v>328362</v>
      </c>
      <c r="K15" s="11">
        <v>3623</v>
      </c>
      <c r="L15" s="11">
        <v>958361</v>
      </c>
      <c r="M15" s="11">
        <v>83154</v>
      </c>
      <c r="N15" s="11">
        <v>0</v>
      </c>
      <c r="O15" s="15">
        <v>1474395</v>
      </c>
      <c r="P15" s="4">
        <v>0</v>
      </c>
      <c r="R15" s="15">
        <v>114374</v>
      </c>
      <c r="S15" s="15">
        <v>67369</v>
      </c>
      <c r="T15" s="15">
        <v>142466</v>
      </c>
      <c r="U15" s="15">
        <v>15662</v>
      </c>
      <c r="V15" s="4" t="s">
        <v>611</v>
      </c>
      <c r="W15" s="4" t="s">
        <v>611</v>
      </c>
      <c r="X15" s="15">
        <v>15607</v>
      </c>
      <c r="Y15" s="15">
        <v>268378</v>
      </c>
      <c r="Z15" s="4" t="s">
        <v>611</v>
      </c>
    </row>
    <row r="16" spans="1:26">
      <c r="A16" s="10">
        <v>37</v>
      </c>
      <c r="B16" s="11" t="s">
        <v>622</v>
      </c>
      <c r="C16" s="11">
        <v>13859537</v>
      </c>
      <c r="D16" s="11">
        <v>13898981</v>
      </c>
      <c r="E16" s="19">
        <v>455512</v>
      </c>
      <c r="F16" s="11">
        <v>12402669</v>
      </c>
      <c r="G16" s="11">
        <v>433149</v>
      </c>
      <c r="H16" s="11">
        <v>803371</v>
      </c>
      <c r="I16" s="11">
        <v>1112</v>
      </c>
      <c r="J16" s="11">
        <v>157363</v>
      </c>
      <c r="K16" s="11">
        <v>0</v>
      </c>
      <c r="L16" s="11">
        <v>67906</v>
      </c>
      <c r="M16" s="11">
        <v>17883</v>
      </c>
      <c r="N16" s="11">
        <v>0</v>
      </c>
      <c r="O16" s="15">
        <v>467672</v>
      </c>
      <c r="P16" s="15">
        <v>3368</v>
      </c>
      <c r="R16" s="15">
        <v>16785</v>
      </c>
      <c r="S16" s="4" t="s">
        <v>611</v>
      </c>
      <c r="T16" s="4" t="s">
        <v>611</v>
      </c>
      <c r="U16" s="4" t="s">
        <v>611</v>
      </c>
      <c r="V16" s="4" t="s">
        <v>611</v>
      </c>
      <c r="W16" s="4" t="s">
        <v>611</v>
      </c>
      <c r="X16" s="4" t="s">
        <v>611</v>
      </c>
      <c r="Y16" s="4" t="s">
        <v>611</v>
      </c>
      <c r="Z16" s="4" t="s">
        <v>611</v>
      </c>
    </row>
    <row r="17" spans="1:26">
      <c r="A17" s="10">
        <v>47</v>
      </c>
      <c r="B17" s="11" t="s">
        <v>623</v>
      </c>
      <c r="C17" s="11">
        <v>12698871</v>
      </c>
      <c r="D17" s="11">
        <v>13961102</v>
      </c>
      <c r="E17" s="19">
        <v>382297</v>
      </c>
      <c r="F17" s="11">
        <v>12678400</v>
      </c>
      <c r="G17" s="11">
        <v>313211</v>
      </c>
      <c r="H17" s="11">
        <v>649272</v>
      </c>
      <c r="I17" s="11">
        <v>1412</v>
      </c>
      <c r="J17" s="11">
        <v>21245</v>
      </c>
      <c r="K17" s="11">
        <v>1560</v>
      </c>
      <c r="L17" s="11">
        <v>215853</v>
      </c>
      <c r="M17" s="11">
        <v>63299</v>
      </c>
      <c r="N17" s="11">
        <v>0</v>
      </c>
      <c r="O17" s="15">
        <v>396332</v>
      </c>
      <c r="P17" s="15">
        <v>2815</v>
      </c>
      <c r="R17" s="15">
        <v>20256</v>
      </c>
      <c r="S17" s="4" t="s">
        <v>611</v>
      </c>
      <c r="T17" s="4" t="s">
        <v>611</v>
      </c>
      <c r="U17" s="4" t="s">
        <v>611</v>
      </c>
      <c r="V17" s="4" t="s">
        <v>611</v>
      </c>
      <c r="W17" s="4" t="s">
        <v>611</v>
      </c>
      <c r="X17" s="4" t="s">
        <v>611</v>
      </c>
      <c r="Y17" s="4" t="s">
        <v>611</v>
      </c>
      <c r="Z17" s="4" t="s">
        <v>611</v>
      </c>
    </row>
    <row r="18" spans="1:26">
      <c r="A18" s="10">
        <v>50</v>
      </c>
      <c r="B18" s="11" t="s">
        <v>624</v>
      </c>
      <c r="C18" s="11">
        <v>4505510</v>
      </c>
      <c r="D18" s="11">
        <v>4152627</v>
      </c>
      <c r="E18" s="19">
        <v>34040</v>
      </c>
      <c r="F18" s="11">
        <v>3674585</v>
      </c>
      <c r="G18" s="11">
        <v>27454</v>
      </c>
      <c r="H18" s="11">
        <v>341115</v>
      </c>
      <c r="I18" s="11">
        <v>391</v>
      </c>
      <c r="J18" s="11">
        <v>17797</v>
      </c>
      <c r="K18" s="11">
        <v>0</v>
      </c>
      <c r="L18" s="11">
        <v>79266</v>
      </c>
      <c r="M18" s="11">
        <v>6195</v>
      </c>
      <c r="N18" s="11">
        <v>0</v>
      </c>
      <c r="O18" s="15">
        <v>39864</v>
      </c>
      <c r="P18" s="4">
        <v>0</v>
      </c>
      <c r="R18" s="15">
        <v>9924</v>
      </c>
      <c r="S18" s="15">
        <v>230175</v>
      </c>
      <c r="T18" s="15">
        <v>217262</v>
      </c>
      <c r="U18" s="15">
        <v>97355</v>
      </c>
      <c r="V18" s="4" t="s">
        <v>611</v>
      </c>
      <c r="W18" s="4" t="s">
        <v>611</v>
      </c>
      <c r="X18" s="15">
        <v>47040</v>
      </c>
      <c r="Y18" s="15">
        <v>275420</v>
      </c>
      <c r="Z18" s="4" t="s">
        <v>611</v>
      </c>
    </row>
    <row r="19" spans="1:26">
      <c r="A19" s="10">
        <v>53</v>
      </c>
      <c r="B19" s="11" t="s">
        <v>625</v>
      </c>
      <c r="C19" s="11">
        <v>3854888</v>
      </c>
      <c r="D19" s="11">
        <v>3895548</v>
      </c>
      <c r="E19" s="19">
        <v>94556</v>
      </c>
      <c r="F19" s="11">
        <v>3397190</v>
      </c>
      <c r="G19" s="11">
        <v>88218</v>
      </c>
      <c r="H19" s="11">
        <v>316217</v>
      </c>
      <c r="I19" s="11">
        <v>4710</v>
      </c>
      <c r="J19" s="11">
        <v>54098</v>
      </c>
      <c r="K19" s="11">
        <v>0</v>
      </c>
      <c r="L19" s="11">
        <v>8956</v>
      </c>
      <c r="M19" s="11">
        <v>1628</v>
      </c>
      <c r="N19" s="11">
        <v>0</v>
      </c>
      <c r="O19" s="15">
        <v>119087</v>
      </c>
      <c r="P19" s="4">
        <v>0</v>
      </c>
      <c r="R19" s="15">
        <v>11895</v>
      </c>
      <c r="S19" s="15">
        <v>67357</v>
      </c>
      <c r="T19" s="15">
        <v>31170</v>
      </c>
      <c r="U19" s="15">
        <v>14035</v>
      </c>
      <c r="V19" s="4" t="s">
        <v>611</v>
      </c>
      <c r="W19" s="4" t="s">
        <v>611</v>
      </c>
      <c r="X19" s="15">
        <v>23234</v>
      </c>
      <c r="Y19" s="15">
        <v>16744</v>
      </c>
      <c r="Z19" s="4" t="s">
        <v>611</v>
      </c>
    </row>
    <row r="20" spans="1:26">
      <c r="A20" s="10">
        <v>56</v>
      </c>
      <c r="B20" s="11" t="s">
        <v>626</v>
      </c>
      <c r="C20" s="11">
        <v>3217121</v>
      </c>
      <c r="D20" s="11">
        <v>3400832</v>
      </c>
      <c r="E20" s="19">
        <v>25703</v>
      </c>
      <c r="F20" s="11">
        <v>2788261</v>
      </c>
      <c r="G20" s="11">
        <v>18425</v>
      </c>
      <c r="H20" s="11">
        <v>443763</v>
      </c>
      <c r="I20" s="11">
        <v>1003</v>
      </c>
      <c r="J20" s="11">
        <v>51833</v>
      </c>
      <c r="K20" s="11">
        <v>4225</v>
      </c>
      <c r="L20" s="11">
        <v>29726</v>
      </c>
      <c r="M20" s="11">
        <v>2050</v>
      </c>
      <c r="N20" s="11">
        <v>0</v>
      </c>
      <c r="O20" s="15">
        <v>87249</v>
      </c>
      <c r="P20" s="4">
        <v>0</v>
      </c>
      <c r="R20" s="15">
        <v>5569</v>
      </c>
      <c r="S20" s="15">
        <v>5809110</v>
      </c>
      <c r="T20" s="15">
        <v>1435190</v>
      </c>
      <c r="U20" s="15">
        <v>402460</v>
      </c>
      <c r="V20" s="4" t="s">
        <v>611</v>
      </c>
      <c r="W20" s="4" t="s">
        <v>611</v>
      </c>
      <c r="X20" s="15">
        <v>2099767</v>
      </c>
      <c r="Y20" s="15">
        <v>1566904</v>
      </c>
      <c r="Z20" s="4" t="s">
        <v>611</v>
      </c>
    </row>
    <row r="21" spans="1:26">
      <c r="A21" s="10">
        <v>58</v>
      </c>
      <c r="B21" s="11" t="s">
        <v>627</v>
      </c>
      <c r="C21" s="11">
        <v>9150577</v>
      </c>
      <c r="D21" s="11">
        <v>9083377</v>
      </c>
      <c r="E21" s="19">
        <v>137093</v>
      </c>
      <c r="F21" s="11">
        <v>7878237</v>
      </c>
      <c r="G21" s="11">
        <v>128985</v>
      </c>
      <c r="H21" s="11">
        <v>856926</v>
      </c>
      <c r="I21" s="11">
        <v>3346</v>
      </c>
      <c r="J21" s="11">
        <v>36315</v>
      </c>
      <c r="K21" s="11">
        <v>0</v>
      </c>
      <c r="L21" s="11">
        <v>57903</v>
      </c>
      <c r="M21" s="11">
        <v>4762</v>
      </c>
      <c r="N21" s="11">
        <v>0</v>
      </c>
      <c r="O21" s="15">
        <v>253996</v>
      </c>
      <c r="P21" s="4">
        <v>0</v>
      </c>
      <c r="R21" s="15">
        <v>5494</v>
      </c>
      <c r="S21" s="15">
        <v>119047</v>
      </c>
      <c r="T21" s="15">
        <v>165637</v>
      </c>
      <c r="U21" s="15">
        <v>93444</v>
      </c>
      <c r="V21" s="4" t="s">
        <v>611</v>
      </c>
      <c r="W21" s="4" t="s">
        <v>611</v>
      </c>
      <c r="X21" s="15">
        <v>5522</v>
      </c>
      <c r="Y21" s="15">
        <v>344860</v>
      </c>
      <c r="Z21" s="4" t="s">
        <v>611</v>
      </c>
    </row>
    <row r="22" spans="1:26">
      <c r="A22" s="10">
        <v>59</v>
      </c>
      <c r="B22" s="11" t="s">
        <v>628</v>
      </c>
      <c r="C22" s="11">
        <v>10727076</v>
      </c>
      <c r="D22" s="11">
        <v>8907556</v>
      </c>
      <c r="E22" s="19">
        <v>138340</v>
      </c>
      <c r="F22" s="11">
        <v>7697001</v>
      </c>
      <c r="G22" s="11">
        <v>119697</v>
      </c>
      <c r="H22" s="11">
        <v>965776</v>
      </c>
      <c r="I22" s="11">
        <v>0</v>
      </c>
      <c r="J22" s="11">
        <v>22703</v>
      </c>
      <c r="K22" s="11">
        <v>4913</v>
      </c>
      <c r="L22" s="11">
        <v>33575</v>
      </c>
      <c r="M22" s="11">
        <v>13730</v>
      </c>
      <c r="N22" s="11">
        <v>0</v>
      </c>
      <c r="O22" s="15">
        <v>188501</v>
      </c>
      <c r="P22" s="4">
        <v>0</v>
      </c>
      <c r="R22" s="15">
        <v>4167</v>
      </c>
      <c r="S22" s="15">
        <v>24046</v>
      </c>
      <c r="T22" s="15">
        <v>25000</v>
      </c>
      <c r="U22" s="15">
        <v>11899</v>
      </c>
      <c r="V22" s="4" t="s">
        <v>611</v>
      </c>
      <c r="W22" s="4" t="s">
        <v>611</v>
      </c>
      <c r="X22" s="4" t="s">
        <v>611</v>
      </c>
      <c r="Y22" s="15">
        <v>6309</v>
      </c>
      <c r="Z22" s="4" t="s">
        <v>611</v>
      </c>
    </row>
    <row r="23" spans="1:26">
      <c r="A23" s="10">
        <v>60</v>
      </c>
      <c r="B23" s="11" t="s">
        <v>629</v>
      </c>
      <c r="C23" s="11">
        <v>172777</v>
      </c>
      <c r="D23" s="11">
        <v>201251</v>
      </c>
      <c r="E23" s="19">
        <v>9459</v>
      </c>
      <c r="F23" s="11">
        <v>83068</v>
      </c>
      <c r="G23" s="11">
        <v>3733</v>
      </c>
      <c r="H23" s="11">
        <v>51069</v>
      </c>
      <c r="I23" s="11">
        <v>5726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5">
        <v>67114</v>
      </c>
      <c r="P23" s="4">
        <v>0</v>
      </c>
      <c r="R23" s="4" t="s">
        <v>630</v>
      </c>
      <c r="S23" s="15">
        <v>354695</v>
      </c>
      <c r="T23" s="15">
        <v>221641</v>
      </c>
      <c r="U23" s="15">
        <v>97903</v>
      </c>
      <c r="V23" s="4" t="s">
        <v>611</v>
      </c>
      <c r="W23" s="4" t="s">
        <v>611</v>
      </c>
      <c r="X23" s="15">
        <v>48175</v>
      </c>
      <c r="Y23" s="15">
        <v>296531</v>
      </c>
      <c r="Z23" s="4" t="s">
        <v>611</v>
      </c>
    </row>
    <row r="24" spans="1:26">
      <c r="A24" s="10">
        <v>72</v>
      </c>
      <c r="B24" s="11" t="s">
        <v>631</v>
      </c>
      <c r="C24" s="11">
        <v>7836709</v>
      </c>
      <c r="D24" s="11">
        <v>7628877</v>
      </c>
      <c r="E24" s="19">
        <v>104950</v>
      </c>
      <c r="F24" s="11">
        <v>6877697</v>
      </c>
      <c r="G24" s="11">
        <v>98788</v>
      </c>
      <c r="H24" s="11">
        <v>511094</v>
      </c>
      <c r="I24" s="11">
        <v>714</v>
      </c>
      <c r="J24" s="11">
        <v>51282</v>
      </c>
      <c r="K24" s="11">
        <v>243</v>
      </c>
      <c r="L24" s="11">
        <v>46549</v>
      </c>
      <c r="M24" s="11">
        <v>5205</v>
      </c>
      <c r="N24" s="11">
        <v>0</v>
      </c>
      <c r="O24" s="15">
        <v>142255</v>
      </c>
      <c r="P24" s="4">
        <v>0</v>
      </c>
      <c r="R24" s="15">
        <v>3999</v>
      </c>
      <c r="S24" s="15">
        <v>387080</v>
      </c>
      <c r="T24" s="15">
        <v>65961</v>
      </c>
      <c r="U24" s="15">
        <v>153863</v>
      </c>
      <c r="V24" s="4" t="s">
        <v>611</v>
      </c>
      <c r="W24" s="4" t="s">
        <v>611</v>
      </c>
      <c r="X24" s="15">
        <v>182666</v>
      </c>
      <c r="Y24" s="15">
        <v>115910</v>
      </c>
      <c r="Z24" s="4" t="s">
        <v>611</v>
      </c>
    </row>
    <row r="25" spans="1:26">
      <c r="A25" s="10">
        <v>74</v>
      </c>
      <c r="B25" s="11" t="s">
        <v>632</v>
      </c>
      <c r="C25" s="11">
        <v>19843139</v>
      </c>
      <c r="D25" s="11">
        <v>19800915</v>
      </c>
      <c r="E25" s="19">
        <v>163629</v>
      </c>
      <c r="F25" s="11">
        <v>17273897</v>
      </c>
      <c r="G25" s="11">
        <v>136849</v>
      </c>
      <c r="H25" s="11">
        <v>1510919</v>
      </c>
      <c r="I25" s="11">
        <v>0</v>
      </c>
      <c r="J25" s="11">
        <v>216434</v>
      </c>
      <c r="K25" s="11">
        <v>10</v>
      </c>
      <c r="L25" s="11">
        <v>331770</v>
      </c>
      <c r="M25" s="11">
        <v>26770</v>
      </c>
      <c r="N25" s="11">
        <v>0</v>
      </c>
      <c r="O25" s="15">
        <v>467895</v>
      </c>
      <c r="P25" s="4">
        <v>0</v>
      </c>
      <c r="R25" s="15">
        <v>15817</v>
      </c>
      <c r="S25" s="15">
        <v>20821</v>
      </c>
      <c r="T25" s="4" t="s">
        <v>611</v>
      </c>
      <c r="U25" s="4" t="s">
        <v>611</v>
      </c>
      <c r="V25" s="4" t="s">
        <v>611</v>
      </c>
      <c r="W25" s="4" t="s">
        <v>611</v>
      </c>
      <c r="X25" s="15">
        <v>1600</v>
      </c>
      <c r="Y25" s="15">
        <v>53491</v>
      </c>
      <c r="Z25" s="4" t="s">
        <v>611</v>
      </c>
    </row>
    <row r="26" spans="1:26">
      <c r="A26" s="10">
        <v>79</v>
      </c>
      <c r="B26" s="11" t="s">
        <v>633</v>
      </c>
      <c r="C26" s="11">
        <v>4689228</v>
      </c>
      <c r="D26" s="11">
        <v>4323831</v>
      </c>
      <c r="E26" s="19">
        <v>93024</v>
      </c>
      <c r="F26" s="11">
        <v>3806257</v>
      </c>
      <c r="G26" s="11">
        <v>77470</v>
      </c>
      <c r="H26" s="11">
        <v>334280</v>
      </c>
      <c r="I26" s="11">
        <v>2582</v>
      </c>
      <c r="J26" s="11">
        <v>15769</v>
      </c>
      <c r="K26" s="11">
        <v>0</v>
      </c>
      <c r="L26" s="11">
        <v>57404</v>
      </c>
      <c r="M26" s="11">
        <v>12972</v>
      </c>
      <c r="N26" s="11">
        <v>0</v>
      </c>
      <c r="O26" s="15">
        <v>110121</v>
      </c>
      <c r="P26" s="4">
        <v>0</v>
      </c>
      <c r="R26" s="15">
        <v>3956</v>
      </c>
      <c r="S26" s="4" t="s">
        <v>611</v>
      </c>
      <c r="T26" s="4" t="s">
        <v>611</v>
      </c>
      <c r="U26" s="4" t="s">
        <v>611</v>
      </c>
      <c r="V26" s="4" t="s">
        <v>611</v>
      </c>
      <c r="W26" s="4" t="s">
        <v>611</v>
      </c>
      <c r="X26" s="4">
        <v>160</v>
      </c>
      <c r="Y26" s="4" t="s">
        <v>611</v>
      </c>
      <c r="Z26" s="4" t="s">
        <v>611</v>
      </c>
    </row>
    <row r="27" spans="1:26">
      <c r="A27" s="10">
        <v>80</v>
      </c>
      <c r="B27" s="11" t="s">
        <v>634</v>
      </c>
      <c r="C27" s="11">
        <v>76258735</v>
      </c>
      <c r="D27" s="11">
        <v>90946426</v>
      </c>
      <c r="E27" s="19">
        <v>2002481</v>
      </c>
      <c r="F27" s="11">
        <v>82700757</v>
      </c>
      <c r="G27" s="11">
        <v>1707477</v>
      </c>
      <c r="H27" s="11">
        <v>5605530</v>
      </c>
      <c r="I27" s="11">
        <v>114655</v>
      </c>
      <c r="J27" s="11">
        <v>585624</v>
      </c>
      <c r="K27" s="11">
        <v>2043</v>
      </c>
      <c r="L27" s="11">
        <v>1225669</v>
      </c>
      <c r="M27" s="11">
        <v>172701</v>
      </c>
      <c r="N27" s="11">
        <v>457</v>
      </c>
      <c r="O27" s="15">
        <v>828846</v>
      </c>
      <c r="P27" s="15">
        <v>5148</v>
      </c>
      <c r="R27" s="15">
        <v>53792</v>
      </c>
      <c r="S27" s="15">
        <v>57005</v>
      </c>
      <c r="T27" s="15">
        <v>35000</v>
      </c>
      <c r="U27" s="15">
        <v>33481</v>
      </c>
      <c r="V27" s="4" t="s">
        <v>611</v>
      </c>
      <c r="W27" s="4" t="s">
        <v>611</v>
      </c>
      <c r="X27" s="15">
        <v>5615</v>
      </c>
      <c r="Y27" s="15">
        <v>38684</v>
      </c>
      <c r="Z27" s="4" t="s">
        <v>611</v>
      </c>
    </row>
    <row r="28" spans="1:26">
      <c r="A28" s="10">
        <v>85</v>
      </c>
      <c r="B28" s="11" t="s">
        <v>635</v>
      </c>
      <c r="C28" s="11">
        <v>8661669</v>
      </c>
      <c r="D28" s="11">
        <v>8031052</v>
      </c>
      <c r="E28" s="19">
        <v>278558</v>
      </c>
      <c r="F28" s="11">
        <v>7045447</v>
      </c>
      <c r="G28" s="11">
        <v>271579</v>
      </c>
      <c r="H28" s="11">
        <v>648939</v>
      </c>
      <c r="I28" s="11">
        <v>4607</v>
      </c>
      <c r="J28" s="11">
        <v>84655</v>
      </c>
      <c r="K28" s="11">
        <v>1093</v>
      </c>
      <c r="L28" s="11">
        <v>40096</v>
      </c>
      <c r="M28" s="11">
        <v>1279</v>
      </c>
      <c r="N28" s="11">
        <v>0</v>
      </c>
      <c r="O28" s="15">
        <v>211915</v>
      </c>
      <c r="P28" s="4">
        <v>0</v>
      </c>
      <c r="R28" s="15">
        <v>5653</v>
      </c>
      <c r="S28" s="15">
        <v>23517</v>
      </c>
      <c r="T28" s="4" t="s">
        <v>611</v>
      </c>
      <c r="U28" s="15">
        <v>12610</v>
      </c>
      <c r="V28" s="4" t="s">
        <v>611</v>
      </c>
      <c r="W28" s="4" t="s">
        <v>611</v>
      </c>
      <c r="X28" s="15">
        <v>5517</v>
      </c>
      <c r="Y28" s="15">
        <v>95032</v>
      </c>
      <c r="Z28" s="4" t="s">
        <v>611</v>
      </c>
    </row>
    <row r="29" spans="1:26">
      <c r="A29" s="10">
        <v>86</v>
      </c>
      <c r="B29" s="11" t="s">
        <v>636</v>
      </c>
      <c r="C29" s="11">
        <v>8725399</v>
      </c>
      <c r="D29" s="11">
        <v>8738759</v>
      </c>
      <c r="E29" s="19">
        <v>220357</v>
      </c>
      <c r="F29" s="11">
        <v>7438102</v>
      </c>
      <c r="G29" s="11">
        <v>202368</v>
      </c>
      <c r="H29" s="11">
        <v>930133</v>
      </c>
      <c r="I29" s="11">
        <v>7363</v>
      </c>
      <c r="J29" s="11">
        <v>117877</v>
      </c>
      <c r="K29" s="11">
        <v>37</v>
      </c>
      <c r="L29" s="11">
        <v>105514</v>
      </c>
      <c r="M29" s="11">
        <v>10589</v>
      </c>
      <c r="N29" s="11">
        <v>0</v>
      </c>
      <c r="O29" s="15">
        <v>147133</v>
      </c>
      <c r="P29" s="4">
        <v>0</v>
      </c>
      <c r="R29" s="15">
        <v>6097</v>
      </c>
      <c r="S29" s="15">
        <v>87413</v>
      </c>
      <c r="T29" s="15">
        <v>188270</v>
      </c>
      <c r="U29" s="15">
        <v>33075</v>
      </c>
      <c r="V29" s="4" t="s">
        <v>611</v>
      </c>
      <c r="W29" s="4" t="s">
        <v>611</v>
      </c>
      <c r="X29" s="15">
        <v>24649</v>
      </c>
      <c r="Y29" s="15">
        <v>175698</v>
      </c>
      <c r="Z29" s="4" t="s">
        <v>611</v>
      </c>
    </row>
    <row r="30" spans="1:26">
      <c r="A30" s="10">
        <v>88</v>
      </c>
      <c r="B30" s="11" t="s">
        <v>637</v>
      </c>
      <c r="C30" s="11">
        <v>132292</v>
      </c>
      <c r="D30" s="11">
        <v>152225</v>
      </c>
      <c r="E30" s="19">
        <v>2235</v>
      </c>
      <c r="F30" s="11">
        <v>129074</v>
      </c>
      <c r="G30" s="11">
        <v>2235</v>
      </c>
      <c r="H30" s="11">
        <v>16262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5">
        <v>6889</v>
      </c>
      <c r="P30" s="4">
        <v>0</v>
      </c>
      <c r="R30" s="4" t="s">
        <v>630</v>
      </c>
      <c r="S30" s="15">
        <v>9419</v>
      </c>
      <c r="T30" s="4" t="s">
        <v>611</v>
      </c>
      <c r="U30" s="15">
        <v>5232</v>
      </c>
      <c r="V30" s="4" t="s">
        <v>611</v>
      </c>
      <c r="W30" s="4" t="s">
        <v>611</v>
      </c>
      <c r="X30" s="15">
        <v>2551</v>
      </c>
      <c r="Y30" s="15">
        <v>15652</v>
      </c>
      <c r="Z30" s="4" t="s">
        <v>611</v>
      </c>
    </row>
    <row r="31" spans="1:26">
      <c r="A31" s="10">
        <v>90</v>
      </c>
      <c r="B31" s="11" t="s">
        <v>638</v>
      </c>
      <c r="C31" s="11">
        <v>27359287</v>
      </c>
      <c r="D31" s="11">
        <v>25901214</v>
      </c>
      <c r="E31" s="19">
        <v>557540</v>
      </c>
      <c r="F31" s="11">
        <v>23269285</v>
      </c>
      <c r="G31" s="11">
        <v>499558</v>
      </c>
      <c r="H31" s="11">
        <v>1897041</v>
      </c>
      <c r="I31" s="11">
        <v>18522</v>
      </c>
      <c r="J31" s="11">
        <v>201884</v>
      </c>
      <c r="K31" s="11">
        <v>0</v>
      </c>
      <c r="L31" s="11">
        <v>139300</v>
      </c>
      <c r="M31" s="11">
        <v>39460</v>
      </c>
      <c r="N31" s="11">
        <v>0</v>
      </c>
      <c r="O31" s="15">
        <v>393704</v>
      </c>
      <c r="P31" s="4">
        <v>0</v>
      </c>
      <c r="R31" s="15">
        <v>5016</v>
      </c>
      <c r="S31" s="15">
        <v>4601</v>
      </c>
      <c r="T31" s="15">
        <v>3337</v>
      </c>
      <c r="U31" s="15">
        <v>3989</v>
      </c>
      <c r="V31" s="4" t="s">
        <v>611</v>
      </c>
      <c r="W31" s="4" t="s">
        <v>611</v>
      </c>
      <c r="X31" s="4" t="s">
        <v>611</v>
      </c>
      <c r="Y31" s="15">
        <v>22335</v>
      </c>
      <c r="Z31" s="4" t="s">
        <v>611</v>
      </c>
    </row>
    <row r="32" spans="1:26">
      <c r="A32" s="10">
        <v>93</v>
      </c>
      <c r="B32" s="11" t="s">
        <v>639</v>
      </c>
      <c r="C32" s="11">
        <v>380062</v>
      </c>
      <c r="D32" s="11">
        <v>351106</v>
      </c>
      <c r="E32" s="19">
        <v>6166</v>
      </c>
      <c r="F32" s="11">
        <v>240449</v>
      </c>
      <c r="G32" s="11">
        <v>1211</v>
      </c>
      <c r="H32" s="11">
        <v>77935</v>
      </c>
      <c r="I32" s="11">
        <v>3175</v>
      </c>
      <c r="J32" s="11">
        <v>20992</v>
      </c>
      <c r="K32" s="11">
        <v>0</v>
      </c>
      <c r="L32" s="11">
        <v>9948</v>
      </c>
      <c r="M32" s="11">
        <v>1780</v>
      </c>
      <c r="N32" s="11">
        <v>0</v>
      </c>
      <c r="O32" s="15">
        <v>1782</v>
      </c>
      <c r="P32" s="4">
        <v>0</v>
      </c>
      <c r="R32" s="4">
        <v>242</v>
      </c>
      <c r="S32" s="4" t="s">
        <v>611</v>
      </c>
      <c r="T32" s="4" t="s">
        <v>611</v>
      </c>
      <c r="U32" s="15">
        <v>2616</v>
      </c>
      <c r="V32" s="4" t="s">
        <v>611</v>
      </c>
      <c r="W32" s="4" t="s">
        <v>611</v>
      </c>
      <c r="X32" s="4" t="s">
        <v>611</v>
      </c>
      <c r="Y32" s="15">
        <v>9181</v>
      </c>
      <c r="Z32" s="4" t="s">
        <v>611</v>
      </c>
    </row>
    <row r="33" spans="1:26">
      <c r="A33" s="10">
        <v>96</v>
      </c>
      <c r="B33" s="11" t="s">
        <v>640</v>
      </c>
      <c r="C33" s="11">
        <v>81841</v>
      </c>
      <c r="D33" s="11">
        <v>115190</v>
      </c>
      <c r="E33" s="19">
        <v>1769</v>
      </c>
      <c r="F33" s="11">
        <v>105134</v>
      </c>
      <c r="G33" s="11">
        <v>569</v>
      </c>
      <c r="H33" s="11">
        <v>10056</v>
      </c>
      <c r="I33" s="11">
        <v>1200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4">
        <v>0</v>
      </c>
      <c r="P33" s="4">
        <v>0</v>
      </c>
      <c r="R33" s="4" t="s">
        <v>630</v>
      </c>
      <c r="S33" s="15">
        <v>3946</v>
      </c>
      <c r="T33" s="4" t="s">
        <v>611</v>
      </c>
      <c r="U33" s="15">
        <v>5364</v>
      </c>
      <c r="V33" s="4" t="s">
        <v>611</v>
      </c>
      <c r="W33" s="4" t="s">
        <v>611</v>
      </c>
      <c r="X33" s="4" t="s">
        <v>611</v>
      </c>
      <c r="Y33" s="15">
        <v>19186</v>
      </c>
      <c r="Z33" s="4" t="s">
        <v>611</v>
      </c>
    </row>
    <row r="34" spans="1:26">
      <c r="A34" s="10">
        <v>98</v>
      </c>
      <c r="B34" s="11" t="s">
        <v>641</v>
      </c>
      <c r="C34" s="11">
        <v>7562233</v>
      </c>
      <c r="D34" s="11">
        <v>6867378</v>
      </c>
      <c r="E34" s="19">
        <v>144858</v>
      </c>
      <c r="F34" s="11">
        <v>6091884</v>
      </c>
      <c r="G34" s="11">
        <v>139796</v>
      </c>
      <c r="H34" s="11">
        <v>477786</v>
      </c>
      <c r="I34" s="11">
        <v>2573</v>
      </c>
      <c r="J34" s="11">
        <v>58358</v>
      </c>
      <c r="K34" s="11">
        <v>0</v>
      </c>
      <c r="L34" s="11">
        <v>36755</v>
      </c>
      <c r="M34" s="11">
        <v>2489</v>
      </c>
      <c r="N34" s="11">
        <v>0</v>
      </c>
      <c r="O34" s="15">
        <v>202595</v>
      </c>
      <c r="P34" s="4">
        <v>0</v>
      </c>
      <c r="R34" s="15">
        <v>6871</v>
      </c>
      <c r="S34" s="15">
        <v>119120</v>
      </c>
      <c r="T34" s="15">
        <v>12000</v>
      </c>
      <c r="U34" s="15">
        <v>54461</v>
      </c>
      <c r="V34" s="4" t="s">
        <v>611</v>
      </c>
      <c r="W34" s="4" t="s">
        <v>611</v>
      </c>
      <c r="X34" s="15">
        <v>40703</v>
      </c>
      <c r="Y34" s="15">
        <v>43992</v>
      </c>
      <c r="Z34" s="4" t="s">
        <v>611</v>
      </c>
    </row>
    <row r="35" spans="1:26">
      <c r="A35" s="10">
        <v>106</v>
      </c>
      <c r="B35" s="11" t="s">
        <v>642</v>
      </c>
      <c r="C35" s="11">
        <v>30689976</v>
      </c>
      <c r="D35" s="11">
        <v>28813977</v>
      </c>
      <c r="E35" s="19">
        <v>618268</v>
      </c>
      <c r="F35" s="11">
        <v>26418034</v>
      </c>
      <c r="G35" s="11">
        <v>376981</v>
      </c>
      <c r="H35" s="11">
        <v>1262919</v>
      </c>
      <c r="I35" s="11">
        <v>3586</v>
      </c>
      <c r="J35" s="11">
        <v>135228</v>
      </c>
      <c r="K35" s="11">
        <v>2450</v>
      </c>
      <c r="L35" s="11">
        <v>626156</v>
      </c>
      <c r="M35" s="11">
        <v>235251</v>
      </c>
      <c r="N35" s="11">
        <v>0</v>
      </c>
      <c r="O35" s="15">
        <v>371640</v>
      </c>
      <c r="P35" s="4">
        <v>0</v>
      </c>
      <c r="R35" s="15">
        <v>26685</v>
      </c>
      <c r="S35" s="15">
        <v>9819</v>
      </c>
      <c r="T35" s="15">
        <v>40454</v>
      </c>
      <c r="U35" s="15">
        <v>11618</v>
      </c>
      <c r="V35" s="4" t="s">
        <v>611</v>
      </c>
      <c r="W35" s="4" t="s">
        <v>611</v>
      </c>
      <c r="X35" s="15">
        <v>9651</v>
      </c>
      <c r="Y35" s="15">
        <v>19556</v>
      </c>
      <c r="Z35" s="4" t="s">
        <v>611</v>
      </c>
    </row>
    <row r="36" spans="1:26">
      <c r="A36" s="10">
        <v>109</v>
      </c>
      <c r="B36" s="11" t="s">
        <v>643</v>
      </c>
      <c r="C36" s="11">
        <v>11671192</v>
      </c>
      <c r="D36" s="11">
        <v>11577519</v>
      </c>
      <c r="E36" s="19">
        <v>239504</v>
      </c>
      <c r="F36" s="11">
        <v>10491133</v>
      </c>
      <c r="G36" s="11">
        <v>192126</v>
      </c>
      <c r="H36" s="11">
        <v>672396</v>
      </c>
      <c r="I36" s="11">
        <v>8821</v>
      </c>
      <c r="J36" s="11">
        <v>30050</v>
      </c>
      <c r="K36" s="11">
        <v>0</v>
      </c>
      <c r="L36" s="11">
        <v>160321</v>
      </c>
      <c r="M36" s="11">
        <v>38557</v>
      </c>
      <c r="N36" s="11">
        <v>0</v>
      </c>
      <c r="O36" s="15">
        <v>223619</v>
      </c>
      <c r="P36" s="4">
        <v>0</v>
      </c>
      <c r="R36" s="15">
        <v>13357</v>
      </c>
      <c r="S36" s="15">
        <v>13238</v>
      </c>
      <c r="T36" s="15">
        <v>1836</v>
      </c>
      <c r="U36" s="15">
        <v>2616</v>
      </c>
      <c r="V36" s="4" t="s">
        <v>611</v>
      </c>
      <c r="W36" s="4" t="s">
        <v>611</v>
      </c>
      <c r="X36" s="15">
        <v>4064</v>
      </c>
      <c r="Y36" s="15">
        <v>37779</v>
      </c>
      <c r="Z36" s="4" t="s">
        <v>611</v>
      </c>
    </row>
    <row r="37" spans="1:26">
      <c r="A37" s="10">
        <v>114</v>
      </c>
      <c r="B37" s="11" t="s">
        <v>644</v>
      </c>
      <c r="C37" s="11">
        <v>52169757</v>
      </c>
      <c r="D37" s="11">
        <v>51552067</v>
      </c>
      <c r="E37" s="19">
        <v>946183</v>
      </c>
      <c r="F37" s="11">
        <v>46659720</v>
      </c>
      <c r="G37" s="11">
        <v>808353</v>
      </c>
      <c r="H37" s="11">
        <v>3214319</v>
      </c>
      <c r="I37" s="11">
        <v>11986</v>
      </c>
      <c r="J37" s="11">
        <v>288949</v>
      </c>
      <c r="K37" s="11">
        <v>1941</v>
      </c>
      <c r="L37" s="11">
        <v>283528</v>
      </c>
      <c r="M37" s="11">
        <v>123903</v>
      </c>
      <c r="N37" s="11">
        <v>0</v>
      </c>
      <c r="O37" s="15">
        <v>1105551</v>
      </c>
      <c r="P37" s="4">
        <v>0</v>
      </c>
      <c r="R37" s="15">
        <v>74294</v>
      </c>
      <c r="S37" s="15">
        <v>51696</v>
      </c>
      <c r="T37" s="15">
        <v>26000</v>
      </c>
      <c r="U37" s="15">
        <v>18296</v>
      </c>
      <c r="V37" s="4" t="s">
        <v>611</v>
      </c>
      <c r="W37" s="4" t="s">
        <v>611</v>
      </c>
      <c r="X37" s="15">
        <v>4516</v>
      </c>
      <c r="Y37" s="15">
        <v>9912</v>
      </c>
      <c r="Z37" s="4" t="s">
        <v>611</v>
      </c>
    </row>
    <row r="38" spans="1:26">
      <c r="A38" s="10">
        <v>118</v>
      </c>
      <c r="B38" s="11" t="s">
        <v>645</v>
      </c>
      <c r="C38" s="11">
        <v>20306717</v>
      </c>
      <c r="D38" s="11">
        <v>19131914</v>
      </c>
      <c r="E38" s="19">
        <v>415614</v>
      </c>
      <c r="F38" s="11">
        <v>17060125</v>
      </c>
      <c r="G38" s="11">
        <v>261970</v>
      </c>
      <c r="H38" s="11">
        <v>1072162</v>
      </c>
      <c r="I38" s="11">
        <v>3544</v>
      </c>
      <c r="J38" s="11">
        <v>267618</v>
      </c>
      <c r="K38" s="11">
        <v>55</v>
      </c>
      <c r="L38" s="11">
        <v>268182</v>
      </c>
      <c r="M38" s="11">
        <v>150045</v>
      </c>
      <c r="N38" s="11">
        <v>0</v>
      </c>
      <c r="O38" s="15">
        <v>463827</v>
      </c>
      <c r="P38" s="4">
        <v>0</v>
      </c>
      <c r="R38" s="15">
        <v>42572</v>
      </c>
      <c r="S38" s="15">
        <v>136596</v>
      </c>
      <c r="T38" s="15">
        <v>46800</v>
      </c>
      <c r="U38" s="15">
        <v>93681</v>
      </c>
      <c r="V38" s="4" t="s">
        <v>611</v>
      </c>
      <c r="W38" s="4" t="s">
        <v>611</v>
      </c>
      <c r="X38" s="15">
        <v>9380</v>
      </c>
      <c r="Y38" s="15">
        <v>86140</v>
      </c>
      <c r="Z38" s="4" t="s">
        <v>611</v>
      </c>
    </row>
    <row r="39" spans="1:26">
      <c r="A39" s="10">
        <v>119</v>
      </c>
      <c r="B39" s="11" t="s">
        <v>646</v>
      </c>
      <c r="C39" s="11">
        <v>11784445</v>
      </c>
      <c r="D39" s="11">
        <v>10253723</v>
      </c>
      <c r="E39" s="19">
        <v>179359</v>
      </c>
      <c r="F39" s="11">
        <v>9235934</v>
      </c>
      <c r="G39" s="11">
        <v>125683</v>
      </c>
      <c r="H39" s="11">
        <v>633774</v>
      </c>
      <c r="I39" s="11">
        <v>1679</v>
      </c>
      <c r="J39" s="11">
        <v>120212</v>
      </c>
      <c r="K39" s="11">
        <v>0</v>
      </c>
      <c r="L39" s="11">
        <v>106627</v>
      </c>
      <c r="M39" s="11">
        <v>51997</v>
      </c>
      <c r="N39" s="11">
        <v>0</v>
      </c>
      <c r="O39" s="15">
        <v>157176</v>
      </c>
      <c r="P39" s="4">
        <v>0</v>
      </c>
      <c r="R39" s="15">
        <v>13486</v>
      </c>
      <c r="S39" s="15">
        <v>81795</v>
      </c>
      <c r="T39" s="15">
        <v>20000</v>
      </c>
      <c r="U39" s="15">
        <v>21047</v>
      </c>
      <c r="V39" s="4" t="s">
        <v>611</v>
      </c>
      <c r="W39" s="4" t="s">
        <v>611</v>
      </c>
      <c r="X39" s="15">
        <v>14286</v>
      </c>
      <c r="Y39" s="15">
        <v>165516</v>
      </c>
      <c r="Z39" s="4" t="s">
        <v>611</v>
      </c>
    </row>
    <row r="40" spans="1:26">
      <c r="A40" s="10">
        <v>141</v>
      </c>
      <c r="B40" s="11" t="s">
        <v>647</v>
      </c>
      <c r="C40" s="11">
        <v>39301654</v>
      </c>
      <c r="D40" s="11">
        <v>40314954</v>
      </c>
      <c r="E40" s="19">
        <v>1007637</v>
      </c>
      <c r="F40" s="11">
        <v>37431467</v>
      </c>
      <c r="G40" s="11">
        <v>951169</v>
      </c>
      <c r="H40" s="11">
        <v>2113060</v>
      </c>
      <c r="I40" s="11">
        <v>45060</v>
      </c>
      <c r="J40" s="11">
        <v>136025</v>
      </c>
      <c r="K40" s="11">
        <v>2421</v>
      </c>
      <c r="L40" s="11">
        <v>133243</v>
      </c>
      <c r="M40" s="11">
        <v>8987</v>
      </c>
      <c r="N40" s="11">
        <v>0</v>
      </c>
      <c r="O40" s="15">
        <v>501159</v>
      </c>
      <c r="P40" s="4">
        <v>0</v>
      </c>
      <c r="R40" s="15">
        <v>43922</v>
      </c>
      <c r="S40" s="15">
        <v>29069</v>
      </c>
      <c r="T40" s="15">
        <v>43529</v>
      </c>
      <c r="U40" s="15">
        <v>11292</v>
      </c>
      <c r="V40" s="4" t="s">
        <v>611</v>
      </c>
      <c r="W40" s="4" t="s">
        <v>611</v>
      </c>
      <c r="X40" s="15">
        <v>1200</v>
      </c>
      <c r="Y40" s="15">
        <v>51240</v>
      </c>
      <c r="Z40" s="4" t="s">
        <v>611</v>
      </c>
    </row>
    <row r="41" spans="1:26">
      <c r="A41" s="10">
        <v>147</v>
      </c>
      <c r="B41" s="11" t="s">
        <v>648</v>
      </c>
      <c r="C41" s="11">
        <v>4577101</v>
      </c>
      <c r="D41" s="11">
        <v>4642874</v>
      </c>
      <c r="E41" s="19">
        <v>117092</v>
      </c>
      <c r="F41" s="11">
        <v>3893411</v>
      </c>
      <c r="G41" s="11">
        <v>71382</v>
      </c>
      <c r="H41" s="11">
        <v>469671</v>
      </c>
      <c r="I41" s="11">
        <v>117</v>
      </c>
      <c r="J41" s="11">
        <v>25735</v>
      </c>
      <c r="K41" s="11">
        <v>535</v>
      </c>
      <c r="L41" s="11">
        <v>55487</v>
      </c>
      <c r="M41" s="11">
        <v>45058</v>
      </c>
      <c r="N41" s="11">
        <v>0</v>
      </c>
      <c r="O41" s="15">
        <v>198570</v>
      </c>
      <c r="P41" s="4">
        <v>0</v>
      </c>
      <c r="R41" s="15">
        <v>15577</v>
      </c>
      <c r="S41" s="15">
        <v>39107</v>
      </c>
      <c r="T41" s="4" t="s">
        <v>611</v>
      </c>
      <c r="U41" s="15">
        <v>29801</v>
      </c>
      <c r="V41" s="4" t="s">
        <v>611</v>
      </c>
      <c r="W41" s="4" t="s">
        <v>611</v>
      </c>
      <c r="X41" s="4">
        <v>219</v>
      </c>
      <c r="Y41" s="15">
        <v>4104</v>
      </c>
      <c r="Z41" s="4" t="s">
        <v>611</v>
      </c>
    </row>
    <row r="42" spans="1:26">
      <c r="A42" s="10">
        <v>148</v>
      </c>
      <c r="B42" s="11" t="s">
        <v>649</v>
      </c>
      <c r="C42" s="11">
        <v>3327289</v>
      </c>
      <c r="D42" s="11">
        <v>3700173</v>
      </c>
      <c r="E42" s="19">
        <v>159246</v>
      </c>
      <c r="F42" s="11">
        <v>3186953</v>
      </c>
      <c r="G42" s="11">
        <v>153454</v>
      </c>
      <c r="H42" s="11">
        <v>309806</v>
      </c>
      <c r="I42" s="11">
        <v>5792</v>
      </c>
      <c r="J42" s="11">
        <v>24703</v>
      </c>
      <c r="K42" s="11">
        <v>0</v>
      </c>
      <c r="L42" s="11">
        <v>11641</v>
      </c>
      <c r="M42" s="11">
        <v>0</v>
      </c>
      <c r="N42" s="11">
        <v>0</v>
      </c>
      <c r="O42" s="15">
        <v>167070</v>
      </c>
      <c r="P42" s="4">
        <v>0</v>
      </c>
      <c r="R42" s="15">
        <v>3603</v>
      </c>
      <c r="S42" s="15">
        <v>33807</v>
      </c>
      <c r="T42" s="15">
        <v>8000</v>
      </c>
      <c r="U42" s="15">
        <v>34846</v>
      </c>
      <c r="V42" s="4" t="s">
        <v>611</v>
      </c>
      <c r="W42" s="4" t="s">
        <v>611</v>
      </c>
      <c r="X42" s="15">
        <v>13135</v>
      </c>
      <c r="Y42" s="15">
        <v>93034</v>
      </c>
      <c r="Z42" s="4" t="s">
        <v>611</v>
      </c>
    </row>
    <row r="43" spans="1:26">
      <c r="A43" s="10">
        <v>150</v>
      </c>
      <c r="B43" s="11" t="s">
        <v>650</v>
      </c>
      <c r="C43" s="11">
        <v>38389910</v>
      </c>
      <c r="D43" s="11">
        <v>41448490</v>
      </c>
      <c r="E43" s="19">
        <v>709282</v>
      </c>
      <c r="F43" s="11">
        <v>38275788</v>
      </c>
      <c r="G43" s="11">
        <v>608714</v>
      </c>
      <c r="H43" s="11">
        <v>2047675</v>
      </c>
      <c r="I43" s="11">
        <v>16765</v>
      </c>
      <c r="J43" s="11">
        <v>108468</v>
      </c>
      <c r="K43" s="11">
        <v>1162</v>
      </c>
      <c r="L43" s="11">
        <v>479632</v>
      </c>
      <c r="M43" s="11">
        <v>79070</v>
      </c>
      <c r="N43" s="11">
        <v>0</v>
      </c>
      <c r="O43" s="15">
        <v>536927</v>
      </c>
      <c r="P43" s="15">
        <v>3571</v>
      </c>
      <c r="R43" s="15">
        <v>23415</v>
      </c>
      <c r="S43" s="15">
        <v>70125</v>
      </c>
      <c r="T43" s="4" t="s">
        <v>611</v>
      </c>
      <c r="U43" s="15">
        <v>7899</v>
      </c>
      <c r="V43" s="4" t="s">
        <v>611</v>
      </c>
      <c r="W43" s="4" t="s">
        <v>611</v>
      </c>
      <c r="X43" s="15">
        <v>4872</v>
      </c>
      <c r="Y43" s="15">
        <v>20548</v>
      </c>
      <c r="Z43" s="4" t="s">
        <v>611</v>
      </c>
    </row>
    <row r="44" spans="1:26">
      <c r="A44" s="10">
        <v>153</v>
      </c>
      <c r="B44" s="11" t="s">
        <v>651</v>
      </c>
      <c r="C44" s="11">
        <v>98849993</v>
      </c>
      <c r="D44" s="11">
        <v>98841852</v>
      </c>
      <c r="E44" s="19">
        <v>1975935</v>
      </c>
      <c r="F44" s="11">
        <v>91709927</v>
      </c>
      <c r="G44" s="11">
        <v>1897662</v>
      </c>
      <c r="H44" s="11">
        <v>4421195</v>
      </c>
      <c r="I44" s="11">
        <v>25679</v>
      </c>
      <c r="J44" s="11">
        <v>384203</v>
      </c>
      <c r="K44" s="11">
        <v>40</v>
      </c>
      <c r="L44" s="11">
        <v>399138</v>
      </c>
      <c r="M44" s="11">
        <v>52554</v>
      </c>
      <c r="N44" s="11">
        <v>0</v>
      </c>
      <c r="O44" s="15">
        <v>1927389</v>
      </c>
      <c r="P44" s="4">
        <v>0</v>
      </c>
      <c r="R44" s="15">
        <v>110119</v>
      </c>
      <c r="S44" s="15">
        <v>39639</v>
      </c>
      <c r="T44" s="4" t="s">
        <v>611</v>
      </c>
      <c r="U44" s="4">
        <v>870</v>
      </c>
      <c r="V44" s="4" t="s">
        <v>611</v>
      </c>
      <c r="W44" s="4" t="s">
        <v>611</v>
      </c>
      <c r="X44" s="15">
        <v>10210</v>
      </c>
      <c r="Y44" s="15">
        <v>11384</v>
      </c>
      <c r="Z44" s="4" t="s">
        <v>611</v>
      </c>
    </row>
    <row r="45" spans="1:26">
      <c r="A45" s="10">
        <v>158</v>
      </c>
      <c r="B45" s="11" t="s">
        <v>652</v>
      </c>
      <c r="C45" s="11">
        <v>5491681</v>
      </c>
      <c r="D45" s="11">
        <v>5171190</v>
      </c>
      <c r="E45" s="19">
        <v>25084</v>
      </c>
      <c r="F45" s="11">
        <v>4587369</v>
      </c>
      <c r="G45" s="11">
        <v>5568</v>
      </c>
      <c r="H45" s="11">
        <v>262656</v>
      </c>
      <c r="I45" s="11">
        <v>0</v>
      </c>
      <c r="J45" s="11">
        <v>91597</v>
      </c>
      <c r="K45" s="11">
        <v>0</v>
      </c>
      <c r="L45" s="11">
        <v>49091</v>
      </c>
      <c r="M45" s="11">
        <v>14742</v>
      </c>
      <c r="N45" s="11">
        <v>0</v>
      </c>
      <c r="O45" s="15">
        <v>180477</v>
      </c>
      <c r="P45" s="15">
        <v>4774</v>
      </c>
      <c r="R45" s="15">
        <v>11357</v>
      </c>
      <c r="S45" s="15">
        <v>27766</v>
      </c>
      <c r="T45" s="15">
        <v>9046</v>
      </c>
      <c r="U45" s="15">
        <v>15443</v>
      </c>
      <c r="V45" s="4" t="s">
        <v>611</v>
      </c>
      <c r="W45" s="4" t="s">
        <v>611</v>
      </c>
      <c r="X45" s="15">
        <v>47895</v>
      </c>
      <c r="Y45" s="15">
        <v>131921</v>
      </c>
      <c r="Z45" s="4" t="s">
        <v>611</v>
      </c>
    </row>
    <row r="46" spans="1:26">
      <c r="A46" s="10">
        <v>160</v>
      </c>
      <c r="B46" s="11" t="s">
        <v>653</v>
      </c>
      <c r="C46" s="11">
        <v>14302348</v>
      </c>
      <c r="D46" s="11">
        <v>12668930</v>
      </c>
      <c r="E46" s="19">
        <v>305844</v>
      </c>
      <c r="F46" s="11">
        <v>10934822</v>
      </c>
      <c r="G46" s="11">
        <v>268587</v>
      </c>
      <c r="H46" s="11">
        <v>1086829</v>
      </c>
      <c r="I46" s="11">
        <v>17301</v>
      </c>
      <c r="J46" s="11">
        <v>174800</v>
      </c>
      <c r="K46" s="11">
        <v>710</v>
      </c>
      <c r="L46" s="11">
        <v>43804</v>
      </c>
      <c r="M46" s="11">
        <v>19246</v>
      </c>
      <c r="N46" s="11">
        <v>0</v>
      </c>
      <c r="O46" s="15">
        <v>428675</v>
      </c>
      <c r="P46" s="4">
        <v>0</v>
      </c>
      <c r="R46" s="15">
        <v>37303</v>
      </c>
      <c r="S46" s="4" t="s">
        <v>611</v>
      </c>
      <c r="T46" s="4" t="s">
        <v>611</v>
      </c>
      <c r="U46" s="15">
        <v>3066</v>
      </c>
      <c r="V46" s="4" t="s">
        <v>611</v>
      </c>
      <c r="W46" s="4" t="s">
        <v>611</v>
      </c>
      <c r="X46" s="15">
        <v>3954</v>
      </c>
      <c r="Y46" s="15">
        <v>1502</v>
      </c>
      <c r="Z46" s="4" t="s">
        <v>611</v>
      </c>
    </row>
    <row r="47" spans="1:26">
      <c r="A47" s="10">
        <v>163</v>
      </c>
      <c r="B47" s="11" t="s">
        <v>654</v>
      </c>
      <c r="C47" s="11">
        <v>6378486</v>
      </c>
      <c r="D47" s="11">
        <v>6431574</v>
      </c>
      <c r="E47" s="19">
        <v>105355</v>
      </c>
      <c r="F47" s="11">
        <v>5167083</v>
      </c>
      <c r="G47" s="11">
        <v>76537</v>
      </c>
      <c r="H47" s="11">
        <v>826595</v>
      </c>
      <c r="I47" s="11">
        <v>9310</v>
      </c>
      <c r="J47" s="11">
        <v>52688</v>
      </c>
      <c r="K47" s="11">
        <v>0</v>
      </c>
      <c r="L47" s="11">
        <v>61300</v>
      </c>
      <c r="M47" s="11">
        <v>19508</v>
      </c>
      <c r="N47" s="11">
        <v>0</v>
      </c>
      <c r="O47" s="15">
        <v>323908</v>
      </c>
      <c r="P47" s="4">
        <v>0</v>
      </c>
      <c r="R47" s="4" t="s">
        <v>630</v>
      </c>
      <c r="S47" s="15">
        <v>19177</v>
      </c>
      <c r="T47" s="4" t="s">
        <v>611</v>
      </c>
      <c r="U47" s="15">
        <v>19144</v>
      </c>
      <c r="V47" s="4" t="s">
        <v>611</v>
      </c>
      <c r="W47" s="4" t="s">
        <v>611</v>
      </c>
      <c r="X47" s="15">
        <v>4652</v>
      </c>
      <c r="Y47" s="15">
        <v>1411</v>
      </c>
      <c r="Z47" s="4" t="s">
        <v>611</v>
      </c>
    </row>
    <row r="48" spans="1:26">
      <c r="A48" s="10">
        <v>164</v>
      </c>
      <c r="B48" s="11" t="s">
        <v>655</v>
      </c>
      <c r="C48" s="11">
        <v>38084954</v>
      </c>
      <c r="D48" s="11">
        <v>33828286</v>
      </c>
      <c r="E48" s="19">
        <v>1078704</v>
      </c>
      <c r="F48" s="11">
        <v>30362781</v>
      </c>
      <c r="G48" s="11">
        <v>1043668</v>
      </c>
      <c r="H48" s="11">
        <v>2313190</v>
      </c>
      <c r="I48" s="11">
        <v>5735</v>
      </c>
      <c r="J48" s="11">
        <v>230951</v>
      </c>
      <c r="K48" s="11">
        <v>1646</v>
      </c>
      <c r="L48" s="11">
        <v>209399</v>
      </c>
      <c r="M48" s="11">
        <v>23641</v>
      </c>
      <c r="N48" s="11">
        <v>0</v>
      </c>
      <c r="O48" s="15">
        <v>711965</v>
      </c>
      <c r="P48" s="15">
        <v>4014</v>
      </c>
      <c r="R48" s="15">
        <v>31990</v>
      </c>
      <c r="S48" s="15">
        <v>12853</v>
      </c>
      <c r="T48" s="15">
        <v>22726</v>
      </c>
      <c r="U48" s="15">
        <v>5212</v>
      </c>
      <c r="V48" s="4" t="s">
        <v>611</v>
      </c>
      <c r="W48" s="4" t="s">
        <v>611</v>
      </c>
      <c r="X48" s="15">
        <v>4792</v>
      </c>
      <c r="Y48" s="15">
        <v>75572</v>
      </c>
      <c r="Z48" s="4" t="s">
        <v>611</v>
      </c>
    </row>
    <row r="49" spans="1:26">
      <c r="A49" s="10">
        <v>166</v>
      </c>
      <c r="B49" s="11" t="s">
        <v>656</v>
      </c>
      <c r="C49" s="11">
        <v>12460407</v>
      </c>
      <c r="D49" s="11">
        <v>12397109</v>
      </c>
      <c r="E49" s="19">
        <v>289353</v>
      </c>
      <c r="F49" s="11">
        <v>11051934</v>
      </c>
      <c r="G49" s="11">
        <v>278101</v>
      </c>
      <c r="H49" s="11">
        <v>970748</v>
      </c>
      <c r="I49" s="11">
        <v>11252</v>
      </c>
      <c r="J49" s="11">
        <v>36920</v>
      </c>
      <c r="K49" s="11">
        <v>0</v>
      </c>
      <c r="L49" s="11">
        <v>18704</v>
      </c>
      <c r="M49" s="11">
        <v>0</v>
      </c>
      <c r="N49" s="11">
        <v>0</v>
      </c>
      <c r="O49" s="15">
        <v>318803</v>
      </c>
      <c r="P49" s="4">
        <v>0</v>
      </c>
      <c r="R49" s="15">
        <v>26483</v>
      </c>
      <c r="S49" s="15">
        <v>7214</v>
      </c>
      <c r="T49" s="15">
        <v>9260</v>
      </c>
      <c r="U49" s="15">
        <v>1546</v>
      </c>
      <c r="V49" s="4" t="s">
        <v>611</v>
      </c>
      <c r="W49" s="4" t="s">
        <v>611</v>
      </c>
      <c r="X49" s="15">
        <v>1270</v>
      </c>
      <c r="Y49" s="15">
        <v>19809</v>
      </c>
      <c r="Z49" s="4" t="s">
        <v>611</v>
      </c>
    </row>
    <row r="50" spans="1:26">
      <c r="A50" s="10">
        <v>168</v>
      </c>
      <c r="B50" s="11" t="s">
        <v>657</v>
      </c>
      <c r="C50" s="11">
        <v>5433612</v>
      </c>
      <c r="D50" s="11">
        <v>5078293</v>
      </c>
      <c r="E50" s="19">
        <v>93905</v>
      </c>
      <c r="F50" s="11">
        <v>4400656</v>
      </c>
      <c r="G50" s="11">
        <v>91198</v>
      </c>
      <c r="H50" s="11">
        <v>315177</v>
      </c>
      <c r="I50" s="11">
        <v>1236</v>
      </c>
      <c r="J50" s="11">
        <v>82976</v>
      </c>
      <c r="K50" s="11">
        <v>0</v>
      </c>
      <c r="L50" s="11">
        <v>63141</v>
      </c>
      <c r="M50" s="11">
        <v>1471</v>
      </c>
      <c r="N50" s="11">
        <v>0</v>
      </c>
      <c r="O50" s="15">
        <v>216343</v>
      </c>
      <c r="P50" s="4">
        <v>0</v>
      </c>
      <c r="R50" s="15">
        <v>9855</v>
      </c>
      <c r="S50" s="15">
        <v>89339</v>
      </c>
      <c r="T50" s="15">
        <v>3900</v>
      </c>
      <c r="U50" s="15">
        <v>5654</v>
      </c>
      <c r="V50" s="4" t="s">
        <v>611</v>
      </c>
      <c r="W50" s="4" t="s">
        <v>611</v>
      </c>
      <c r="X50" s="4" t="s">
        <v>611</v>
      </c>
      <c r="Y50" s="15">
        <v>30585</v>
      </c>
      <c r="Z50" s="4" t="s">
        <v>611</v>
      </c>
    </row>
    <row r="51" spans="1:26">
      <c r="A51" s="10">
        <v>171</v>
      </c>
      <c r="B51" s="11" t="s">
        <v>658</v>
      </c>
      <c r="C51" s="11">
        <v>13418243</v>
      </c>
      <c r="D51" s="11">
        <v>12996032</v>
      </c>
      <c r="E51" s="19">
        <v>205207</v>
      </c>
      <c r="F51" s="11">
        <v>11408559</v>
      </c>
      <c r="G51" s="11">
        <v>188031</v>
      </c>
      <c r="H51" s="11">
        <v>868811</v>
      </c>
      <c r="I51" s="11">
        <v>4009</v>
      </c>
      <c r="J51" s="11">
        <v>39594</v>
      </c>
      <c r="K51" s="11">
        <v>0</v>
      </c>
      <c r="L51" s="11">
        <v>125609</v>
      </c>
      <c r="M51" s="11">
        <v>13167</v>
      </c>
      <c r="N51" s="11">
        <v>0</v>
      </c>
      <c r="O51" s="15">
        <v>553459</v>
      </c>
      <c r="P51" s="4">
        <v>0</v>
      </c>
      <c r="R51" s="15">
        <v>27403</v>
      </c>
      <c r="S51" s="15">
        <v>70519</v>
      </c>
      <c r="T51" s="15">
        <v>75660</v>
      </c>
      <c r="U51" s="15">
        <v>17922</v>
      </c>
      <c r="V51" s="4" t="s">
        <v>611</v>
      </c>
      <c r="W51" s="4" t="s">
        <v>611</v>
      </c>
      <c r="X51" s="15">
        <v>46151</v>
      </c>
      <c r="Y51" s="15">
        <v>37133</v>
      </c>
      <c r="Z51" s="4" t="s">
        <v>611</v>
      </c>
    </row>
    <row r="52" spans="1:26">
      <c r="A52" s="10">
        <v>173</v>
      </c>
      <c r="B52" s="11" t="s">
        <v>659</v>
      </c>
      <c r="C52" s="11">
        <v>9063683</v>
      </c>
      <c r="D52" s="11">
        <v>8083570</v>
      </c>
      <c r="E52" s="19">
        <v>94828</v>
      </c>
      <c r="F52" s="11">
        <v>7109260</v>
      </c>
      <c r="G52" s="11">
        <v>78879</v>
      </c>
      <c r="H52" s="11">
        <v>445708</v>
      </c>
      <c r="I52" s="11">
        <v>390</v>
      </c>
      <c r="J52" s="11">
        <v>95609</v>
      </c>
      <c r="K52" s="11">
        <v>0</v>
      </c>
      <c r="L52" s="11">
        <v>63760</v>
      </c>
      <c r="M52" s="11">
        <v>8629</v>
      </c>
      <c r="N52" s="11">
        <v>0</v>
      </c>
      <c r="O52" s="15">
        <v>369233</v>
      </c>
      <c r="P52" s="15">
        <v>6930</v>
      </c>
      <c r="R52" s="15">
        <v>16996</v>
      </c>
      <c r="S52" s="15">
        <v>85587</v>
      </c>
      <c r="T52" s="15">
        <v>22000</v>
      </c>
      <c r="U52" s="15">
        <v>19528</v>
      </c>
      <c r="V52" s="4" t="s">
        <v>611</v>
      </c>
      <c r="W52" s="4" t="s">
        <v>611</v>
      </c>
      <c r="X52" s="15">
        <v>42408</v>
      </c>
      <c r="Y52" s="15">
        <v>143397</v>
      </c>
      <c r="Z52" s="4" t="s">
        <v>611</v>
      </c>
    </row>
    <row r="53" spans="1:26">
      <c r="A53" s="10">
        <v>175</v>
      </c>
      <c r="B53" s="11" t="s">
        <v>660</v>
      </c>
      <c r="C53" s="11">
        <v>3011247</v>
      </c>
      <c r="D53" s="11">
        <v>3359437</v>
      </c>
      <c r="E53" s="19">
        <v>140944</v>
      </c>
      <c r="F53" s="11">
        <v>2880461</v>
      </c>
      <c r="G53" s="11">
        <v>124599</v>
      </c>
      <c r="H53" s="11">
        <v>254001</v>
      </c>
      <c r="I53" s="11">
        <v>3440</v>
      </c>
      <c r="J53" s="11">
        <v>30396</v>
      </c>
      <c r="K53" s="11">
        <v>0</v>
      </c>
      <c r="L53" s="11">
        <v>20830</v>
      </c>
      <c r="M53" s="11">
        <v>12905</v>
      </c>
      <c r="N53" s="11">
        <v>0</v>
      </c>
      <c r="O53" s="15">
        <v>173749</v>
      </c>
      <c r="P53" s="4">
        <v>0</v>
      </c>
      <c r="R53" s="15">
        <v>6012</v>
      </c>
      <c r="S53" s="15">
        <v>45951</v>
      </c>
      <c r="T53" s="4" t="s">
        <v>611</v>
      </c>
      <c r="U53" s="15">
        <v>26359</v>
      </c>
      <c r="V53" s="4" t="s">
        <v>611</v>
      </c>
      <c r="W53" s="4" t="s">
        <v>611</v>
      </c>
      <c r="X53" s="15">
        <v>2402</v>
      </c>
      <c r="Y53" s="15">
        <v>86134</v>
      </c>
      <c r="Z53" s="4" t="s">
        <v>611</v>
      </c>
    </row>
    <row r="54" spans="1:26">
      <c r="A54" s="10">
        <v>177</v>
      </c>
      <c r="B54" s="11" t="s">
        <v>661</v>
      </c>
      <c r="C54" s="11">
        <v>6212133</v>
      </c>
      <c r="D54" s="11">
        <v>5727735</v>
      </c>
      <c r="E54" s="19">
        <v>139591</v>
      </c>
      <c r="F54" s="11">
        <v>5175125</v>
      </c>
      <c r="G54" s="11">
        <v>134722</v>
      </c>
      <c r="H54" s="11">
        <v>371160</v>
      </c>
      <c r="I54" s="11">
        <v>4525</v>
      </c>
      <c r="J54" s="11">
        <v>20731</v>
      </c>
      <c r="K54" s="11">
        <v>0</v>
      </c>
      <c r="L54" s="11">
        <v>36700</v>
      </c>
      <c r="M54" s="11">
        <v>344</v>
      </c>
      <c r="N54" s="11">
        <v>0</v>
      </c>
      <c r="O54" s="15">
        <v>124019</v>
      </c>
      <c r="P54" s="4">
        <v>0</v>
      </c>
      <c r="R54" s="15">
        <v>10560</v>
      </c>
      <c r="S54" s="15">
        <v>12760</v>
      </c>
      <c r="T54" s="15">
        <v>8953</v>
      </c>
      <c r="U54" s="15">
        <v>36290</v>
      </c>
      <c r="V54" s="4" t="s">
        <v>611</v>
      </c>
      <c r="W54" s="4" t="s">
        <v>611</v>
      </c>
      <c r="X54" s="4" t="s">
        <v>611</v>
      </c>
      <c r="Y54" s="15">
        <v>11229</v>
      </c>
      <c r="Z54" s="4" t="s">
        <v>611</v>
      </c>
    </row>
    <row r="55" spans="1:26">
      <c r="A55" s="10">
        <v>180</v>
      </c>
      <c r="B55" s="11" t="s">
        <v>662</v>
      </c>
      <c r="C55" s="11">
        <v>1920182</v>
      </c>
      <c r="D55" s="11">
        <v>1973088</v>
      </c>
      <c r="E55" s="19">
        <v>66449</v>
      </c>
      <c r="F55" s="11">
        <v>1728939</v>
      </c>
      <c r="G55" s="11">
        <v>63903</v>
      </c>
      <c r="H55" s="11">
        <v>142694</v>
      </c>
      <c r="I55" s="11">
        <v>2546</v>
      </c>
      <c r="J55" s="11">
        <v>16163</v>
      </c>
      <c r="K55" s="11">
        <v>0</v>
      </c>
      <c r="L55" s="11">
        <v>3933</v>
      </c>
      <c r="M55" s="11">
        <v>0</v>
      </c>
      <c r="N55" s="11">
        <v>0</v>
      </c>
      <c r="O55" s="15">
        <v>81359</v>
      </c>
      <c r="P55" s="4">
        <v>0</v>
      </c>
      <c r="R55" s="15">
        <v>2646</v>
      </c>
      <c r="S55" s="15">
        <v>261964</v>
      </c>
      <c r="T55" s="15">
        <v>113484</v>
      </c>
      <c r="U55" s="15">
        <v>152214</v>
      </c>
      <c r="V55" s="4" t="s">
        <v>611</v>
      </c>
      <c r="W55" s="4" t="s">
        <v>611</v>
      </c>
      <c r="X55" s="4" t="s">
        <v>611</v>
      </c>
      <c r="Y55" s="15">
        <v>124743</v>
      </c>
      <c r="Z55" s="4" t="s">
        <v>611</v>
      </c>
    </row>
    <row r="56" spans="1:26">
      <c r="A56" s="10">
        <v>183</v>
      </c>
      <c r="B56" s="11" t="s">
        <v>663</v>
      </c>
      <c r="C56" s="11">
        <v>2219769</v>
      </c>
      <c r="D56" s="11">
        <v>2235697</v>
      </c>
      <c r="E56" s="19">
        <v>84120</v>
      </c>
      <c r="F56" s="11">
        <v>1748394</v>
      </c>
      <c r="G56" s="11">
        <v>69803</v>
      </c>
      <c r="H56" s="11">
        <v>204023</v>
      </c>
      <c r="I56" s="11">
        <v>1310</v>
      </c>
      <c r="J56" s="11">
        <v>48890</v>
      </c>
      <c r="K56" s="11">
        <v>858</v>
      </c>
      <c r="L56" s="11">
        <v>0</v>
      </c>
      <c r="M56" s="11">
        <v>0</v>
      </c>
      <c r="N56" s="11">
        <v>0</v>
      </c>
      <c r="O56" s="15">
        <v>234390</v>
      </c>
      <c r="P56" s="15">
        <v>12149</v>
      </c>
      <c r="R56" s="15">
        <v>6627</v>
      </c>
      <c r="S56" s="4" t="s">
        <v>611</v>
      </c>
      <c r="T56" s="4" t="s">
        <v>611</v>
      </c>
      <c r="U56" s="4" t="s">
        <v>611</v>
      </c>
      <c r="V56" s="4" t="s">
        <v>611</v>
      </c>
      <c r="W56" s="4" t="s">
        <v>611</v>
      </c>
      <c r="X56" s="4">
        <v>700</v>
      </c>
      <c r="Y56" s="15">
        <v>26047</v>
      </c>
      <c r="Z56" s="4" t="s">
        <v>611</v>
      </c>
    </row>
    <row r="57" spans="1:26">
      <c r="A57" s="10">
        <v>184</v>
      </c>
      <c r="B57" s="11" t="s">
        <v>664</v>
      </c>
      <c r="C57" s="11">
        <v>1828196</v>
      </c>
      <c r="D57" s="11">
        <v>1868075</v>
      </c>
      <c r="E57" s="19">
        <v>32757</v>
      </c>
      <c r="F57" s="11">
        <v>1620401</v>
      </c>
      <c r="G57" s="11">
        <v>30640</v>
      </c>
      <c r="H57" s="11">
        <v>70296</v>
      </c>
      <c r="I57" s="11">
        <v>0</v>
      </c>
      <c r="J57" s="11">
        <v>6049</v>
      </c>
      <c r="K57" s="11">
        <v>0</v>
      </c>
      <c r="L57" s="11">
        <v>0</v>
      </c>
      <c r="M57" s="11">
        <v>1200</v>
      </c>
      <c r="N57" s="11">
        <v>0</v>
      </c>
      <c r="O57" s="15">
        <v>171329</v>
      </c>
      <c r="P57" s="4">
        <v>917</v>
      </c>
      <c r="R57" s="15">
        <v>11134</v>
      </c>
      <c r="S57" s="15">
        <v>94067</v>
      </c>
      <c r="T57" s="15">
        <v>45509</v>
      </c>
      <c r="U57" s="15">
        <v>16766</v>
      </c>
      <c r="V57" s="4" t="s">
        <v>611</v>
      </c>
      <c r="W57" s="4" t="s">
        <v>611</v>
      </c>
      <c r="X57" s="15">
        <v>9310</v>
      </c>
      <c r="Y57" s="15">
        <v>81103</v>
      </c>
      <c r="Z57" s="4" t="s">
        <v>611</v>
      </c>
    </row>
    <row r="58" spans="1:26">
      <c r="A58" s="10">
        <v>189</v>
      </c>
      <c r="B58" s="11" t="s">
        <v>665</v>
      </c>
      <c r="C58" s="11">
        <v>3021878</v>
      </c>
      <c r="D58" s="11">
        <v>3093761</v>
      </c>
      <c r="E58" s="19">
        <v>106590</v>
      </c>
      <c r="F58" s="11">
        <v>2589766</v>
      </c>
      <c r="G58" s="11">
        <v>43571</v>
      </c>
      <c r="H58" s="11">
        <v>271007</v>
      </c>
      <c r="I58" s="11">
        <v>53804</v>
      </c>
      <c r="J58" s="11">
        <v>19627</v>
      </c>
      <c r="K58" s="11">
        <v>0</v>
      </c>
      <c r="L58" s="11">
        <v>21162</v>
      </c>
      <c r="M58" s="11">
        <v>9215</v>
      </c>
      <c r="N58" s="11">
        <v>0</v>
      </c>
      <c r="O58" s="15">
        <v>192199</v>
      </c>
      <c r="P58" s="4">
        <v>0</v>
      </c>
      <c r="R58" s="15">
        <v>4970</v>
      </c>
      <c r="S58" s="15">
        <v>22580</v>
      </c>
      <c r="T58" s="15">
        <v>14185</v>
      </c>
      <c r="U58" s="15">
        <v>3366</v>
      </c>
      <c r="V58" s="4" t="s">
        <v>611</v>
      </c>
      <c r="X58" s="15">
        <v>11108</v>
      </c>
      <c r="Y58" s="15">
        <v>4837</v>
      </c>
      <c r="Z58" s="4" t="s">
        <v>611</v>
      </c>
    </row>
    <row r="59" spans="1:26">
      <c r="A59" s="10">
        <v>193</v>
      </c>
      <c r="B59" s="11" t="s">
        <v>666</v>
      </c>
      <c r="C59" s="11">
        <v>47980508</v>
      </c>
      <c r="D59" s="11">
        <v>51999937</v>
      </c>
      <c r="E59" s="19">
        <v>1214467</v>
      </c>
      <c r="F59" s="11">
        <v>47996248</v>
      </c>
      <c r="G59" s="11">
        <v>1164494</v>
      </c>
      <c r="H59" s="11">
        <v>2943427</v>
      </c>
      <c r="I59" s="11">
        <v>44576</v>
      </c>
      <c r="J59" s="11">
        <v>226083</v>
      </c>
      <c r="K59" s="11">
        <v>0</v>
      </c>
      <c r="L59" s="11">
        <v>169187</v>
      </c>
      <c r="M59" s="11">
        <v>0</v>
      </c>
      <c r="N59" s="11">
        <v>5397</v>
      </c>
      <c r="O59" s="15">
        <v>664992</v>
      </c>
      <c r="P59" s="4">
        <v>0</v>
      </c>
      <c r="R59" s="15">
        <v>51427</v>
      </c>
      <c r="S59" s="15">
        <v>22440</v>
      </c>
      <c r="T59" s="4" t="s">
        <v>611</v>
      </c>
      <c r="U59" s="15">
        <v>10582</v>
      </c>
      <c r="V59" s="4" t="s">
        <v>611</v>
      </c>
      <c r="W59" s="4" t="s">
        <v>611</v>
      </c>
      <c r="X59" s="15">
        <v>11351</v>
      </c>
      <c r="Y59" s="15">
        <v>16020</v>
      </c>
      <c r="Z59" s="4" t="s">
        <v>611</v>
      </c>
    </row>
    <row r="60" spans="1:26">
      <c r="A60" s="10">
        <v>197</v>
      </c>
      <c r="B60" s="11" t="s">
        <v>667</v>
      </c>
      <c r="C60" s="11">
        <v>4676610</v>
      </c>
      <c r="D60" s="11">
        <v>4666412</v>
      </c>
      <c r="E60" s="19">
        <v>88938</v>
      </c>
      <c r="F60" s="11">
        <v>4011554</v>
      </c>
      <c r="G60" s="11">
        <v>85412</v>
      </c>
      <c r="H60" s="11">
        <v>514301</v>
      </c>
      <c r="I60" s="11">
        <v>2776</v>
      </c>
      <c r="J60" s="11">
        <v>41081</v>
      </c>
      <c r="K60" s="11">
        <v>0</v>
      </c>
      <c r="L60" s="11">
        <v>14234</v>
      </c>
      <c r="M60" s="11">
        <v>750</v>
      </c>
      <c r="N60" s="11">
        <v>0</v>
      </c>
      <c r="O60" s="15">
        <v>85242</v>
      </c>
      <c r="P60" s="4">
        <v>0</v>
      </c>
      <c r="R60" s="15">
        <v>2204</v>
      </c>
      <c r="S60" s="15">
        <v>9788</v>
      </c>
      <c r="T60" s="4" t="s">
        <v>611</v>
      </c>
      <c r="U60" s="15">
        <v>18903</v>
      </c>
      <c r="V60" s="4" t="s">
        <v>611</v>
      </c>
      <c r="W60" s="4" t="s">
        <v>611</v>
      </c>
      <c r="X60" s="15">
        <v>8177</v>
      </c>
      <c r="Y60" s="15">
        <v>15517</v>
      </c>
      <c r="Z60" s="4" t="s">
        <v>611</v>
      </c>
    </row>
    <row r="61" spans="1:26">
      <c r="A61" s="10">
        <v>200</v>
      </c>
      <c r="B61" s="11" t="s">
        <v>668</v>
      </c>
      <c r="C61" s="11">
        <v>51116675</v>
      </c>
      <c r="D61" s="11">
        <v>52404674</v>
      </c>
      <c r="E61" s="19">
        <v>1165167</v>
      </c>
      <c r="F61" s="11">
        <v>48242957</v>
      </c>
      <c r="G61" s="11">
        <v>1097148</v>
      </c>
      <c r="H61" s="11">
        <v>2854045</v>
      </c>
      <c r="I61" s="11">
        <v>14275</v>
      </c>
      <c r="J61" s="11">
        <v>273544</v>
      </c>
      <c r="K61" s="11">
        <v>3729</v>
      </c>
      <c r="L61" s="11">
        <v>347504</v>
      </c>
      <c r="M61" s="11">
        <v>50015</v>
      </c>
      <c r="N61" s="11">
        <v>0</v>
      </c>
      <c r="O61" s="15">
        <v>686624</v>
      </c>
      <c r="P61" s="4">
        <v>0</v>
      </c>
      <c r="R61" s="15">
        <v>29920</v>
      </c>
      <c r="S61" s="15">
        <v>24782</v>
      </c>
      <c r="T61" s="4" t="s">
        <v>611</v>
      </c>
      <c r="U61" s="15">
        <v>6275</v>
      </c>
      <c r="V61" s="4" t="s">
        <v>611</v>
      </c>
      <c r="W61" s="4" t="s">
        <v>611</v>
      </c>
      <c r="X61" s="4" t="s">
        <v>611</v>
      </c>
      <c r="Y61" s="15">
        <v>19951</v>
      </c>
      <c r="Z61" s="4" t="s">
        <v>611</v>
      </c>
    </row>
    <row r="62" spans="1:26">
      <c r="A62" s="10">
        <v>202</v>
      </c>
      <c r="B62" s="11" t="s">
        <v>669</v>
      </c>
      <c r="C62" s="11">
        <v>104464879</v>
      </c>
      <c r="D62" s="11">
        <v>115063260</v>
      </c>
      <c r="E62" s="19">
        <v>2121925</v>
      </c>
      <c r="F62" s="11">
        <v>107556084</v>
      </c>
      <c r="G62" s="11">
        <v>2023794</v>
      </c>
      <c r="H62" s="11">
        <v>5999756</v>
      </c>
      <c r="I62" s="11">
        <v>37243</v>
      </c>
      <c r="J62" s="11">
        <v>366386</v>
      </c>
      <c r="K62" s="11">
        <v>0</v>
      </c>
      <c r="L62" s="11">
        <v>454225</v>
      </c>
      <c r="M62" s="11">
        <v>51661</v>
      </c>
      <c r="N62" s="11">
        <v>9227</v>
      </c>
      <c r="O62" s="15">
        <v>686809</v>
      </c>
      <c r="P62" s="4">
        <v>0</v>
      </c>
      <c r="R62" s="15">
        <v>57498</v>
      </c>
      <c r="S62" s="15">
        <v>2575</v>
      </c>
      <c r="T62" s="4" t="s">
        <v>611</v>
      </c>
      <c r="U62" s="15">
        <v>9246</v>
      </c>
      <c r="V62" s="4" t="s">
        <v>611</v>
      </c>
      <c r="W62" s="4" t="s">
        <v>611</v>
      </c>
      <c r="X62" s="15">
        <v>3514</v>
      </c>
      <c r="Y62" s="15">
        <v>88202</v>
      </c>
      <c r="Z62" s="4" t="s">
        <v>611</v>
      </c>
    </row>
    <row r="63" spans="1:26">
      <c r="A63" s="10">
        <v>203</v>
      </c>
      <c r="B63" s="11" t="s">
        <v>670</v>
      </c>
      <c r="C63" s="11">
        <v>7863604</v>
      </c>
      <c r="D63" s="11">
        <v>7821631</v>
      </c>
      <c r="E63" s="19">
        <v>281637</v>
      </c>
      <c r="F63" s="11">
        <v>7032620</v>
      </c>
      <c r="G63" s="11">
        <v>231264</v>
      </c>
      <c r="H63" s="11">
        <v>348616</v>
      </c>
      <c r="I63" s="11">
        <v>1080</v>
      </c>
      <c r="J63" s="11">
        <v>16262</v>
      </c>
      <c r="K63" s="11">
        <v>0</v>
      </c>
      <c r="L63" s="11">
        <v>101518</v>
      </c>
      <c r="M63" s="11">
        <v>49293</v>
      </c>
      <c r="N63" s="11">
        <v>0</v>
      </c>
      <c r="O63" s="15">
        <v>322615</v>
      </c>
      <c r="P63" s="4">
        <v>0</v>
      </c>
      <c r="R63" s="15">
        <v>15284</v>
      </c>
      <c r="S63" s="15">
        <v>77628</v>
      </c>
      <c r="T63" s="15">
        <v>4800</v>
      </c>
      <c r="U63" s="15">
        <v>29710</v>
      </c>
      <c r="V63" s="4" t="s">
        <v>611</v>
      </c>
      <c r="W63" s="4" t="s">
        <v>611</v>
      </c>
      <c r="X63" s="15">
        <v>55598</v>
      </c>
      <c r="Y63" s="15">
        <v>30977</v>
      </c>
      <c r="Z63" s="4" t="s">
        <v>611</v>
      </c>
    </row>
    <row r="64" spans="1:26">
      <c r="A64" s="10">
        <v>209</v>
      </c>
      <c r="B64" s="11" t="s">
        <v>671</v>
      </c>
      <c r="C64" s="11">
        <v>5991573</v>
      </c>
      <c r="D64" s="11">
        <v>5602359</v>
      </c>
      <c r="E64" s="19">
        <v>43352</v>
      </c>
      <c r="F64" s="11">
        <v>5049197</v>
      </c>
      <c r="G64" s="11">
        <v>19078</v>
      </c>
      <c r="H64" s="11">
        <v>402580</v>
      </c>
      <c r="I64" s="11">
        <v>15573</v>
      </c>
      <c r="J64" s="11">
        <v>32043</v>
      </c>
      <c r="K64" s="11">
        <v>0</v>
      </c>
      <c r="L64" s="11">
        <v>41676</v>
      </c>
      <c r="M64" s="11">
        <v>8701</v>
      </c>
      <c r="N64" s="11">
        <v>0</v>
      </c>
      <c r="O64" s="15">
        <v>76863</v>
      </c>
      <c r="P64" s="4">
        <v>0</v>
      </c>
      <c r="R64" s="15">
        <v>8217</v>
      </c>
      <c r="S64" s="15">
        <v>37576</v>
      </c>
      <c r="T64" s="15">
        <v>15000</v>
      </c>
      <c r="U64" s="15">
        <v>39435</v>
      </c>
      <c r="V64" s="4" t="s">
        <v>611</v>
      </c>
      <c r="W64" s="4" t="s">
        <v>611</v>
      </c>
      <c r="X64" s="15">
        <v>2025</v>
      </c>
      <c r="Y64" s="15">
        <v>2695</v>
      </c>
      <c r="Z64" s="4" t="s">
        <v>611</v>
      </c>
    </row>
    <row r="65" spans="1:26">
      <c r="A65" s="10">
        <v>213</v>
      </c>
      <c r="B65" s="11" t="s">
        <v>672</v>
      </c>
      <c r="C65" s="11">
        <v>4354801</v>
      </c>
      <c r="D65" s="11">
        <v>4666970</v>
      </c>
      <c r="E65" s="19">
        <v>138331</v>
      </c>
      <c r="F65" s="11">
        <v>4160781</v>
      </c>
      <c r="G65" s="11">
        <v>131292</v>
      </c>
      <c r="H65" s="11">
        <v>314348</v>
      </c>
      <c r="I65" s="11">
        <v>1075</v>
      </c>
      <c r="J65" s="11">
        <v>28282</v>
      </c>
      <c r="K65" s="11">
        <v>0</v>
      </c>
      <c r="L65" s="11">
        <v>29917</v>
      </c>
      <c r="M65" s="11">
        <v>5964</v>
      </c>
      <c r="N65" s="11">
        <v>0</v>
      </c>
      <c r="O65" s="15">
        <v>133642</v>
      </c>
      <c r="P65" s="4">
        <v>0</v>
      </c>
      <c r="R65" s="15">
        <v>5872</v>
      </c>
      <c r="S65" s="15">
        <v>118545</v>
      </c>
      <c r="T65" s="15">
        <v>114669</v>
      </c>
      <c r="U65" s="15">
        <v>31040</v>
      </c>
      <c r="V65" s="4" t="s">
        <v>611</v>
      </c>
      <c r="W65" s="4" t="s">
        <v>611</v>
      </c>
      <c r="X65" s="15">
        <v>46596</v>
      </c>
      <c r="Y65" s="15">
        <v>106961</v>
      </c>
      <c r="Z65" s="4" t="s">
        <v>611</v>
      </c>
    </row>
    <row r="66" spans="1:26">
      <c r="A66" s="10">
        <v>214</v>
      </c>
      <c r="B66" s="11" t="s">
        <v>673</v>
      </c>
      <c r="C66" s="11">
        <v>3721520</v>
      </c>
      <c r="D66" s="11">
        <v>3269209</v>
      </c>
      <c r="E66" s="19">
        <v>62748</v>
      </c>
      <c r="F66" s="11">
        <v>2819462</v>
      </c>
      <c r="G66" s="11">
        <v>56622</v>
      </c>
      <c r="H66" s="11">
        <v>285329</v>
      </c>
      <c r="I66" s="11">
        <v>4521</v>
      </c>
      <c r="J66" s="11">
        <v>72189</v>
      </c>
      <c r="K66" s="11">
        <v>930</v>
      </c>
      <c r="L66" s="11">
        <v>992</v>
      </c>
      <c r="M66" s="11">
        <v>675</v>
      </c>
      <c r="N66" s="11">
        <v>0</v>
      </c>
      <c r="O66" s="15">
        <v>91237</v>
      </c>
      <c r="P66" s="4">
        <v>0</v>
      </c>
      <c r="R66" s="15">
        <v>8652</v>
      </c>
      <c r="S66" s="15">
        <v>15689</v>
      </c>
      <c r="T66" s="15">
        <v>50000</v>
      </c>
      <c r="U66" s="15">
        <v>10430</v>
      </c>
      <c r="V66" s="4" t="s">
        <v>611</v>
      </c>
      <c r="W66" s="4" t="s">
        <v>611</v>
      </c>
      <c r="X66" s="4">
        <v>932</v>
      </c>
      <c r="Y66" s="4">
        <v>911</v>
      </c>
      <c r="Z66" s="4" t="s">
        <v>611</v>
      </c>
    </row>
    <row r="67" spans="1:26">
      <c r="A67" s="10">
        <v>216</v>
      </c>
      <c r="B67" s="11" t="s">
        <v>674</v>
      </c>
      <c r="C67" s="11">
        <v>7753292</v>
      </c>
      <c r="D67" s="11">
        <v>7753679</v>
      </c>
      <c r="E67" s="19">
        <v>167460</v>
      </c>
      <c r="F67" s="11">
        <v>6913196</v>
      </c>
      <c r="G67" s="11">
        <v>150265</v>
      </c>
      <c r="H67" s="11">
        <v>488509</v>
      </c>
      <c r="I67" s="11">
        <v>1368</v>
      </c>
      <c r="J67" s="11">
        <v>60381</v>
      </c>
      <c r="K67" s="11">
        <v>14227</v>
      </c>
      <c r="L67" s="11">
        <v>14006</v>
      </c>
      <c r="M67" s="11">
        <v>1600</v>
      </c>
      <c r="N67" s="11">
        <v>0</v>
      </c>
      <c r="O67" s="15">
        <v>277587</v>
      </c>
      <c r="P67" s="4">
        <v>0</v>
      </c>
      <c r="R67" s="15">
        <v>3628</v>
      </c>
      <c r="S67" s="4" t="s">
        <v>611</v>
      </c>
      <c r="T67" s="15">
        <v>24900</v>
      </c>
      <c r="U67" s="4" t="s">
        <v>611</v>
      </c>
      <c r="V67" s="4" t="s">
        <v>611</v>
      </c>
      <c r="W67" s="4" t="s">
        <v>611</v>
      </c>
      <c r="X67" s="15">
        <v>8456</v>
      </c>
      <c r="Y67" s="15">
        <v>27876</v>
      </c>
      <c r="Z67" s="4" t="s">
        <v>611</v>
      </c>
    </row>
    <row r="68" spans="1:26">
      <c r="A68" s="10">
        <v>221</v>
      </c>
      <c r="B68" s="11" t="s">
        <v>675</v>
      </c>
      <c r="C68" s="11">
        <v>4404508</v>
      </c>
      <c r="D68" s="11">
        <v>4044911</v>
      </c>
      <c r="E68" s="19">
        <v>78615</v>
      </c>
      <c r="F68" s="11">
        <v>3642898</v>
      </c>
      <c r="G68" s="11">
        <v>66168</v>
      </c>
      <c r="H68" s="11">
        <v>319353</v>
      </c>
      <c r="I68" s="11">
        <v>2614</v>
      </c>
      <c r="J68" s="11">
        <v>26554</v>
      </c>
      <c r="K68" s="11">
        <v>0</v>
      </c>
      <c r="L68" s="11">
        <v>4419</v>
      </c>
      <c r="M68" s="11">
        <v>9833</v>
      </c>
      <c r="N68" s="11">
        <v>0</v>
      </c>
      <c r="O68" s="15">
        <v>51687</v>
      </c>
      <c r="P68" s="4">
        <v>0</v>
      </c>
      <c r="R68" s="15">
        <v>1814</v>
      </c>
      <c r="S68" s="15">
        <v>36264</v>
      </c>
      <c r="T68" s="15">
        <v>23380</v>
      </c>
      <c r="U68" s="15">
        <v>30456</v>
      </c>
      <c r="V68" s="4" t="s">
        <v>611</v>
      </c>
      <c r="W68" s="4" t="s">
        <v>611</v>
      </c>
      <c r="X68" s="15">
        <v>2150</v>
      </c>
      <c r="Y68" s="15">
        <v>17135</v>
      </c>
      <c r="Z68" s="4" t="s">
        <v>611</v>
      </c>
    </row>
    <row r="69" spans="1:26">
      <c r="A69" s="10">
        <v>222</v>
      </c>
      <c r="B69" s="11" t="s">
        <v>676</v>
      </c>
      <c r="C69" s="11">
        <v>19434941</v>
      </c>
      <c r="D69" s="11">
        <v>18101185</v>
      </c>
      <c r="E69" s="19">
        <v>379369</v>
      </c>
      <c r="F69" s="11">
        <v>16113807</v>
      </c>
      <c r="G69" s="11">
        <v>338350</v>
      </c>
      <c r="H69" s="11">
        <v>1060977</v>
      </c>
      <c r="I69" s="11">
        <v>34015</v>
      </c>
      <c r="J69" s="11">
        <v>116171</v>
      </c>
      <c r="K69" s="11">
        <v>445</v>
      </c>
      <c r="L69" s="11">
        <v>144404</v>
      </c>
      <c r="M69" s="11">
        <v>6559</v>
      </c>
      <c r="N69" s="11">
        <v>0</v>
      </c>
      <c r="O69" s="15">
        <v>665826</v>
      </c>
      <c r="P69" s="4">
        <v>0</v>
      </c>
      <c r="R69" s="15">
        <v>21292</v>
      </c>
      <c r="S69" s="15">
        <v>83829</v>
      </c>
      <c r="T69" s="4" t="s">
        <v>611</v>
      </c>
      <c r="U69" s="15">
        <v>18096</v>
      </c>
      <c r="V69" s="4" t="s">
        <v>611</v>
      </c>
      <c r="W69" s="4" t="s">
        <v>611</v>
      </c>
      <c r="X69" s="15">
        <v>17460</v>
      </c>
      <c r="Y69" s="15">
        <v>17711</v>
      </c>
      <c r="Z69" s="4" t="s">
        <v>611</v>
      </c>
    </row>
    <row r="70" spans="1:26">
      <c r="A70" s="10">
        <v>225</v>
      </c>
      <c r="B70" s="11" t="s">
        <v>677</v>
      </c>
      <c r="C70" s="11">
        <v>3870617</v>
      </c>
      <c r="D70" s="11">
        <v>3950376</v>
      </c>
      <c r="E70" s="19">
        <v>50481</v>
      </c>
      <c r="F70" s="11">
        <v>3649331</v>
      </c>
      <c r="G70" s="11">
        <v>47161</v>
      </c>
      <c r="H70" s="11">
        <v>269029</v>
      </c>
      <c r="I70" s="11">
        <v>2146</v>
      </c>
      <c r="J70" s="11">
        <v>20269</v>
      </c>
      <c r="K70" s="11">
        <v>0</v>
      </c>
      <c r="L70" s="11">
        <v>11747</v>
      </c>
      <c r="M70" s="11">
        <v>1174</v>
      </c>
      <c r="N70" s="11">
        <v>0</v>
      </c>
      <c r="O70" s="4">
        <v>0</v>
      </c>
      <c r="P70" s="4">
        <v>0</v>
      </c>
      <c r="R70" s="15">
        <v>2609</v>
      </c>
      <c r="S70" s="15">
        <v>17790</v>
      </c>
      <c r="T70" s="15">
        <v>45571</v>
      </c>
      <c r="U70" s="4" t="s">
        <v>611</v>
      </c>
      <c r="V70" s="4" t="s">
        <v>611</v>
      </c>
      <c r="W70" s="4" t="s">
        <v>611</v>
      </c>
      <c r="X70" s="4">
        <v>908</v>
      </c>
      <c r="Y70" s="15">
        <v>51197</v>
      </c>
      <c r="Z70" s="4" t="s">
        <v>611</v>
      </c>
    </row>
    <row r="71" spans="1:26">
      <c r="A71" s="10">
        <v>226</v>
      </c>
      <c r="B71" s="11" t="s">
        <v>678</v>
      </c>
      <c r="C71" s="11">
        <v>6014499</v>
      </c>
      <c r="D71" s="11">
        <v>6379446</v>
      </c>
      <c r="E71" s="19">
        <v>142299</v>
      </c>
      <c r="F71" s="11">
        <v>5457186</v>
      </c>
      <c r="G71" s="11">
        <v>128097</v>
      </c>
      <c r="H71" s="11">
        <v>728498</v>
      </c>
      <c r="I71" s="11">
        <v>12741</v>
      </c>
      <c r="J71" s="11">
        <v>30157</v>
      </c>
      <c r="K71" s="11">
        <v>0</v>
      </c>
      <c r="L71" s="11">
        <v>16100</v>
      </c>
      <c r="M71" s="11">
        <v>1308</v>
      </c>
      <c r="N71" s="11">
        <v>0</v>
      </c>
      <c r="O71" s="15">
        <v>147505</v>
      </c>
      <c r="P71" s="4">
        <v>153</v>
      </c>
      <c r="R71" s="15">
        <v>2986</v>
      </c>
      <c r="S71" s="15">
        <v>24320</v>
      </c>
      <c r="T71" s="4" t="s">
        <v>611</v>
      </c>
      <c r="U71" s="4" t="s">
        <v>611</v>
      </c>
      <c r="V71" s="4" t="s">
        <v>611</v>
      </c>
      <c r="W71" s="4" t="s">
        <v>611</v>
      </c>
      <c r="X71" s="15">
        <v>11637</v>
      </c>
      <c r="Y71" s="15">
        <v>22640</v>
      </c>
      <c r="Z71" s="4" t="s">
        <v>611</v>
      </c>
    </row>
    <row r="72" spans="1:26">
      <c r="A72" s="10">
        <v>228</v>
      </c>
      <c r="B72" s="11" t="s">
        <v>679</v>
      </c>
      <c r="C72" s="11">
        <v>24450349</v>
      </c>
      <c r="D72" s="11">
        <v>26265056</v>
      </c>
      <c r="E72" s="19">
        <v>485910</v>
      </c>
      <c r="F72" s="11">
        <v>23862144</v>
      </c>
      <c r="G72" s="11">
        <v>457465</v>
      </c>
      <c r="H72" s="11">
        <v>1681427</v>
      </c>
      <c r="I72" s="11">
        <v>12677</v>
      </c>
      <c r="J72" s="11">
        <v>59229</v>
      </c>
      <c r="K72" s="11">
        <v>0</v>
      </c>
      <c r="L72" s="11">
        <v>95091</v>
      </c>
      <c r="M72" s="11">
        <v>15768</v>
      </c>
      <c r="N72" s="11">
        <v>0</v>
      </c>
      <c r="O72" s="15">
        <v>567165</v>
      </c>
      <c r="P72" s="4">
        <v>0</v>
      </c>
      <c r="R72" s="15">
        <v>22199</v>
      </c>
      <c r="S72" s="15">
        <v>152217</v>
      </c>
      <c r="T72" s="15">
        <v>67500</v>
      </c>
      <c r="U72" s="15">
        <v>116693</v>
      </c>
      <c r="V72" s="4" t="s">
        <v>611</v>
      </c>
      <c r="W72" s="4" t="s">
        <v>611</v>
      </c>
      <c r="X72" s="15">
        <v>49132</v>
      </c>
      <c r="Y72" s="15">
        <v>12745</v>
      </c>
      <c r="Z72" s="4" t="s">
        <v>611</v>
      </c>
    </row>
    <row r="73" spans="1:26">
      <c r="A73" s="10">
        <v>230</v>
      </c>
      <c r="B73" s="11" t="s">
        <v>680</v>
      </c>
      <c r="C73" s="11">
        <v>3606645</v>
      </c>
      <c r="D73" s="11">
        <v>3493489</v>
      </c>
      <c r="E73" s="19">
        <v>89115</v>
      </c>
      <c r="F73" s="11">
        <v>3037089</v>
      </c>
      <c r="G73" s="11">
        <v>88087</v>
      </c>
      <c r="H73" s="11">
        <v>272450</v>
      </c>
      <c r="I73" s="11">
        <v>1028</v>
      </c>
      <c r="J73" s="11">
        <v>56856</v>
      </c>
      <c r="K73" s="11">
        <v>0</v>
      </c>
      <c r="L73" s="11">
        <v>0</v>
      </c>
      <c r="M73" s="11">
        <v>0</v>
      </c>
      <c r="N73" s="11">
        <v>0</v>
      </c>
      <c r="O73" s="15">
        <v>127094</v>
      </c>
      <c r="P73" s="4">
        <v>0</v>
      </c>
      <c r="R73" s="4">
        <v>194</v>
      </c>
      <c r="S73" s="15">
        <v>129094</v>
      </c>
      <c r="T73" s="15">
        <v>34500</v>
      </c>
      <c r="U73" s="15">
        <v>34639</v>
      </c>
      <c r="V73" s="4" t="s">
        <v>611</v>
      </c>
      <c r="W73" s="4" t="s">
        <v>611</v>
      </c>
      <c r="X73" s="15">
        <v>17095</v>
      </c>
      <c r="Y73" s="15">
        <v>222816</v>
      </c>
      <c r="Z73" s="4" t="s">
        <v>611</v>
      </c>
    </row>
    <row r="74" spans="1:26">
      <c r="A74" s="10">
        <v>232</v>
      </c>
      <c r="B74" s="11" t="s">
        <v>681</v>
      </c>
      <c r="C74" s="11">
        <v>7015123</v>
      </c>
      <c r="D74" s="11">
        <v>6478254</v>
      </c>
      <c r="E74" s="19">
        <v>209486</v>
      </c>
      <c r="F74" s="11">
        <v>5734141</v>
      </c>
      <c r="G74" s="11">
        <v>201563</v>
      </c>
      <c r="H74" s="11">
        <v>432831</v>
      </c>
      <c r="I74" s="11">
        <v>4423</v>
      </c>
      <c r="J74" s="11">
        <v>103328</v>
      </c>
      <c r="K74" s="11">
        <v>0</v>
      </c>
      <c r="L74" s="11">
        <v>5979</v>
      </c>
      <c r="M74" s="11">
        <v>3500</v>
      </c>
      <c r="N74" s="11">
        <v>0</v>
      </c>
      <c r="O74" s="15">
        <v>201975</v>
      </c>
      <c r="P74" s="4">
        <v>0</v>
      </c>
      <c r="R74" s="15">
        <v>1324</v>
      </c>
      <c r="S74" s="15">
        <v>48255</v>
      </c>
      <c r="T74" s="15">
        <v>180000</v>
      </c>
      <c r="U74" s="15">
        <v>7848</v>
      </c>
      <c r="V74" s="4" t="s">
        <v>611</v>
      </c>
      <c r="W74" s="4" t="s">
        <v>611</v>
      </c>
      <c r="X74" s="15">
        <v>11702</v>
      </c>
      <c r="Y74" s="15">
        <v>57943</v>
      </c>
      <c r="Z74" s="4" t="s">
        <v>611</v>
      </c>
    </row>
    <row r="75" spans="1:26">
      <c r="A75" s="10">
        <v>233</v>
      </c>
      <c r="B75" s="11" t="s">
        <v>682</v>
      </c>
      <c r="C75" s="11">
        <v>4669156</v>
      </c>
      <c r="D75" s="11">
        <v>4951120</v>
      </c>
      <c r="E75" s="19">
        <v>87873</v>
      </c>
      <c r="F75" s="11">
        <v>4414013</v>
      </c>
      <c r="G75" s="11">
        <v>74497</v>
      </c>
      <c r="H75" s="11">
        <v>273607</v>
      </c>
      <c r="I75" s="11">
        <v>216</v>
      </c>
      <c r="J75" s="11">
        <v>44758</v>
      </c>
      <c r="K75" s="11">
        <v>260</v>
      </c>
      <c r="L75" s="11">
        <v>50323</v>
      </c>
      <c r="M75" s="11">
        <v>12900</v>
      </c>
      <c r="N75" s="11">
        <v>0</v>
      </c>
      <c r="O75" s="15">
        <v>168419</v>
      </c>
      <c r="P75" s="4">
        <v>0</v>
      </c>
      <c r="R75" s="15">
        <v>2936</v>
      </c>
      <c r="S75" s="15">
        <v>42255</v>
      </c>
      <c r="T75" s="15">
        <v>91900</v>
      </c>
      <c r="U75" s="15">
        <v>10310</v>
      </c>
      <c r="V75" s="4" t="s">
        <v>611</v>
      </c>
      <c r="W75" s="4" t="s">
        <v>611</v>
      </c>
      <c r="X75" s="15">
        <v>7703</v>
      </c>
      <c r="Y75" s="15">
        <v>34321</v>
      </c>
      <c r="Z75" s="4" t="s">
        <v>611</v>
      </c>
    </row>
    <row r="76" spans="1:26">
      <c r="A76" s="10">
        <v>236</v>
      </c>
      <c r="B76" s="11" t="s">
        <v>683</v>
      </c>
      <c r="C76" s="11">
        <v>3925543</v>
      </c>
      <c r="D76" s="11">
        <v>3877144</v>
      </c>
      <c r="E76" s="19">
        <v>115156</v>
      </c>
      <c r="F76" s="11">
        <v>3340304</v>
      </c>
      <c r="G76" s="11">
        <v>112346</v>
      </c>
      <c r="H76" s="11">
        <v>296048</v>
      </c>
      <c r="I76" s="11">
        <v>2810</v>
      </c>
      <c r="J76" s="11">
        <v>20580</v>
      </c>
      <c r="K76" s="11">
        <v>0</v>
      </c>
      <c r="L76" s="11">
        <v>18740</v>
      </c>
      <c r="M76" s="11">
        <v>0</v>
      </c>
      <c r="N76" s="11">
        <v>0</v>
      </c>
      <c r="O76" s="15">
        <v>201472</v>
      </c>
      <c r="P76" s="4">
        <v>0</v>
      </c>
      <c r="R76" s="15">
        <v>2734</v>
      </c>
      <c r="S76" s="15">
        <v>23838</v>
      </c>
      <c r="T76" s="4" t="s">
        <v>611</v>
      </c>
      <c r="U76" s="15">
        <v>5232</v>
      </c>
      <c r="V76" s="4" t="s">
        <v>611</v>
      </c>
      <c r="W76" s="4" t="s">
        <v>611</v>
      </c>
      <c r="X76" s="15">
        <v>12400</v>
      </c>
      <c r="Y76" s="15">
        <v>56852</v>
      </c>
      <c r="Z76" s="4" t="s">
        <v>611</v>
      </c>
    </row>
    <row r="77" spans="1:26">
      <c r="A77" s="10">
        <v>243</v>
      </c>
      <c r="B77" s="11" t="s">
        <v>684</v>
      </c>
      <c r="C77" s="11">
        <v>12771011</v>
      </c>
      <c r="D77" s="11">
        <v>12622899</v>
      </c>
      <c r="E77" s="19">
        <v>202540</v>
      </c>
      <c r="F77" s="11">
        <v>11509987</v>
      </c>
      <c r="G77" s="11">
        <v>190723</v>
      </c>
      <c r="H77" s="11">
        <v>752373</v>
      </c>
      <c r="I77" s="11">
        <v>1082</v>
      </c>
      <c r="J77" s="11">
        <v>21324</v>
      </c>
      <c r="K77" s="11">
        <v>0</v>
      </c>
      <c r="L77" s="11">
        <v>65194</v>
      </c>
      <c r="M77" s="11">
        <v>10735</v>
      </c>
      <c r="N77" s="11">
        <v>0</v>
      </c>
      <c r="O77" s="15">
        <v>274021</v>
      </c>
      <c r="P77" s="4">
        <v>0</v>
      </c>
      <c r="R77" s="15">
        <v>1069</v>
      </c>
      <c r="S77" s="15">
        <v>94841</v>
      </c>
      <c r="T77" s="15">
        <v>25265</v>
      </c>
      <c r="U77" s="4" t="s">
        <v>611</v>
      </c>
      <c r="V77" s="4" t="s">
        <v>611</v>
      </c>
      <c r="W77" s="4" t="s">
        <v>611</v>
      </c>
      <c r="X77" s="4" t="s">
        <v>611</v>
      </c>
      <c r="Y77" s="4" t="s">
        <v>611</v>
      </c>
      <c r="Z77" s="4" t="s">
        <v>611</v>
      </c>
    </row>
    <row r="78" spans="1:26">
      <c r="A78" s="10">
        <v>244</v>
      </c>
      <c r="B78" s="11" t="s">
        <v>685</v>
      </c>
      <c r="C78" s="11">
        <v>1744999</v>
      </c>
      <c r="D78" s="11">
        <v>1647468</v>
      </c>
      <c r="E78" s="19">
        <v>26844</v>
      </c>
      <c r="F78" s="11">
        <v>1356402</v>
      </c>
      <c r="G78" s="11">
        <v>26141</v>
      </c>
      <c r="H78" s="11">
        <v>229782</v>
      </c>
      <c r="I78" s="11">
        <v>0</v>
      </c>
      <c r="J78" s="11">
        <v>11007</v>
      </c>
      <c r="K78" s="11">
        <v>0</v>
      </c>
      <c r="L78" s="11">
        <v>2767</v>
      </c>
      <c r="M78" s="11">
        <v>703</v>
      </c>
      <c r="N78" s="11">
        <v>0</v>
      </c>
      <c r="O78" s="15">
        <v>47510</v>
      </c>
      <c r="P78" s="4">
        <v>0</v>
      </c>
      <c r="R78" s="15">
        <v>1261</v>
      </c>
      <c r="S78" s="15">
        <v>23845</v>
      </c>
      <c r="T78" s="15">
        <v>6200</v>
      </c>
      <c r="U78" s="15">
        <v>18012</v>
      </c>
      <c r="V78" s="4" t="s">
        <v>611</v>
      </c>
      <c r="W78" s="4" t="s">
        <v>611</v>
      </c>
      <c r="X78" s="4" t="s">
        <v>611</v>
      </c>
      <c r="Y78" s="15">
        <v>42185</v>
      </c>
      <c r="Z78" s="4" t="s">
        <v>611</v>
      </c>
    </row>
    <row r="79" spans="1:26">
      <c r="A79" s="10">
        <v>246</v>
      </c>
      <c r="B79" s="11" t="s">
        <v>686</v>
      </c>
      <c r="C79" s="11">
        <v>2550861</v>
      </c>
      <c r="D79" s="11">
        <v>2788916</v>
      </c>
      <c r="E79" s="19">
        <v>77827</v>
      </c>
      <c r="F79" s="11">
        <v>2326636</v>
      </c>
      <c r="G79" s="11">
        <v>74940</v>
      </c>
      <c r="H79" s="11">
        <v>301400</v>
      </c>
      <c r="I79" s="11">
        <v>2887</v>
      </c>
      <c r="J79" s="11">
        <v>21859</v>
      </c>
      <c r="K79" s="11">
        <v>0</v>
      </c>
      <c r="L79" s="11">
        <v>3222</v>
      </c>
      <c r="M79" s="11">
        <v>0</v>
      </c>
      <c r="N79" s="11">
        <v>0</v>
      </c>
      <c r="O79" s="15">
        <v>135799</v>
      </c>
      <c r="P79" s="4">
        <v>0</v>
      </c>
      <c r="R79" s="15">
        <v>2251</v>
      </c>
      <c r="S79" s="15">
        <v>66125</v>
      </c>
      <c r="T79" s="15">
        <v>20148</v>
      </c>
      <c r="U79" s="15">
        <v>79185</v>
      </c>
      <c r="V79" s="4" t="s">
        <v>611</v>
      </c>
      <c r="W79" s="4" t="s">
        <v>611</v>
      </c>
      <c r="X79" s="15">
        <v>11162</v>
      </c>
      <c r="Y79" s="15">
        <v>32650</v>
      </c>
      <c r="Z79" s="4" t="s">
        <v>611</v>
      </c>
    </row>
    <row r="80" spans="1:26">
      <c r="A80" s="10">
        <v>252</v>
      </c>
      <c r="B80" s="11" t="s">
        <v>687</v>
      </c>
      <c r="C80" s="11">
        <v>3563766</v>
      </c>
      <c r="D80" s="11">
        <v>3603406</v>
      </c>
      <c r="E80" s="19">
        <v>88862</v>
      </c>
      <c r="F80" s="11">
        <v>3196049</v>
      </c>
      <c r="G80" s="11">
        <v>54374</v>
      </c>
      <c r="H80" s="11">
        <v>226495</v>
      </c>
      <c r="I80" s="11">
        <v>3484</v>
      </c>
      <c r="J80" s="11">
        <v>52213</v>
      </c>
      <c r="K80" s="11">
        <v>933</v>
      </c>
      <c r="L80" s="11">
        <v>85132</v>
      </c>
      <c r="M80" s="11">
        <v>30071</v>
      </c>
      <c r="N80" s="11">
        <v>0</v>
      </c>
      <c r="O80" s="15">
        <v>43517</v>
      </c>
      <c r="P80" s="4">
        <v>0</v>
      </c>
      <c r="R80" s="15">
        <v>10049</v>
      </c>
      <c r="S80" s="15">
        <v>23134</v>
      </c>
      <c r="T80" s="4" t="s">
        <v>611</v>
      </c>
      <c r="U80" s="4" t="s">
        <v>611</v>
      </c>
      <c r="V80" s="4" t="s">
        <v>611</v>
      </c>
      <c r="W80" s="4" t="s">
        <v>611</v>
      </c>
      <c r="X80" s="4">
        <v>197</v>
      </c>
      <c r="Y80" s="15">
        <v>70510</v>
      </c>
      <c r="Z80" s="4" t="s">
        <v>611</v>
      </c>
    </row>
    <row r="81" spans="1:26">
      <c r="A81" s="10">
        <v>262</v>
      </c>
      <c r="B81" s="11" t="s">
        <v>688</v>
      </c>
      <c r="C81" s="11">
        <v>6596433</v>
      </c>
      <c r="D81" s="11">
        <v>6653060</v>
      </c>
      <c r="E81" s="19">
        <v>112330</v>
      </c>
      <c r="F81" s="11">
        <v>5822556</v>
      </c>
      <c r="G81" s="11">
        <v>55508</v>
      </c>
      <c r="H81" s="11">
        <v>563992</v>
      </c>
      <c r="I81" s="11">
        <v>9005</v>
      </c>
      <c r="J81" s="11">
        <v>54430</v>
      </c>
      <c r="K81" s="11">
        <v>-77</v>
      </c>
      <c r="L81" s="11">
        <v>22003</v>
      </c>
      <c r="M81" s="11">
        <v>36325</v>
      </c>
      <c r="N81" s="11">
        <v>0</v>
      </c>
      <c r="O81" s="15">
        <v>190079</v>
      </c>
      <c r="P81" s="15">
        <v>11569</v>
      </c>
      <c r="R81" s="15">
        <v>4747</v>
      </c>
      <c r="S81" s="4" t="s">
        <v>611</v>
      </c>
      <c r="T81" s="15">
        <v>30878</v>
      </c>
      <c r="U81" s="15">
        <v>60979</v>
      </c>
      <c r="V81" s="4" t="s">
        <v>611</v>
      </c>
      <c r="W81" s="4" t="s">
        <v>611</v>
      </c>
      <c r="X81" s="15">
        <v>11676</v>
      </c>
      <c r="Y81" s="15">
        <v>252659</v>
      </c>
      <c r="Z81" s="4" t="s">
        <v>611</v>
      </c>
    </row>
    <row r="82" spans="1:26">
      <c r="A82" s="10">
        <v>263</v>
      </c>
      <c r="B82" s="11" t="s">
        <v>689</v>
      </c>
      <c r="C82" s="11">
        <v>3483312</v>
      </c>
      <c r="D82" s="11">
        <v>3566042</v>
      </c>
      <c r="E82" s="19">
        <v>40962</v>
      </c>
      <c r="F82" s="11">
        <v>3117422</v>
      </c>
      <c r="G82" s="11">
        <v>40672</v>
      </c>
      <c r="H82" s="11">
        <v>254541</v>
      </c>
      <c r="I82" s="11">
        <v>2</v>
      </c>
      <c r="J82" s="11">
        <v>64322</v>
      </c>
      <c r="K82" s="11">
        <v>0</v>
      </c>
      <c r="L82" s="11">
        <v>4627</v>
      </c>
      <c r="M82" s="11">
        <v>288</v>
      </c>
      <c r="N82" s="11">
        <v>0</v>
      </c>
      <c r="O82" s="15">
        <v>125130</v>
      </c>
      <c r="P82" s="4">
        <v>0</v>
      </c>
      <c r="R82" s="15">
        <v>12308</v>
      </c>
      <c r="S82" s="15">
        <v>145682</v>
      </c>
      <c r="T82" s="15">
        <v>66750</v>
      </c>
      <c r="U82" s="15">
        <v>18278</v>
      </c>
      <c r="V82" s="4" t="s">
        <v>611</v>
      </c>
      <c r="W82" s="4" t="s">
        <v>611</v>
      </c>
      <c r="X82" s="15">
        <v>37734</v>
      </c>
      <c r="Y82" s="15">
        <v>56171</v>
      </c>
      <c r="Z82" s="4" t="s">
        <v>611</v>
      </c>
    </row>
    <row r="83" spans="1:26">
      <c r="A83" s="10">
        <v>267</v>
      </c>
      <c r="B83" s="11" t="s">
        <v>690</v>
      </c>
      <c r="C83" s="11">
        <v>6161518</v>
      </c>
      <c r="D83" s="11">
        <v>6456536</v>
      </c>
      <c r="E83" s="19">
        <v>140580</v>
      </c>
      <c r="F83" s="11">
        <v>5733872</v>
      </c>
      <c r="G83" s="11">
        <v>126466</v>
      </c>
      <c r="H83" s="11">
        <v>520782</v>
      </c>
      <c r="I83" s="11">
        <v>14114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5">
        <v>201882</v>
      </c>
      <c r="P83" s="4">
        <v>0</v>
      </c>
      <c r="R83" s="15">
        <v>6580</v>
      </c>
      <c r="S83" s="15">
        <v>42470</v>
      </c>
      <c r="T83" s="15">
        <v>47500</v>
      </c>
      <c r="U83" s="15">
        <v>11157</v>
      </c>
      <c r="V83" s="4" t="s">
        <v>611</v>
      </c>
      <c r="W83" s="4" t="s">
        <v>611</v>
      </c>
      <c r="X83" s="15">
        <v>6215</v>
      </c>
      <c r="Y83" s="15">
        <v>44071</v>
      </c>
      <c r="Z83" s="4" t="s">
        <v>611</v>
      </c>
    </row>
    <row r="84" spans="1:26">
      <c r="A84" s="10">
        <v>268</v>
      </c>
      <c r="B84" s="11" t="s">
        <v>691</v>
      </c>
      <c r="C84" s="11">
        <v>95553545</v>
      </c>
      <c r="D84" s="11">
        <v>108707812</v>
      </c>
      <c r="E84" s="19">
        <v>1431483</v>
      </c>
      <c r="F84" s="11">
        <v>98727503</v>
      </c>
      <c r="G84" s="11">
        <v>1141107</v>
      </c>
      <c r="H84" s="11">
        <v>7774247</v>
      </c>
      <c r="I84" s="11">
        <v>59484</v>
      </c>
      <c r="J84" s="11">
        <v>371326</v>
      </c>
      <c r="K84" s="11">
        <v>-131</v>
      </c>
      <c r="L84" s="11">
        <v>828237</v>
      </c>
      <c r="M84" s="11">
        <v>231023</v>
      </c>
      <c r="N84" s="11">
        <v>0</v>
      </c>
      <c r="O84" s="15">
        <v>1006499</v>
      </c>
      <c r="P84" s="4">
        <v>0</v>
      </c>
      <c r="R84" s="15">
        <v>46507</v>
      </c>
      <c r="S84" s="15">
        <v>15810</v>
      </c>
      <c r="T84" s="4" t="s">
        <v>611</v>
      </c>
      <c r="U84" s="15">
        <v>9275</v>
      </c>
      <c r="V84" s="4" t="s">
        <v>611</v>
      </c>
      <c r="W84" s="4" t="s">
        <v>611</v>
      </c>
      <c r="X84" s="4" t="s">
        <v>611</v>
      </c>
      <c r="Y84" s="15">
        <v>18829</v>
      </c>
      <c r="Z84" s="4" t="s">
        <v>611</v>
      </c>
    </row>
    <row r="85" spans="1:26">
      <c r="A85" s="10">
        <v>269</v>
      </c>
      <c r="B85" s="11" t="s">
        <v>692</v>
      </c>
      <c r="C85" s="11">
        <v>3923789</v>
      </c>
      <c r="D85" s="11">
        <v>4285517</v>
      </c>
      <c r="E85" s="19">
        <v>39211</v>
      </c>
      <c r="F85" s="11">
        <v>3673254</v>
      </c>
      <c r="G85" s="11">
        <v>35730</v>
      </c>
      <c r="H85" s="11">
        <v>469279</v>
      </c>
      <c r="I85" s="11">
        <v>126</v>
      </c>
      <c r="J85" s="11">
        <v>32786</v>
      </c>
      <c r="K85" s="11">
        <v>632</v>
      </c>
      <c r="L85" s="11">
        <v>7718</v>
      </c>
      <c r="M85" s="11">
        <v>2723</v>
      </c>
      <c r="N85" s="11">
        <v>0</v>
      </c>
      <c r="O85" s="15">
        <v>102480</v>
      </c>
      <c r="P85" s="4">
        <v>0</v>
      </c>
      <c r="R85" s="15">
        <v>2135</v>
      </c>
      <c r="S85" s="15">
        <v>148443</v>
      </c>
      <c r="T85" s="15">
        <v>111843</v>
      </c>
      <c r="U85" s="15">
        <v>28599</v>
      </c>
      <c r="V85" s="4" t="s">
        <v>611</v>
      </c>
      <c r="W85" s="4" t="s">
        <v>611</v>
      </c>
      <c r="X85" s="15">
        <v>56922</v>
      </c>
      <c r="Y85" s="15">
        <v>141250</v>
      </c>
      <c r="Z85" s="4" t="s">
        <v>611</v>
      </c>
    </row>
    <row r="86" spans="1:26">
      <c r="A86" s="10">
        <v>273</v>
      </c>
      <c r="B86" s="11" t="s">
        <v>693</v>
      </c>
      <c r="C86" s="11">
        <v>3461979</v>
      </c>
      <c r="D86" s="11">
        <v>3040300</v>
      </c>
      <c r="E86" s="19">
        <v>131504</v>
      </c>
      <c r="F86" s="11">
        <v>2516220</v>
      </c>
      <c r="G86" s="11">
        <v>114763</v>
      </c>
      <c r="H86" s="11">
        <v>174348</v>
      </c>
      <c r="I86" s="11">
        <v>903</v>
      </c>
      <c r="J86" s="11">
        <v>49605</v>
      </c>
      <c r="K86" s="11">
        <v>0</v>
      </c>
      <c r="L86" s="11">
        <v>85225</v>
      </c>
      <c r="M86" s="11">
        <v>15838</v>
      </c>
      <c r="N86" s="11">
        <v>0</v>
      </c>
      <c r="O86" s="15">
        <v>214902</v>
      </c>
      <c r="P86" s="4">
        <v>0</v>
      </c>
      <c r="R86" s="15">
        <v>11061</v>
      </c>
      <c r="S86" s="15">
        <v>18419</v>
      </c>
      <c r="T86" s="4" t="s">
        <v>611</v>
      </c>
      <c r="U86" s="15">
        <v>21004</v>
      </c>
      <c r="V86" s="4" t="s">
        <v>611</v>
      </c>
      <c r="W86" s="4" t="s">
        <v>611</v>
      </c>
      <c r="X86" s="15">
        <v>2594</v>
      </c>
      <c r="Y86" s="15">
        <v>16097</v>
      </c>
      <c r="Z86" s="4" t="s">
        <v>611</v>
      </c>
    </row>
    <row r="87" spans="1:26">
      <c r="A87" s="10">
        <v>274</v>
      </c>
      <c r="B87" s="11" t="s">
        <v>694</v>
      </c>
      <c r="C87" s="11">
        <v>8217948</v>
      </c>
      <c r="D87" s="11">
        <v>9133482</v>
      </c>
      <c r="E87" s="19">
        <v>129462</v>
      </c>
      <c r="F87" s="11">
        <v>8044965</v>
      </c>
      <c r="G87" s="11">
        <v>117784</v>
      </c>
      <c r="H87" s="11">
        <v>710146</v>
      </c>
      <c r="I87" s="11">
        <v>7036</v>
      </c>
      <c r="J87" s="11">
        <v>77371</v>
      </c>
      <c r="K87" s="11">
        <v>231</v>
      </c>
      <c r="L87" s="11">
        <v>32725</v>
      </c>
      <c r="M87" s="11">
        <v>4411</v>
      </c>
      <c r="N87" s="11">
        <v>0</v>
      </c>
      <c r="O87" s="15">
        <v>268275</v>
      </c>
      <c r="P87" s="4">
        <v>0</v>
      </c>
      <c r="R87" s="15">
        <v>3678</v>
      </c>
      <c r="S87" s="15">
        <v>49545</v>
      </c>
      <c r="T87" s="15">
        <v>35677</v>
      </c>
      <c r="U87" s="15">
        <v>4033</v>
      </c>
      <c r="V87" s="4" t="s">
        <v>611</v>
      </c>
      <c r="W87" s="4" t="s">
        <v>611</v>
      </c>
      <c r="X87" s="15">
        <v>11091</v>
      </c>
      <c r="Y87" s="15">
        <v>111020</v>
      </c>
      <c r="Z87" s="4" t="s">
        <v>611</v>
      </c>
    </row>
    <row r="88" spans="1:26">
      <c r="A88" s="10">
        <v>275</v>
      </c>
      <c r="B88" s="11" t="s">
        <v>695</v>
      </c>
      <c r="C88" s="11">
        <v>14597257</v>
      </c>
      <c r="D88" s="11">
        <v>14665840</v>
      </c>
      <c r="E88" s="19">
        <v>263411</v>
      </c>
      <c r="F88" s="11">
        <v>13266587</v>
      </c>
      <c r="G88" s="11">
        <v>225597</v>
      </c>
      <c r="H88" s="11">
        <v>982994</v>
      </c>
      <c r="I88" s="11">
        <v>13045</v>
      </c>
      <c r="J88" s="11">
        <v>63224</v>
      </c>
      <c r="K88" s="11">
        <v>0</v>
      </c>
      <c r="L88" s="11">
        <v>85252</v>
      </c>
      <c r="M88" s="11">
        <v>24769</v>
      </c>
      <c r="N88" s="11">
        <v>0</v>
      </c>
      <c r="O88" s="15">
        <v>267783</v>
      </c>
      <c r="P88" s="4">
        <v>0</v>
      </c>
      <c r="R88" s="15">
        <v>13710</v>
      </c>
      <c r="S88" s="15">
        <v>150943</v>
      </c>
      <c r="T88" s="15">
        <v>41500</v>
      </c>
      <c r="U88" s="15">
        <v>40717</v>
      </c>
      <c r="V88" s="4" t="s">
        <v>611</v>
      </c>
      <c r="W88" s="4" t="s">
        <v>611</v>
      </c>
      <c r="X88" s="15">
        <v>67817</v>
      </c>
      <c r="Y88" s="15">
        <v>125141</v>
      </c>
      <c r="Z88" s="4" t="s">
        <v>611</v>
      </c>
    </row>
    <row r="89" spans="1:26">
      <c r="A89" s="10">
        <v>277</v>
      </c>
      <c r="B89" s="11" t="s">
        <v>696</v>
      </c>
      <c r="C89" s="11">
        <v>80153</v>
      </c>
      <c r="D89" s="11">
        <v>50361</v>
      </c>
      <c r="E89" s="19">
        <v>3900</v>
      </c>
      <c r="F89" s="11">
        <v>37894</v>
      </c>
      <c r="G89" s="11">
        <v>3900</v>
      </c>
      <c r="H89" s="11">
        <v>12467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4">
        <v>0</v>
      </c>
      <c r="P89" s="4">
        <v>0</v>
      </c>
      <c r="R89" s="4" t="s">
        <v>630</v>
      </c>
      <c r="S89" s="4" t="s">
        <v>611</v>
      </c>
      <c r="T89" s="15">
        <v>1673</v>
      </c>
      <c r="U89" s="15">
        <v>5216</v>
      </c>
      <c r="V89" s="4" t="s">
        <v>611</v>
      </c>
      <c r="W89" s="4" t="s">
        <v>611</v>
      </c>
      <c r="X89" s="15">
        <v>14841</v>
      </c>
      <c r="Y89" s="15">
        <v>6955</v>
      </c>
      <c r="Z89" s="4" t="s">
        <v>611</v>
      </c>
    </row>
    <row r="90" spans="1:26">
      <c r="A90" s="10">
        <v>279</v>
      </c>
      <c r="B90" s="11" t="s">
        <v>697</v>
      </c>
      <c r="C90" s="11">
        <v>934338</v>
      </c>
      <c r="D90" s="11">
        <v>905946</v>
      </c>
      <c r="E90" s="19">
        <v>25167</v>
      </c>
      <c r="F90" s="11">
        <v>779784</v>
      </c>
      <c r="G90" s="11">
        <v>19931</v>
      </c>
      <c r="H90" s="11">
        <v>40166</v>
      </c>
      <c r="I90" s="11">
        <v>0</v>
      </c>
      <c r="J90" s="11">
        <v>0</v>
      </c>
      <c r="K90" s="11">
        <v>0</v>
      </c>
      <c r="L90" s="11">
        <v>16508</v>
      </c>
      <c r="M90" s="11">
        <v>5236</v>
      </c>
      <c r="N90" s="11">
        <v>0</v>
      </c>
      <c r="O90" s="15">
        <v>69488</v>
      </c>
      <c r="P90" s="4">
        <v>0</v>
      </c>
      <c r="R90" s="15">
        <v>1503</v>
      </c>
      <c r="S90" s="15">
        <v>2726</v>
      </c>
      <c r="T90" s="15">
        <v>23273</v>
      </c>
      <c r="U90" s="15">
        <v>18649</v>
      </c>
      <c r="V90" s="4" t="s">
        <v>611</v>
      </c>
      <c r="W90" s="4" t="s">
        <v>611</v>
      </c>
      <c r="X90" s="4" t="s">
        <v>611</v>
      </c>
      <c r="Y90" s="15">
        <v>23080</v>
      </c>
      <c r="Z90" s="4" t="s">
        <v>611</v>
      </c>
    </row>
    <row r="91" spans="1:26">
      <c r="A91" s="10">
        <v>281</v>
      </c>
      <c r="B91" s="11" t="s">
        <v>698</v>
      </c>
      <c r="C91" s="11">
        <v>15812628</v>
      </c>
      <c r="D91" s="11">
        <v>17045522</v>
      </c>
      <c r="E91" s="19">
        <v>396100</v>
      </c>
      <c r="F91" s="11">
        <v>15017632</v>
      </c>
      <c r="G91" s="11">
        <v>370520</v>
      </c>
      <c r="H91" s="11">
        <v>949134</v>
      </c>
      <c r="I91" s="11">
        <v>4808</v>
      </c>
      <c r="J91" s="11">
        <v>62772</v>
      </c>
      <c r="K91" s="11">
        <v>14448</v>
      </c>
      <c r="L91" s="11">
        <v>22703</v>
      </c>
      <c r="M91" s="11">
        <v>6324</v>
      </c>
      <c r="N91" s="11">
        <v>0</v>
      </c>
      <c r="O91" s="15">
        <v>993281</v>
      </c>
      <c r="P91" s="4">
        <v>0</v>
      </c>
      <c r="R91" s="15">
        <v>10296</v>
      </c>
      <c r="S91" s="15">
        <v>172982</v>
      </c>
      <c r="T91" s="15">
        <v>98000</v>
      </c>
      <c r="U91" s="15">
        <v>142824</v>
      </c>
      <c r="V91" s="4" t="s">
        <v>611</v>
      </c>
      <c r="W91" s="4" t="s">
        <v>611</v>
      </c>
      <c r="X91" s="15">
        <v>19410</v>
      </c>
      <c r="Y91" s="15">
        <v>96096</v>
      </c>
      <c r="Z91" s="4" t="s">
        <v>611</v>
      </c>
    </row>
    <row r="92" spans="1:26">
      <c r="A92" s="10">
        <v>285</v>
      </c>
      <c r="B92" s="11" t="s">
        <v>699</v>
      </c>
      <c r="C92" s="11">
        <v>3778371</v>
      </c>
      <c r="D92" s="11">
        <v>3974889</v>
      </c>
      <c r="E92" s="19">
        <v>163470</v>
      </c>
      <c r="F92" s="11">
        <v>3403663</v>
      </c>
      <c r="G92" s="11">
        <v>149964</v>
      </c>
      <c r="H92" s="11">
        <v>395544</v>
      </c>
      <c r="I92" s="11">
        <v>393</v>
      </c>
      <c r="J92" s="11">
        <v>19858</v>
      </c>
      <c r="K92" s="11">
        <v>-3347</v>
      </c>
      <c r="L92" s="11">
        <v>51023</v>
      </c>
      <c r="M92" s="11">
        <v>16460</v>
      </c>
      <c r="N92" s="11">
        <v>0</v>
      </c>
      <c r="O92" s="15">
        <v>104801</v>
      </c>
      <c r="P92" s="4">
        <v>0</v>
      </c>
      <c r="R92" s="4">
        <v>781</v>
      </c>
      <c r="S92" s="15">
        <v>2963</v>
      </c>
      <c r="T92" s="15">
        <v>54000</v>
      </c>
      <c r="U92" s="15">
        <v>4994</v>
      </c>
      <c r="V92" s="4" t="s">
        <v>611</v>
      </c>
      <c r="W92" s="4" t="s">
        <v>611</v>
      </c>
      <c r="X92" s="15">
        <v>4924</v>
      </c>
      <c r="Y92" s="15">
        <v>24135</v>
      </c>
      <c r="Z92" s="4" t="s">
        <v>611</v>
      </c>
    </row>
    <row r="93" spans="1:26">
      <c r="A93" s="10">
        <v>289</v>
      </c>
      <c r="B93" s="11" t="s">
        <v>700</v>
      </c>
      <c r="C93" s="11">
        <v>11232777</v>
      </c>
      <c r="D93" s="11">
        <v>10397737</v>
      </c>
      <c r="E93" s="19">
        <v>250951</v>
      </c>
      <c r="F93" s="11">
        <v>9633680</v>
      </c>
      <c r="G93" s="11">
        <v>227158</v>
      </c>
      <c r="H93" s="11">
        <v>517567</v>
      </c>
      <c r="I93" s="11">
        <v>4603</v>
      </c>
      <c r="J93" s="11">
        <v>32751</v>
      </c>
      <c r="K93" s="11">
        <v>13719</v>
      </c>
      <c r="L93" s="11">
        <v>66180</v>
      </c>
      <c r="M93" s="11">
        <v>5471</v>
      </c>
      <c r="N93" s="11">
        <v>0</v>
      </c>
      <c r="O93" s="15">
        <v>147559</v>
      </c>
      <c r="P93" s="4">
        <v>0</v>
      </c>
      <c r="R93" s="15">
        <v>2539</v>
      </c>
      <c r="S93" s="15">
        <v>69961</v>
      </c>
      <c r="T93" s="4" t="s">
        <v>611</v>
      </c>
      <c r="U93" s="15">
        <v>5232</v>
      </c>
      <c r="V93" s="4" t="s">
        <v>611</v>
      </c>
      <c r="W93" s="4" t="s">
        <v>611</v>
      </c>
      <c r="X93" s="15">
        <v>3730</v>
      </c>
      <c r="Y93" s="15">
        <v>29537</v>
      </c>
      <c r="Z93" s="4" t="s">
        <v>611</v>
      </c>
    </row>
    <row r="94" spans="1:26">
      <c r="A94" s="10">
        <v>293</v>
      </c>
      <c r="B94" s="11" t="s">
        <v>701</v>
      </c>
      <c r="C94" s="11">
        <v>5419251</v>
      </c>
      <c r="D94" s="11">
        <v>5076630</v>
      </c>
      <c r="E94" s="19">
        <v>124905</v>
      </c>
      <c r="F94" s="11">
        <v>4622924</v>
      </c>
      <c r="G94" s="11">
        <v>117680</v>
      </c>
      <c r="H94" s="11">
        <v>346054</v>
      </c>
      <c r="I94" s="11">
        <v>5179</v>
      </c>
      <c r="J94" s="11">
        <v>12078</v>
      </c>
      <c r="K94" s="11">
        <v>0</v>
      </c>
      <c r="L94" s="11">
        <v>0</v>
      </c>
      <c r="M94" s="11">
        <v>2046</v>
      </c>
      <c r="N94" s="11">
        <v>0</v>
      </c>
      <c r="O94" s="15">
        <v>95574</v>
      </c>
      <c r="P94" s="4">
        <v>0</v>
      </c>
      <c r="R94" s="4">
        <v>560</v>
      </c>
      <c r="S94" s="15">
        <v>7383</v>
      </c>
      <c r="T94" s="15">
        <v>57000</v>
      </c>
      <c r="U94" s="15">
        <v>2616</v>
      </c>
      <c r="V94" s="4" t="s">
        <v>611</v>
      </c>
      <c r="W94" s="4" t="s">
        <v>611</v>
      </c>
      <c r="X94" s="4" t="s">
        <v>611</v>
      </c>
      <c r="Y94" s="15">
        <v>62008</v>
      </c>
      <c r="Z94" s="4" t="s">
        <v>611</v>
      </c>
    </row>
    <row r="95" spans="1:26">
      <c r="A95" s="10">
        <v>294</v>
      </c>
      <c r="B95" s="11" t="s">
        <v>702</v>
      </c>
      <c r="C95" s="11">
        <v>8858051</v>
      </c>
      <c r="D95" s="11">
        <v>8423870</v>
      </c>
      <c r="E95" s="19">
        <v>124049</v>
      </c>
      <c r="F95" s="11">
        <v>7653630</v>
      </c>
      <c r="G95" s="11">
        <v>119821</v>
      </c>
      <c r="H95" s="11">
        <v>585133</v>
      </c>
      <c r="I95" s="11">
        <v>1645</v>
      </c>
      <c r="J95" s="11">
        <v>43660</v>
      </c>
      <c r="K95" s="11">
        <v>0</v>
      </c>
      <c r="L95" s="11">
        <v>8501</v>
      </c>
      <c r="M95" s="11">
        <v>2583</v>
      </c>
      <c r="N95" s="11">
        <v>0</v>
      </c>
      <c r="O95" s="15">
        <v>132946</v>
      </c>
      <c r="P95" s="4">
        <v>0</v>
      </c>
      <c r="R95" s="15">
        <v>20243</v>
      </c>
      <c r="S95" s="15">
        <v>13887</v>
      </c>
      <c r="T95" s="4" t="s">
        <v>611</v>
      </c>
      <c r="U95" s="15">
        <v>2666</v>
      </c>
      <c r="V95" s="4" t="s">
        <v>611</v>
      </c>
      <c r="W95" s="4" t="s">
        <v>611</v>
      </c>
      <c r="X95" s="15">
        <v>6800</v>
      </c>
      <c r="Y95" s="15">
        <v>25614</v>
      </c>
      <c r="Z95" s="4" t="s">
        <v>611</v>
      </c>
    </row>
    <row r="96" spans="1:26">
      <c r="A96" s="10">
        <v>296</v>
      </c>
      <c r="B96" s="11" t="s">
        <v>703</v>
      </c>
      <c r="C96" s="11">
        <v>10379112</v>
      </c>
      <c r="D96" s="11">
        <v>10359508</v>
      </c>
      <c r="E96" s="19">
        <v>155818</v>
      </c>
      <c r="F96" s="11">
        <v>9181938</v>
      </c>
      <c r="G96" s="11">
        <v>149301</v>
      </c>
      <c r="H96" s="11">
        <v>954751</v>
      </c>
      <c r="I96" s="11">
        <v>1735</v>
      </c>
      <c r="J96" s="11">
        <v>37310</v>
      </c>
      <c r="K96" s="11">
        <v>0</v>
      </c>
      <c r="L96" s="11">
        <v>31011</v>
      </c>
      <c r="M96" s="11">
        <v>4782</v>
      </c>
      <c r="N96" s="11">
        <v>0</v>
      </c>
      <c r="O96" s="15">
        <v>154498</v>
      </c>
      <c r="P96" s="4">
        <v>0</v>
      </c>
      <c r="R96" s="15">
        <v>13014</v>
      </c>
      <c r="S96" s="15">
        <v>81653</v>
      </c>
      <c r="T96" s="15">
        <v>66524</v>
      </c>
      <c r="U96" s="15">
        <v>40664</v>
      </c>
      <c r="V96" s="4" t="s">
        <v>611</v>
      </c>
      <c r="W96" s="4" t="s">
        <v>611</v>
      </c>
      <c r="X96" s="15">
        <v>26999</v>
      </c>
      <c r="Y96" s="15">
        <v>160720</v>
      </c>
      <c r="Z96" s="4" t="s">
        <v>611</v>
      </c>
    </row>
    <row r="97" spans="1:26">
      <c r="A97" s="10">
        <v>297</v>
      </c>
      <c r="B97" s="11" t="s">
        <v>704</v>
      </c>
      <c r="C97" s="11">
        <v>4687569</v>
      </c>
      <c r="D97" s="11">
        <v>4547645</v>
      </c>
      <c r="E97" s="19">
        <v>129106</v>
      </c>
      <c r="F97" s="11">
        <v>3983717</v>
      </c>
      <c r="G97" s="11">
        <v>120961</v>
      </c>
      <c r="H97" s="11">
        <v>207971</v>
      </c>
      <c r="I97" s="11">
        <v>7391</v>
      </c>
      <c r="J97" s="11">
        <v>48687</v>
      </c>
      <c r="K97" s="11">
        <v>0</v>
      </c>
      <c r="L97" s="11">
        <v>22677</v>
      </c>
      <c r="M97" s="11">
        <v>754</v>
      </c>
      <c r="N97" s="11">
        <v>0</v>
      </c>
      <c r="O97" s="15">
        <v>284593</v>
      </c>
      <c r="P97" s="4">
        <v>0</v>
      </c>
      <c r="R97" s="15">
        <v>15188</v>
      </c>
      <c r="S97" s="4" t="s">
        <v>611</v>
      </c>
      <c r="T97" s="4" t="s">
        <v>611</v>
      </c>
      <c r="U97" s="15">
        <v>1546</v>
      </c>
      <c r="V97" s="4" t="s">
        <v>611</v>
      </c>
      <c r="W97" s="4" t="s">
        <v>611</v>
      </c>
      <c r="X97" s="4">
        <v>982</v>
      </c>
      <c r="Y97" s="15">
        <v>8005</v>
      </c>
      <c r="Z97" s="4" t="s">
        <v>611</v>
      </c>
    </row>
    <row r="98" spans="1:26">
      <c r="A98" s="10">
        <v>299</v>
      </c>
      <c r="B98" s="11" t="s">
        <v>705</v>
      </c>
      <c r="C98" s="11">
        <v>11820266</v>
      </c>
      <c r="D98" s="11">
        <v>12446809</v>
      </c>
      <c r="E98" s="19">
        <v>277497</v>
      </c>
      <c r="F98" s="11">
        <v>10800730</v>
      </c>
      <c r="G98" s="11">
        <v>250475</v>
      </c>
      <c r="H98" s="11">
        <v>1188836</v>
      </c>
      <c r="I98" s="11">
        <v>17518</v>
      </c>
      <c r="J98" s="11">
        <v>128145</v>
      </c>
      <c r="K98" s="11">
        <v>0</v>
      </c>
      <c r="L98" s="11">
        <v>16730</v>
      </c>
      <c r="M98" s="11">
        <v>9193</v>
      </c>
      <c r="N98" s="11">
        <v>0</v>
      </c>
      <c r="O98" s="15">
        <v>312368</v>
      </c>
      <c r="P98" s="4">
        <v>311</v>
      </c>
      <c r="R98" s="15">
        <v>4191</v>
      </c>
      <c r="S98" s="15">
        <v>120828</v>
      </c>
      <c r="T98" s="15">
        <v>18300</v>
      </c>
      <c r="U98" s="15">
        <v>2497</v>
      </c>
      <c r="V98" s="4" t="s">
        <v>611</v>
      </c>
      <c r="W98" s="4" t="s">
        <v>611</v>
      </c>
      <c r="X98" s="15">
        <v>2754</v>
      </c>
      <c r="Y98" s="15">
        <v>1256</v>
      </c>
      <c r="Z98" s="4" t="s">
        <v>611</v>
      </c>
    </row>
    <row r="99" spans="1:26">
      <c r="A99" s="10">
        <v>301</v>
      </c>
      <c r="B99" s="11" t="s">
        <v>706</v>
      </c>
      <c r="C99" s="11">
        <v>20408014</v>
      </c>
      <c r="D99" s="11">
        <v>23097734</v>
      </c>
      <c r="E99" s="19">
        <v>334003</v>
      </c>
      <c r="F99" s="11">
        <v>20577320</v>
      </c>
      <c r="G99" s="11">
        <v>220737</v>
      </c>
      <c r="H99" s="11">
        <v>1522067</v>
      </c>
      <c r="I99" s="11">
        <v>5390</v>
      </c>
      <c r="J99" s="11">
        <v>274918</v>
      </c>
      <c r="K99" s="11">
        <v>483</v>
      </c>
      <c r="L99" s="11">
        <v>74041</v>
      </c>
      <c r="M99" s="11">
        <v>95437</v>
      </c>
      <c r="N99" s="11">
        <v>0</v>
      </c>
      <c r="O99" s="15">
        <v>649388</v>
      </c>
      <c r="P99" s="15">
        <v>11956</v>
      </c>
      <c r="R99" s="15">
        <v>35270</v>
      </c>
      <c r="S99" s="4" t="s">
        <v>611</v>
      </c>
      <c r="T99" s="15">
        <v>31106</v>
      </c>
      <c r="U99" s="15">
        <v>8176</v>
      </c>
      <c r="V99" s="4" t="s">
        <v>611</v>
      </c>
      <c r="W99" s="4" t="s">
        <v>611</v>
      </c>
      <c r="X99" s="15">
        <v>6561</v>
      </c>
      <c r="Y99" s="15">
        <v>93359</v>
      </c>
      <c r="Z99" s="4" t="s">
        <v>611</v>
      </c>
    </row>
    <row r="100" spans="1:26">
      <c r="A100" s="10">
        <v>302</v>
      </c>
      <c r="B100" s="11" t="s">
        <v>707</v>
      </c>
      <c r="C100" s="11">
        <v>4114661</v>
      </c>
      <c r="D100" s="11">
        <v>3926167</v>
      </c>
      <c r="E100" s="19">
        <v>110871</v>
      </c>
      <c r="F100" s="11">
        <v>3328984</v>
      </c>
      <c r="G100" s="11">
        <v>69304</v>
      </c>
      <c r="H100" s="11">
        <v>307916</v>
      </c>
      <c r="I100" s="11">
        <v>502</v>
      </c>
      <c r="J100" s="11">
        <v>35506</v>
      </c>
      <c r="K100" s="11">
        <v>0</v>
      </c>
      <c r="L100" s="11">
        <v>54194</v>
      </c>
      <c r="M100" s="11">
        <v>40619</v>
      </c>
      <c r="N100" s="11">
        <v>0</v>
      </c>
      <c r="O100" s="15">
        <v>199567</v>
      </c>
      <c r="P100" s="4">
        <v>446</v>
      </c>
      <c r="R100" s="15">
        <v>7395</v>
      </c>
      <c r="S100" s="15">
        <v>6989</v>
      </c>
      <c r="T100" s="15">
        <v>9026</v>
      </c>
      <c r="U100" s="15">
        <v>2462</v>
      </c>
      <c r="V100" s="4" t="s">
        <v>611</v>
      </c>
      <c r="W100" s="4" t="s">
        <v>611</v>
      </c>
      <c r="X100" s="15">
        <v>3373</v>
      </c>
      <c r="Y100" s="15">
        <v>45028</v>
      </c>
      <c r="Z100" s="4" t="s">
        <v>611</v>
      </c>
    </row>
    <row r="101" spans="1:26">
      <c r="A101" s="10">
        <v>303</v>
      </c>
      <c r="B101" s="11" t="s">
        <v>708</v>
      </c>
      <c r="C101" s="11">
        <v>10093732</v>
      </c>
      <c r="D101" s="11">
        <v>9429670</v>
      </c>
      <c r="E101" s="19">
        <v>178411</v>
      </c>
      <c r="F101" s="11">
        <v>8360550</v>
      </c>
      <c r="G101" s="11">
        <v>171869</v>
      </c>
      <c r="H101" s="11">
        <v>434542</v>
      </c>
      <c r="I101" s="11">
        <v>2512</v>
      </c>
      <c r="J101" s="11">
        <v>148173</v>
      </c>
      <c r="K101" s="11">
        <v>90</v>
      </c>
      <c r="L101" s="11">
        <v>171767</v>
      </c>
      <c r="M101" s="11">
        <v>3940</v>
      </c>
      <c r="N101" s="11">
        <v>0</v>
      </c>
      <c r="O101" s="15">
        <v>314638</v>
      </c>
      <c r="P101" s="4">
        <v>0</v>
      </c>
      <c r="R101" s="15">
        <v>24861</v>
      </c>
      <c r="S101" s="15">
        <v>597198</v>
      </c>
      <c r="T101" s="15">
        <v>266099</v>
      </c>
      <c r="U101" s="15">
        <v>21173</v>
      </c>
      <c r="V101" s="4" t="s">
        <v>611</v>
      </c>
      <c r="W101" s="4" t="s">
        <v>611</v>
      </c>
      <c r="X101" s="15">
        <v>161296</v>
      </c>
      <c r="Y101" s="15">
        <v>522601</v>
      </c>
      <c r="Z101" s="4" t="s">
        <v>611</v>
      </c>
    </row>
    <row r="102" spans="1:26">
      <c r="A102" s="10">
        <v>304</v>
      </c>
      <c r="B102" s="11" t="s">
        <v>709</v>
      </c>
      <c r="C102" s="11">
        <v>1790430</v>
      </c>
      <c r="D102" s="11">
        <v>1646099</v>
      </c>
      <c r="E102" s="19">
        <v>52607</v>
      </c>
      <c r="F102" s="11">
        <v>1430076</v>
      </c>
      <c r="G102" s="11">
        <v>49445</v>
      </c>
      <c r="H102" s="11">
        <v>50213</v>
      </c>
      <c r="I102" s="11">
        <v>2656</v>
      </c>
      <c r="J102" s="11">
        <v>0</v>
      </c>
      <c r="K102" s="11">
        <v>0</v>
      </c>
      <c r="L102" s="11">
        <v>6062</v>
      </c>
      <c r="M102" s="11">
        <v>506</v>
      </c>
      <c r="N102" s="11">
        <v>0</v>
      </c>
      <c r="O102" s="15">
        <v>159748</v>
      </c>
      <c r="P102" s="4">
        <v>0</v>
      </c>
      <c r="R102" s="15">
        <v>11053</v>
      </c>
      <c r="S102" s="15">
        <v>35972</v>
      </c>
      <c r="T102" s="4" t="s">
        <v>611</v>
      </c>
      <c r="U102" s="15">
        <v>3924</v>
      </c>
      <c r="V102" s="4" t="s">
        <v>611</v>
      </c>
      <c r="W102" s="4" t="s">
        <v>611</v>
      </c>
      <c r="X102" s="4" t="s">
        <v>611</v>
      </c>
      <c r="Y102" s="15">
        <v>74358</v>
      </c>
      <c r="Z102" s="4" t="s">
        <v>611</v>
      </c>
    </row>
    <row r="103" spans="1:26">
      <c r="A103" s="10">
        <v>307</v>
      </c>
      <c r="B103" s="11" t="s">
        <v>710</v>
      </c>
      <c r="C103" s="11">
        <v>48188283</v>
      </c>
      <c r="D103" s="11">
        <v>48990826</v>
      </c>
      <c r="E103" s="19">
        <v>889848</v>
      </c>
      <c r="F103" s="11">
        <v>44564027</v>
      </c>
      <c r="G103" s="11">
        <v>805399</v>
      </c>
      <c r="H103" s="11">
        <v>3185735</v>
      </c>
      <c r="I103" s="11">
        <v>30443</v>
      </c>
      <c r="J103" s="11">
        <v>162352</v>
      </c>
      <c r="K103" s="11">
        <v>0</v>
      </c>
      <c r="L103" s="11">
        <v>395429</v>
      </c>
      <c r="M103" s="11">
        <v>54006</v>
      </c>
      <c r="N103" s="11">
        <v>0</v>
      </c>
      <c r="O103" s="15">
        <v>683283</v>
      </c>
      <c r="P103" s="4">
        <v>0</v>
      </c>
      <c r="R103" s="15">
        <v>32578</v>
      </c>
      <c r="S103" s="15">
        <v>273677</v>
      </c>
      <c r="T103" s="15">
        <v>135078</v>
      </c>
      <c r="U103" s="15">
        <v>126839</v>
      </c>
      <c r="V103" s="4" t="s">
        <v>611</v>
      </c>
      <c r="W103" s="4" t="s">
        <v>611</v>
      </c>
      <c r="X103" s="15">
        <v>1096</v>
      </c>
      <c r="Y103" s="15">
        <v>192681</v>
      </c>
      <c r="Z103" s="4" t="s">
        <v>611</v>
      </c>
    </row>
    <row r="104" spans="1:26">
      <c r="A104" s="10">
        <v>308</v>
      </c>
      <c r="B104" s="11" t="s">
        <v>711</v>
      </c>
      <c r="C104" s="11">
        <v>5136226</v>
      </c>
      <c r="D104" s="11">
        <v>5407198</v>
      </c>
      <c r="E104" s="19">
        <v>128132</v>
      </c>
      <c r="F104" s="11">
        <v>4860737</v>
      </c>
      <c r="G104" s="11">
        <v>123061</v>
      </c>
      <c r="H104" s="11">
        <v>401451</v>
      </c>
      <c r="I104" s="11">
        <v>1528</v>
      </c>
      <c r="J104" s="11">
        <v>80686</v>
      </c>
      <c r="K104" s="11">
        <v>637</v>
      </c>
      <c r="L104" s="11">
        <v>17811</v>
      </c>
      <c r="M104" s="11">
        <v>2906</v>
      </c>
      <c r="N104" s="11">
        <v>0</v>
      </c>
      <c r="O104" s="15">
        <v>46513</v>
      </c>
      <c r="P104" s="4">
        <v>0</v>
      </c>
      <c r="R104" s="15">
        <v>1266</v>
      </c>
      <c r="S104" s="15">
        <v>49466</v>
      </c>
      <c r="T104" s="15">
        <v>6362</v>
      </c>
      <c r="U104" s="15">
        <v>7816</v>
      </c>
      <c r="V104" s="4" t="s">
        <v>611</v>
      </c>
      <c r="W104" s="4" t="s">
        <v>611</v>
      </c>
      <c r="X104" s="15">
        <v>-8312</v>
      </c>
      <c r="Y104" s="15">
        <v>11627</v>
      </c>
      <c r="Z104" s="4" t="s">
        <v>611</v>
      </c>
    </row>
    <row r="105" spans="1:26">
      <c r="A105" s="10">
        <v>310</v>
      </c>
      <c r="B105" s="11" t="s">
        <v>712</v>
      </c>
      <c r="C105" s="11">
        <v>8672983</v>
      </c>
      <c r="D105" s="11">
        <v>9382228</v>
      </c>
      <c r="E105" s="19">
        <v>253730</v>
      </c>
      <c r="F105" s="11">
        <v>8121746</v>
      </c>
      <c r="G105" s="11">
        <v>125261</v>
      </c>
      <c r="H105" s="11">
        <v>693420</v>
      </c>
      <c r="I105" s="11">
        <v>7686</v>
      </c>
      <c r="J105" s="11">
        <v>57919</v>
      </c>
      <c r="K105" s="11">
        <v>937</v>
      </c>
      <c r="L105" s="11">
        <v>370178</v>
      </c>
      <c r="M105" s="11">
        <v>117056</v>
      </c>
      <c r="N105" s="11">
        <v>0</v>
      </c>
      <c r="O105" s="15">
        <v>138965</v>
      </c>
      <c r="P105" s="15">
        <v>2790</v>
      </c>
      <c r="R105" s="15">
        <v>12967</v>
      </c>
      <c r="S105" s="15">
        <v>595985</v>
      </c>
      <c r="T105" s="15">
        <v>192506</v>
      </c>
      <c r="U105" s="15">
        <v>88359</v>
      </c>
      <c r="V105" s="4" t="s">
        <v>611</v>
      </c>
      <c r="W105" s="4" t="s">
        <v>611</v>
      </c>
      <c r="X105" s="15">
        <v>114638</v>
      </c>
      <c r="Y105" s="15">
        <v>773628</v>
      </c>
      <c r="Z105" s="4" t="s">
        <v>611</v>
      </c>
    </row>
    <row r="106" spans="1:26">
      <c r="A106" s="10">
        <v>312</v>
      </c>
      <c r="B106" s="11" t="s">
        <v>713</v>
      </c>
      <c r="C106" s="11">
        <v>2108865</v>
      </c>
      <c r="D106" s="11">
        <v>2083017</v>
      </c>
      <c r="E106" s="19">
        <v>61803</v>
      </c>
      <c r="F106" s="11">
        <v>1809304</v>
      </c>
      <c r="G106" s="11">
        <v>41658</v>
      </c>
      <c r="H106" s="11">
        <v>169590</v>
      </c>
      <c r="I106" s="11">
        <v>0</v>
      </c>
      <c r="J106" s="11">
        <v>27082</v>
      </c>
      <c r="K106" s="11">
        <v>0</v>
      </c>
      <c r="L106" s="11">
        <v>28105</v>
      </c>
      <c r="M106" s="11">
        <v>20145</v>
      </c>
      <c r="N106" s="11">
        <v>0</v>
      </c>
      <c r="O106" s="15">
        <v>48936</v>
      </c>
      <c r="P106" s="4">
        <v>0</v>
      </c>
      <c r="R106" s="15">
        <v>2372</v>
      </c>
      <c r="S106" s="15">
        <v>23480</v>
      </c>
      <c r="T106" s="15">
        <v>37700</v>
      </c>
      <c r="U106" s="15">
        <v>6778</v>
      </c>
      <c r="V106" s="4" t="s">
        <v>611</v>
      </c>
      <c r="W106" s="4" t="s">
        <v>611</v>
      </c>
      <c r="X106" s="15">
        <v>15968</v>
      </c>
      <c r="Y106" s="15">
        <v>15976</v>
      </c>
      <c r="Z106" s="4" t="s">
        <v>611</v>
      </c>
    </row>
    <row r="107" spans="1:26">
      <c r="A107" s="10">
        <v>313</v>
      </c>
      <c r="B107" s="11" t="s">
        <v>714</v>
      </c>
      <c r="C107" s="11">
        <v>2316770</v>
      </c>
      <c r="D107" s="11">
        <v>2589994</v>
      </c>
      <c r="E107" s="19">
        <v>67567</v>
      </c>
      <c r="F107" s="11">
        <v>2373306</v>
      </c>
      <c r="G107" s="11">
        <v>65741</v>
      </c>
      <c r="H107" s="11">
        <v>111113</v>
      </c>
      <c r="I107" s="11">
        <v>1392</v>
      </c>
      <c r="J107" s="11">
        <v>10037</v>
      </c>
      <c r="K107" s="11">
        <v>0</v>
      </c>
      <c r="L107" s="11">
        <v>8005</v>
      </c>
      <c r="M107" s="11">
        <v>434</v>
      </c>
      <c r="N107" s="11">
        <v>0</v>
      </c>
      <c r="O107" s="15">
        <v>87533</v>
      </c>
      <c r="P107" s="4">
        <v>0</v>
      </c>
      <c r="R107" s="15">
        <v>1398</v>
      </c>
      <c r="S107" s="15">
        <v>21523</v>
      </c>
      <c r="T107" s="4" t="s">
        <v>611</v>
      </c>
      <c r="U107" s="15">
        <v>7370</v>
      </c>
      <c r="V107" s="4" t="s">
        <v>611</v>
      </c>
      <c r="W107" s="4" t="s">
        <v>611</v>
      </c>
      <c r="X107" s="15">
        <v>1071</v>
      </c>
      <c r="Y107" s="15">
        <v>15390</v>
      </c>
      <c r="Z107" s="4" t="s">
        <v>611</v>
      </c>
    </row>
    <row r="108" spans="1:26">
      <c r="A108" s="10">
        <v>317</v>
      </c>
      <c r="B108" s="11" t="s">
        <v>715</v>
      </c>
      <c r="C108" s="11">
        <v>1266153</v>
      </c>
      <c r="D108" s="11">
        <v>1124189</v>
      </c>
      <c r="E108" s="19">
        <v>16246</v>
      </c>
      <c r="F108" s="11">
        <v>951299</v>
      </c>
      <c r="G108" s="11">
        <v>16144</v>
      </c>
      <c r="H108" s="11">
        <v>89617</v>
      </c>
      <c r="I108" s="11">
        <v>0</v>
      </c>
      <c r="J108" s="11">
        <v>682</v>
      </c>
      <c r="K108" s="11">
        <v>0</v>
      </c>
      <c r="L108" s="11">
        <v>48207</v>
      </c>
      <c r="M108" s="11">
        <v>102</v>
      </c>
      <c r="N108" s="11">
        <v>0</v>
      </c>
      <c r="O108" s="15">
        <v>34384</v>
      </c>
      <c r="P108" s="4">
        <v>0</v>
      </c>
      <c r="R108" s="4">
        <v>934</v>
      </c>
      <c r="S108" s="15">
        <v>23658</v>
      </c>
      <c r="T108" s="4" t="s">
        <v>611</v>
      </c>
      <c r="U108" s="15">
        <v>18459</v>
      </c>
      <c r="V108" s="4" t="s">
        <v>611</v>
      </c>
      <c r="W108" s="4" t="s">
        <v>611</v>
      </c>
      <c r="X108" s="15">
        <v>28921</v>
      </c>
      <c r="Y108" s="15">
        <v>6934</v>
      </c>
      <c r="Z108" s="4" t="s">
        <v>611</v>
      </c>
    </row>
    <row r="109" spans="1:26">
      <c r="A109" s="10">
        <v>321</v>
      </c>
      <c r="B109" s="11" t="s">
        <v>716</v>
      </c>
      <c r="C109" s="11">
        <v>7528575</v>
      </c>
      <c r="D109" s="11">
        <v>8182045</v>
      </c>
      <c r="E109" s="19">
        <v>185718</v>
      </c>
      <c r="F109" s="11">
        <v>7450966</v>
      </c>
      <c r="G109" s="11">
        <v>127946</v>
      </c>
      <c r="H109" s="11">
        <v>557358</v>
      </c>
      <c r="I109" s="11">
        <v>57523</v>
      </c>
      <c r="J109" s="11">
        <v>763</v>
      </c>
      <c r="K109" s="11">
        <v>0</v>
      </c>
      <c r="L109" s="11">
        <v>56307</v>
      </c>
      <c r="M109" s="11">
        <v>249</v>
      </c>
      <c r="N109" s="11">
        <v>0</v>
      </c>
      <c r="O109" s="15">
        <v>116651</v>
      </c>
      <c r="P109" s="4">
        <v>0</v>
      </c>
      <c r="R109" s="15">
        <v>8683</v>
      </c>
      <c r="S109" s="15">
        <v>33781</v>
      </c>
      <c r="T109" s="15">
        <v>18500</v>
      </c>
      <c r="U109" s="15">
        <v>2856</v>
      </c>
      <c r="V109" s="4" t="s">
        <v>611</v>
      </c>
      <c r="W109" s="4" t="s">
        <v>611</v>
      </c>
      <c r="X109" s="15">
        <v>12204</v>
      </c>
      <c r="Y109" s="15">
        <v>8854</v>
      </c>
      <c r="Z109" s="4" t="s">
        <v>611</v>
      </c>
    </row>
    <row r="110" spans="1:26">
      <c r="A110" s="10">
        <v>327</v>
      </c>
      <c r="B110" s="11" t="s">
        <v>717</v>
      </c>
      <c r="C110" s="11">
        <v>4371613</v>
      </c>
      <c r="D110" s="11">
        <v>4344018</v>
      </c>
      <c r="E110" s="19">
        <v>91043</v>
      </c>
      <c r="F110" s="11">
        <v>3652636</v>
      </c>
      <c r="G110" s="11">
        <v>82949</v>
      </c>
      <c r="H110" s="11">
        <v>577374</v>
      </c>
      <c r="I110" s="11">
        <v>5481</v>
      </c>
      <c r="J110" s="11">
        <v>14212</v>
      </c>
      <c r="K110" s="11">
        <v>0</v>
      </c>
      <c r="L110" s="11">
        <v>44772</v>
      </c>
      <c r="M110" s="11">
        <v>2613</v>
      </c>
      <c r="N110" s="11">
        <v>0</v>
      </c>
      <c r="O110" s="15">
        <v>55024</v>
      </c>
      <c r="P110" s="4">
        <v>0</v>
      </c>
      <c r="R110" s="15">
        <v>2774</v>
      </c>
      <c r="S110" s="15">
        <v>12118</v>
      </c>
      <c r="T110" s="15">
        <v>17500</v>
      </c>
      <c r="U110" s="15">
        <v>35248</v>
      </c>
      <c r="V110" s="4">
        <v>494</v>
      </c>
      <c r="W110" s="4" t="s">
        <v>611</v>
      </c>
      <c r="X110" s="15">
        <v>1818</v>
      </c>
      <c r="Y110" s="15">
        <v>7602</v>
      </c>
      <c r="Z110" s="15">
        <v>11121</v>
      </c>
    </row>
    <row r="111" spans="1:26">
      <c r="A111" s="10">
        <v>331</v>
      </c>
      <c r="B111" s="11" t="s">
        <v>718</v>
      </c>
      <c r="C111" s="11">
        <v>1646091</v>
      </c>
      <c r="D111" s="11">
        <v>1855765</v>
      </c>
      <c r="E111" s="19">
        <v>27557</v>
      </c>
      <c r="F111" s="11">
        <v>1669270</v>
      </c>
      <c r="G111" s="11">
        <v>26645</v>
      </c>
      <c r="H111" s="11">
        <v>108495</v>
      </c>
      <c r="I111" s="11">
        <v>463</v>
      </c>
      <c r="J111" s="11">
        <v>0</v>
      </c>
      <c r="K111" s="11">
        <v>0</v>
      </c>
      <c r="L111" s="11">
        <v>523</v>
      </c>
      <c r="M111" s="11">
        <v>449</v>
      </c>
      <c r="N111" s="11">
        <v>0</v>
      </c>
      <c r="O111" s="15">
        <v>77477</v>
      </c>
      <c r="P111" s="4">
        <v>0</v>
      </c>
      <c r="R111" s="15">
        <v>1556</v>
      </c>
      <c r="S111" s="15">
        <v>13318</v>
      </c>
      <c r="T111" s="4" t="s">
        <v>611</v>
      </c>
      <c r="U111" s="15">
        <v>19955</v>
      </c>
      <c r="V111" s="4" t="s">
        <v>611</v>
      </c>
      <c r="W111" s="4" t="s">
        <v>611</v>
      </c>
      <c r="X111" s="15">
        <v>7873</v>
      </c>
      <c r="Y111" s="15">
        <v>67643</v>
      </c>
      <c r="Z111" s="4" t="s">
        <v>611</v>
      </c>
    </row>
    <row r="112" spans="1:26">
      <c r="A112" s="10">
        <v>335</v>
      </c>
      <c r="B112" s="11" t="s">
        <v>719</v>
      </c>
      <c r="C112" s="11">
        <v>1469535</v>
      </c>
      <c r="D112" s="11">
        <v>1470910</v>
      </c>
      <c r="E112" s="19">
        <v>29329</v>
      </c>
      <c r="F112" s="11">
        <v>1281869</v>
      </c>
      <c r="G112" s="11">
        <v>25179</v>
      </c>
      <c r="H112" s="11">
        <v>75133</v>
      </c>
      <c r="I112" s="11">
        <v>431</v>
      </c>
      <c r="J112" s="11">
        <v>9535</v>
      </c>
      <c r="K112" s="11">
        <v>0</v>
      </c>
      <c r="L112" s="11">
        <v>58805</v>
      </c>
      <c r="M112" s="11">
        <v>3719</v>
      </c>
      <c r="N112" s="11">
        <v>0</v>
      </c>
      <c r="O112" s="15">
        <v>45568</v>
      </c>
      <c r="P112" s="4">
        <v>0</v>
      </c>
      <c r="R112" s="4">
        <v>442</v>
      </c>
      <c r="S112" s="15">
        <v>93084</v>
      </c>
      <c r="T112" s="15">
        <v>114500</v>
      </c>
      <c r="U112" s="15">
        <v>6270</v>
      </c>
      <c r="V112" s="4" t="s">
        <v>611</v>
      </c>
      <c r="W112" s="4" t="s">
        <v>611</v>
      </c>
      <c r="X112" s="15">
        <v>7223</v>
      </c>
      <c r="Y112" s="15">
        <v>130477</v>
      </c>
      <c r="Z112" s="4" t="s">
        <v>611</v>
      </c>
    </row>
    <row r="113" spans="1:26">
      <c r="A113" s="10">
        <v>339</v>
      </c>
      <c r="B113" s="11" t="s">
        <v>720</v>
      </c>
      <c r="C113" s="11">
        <v>536835</v>
      </c>
      <c r="D113" s="11">
        <v>443754</v>
      </c>
      <c r="E113" s="19">
        <v>11616</v>
      </c>
      <c r="F113" s="11">
        <v>413267</v>
      </c>
      <c r="G113" s="11">
        <v>11616</v>
      </c>
      <c r="H113" s="11">
        <v>30487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4">
        <v>0</v>
      </c>
      <c r="P113" s="4">
        <v>0</v>
      </c>
      <c r="R113" s="4" t="s">
        <v>630</v>
      </c>
      <c r="S113" s="15">
        <v>41203</v>
      </c>
      <c r="T113" s="15">
        <v>12500</v>
      </c>
      <c r="U113" s="15">
        <v>4440</v>
      </c>
      <c r="V113" s="4" t="s">
        <v>611</v>
      </c>
      <c r="W113" s="4" t="s">
        <v>611</v>
      </c>
      <c r="X113" s="15">
        <v>6547</v>
      </c>
      <c r="Y113" s="15">
        <v>38966</v>
      </c>
      <c r="Z113" s="4" t="s">
        <v>611</v>
      </c>
    </row>
    <row r="114" spans="1:26">
      <c r="A114" s="10">
        <v>340</v>
      </c>
      <c r="B114" s="11" t="s">
        <v>721</v>
      </c>
      <c r="C114" s="11">
        <v>4226555</v>
      </c>
      <c r="D114" s="11">
        <v>3652074</v>
      </c>
      <c r="E114" s="19">
        <v>88067</v>
      </c>
      <c r="F114" s="11">
        <v>3346287</v>
      </c>
      <c r="G114" s="11">
        <v>76154</v>
      </c>
      <c r="H114" s="11">
        <v>149986</v>
      </c>
      <c r="I114" s="11">
        <v>107</v>
      </c>
      <c r="J114" s="11">
        <v>0</v>
      </c>
      <c r="K114" s="11">
        <v>0</v>
      </c>
      <c r="L114" s="11">
        <v>23473</v>
      </c>
      <c r="M114" s="11">
        <v>11806</v>
      </c>
      <c r="N114" s="11">
        <v>0</v>
      </c>
      <c r="O114" s="15">
        <v>132328</v>
      </c>
      <c r="P114" s="4">
        <v>0</v>
      </c>
      <c r="R114" s="15">
        <v>6456</v>
      </c>
      <c r="S114" s="15">
        <v>11683</v>
      </c>
      <c r="T114" s="4" t="s">
        <v>611</v>
      </c>
      <c r="U114" s="15">
        <v>1635</v>
      </c>
      <c r="V114" s="4" t="s">
        <v>611</v>
      </c>
      <c r="W114" s="4" t="s">
        <v>611</v>
      </c>
      <c r="X114" s="15">
        <v>5592</v>
      </c>
      <c r="Y114" s="15">
        <v>20611</v>
      </c>
      <c r="Z114" s="4" t="s">
        <v>611</v>
      </c>
    </row>
    <row r="115" spans="1:26">
      <c r="A115" s="10">
        <v>342</v>
      </c>
      <c r="B115" s="11" t="s">
        <v>722</v>
      </c>
      <c r="C115" s="11">
        <v>10966102</v>
      </c>
      <c r="D115" s="11">
        <v>10288793</v>
      </c>
      <c r="E115" s="19">
        <v>269177</v>
      </c>
      <c r="F115" s="11">
        <v>9293691</v>
      </c>
      <c r="G115" s="11">
        <v>257946</v>
      </c>
      <c r="H115" s="11">
        <v>778146</v>
      </c>
      <c r="I115" s="11">
        <v>8843</v>
      </c>
      <c r="J115" s="11">
        <v>44714</v>
      </c>
      <c r="K115" s="11">
        <v>458</v>
      </c>
      <c r="L115" s="11">
        <v>11854</v>
      </c>
      <c r="M115" s="11">
        <v>1510</v>
      </c>
      <c r="N115" s="11">
        <v>0</v>
      </c>
      <c r="O115" s="15">
        <v>160388</v>
      </c>
      <c r="P115" s="4">
        <v>420</v>
      </c>
      <c r="R115" s="15">
        <v>8352</v>
      </c>
      <c r="S115" s="4" t="s">
        <v>611</v>
      </c>
      <c r="T115" s="15">
        <v>10900</v>
      </c>
      <c r="U115" s="15">
        <v>3320</v>
      </c>
      <c r="V115" s="4" t="s">
        <v>611</v>
      </c>
      <c r="W115" s="4" t="s">
        <v>611</v>
      </c>
      <c r="X115" s="4">
        <v>148</v>
      </c>
      <c r="Y115" s="15">
        <v>1199</v>
      </c>
      <c r="Z115" s="4" t="s">
        <v>611</v>
      </c>
    </row>
    <row r="116" spans="1:26">
      <c r="A116" s="10">
        <v>344</v>
      </c>
      <c r="B116" s="11" t="s">
        <v>723</v>
      </c>
      <c r="C116" s="11">
        <v>134655729</v>
      </c>
      <c r="D116" s="11">
        <v>149787730</v>
      </c>
      <c r="E116" s="19">
        <v>4664837</v>
      </c>
      <c r="F116" s="11">
        <v>141845703</v>
      </c>
      <c r="G116" s="11">
        <v>4487734</v>
      </c>
      <c r="H116" s="11">
        <v>6152505</v>
      </c>
      <c r="I116" s="11">
        <v>109504</v>
      </c>
      <c r="J116" s="11">
        <v>304619</v>
      </c>
      <c r="K116" s="11">
        <v>5240</v>
      </c>
      <c r="L116" s="11">
        <v>994524</v>
      </c>
      <c r="M116" s="11">
        <v>53894</v>
      </c>
      <c r="N116" s="11">
        <v>8465</v>
      </c>
      <c r="O116" s="15">
        <v>490379</v>
      </c>
      <c r="P116" s="4">
        <v>0</v>
      </c>
      <c r="R116" s="15">
        <v>86377</v>
      </c>
      <c r="S116" s="15">
        <v>27622</v>
      </c>
      <c r="T116" s="15">
        <v>40000</v>
      </c>
      <c r="U116" s="4">
        <v>951</v>
      </c>
      <c r="V116" s="4" t="s">
        <v>611</v>
      </c>
      <c r="W116" s="4" t="s">
        <v>611</v>
      </c>
      <c r="X116" s="15">
        <v>5102</v>
      </c>
      <c r="Y116" s="15">
        <v>83449</v>
      </c>
      <c r="Z116" s="4" t="s">
        <v>611</v>
      </c>
    </row>
    <row r="117" spans="1:26">
      <c r="A117" s="10">
        <v>345</v>
      </c>
      <c r="B117" s="11" t="s">
        <v>724</v>
      </c>
      <c r="C117" s="11">
        <v>19726209</v>
      </c>
      <c r="D117" s="11">
        <v>17855382</v>
      </c>
      <c r="E117" s="19">
        <v>404903</v>
      </c>
      <c r="F117" s="11">
        <v>16434324</v>
      </c>
      <c r="G117" s="11">
        <v>378202</v>
      </c>
      <c r="H117" s="11">
        <v>891501</v>
      </c>
      <c r="I117" s="11">
        <v>10830</v>
      </c>
      <c r="J117" s="11">
        <v>47606</v>
      </c>
      <c r="K117" s="11">
        <v>38</v>
      </c>
      <c r="L117" s="11">
        <v>120715</v>
      </c>
      <c r="M117" s="11">
        <v>15833</v>
      </c>
      <c r="N117" s="11">
        <v>0</v>
      </c>
      <c r="O117" s="15">
        <v>361236</v>
      </c>
      <c r="P117" s="4">
        <v>0</v>
      </c>
      <c r="R117" s="15">
        <v>6226</v>
      </c>
      <c r="S117" s="15">
        <v>104856</v>
      </c>
      <c r="T117" s="15">
        <v>88054</v>
      </c>
      <c r="U117" s="15">
        <v>11891</v>
      </c>
      <c r="V117" s="4" t="s">
        <v>611</v>
      </c>
      <c r="W117" s="4" t="s">
        <v>611</v>
      </c>
      <c r="X117" s="15">
        <v>12164</v>
      </c>
      <c r="Y117" s="15">
        <v>131554</v>
      </c>
      <c r="Z117" s="4" t="s">
        <v>611</v>
      </c>
    </row>
    <row r="118" spans="1:26">
      <c r="A118" s="10">
        <v>351</v>
      </c>
      <c r="B118" s="11" t="s">
        <v>725</v>
      </c>
      <c r="C118" s="11">
        <v>1680393</v>
      </c>
      <c r="D118" s="11">
        <v>1556676</v>
      </c>
      <c r="E118" s="19">
        <v>37734</v>
      </c>
      <c r="F118" s="11">
        <v>1299105</v>
      </c>
      <c r="G118" s="11">
        <v>17594</v>
      </c>
      <c r="H118" s="11">
        <v>170561</v>
      </c>
      <c r="I118" s="11">
        <v>20140</v>
      </c>
      <c r="J118" s="11">
        <v>0</v>
      </c>
      <c r="K118" s="11">
        <v>0</v>
      </c>
      <c r="L118" s="11">
        <v>29932</v>
      </c>
      <c r="M118" s="11">
        <v>0</v>
      </c>
      <c r="N118" s="11">
        <v>0</v>
      </c>
      <c r="O118" s="15">
        <v>57078</v>
      </c>
      <c r="P118" s="4">
        <v>0</v>
      </c>
      <c r="R118" s="15">
        <v>3608</v>
      </c>
      <c r="S118" s="15">
        <v>151835</v>
      </c>
      <c r="T118" s="15">
        <v>5400</v>
      </c>
      <c r="U118" s="15">
        <v>37361</v>
      </c>
      <c r="V118" s="4" t="s">
        <v>611</v>
      </c>
      <c r="W118" s="4" t="s">
        <v>611</v>
      </c>
      <c r="X118" s="15">
        <v>116898</v>
      </c>
      <c r="Y118" s="15">
        <v>164633</v>
      </c>
      <c r="Z118" s="4" t="s">
        <v>611</v>
      </c>
    </row>
    <row r="119" spans="1:26">
      <c r="A119" s="10">
        <v>352</v>
      </c>
      <c r="B119" s="11" t="s">
        <v>726</v>
      </c>
      <c r="C119" s="11">
        <v>3950235</v>
      </c>
      <c r="D119" s="11">
        <v>3902789</v>
      </c>
      <c r="E119" s="19">
        <v>100186</v>
      </c>
      <c r="F119" s="11">
        <v>3299786</v>
      </c>
      <c r="G119" s="11">
        <v>84908</v>
      </c>
      <c r="H119" s="11">
        <v>434184</v>
      </c>
      <c r="I119" s="11">
        <v>1857</v>
      </c>
      <c r="J119" s="11">
        <v>56679</v>
      </c>
      <c r="K119" s="11">
        <v>0</v>
      </c>
      <c r="L119" s="11">
        <v>54609</v>
      </c>
      <c r="M119" s="11">
        <v>13421</v>
      </c>
      <c r="N119" s="11">
        <v>0</v>
      </c>
      <c r="O119" s="15">
        <v>57531</v>
      </c>
      <c r="P119" s="4">
        <v>0</v>
      </c>
      <c r="R119" s="15">
        <v>5128</v>
      </c>
      <c r="S119" s="15">
        <v>34706</v>
      </c>
      <c r="T119" s="4" t="s">
        <v>611</v>
      </c>
      <c r="U119" s="15">
        <v>5042</v>
      </c>
      <c r="V119" s="4" t="s">
        <v>611</v>
      </c>
      <c r="W119" s="4" t="s">
        <v>611</v>
      </c>
      <c r="X119" s="15">
        <v>4240</v>
      </c>
      <c r="Y119" s="15">
        <v>57956</v>
      </c>
      <c r="Z119" s="4" t="s">
        <v>611</v>
      </c>
    </row>
    <row r="120" spans="1:26">
      <c r="A120" s="10">
        <v>353</v>
      </c>
      <c r="B120" s="11" t="s">
        <v>727</v>
      </c>
      <c r="C120" s="11">
        <v>7235794</v>
      </c>
      <c r="D120" s="11">
        <v>7367092</v>
      </c>
      <c r="E120" s="19">
        <v>173742</v>
      </c>
      <c r="F120" s="11">
        <v>6609751</v>
      </c>
      <c r="G120" s="11">
        <v>135674</v>
      </c>
      <c r="H120" s="11">
        <v>544737</v>
      </c>
      <c r="I120" s="11">
        <v>33616</v>
      </c>
      <c r="J120" s="11">
        <v>18471</v>
      </c>
      <c r="K120" s="11">
        <v>823</v>
      </c>
      <c r="L120" s="11">
        <v>45343</v>
      </c>
      <c r="M120" s="11">
        <v>3629</v>
      </c>
      <c r="N120" s="11">
        <v>0</v>
      </c>
      <c r="O120" s="15">
        <v>148790</v>
      </c>
      <c r="P120" s="4">
        <v>0</v>
      </c>
      <c r="R120" s="15">
        <v>2783</v>
      </c>
      <c r="S120" s="15">
        <v>103716</v>
      </c>
      <c r="T120" s="15">
        <v>68108</v>
      </c>
      <c r="U120" s="15">
        <v>26304</v>
      </c>
      <c r="V120" s="4" t="s">
        <v>611</v>
      </c>
      <c r="W120" s="4" t="s">
        <v>611</v>
      </c>
      <c r="X120" s="15">
        <v>16544</v>
      </c>
      <c r="Y120" s="15">
        <v>85812</v>
      </c>
      <c r="Z120" s="4" t="s">
        <v>611</v>
      </c>
    </row>
    <row r="121" spans="1:26">
      <c r="A121" s="10">
        <v>355</v>
      </c>
      <c r="B121" s="11" t="s">
        <v>728</v>
      </c>
      <c r="C121" s="11">
        <v>18189174</v>
      </c>
      <c r="D121" s="11">
        <v>19091495</v>
      </c>
      <c r="E121" s="19">
        <v>557554</v>
      </c>
      <c r="F121" s="11">
        <v>17181228</v>
      </c>
      <c r="G121" s="11">
        <v>432913</v>
      </c>
      <c r="H121" s="11">
        <v>1216235</v>
      </c>
      <c r="I121" s="11">
        <v>9601</v>
      </c>
      <c r="J121" s="11">
        <v>16238</v>
      </c>
      <c r="K121" s="11">
        <v>352</v>
      </c>
      <c r="L121" s="11">
        <v>337264</v>
      </c>
      <c r="M121" s="11">
        <v>113490</v>
      </c>
      <c r="N121" s="11">
        <v>0</v>
      </c>
      <c r="O121" s="15">
        <v>340530</v>
      </c>
      <c r="P121" s="15">
        <v>1198</v>
      </c>
      <c r="R121" s="15">
        <v>22768</v>
      </c>
      <c r="S121" s="15">
        <v>29144</v>
      </c>
      <c r="T121" s="15">
        <v>177000</v>
      </c>
      <c r="U121" s="15">
        <v>25850</v>
      </c>
      <c r="V121" s="4" t="s">
        <v>611</v>
      </c>
      <c r="W121" s="4" t="s">
        <v>611</v>
      </c>
      <c r="X121" s="15">
        <v>4600</v>
      </c>
      <c r="Y121" s="15">
        <v>38441</v>
      </c>
      <c r="Z121" s="4" t="s">
        <v>611</v>
      </c>
    </row>
    <row r="122" spans="1:26">
      <c r="A122" s="10">
        <v>356</v>
      </c>
      <c r="B122" s="11" t="s">
        <v>729</v>
      </c>
      <c r="C122" s="11">
        <v>18917695</v>
      </c>
      <c r="D122" s="11">
        <v>17749716</v>
      </c>
      <c r="E122" s="19">
        <v>381314</v>
      </c>
      <c r="F122" s="11">
        <v>16295104</v>
      </c>
      <c r="G122" s="11">
        <v>336513</v>
      </c>
      <c r="H122" s="11">
        <v>1069120</v>
      </c>
      <c r="I122" s="11">
        <v>38680</v>
      </c>
      <c r="J122" s="11">
        <v>57290</v>
      </c>
      <c r="K122" s="11">
        <v>0</v>
      </c>
      <c r="L122" s="11">
        <v>63491</v>
      </c>
      <c r="M122" s="11">
        <v>6121</v>
      </c>
      <c r="N122" s="11">
        <v>0</v>
      </c>
      <c r="O122" s="15">
        <v>264711</v>
      </c>
      <c r="P122" s="4">
        <v>0</v>
      </c>
      <c r="R122" s="15">
        <v>18680</v>
      </c>
      <c r="S122" s="15">
        <v>50686</v>
      </c>
      <c r="T122" s="15">
        <v>8907</v>
      </c>
      <c r="U122" s="15">
        <v>21885</v>
      </c>
      <c r="V122" s="4" t="s">
        <v>611</v>
      </c>
      <c r="W122" s="4" t="s">
        <v>611</v>
      </c>
      <c r="X122" s="15">
        <v>20043</v>
      </c>
      <c r="Y122" s="15">
        <v>35475</v>
      </c>
      <c r="Z122" s="4" t="s">
        <v>611</v>
      </c>
    </row>
    <row r="123" spans="1:26">
      <c r="A123" s="10">
        <v>358</v>
      </c>
      <c r="B123" s="11" t="s">
        <v>730</v>
      </c>
      <c r="C123" s="11">
        <v>3935434</v>
      </c>
      <c r="D123" s="11">
        <v>3199860</v>
      </c>
      <c r="E123" s="19">
        <v>116685</v>
      </c>
      <c r="F123" s="11">
        <v>2889652</v>
      </c>
      <c r="G123" s="11">
        <v>98141</v>
      </c>
      <c r="H123" s="11">
        <v>200995</v>
      </c>
      <c r="I123" s="11">
        <v>9639</v>
      </c>
      <c r="J123" s="11">
        <v>12269</v>
      </c>
      <c r="K123" s="11">
        <v>38</v>
      </c>
      <c r="L123" s="11">
        <v>18936</v>
      </c>
      <c r="M123" s="11">
        <v>8867</v>
      </c>
      <c r="N123" s="11">
        <v>0</v>
      </c>
      <c r="O123" s="15">
        <v>78008</v>
      </c>
      <c r="P123" s="4">
        <v>0</v>
      </c>
      <c r="R123" s="15">
        <v>3017</v>
      </c>
      <c r="S123" s="4" t="s">
        <v>611</v>
      </c>
      <c r="T123" s="15">
        <v>14500</v>
      </c>
      <c r="U123" s="15">
        <v>5232</v>
      </c>
      <c r="V123" s="4" t="s">
        <v>611</v>
      </c>
      <c r="W123" s="4" t="s">
        <v>611</v>
      </c>
      <c r="X123" s="4" t="s">
        <v>611</v>
      </c>
      <c r="Y123" s="15">
        <v>22781</v>
      </c>
      <c r="Z123" s="4" t="s">
        <v>611</v>
      </c>
    </row>
    <row r="124" spans="1:26">
      <c r="A124" s="10">
        <v>361</v>
      </c>
      <c r="B124" s="11" t="s">
        <v>731</v>
      </c>
      <c r="C124" s="11">
        <v>37399443</v>
      </c>
      <c r="D124" s="11">
        <v>35499605</v>
      </c>
      <c r="E124" s="19">
        <v>165252</v>
      </c>
      <c r="F124" s="11">
        <v>32473095</v>
      </c>
      <c r="G124" s="11">
        <v>162890</v>
      </c>
      <c r="H124" s="11">
        <v>1572613</v>
      </c>
      <c r="I124" s="11">
        <v>1737</v>
      </c>
      <c r="J124" s="11">
        <v>205703</v>
      </c>
      <c r="K124" s="11">
        <v>50</v>
      </c>
      <c r="L124" s="11">
        <v>187022</v>
      </c>
      <c r="M124" s="11">
        <v>575</v>
      </c>
      <c r="N124" s="11">
        <v>0</v>
      </c>
      <c r="O124" s="15">
        <v>1061172</v>
      </c>
      <c r="P124" s="4">
        <v>0</v>
      </c>
      <c r="R124" s="15">
        <v>17834</v>
      </c>
      <c r="S124" s="15">
        <v>1996382</v>
      </c>
      <c r="T124" s="15">
        <v>297250</v>
      </c>
      <c r="U124" s="15">
        <v>168057</v>
      </c>
      <c r="V124" s="15">
        <v>2695</v>
      </c>
      <c r="W124" s="4" t="s">
        <v>611</v>
      </c>
      <c r="X124" s="15">
        <v>226517</v>
      </c>
      <c r="Y124" s="15">
        <v>757600</v>
      </c>
      <c r="Z124" s="15">
        <v>16651</v>
      </c>
    </row>
    <row r="125" spans="1:26">
      <c r="A125" s="10">
        <v>362</v>
      </c>
      <c r="B125" s="11" t="s">
        <v>732</v>
      </c>
      <c r="C125" s="11">
        <v>21715928</v>
      </c>
      <c r="D125" s="11">
        <v>15899469</v>
      </c>
      <c r="E125" s="19">
        <v>343643</v>
      </c>
      <c r="F125" s="11">
        <v>14492593</v>
      </c>
      <c r="G125" s="11">
        <v>305923</v>
      </c>
      <c r="H125" s="11">
        <v>970844</v>
      </c>
      <c r="I125" s="11">
        <v>36332</v>
      </c>
      <c r="J125" s="11">
        <v>101705</v>
      </c>
      <c r="K125" s="11">
        <v>0</v>
      </c>
      <c r="L125" s="11">
        <v>14194</v>
      </c>
      <c r="M125" s="11">
        <v>1388</v>
      </c>
      <c r="N125" s="11">
        <v>0</v>
      </c>
      <c r="O125" s="15">
        <v>320133</v>
      </c>
      <c r="P125" s="4">
        <v>0</v>
      </c>
      <c r="R125" s="15">
        <v>5067</v>
      </c>
      <c r="S125" s="15">
        <v>3000</v>
      </c>
      <c r="T125" s="15">
        <v>5000</v>
      </c>
      <c r="U125" s="15">
        <v>12744</v>
      </c>
      <c r="V125" s="4" t="s">
        <v>611</v>
      </c>
      <c r="W125" s="4" t="s">
        <v>611</v>
      </c>
      <c r="X125" s="4" t="s">
        <v>611</v>
      </c>
      <c r="Y125" s="15">
        <v>14445</v>
      </c>
      <c r="Z125" s="4" t="s">
        <v>611</v>
      </c>
    </row>
    <row r="126" spans="1:26">
      <c r="A126" s="10">
        <v>363</v>
      </c>
      <c r="B126" s="11" t="s">
        <v>733</v>
      </c>
      <c r="C126" s="11">
        <v>583076163</v>
      </c>
      <c r="D126" s="11">
        <v>608733480</v>
      </c>
      <c r="E126" s="19">
        <v>11485355</v>
      </c>
      <c r="F126" s="11">
        <v>572256605</v>
      </c>
      <c r="G126" s="11">
        <v>9307300</v>
      </c>
      <c r="H126" s="11">
        <v>24595701</v>
      </c>
      <c r="I126" s="11">
        <v>519909</v>
      </c>
      <c r="J126" s="11">
        <v>2284669</v>
      </c>
      <c r="K126" s="11">
        <v>5219</v>
      </c>
      <c r="L126" s="11">
        <v>3604629</v>
      </c>
      <c r="M126" s="11">
        <v>1652927</v>
      </c>
      <c r="N126" s="11">
        <v>0</v>
      </c>
      <c r="O126" s="15">
        <v>5991876</v>
      </c>
      <c r="P126" s="4">
        <v>0</v>
      </c>
      <c r="R126" s="15">
        <v>450866</v>
      </c>
      <c r="S126" s="15">
        <v>2842</v>
      </c>
      <c r="T126" s="4" t="s">
        <v>611</v>
      </c>
      <c r="U126" s="15">
        <v>5722</v>
      </c>
      <c r="V126" s="4" t="s">
        <v>611</v>
      </c>
      <c r="W126" s="4" t="s">
        <v>611</v>
      </c>
      <c r="X126" s="4">
        <v>228</v>
      </c>
      <c r="Y126" s="15">
        <v>36087</v>
      </c>
      <c r="Z126" s="4" t="s">
        <v>611</v>
      </c>
    </row>
    <row r="127" spans="1:26">
      <c r="A127" s="10">
        <v>370</v>
      </c>
      <c r="B127" s="11" t="s">
        <v>734</v>
      </c>
      <c r="C127" s="11">
        <v>1094789</v>
      </c>
      <c r="D127" s="11">
        <v>1029626</v>
      </c>
      <c r="E127" s="19">
        <v>11212</v>
      </c>
      <c r="F127" s="11">
        <v>967352</v>
      </c>
      <c r="G127" s="11">
        <v>11212</v>
      </c>
      <c r="H127" s="11">
        <v>24390</v>
      </c>
      <c r="I127" s="11">
        <v>0</v>
      </c>
      <c r="J127" s="11">
        <v>9007</v>
      </c>
      <c r="K127" s="11">
        <v>0</v>
      </c>
      <c r="L127" s="11">
        <v>18180</v>
      </c>
      <c r="M127" s="11">
        <v>0</v>
      </c>
      <c r="N127" s="11">
        <v>0</v>
      </c>
      <c r="O127" s="15">
        <v>10697</v>
      </c>
      <c r="P127" s="4">
        <v>0</v>
      </c>
      <c r="R127" s="15">
        <v>2365</v>
      </c>
      <c r="S127" s="15">
        <v>66299</v>
      </c>
      <c r="T127" s="15">
        <v>248976</v>
      </c>
      <c r="U127" s="15">
        <v>19795</v>
      </c>
      <c r="V127" s="4" t="s">
        <v>611</v>
      </c>
      <c r="W127" s="4" t="s">
        <v>611</v>
      </c>
      <c r="X127" s="15">
        <v>15193</v>
      </c>
      <c r="Y127" s="15">
        <v>298007</v>
      </c>
      <c r="Z127" s="4" t="s">
        <v>611</v>
      </c>
    </row>
    <row r="128" spans="1:26">
      <c r="A128" s="10">
        <v>373</v>
      </c>
      <c r="B128" s="11" t="s">
        <v>735</v>
      </c>
      <c r="C128" s="11">
        <v>4605464</v>
      </c>
      <c r="D128" s="11">
        <v>4662501</v>
      </c>
      <c r="E128" s="19">
        <v>21941</v>
      </c>
      <c r="F128" s="11">
        <v>4205469</v>
      </c>
      <c r="G128" s="11">
        <v>18569</v>
      </c>
      <c r="H128" s="11">
        <v>229392</v>
      </c>
      <c r="I128" s="11">
        <v>0</v>
      </c>
      <c r="J128" s="11">
        <v>37336</v>
      </c>
      <c r="K128" s="11">
        <v>0</v>
      </c>
      <c r="L128" s="11">
        <v>63011</v>
      </c>
      <c r="M128" s="11">
        <v>3372</v>
      </c>
      <c r="N128" s="11">
        <v>0</v>
      </c>
      <c r="O128" s="15">
        <v>127293</v>
      </c>
      <c r="P128" s="4">
        <v>0</v>
      </c>
      <c r="R128" s="15">
        <v>3356</v>
      </c>
      <c r="S128" s="15">
        <v>6958</v>
      </c>
      <c r="T128" s="15">
        <v>1108</v>
      </c>
      <c r="U128" s="15">
        <v>20983</v>
      </c>
      <c r="V128" s="4" t="s">
        <v>611</v>
      </c>
      <c r="W128" s="4" t="s">
        <v>611</v>
      </c>
      <c r="X128" s="15">
        <v>8102</v>
      </c>
      <c r="Y128" s="15">
        <v>42212</v>
      </c>
      <c r="Z128" s="4" t="s">
        <v>611</v>
      </c>
    </row>
    <row r="129" spans="1:26">
      <c r="A129" s="10">
        <v>375</v>
      </c>
      <c r="B129" s="11" t="s">
        <v>736</v>
      </c>
      <c r="C129" s="11">
        <v>15274805</v>
      </c>
      <c r="D129" s="11">
        <v>13021343</v>
      </c>
      <c r="E129" s="19">
        <v>414452</v>
      </c>
      <c r="F129" s="11">
        <v>12256462</v>
      </c>
      <c r="G129" s="11">
        <v>350737</v>
      </c>
      <c r="H129" s="11">
        <v>598470</v>
      </c>
      <c r="I129" s="11">
        <v>3951</v>
      </c>
      <c r="J129" s="11">
        <v>37121</v>
      </c>
      <c r="K129" s="11">
        <v>56</v>
      </c>
      <c r="L129" s="11">
        <v>53440</v>
      </c>
      <c r="M129" s="11">
        <v>59708</v>
      </c>
      <c r="N129" s="11">
        <v>0</v>
      </c>
      <c r="O129" s="15">
        <v>75850</v>
      </c>
      <c r="P129" s="4">
        <v>0</v>
      </c>
      <c r="R129" s="4">
        <v>748</v>
      </c>
      <c r="S129" s="15">
        <v>95802</v>
      </c>
      <c r="T129" s="15">
        <v>71705</v>
      </c>
      <c r="U129" s="15">
        <v>32646</v>
      </c>
      <c r="V129" s="4" t="s">
        <v>611</v>
      </c>
      <c r="W129" s="4" t="s">
        <v>611</v>
      </c>
      <c r="X129" s="15">
        <v>7237</v>
      </c>
      <c r="Y129" s="15">
        <v>166903</v>
      </c>
      <c r="Z129" s="4" t="s">
        <v>611</v>
      </c>
    </row>
    <row r="130" spans="1:26">
      <c r="A130" s="10">
        <v>376</v>
      </c>
      <c r="B130" s="11" t="s">
        <v>737</v>
      </c>
      <c r="C130" s="11">
        <v>1657992</v>
      </c>
      <c r="D130" s="11">
        <v>1596316</v>
      </c>
      <c r="E130" s="19">
        <v>29901</v>
      </c>
      <c r="F130" s="11">
        <v>1430962</v>
      </c>
      <c r="G130" s="11">
        <v>22108</v>
      </c>
      <c r="H130" s="11">
        <v>113973</v>
      </c>
      <c r="I130" s="11">
        <v>7793</v>
      </c>
      <c r="J130" s="11">
        <v>16262</v>
      </c>
      <c r="K130" s="11">
        <v>0</v>
      </c>
      <c r="L130" s="11">
        <v>0</v>
      </c>
      <c r="M130" s="11">
        <v>0</v>
      </c>
      <c r="N130" s="11">
        <v>0</v>
      </c>
      <c r="O130" s="15">
        <v>35119</v>
      </c>
      <c r="P130" s="4">
        <v>0</v>
      </c>
      <c r="R130" s="4">
        <v>246</v>
      </c>
      <c r="S130" s="15">
        <v>10005</v>
      </c>
      <c r="T130" s="15">
        <v>15000</v>
      </c>
      <c r="U130" s="15">
        <v>5230</v>
      </c>
      <c r="V130" s="4" t="s">
        <v>611</v>
      </c>
      <c r="W130" s="4" t="s">
        <v>611</v>
      </c>
      <c r="X130" s="15">
        <v>4309</v>
      </c>
      <c r="Y130" s="15">
        <v>7091</v>
      </c>
      <c r="Z130" s="4" t="s">
        <v>611</v>
      </c>
    </row>
    <row r="131" spans="1:26">
      <c r="A131" s="10">
        <v>377</v>
      </c>
      <c r="B131" s="11" t="s">
        <v>738</v>
      </c>
      <c r="C131" s="11">
        <v>2706272</v>
      </c>
      <c r="D131" s="11">
        <v>2774047</v>
      </c>
      <c r="E131" s="19">
        <v>44775</v>
      </c>
      <c r="F131" s="11">
        <v>2537959</v>
      </c>
      <c r="G131" s="11">
        <v>35068</v>
      </c>
      <c r="H131" s="11">
        <v>163488</v>
      </c>
      <c r="I131" s="11">
        <v>1648</v>
      </c>
      <c r="J131" s="11">
        <v>21382</v>
      </c>
      <c r="K131" s="11">
        <v>0</v>
      </c>
      <c r="L131" s="11">
        <v>22016</v>
      </c>
      <c r="M131" s="11">
        <v>8059</v>
      </c>
      <c r="N131" s="11">
        <v>0</v>
      </c>
      <c r="O131" s="15">
        <v>29202</v>
      </c>
      <c r="P131" s="4">
        <v>0</v>
      </c>
      <c r="R131" s="15">
        <v>3215</v>
      </c>
      <c r="S131" s="15">
        <v>147198</v>
      </c>
      <c r="T131" s="15">
        <v>116549</v>
      </c>
      <c r="U131" s="15">
        <v>45229</v>
      </c>
      <c r="V131" s="4" t="s">
        <v>611</v>
      </c>
      <c r="W131" s="4" t="s">
        <v>611</v>
      </c>
      <c r="X131" s="15">
        <v>19761</v>
      </c>
      <c r="Y131" s="15">
        <v>260501</v>
      </c>
      <c r="Z131" s="4" t="s">
        <v>611</v>
      </c>
    </row>
    <row r="132" spans="1:26">
      <c r="A132" s="10">
        <v>383</v>
      </c>
      <c r="B132" s="11" t="s">
        <v>739</v>
      </c>
      <c r="C132" s="11">
        <v>4615723</v>
      </c>
      <c r="D132" s="11">
        <v>5246389</v>
      </c>
      <c r="E132" s="19">
        <v>129476</v>
      </c>
      <c r="F132" s="11">
        <v>4682604</v>
      </c>
      <c r="G132" s="11">
        <v>124024</v>
      </c>
      <c r="H132" s="11">
        <v>293547</v>
      </c>
      <c r="I132" s="11">
        <v>0</v>
      </c>
      <c r="J132" s="11">
        <v>25215</v>
      </c>
      <c r="K132" s="11">
        <v>1999</v>
      </c>
      <c r="L132" s="11">
        <v>43262</v>
      </c>
      <c r="M132" s="11">
        <v>3453</v>
      </c>
      <c r="N132" s="11">
        <v>0</v>
      </c>
      <c r="O132" s="15">
        <v>201761</v>
      </c>
      <c r="P132" s="4">
        <v>0</v>
      </c>
      <c r="R132" s="15">
        <v>1492</v>
      </c>
      <c r="S132" s="15">
        <v>22253</v>
      </c>
      <c r="T132" s="15">
        <v>32000</v>
      </c>
      <c r="U132" s="15">
        <v>22987</v>
      </c>
      <c r="V132" s="4" t="s">
        <v>611</v>
      </c>
      <c r="W132" s="4" t="s">
        <v>611</v>
      </c>
      <c r="X132" s="15">
        <v>20323</v>
      </c>
      <c r="Y132" s="15">
        <v>12226</v>
      </c>
      <c r="Z132" s="4" t="s">
        <v>611</v>
      </c>
    </row>
    <row r="133" spans="1:26">
      <c r="A133" s="10">
        <v>384</v>
      </c>
      <c r="B133" s="11" t="s">
        <v>740</v>
      </c>
      <c r="C133" s="11">
        <v>7620849</v>
      </c>
      <c r="D133" s="11">
        <v>6585220</v>
      </c>
      <c r="E133" s="19">
        <v>149350</v>
      </c>
      <c r="F133" s="11">
        <v>5821091</v>
      </c>
      <c r="G133" s="11">
        <v>145856</v>
      </c>
      <c r="H133" s="11">
        <v>618866</v>
      </c>
      <c r="I133" s="11">
        <v>3494</v>
      </c>
      <c r="J133" s="11">
        <v>53572</v>
      </c>
      <c r="K133" s="11">
        <v>0</v>
      </c>
      <c r="L133" s="11">
        <v>0</v>
      </c>
      <c r="M133" s="11">
        <v>0</v>
      </c>
      <c r="N133" s="11">
        <v>0</v>
      </c>
      <c r="O133" s="15">
        <v>91691</v>
      </c>
      <c r="P133" s="4">
        <v>0</v>
      </c>
      <c r="R133" s="15">
        <v>25385</v>
      </c>
      <c r="S133" s="15">
        <v>127594</v>
      </c>
      <c r="T133" s="15">
        <v>64343</v>
      </c>
      <c r="U133" s="15">
        <v>32415</v>
      </c>
      <c r="V133" s="4" t="s">
        <v>611</v>
      </c>
      <c r="W133" s="4" t="s">
        <v>611</v>
      </c>
      <c r="X133" s="15">
        <v>117883</v>
      </c>
      <c r="Y133" s="15">
        <v>166592</v>
      </c>
      <c r="Z133" s="4" t="s">
        <v>611</v>
      </c>
    </row>
    <row r="134" spans="1:26">
      <c r="A134" s="10">
        <v>385</v>
      </c>
      <c r="B134" s="11" t="s">
        <v>741</v>
      </c>
      <c r="C134" s="11">
        <v>4487355</v>
      </c>
      <c r="D134" s="11">
        <v>4178034</v>
      </c>
      <c r="E134" s="19">
        <v>60012</v>
      </c>
      <c r="F134" s="11">
        <v>3851266</v>
      </c>
      <c r="G134" s="11">
        <v>60012</v>
      </c>
      <c r="H134" s="11">
        <v>241475</v>
      </c>
      <c r="I134" s="11">
        <v>0</v>
      </c>
      <c r="J134" s="11">
        <v>35998</v>
      </c>
      <c r="K134" s="11">
        <v>0</v>
      </c>
      <c r="L134" s="11">
        <v>0</v>
      </c>
      <c r="M134" s="11">
        <v>0</v>
      </c>
      <c r="N134" s="11">
        <v>0</v>
      </c>
      <c r="O134" s="15">
        <v>49295</v>
      </c>
      <c r="P134" s="4">
        <v>0</v>
      </c>
      <c r="R134" s="15">
        <v>4351</v>
      </c>
      <c r="S134" s="15">
        <v>56347</v>
      </c>
      <c r="T134" s="15">
        <v>47100</v>
      </c>
      <c r="U134" s="15">
        <v>27540</v>
      </c>
      <c r="V134" s="4" t="s">
        <v>611</v>
      </c>
      <c r="W134" s="4" t="s">
        <v>611</v>
      </c>
      <c r="X134" s="15">
        <v>8882</v>
      </c>
      <c r="Y134" s="15">
        <v>9289</v>
      </c>
      <c r="Z134" s="4" t="s">
        <v>611</v>
      </c>
    </row>
    <row r="135" spans="1:26">
      <c r="A135" s="10">
        <v>388</v>
      </c>
      <c r="B135" s="11" t="s">
        <v>742</v>
      </c>
      <c r="C135" s="11">
        <v>4835296</v>
      </c>
      <c r="D135" s="11">
        <v>4791066</v>
      </c>
      <c r="E135" s="19">
        <v>388919</v>
      </c>
      <c r="F135" s="11">
        <v>4417683</v>
      </c>
      <c r="G135" s="11">
        <v>384639</v>
      </c>
      <c r="H135" s="11">
        <v>207466</v>
      </c>
      <c r="I135" s="11">
        <v>508</v>
      </c>
      <c r="J135" s="11">
        <v>16262</v>
      </c>
      <c r="K135" s="11">
        <v>0</v>
      </c>
      <c r="L135" s="11">
        <v>20043</v>
      </c>
      <c r="M135" s="11">
        <v>2346</v>
      </c>
      <c r="N135" s="11">
        <v>0</v>
      </c>
      <c r="O135" s="15">
        <v>129612</v>
      </c>
      <c r="P135" s="15">
        <v>1426</v>
      </c>
      <c r="R135" s="15">
        <v>4795</v>
      </c>
      <c r="S135" s="4" t="s">
        <v>611</v>
      </c>
      <c r="T135" s="4" t="s">
        <v>611</v>
      </c>
      <c r="U135" s="4" t="s">
        <v>611</v>
      </c>
      <c r="V135" s="4" t="s">
        <v>611</v>
      </c>
      <c r="W135" s="4" t="s">
        <v>611</v>
      </c>
      <c r="X135" s="4" t="s">
        <v>611</v>
      </c>
      <c r="Y135" s="15">
        <v>46434</v>
      </c>
      <c r="Z135" s="4" t="s">
        <v>611</v>
      </c>
    </row>
    <row r="136" spans="1:26">
      <c r="A136" s="10">
        <v>392</v>
      </c>
      <c r="B136" s="11" t="s">
        <v>743</v>
      </c>
      <c r="C136" s="11">
        <v>54205261</v>
      </c>
      <c r="D136" s="11">
        <v>53281901</v>
      </c>
      <c r="E136" s="19">
        <v>1524732</v>
      </c>
      <c r="F136" s="11">
        <v>49953828</v>
      </c>
      <c r="G136" s="11">
        <v>1439105</v>
      </c>
      <c r="H136" s="11">
        <v>2483521</v>
      </c>
      <c r="I136" s="11">
        <v>37126</v>
      </c>
      <c r="J136" s="11">
        <v>201383</v>
      </c>
      <c r="K136" s="11">
        <v>1363</v>
      </c>
      <c r="L136" s="11">
        <v>349132</v>
      </c>
      <c r="M136" s="11">
        <v>46431</v>
      </c>
      <c r="N136" s="11">
        <v>707</v>
      </c>
      <c r="O136" s="15">
        <v>294037</v>
      </c>
      <c r="P136" s="4">
        <v>0</v>
      </c>
      <c r="R136" s="15">
        <v>54957</v>
      </c>
      <c r="S136" s="15">
        <v>140193</v>
      </c>
      <c r="T136" s="15">
        <v>6500</v>
      </c>
      <c r="U136" s="15">
        <v>18858</v>
      </c>
      <c r="V136" s="4" t="s">
        <v>611</v>
      </c>
      <c r="W136" s="4" t="s">
        <v>611</v>
      </c>
      <c r="X136" s="15">
        <v>18442</v>
      </c>
      <c r="Y136" s="15">
        <v>7071</v>
      </c>
      <c r="Z136" s="4" t="s">
        <v>611</v>
      </c>
    </row>
    <row r="137" spans="1:26">
      <c r="A137" s="10">
        <v>393</v>
      </c>
      <c r="B137" s="11" t="s">
        <v>744</v>
      </c>
      <c r="C137" s="11">
        <v>894811</v>
      </c>
      <c r="D137" s="11">
        <v>879807</v>
      </c>
      <c r="E137" s="19">
        <v>12423</v>
      </c>
      <c r="F137" s="11">
        <v>811432</v>
      </c>
      <c r="G137" s="11">
        <v>12423</v>
      </c>
      <c r="H137" s="11">
        <v>44782</v>
      </c>
      <c r="I137" s="11">
        <v>0</v>
      </c>
      <c r="J137" s="11">
        <v>21996</v>
      </c>
      <c r="K137" s="11">
        <v>0</v>
      </c>
      <c r="L137" s="11">
        <v>0</v>
      </c>
      <c r="M137" s="11">
        <v>0</v>
      </c>
      <c r="N137" s="11">
        <v>0</v>
      </c>
      <c r="O137" s="15">
        <v>1597</v>
      </c>
      <c r="P137" s="4">
        <v>0</v>
      </c>
      <c r="R137" s="4" t="s">
        <v>630</v>
      </c>
      <c r="S137" s="15">
        <v>14182</v>
      </c>
      <c r="T137" s="15">
        <v>9819</v>
      </c>
      <c r="U137" s="15">
        <v>4180</v>
      </c>
      <c r="V137" s="4" t="s">
        <v>611</v>
      </c>
      <c r="W137" s="4" t="s">
        <v>611</v>
      </c>
      <c r="X137" s="15">
        <v>9400</v>
      </c>
      <c r="Y137" s="15">
        <v>104351</v>
      </c>
      <c r="Z137" s="4" t="s">
        <v>611</v>
      </c>
    </row>
    <row r="138" spans="1:26">
      <c r="A138" s="10">
        <v>394</v>
      </c>
      <c r="B138" s="11" t="s">
        <v>745</v>
      </c>
      <c r="C138" s="11">
        <v>27717342</v>
      </c>
      <c r="D138" s="11">
        <v>28606450</v>
      </c>
      <c r="E138" s="19">
        <v>430330</v>
      </c>
      <c r="F138" s="11">
        <v>26200780</v>
      </c>
      <c r="G138" s="11">
        <v>363501</v>
      </c>
      <c r="H138" s="11">
        <v>1556648</v>
      </c>
      <c r="I138" s="11">
        <v>66753</v>
      </c>
      <c r="J138" s="11">
        <v>105396</v>
      </c>
      <c r="K138" s="11">
        <v>76</v>
      </c>
      <c r="L138" s="11">
        <v>392398</v>
      </c>
      <c r="M138" s="11">
        <v>0</v>
      </c>
      <c r="N138" s="11">
        <v>0</v>
      </c>
      <c r="O138" s="15">
        <v>351228</v>
      </c>
      <c r="P138" s="4">
        <v>0</v>
      </c>
      <c r="R138" s="15">
        <v>37846</v>
      </c>
      <c r="S138" s="15">
        <v>8841</v>
      </c>
      <c r="T138" s="4" t="s">
        <v>611</v>
      </c>
      <c r="U138" s="4" t="s">
        <v>611</v>
      </c>
      <c r="V138" s="4" t="s">
        <v>611</v>
      </c>
      <c r="W138" s="4" t="s">
        <v>611</v>
      </c>
      <c r="X138" s="15">
        <v>6511</v>
      </c>
      <c r="Y138" s="15">
        <v>11618</v>
      </c>
      <c r="Z138" s="4" t="s">
        <v>611</v>
      </c>
    </row>
    <row r="139" spans="1:26">
      <c r="A139" s="10">
        <v>396</v>
      </c>
      <c r="B139" s="11" t="s">
        <v>746</v>
      </c>
      <c r="C139" s="11">
        <v>11595542</v>
      </c>
      <c r="D139" s="11">
        <v>11453283</v>
      </c>
      <c r="E139" s="19">
        <v>223157</v>
      </c>
      <c r="F139" s="11">
        <v>10876082</v>
      </c>
      <c r="G139" s="11">
        <v>209083</v>
      </c>
      <c r="H139" s="11">
        <v>446507</v>
      </c>
      <c r="I139" s="11">
        <v>14074</v>
      </c>
      <c r="J139" s="11">
        <v>50030</v>
      </c>
      <c r="K139" s="11">
        <v>0</v>
      </c>
      <c r="L139" s="11">
        <v>18566</v>
      </c>
      <c r="M139" s="11">
        <v>0</v>
      </c>
      <c r="N139" s="11">
        <v>0</v>
      </c>
      <c r="O139" s="15">
        <v>62098</v>
      </c>
      <c r="P139" s="4">
        <v>0</v>
      </c>
      <c r="R139" s="15">
        <v>2017</v>
      </c>
      <c r="S139" s="15">
        <v>30711</v>
      </c>
      <c r="T139" s="4" t="s">
        <v>611</v>
      </c>
      <c r="U139" s="15">
        <v>12642</v>
      </c>
      <c r="V139" s="4" t="s">
        <v>611</v>
      </c>
      <c r="W139" s="4" t="s">
        <v>611</v>
      </c>
      <c r="X139" s="4" t="s">
        <v>611</v>
      </c>
      <c r="Y139" s="15">
        <v>8815</v>
      </c>
      <c r="Z139" s="4" t="s">
        <v>611</v>
      </c>
    </row>
    <row r="140" spans="1:26">
      <c r="A140" s="10">
        <v>397</v>
      </c>
      <c r="B140" s="11" t="s">
        <v>747</v>
      </c>
      <c r="C140" s="11">
        <v>3632524</v>
      </c>
      <c r="D140" s="11">
        <v>3514346</v>
      </c>
      <c r="E140" s="19">
        <v>68857</v>
      </c>
      <c r="F140" s="11">
        <v>3124185</v>
      </c>
      <c r="G140" s="11">
        <v>46370</v>
      </c>
      <c r="H140" s="11">
        <v>285781</v>
      </c>
      <c r="I140" s="11">
        <v>1247</v>
      </c>
      <c r="J140" s="11">
        <v>52873</v>
      </c>
      <c r="K140" s="11">
        <v>0</v>
      </c>
      <c r="L140" s="11">
        <v>37959</v>
      </c>
      <c r="M140" s="11">
        <v>21240</v>
      </c>
      <c r="N140" s="11">
        <v>0</v>
      </c>
      <c r="O140" s="15">
        <v>13548</v>
      </c>
      <c r="P140" s="4">
        <v>0</v>
      </c>
      <c r="R140" s="15">
        <v>1519</v>
      </c>
      <c r="S140" s="15">
        <v>13517</v>
      </c>
      <c r="T140" s="15">
        <v>18307</v>
      </c>
      <c r="U140" s="15">
        <v>22150</v>
      </c>
      <c r="V140" s="4" t="s">
        <v>611</v>
      </c>
      <c r="W140" s="4" t="s">
        <v>611</v>
      </c>
      <c r="X140" s="4" t="s">
        <v>611</v>
      </c>
      <c r="Y140" s="4" t="s">
        <v>611</v>
      </c>
      <c r="Z140" s="4" t="s">
        <v>611</v>
      </c>
    </row>
    <row r="141" spans="1:26">
      <c r="A141" s="10">
        <v>398</v>
      </c>
      <c r="B141" s="11" t="s">
        <v>748</v>
      </c>
      <c r="C141" s="11">
        <v>13267695</v>
      </c>
      <c r="D141" s="11">
        <v>11094250</v>
      </c>
      <c r="E141" s="19">
        <v>276549</v>
      </c>
      <c r="F141" s="11">
        <v>10085976</v>
      </c>
      <c r="G141" s="11">
        <v>252231</v>
      </c>
      <c r="H141" s="11">
        <v>441360</v>
      </c>
      <c r="I141" s="11">
        <v>1799</v>
      </c>
      <c r="J141" s="11">
        <v>54525</v>
      </c>
      <c r="K141" s="11">
        <v>0</v>
      </c>
      <c r="L141" s="11">
        <v>9965</v>
      </c>
      <c r="M141" s="11">
        <v>22519</v>
      </c>
      <c r="N141" s="11">
        <v>0</v>
      </c>
      <c r="O141" s="15">
        <v>502424</v>
      </c>
      <c r="P141" s="4">
        <v>0</v>
      </c>
      <c r="R141" s="15">
        <v>7848</v>
      </c>
      <c r="S141" s="15">
        <v>25919</v>
      </c>
      <c r="T141" s="4" t="s">
        <v>611</v>
      </c>
      <c r="U141" s="4" t="s">
        <v>611</v>
      </c>
      <c r="V141" s="4" t="s">
        <v>611</v>
      </c>
      <c r="W141" s="4" t="s">
        <v>611</v>
      </c>
      <c r="X141" s="15">
        <v>5786</v>
      </c>
      <c r="Y141" s="4" t="s">
        <v>611</v>
      </c>
      <c r="Z141" s="4" t="s">
        <v>611</v>
      </c>
    </row>
    <row r="142" spans="1:26">
      <c r="A142" s="10">
        <v>399</v>
      </c>
      <c r="B142" s="11" t="s">
        <v>749</v>
      </c>
      <c r="C142" s="11">
        <v>3658213</v>
      </c>
      <c r="D142" s="11">
        <v>3414412</v>
      </c>
      <c r="E142" s="19">
        <v>66018</v>
      </c>
      <c r="F142" s="11">
        <v>3097259</v>
      </c>
      <c r="G142" s="11">
        <v>63109</v>
      </c>
      <c r="H142" s="11">
        <v>213572</v>
      </c>
      <c r="I142" s="11">
        <v>576</v>
      </c>
      <c r="J142" s="11">
        <v>-7722</v>
      </c>
      <c r="K142" s="11">
        <v>0</v>
      </c>
      <c r="L142" s="11">
        <v>3701</v>
      </c>
      <c r="M142" s="11">
        <v>2333</v>
      </c>
      <c r="N142" s="11">
        <v>0</v>
      </c>
      <c r="O142" s="15">
        <v>107602</v>
      </c>
      <c r="P142" s="4">
        <v>0</v>
      </c>
      <c r="R142" s="4">
        <v>968</v>
      </c>
      <c r="S142" s="15">
        <v>116290</v>
      </c>
      <c r="T142" s="15">
        <v>87035</v>
      </c>
      <c r="U142" s="15">
        <v>23177</v>
      </c>
      <c r="V142" s="4" t="s">
        <v>611</v>
      </c>
      <c r="W142" s="4" t="s">
        <v>611</v>
      </c>
      <c r="X142" s="15">
        <v>23095</v>
      </c>
      <c r="Y142" s="15">
        <v>94087</v>
      </c>
      <c r="Z142" s="4" t="s">
        <v>611</v>
      </c>
    </row>
    <row r="143" spans="1:26">
      <c r="A143" s="10">
        <v>400</v>
      </c>
      <c r="B143" s="11" t="s">
        <v>750</v>
      </c>
      <c r="C143" s="11">
        <v>24343997</v>
      </c>
      <c r="D143" s="11">
        <v>23829001</v>
      </c>
      <c r="E143" s="19">
        <v>693479</v>
      </c>
      <c r="F143" s="11">
        <v>22703131</v>
      </c>
      <c r="G143" s="11">
        <v>670191</v>
      </c>
      <c r="H143" s="11">
        <v>693431</v>
      </c>
      <c r="I143" s="11">
        <v>6059</v>
      </c>
      <c r="J143" s="11">
        <v>44260</v>
      </c>
      <c r="K143" s="11">
        <v>10829</v>
      </c>
      <c r="L143" s="11">
        <v>53236</v>
      </c>
      <c r="M143" s="11">
        <v>6400</v>
      </c>
      <c r="N143" s="11">
        <v>0</v>
      </c>
      <c r="O143" s="15">
        <v>334943</v>
      </c>
      <c r="P143" s="4">
        <v>0</v>
      </c>
      <c r="R143" s="15">
        <v>1629</v>
      </c>
      <c r="S143" s="15">
        <v>27090</v>
      </c>
      <c r="T143" s="4" t="s">
        <v>611</v>
      </c>
      <c r="U143" s="15">
        <v>23142</v>
      </c>
      <c r="V143" s="4" t="s">
        <v>611</v>
      </c>
      <c r="W143" s="4" t="s">
        <v>611</v>
      </c>
      <c r="X143" s="15">
        <v>6054</v>
      </c>
      <c r="Y143" s="15">
        <v>78467</v>
      </c>
      <c r="Z143" s="4" t="s">
        <v>611</v>
      </c>
    </row>
    <row r="144" spans="1:26">
      <c r="A144" s="10">
        <v>402</v>
      </c>
      <c r="B144" s="11" t="s">
        <v>751</v>
      </c>
      <c r="C144" s="11">
        <v>29029487</v>
      </c>
      <c r="D144" s="11">
        <v>31977106</v>
      </c>
      <c r="E144" s="19">
        <v>515137</v>
      </c>
      <c r="F144" s="11">
        <v>29195533</v>
      </c>
      <c r="G144" s="11">
        <v>487507</v>
      </c>
      <c r="H144" s="11">
        <v>1773710</v>
      </c>
      <c r="I144" s="11">
        <v>9507</v>
      </c>
      <c r="J144" s="11">
        <v>251643</v>
      </c>
      <c r="K144" s="11">
        <v>0</v>
      </c>
      <c r="L144" s="11">
        <v>221523</v>
      </c>
      <c r="M144" s="11">
        <v>17921</v>
      </c>
      <c r="N144" s="11">
        <v>202</v>
      </c>
      <c r="O144" s="15">
        <v>534697</v>
      </c>
      <c r="P144" s="4">
        <v>0</v>
      </c>
      <c r="R144" s="15">
        <v>25814</v>
      </c>
      <c r="S144" s="15">
        <v>73363</v>
      </c>
      <c r="T144" s="15">
        <v>226041</v>
      </c>
      <c r="U144" s="15">
        <v>142136</v>
      </c>
      <c r="V144" s="4" t="s">
        <v>611</v>
      </c>
      <c r="W144" s="4" t="s">
        <v>611</v>
      </c>
      <c r="X144" s="4" t="s">
        <v>611</v>
      </c>
      <c r="Y144" s="15">
        <v>160191</v>
      </c>
      <c r="Z144" s="4" t="s">
        <v>611</v>
      </c>
    </row>
    <row r="145" spans="1:26">
      <c r="A145" s="10">
        <v>405</v>
      </c>
      <c r="B145" s="11" t="s">
        <v>752</v>
      </c>
      <c r="C145" s="11">
        <v>24059844</v>
      </c>
      <c r="D145" s="11">
        <v>22823408</v>
      </c>
      <c r="E145" s="19">
        <v>673106</v>
      </c>
      <c r="F145" s="11">
        <v>20515075</v>
      </c>
      <c r="G145" s="11">
        <v>675419</v>
      </c>
      <c r="H145" s="11">
        <v>1228353</v>
      </c>
      <c r="I145" s="11">
        <v>-11424</v>
      </c>
      <c r="J145" s="11">
        <v>111017</v>
      </c>
      <c r="K145" s="11">
        <v>1955</v>
      </c>
      <c r="L145" s="11">
        <v>301123</v>
      </c>
      <c r="M145" s="11">
        <v>5677</v>
      </c>
      <c r="N145" s="11">
        <v>0</v>
      </c>
      <c r="O145" s="15">
        <v>667840</v>
      </c>
      <c r="P145" s="15">
        <v>1479</v>
      </c>
      <c r="R145" s="15">
        <v>22658</v>
      </c>
      <c r="S145" s="4" t="s">
        <v>611</v>
      </c>
      <c r="T145" s="4" t="s">
        <v>611</v>
      </c>
      <c r="U145" s="15">
        <v>4162</v>
      </c>
      <c r="V145" s="4" t="s">
        <v>611</v>
      </c>
      <c r="W145" s="4" t="s">
        <v>611</v>
      </c>
      <c r="X145" s="15">
        <v>1467</v>
      </c>
      <c r="Y145" s="15">
        <v>20297</v>
      </c>
      <c r="Z145" s="4" t="s">
        <v>611</v>
      </c>
    </row>
    <row r="146" spans="1:26">
      <c r="A146" s="10">
        <v>406</v>
      </c>
      <c r="B146" s="11" t="s">
        <v>753</v>
      </c>
      <c r="C146" s="11">
        <v>11316140</v>
      </c>
      <c r="D146" s="11">
        <v>11047545</v>
      </c>
      <c r="E146" s="19">
        <v>339607</v>
      </c>
      <c r="F146" s="11">
        <v>10084559</v>
      </c>
      <c r="G146" s="11">
        <v>328776</v>
      </c>
      <c r="H146" s="11">
        <v>682791</v>
      </c>
      <c r="I146" s="11">
        <v>3104</v>
      </c>
      <c r="J146" s="11">
        <v>97910</v>
      </c>
      <c r="K146" s="11">
        <v>1056</v>
      </c>
      <c r="L146" s="11">
        <v>14620</v>
      </c>
      <c r="M146" s="11">
        <v>6671</v>
      </c>
      <c r="N146" s="11">
        <v>0</v>
      </c>
      <c r="O146" s="15">
        <v>167665</v>
      </c>
      <c r="P146" s="4">
        <v>0</v>
      </c>
      <c r="R146" s="15">
        <v>13654</v>
      </c>
      <c r="S146" s="15">
        <v>13316</v>
      </c>
      <c r="T146" s="4" t="s">
        <v>611</v>
      </c>
      <c r="U146" s="15">
        <v>10464</v>
      </c>
      <c r="V146" s="4" t="s">
        <v>611</v>
      </c>
      <c r="W146" s="4" t="s">
        <v>611</v>
      </c>
      <c r="X146" s="15">
        <v>1650</v>
      </c>
      <c r="Y146" s="15">
        <v>17331</v>
      </c>
      <c r="Z146" s="4" t="s">
        <v>611</v>
      </c>
    </row>
    <row r="147" spans="1:26">
      <c r="A147" s="10">
        <v>415</v>
      </c>
      <c r="B147" s="11" t="s">
        <v>754</v>
      </c>
      <c r="C147" s="11">
        <v>1688940</v>
      </c>
      <c r="D147" s="11">
        <v>1805703</v>
      </c>
      <c r="E147" s="19">
        <v>32243</v>
      </c>
      <c r="F147" s="11">
        <v>1612257</v>
      </c>
      <c r="G147" s="11">
        <v>32020</v>
      </c>
      <c r="H147" s="11">
        <v>141286</v>
      </c>
      <c r="I147" s="11">
        <v>0</v>
      </c>
      <c r="J147" s="11">
        <v>37210</v>
      </c>
      <c r="K147" s="11">
        <v>0</v>
      </c>
      <c r="L147" s="11">
        <v>7727</v>
      </c>
      <c r="M147" s="11">
        <v>223</v>
      </c>
      <c r="N147" s="11">
        <v>0</v>
      </c>
      <c r="O147" s="15">
        <v>7223</v>
      </c>
      <c r="P147" s="4">
        <v>0</v>
      </c>
      <c r="R147" s="15">
        <v>3291</v>
      </c>
      <c r="S147" s="15">
        <v>36015</v>
      </c>
      <c r="T147" s="15">
        <v>125000</v>
      </c>
      <c r="U147" s="15">
        <v>11021</v>
      </c>
      <c r="V147" s="4" t="s">
        <v>611</v>
      </c>
      <c r="W147" s="4" t="s">
        <v>611</v>
      </c>
      <c r="X147" s="4">
        <v>824</v>
      </c>
      <c r="Y147" s="15">
        <v>53388</v>
      </c>
      <c r="Z147" s="4" t="s">
        <v>611</v>
      </c>
    </row>
    <row r="148" spans="1:26">
      <c r="A148" s="10">
        <v>416</v>
      </c>
      <c r="B148" s="11" t="s">
        <v>755</v>
      </c>
      <c r="C148" s="11">
        <v>4510348</v>
      </c>
      <c r="D148" s="11">
        <v>4352469</v>
      </c>
      <c r="E148" s="19">
        <v>0</v>
      </c>
      <c r="F148" s="11">
        <v>3796884</v>
      </c>
      <c r="G148" s="11">
        <v>0</v>
      </c>
      <c r="H148" s="11">
        <v>279897</v>
      </c>
      <c r="I148" s="11">
        <v>0</v>
      </c>
      <c r="J148" s="11">
        <v>66141</v>
      </c>
      <c r="K148" s="11">
        <v>0</v>
      </c>
      <c r="L148" s="11">
        <v>29111</v>
      </c>
      <c r="M148" s="11">
        <v>0</v>
      </c>
      <c r="N148" s="11">
        <v>0</v>
      </c>
      <c r="O148" s="15">
        <v>180436</v>
      </c>
      <c r="P148" s="4">
        <v>0</v>
      </c>
      <c r="R148" s="15">
        <v>6853</v>
      </c>
      <c r="S148" s="15">
        <v>35442</v>
      </c>
      <c r="T148" s="15">
        <v>27214</v>
      </c>
      <c r="U148" s="15">
        <v>6525</v>
      </c>
      <c r="V148" s="4" t="s">
        <v>611</v>
      </c>
      <c r="W148" s="4" t="s">
        <v>611</v>
      </c>
      <c r="X148" s="15">
        <v>15952</v>
      </c>
      <c r="Y148" s="15">
        <v>52495</v>
      </c>
      <c r="Z148" s="4" t="s">
        <v>611</v>
      </c>
    </row>
    <row r="149" spans="1:26">
      <c r="A149" s="10">
        <v>417</v>
      </c>
      <c r="B149" s="11" t="s">
        <v>756</v>
      </c>
      <c r="C149" s="11">
        <v>1561194</v>
      </c>
      <c r="D149" s="11">
        <v>1669091</v>
      </c>
      <c r="E149" s="19">
        <v>14446</v>
      </c>
      <c r="F149" s="11">
        <v>1504080</v>
      </c>
      <c r="G149" s="11">
        <v>13449</v>
      </c>
      <c r="H149" s="11">
        <v>95599</v>
      </c>
      <c r="I149" s="11">
        <v>0</v>
      </c>
      <c r="J149" s="11">
        <v>40532</v>
      </c>
      <c r="K149" s="11">
        <v>997</v>
      </c>
      <c r="L149" s="11">
        <v>0</v>
      </c>
      <c r="M149" s="11">
        <v>0</v>
      </c>
      <c r="N149" s="11">
        <v>0</v>
      </c>
      <c r="O149" s="15">
        <v>28880</v>
      </c>
      <c r="P149" s="4">
        <v>0</v>
      </c>
      <c r="R149" s="15">
        <v>4595</v>
      </c>
      <c r="S149" s="15">
        <v>138480</v>
      </c>
      <c r="T149" s="15">
        <v>113292</v>
      </c>
      <c r="U149" s="15">
        <v>19275</v>
      </c>
      <c r="V149" s="4" t="s">
        <v>611</v>
      </c>
      <c r="W149" s="4" t="s">
        <v>611</v>
      </c>
      <c r="X149" s="15">
        <v>23712</v>
      </c>
      <c r="Y149" s="15">
        <v>254317</v>
      </c>
      <c r="Z149" s="4" t="s">
        <v>611</v>
      </c>
    </row>
    <row r="150" spans="1:26">
      <c r="A150" s="10">
        <v>420</v>
      </c>
      <c r="B150" s="11" t="s">
        <v>757</v>
      </c>
      <c r="C150" s="11">
        <v>7871860</v>
      </c>
      <c r="D150" s="11">
        <v>7749148</v>
      </c>
      <c r="E150" s="19">
        <v>105716</v>
      </c>
      <c r="F150" s="11">
        <v>6645013</v>
      </c>
      <c r="G150" s="11">
        <v>97437</v>
      </c>
      <c r="H150" s="11">
        <v>613621</v>
      </c>
      <c r="I150" s="11">
        <v>3776</v>
      </c>
      <c r="J150" s="11">
        <v>60086</v>
      </c>
      <c r="K150" s="11">
        <v>0</v>
      </c>
      <c r="L150" s="11">
        <v>96043</v>
      </c>
      <c r="M150" s="11">
        <v>4503</v>
      </c>
      <c r="N150" s="11">
        <v>0</v>
      </c>
      <c r="O150" s="15">
        <v>334385</v>
      </c>
      <c r="P150" s="4">
        <v>0</v>
      </c>
      <c r="R150" s="15">
        <v>13390</v>
      </c>
      <c r="S150" s="4" t="s">
        <v>611</v>
      </c>
      <c r="T150" s="15">
        <v>15600</v>
      </c>
      <c r="U150" s="15">
        <v>4350</v>
      </c>
      <c r="V150" s="4" t="s">
        <v>611</v>
      </c>
      <c r="W150" s="4" t="s">
        <v>611</v>
      </c>
      <c r="X150" s="4" t="s">
        <v>611</v>
      </c>
      <c r="Y150" s="15">
        <v>5822</v>
      </c>
      <c r="Z150" s="4" t="s">
        <v>611</v>
      </c>
    </row>
    <row r="151" spans="1:26">
      <c r="A151" s="10">
        <v>431</v>
      </c>
      <c r="B151" s="11" t="s">
        <v>758</v>
      </c>
      <c r="C151" s="11">
        <v>1197381</v>
      </c>
      <c r="D151" s="11">
        <v>1417044</v>
      </c>
      <c r="E151" s="19">
        <v>72671</v>
      </c>
      <c r="F151" s="11">
        <v>1311006</v>
      </c>
      <c r="G151" s="11">
        <v>71471</v>
      </c>
      <c r="H151" s="11">
        <v>86986</v>
      </c>
      <c r="I151" s="11">
        <v>0</v>
      </c>
      <c r="J151" s="11">
        <v>7049</v>
      </c>
      <c r="K151" s="11">
        <v>0</v>
      </c>
      <c r="L151" s="11">
        <v>0</v>
      </c>
      <c r="M151" s="11">
        <v>1200</v>
      </c>
      <c r="N151" s="11">
        <v>0</v>
      </c>
      <c r="O151" s="15">
        <v>12003</v>
      </c>
      <c r="P151" s="4">
        <v>0</v>
      </c>
      <c r="R151" s="15">
        <v>1857</v>
      </c>
      <c r="S151" s="15">
        <v>235236</v>
      </c>
      <c r="T151" s="15">
        <v>206147</v>
      </c>
      <c r="U151" s="4" t="s">
        <v>611</v>
      </c>
      <c r="V151" s="4" t="s">
        <v>611</v>
      </c>
      <c r="W151" s="4" t="s">
        <v>611</v>
      </c>
      <c r="X151" s="15">
        <v>42763</v>
      </c>
      <c r="Y151" s="15">
        <v>304455</v>
      </c>
      <c r="Z151" s="4" t="s">
        <v>611</v>
      </c>
    </row>
    <row r="152" spans="1:26">
      <c r="A152" s="10">
        <v>432</v>
      </c>
      <c r="B152" s="11" t="s">
        <v>759</v>
      </c>
      <c r="C152" s="11">
        <v>1537076</v>
      </c>
      <c r="D152" s="11">
        <v>1343294</v>
      </c>
      <c r="E152" s="19">
        <v>96142</v>
      </c>
      <c r="F152" s="11">
        <v>1237556</v>
      </c>
      <c r="G152" s="11">
        <v>96142</v>
      </c>
      <c r="H152" s="11">
        <v>7415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5">
        <v>98323</v>
      </c>
      <c r="P152" s="4">
        <v>0</v>
      </c>
      <c r="R152" s="4">
        <v>101</v>
      </c>
      <c r="S152" s="15">
        <v>70586</v>
      </c>
      <c r="T152" s="4" t="s">
        <v>611</v>
      </c>
      <c r="U152" s="15">
        <v>7254</v>
      </c>
      <c r="V152" s="4" t="s">
        <v>611</v>
      </c>
      <c r="W152" s="4" t="s">
        <v>611</v>
      </c>
      <c r="X152" s="15">
        <v>45705</v>
      </c>
      <c r="Y152" s="15">
        <v>29220</v>
      </c>
      <c r="Z152" s="4" t="s">
        <v>611</v>
      </c>
    </row>
    <row r="153" spans="1:26">
      <c r="A153" s="10">
        <v>437</v>
      </c>
      <c r="B153" s="11" t="s">
        <v>760</v>
      </c>
      <c r="C153" s="11">
        <v>2333424</v>
      </c>
      <c r="D153" s="11">
        <v>2513727</v>
      </c>
      <c r="E153" s="19">
        <v>52391</v>
      </c>
      <c r="F153" s="11">
        <v>2273566</v>
      </c>
      <c r="G153" s="11">
        <v>43747</v>
      </c>
      <c r="H153" s="11">
        <v>196895</v>
      </c>
      <c r="I153" s="11">
        <v>1664</v>
      </c>
      <c r="J153" s="11">
        <v>9126</v>
      </c>
      <c r="K153" s="11">
        <v>0</v>
      </c>
      <c r="L153" s="11">
        <v>8980</v>
      </c>
      <c r="M153" s="11">
        <v>6980</v>
      </c>
      <c r="N153" s="11">
        <v>0</v>
      </c>
      <c r="O153" s="15">
        <v>25160</v>
      </c>
      <c r="P153" s="4">
        <v>0</v>
      </c>
      <c r="R153" s="4">
        <v>151</v>
      </c>
      <c r="S153" s="15">
        <v>82060</v>
      </c>
      <c r="T153" s="4" t="s">
        <v>611</v>
      </c>
      <c r="U153" s="15">
        <v>29596</v>
      </c>
      <c r="V153" s="4" t="s">
        <v>611</v>
      </c>
      <c r="W153" s="4" t="s">
        <v>611</v>
      </c>
      <c r="X153" s="15">
        <v>26672</v>
      </c>
      <c r="Y153" s="15">
        <v>98704</v>
      </c>
      <c r="Z153" s="4" t="s">
        <v>611</v>
      </c>
    </row>
    <row r="154" spans="1:26">
      <c r="A154" s="10">
        <v>439</v>
      </c>
      <c r="B154" s="11" t="s">
        <v>761</v>
      </c>
      <c r="C154" s="11">
        <v>23216057</v>
      </c>
      <c r="D154" s="11">
        <v>22530909</v>
      </c>
      <c r="E154" s="19">
        <v>450524</v>
      </c>
      <c r="F154" s="11">
        <v>20692989</v>
      </c>
      <c r="G154" s="11">
        <v>416660</v>
      </c>
      <c r="H154" s="11">
        <v>1355323</v>
      </c>
      <c r="I154" s="11">
        <v>23049</v>
      </c>
      <c r="J154" s="11">
        <v>228243</v>
      </c>
      <c r="K154" s="11">
        <v>354</v>
      </c>
      <c r="L154" s="11">
        <v>51971</v>
      </c>
      <c r="M154" s="11">
        <v>10461</v>
      </c>
      <c r="N154" s="11">
        <v>0</v>
      </c>
      <c r="O154" s="15">
        <v>202383</v>
      </c>
      <c r="P154" s="4">
        <v>0</v>
      </c>
      <c r="R154" s="15">
        <v>14576</v>
      </c>
      <c r="S154" s="4" t="s">
        <v>611</v>
      </c>
      <c r="T154" s="4" t="s">
        <v>611</v>
      </c>
      <c r="U154" s="15">
        <v>6323</v>
      </c>
      <c r="V154" s="4" t="s">
        <v>611</v>
      </c>
      <c r="W154" s="4" t="s">
        <v>611</v>
      </c>
      <c r="X154" s="15">
        <v>31827</v>
      </c>
      <c r="Y154" s="15">
        <v>27260</v>
      </c>
      <c r="Z154" s="4" t="s">
        <v>611</v>
      </c>
    </row>
    <row r="155" spans="1:26">
      <c r="A155" s="10">
        <v>441</v>
      </c>
      <c r="B155" s="11" t="s">
        <v>762</v>
      </c>
      <c r="C155" s="11">
        <v>8531021</v>
      </c>
      <c r="D155" s="11">
        <v>7423252</v>
      </c>
      <c r="E155" s="19">
        <v>136083</v>
      </c>
      <c r="F155" s="11">
        <v>6754558</v>
      </c>
      <c r="G155" s="11">
        <v>128626</v>
      </c>
      <c r="H155" s="11">
        <v>489236</v>
      </c>
      <c r="I155" s="11">
        <v>2998</v>
      </c>
      <c r="J155" s="11">
        <v>37941</v>
      </c>
      <c r="K155" s="11">
        <v>483</v>
      </c>
      <c r="L155" s="11">
        <v>66025</v>
      </c>
      <c r="M155" s="11">
        <v>3976</v>
      </c>
      <c r="N155" s="11">
        <v>0</v>
      </c>
      <c r="O155" s="15">
        <v>75492</v>
      </c>
      <c r="P155" s="4">
        <v>0</v>
      </c>
      <c r="R155" s="15">
        <v>7312</v>
      </c>
      <c r="S155" s="15">
        <v>29379</v>
      </c>
      <c r="T155" s="15">
        <v>12500</v>
      </c>
      <c r="U155" s="15">
        <v>2616</v>
      </c>
      <c r="V155" s="4" t="s">
        <v>611</v>
      </c>
      <c r="W155" s="4" t="s">
        <v>611</v>
      </c>
      <c r="X155" s="4" t="s">
        <v>611</v>
      </c>
      <c r="Y155" s="15">
        <v>45180</v>
      </c>
      <c r="Z155" s="4" t="s">
        <v>611</v>
      </c>
    </row>
    <row r="156" spans="1:26">
      <c r="A156" s="10">
        <v>448</v>
      </c>
      <c r="B156" s="11" t="s">
        <v>763</v>
      </c>
      <c r="C156" s="11">
        <v>1673573</v>
      </c>
      <c r="D156" s="11">
        <v>1785810</v>
      </c>
      <c r="E156" s="19">
        <v>73291</v>
      </c>
      <c r="F156" s="11">
        <v>1565725</v>
      </c>
      <c r="G156" s="11">
        <v>70097</v>
      </c>
      <c r="H156" s="11">
        <v>46114</v>
      </c>
      <c r="I156" s="11">
        <v>0</v>
      </c>
      <c r="J156" s="11">
        <v>30052</v>
      </c>
      <c r="K156" s="11">
        <v>0</v>
      </c>
      <c r="L156" s="11">
        <v>51232</v>
      </c>
      <c r="M156" s="11">
        <v>3194</v>
      </c>
      <c r="N156" s="11">
        <v>0</v>
      </c>
      <c r="O156" s="15">
        <v>92687</v>
      </c>
      <c r="P156" s="4">
        <v>0</v>
      </c>
      <c r="R156" s="15">
        <v>1006</v>
      </c>
      <c r="S156" s="15">
        <v>124800</v>
      </c>
      <c r="T156" s="15">
        <v>166362</v>
      </c>
      <c r="U156" s="15">
        <v>76342</v>
      </c>
      <c r="V156" s="4" t="s">
        <v>611</v>
      </c>
      <c r="W156" s="4" t="s">
        <v>611</v>
      </c>
      <c r="X156" s="15">
        <v>49623</v>
      </c>
      <c r="Y156" s="15">
        <v>186955</v>
      </c>
      <c r="Z156" s="4" t="s">
        <v>611</v>
      </c>
    </row>
    <row r="157" spans="1:26">
      <c r="A157" s="10">
        <v>450</v>
      </c>
      <c r="B157" s="11" t="s">
        <v>764</v>
      </c>
      <c r="C157" s="11">
        <v>1818707</v>
      </c>
      <c r="D157" s="11">
        <v>2100668</v>
      </c>
      <c r="E157" s="19">
        <v>13762</v>
      </c>
      <c r="F157" s="11">
        <v>1851837</v>
      </c>
      <c r="G157" s="11">
        <v>13396</v>
      </c>
      <c r="H157" s="11">
        <v>125958</v>
      </c>
      <c r="I157" s="11">
        <v>0</v>
      </c>
      <c r="J157" s="11">
        <v>64401</v>
      </c>
      <c r="K157" s="11">
        <v>0</v>
      </c>
      <c r="L157" s="11">
        <v>36263</v>
      </c>
      <c r="M157" s="11">
        <v>366</v>
      </c>
      <c r="N157" s="11">
        <v>0</v>
      </c>
      <c r="O157" s="15">
        <v>22209</v>
      </c>
      <c r="P157" s="4">
        <v>0</v>
      </c>
      <c r="R157" s="15">
        <v>2246</v>
      </c>
      <c r="S157" s="15">
        <v>134345</v>
      </c>
      <c r="T157" s="15">
        <v>117482</v>
      </c>
      <c r="U157" s="15">
        <v>19937</v>
      </c>
      <c r="V157" s="4" t="s">
        <v>611</v>
      </c>
      <c r="W157" s="4" t="s">
        <v>611</v>
      </c>
      <c r="X157" s="15">
        <v>13499</v>
      </c>
      <c r="Y157" s="15">
        <v>174056</v>
      </c>
      <c r="Z157" s="4" t="s">
        <v>611</v>
      </c>
    </row>
    <row r="158" spans="1:26">
      <c r="A158" s="10">
        <v>451</v>
      </c>
      <c r="B158" s="11" t="s">
        <v>765</v>
      </c>
      <c r="C158" s="11">
        <v>5687384</v>
      </c>
      <c r="D158" s="11">
        <v>4553752</v>
      </c>
      <c r="E158" s="19">
        <v>89071</v>
      </c>
      <c r="F158" s="11">
        <v>4114080</v>
      </c>
      <c r="G158" s="11">
        <v>62375</v>
      </c>
      <c r="H158" s="11">
        <v>188137</v>
      </c>
      <c r="I158" s="11">
        <v>2127</v>
      </c>
      <c r="J158" s="11">
        <v>0</v>
      </c>
      <c r="K158" s="11">
        <v>0</v>
      </c>
      <c r="L158" s="11">
        <v>50376</v>
      </c>
      <c r="M158" s="11">
        <v>24569</v>
      </c>
      <c r="N158" s="11">
        <v>0</v>
      </c>
      <c r="O158" s="15">
        <v>201159</v>
      </c>
      <c r="P158" s="4">
        <v>0</v>
      </c>
      <c r="R158" s="15">
        <v>2201</v>
      </c>
      <c r="S158" s="15">
        <v>25523</v>
      </c>
      <c r="T158" s="15">
        <v>65001</v>
      </c>
      <c r="U158" s="15">
        <v>4518</v>
      </c>
      <c r="V158" s="4" t="s">
        <v>611</v>
      </c>
      <c r="W158" s="4" t="s">
        <v>611</v>
      </c>
      <c r="X158" s="4" t="s">
        <v>611</v>
      </c>
      <c r="Y158" s="15">
        <v>92149</v>
      </c>
      <c r="Z158" s="4" t="s">
        <v>611</v>
      </c>
    </row>
    <row r="159" spans="1:26">
      <c r="A159" s="10">
        <v>453</v>
      </c>
      <c r="B159" s="11" t="s">
        <v>766</v>
      </c>
      <c r="C159" s="11">
        <v>19409404</v>
      </c>
      <c r="D159" s="11">
        <v>20296062</v>
      </c>
      <c r="E159" s="19">
        <v>363296</v>
      </c>
      <c r="F159" s="11">
        <v>19043925</v>
      </c>
      <c r="G159" s="11">
        <v>305179</v>
      </c>
      <c r="H159" s="11">
        <v>941608</v>
      </c>
      <c r="I159" s="11">
        <v>5062</v>
      </c>
      <c r="J159" s="11">
        <v>111243</v>
      </c>
      <c r="K159" s="11">
        <v>0</v>
      </c>
      <c r="L159" s="11">
        <v>97137</v>
      </c>
      <c r="M159" s="11">
        <v>51667</v>
      </c>
      <c r="N159" s="11">
        <v>0</v>
      </c>
      <c r="O159" s="15">
        <v>102149</v>
      </c>
      <c r="P159" s="15">
        <v>1388</v>
      </c>
      <c r="R159" s="15">
        <v>2952</v>
      </c>
      <c r="S159" s="15">
        <v>173021</v>
      </c>
      <c r="T159" s="15">
        <v>70019</v>
      </c>
      <c r="U159" s="15">
        <v>36171</v>
      </c>
      <c r="V159" s="4" t="s">
        <v>611</v>
      </c>
      <c r="W159" s="4" t="s">
        <v>611</v>
      </c>
      <c r="X159" s="15">
        <v>85999</v>
      </c>
      <c r="Y159" s="15">
        <v>141497</v>
      </c>
      <c r="Z159" s="4" t="s">
        <v>611</v>
      </c>
    </row>
    <row r="160" spans="1:26">
      <c r="A160" s="10">
        <v>457</v>
      </c>
      <c r="B160" s="11" t="s">
        <v>767</v>
      </c>
      <c r="C160" s="11">
        <v>5664501</v>
      </c>
      <c r="D160" s="11">
        <v>5581598</v>
      </c>
      <c r="E160" s="19">
        <v>144850</v>
      </c>
      <c r="F160" s="11">
        <v>4776527</v>
      </c>
      <c r="G160" s="11">
        <v>137136</v>
      </c>
      <c r="H160" s="11">
        <v>555782</v>
      </c>
      <c r="I160" s="11">
        <v>3977</v>
      </c>
      <c r="J160" s="11">
        <v>68435</v>
      </c>
      <c r="K160" s="11">
        <v>0</v>
      </c>
      <c r="L160" s="11">
        <v>41949</v>
      </c>
      <c r="M160" s="11">
        <v>3737</v>
      </c>
      <c r="N160" s="11">
        <v>0</v>
      </c>
      <c r="O160" s="15">
        <v>138905</v>
      </c>
      <c r="P160" s="4">
        <v>0</v>
      </c>
      <c r="R160" s="15">
        <v>3133</v>
      </c>
      <c r="S160" s="15">
        <v>128652</v>
      </c>
      <c r="T160" s="15">
        <v>94728</v>
      </c>
      <c r="U160" s="15">
        <v>73507</v>
      </c>
      <c r="V160" s="4" t="s">
        <v>611</v>
      </c>
      <c r="W160" s="4" t="s">
        <v>611</v>
      </c>
      <c r="X160" s="15">
        <v>99661</v>
      </c>
      <c r="Y160" s="15">
        <v>106443</v>
      </c>
      <c r="Z160" s="4" t="s">
        <v>611</v>
      </c>
    </row>
    <row r="161" spans="1:26">
      <c r="A161" s="10">
        <v>473</v>
      </c>
      <c r="B161" s="11" t="s">
        <v>768</v>
      </c>
      <c r="C161" s="11">
        <v>5405130</v>
      </c>
      <c r="D161" s="11">
        <v>5690046</v>
      </c>
      <c r="E161" s="19">
        <v>170485</v>
      </c>
      <c r="F161" s="11">
        <v>5273260</v>
      </c>
      <c r="G161" s="11">
        <v>163615</v>
      </c>
      <c r="H161" s="11">
        <v>259208</v>
      </c>
      <c r="I161" s="11">
        <v>3930</v>
      </c>
      <c r="J161" s="11">
        <v>34071</v>
      </c>
      <c r="K161" s="11">
        <v>0</v>
      </c>
      <c r="L161" s="11">
        <v>90654</v>
      </c>
      <c r="M161" s="11">
        <v>2940</v>
      </c>
      <c r="N161" s="11">
        <v>0</v>
      </c>
      <c r="O161" s="15">
        <v>32853</v>
      </c>
      <c r="P161" s="4">
        <v>0</v>
      </c>
      <c r="R161" s="15">
        <v>5987</v>
      </c>
      <c r="S161" s="15">
        <v>11903</v>
      </c>
      <c r="T161" s="15">
        <v>327778</v>
      </c>
      <c r="U161" s="15">
        <v>36809</v>
      </c>
      <c r="V161" s="4" t="s">
        <v>611</v>
      </c>
      <c r="W161" s="4" t="s">
        <v>611</v>
      </c>
      <c r="X161" s="15">
        <v>1451</v>
      </c>
      <c r="Y161" s="15">
        <v>348812</v>
      </c>
      <c r="Z161" s="4" t="s">
        <v>611</v>
      </c>
    </row>
    <row r="162" spans="1:26">
      <c r="A162" s="10">
        <v>479</v>
      </c>
      <c r="B162" s="11" t="s">
        <v>769</v>
      </c>
      <c r="C162" s="11">
        <v>57952585</v>
      </c>
      <c r="D162" s="11">
        <v>57498486</v>
      </c>
      <c r="E162" s="19">
        <v>1203527</v>
      </c>
      <c r="F162" s="11">
        <v>53805029</v>
      </c>
      <c r="G162" s="11">
        <v>1136425</v>
      </c>
      <c r="H162" s="11">
        <v>2812410</v>
      </c>
      <c r="I162" s="11">
        <v>45603</v>
      </c>
      <c r="J162" s="11">
        <v>317144</v>
      </c>
      <c r="K162" s="11">
        <v>279</v>
      </c>
      <c r="L162" s="11">
        <v>199268</v>
      </c>
      <c r="M162" s="11">
        <v>21220</v>
      </c>
      <c r="N162" s="11">
        <v>0</v>
      </c>
      <c r="O162" s="15">
        <v>364635</v>
      </c>
      <c r="P162" s="4">
        <v>0</v>
      </c>
      <c r="R162" s="15">
        <v>40541</v>
      </c>
      <c r="S162" s="15">
        <v>37632</v>
      </c>
      <c r="T162" s="15">
        <v>18494</v>
      </c>
      <c r="U162" s="15">
        <v>15191</v>
      </c>
      <c r="V162" s="4" t="s">
        <v>611</v>
      </c>
      <c r="W162" s="4" t="s">
        <v>611</v>
      </c>
      <c r="X162" s="15">
        <v>9837</v>
      </c>
      <c r="Y162" s="15">
        <v>61647</v>
      </c>
      <c r="Z162" s="4" t="s">
        <v>611</v>
      </c>
    </row>
    <row r="163" spans="1:26">
      <c r="A163" s="10">
        <v>482</v>
      </c>
      <c r="B163" s="11" t="s">
        <v>770</v>
      </c>
      <c r="C163" s="11">
        <v>4665927</v>
      </c>
      <c r="D163" s="11">
        <v>5193539</v>
      </c>
      <c r="E163" s="19">
        <v>52156</v>
      </c>
      <c r="F163" s="11">
        <v>4644248</v>
      </c>
      <c r="G163" s="11">
        <v>51331</v>
      </c>
      <c r="H163" s="11">
        <v>272066</v>
      </c>
      <c r="I163" s="11">
        <v>825</v>
      </c>
      <c r="J163" s="11">
        <v>16262</v>
      </c>
      <c r="K163" s="11">
        <v>0</v>
      </c>
      <c r="L163" s="11">
        <v>3784</v>
      </c>
      <c r="M163" s="11">
        <v>0</v>
      </c>
      <c r="N163" s="11">
        <v>0</v>
      </c>
      <c r="O163" s="15">
        <v>257179</v>
      </c>
      <c r="P163" s="4">
        <v>0</v>
      </c>
      <c r="R163" s="15">
        <v>1263</v>
      </c>
      <c r="S163" s="15">
        <v>95470</v>
      </c>
      <c r="T163" s="4" t="s">
        <v>611</v>
      </c>
      <c r="U163" s="15">
        <v>19858</v>
      </c>
      <c r="V163" s="4" t="s">
        <v>611</v>
      </c>
      <c r="W163" s="4" t="s">
        <v>611</v>
      </c>
      <c r="X163" s="15">
        <v>19825</v>
      </c>
      <c r="Y163" s="15">
        <v>92788</v>
      </c>
      <c r="Z163" s="4" t="s">
        <v>611</v>
      </c>
    </row>
    <row r="164" spans="1:26">
      <c r="A164" s="10">
        <v>484</v>
      </c>
      <c r="B164" s="11" t="s">
        <v>771</v>
      </c>
      <c r="C164" s="11">
        <v>22977432</v>
      </c>
      <c r="D164" s="11">
        <v>23493345</v>
      </c>
      <c r="E164" s="19">
        <v>316940</v>
      </c>
      <c r="F164" s="11">
        <v>21009309</v>
      </c>
      <c r="G164" s="11">
        <v>296541</v>
      </c>
      <c r="H164" s="11">
        <v>1729531</v>
      </c>
      <c r="I164" s="11">
        <v>17089</v>
      </c>
      <c r="J164" s="11">
        <v>215730</v>
      </c>
      <c r="K164" s="11">
        <v>1340</v>
      </c>
      <c r="L164" s="11">
        <v>38423</v>
      </c>
      <c r="M164" s="11">
        <v>0</v>
      </c>
      <c r="N164" s="11">
        <v>0</v>
      </c>
      <c r="O164" s="15">
        <v>500352</v>
      </c>
      <c r="P164" s="15">
        <v>1969</v>
      </c>
      <c r="R164" s="15">
        <v>45937</v>
      </c>
      <c r="S164" s="15">
        <v>82628</v>
      </c>
      <c r="T164" s="15">
        <v>27260</v>
      </c>
      <c r="U164" s="15">
        <v>15930</v>
      </c>
      <c r="V164" s="4" t="s">
        <v>611</v>
      </c>
      <c r="W164" s="4" t="s">
        <v>611</v>
      </c>
      <c r="X164" s="15">
        <v>57189</v>
      </c>
      <c r="Y164" s="15">
        <v>2056</v>
      </c>
      <c r="Z164" s="4" t="s">
        <v>611</v>
      </c>
    </row>
    <row r="165" spans="1:26">
      <c r="A165" s="10">
        <v>489</v>
      </c>
      <c r="B165" s="11" t="s">
        <v>772</v>
      </c>
      <c r="C165" s="11">
        <v>7505302</v>
      </c>
      <c r="D165" s="11">
        <v>7844326</v>
      </c>
      <c r="E165" s="19">
        <v>108092</v>
      </c>
      <c r="F165" s="11">
        <v>6942758</v>
      </c>
      <c r="G165" s="11">
        <v>95202</v>
      </c>
      <c r="H165" s="11">
        <v>618027</v>
      </c>
      <c r="I165" s="11">
        <v>548</v>
      </c>
      <c r="J165" s="11">
        <v>71256</v>
      </c>
      <c r="K165" s="11">
        <v>405</v>
      </c>
      <c r="L165" s="11">
        <v>94819</v>
      </c>
      <c r="M165" s="11">
        <v>11937</v>
      </c>
      <c r="N165" s="11">
        <v>0</v>
      </c>
      <c r="O165" s="15">
        <v>117466</v>
      </c>
      <c r="P165" s="4">
        <v>0</v>
      </c>
      <c r="R165" s="15">
        <v>2547</v>
      </c>
      <c r="S165" s="15">
        <v>16800</v>
      </c>
      <c r="T165" s="15">
        <v>34039</v>
      </c>
      <c r="U165" s="15">
        <v>6891</v>
      </c>
      <c r="V165" s="4" t="s">
        <v>611</v>
      </c>
      <c r="W165" s="4" t="s">
        <v>611</v>
      </c>
      <c r="X165" s="15">
        <v>2502</v>
      </c>
      <c r="Y165" s="15">
        <v>124537</v>
      </c>
      <c r="Z165" s="4" t="s">
        <v>611</v>
      </c>
    </row>
    <row r="166" spans="1:26">
      <c r="A166" s="10">
        <v>498</v>
      </c>
      <c r="B166" s="11" t="s">
        <v>773</v>
      </c>
      <c r="C166" s="11">
        <v>2322135</v>
      </c>
      <c r="D166" s="11">
        <v>2370670</v>
      </c>
      <c r="E166" s="19">
        <v>90742</v>
      </c>
      <c r="F166" s="11">
        <v>2093574</v>
      </c>
      <c r="G166" s="11">
        <v>85330</v>
      </c>
      <c r="H166" s="11">
        <v>101324</v>
      </c>
      <c r="I166" s="11">
        <v>3550</v>
      </c>
      <c r="J166" s="11">
        <v>0</v>
      </c>
      <c r="K166" s="11">
        <v>0</v>
      </c>
      <c r="L166" s="11">
        <v>19694</v>
      </c>
      <c r="M166" s="11">
        <v>0</v>
      </c>
      <c r="N166" s="11">
        <v>0</v>
      </c>
      <c r="O166" s="15">
        <v>156078</v>
      </c>
      <c r="P166" s="15">
        <v>1862</v>
      </c>
      <c r="R166" s="15">
        <v>4278</v>
      </c>
      <c r="S166" s="15">
        <v>28631</v>
      </c>
      <c r="T166" s="15">
        <v>46200</v>
      </c>
      <c r="U166" s="15">
        <v>8680</v>
      </c>
      <c r="V166" s="4" t="s">
        <v>611</v>
      </c>
      <c r="W166" s="4" t="s">
        <v>611</v>
      </c>
      <c r="X166" s="15">
        <v>5017</v>
      </c>
      <c r="Y166" s="15">
        <v>69235</v>
      </c>
      <c r="Z166" s="4" t="s">
        <v>611</v>
      </c>
    </row>
    <row r="167" spans="1:26">
      <c r="A167" s="10">
        <v>501</v>
      </c>
      <c r="B167" s="11" t="s">
        <v>774</v>
      </c>
      <c r="C167" s="11">
        <v>3119652</v>
      </c>
      <c r="D167" s="11">
        <v>3072630</v>
      </c>
      <c r="E167" s="19">
        <v>97195</v>
      </c>
      <c r="F167" s="11">
        <v>2713915</v>
      </c>
      <c r="G167" s="11">
        <v>96290</v>
      </c>
      <c r="H167" s="11">
        <v>304532</v>
      </c>
      <c r="I167" s="11">
        <v>622</v>
      </c>
      <c r="J167" s="11">
        <v>0</v>
      </c>
      <c r="K167" s="11">
        <v>0</v>
      </c>
      <c r="L167" s="11">
        <v>1549</v>
      </c>
      <c r="M167" s="11">
        <v>283</v>
      </c>
      <c r="N167" s="11">
        <v>0</v>
      </c>
      <c r="O167" s="15">
        <v>52634</v>
      </c>
      <c r="P167" s="4">
        <v>0</v>
      </c>
      <c r="R167" s="4" t="s">
        <v>630</v>
      </c>
      <c r="S167" s="15">
        <v>109699</v>
      </c>
      <c r="T167" s="15">
        <v>42222</v>
      </c>
      <c r="U167" s="15">
        <v>9637</v>
      </c>
      <c r="V167" s="4" t="s">
        <v>611</v>
      </c>
      <c r="W167" s="4" t="s">
        <v>611</v>
      </c>
      <c r="X167" s="15">
        <v>2826</v>
      </c>
      <c r="Y167" s="15">
        <v>184913</v>
      </c>
      <c r="Z167" s="4" t="s">
        <v>611</v>
      </c>
    </row>
    <row r="168" spans="1:26">
      <c r="A168" s="10">
        <v>502</v>
      </c>
      <c r="B168" s="11" t="s">
        <v>775</v>
      </c>
      <c r="C168" s="11">
        <v>31136192</v>
      </c>
      <c r="D168" s="11">
        <v>31640290</v>
      </c>
      <c r="E168" s="19">
        <v>1255894</v>
      </c>
      <c r="F168" s="11">
        <v>29303178</v>
      </c>
      <c r="G168" s="11">
        <v>1223113</v>
      </c>
      <c r="H168" s="11">
        <v>1905758</v>
      </c>
      <c r="I168" s="11">
        <v>11275</v>
      </c>
      <c r="J168" s="11">
        <v>92563</v>
      </c>
      <c r="K168" s="11">
        <v>0</v>
      </c>
      <c r="L168" s="11">
        <v>84909</v>
      </c>
      <c r="M168" s="11">
        <v>21506</v>
      </c>
      <c r="N168" s="11">
        <v>0</v>
      </c>
      <c r="O168" s="15">
        <v>253882</v>
      </c>
      <c r="P168" s="4">
        <v>0</v>
      </c>
      <c r="R168" s="15">
        <v>6211</v>
      </c>
      <c r="S168" s="15">
        <v>37797</v>
      </c>
      <c r="T168" s="4" t="s">
        <v>611</v>
      </c>
      <c r="U168" s="15">
        <v>5232</v>
      </c>
      <c r="V168" s="4" t="s">
        <v>611</v>
      </c>
      <c r="W168" s="4" t="s">
        <v>611</v>
      </c>
      <c r="X168" s="15">
        <v>17374</v>
      </c>
      <c r="Y168" s="15">
        <v>4794</v>
      </c>
      <c r="Z168" s="4" t="s">
        <v>611</v>
      </c>
    </row>
    <row r="169" spans="1:26">
      <c r="A169" s="10">
        <v>503</v>
      </c>
      <c r="B169" s="11" t="s">
        <v>776</v>
      </c>
      <c r="C169" s="11">
        <v>48508255</v>
      </c>
      <c r="D169" s="11">
        <v>46769308</v>
      </c>
      <c r="E169" s="19">
        <v>482424</v>
      </c>
      <c r="F169" s="11">
        <v>43815010</v>
      </c>
      <c r="G169" s="11">
        <v>394540</v>
      </c>
      <c r="H169" s="11">
        <v>2197662</v>
      </c>
      <c r="I169" s="11">
        <v>16100</v>
      </c>
      <c r="J169" s="11">
        <v>122965</v>
      </c>
      <c r="K169" s="11">
        <v>2385</v>
      </c>
      <c r="L169" s="11">
        <v>334684</v>
      </c>
      <c r="M169" s="11">
        <v>69399</v>
      </c>
      <c r="N169" s="11">
        <v>0</v>
      </c>
      <c r="O169" s="15">
        <v>298987</v>
      </c>
      <c r="P169" s="4">
        <v>0</v>
      </c>
      <c r="R169" s="15">
        <v>10809</v>
      </c>
      <c r="S169" s="15">
        <v>68482</v>
      </c>
      <c r="T169" s="4" t="s">
        <v>611</v>
      </c>
      <c r="U169" s="15">
        <v>18140</v>
      </c>
      <c r="V169" s="4" t="s">
        <v>611</v>
      </c>
      <c r="W169" s="4" t="s">
        <v>611</v>
      </c>
      <c r="X169" s="15">
        <v>22954</v>
      </c>
      <c r="Y169" s="15">
        <v>22454</v>
      </c>
      <c r="Z169" s="4" t="s">
        <v>611</v>
      </c>
    </row>
    <row r="170" spans="1:26">
      <c r="A170" s="10">
        <v>505</v>
      </c>
      <c r="B170" s="11" t="s">
        <v>777</v>
      </c>
      <c r="C170" s="11">
        <v>51417236</v>
      </c>
      <c r="D170" s="11">
        <v>59814849</v>
      </c>
      <c r="E170" s="19">
        <v>1124710</v>
      </c>
      <c r="F170" s="11">
        <v>54512350</v>
      </c>
      <c r="G170" s="11">
        <v>1010875</v>
      </c>
      <c r="H170" s="11">
        <v>2712312</v>
      </c>
      <c r="I170" s="11">
        <v>31847</v>
      </c>
      <c r="J170" s="11">
        <v>184124</v>
      </c>
      <c r="K170" s="11">
        <v>0</v>
      </c>
      <c r="L170" s="11">
        <v>189308</v>
      </c>
      <c r="M170" s="11">
        <v>81988</v>
      </c>
      <c r="N170" s="11">
        <v>0</v>
      </c>
      <c r="O170" s="15">
        <v>2216755</v>
      </c>
      <c r="P170" s="4">
        <v>0</v>
      </c>
      <c r="R170" s="15">
        <v>18660</v>
      </c>
      <c r="S170" s="15">
        <v>51235</v>
      </c>
      <c r="T170" s="15">
        <v>133907</v>
      </c>
      <c r="U170" s="15">
        <v>83182</v>
      </c>
      <c r="V170" s="4" t="s">
        <v>611</v>
      </c>
      <c r="W170" s="4" t="s">
        <v>611</v>
      </c>
      <c r="X170" s="15">
        <v>5159</v>
      </c>
      <c r="Y170" s="15">
        <v>112442</v>
      </c>
      <c r="Z170" s="4" t="s">
        <v>611</v>
      </c>
    </row>
    <row r="171" spans="1:26">
      <c r="A171" s="10">
        <v>512</v>
      </c>
      <c r="B171" s="11" t="s">
        <v>778</v>
      </c>
      <c r="C171" s="11">
        <v>12250103</v>
      </c>
      <c r="D171" s="11">
        <v>12223342</v>
      </c>
      <c r="E171" s="19">
        <v>199516</v>
      </c>
      <c r="F171" s="11">
        <v>10863878</v>
      </c>
      <c r="G171" s="11">
        <v>187861</v>
      </c>
      <c r="H171" s="11">
        <v>885511</v>
      </c>
      <c r="I171" s="11">
        <v>900</v>
      </c>
      <c r="J171" s="11">
        <v>77264</v>
      </c>
      <c r="K171" s="11">
        <v>0</v>
      </c>
      <c r="L171" s="11">
        <v>110770</v>
      </c>
      <c r="M171" s="11">
        <v>10755</v>
      </c>
      <c r="N171" s="11">
        <v>0</v>
      </c>
      <c r="O171" s="15">
        <v>285919</v>
      </c>
      <c r="P171" s="4">
        <v>0</v>
      </c>
      <c r="R171" s="15">
        <v>1508</v>
      </c>
      <c r="S171" s="15">
        <v>19782</v>
      </c>
      <c r="T171" s="15">
        <v>39461</v>
      </c>
      <c r="U171" s="15">
        <v>15466</v>
      </c>
      <c r="V171" s="4" t="s">
        <v>611</v>
      </c>
      <c r="W171" s="4" t="s">
        <v>611</v>
      </c>
      <c r="X171" s="15">
        <v>-15838</v>
      </c>
      <c r="Y171" s="15">
        <v>24857</v>
      </c>
      <c r="Z171" s="4" t="s">
        <v>611</v>
      </c>
    </row>
    <row r="172" spans="1:26">
      <c r="A172" s="10">
        <v>513</v>
      </c>
      <c r="B172" s="11" t="s">
        <v>779</v>
      </c>
      <c r="C172" s="11">
        <v>24403002</v>
      </c>
      <c r="D172" s="11">
        <v>24205870</v>
      </c>
      <c r="E172" s="19">
        <v>333652</v>
      </c>
      <c r="F172" s="11">
        <v>22324257</v>
      </c>
      <c r="G172" s="11">
        <v>295910</v>
      </c>
      <c r="H172" s="11">
        <v>1357910</v>
      </c>
      <c r="I172" s="11">
        <v>10481</v>
      </c>
      <c r="J172" s="11">
        <v>102933</v>
      </c>
      <c r="K172" s="11">
        <v>0</v>
      </c>
      <c r="L172" s="11">
        <v>65952</v>
      </c>
      <c r="M172" s="11">
        <v>27261</v>
      </c>
      <c r="N172" s="11">
        <v>0</v>
      </c>
      <c r="O172" s="15">
        <v>354818</v>
      </c>
      <c r="P172" s="4">
        <v>0</v>
      </c>
      <c r="R172" s="15">
        <v>7520</v>
      </c>
      <c r="S172" s="15">
        <v>26177</v>
      </c>
      <c r="T172" s="4" t="s">
        <v>611</v>
      </c>
      <c r="U172" s="15">
        <v>7699</v>
      </c>
      <c r="V172" s="4" t="s">
        <v>611</v>
      </c>
      <c r="W172" s="4" t="s">
        <v>611</v>
      </c>
      <c r="X172" s="15">
        <v>5185</v>
      </c>
      <c r="Y172" s="15">
        <v>22283</v>
      </c>
      <c r="Z172" s="4" t="s">
        <v>611</v>
      </c>
    </row>
    <row r="173" spans="1:26">
      <c r="A173" s="10">
        <v>518</v>
      </c>
      <c r="B173" s="11" t="s">
        <v>780</v>
      </c>
      <c r="C173" s="11">
        <v>332337813</v>
      </c>
      <c r="D173" s="11">
        <v>389516155</v>
      </c>
      <c r="E173" s="19">
        <v>12549114</v>
      </c>
      <c r="F173" s="11">
        <v>356780462</v>
      </c>
      <c r="G173" s="11">
        <v>11934052</v>
      </c>
      <c r="H173" s="11">
        <v>15688415</v>
      </c>
      <c r="I173" s="11">
        <v>447680</v>
      </c>
      <c r="J173" s="11">
        <v>1139812</v>
      </c>
      <c r="K173" s="11">
        <v>9046</v>
      </c>
      <c r="L173" s="11">
        <v>863064</v>
      </c>
      <c r="M173" s="11">
        <v>158336</v>
      </c>
      <c r="N173" s="11">
        <v>0</v>
      </c>
      <c r="O173" s="15">
        <v>15044402</v>
      </c>
      <c r="P173" s="4">
        <v>0</v>
      </c>
      <c r="R173" s="15">
        <v>81416</v>
      </c>
      <c r="S173" s="15">
        <v>3523</v>
      </c>
      <c r="T173" s="15">
        <v>12300</v>
      </c>
      <c r="U173" s="15">
        <v>2175</v>
      </c>
      <c r="V173" s="4" t="s">
        <v>611</v>
      </c>
      <c r="W173" s="4" t="s">
        <v>611</v>
      </c>
      <c r="X173" s="15">
        <v>2738</v>
      </c>
      <c r="Y173" s="15">
        <v>7477</v>
      </c>
      <c r="Z173" s="4" t="s">
        <v>611</v>
      </c>
    </row>
    <row r="174" spans="1:26">
      <c r="A174" s="10">
        <v>523</v>
      </c>
      <c r="B174" s="11" t="s">
        <v>781</v>
      </c>
      <c r="C174" s="11">
        <v>2003503</v>
      </c>
      <c r="D174" s="11">
        <v>2230460</v>
      </c>
      <c r="E174" s="19">
        <v>26897</v>
      </c>
      <c r="F174" s="11">
        <v>2035623</v>
      </c>
      <c r="G174" s="11">
        <v>25021</v>
      </c>
      <c r="H174" s="11">
        <v>67685</v>
      </c>
      <c r="I174" s="11">
        <v>0</v>
      </c>
      <c r="J174" s="11">
        <v>33957</v>
      </c>
      <c r="K174" s="11">
        <v>1876</v>
      </c>
      <c r="L174" s="11">
        <v>0</v>
      </c>
      <c r="M174" s="11">
        <v>0</v>
      </c>
      <c r="N174" s="11">
        <v>0</v>
      </c>
      <c r="O174" s="15">
        <v>93195</v>
      </c>
      <c r="P174" s="4">
        <v>0</v>
      </c>
      <c r="R174" s="4">
        <v>13</v>
      </c>
      <c r="S174" s="15">
        <v>20223</v>
      </c>
      <c r="T174" s="4" t="s">
        <v>611</v>
      </c>
      <c r="U174" s="15">
        <v>10440</v>
      </c>
      <c r="V174" s="4" t="s">
        <v>611</v>
      </c>
      <c r="W174" s="4" t="s">
        <v>611</v>
      </c>
      <c r="X174" s="15">
        <v>8010</v>
      </c>
      <c r="Y174" s="15">
        <v>1582</v>
      </c>
      <c r="Z174" s="4" t="s">
        <v>611</v>
      </c>
    </row>
    <row r="175" spans="1:26">
      <c r="A175" s="10">
        <v>530</v>
      </c>
      <c r="B175" s="11" t="s">
        <v>782</v>
      </c>
      <c r="C175" s="11">
        <v>12072645</v>
      </c>
      <c r="D175" s="11">
        <v>11349011</v>
      </c>
      <c r="E175" s="19">
        <v>262650</v>
      </c>
      <c r="F175" s="11">
        <v>10587870</v>
      </c>
      <c r="G175" s="11">
        <v>252432</v>
      </c>
      <c r="H175" s="11">
        <v>731389</v>
      </c>
      <c r="I175" s="11">
        <v>3875</v>
      </c>
      <c r="J175" s="11">
        <v>16031</v>
      </c>
      <c r="K175" s="11">
        <v>0</v>
      </c>
      <c r="L175" s="11">
        <v>13721</v>
      </c>
      <c r="M175" s="11">
        <v>6343</v>
      </c>
      <c r="N175" s="11">
        <v>0</v>
      </c>
      <c r="O175" s="4">
        <v>0</v>
      </c>
      <c r="P175" s="4">
        <v>0</v>
      </c>
      <c r="R175" s="15">
        <v>4011</v>
      </c>
      <c r="S175" s="15">
        <v>1529</v>
      </c>
      <c r="T175" s="15">
        <v>34000</v>
      </c>
      <c r="U175" s="15">
        <v>4785</v>
      </c>
      <c r="V175" s="4" t="s">
        <v>611</v>
      </c>
      <c r="W175" s="4" t="s">
        <v>611</v>
      </c>
      <c r="X175" s="15">
        <v>9320</v>
      </c>
      <c r="Y175" s="15">
        <v>124269</v>
      </c>
      <c r="Z175" s="4" t="s">
        <v>611</v>
      </c>
    </row>
    <row r="176" spans="1:26">
      <c r="A176" s="10">
        <v>531</v>
      </c>
      <c r="B176" s="11" t="s">
        <v>783</v>
      </c>
      <c r="C176" s="11">
        <v>4513402</v>
      </c>
      <c r="D176" s="11">
        <v>4782882</v>
      </c>
      <c r="E176" s="19">
        <v>91374</v>
      </c>
      <c r="F176" s="11">
        <v>4489724</v>
      </c>
      <c r="G176" s="11">
        <v>88512</v>
      </c>
      <c r="H176" s="11">
        <v>118907</v>
      </c>
      <c r="I176" s="11">
        <v>1175</v>
      </c>
      <c r="J176" s="11">
        <v>32593</v>
      </c>
      <c r="K176" s="11">
        <v>1687</v>
      </c>
      <c r="L176" s="11">
        <v>8542</v>
      </c>
      <c r="M176" s="11">
        <v>0</v>
      </c>
      <c r="N176" s="11">
        <v>0</v>
      </c>
      <c r="O176" s="15">
        <v>133116</v>
      </c>
      <c r="P176" s="4">
        <v>0</v>
      </c>
      <c r="R176" s="15">
        <v>6040</v>
      </c>
      <c r="S176" s="15">
        <v>36354</v>
      </c>
      <c r="T176" s="4" t="s">
        <v>611</v>
      </c>
      <c r="U176" s="15">
        <v>4845</v>
      </c>
      <c r="V176" s="4" t="s">
        <v>611</v>
      </c>
      <c r="W176" s="4" t="s">
        <v>611</v>
      </c>
      <c r="X176" s="15">
        <v>1161</v>
      </c>
      <c r="Y176" s="15">
        <v>68690</v>
      </c>
      <c r="Z176" s="4" t="s">
        <v>611</v>
      </c>
    </row>
    <row r="177" spans="1:26">
      <c r="A177" s="10">
        <v>532</v>
      </c>
      <c r="B177" s="11" t="s">
        <v>784</v>
      </c>
      <c r="C177" s="11">
        <v>3889720</v>
      </c>
      <c r="D177" s="11">
        <v>3616386</v>
      </c>
      <c r="E177" s="19">
        <v>35340</v>
      </c>
      <c r="F177" s="11">
        <v>3178774</v>
      </c>
      <c r="G177" s="11">
        <v>32061</v>
      </c>
      <c r="H177" s="11">
        <v>226494</v>
      </c>
      <c r="I177" s="11">
        <v>1325</v>
      </c>
      <c r="J177" s="11">
        <v>44513</v>
      </c>
      <c r="K177" s="11">
        <v>0</v>
      </c>
      <c r="L177" s="11">
        <v>26545</v>
      </c>
      <c r="M177" s="11">
        <v>0</v>
      </c>
      <c r="N177" s="11">
        <v>0</v>
      </c>
      <c r="O177" s="15">
        <v>140060</v>
      </c>
      <c r="P177" s="15">
        <v>1954</v>
      </c>
      <c r="R177" s="15">
        <v>1694</v>
      </c>
      <c r="S177" s="4" t="s">
        <v>611</v>
      </c>
      <c r="T177" s="4" t="s">
        <v>611</v>
      </c>
      <c r="U177" s="4" t="s">
        <v>611</v>
      </c>
      <c r="V177" s="4" t="s">
        <v>611</v>
      </c>
      <c r="W177" s="4" t="s">
        <v>611</v>
      </c>
      <c r="X177" s="4" t="s">
        <v>611</v>
      </c>
      <c r="Y177" s="15">
        <v>22208</v>
      </c>
      <c r="Z177" s="4" t="s">
        <v>611</v>
      </c>
    </row>
    <row r="178" spans="1:26">
      <c r="A178" s="10">
        <v>534</v>
      </c>
      <c r="B178" s="11" t="s">
        <v>785</v>
      </c>
      <c r="C178" s="11">
        <v>3541338</v>
      </c>
      <c r="D178" s="11">
        <v>3648688</v>
      </c>
      <c r="E178" s="19">
        <v>55472</v>
      </c>
      <c r="F178" s="11">
        <v>3203353</v>
      </c>
      <c r="G178" s="11">
        <v>51024</v>
      </c>
      <c r="H178" s="11">
        <v>313762</v>
      </c>
      <c r="I178" s="11">
        <v>694</v>
      </c>
      <c r="J178" s="11">
        <v>43291</v>
      </c>
      <c r="K178" s="11">
        <v>0</v>
      </c>
      <c r="L178" s="11">
        <v>28420</v>
      </c>
      <c r="M178" s="11">
        <v>3412</v>
      </c>
      <c r="N178" s="11">
        <v>0</v>
      </c>
      <c r="O178" s="15">
        <v>59862</v>
      </c>
      <c r="P178" s="4">
        <v>342</v>
      </c>
      <c r="R178" s="15">
        <v>3910</v>
      </c>
      <c r="S178" s="15">
        <v>25470</v>
      </c>
      <c r="T178" s="4" t="s">
        <v>611</v>
      </c>
      <c r="U178" s="15">
        <v>20985</v>
      </c>
      <c r="V178" s="4" t="s">
        <v>611</v>
      </c>
      <c r="W178" s="4" t="s">
        <v>611</v>
      </c>
      <c r="X178" s="4" t="s">
        <v>611</v>
      </c>
      <c r="Y178" s="15">
        <v>40077</v>
      </c>
      <c r="Z178" s="4" t="s">
        <v>611</v>
      </c>
    </row>
    <row r="179" spans="1:26">
      <c r="A179" s="10">
        <v>537</v>
      </c>
      <c r="B179" s="11" t="s">
        <v>786</v>
      </c>
      <c r="C179" s="11">
        <v>11397594</v>
      </c>
      <c r="D179" s="11">
        <v>12900491</v>
      </c>
      <c r="E179" s="19">
        <v>270533</v>
      </c>
      <c r="F179" s="11">
        <v>11756995</v>
      </c>
      <c r="G179" s="11">
        <v>201719</v>
      </c>
      <c r="H179" s="11">
        <v>745523</v>
      </c>
      <c r="I179" s="11">
        <v>16843</v>
      </c>
      <c r="J179" s="11">
        <v>49275</v>
      </c>
      <c r="K179" s="11">
        <v>0</v>
      </c>
      <c r="L179" s="11">
        <v>104925</v>
      </c>
      <c r="M179" s="11">
        <v>51252</v>
      </c>
      <c r="N179" s="11">
        <v>0</v>
      </c>
      <c r="O179" s="15">
        <v>243773</v>
      </c>
      <c r="P179" s="4">
        <v>719</v>
      </c>
      <c r="R179" s="15">
        <v>9144</v>
      </c>
      <c r="S179" s="15">
        <v>7760</v>
      </c>
      <c r="T179" s="4" t="s">
        <v>611</v>
      </c>
      <c r="U179" s="15">
        <v>5096</v>
      </c>
      <c r="V179" s="4" t="s">
        <v>611</v>
      </c>
      <c r="W179" s="4" t="s">
        <v>611</v>
      </c>
      <c r="X179" s="4">
        <v>938</v>
      </c>
      <c r="Y179" s="15">
        <v>11630</v>
      </c>
      <c r="Z179" s="4" t="s">
        <v>611</v>
      </c>
    </row>
    <row r="180" spans="1:26">
      <c r="A180" s="10">
        <v>542</v>
      </c>
      <c r="B180" s="11" t="s">
        <v>787</v>
      </c>
      <c r="C180" s="11">
        <v>6577409</v>
      </c>
      <c r="D180" s="11">
        <v>7435641</v>
      </c>
      <c r="E180" s="19">
        <v>129310</v>
      </c>
      <c r="F180" s="11">
        <v>6750331</v>
      </c>
      <c r="G180" s="11">
        <v>111225</v>
      </c>
      <c r="H180" s="11">
        <v>521074</v>
      </c>
      <c r="I180" s="11">
        <v>429</v>
      </c>
      <c r="J180" s="11">
        <v>0</v>
      </c>
      <c r="K180" s="11">
        <v>0</v>
      </c>
      <c r="L180" s="11">
        <v>41102</v>
      </c>
      <c r="M180" s="11">
        <v>17656</v>
      </c>
      <c r="N180" s="11">
        <v>0</v>
      </c>
      <c r="O180" s="15">
        <v>123134</v>
      </c>
      <c r="P180" s="4">
        <v>0</v>
      </c>
      <c r="R180" s="4">
        <v>178</v>
      </c>
      <c r="S180" s="15">
        <v>10072</v>
      </c>
      <c r="T180" s="4" t="s">
        <v>611</v>
      </c>
      <c r="U180" s="15">
        <v>21104</v>
      </c>
      <c r="V180" s="4" t="s">
        <v>611</v>
      </c>
      <c r="W180" s="4" t="s">
        <v>611</v>
      </c>
      <c r="X180" s="4" t="s">
        <v>611</v>
      </c>
      <c r="Y180" s="4">
        <v>169</v>
      </c>
      <c r="Z180" s="4" t="s">
        <v>611</v>
      </c>
    </row>
    <row r="181" spans="1:26">
      <c r="A181" s="10">
        <v>545</v>
      </c>
      <c r="B181" s="11" t="s">
        <v>788</v>
      </c>
      <c r="C181" s="11">
        <v>4981447</v>
      </c>
      <c r="D181" s="11">
        <v>4976258</v>
      </c>
      <c r="E181" s="19">
        <v>129222</v>
      </c>
      <c r="F181" s="11">
        <v>4537030</v>
      </c>
      <c r="G181" s="11">
        <v>127486</v>
      </c>
      <c r="H181" s="11">
        <v>320892</v>
      </c>
      <c r="I181" s="11">
        <v>1736</v>
      </c>
      <c r="J181" s="11">
        <v>35112</v>
      </c>
      <c r="K181" s="11">
        <v>0</v>
      </c>
      <c r="L181" s="11">
        <v>8590</v>
      </c>
      <c r="M181" s="11">
        <v>0</v>
      </c>
      <c r="N181" s="11">
        <v>0</v>
      </c>
      <c r="O181" s="15">
        <v>74634</v>
      </c>
      <c r="P181" s="4">
        <v>0</v>
      </c>
      <c r="R181" s="15">
        <v>1506</v>
      </c>
      <c r="S181" s="15">
        <v>46782</v>
      </c>
      <c r="T181" s="15">
        <v>11400</v>
      </c>
      <c r="U181" s="15">
        <v>3915</v>
      </c>
      <c r="V181" s="4" t="s">
        <v>611</v>
      </c>
      <c r="W181" s="4" t="s">
        <v>611</v>
      </c>
      <c r="X181" s="15">
        <v>41639</v>
      </c>
      <c r="Y181" s="15">
        <v>153509</v>
      </c>
      <c r="Z181" s="4" t="s">
        <v>611</v>
      </c>
    </row>
    <row r="182" spans="1:26">
      <c r="A182" s="10">
        <v>546</v>
      </c>
      <c r="B182" s="11" t="s">
        <v>789</v>
      </c>
      <c r="C182" s="11">
        <v>47868196</v>
      </c>
      <c r="D182" s="11">
        <v>50988735</v>
      </c>
      <c r="E182" s="19">
        <v>1072688</v>
      </c>
      <c r="F182" s="11">
        <v>47237030</v>
      </c>
      <c r="G182" s="11">
        <v>1022605</v>
      </c>
      <c r="H182" s="11">
        <v>2466306</v>
      </c>
      <c r="I182" s="11">
        <v>23596</v>
      </c>
      <c r="J182" s="11">
        <v>291298</v>
      </c>
      <c r="K182" s="11">
        <v>0</v>
      </c>
      <c r="L182" s="11">
        <v>419777</v>
      </c>
      <c r="M182" s="11">
        <v>26487</v>
      </c>
      <c r="N182" s="11">
        <v>0</v>
      </c>
      <c r="O182" s="15">
        <v>574324</v>
      </c>
      <c r="P182" s="4">
        <v>0</v>
      </c>
      <c r="R182" s="15">
        <v>24865</v>
      </c>
      <c r="S182" s="15">
        <v>18876</v>
      </c>
      <c r="T182" s="4" t="s">
        <v>611</v>
      </c>
      <c r="U182" s="15">
        <v>6678</v>
      </c>
      <c r="V182" s="4" t="s">
        <v>611</v>
      </c>
      <c r="W182" s="4" t="s">
        <v>611</v>
      </c>
      <c r="X182" s="15">
        <v>6414</v>
      </c>
      <c r="Y182" s="15">
        <v>9380</v>
      </c>
      <c r="Z182" s="4" t="s">
        <v>611</v>
      </c>
    </row>
    <row r="183" spans="1:26">
      <c r="A183" s="10">
        <v>547</v>
      </c>
      <c r="B183" s="11" t="s">
        <v>790</v>
      </c>
      <c r="C183" s="11">
        <v>5337706</v>
      </c>
      <c r="D183" s="11">
        <v>5631458</v>
      </c>
      <c r="E183" s="19">
        <v>124031</v>
      </c>
      <c r="F183" s="11">
        <v>5054034</v>
      </c>
      <c r="G183" s="11">
        <v>123368</v>
      </c>
      <c r="H183" s="11">
        <v>339280</v>
      </c>
      <c r="I183" s="11">
        <v>0</v>
      </c>
      <c r="J183" s="11">
        <v>32524</v>
      </c>
      <c r="K183" s="11">
        <v>0</v>
      </c>
      <c r="L183" s="11">
        <v>69650</v>
      </c>
      <c r="M183" s="11">
        <v>663</v>
      </c>
      <c r="N183" s="11">
        <v>0</v>
      </c>
      <c r="O183" s="15">
        <v>135970</v>
      </c>
      <c r="P183" s="4">
        <v>0</v>
      </c>
      <c r="R183" s="15">
        <v>3496</v>
      </c>
      <c r="S183" s="15">
        <v>64485</v>
      </c>
      <c r="T183" s="15">
        <v>58389</v>
      </c>
      <c r="U183" s="15">
        <v>48620</v>
      </c>
      <c r="V183" s="4" t="s">
        <v>611</v>
      </c>
      <c r="W183" s="4" t="s">
        <v>611</v>
      </c>
      <c r="X183" s="15">
        <v>8362</v>
      </c>
      <c r="Y183" s="15">
        <v>70920</v>
      </c>
      <c r="Z183" s="4" t="s">
        <v>611</v>
      </c>
    </row>
    <row r="184" spans="1:26">
      <c r="A184" s="10">
        <v>553</v>
      </c>
      <c r="B184" s="11" t="s">
        <v>791</v>
      </c>
      <c r="C184" s="11">
        <v>3593922</v>
      </c>
      <c r="D184" s="11">
        <v>3545275</v>
      </c>
      <c r="E184" s="19">
        <v>115859</v>
      </c>
      <c r="F184" s="11">
        <v>3136147</v>
      </c>
      <c r="G184" s="11">
        <v>105420</v>
      </c>
      <c r="H184" s="11">
        <v>307431</v>
      </c>
      <c r="I184" s="11">
        <v>3710</v>
      </c>
      <c r="J184" s="11">
        <v>24899</v>
      </c>
      <c r="K184" s="11">
        <v>0</v>
      </c>
      <c r="L184" s="11">
        <v>4220</v>
      </c>
      <c r="M184" s="11">
        <v>464</v>
      </c>
      <c r="N184" s="11">
        <v>0</v>
      </c>
      <c r="O184" s="15">
        <v>72578</v>
      </c>
      <c r="P184" s="15">
        <v>6265</v>
      </c>
      <c r="R184" s="15">
        <v>1686</v>
      </c>
      <c r="S184" s="15">
        <v>14113</v>
      </c>
      <c r="T184" s="4" t="s">
        <v>611</v>
      </c>
      <c r="U184" s="15">
        <v>14100</v>
      </c>
      <c r="V184" s="4" t="s">
        <v>611</v>
      </c>
      <c r="W184" s="4" t="s">
        <v>611</v>
      </c>
      <c r="X184" s="4">
        <v>765</v>
      </c>
      <c r="Y184" s="15">
        <v>5952</v>
      </c>
      <c r="Z184" s="4" t="s">
        <v>611</v>
      </c>
    </row>
    <row r="185" spans="1:26">
      <c r="A185" s="10">
        <v>556</v>
      </c>
      <c r="B185" s="11" t="s">
        <v>792</v>
      </c>
      <c r="C185" s="11">
        <v>12146820</v>
      </c>
      <c r="D185" s="11">
        <v>12097244</v>
      </c>
      <c r="E185" s="19">
        <v>254947</v>
      </c>
      <c r="F185" s="11">
        <v>11292133</v>
      </c>
      <c r="G185" s="11">
        <v>205144</v>
      </c>
      <c r="H185" s="11">
        <v>602999</v>
      </c>
      <c r="I185" s="11">
        <v>5431</v>
      </c>
      <c r="J185" s="11">
        <v>29616</v>
      </c>
      <c r="K185" s="11">
        <v>0</v>
      </c>
      <c r="L185" s="11">
        <v>78807</v>
      </c>
      <c r="M185" s="11">
        <v>44372</v>
      </c>
      <c r="N185" s="11">
        <v>0</v>
      </c>
      <c r="O185" s="15">
        <v>93689</v>
      </c>
      <c r="P185" s="4">
        <v>0</v>
      </c>
      <c r="R185" s="15">
        <v>4800</v>
      </c>
      <c r="S185" s="15">
        <v>471753</v>
      </c>
      <c r="T185" s="15">
        <v>241147</v>
      </c>
      <c r="U185" s="15">
        <v>64721</v>
      </c>
      <c r="V185" s="4" t="s">
        <v>611</v>
      </c>
      <c r="W185" s="4" t="s">
        <v>611</v>
      </c>
      <c r="X185" s="15">
        <v>63004</v>
      </c>
      <c r="Y185" s="15">
        <v>406634</v>
      </c>
      <c r="Z185" s="4" t="s">
        <v>611</v>
      </c>
    </row>
    <row r="186" spans="1:26">
      <c r="A186" s="10">
        <v>569</v>
      </c>
      <c r="B186" s="11" t="s">
        <v>793</v>
      </c>
      <c r="C186" s="11">
        <v>3518542</v>
      </c>
      <c r="D186" s="11">
        <v>3468440</v>
      </c>
      <c r="E186" s="19">
        <v>74126</v>
      </c>
      <c r="F186" s="11">
        <v>2986044</v>
      </c>
      <c r="G186" s="11">
        <v>69936</v>
      </c>
      <c r="H186" s="11">
        <v>259166</v>
      </c>
      <c r="I186" s="11">
        <v>4190</v>
      </c>
      <c r="J186" s="11">
        <v>82460</v>
      </c>
      <c r="K186" s="11">
        <v>0</v>
      </c>
      <c r="L186" s="11">
        <v>22423</v>
      </c>
      <c r="M186" s="11">
        <v>0</v>
      </c>
      <c r="N186" s="11">
        <v>0</v>
      </c>
      <c r="O186" s="15">
        <v>118347</v>
      </c>
      <c r="P186" s="4">
        <v>0</v>
      </c>
      <c r="R186" s="15">
        <v>4991</v>
      </c>
      <c r="S186" s="15">
        <v>174533</v>
      </c>
      <c r="T186" s="15">
        <v>45000</v>
      </c>
      <c r="U186" s="15">
        <v>126257</v>
      </c>
      <c r="V186" s="4" t="s">
        <v>611</v>
      </c>
      <c r="W186" s="4" t="s">
        <v>611</v>
      </c>
      <c r="X186" s="15">
        <v>33105</v>
      </c>
      <c r="Y186" s="15">
        <v>61654</v>
      </c>
      <c r="Z186" s="4" t="s">
        <v>611</v>
      </c>
    </row>
    <row r="187" spans="1:26">
      <c r="A187" s="10">
        <v>575</v>
      </c>
      <c r="B187" s="11" t="s">
        <v>794</v>
      </c>
      <c r="C187" s="11">
        <v>4425779</v>
      </c>
      <c r="D187" s="11">
        <v>4302666</v>
      </c>
      <c r="E187" s="19">
        <v>93636</v>
      </c>
      <c r="F187" s="11">
        <v>3706018</v>
      </c>
      <c r="G187" s="11">
        <v>82395</v>
      </c>
      <c r="H187" s="11">
        <v>458870</v>
      </c>
      <c r="I187" s="11">
        <v>7128</v>
      </c>
      <c r="J187" s="11">
        <v>22031</v>
      </c>
      <c r="K187" s="11">
        <v>634</v>
      </c>
      <c r="L187" s="11">
        <v>28871</v>
      </c>
      <c r="M187" s="11">
        <v>2544</v>
      </c>
      <c r="N187" s="11">
        <v>0</v>
      </c>
      <c r="O187" s="15">
        <v>86876</v>
      </c>
      <c r="P187" s="4">
        <v>935</v>
      </c>
      <c r="R187" s="15">
        <v>1996</v>
      </c>
      <c r="S187" s="15">
        <v>19000</v>
      </c>
      <c r="T187" s="15">
        <v>1400</v>
      </c>
      <c r="U187" s="15">
        <v>8773</v>
      </c>
      <c r="V187" s="4" t="s">
        <v>611</v>
      </c>
      <c r="W187" s="4" t="s">
        <v>611</v>
      </c>
      <c r="X187" s="15">
        <v>2495</v>
      </c>
      <c r="Y187" s="15">
        <v>14149</v>
      </c>
      <c r="Z187" s="4" t="s">
        <v>611</v>
      </c>
    </row>
    <row r="188" spans="1:26">
      <c r="A188" s="10">
        <v>576</v>
      </c>
      <c r="B188" s="11" t="s">
        <v>795</v>
      </c>
      <c r="C188" s="11">
        <v>2334646</v>
      </c>
      <c r="D188" s="11">
        <v>2301650</v>
      </c>
      <c r="E188" s="19">
        <v>28213</v>
      </c>
      <c r="F188" s="11">
        <v>2080035</v>
      </c>
      <c r="G188" s="11">
        <v>26627</v>
      </c>
      <c r="H188" s="11">
        <v>145520</v>
      </c>
      <c r="I188" s="11">
        <v>1025</v>
      </c>
      <c r="J188" s="11">
        <v>22417</v>
      </c>
      <c r="K188" s="11">
        <v>4</v>
      </c>
      <c r="L188" s="11">
        <v>0</v>
      </c>
      <c r="M188" s="11">
        <v>557</v>
      </c>
      <c r="N188" s="11">
        <v>0</v>
      </c>
      <c r="O188" s="15">
        <v>53678</v>
      </c>
      <c r="P188" s="4">
        <v>0</v>
      </c>
      <c r="R188" s="15">
        <v>1220</v>
      </c>
      <c r="S188" s="15">
        <v>237782</v>
      </c>
      <c r="T188" s="15">
        <v>66366</v>
      </c>
      <c r="U188" s="15">
        <v>66301</v>
      </c>
      <c r="V188" s="4" t="s">
        <v>611</v>
      </c>
      <c r="W188" s="4" t="s">
        <v>611</v>
      </c>
      <c r="X188" s="15">
        <v>104268</v>
      </c>
      <c r="Y188" s="15">
        <v>44244</v>
      </c>
      <c r="Z188" s="4" t="s">
        <v>611</v>
      </c>
    </row>
    <row r="189" spans="1:26">
      <c r="A189" s="10">
        <v>579</v>
      </c>
      <c r="B189" s="11" t="s">
        <v>796</v>
      </c>
      <c r="C189" s="11">
        <v>4131055</v>
      </c>
      <c r="D189" s="11">
        <v>4533590</v>
      </c>
      <c r="E189" s="19">
        <v>74748</v>
      </c>
      <c r="F189" s="11">
        <v>4225070</v>
      </c>
      <c r="G189" s="11">
        <v>71486</v>
      </c>
      <c r="H189" s="11">
        <v>212723</v>
      </c>
      <c r="I189" s="11">
        <v>3262</v>
      </c>
      <c r="J189" s="11">
        <v>34150</v>
      </c>
      <c r="K189" s="11">
        <v>0</v>
      </c>
      <c r="L189" s="11">
        <v>22204</v>
      </c>
      <c r="M189" s="11">
        <v>0</v>
      </c>
      <c r="N189" s="11">
        <v>0</v>
      </c>
      <c r="O189" s="15">
        <v>39443</v>
      </c>
      <c r="P189" s="4">
        <v>0</v>
      </c>
      <c r="R189" s="4">
        <v>632</v>
      </c>
      <c r="S189" s="15">
        <v>446582</v>
      </c>
      <c r="T189" s="15">
        <v>494223</v>
      </c>
      <c r="U189" s="15">
        <v>349774</v>
      </c>
      <c r="V189" s="4" t="s">
        <v>611</v>
      </c>
      <c r="W189" s="4" t="s">
        <v>611</v>
      </c>
      <c r="X189" s="15">
        <v>106026</v>
      </c>
      <c r="Y189" s="15">
        <v>189179</v>
      </c>
      <c r="Z189" s="4" t="s">
        <v>611</v>
      </c>
    </row>
    <row r="190" spans="1:26">
      <c r="A190" s="10">
        <v>584</v>
      </c>
      <c r="B190" s="11" t="s">
        <v>797</v>
      </c>
      <c r="C190" s="11">
        <v>4054459</v>
      </c>
      <c r="D190" s="11">
        <v>4054121</v>
      </c>
      <c r="E190" s="19">
        <v>48301</v>
      </c>
      <c r="F190" s="11">
        <v>3679311</v>
      </c>
      <c r="G190" s="11">
        <v>21966</v>
      </c>
      <c r="H190" s="11">
        <v>216101</v>
      </c>
      <c r="I190" s="11">
        <v>1526</v>
      </c>
      <c r="J190" s="11">
        <v>15913</v>
      </c>
      <c r="K190" s="11">
        <v>605</v>
      </c>
      <c r="L190" s="11">
        <v>65435</v>
      </c>
      <c r="M190" s="11">
        <v>24204</v>
      </c>
      <c r="N190" s="11">
        <v>0</v>
      </c>
      <c r="O190" s="15">
        <v>77361</v>
      </c>
      <c r="P190" s="4">
        <v>0</v>
      </c>
      <c r="R190" s="4">
        <v>740</v>
      </c>
      <c r="S190" s="15">
        <v>84932</v>
      </c>
      <c r="T190" s="4" t="s">
        <v>611</v>
      </c>
      <c r="U190" s="15">
        <v>38420</v>
      </c>
      <c r="V190" s="4" t="s">
        <v>611</v>
      </c>
      <c r="W190" s="4" t="s">
        <v>611</v>
      </c>
      <c r="X190" s="15">
        <v>39295</v>
      </c>
      <c r="Y190" s="15">
        <v>122051</v>
      </c>
      <c r="Z190" s="4" t="s">
        <v>611</v>
      </c>
    </row>
    <row r="191" spans="1:26">
      <c r="A191" s="10">
        <v>585</v>
      </c>
      <c r="B191" s="11" t="s">
        <v>798</v>
      </c>
      <c r="C191" s="11">
        <v>3626490</v>
      </c>
      <c r="D191" s="11">
        <v>3840690</v>
      </c>
      <c r="E191" s="19">
        <v>27979</v>
      </c>
      <c r="F191" s="11">
        <v>3461537</v>
      </c>
      <c r="G191" s="11">
        <v>25088</v>
      </c>
      <c r="H191" s="11">
        <v>239625</v>
      </c>
      <c r="I191" s="11">
        <v>542</v>
      </c>
      <c r="J191" s="11">
        <v>60301</v>
      </c>
      <c r="K191" s="11">
        <v>0</v>
      </c>
      <c r="L191" s="11">
        <v>22891</v>
      </c>
      <c r="M191" s="11">
        <v>2349</v>
      </c>
      <c r="N191" s="11">
        <v>0</v>
      </c>
      <c r="O191" s="15">
        <v>56336</v>
      </c>
      <c r="P191" s="4">
        <v>0</v>
      </c>
      <c r="R191" s="15">
        <v>3955</v>
      </c>
      <c r="S191" s="15">
        <v>28856</v>
      </c>
      <c r="T191" s="15">
        <v>5955</v>
      </c>
      <c r="U191" s="15">
        <v>14507</v>
      </c>
      <c r="V191" s="4" t="s">
        <v>611</v>
      </c>
      <c r="W191" s="4" t="s">
        <v>611</v>
      </c>
      <c r="X191" s="15">
        <v>3273</v>
      </c>
      <c r="Y191" s="15">
        <v>39343</v>
      </c>
      <c r="Z191" s="4" t="s">
        <v>611</v>
      </c>
    </row>
    <row r="192" spans="1:26">
      <c r="A192" s="10">
        <v>588</v>
      </c>
      <c r="B192" s="11" t="s">
        <v>799</v>
      </c>
      <c r="C192" s="11">
        <v>1063271</v>
      </c>
      <c r="D192" s="11">
        <v>1301476</v>
      </c>
      <c r="E192" s="19">
        <v>21426</v>
      </c>
      <c r="F192" s="11">
        <v>1084425</v>
      </c>
      <c r="G192" s="11">
        <v>18469</v>
      </c>
      <c r="H192" s="11">
        <v>155003</v>
      </c>
      <c r="I192" s="11">
        <v>2957</v>
      </c>
      <c r="J192" s="11">
        <v>22651</v>
      </c>
      <c r="K192" s="11">
        <v>0</v>
      </c>
      <c r="L192" s="11">
        <v>810</v>
      </c>
      <c r="M192" s="11">
        <v>0</v>
      </c>
      <c r="N192" s="11">
        <v>0</v>
      </c>
      <c r="O192" s="15">
        <v>38587</v>
      </c>
      <c r="P192" s="4">
        <v>0</v>
      </c>
      <c r="R192" s="15">
        <v>2207</v>
      </c>
      <c r="S192" s="15">
        <v>9147</v>
      </c>
      <c r="T192" s="15">
        <v>63000</v>
      </c>
      <c r="U192" s="15">
        <v>2890</v>
      </c>
      <c r="V192" s="4" t="s">
        <v>611</v>
      </c>
      <c r="W192" s="4" t="s">
        <v>611</v>
      </c>
      <c r="X192" s="4" t="s">
        <v>611</v>
      </c>
      <c r="Y192" s="15">
        <v>7459</v>
      </c>
      <c r="Z192" s="4" t="s">
        <v>611</v>
      </c>
    </row>
    <row r="193" spans="1:26">
      <c r="A193" s="10">
        <v>589</v>
      </c>
      <c r="B193" s="11" t="s">
        <v>800</v>
      </c>
      <c r="C193" s="11">
        <v>1218926</v>
      </c>
      <c r="D193" s="11">
        <v>1154194</v>
      </c>
      <c r="E193" s="19">
        <v>25213</v>
      </c>
      <c r="F193" s="11">
        <v>1030811</v>
      </c>
      <c r="G193" s="11">
        <v>14505</v>
      </c>
      <c r="H193" s="11">
        <v>54809</v>
      </c>
      <c r="I193" s="11">
        <v>204</v>
      </c>
      <c r="J193" s="11">
        <v>26517</v>
      </c>
      <c r="K193" s="11">
        <v>0</v>
      </c>
      <c r="L193" s="11">
        <v>37031</v>
      </c>
      <c r="M193" s="11">
        <v>10504</v>
      </c>
      <c r="N193" s="11">
        <v>0</v>
      </c>
      <c r="O193" s="15">
        <v>5026</v>
      </c>
      <c r="P193" s="4">
        <v>0</v>
      </c>
      <c r="R193" s="4" t="s">
        <v>630</v>
      </c>
      <c r="S193" s="15">
        <v>26453</v>
      </c>
      <c r="T193" s="15">
        <v>56950</v>
      </c>
      <c r="U193" s="15">
        <v>7453</v>
      </c>
      <c r="V193" s="4" t="s">
        <v>611</v>
      </c>
      <c r="W193" s="4" t="s">
        <v>611</v>
      </c>
      <c r="X193" s="15">
        <v>4040</v>
      </c>
      <c r="Y193" s="15">
        <v>214479</v>
      </c>
      <c r="Z193" s="4" t="s">
        <v>611</v>
      </c>
    </row>
    <row r="194" spans="1:26">
      <c r="A194" s="10">
        <v>590</v>
      </c>
      <c r="B194" s="11" t="s">
        <v>801</v>
      </c>
      <c r="C194" s="11">
        <v>7174451</v>
      </c>
      <c r="D194" s="11">
        <v>7720467</v>
      </c>
      <c r="E194" s="19">
        <v>173320</v>
      </c>
      <c r="F194" s="11">
        <v>6911550</v>
      </c>
      <c r="G194" s="11">
        <v>162523</v>
      </c>
      <c r="H194" s="11">
        <v>394392</v>
      </c>
      <c r="I194" s="11">
        <v>2025</v>
      </c>
      <c r="J194" s="11">
        <v>16640</v>
      </c>
      <c r="K194" s="11">
        <v>0</v>
      </c>
      <c r="L194" s="11">
        <v>52197</v>
      </c>
      <c r="M194" s="11">
        <v>8772</v>
      </c>
      <c r="N194" s="11">
        <v>0</v>
      </c>
      <c r="O194" s="15">
        <v>345688</v>
      </c>
      <c r="P194" s="4">
        <v>0</v>
      </c>
      <c r="R194" s="15">
        <v>4120</v>
      </c>
      <c r="S194" s="15">
        <v>9392</v>
      </c>
      <c r="T194" s="4" t="s">
        <v>611</v>
      </c>
      <c r="U194" s="15">
        <v>7158</v>
      </c>
      <c r="V194" s="4" t="s">
        <v>611</v>
      </c>
      <c r="W194" s="4" t="s">
        <v>611</v>
      </c>
      <c r="X194" s="15">
        <v>3488</v>
      </c>
      <c r="Y194" s="15">
        <v>20111</v>
      </c>
      <c r="Z194" s="4" t="s">
        <v>611</v>
      </c>
    </row>
    <row r="195" spans="1:26">
      <c r="A195" s="10">
        <v>597</v>
      </c>
      <c r="B195" s="11" t="s">
        <v>802</v>
      </c>
      <c r="C195" s="11">
        <v>11707606</v>
      </c>
      <c r="D195" s="11">
        <v>12530462</v>
      </c>
      <c r="E195" s="19">
        <v>168708</v>
      </c>
      <c r="F195" s="11">
        <v>11277536</v>
      </c>
      <c r="G195" s="11">
        <v>159038</v>
      </c>
      <c r="H195" s="11">
        <v>881070</v>
      </c>
      <c r="I195" s="11">
        <v>1947</v>
      </c>
      <c r="J195" s="11">
        <v>28283</v>
      </c>
      <c r="K195" s="11">
        <v>0</v>
      </c>
      <c r="L195" s="11">
        <v>94468</v>
      </c>
      <c r="M195" s="11">
        <v>7723</v>
      </c>
      <c r="N195" s="11">
        <v>0</v>
      </c>
      <c r="O195" s="15">
        <v>249105</v>
      </c>
      <c r="P195" s="4">
        <v>0</v>
      </c>
      <c r="R195" s="15">
        <v>9188</v>
      </c>
      <c r="S195" s="15">
        <v>35282</v>
      </c>
      <c r="T195" s="15">
        <v>37860</v>
      </c>
      <c r="U195" s="15">
        <v>15219</v>
      </c>
      <c r="V195" s="4" t="s">
        <v>611</v>
      </c>
      <c r="W195" s="4" t="s">
        <v>611</v>
      </c>
      <c r="X195" s="15">
        <v>16823</v>
      </c>
      <c r="Y195" s="15">
        <v>24855</v>
      </c>
      <c r="Z195" s="4" t="s">
        <v>611</v>
      </c>
    </row>
    <row r="196" spans="1:26">
      <c r="A196" s="10">
        <v>599</v>
      </c>
      <c r="B196" s="11" t="s">
        <v>803</v>
      </c>
      <c r="C196" s="11">
        <v>534297052</v>
      </c>
      <c r="D196" s="11">
        <v>550642017</v>
      </c>
      <c r="E196" s="19">
        <v>10680067</v>
      </c>
      <c r="F196" s="11">
        <v>519135709</v>
      </c>
      <c r="G196" s="11">
        <v>9680127</v>
      </c>
      <c r="H196" s="11">
        <v>25778411</v>
      </c>
      <c r="I196" s="11">
        <v>535967</v>
      </c>
      <c r="J196" s="11">
        <v>1057967</v>
      </c>
      <c r="K196" s="11">
        <v>1942</v>
      </c>
      <c r="L196" s="11">
        <v>1306185</v>
      </c>
      <c r="M196" s="11">
        <v>415721</v>
      </c>
      <c r="N196" s="11">
        <v>35450</v>
      </c>
      <c r="O196" s="15">
        <v>3363745</v>
      </c>
      <c r="P196" s="15">
        <v>10860</v>
      </c>
      <c r="R196" s="15">
        <v>85355</v>
      </c>
      <c r="S196" s="15">
        <v>71857</v>
      </c>
      <c r="T196" s="4" t="s">
        <v>611</v>
      </c>
      <c r="U196" s="15">
        <v>17560</v>
      </c>
      <c r="V196" s="4" t="s">
        <v>611</v>
      </c>
      <c r="W196" s="4" t="s">
        <v>611</v>
      </c>
      <c r="X196" s="15">
        <v>34640</v>
      </c>
      <c r="Y196" s="15">
        <v>18942</v>
      </c>
      <c r="Z196" s="4" t="s">
        <v>611</v>
      </c>
    </row>
    <row r="197" spans="1:26">
      <c r="A197" s="10">
        <v>603</v>
      </c>
      <c r="B197" s="11" t="s">
        <v>804</v>
      </c>
      <c r="C197" s="11">
        <v>19876197</v>
      </c>
      <c r="D197" s="11">
        <v>21266618</v>
      </c>
      <c r="E197" s="19">
        <v>576958</v>
      </c>
      <c r="F197" s="11">
        <v>20054517</v>
      </c>
      <c r="G197" s="11">
        <v>499525</v>
      </c>
      <c r="H197" s="11">
        <v>860211</v>
      </c>
      <c r="I197" s="11">
        <v>55761</v>
      </c>
      <c r="J197" s="11">
        <v>49923</v>
      </c>
      <c r="K197" s="11">
        <v>14034</v>
      </c>
      <c r="L197" s="11">
        <v>71591</v>
      </c>
      <c r="M197" s="11">
        <v>7007</v>
      </c>
      <c r="N197" s="11">
        <v>0</v>
      </c>
      <c r="O197" s="15">
        <v>230376</v>
      </c>
      <c r="P197" s="4">
        <v>631</v>
      </c>
      <c r="R197" s="15">
        <v>7986</v>
      </c>
      <c r="S197" s="15">
        <v>26097</v>
      </c>
      <c r="T197" s="15">
        <v>176000</v>
      </c>
      <c r="U197" s="4" t="s">
        <v>611</v>
      </c>
      <c r="V197" s="4" t="s">
        <v>611</v>
      </c>
      <c r="W197" s="4" t="s">
        <v>611</v>
      </c>
      <c r="X197" s="15">
        <v>2423</v>
      </c>
      <c r="Y197" s="15">
        <v>114129</v>
      </c>
      <c r="Z197" s="4" t="s">
        <v>611</v>
      </c>
    </row>
    <row r="198" spans="1:26">
      <c r="A198" s="10">
        <v>606</v>
      </c>
      <c r="B198" s="11" t="s">
        <v>805</v>
      </c>
      <c r="C198" s="11">
        <v>38495905</v>
      </c>
      <c r="D198" s="11">
        <v>38356443</v>
      </c>
      <c r="E198" s="19">
        <v>783946</v>
      </c>
      <c r="F198" s="11">
        <v>35492236</v>
      </c>
      <c r="G198" s="11">
        <v>677299</v>
      </c>
      <c r="H198" s="11">
        <v>2397943</v>
      </c>
      <c r="I198" s="11">
        <v>27053</v>
      </c>
      <c r="J198" s="11">
        <v>122061</v>
      </c>
      <c r="K198" s="11">
        <v>0</v>
      </c>
      <c r="L198" s="11">
        <v>103236</v>
      </c>
      <c r="M198" s="11">
        <v>79594</v>
      </c>
      <c r="N198" s="11">
        <v>0</v>
      </c>
      <c r="O198" s="15">
        <v>240967</v>
      </c>
      <c r="P198" s="4">
        <v>0</v>
      </c>
      <c r="R198" s="15">
        <v>2999</v>
      </c>
      <c r="S198" s="4">
        <v>566</v>
      </c>
      <c r="T198" s="4" t="s">
        <v>611</v>
      </c>
      <c r="U198" s="15">
        <v>1286</v>
      </c>
      <c r="V198" s="4" t="s">
        <v>611</v>
      </c>
      <c r="W198" s="4" t="s">
        <v>611</v>
      </c>
      <c r="X198" s="4" t="s">
        <v>611</v>
      </c>
      <c r="Y198" s="15">
        <v>6566</v>
      </c>
      <c r="Z198" s="4" t="s">
        <v>611</v>
      </c>
    </row>
    <row r="199" spans="1:26">
      <c r="A199" s="10">
        <v>610</v>
      </c>
      <c r="B199" s="11" t="s">
        <v>806</v>
      </c>
      <c r="C199" s="11">
        <v>6670086</v>
      </c>
      <c r="D199" s="11">
        <v>7145828</v>
      </c>
      <c r="E199" s="19">
        <v>92272</v>
      </c>
      <c r="F199" s="11">
        <v>6365061</v>
      </c>
      <c r="G199" s="11">
        <v>76492</v>
      </c>
      <c r="H199" s="11">
        <v>457756</v>
      </c>
      <c r="I199" s="11">
        <v>12049</v>
      </c>
      <c r="J199" s="11">
        <v>45826</v>
      </c>
      <c r="K199" s="11">
        <v>3731</v>
      </c>
      <c r="L199" s="11">
        <v>10161</v>
      </c>
      <c r="M199" s="11">
        <v>0</v>
      </c>
      <c r="N199" s="11">
        <v>0</v>
      </c>
      <c r="O199" s="15">
        <v>267024</v>
      </c>
      <c r="P199" s="4">
        <v>0</v>
      </c>
      <c r="R199" s="15">
        <v>1074</v>
      </c>
      <c r="S199" s="15">
        <v>41616</v>
      </c>
      <c r="T199" s="15">
        <v>30000</v>
      </c>
      <c r="U199" s="15">
        <v>11058</v>
      </c>
      <c r="V199" s="4" t="s">
        <v>611</v>
      </c>
      <c r="W199" s="4" t="s">
        <v>611</v>
      </c>
      <c r="X199" s="15">
        <v>4806</v>
      </c>
      <c r="Y199" s="15">
        <v>43964</v>
      </c>
      <c r="Z199" s="4" t="s">
        <v>611</v>
      </c>
    </row>
    <row r="200" spans="1:26">
      <c r="A200" s="10">
        <v>611</v>
      </c>
      <c r="B200" s="11" t="s">
        <v>807</v>
      </c>
      <c r="C200" s="11">
        <v>1350840</v>
      </c>
      <c r="D200" s="11">
        <v>1570356</v>
      </c>
      <c r="E200" s="19">
        <v>16426</v>
      </c>
      <c r="F200" s="11">
        <v>1358613</v>
      </c>
      <c r="G200" s="11">
        <v>7543</v>
      </c>
      <c r="H200" s="11">
        <v>138933</v>
      </c>
      <c r="I200" s="11">
        <v>459</v>
      </c>
      <c r="J200" s="11">
        <v>0</v>
      </c>
      <c r="K200" s="11">
        <v>0</v>
      </c>
      <c r="L200" s="11">
        <v>26602</v>
      </c>
      <c r="M200" s="11">
        <v>8424</v>
      </c>
      <c r="N200" s="11">
        <v>0</v>
      </c>
      <c r="O200" s="15">
        <v>46208</v>
      </c>
      <c r="P200" s="4">
        <v>0</v>
      </c>
      <c r="R200" s="15">
        <v>2688</v>
      </c>
      <c r="S200" s="15">
        <v>58671</v>
      </c>
      <c r="T200" s="15">
        <v>11500</v>
      </c>
      <c r="U200" s="15">
        <v>31353</v>
      </c>
      <c r="V200" s="4" t="s">
        <v>611</v>
      </c>
      <c r="W200" s="4" t="s">
        <v>611</v>
      </c>
      <c r="X200" s="15">
        <v>4707</v>
      </c>
      <c r="Y200" s="15">
        <v>82221</v>
      </c>
      <c r="Z200" s="4" t="s">
        <v>611</v>
      </c>
    </row>
    <row r="201" spans="1:26">
      <c r="A201" s="10">
        <v>613</v>
      </c>
      <c r="B201" s="11" t="s">
        <v>808</v>
      </c>
      <c r="C201" s="11">
        <v>4453859</v>
      </c>
      <c r="D201" s="11">
        <v>4655263</v>
      </c>
      <c r="E201" s="19">
        <v>104349</v>
      </c>
      <c r="F201" s="11">
        <v>4297096</v>
      </c>
      <c r="G201" s="11">
        <v>103269</v>
      </c>
      <c r="H201" s="11">
        <v>264940</v>
      </c>
      <c r="I201" s="11">
        <v>221</v>
      </c>
      <c r="J201" s="11">
        <v>12019</v>
      </c>
      <c r="K201" s="11">
        <v>0</v>
      </c>
      <c r="L201" s="11">
        <v>26952</v>
      </c>
      <c r="M201" s="11">
        <v>859</v>
      </c>
      <c r="N201" s="11">
        <v>0</v>
      </c>
      <c r="O201" s="15">
        <v>54256</v>
      </c>
      <c r="P201" s="4">
        <v>0</v>
      </c>
      <c r="R201" s="15">
        <v>3279</v>
      </c>
      <c r="S201" s="15">
        <v>43837</v>
      </c>
      <c r="T201" s="15">
        <v>24500</v>
      </c>
      <c r="U201" s="15">
        <v>27177</v>
      </c>
      <c r="V201" s="4" t="s">
        <v>611</v>
      </c>
      <c r="W201" s="4" t="s">
        <v>611</v>
      </c>
      <c r="X201" s="15">
        <v>1140</v>
      </c>
      <c r="Y201" s="15">
        <v>18696</v>
      </c>
      <c r="Z201" s="15">
        <v>42344</v>
      </c>
    </row>
    <row r="202" spans="1:26">
      <c r="A202" s="10">
        <v>614</v>
      </c>
      <c r="B202" s="11" t="s">
        <v>809</v>
      </c>
      <c r="C202" s="11">
        <v>1789323</v>
      </c>
      <c r="D202" s="11">
        <v>1797580</v>
      </c>
      <c r="E202" s="19">
        <v>46119</v>
      </c>
      <c r="F202" s="11">
        <v>1624161</v>
      </c>
      <c r="G202" s="11">
        <v>46037</v>
      </c>
      <c r="H202" s="11">
        <v>132443</v>
      </c>
      <c r="I202" s="11">
        <v>82</v>
      </c>
      <c r="J202" s="11">
        <v>9227</v>
      </c>
      <c r="K202" s="11">
        <v>0</v>
      </c>
      <c r="L202" s="11">
        <v>4814</v>
      </c>
      <c r="M202" s="11">
        <v>0</v>
      </c>
      <c r="N202" s="11">
        <v>0</v>
      </c>
      <c r="O202" s="15">
        <v>26935</v>
      </c>
      <c r="P202" s="4">
        <v>0</v>
      </c>
      <c r="R202" s="4" t="s">
        <v>630</v>
      </c>
      <c r="S202" s="15">
        <v>14620</v>
      </c>
      <c r="T202" s="4" t="s">
        <v>611</v>
      </c>
      <c r="U202" s="15">
        <v>5220</v>
      </c>
      <c r="V202" s="4" t="s">
        <v>611</v>
      </c>
      <c r="W202" s="4" t="s">
        <v>611</v>
      </c>
      <c r="X202" s="15">
        <v>12692</v>
      </c>
      <c r="Y202" s="4" t="s">
        <v>611</v>
      </c>
      <c r="Z202" s="4" t="s">
        <v>611</v>
      </c>
    </row>
    <row r="203" spans="1:26">
      <c r="A203" s="10">
        <v>617</v>
      </c>
      <c r="B203" s="11" t="s">
        <v>810</v>
      </c>
      <c r="C203" s="11">
        <v>975693</v>
      </c>
      <c r="D203" s="11">
        <v>1316428</v>
      </c>
      <c r="E203" s="19">
        <v>3316</v>
      </c>
      <c r="F203" s="11">
        <v>1169122</v>
      </c>
      <c r="G203" s="11">
        <v>3316</v>
      </c>
      <c r="H203" s="11">
        <v>86696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5">
        <v>60610</v>
      </c>
      <c r="P203" s="4">
        <v>0</v>
      </c>
      <c r="R203" s="4" t="s">
        <v>630</v>
      </c>
      <c r="S203" s="15">
        <v>30330</v>
      </c>
      <c r="T203" s="15">
        <v>54702</v>
      </c>
      <c r="U203" s="15">
        <v>52527</v>
      </c>
      <c r="V203" s="4" t="s">
        <v>611</v>
      </c>
      <c r="W203" s="4" t="s">
        <v>611</v>
      </c>
      <c r="X203" s="15">
        <v>36381</v>
      </c>
      <c r="Y203" s="15">
        <v>95289</v>
      </c>
      <c r="Z203" s="4" t="s">
        <v>611</v>
      </c>
    </row>
    <row r="204" spans="1:26">
      <c r="A204" s="10">
        <v>620</v>
      </c>
      <c r="B204" s="11" t="s">
        <v>811</v>
      </c>
      <c r="C204" s="11">
        <v>3741139</v>
      </c>
      <c r="D204" s="11">
        <v>3516210</v>
      </c>
      <c r="E204" s="19">
        <v>56706</v>
      </c>
      <c r="F204" s="11">
        <v>3215348</v>
      </c>
      <c r="G204" s="11">
        <v>51111</v>
      </c>
      <c r="H204" s="11">
        <v>195021</v>
      </c>
      <c r="I204" s="11">
        <v>2089</v>
      </c>
      <c r="J204" s="11">
        <v>8566</v>
      </c>
      <c r="K204" s="11">
        <v>35</v>
      </c>
      <c r="L204" s="11">
        <v>32858</v>
      </c>
      <c r="M204" s="11">
        <v>3471</v>
      </c>
      <c r="N204" s="11">
        <v>0</v>
      </c>
      <c r="O204" s="15">
        <v>64417</v>
      </c>
      <c r="P204" s="4">
        <v>0</v>
      </c>
      <c r="R204" s="4">
        <v>940</v>
      </c>
      <c r="S204" s="15">
        <v>59294</v>
      </c>
      <c r="T204" s="15">
        <v>59987</v>
      </c>
      <c r="U204" s="15">
        <v>23893</v>
      </c>
      <c r="V204" s="4" t="s">
        <v>611</v>
      </c>
      <c r="W204" s="4" t="s">
        <v>611</v>
      </c>
      <c r="X204" s="4">
        <v>673</v>
      </c>
      <c r="Y204" s="15">
        <v>17767</v>
      </c>
      <c r="Z204" s="4" t="s">
        <v>611</v>
      </c>
    </row>
    <row r="205" spans="1:26">
      <c r="A205" s="10">
        <v>622</v>
      </c>
      <c r="B205" s="11" t="s">
        <v>812</v>
      </c>
      <c r="C205" s="11">
        <v>35360488</v>
      </c>
      <c r="D205" s="11">
        <v>35957806</v>
      </c>
      <c r="E205" s="19">
        <v>772272</v>
      </c>
      <c r="F205" s="11">
        <v>34219837</v>
      </c>
      <c r="G205" s="11">
        <v>723886</v>
      </c>
      <c r="H205" s="11">
        <v>1592960</v>
      </c>
      <c r="I205" s="11">
        <v>19807</v>
      </c>
      <c r="J205" s="11">
        <v>25937</v>
      </c>
      <c r="K205" s="11">
        <v>0</v>
      </c>
      <c r="L205" s="11">
        <v>20215</v>
      </c>
      <c r="M205" s="11">
        <v>28579</v>
      </c>
      <c r="N205" s="11">
        <v>0</v>
      </c>
      <c r="O205" s="15">
        <v>98857</v>
      </c>
      <c r="P205" s="4">
        <v>0</v>
      </c>
      <c r="R205" s="15">
        <v>1919</v>
      </c>
      <c r="S205" s="15">
        <v>72429</v>
      </c>
      <c r="T205" s="15">
        <v>135946</v>
      </c>
      <c r="U205" s="15">
        <v>35071</v>
      </c>
      <c r="V205" s="4" t="s">
        <v>611</v>
      </c>
      <c r="W205" s="4" t="s">
        <v>611</v>
      </c>
      <c r="X205" s="15">
        <v>-100600</v>
      </c>
      <c r="Y205" s="15">
        <v>75883</v>
      </c>
      <c r="Z205" s="4" t="s">
        <v>611</v>
      </c>
    </row>
    <row r="206" spans="1:26">
      <c r="A206" s="10">
        <v>626</v>
      </c>
      <c r="B206" s="11" t="s">
        <v>813</v>
      </c>
      <c r="C206" s="11">
        <v>4670240</v>
      </c>
      <c r="D206" s="11">
        <v>4754155</v>
      </c>
      <c r="E206" s="19">
        <v>126618</v>
      </c>
      <c r="F206" s="11">
        <v>4301362</v>
      </c>
      <c r="G206" s="11">
        <v>104350</v>
      </c>
      <c r="H206" s="11">
        <v>354741</v>
      </c>
      <c r="I206" s="11">
        <v>8355</v>
      </c>
      <c r="J206" s="11">
        <v>6104</v>
      </c>
      <c r="K206" s="11">
        <v>0</v>
      </c>
      <c r="L206" s="11">
        <v>62383</v>
      </c>
      <c r="M206" s="11">
        <v>13913</v>
      </c>
      <c r="N206" s="11">
        <v>0</v>
      </c>
      <c r="O206" s="15">
        <v>29565</v>
      </c>
      <c r="P206" s="4">
        <v>0</v>
      </c>
      <c r="R206" s="15">
        <v>5629</v>
      </c>
      <c r="S206" s="15">
        <v>20993</v>
      </c>
      <c r="T206" s="15">
        <v>196700</v>
      </c>
      <c r="U206" s="15">
        <v>16000</v>
      </c>
      <c r="V206" s="4" t="s">
        <v>611</v>
      </c>
      <c r="W206" s="4" t="s">
        <v>611</v>
      </c>
      <c r="X206" s="15">
        <v>5503</v>
      </c>
      <c r="Y206" s="15">
        <v>15447</v>
      </c>
      <c r="Z206" s="4" t="s">
        <v>611</v>
      </c>
    </row>
    <row r="207" spans="1:26">
      <c r="A207" s="10">
        <v>627</v>
      </c>
      <c r="B207" s="11" t="s">
        <v>814</v>
      </c>
      <c r="C207" s="11">
        <v>4968606</v>
      </c>
      <c r="D207" s="11">
        <v>4751229</v>
      </c>
      <c r="E207" s="19">
        <v>137578</v>
      </c>
      <c r="F207" s="11">
        <v>4365009</v>
      </c>
      <c r="G207" s="11">
        <v>137578</v>
      </c>
      <c r="H207" s="11">
        <v>284406</v>
      </c>
      <c r="I207" s="11">
        <v>0</v>
      </c>
      <c r="J207" s="11">
        <v>17417</v>
      </c>
      <c r="K207" s="11">
        <v>0</v>
      </c>
      <c r="L207" s="11">
        <v>0</v>
      </c>
      <c r="M207" s="11">
        <v>0</v>
      </c>
      <c r="N207" s="11">
        <v>0</v>
      </c>
      <c r="O207" s="15">
        <v>84397</v>
      </c>
      <c r="P207" s="4">
        <v>0</v>
      </c>
      <c r="R207" s="15">
        <v>1917</v>
      </c>
      <c r="S207" s="15">
        <v>120114</v>
      </c>
      <c r="T207" s="15">
        <v>61982</v>
      </c>
      <c r="U207" s="15">
        <v>71911</v>
      </c>
      <c r="V207" s="4" t="s">
        <v>611</v>
      </c>
      <c r="W207" s="4" t="s">
        <v>611</v>
      </c>
      <c r="X207" s="15">
        <v>18642</v>
      </c>
      <c r="Y207" s="15">
        <v>104505</v>
      </c>
      <c r="Z207" s="4" t="s">
        <v>611</v>
      </c>
    </row>
    <row r="208" spans="1:26">
      <c r="A208" s="10">
        <v>629</v>
      </c>
      <c r="B208" s="11" t="s">
        <v>815</v>
      </c>
      <c r="C208" s="11">
        <v>5626246</v>
      </c>
      <c r="D208" s="11">
        <v>6024573</v>
      </c>
      <c r="E208" s="19">
        <v>226108</v>
      </c>
      <c r="F208" s="11">
        <v>5513679</v>
      </c>
      <c r="G208" s="11">
        <v>155571</v>
      </c>
      <c r="H208" s="11">
        <v>363723</v>
      </c>
      <c r="I208" s="11">
        <v>4234</v>
      </c>
      <c r="J208" s="11">
        <v>16262</v>
      </c>
      <c r="K208" s="11">
        <v>0</v>
      </c>
      <c r="L208" s="11">
        <v>95053</v>
      </c>
      <c r="M208" s="11">
        <v>66303</v>
      </c>
      <c r="N208" s="11">
        <v>0</v>
      </c>
      <c r="O208" s="15">
        <v>35856</v>
      </c>
      <c r="P208" s="4">
        <v>0</v>
      </c>
      <c r="R208" s="15">
        <v>5935</v>
      </c>
      <c r="S208" s="15">
        <v>91228</v>
      </c>
      <c r="T208" s="15">
        <v>106340</v>
      </c>
      <c r="U208" s="15">
        <v>21682</v>
      </c>
      <c r="V208" s="4" t="s">
        <v>611</v>
      </c>
      <c r="W208" s="4" t="s">
        <v>611</v>
      </c>
      <c r="X208" s="15">
        <v>25531</v>
      </c>
      <c r="Y208" s="15">
        <v>61484</v>
      </c>
      <c r="Z208" s="4" t="s">
        <v>611</v>
      </c>
    </row>
    <row r="209" spans="1:26">
      <c r="A209" s="10">
        <v>632</v>
      </c>
      <c r="B209" s="11" t="s">
        <v>816</v>
      </c>
      <c r="C209" s="11">
        <v>8869484</v>
      </c>
      <c r="D209" s="11">
        <v>8114433</v>
      </c>
      <c r="E209" s="19">
        <v>282939</v>
      </c>
      <c r="F209" s="11">
        <v>7040645</v>
      </c>
      <c r="G209" s="11">
        <v>264373</v>
      </c>
      <c r="H209" s="11">
        <v>784706</v>
      </c>
      <c r="I209" s="11">
        <v>6540</v>
      </c>
      <c r="J209" s="11">
        <v>0</v>
      </c>
      <c r="K209" s="11">
        <v>0</v>
      </c>
      <c r="L209" s="11">
        <v>150464</v>
      </c>
      <c r="M209" s="11">
        <v>12026</v>
      </c>
      <c r="N209" s="11">
        <v>0</v>
      </c>
      <c r="O209" s="15">
        <v>138618</v>
      </c>
      <c r="P209" s="4">
        <v>0</v>
      </c>
      <c r="R209" s="15">
        <v>5466</v>
      </c>
      <c r="S209" s="15">
        <v>73357</v>
      </c>
      <c r="T209" s="15">
        <v>73950</v>
      </c>
      <c r="U209" s="15">
        <v>42127</v>
      </c>
      <c r="V209" s="4" t="s">
        <v>611</v>
      </c>
      <c r="W209" s="4" t="s">
        <v>611</v>
      </c>
      <c r="X209" s="15">
        <v>48207</v>
      </c>
      <c r="Y209" s="15">
        <v>62960</v>
      </c>
      <c r="Z209" s="4" t="s">
        <v>611</v>
      </c>
    </row>
    <row r="210" spans="1:26">
      <c r="A210" s="10">
        <v>637</v>
      </c>
      <c r="B210" s="11" t="s">
        <v>817</v>
      </c>
      <c r="C210" s="11">
        <v>45697737</v>
      </c>
      <c r="D210" s="11">
        <v>43805853</v>
      </c>
      <c r="E210" s="19">
        <v>137646</v>
      </c>
      <c r="F210" s="11">
        <v>40332910</v>
      </c>
      <c r="G210" s="11">
        <v>125323</v>
      </c>
      <c r="H210" s="11">
        <v>2607800</v>
      </c>
      <c r="I210" s="11">
        <v>3678</v>
      </c>
      <c r="J210" s="11">
        <v>131399</v>
      </c>
      <c r="K210" s="11">
        <v>0</v>
      </c>
      <c r="L210" s="11">
        <v>65958</v>
      </c>
      <c r="M210" s="11">
        <v>8645</v>
      </c>
      <c r="N210" s="11">
        <v>0</v>
      </c>
      <c r="O210" s="15">
        <v>667786</v>
      </c>
      <c r="P210" s="4">
        <v>0</v>
      </c>
      <c r="R210" s="15">
        <v>5372</v>
      </c>
      <c r="S210" s="15">
        <v>6916</v>
      </c>
      <c r="T210" s="4" t="s">
        <v>611</v>
      </c>
      <c r="U210" s="15">
        <v>3915</v>
      </c>
      <c r="V210" s="4" t="s">
        <v>611</v>
      </c>
      <c r="W210" s="4" t="s">
        <v>611</v>
      </c>
      <c r="X210" s="15">
        <v>1200</v>
      </c>
      <c r="Y210" s="4" t="s">
        <v>611</v>
      </c>
      <c r="Z210" s="4" t="s">
        <v>611</v>
      </c>
    </row>
    <row r="211" spans="1:26">
      <c r="A211" s="10">
        <v>638</v>
      </c>
      <c r="B211" s="11" t="s">
        <v>818</v>
      </c>
      <c r="C211" s="11">
        <v>892570</v>
      </c>
      <c r="D211" s="11">
        <v>826210</v>
      </c>
      <c r="E211" s="19">
        <v>7901</v>
      </c>
      <c r="F211" s="11">
        <v>719457</v>
      </c>
      <c r="G211" s="11">
        <v>6432</v>
      </c>
      <c r="H211" s="11">
        <v>75072</v>
      </c>
      <c r="I211" s="11">
        <v>1364</v>
      </c>
      <c r="J211" s="11">
        <v>12124</v>
      </c>
      <c r="K211" s="11">
        <v>105</v>
      </c>
      <c r="L211" s="11">
        <v>0</v>
      </c>
      <c r="M211" s="11">
        <v>0</v>
      </c>
      <c r="N211" s="11">
        <v>0</v>
      </c>
      <c r="O211" s="15">
        <v>19557</v>
      </c>
      <c r="P211" s="4">
        <v>0</v>
      </c>
      <c r="R211" s="4" t="s">
        <v>630</v>
      </c>
      <c r="S211" s="15">
        <v>11770</v>
      </c>
      <c r="T211" s="15">
        <v>66430</v>
      </c>
      <c r="U211" s="15">
        <v>15900</v>
      </c>
      <c r="V211" s="4" t="s">
        <v>611</v>
      </c>
      <c r="W211" s="4" t="s">
        <v>611</v>
      </c>
      <c r="X211" s="15">
        <v>8717</v>
      </c>
      <c r="Y211" s="15">
        <v>102003</v>
      </c>
      <c r="Z211" s="4" t="s">
        <v>611</v>
      </c>
    </row>
    <row r="212" spans="1:26">
      <c r="A212" s="10">
        <v>642</v>
      </c>
      <c r="B212" s="11" t="s">
        <v>819</v>
      </c>
      <c r="C212" s="11">
        <v>14795700</v>
      </c>
      <c r="D212" s="11">
        <v>16766083</v>
      </c>
      <c r="E212" s="19">
        <v>216547</v>
      </c>
      <c r="F212" s="11">
        <v>15285837</v>
      </c>
      <c r="G212" s="11">
        <v>192528</v>
      </c>
      <c r="H212" s="11">
        <v>911015</v>
      </c>
      <c r="I212" s="11">
        <v>3122</v>
      </c>
      <c r="J212" s="11">
        <v>35210</v>
      </c>
      <c r="K212" s="11">
        <v>0</v>
      </c>
      <c r="L212" s="11">
        <v>27828</v>
      </c>
      <c r="M212" s="11">
        <v>20897</v>
      </c>
      <c r="N212" s="11">
        <v>0</v>
      </c>
      <c r="O212" s="15">
        <v>506193</v>
      </c>
      <c r="P212" s="4">
        <v>0</v>
      </c>
      <c r="R212" s="15">
        <v>3572</v>
      </c>
      <c r="S212" s="15">
        <v>272889</v>
      </c>
      <c r="T212" s="15">
        <v>22869</v>
      </c>
      <c r="U212" s="15">
        <v>45787</v>
      </c>
      <c r="V212" s="4" t="s">
        <v>611</v>
      </c>
      <c r="W212" s="4" t="s">
        <v>611</v>
      </c>
      <c r="X212" s="4">
        <v>300</v>
      </c>
      <c r="Y212" s="15">
        <v>147486</v>
      </c>
      <c r="Z212" s="4" t="s">
        <v>611</v>
      </c>
    </row>
    <row r="213" spans="1:26">
      <c r="A213" s="10">
        <v>654</v>
      </c>
      <c r="B213" s="11" t="s">
        <v>820</v>
      </c>
      <c r="C213" s="11">
        <v>3148902</v>
      </c>
      <c r="D213" s="11">
        <v>3161117</v>
      </c>
      <c r="E213" s="19">
        <v>59120</v>
      </c>
      <c r="F213" s="11">
        <v>2632103</v>
      </c>
      <c r="G213" s="11">
        <v>45236</v>
      </c>
      <c r="H213" s="11">
        <v>352872</v>
      </c>
      <c r="I213" s="11">
        <v>10954</v>
      </c>
      <c r="J213" s="11">
        <v>34380</v>
      </c>
      <c r="K213" s="11">
        <v>0</v>
      </c>
      <c r="L213" s="11">
        <v>51913</v>
      </c>
      <c r="M213" s="11">
        <v>2930</v>
      </c>
      <c r="N213" s="11">
        <v>0</v>
      </c>
      <c r="O213" s="15">
        <v>89849</v>
      </c>
      <c r="P213" s="4">
        <v>0</v>
      </c>
      <c r="R213" s="15">
        <v>7671</v>
      </c>
      <c r="S213" s="4">
        <v>848</v>
      </c>
      <c r="T213" s="4" t="s">
        <v>611</v>
      </c>
      <c r="U213" s="15">
        <v>5232</v>
      </c>
      <c r="V213" s="4" t="s">
        <v>611</v>
      </c>
      <c r="W213" s="4" t="s">
        <v>611</v>
      </c>
      <c r="X213" s="4" t="s">
        <v>611</v>
      </c>
      <c r="Y213" s="15">
        <v>2465</v>
      </c>
      <c r="Z213" s="4" t="s">
        <v>611</v>
      </c>
    </row>
    <row r="214" spans="1:26">
      <c r="A214" s="10">
        <v>664</v>
      </c>
      <c r="B214" s="11" t="s">
        <v>821</v>
      </c>
      <c r="C214" s="11">
        <v>11211750</v>
      </c>
      <c r="D214" s="11">
        <v>10744683</v>
      </c>
      <c r="E214" s="19">
        <v>237560</v>
      </c>
      <c r="F214" s="11">
        <v>9685928</v>
      </c>
      <c r="G214" s="11">
        <v>234389</v>
      </c>
      <c r="H214" s="11">
        <v>630557</v>
      </c>
      <c r="I214" s="11">
        <v>9091</v>
      </c>
      <c r="J214" s="11">
        <v>82046</v>
      </c>
      <c r="K214" s="11">
        <v>-24</v>
      </c>
      <c r="L214" s="11">
        <v>126352</v>
      </c>
      <c r="M214" s="11">
        <v>-5896</v>
      </c>
      <c r="N214" s="11">
        <v>0</v>
      </c>
      <c r="O214" s="15">
        <v>219800</v>
      </c>
      <c r="P214" s="4">
        <v>0</v>
      </c>
      <c r="R214" s="15">
        <v>25754</v>
      </c>
      <c r="S214" s="15">
        <v>70674</v>
      </c>
      <c r="T214" s="15">
        <v>30214</v>
      </c>
      <c r="U214" s="15">
        <v>16488</v>
      </c>
      <c r="V214" s="4" t="s">
        <v>611</v>
      </c>
      <c r="W214" s="4" t="s">
        <v>611</v>
      </c>
      <c r="X214" s="15">
        <v>63850</v>
      </c>
      <c r="Y214" s="15">
        <v>7444</v>
      </c>
      <c r="Z214" s="4" t="s">
        <v>611</v>
      </c>
    </row>
    <row r="215" spans="1:26">
      <c r="A215" s="10">
        <v>668</v>
      </c>
      <c r="B215" s="11" t="s">
        <v>822</v>
      </c>
      <c r="C215" s="11">
        <v>3532985</v>
      </c>
      <c r="D215" s="11">
        <v>3280832</v>
      </c>
      <c r="E215" s="19">
        <v>51775</v>
      </c>
      <c r="F215" s="11">
        <v>2612978</v>
      </c>
      <c r="G215" s="11">
        <v>46115</v>
      </c>
      <c r="H215" s="11">
        <v>508037</v>
      </c>
      <c r="I215" s="11">
        <v>2175</v>
      </c>
      <c r="J215" s="11">
        <v>25364</v>
      </c>
      <c r="K215" s="11">
        <v>0</v>
      </c>
      <c r="L215" s="11">
        <v>17046</v>
      </c>
      <c r="M215" s="11">
        <v>3485</v>
      </c>
      <c r="N215" s="11">
        <v>0</v>
      </c>
      <c r="O215" s="15">
        <v>117407</v>
      </c>
      <c r="P215" s="4">
        <v>0</v>
      </c>
      <c r="R215" s="4">
        <v>386</v>
      </c>
      <c r="S215" s="15">
        <v>41034</v>
      </c>
      <c r="T215" s="15">
        <v>20700</v>
      </c>
      <c r="U215" s="15">
        <v>4135</v>
      </c>
      <c r="V215" s="4" t="s">
        <v>611</v>
      </c>
      <c r="W215" s="4" t="s">
        <v>611</v>
      </c>
      <c r="X215" s="15">
        <v>1479</v>
      </c>
      <c r="Y215" s="15">
        <v>59080</v>
      </c>
      <c r="Z215" s="4" t="s">
        <v>611</v>
      </c>
    </row>
    <row r="216" spans="1:26">
      <c r="A216" s="10">
        <v>677</v>
      </c>
      <c r="B216" s="11" t="s">
        <v>823</v>
      </c>
      <c r="C216" s="11">
        <v>5121910</v>
      </c>
      <c r="D216" s="11">
        <v>4396449</v>
      </c>
      <c r="E216" s="19">
        <v>104134</v>
      </c>
      <c r="F216" s="11">
        <v>3916762</v>
      </c>
      <c r="G216" s="11">
        <v>82788</v>
      </c>
      <c r="H216" s="11">
        <v>368181</v>
      </c>
      <c r="I216" s="11">
        <v>21346</v>
      </c>
      <c r="J216" s="11">
        <v>52254</v>
      </c>
      <c r="K216" s="11">
        <v>0</v>
      </c>
      <c r="L216" s="11">
        <v>12214</v>
      </c>
      <c r="M216" s="11">
        <v>0</v>
      </c>
      <c r="N216" s="11">
        <v>0</v>
      </c>
      <c r="O216" s="15">
        <v>47038</v>
      </c>
      <c r="P216" s="4">
        <v>0</v>
      </c>
      <c r="R216" s="15">
        <v>5146</v>
      </c>
      <c r="S216" s="15">
        <v>63466</v>
      </c>
      <c r="T216" s="15">
        <v>16400</v>
      </c>
      <c r="U216" s="15">
        <v>25856</v>
      </c>
      <c r="V216" s="4" t="s">
        <v>611</v>
      </c>
      <c r="W216" s="4" t="s">
        <v>611</v>
      </c>
      <c r="X216" s="15">
        <v>7490</v>
      </c>
      <c r="Y216" s="15">
        <v>88795</v>
      </c>
      <c r="Z216" s="4" t="s">
        <v>611</v>
      </c>
    </row>
    <row r="217" spans="1:26">
      <c r="A217" s="10">
        <v>678</v>
      </c>
      <c r="B217" s="11" t="s">
        <v>824</v>
      </c>
      <c r="C217" s="11">
        <v>1286432</v>
      </c>
      <c r="D217" s="11">
        <v>1315581</v>
      </c>
      <c r="E217" s="19">
        <v>37850</v>
      </c>
      <c r="F217" s="11">
        <v>1194978</v>
      </c>
      <c r="G217" s="11">
        <v>33172</v>
      </c>
      <c r="H217" s="11">
        <v>73980</v>
      </c>
      <c r="I217" s="11">
        <v>4678</v>
      </c>
      <c r="J217" s="11">
        <v>17419</v>
      </c>
      <c r="K217" s="11">
        <v>0</v>
      </c>
      <c r="L217" s="11">
        <v>515</v>
      </c>
      <c r="M217" s="11">
        <v>0</v>
      </c>
      <c r="N217" s="11">
        <v>0</v>
      </c>
      <c r="O217" s="15">
        <v>28689</v>
      </c>
      <c r="P217" s="4">
        <v>0</v>
      </c>
      <c r="R217" s="15">
        <v>3421</v>
      </c>
      <c r="S217" s="15">
        <v>9557</v>
      </c>
      <c r="T217" s="15">
        <v>20000</v>
      </c>
      <c r="U217" s="15">
        <v>5703</v>
      </c>
      <c r="V217" s="4" t="s">
        <v>611</v>
      </c>
      <c r="W217" s="4" t="s">
        <v>611</v>
      </c>
      <c r="X217" s="4">
        <v>355</v>
      </c>
      <c r="Y217" s="15">
        <v>4633</v>
      </c>
      <c r="Z217" s="4" t="s">
        <v>611</v>
      </c>
    </row>
    <row r="218" spans="1:26">
      <c r="A218" s="10">
        <v>687</v>
      </c>
      <c r="B218" s="11" t="s">
        <v>825</v>
      </c>
      <c r="C218" s="11">
        <v>17879969</v>
      </c>
      <c r="D218" s="11">
        <v>20028191</v>
      </c>
      <c r="E218" s="19">
        <v>368183</v>
      </c>
      <c r="F218" s="11">
        <v>18818662</v>
      </c>
      <c r="G218" s="11">
        <v>309544</v>
      </c>
      <c r="H218" s="11">
        <v>860129</v>
      </c>
      <c r="I218" s="11">
        <v>14136</v>
      </c>
      <c r="J218" s="11">
        <v>82094</v>
      </c>
      <c r="K218" s="11">
        <v>0</v>
      </c>
      <c r="L218" s="11">
        <v>93443</v>
      </c>
      <c r="M218" s="11">
        <v>44410</v>
      </c>
      <c r="N218" s="11">
        <v>93</v>
      </c>
      <c r="O218" s="15">
        <v>173863</v>
      </c>
      <c r="P218" s="4">
        <v>0</v>
      </c>
      <c r="R218" s="15">
        <v>7570</v>
      </c>
      <c r="S218" s="15">
        <v>1080</v>
      </c>
      <c r="T218" s="4" t="s">
        <v>611</v>
      </c>
      <c r="U218" s="15">
        <v>9685</v>
      </c>
      <c r="V218" s="4" t="s">
        <v>611</v>
      </c>
      <c r="W218" s="4" t="s">
        <v>611</v>
      </c>
      <c r="X218" s="15">
        <v>1121</v>
      </c>
      <c r="Y218" s="4">
        <v>30</v>
      </c>
      <c r="Z218" s="4" t="s">
        <v>611</v>
      </c>
    </row>
    <row r="219" spans="1:26">
      <c r="A219" s="10">
        <v>689</v>
      </c>
      <c r="B219" s="11" t="s">
        <v>826</v>
      </c>
      <c r="C219" s="11">
        <v>1549179</v>
      </c>
      <c r="D219" s="11">
        <v>1499721</v>
      </c>
      <c r="E219" s="19">
        <v>22765</v>
      </c>
      <c r="F219" s="11">
        <v>1330654</v>
      </c>
      <c r="G219" s="11">
        <v>22765</v>
      </c>
      <c r="H219" s="11">
        <v>102893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5">
        <v>66174</v>
      </c>
      <c r="P219" s="4">
        <v>0</v>
      </c>
      <c r="R219" s="15">
        <v>1649</v>
      </c>
      <c r="S219" s="15">
        <v>1201</v>
      </c>
      <c r="T219" s="15">
        <v>14200</v>
      </c>
      <c r="U219" s="15">
        <v>23374</v>
      </c>
      <c r="V219" s="4" t="s">
        <v>611</v>
      </c>
      <c r="W219" s="4" t="s">
        <v>611</v>
      </c>
      <c r="X219" s="15">
        <v>15317</v>
      </c>
      <c r="Y219" s="15">
        <v>77579</v>
      </c>
      <c r="Z219" s="4" t="s">
        <v>611</v>
      </c>
    </row>
    <row r="220" spans="1:26">
      <c r="A220" s="10">
        <v>703</v>
      </c>
      <c r="B220" s="11" t="s">
        <v>827</v>
      </c>
      <c r="C220" s="11">
        <v>3430483</v>
      </c>
      <c r="D220" s="11">
        <v>3532284</v>
      </c>
      <c r="E220" s="19">
        <v>107733</v>
      </c>
      <c r="F220" s="11">
        <v>3123141</v>
      </c>
      <c r="G220" s="11">
        <v>102000</v>
      </c>
      <c r="H220" s="11">
        <v>210235</v>
      </c>
      <c r="I220" s="11">
        <v>2736</v>
      </c>
      <c r="J220" s="11">
        <v>45725</v>
      </c>
      <c r="K220" s="11">
        <v>47</v>
      </c>
      <c r="L220" s="11">
        <v>55189</v>
      </c>
      <c r="M220" s="11">
        <v>2950</v>
      </c>
      <c r="N220" s="11">
        <v>0</v>
      </c>
      <c r="O220" s="15">
        <v>97994</v>
      </c>
      <c r="P220" s="4">
        <v>0</v>
      </c>
      <c r="R220" s="15">
        <v>24333</v>
      </c>
      <c r="S220" s="4" t="s">
        <v>611</v>
      </c>
      <c r="T220" s="4">
        <v>89</v>
      </c>
      <c r="U220" s="15">
        <v>9510</v>
      </c>
      <c r="V220" s="4" t="s">
        <v>611</v>
      </c>
      <c r="W220" s="4" t="s">
        <v>611</v>
      </c>
      <c r="X220" s="4" t="s">
        <v>611</v>
      </c>
      <c r="Y220" s="15">
        <v>22585</v>
      </c>
      <c r="Z220" s="4" t="s">
        <v>611</v>
      </c>
    </row>
    <row r="221" spans="1:26">
      <c r="A221" s="10">
        <v>707</v>
      </c>
      <c r="B221" s="11" t="s">
        <v>828</v>
      </c>
      <c r="C221" s="11">
        <v>1407455</v>
      </c>
      <c r="D221" s="11">
        <v>1380637</v>
      </c>
      <c r="E221" s="19">
        <v>17581</v>
      </c>
      <c r="F221" s="11">
        <v>1177318</v>
      </c>
      <c r="G221" s="11">
        <v>17581</v>
      </c>
      <c r="H221" s="11">
        <v>132463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5">
        <v>70856</v>
      </c>
      <c r="P221" s="4">
        <v>0</v>
      </c>
      <c r="R221" s="4">
        <v>392</v>
      </c>
      <c r="S221" s="15">
        <v>34322</v>
      </c>
      <c r="T221" s="15">
        <v>41500</v>
      </c>
      <c r="U221" s="15">
        <v>9631</v>
      </c>
      <c r="V221" s="4" t="s">
        <v>611</v>
      </c>
      <c r="W221" s="4" t="s">
        <v>611</v>
      </c>
      <c r="X221" s="15">
        <v>4023</v>
      </c>
      <c r="Y221" s="15">
        <v>23279</v>
      </c>
      <c r="Z221" s="4" t="s">
        <v>611</v>
      </c>
    </row>
    <row r="222" spans="1:26">
      <c r="A222" s="10">
        <v>715</v>
      </c>
      <c r="B222" s="11" t="s">
        <v>829</v>
      </c>
      <c r="C222" s="11">
        <v>15258592</v>
      </c>
      <c r="D222" s="11">
        <v>14867854</v>
      </c>
      <c r="E222" s="19">
        <v>111201</v>
      </c>
      <c r="F222" s="11">
        <v>14059018</v>
      </c>
      <c r="G222" s="11">
        <v>89697</v>
      </c>
      <c r="H222" s="11">
        <v>465816</v>
      </c>
      <c r="I222" s="11">
        <v>3083</v>
      </c>
      <c r="J222" s="11">
        <v>144743</v>
      </c>
      <c r="K222" s="11">
        <v>0</v>
      </c>
      <c r="L222" s="11">
        <v>36849</v>
      </c>
      <c r="M222" s="11">
        <v>18421</v>
      </c>
      <c r="N222" s="11">
        <v>0</v>
      </c>
      <c r="O222" s="15">
        <v>161428</v>
      </c>
      <c r="P222" s="4">
        <v>0</v>
      </c>
      <c r="R222" s="15">
        <v>4890</v>
      </c>
      <c r="S222" s="15">
        <v>61354</v>
      </c>
      <c r="T222" s="15">
        <v>201241</v>
      </c>
      <c r="U222" s="15">
        <v>25414</v>
      </c>
      <c r="V222" s="4" t="s">
        <v>611</v>
      </c>
      <c r="W222" s="4" t="s">
        <v>611</v>
      </c>
      <c r="X222" s="15">
        <v>26480</v>
      </c>
      <c r="Y222" s="15">
        <v>76675</v>
      </c>
      <c r="Z222" s="4" t="s">
        <v>611</v>
      </c>
    </row>
    <row r="223" spans="1:26">
      <c r="A223" s="10">
        <v>716</v>
      </c>
      <c r="B223" s="11" t="s">
        <v>830</v>
      </c>
      <c r="C223" s="11">
        <v>4982636</v>
      </c>
      <c r="D223" s="11">
        <v>4808631</v>
      </c>
      <c r="E223" s="19">
        <v>105277</v>
      </c>
      <c r="F223" s="11">
        <v>4406691</v>
      </c>
      <c r="G223" s="11">
        <v>103604</v>
      </c>
      <c r="H223" s="11">
        <v>238858</v>
      </c>
      <c r="I223" s="11">
        <v>157</v>
      </c>
      <c r="J223" s="11">
        <v>59913</v>
      </c>
      <c r="K223" s="11">
        <v>177</v>
      </c>
      <c r="L223" s="11">
        <v>19231</v>
      </c>
      <c r="M223" s="11">
        <v>1339</v>
      </c>
      <c r="N223" s="11">
        <v>0</v>
      </c>
      <c r="O223" s="15">
        <v>83938</v>
      </c>
      <c r="P223" s="4">
        <v>0</v>
      </c>
      <c r="R223" s="15">
        <v>4383</v>
      </c>
      <c r="S223" s="15">
        <v>55890</v>
      </c>
      <c r="T223" s="15">
        <v>51400</v>
      </c>
      <c r="U223" s="15">
        <v>-14039</v>
      </c>
      <c r="V223" s="4" t="s">
        <v>611</v>
      </c>
      <c r="W223" s="4" t="s">
        <v>611</v>
      </c>
      <c r="X223" s="4">
        <v>517</v>
      </c>
      <c r="Y223" s="15">
        <v>72655</v>
      </c>
      <c r="Z223" s="4" t="s">
        <v>611</v>
      </c>
    </row>
    <row r="224" spans="1:26">
      <c r="A224" s="10">
        <v>717</v>
      </c>
      <c r="B224" s="11" t="s">
        <v>831</v>
      </c>
      <c r="C224" s="11">
        <v>2962940</v>
      </c>
      <c r="D224" s="11">
        <v>2643388</v>
      </c>
      <c r="E224" s="19">
        <v>69205</v>
      </c>
      <c r="F224" s="11">
        <v>2388454</v>
      </c>
      <c r="G224" s="11">
        <v>62316</v>
      </c>
      <c r="H224" s="11">
        <v>178820</v>
      </c>
      <c r="I224" s="11">
        <v>963</v>
      </c>
      <c r="J224" s="11">
        <v>16262</v>
      </c>
      <c r="K224" s="11">
        <v>0</v>
      </c>
      <c r="L224" s="11">
        <v>18183</v>
      </c>
      <c r="M224" s="11">
        <v>5926</v>
      </c>
      <c r="N224" s="11">
        <v>0</v>
      </c>
      <c r="O224" s="15">
        <v>41669</v>
      </c>
      <c r="P224" s="4">
        <v>0</v>
      </c>
      <c r="R224" s="4">
        <v>579</v>
      </c>
      <c r="S224" s="15">
        <v>83615</v>
      </c>
      <c r="T224" s="15">
        <v>45000</v>
      </c>
      <c r="U224" s="15">
        <v>8192</v>
      </c>
      <c r="V224" s="4" t="s">
        <v>611</v>
      </c>
      <c r="W224" s="4" t="s">
        <v>611</v>
      </c>
      <c r="X224" s="15">
        <v>45226</v>
      </c>
      <c r="Y224" s="15">
        <v>67771</v>
      </c>
      <c r="Z224" s="4" t="s">
        <v>611</v>
      </c>
    </row>
    <row r="225" spans="1:26">
      <c r="A225" s="10">
        <v>718</v>
      </c>
      <c r="B225" s="11" t="s">
        <v>832</v>
      </c>
      <c r="C225" s="11">
        <v>23055537</v>
      </c>
      <c r="D225" s="11">
        <v>26406715</v>
      </c>
      <c r="E225" s="19">
        <v>470005</v>
      </c>
      <c r="F225" s="11">
        <v>24950360</v>
      </c>
      <c r="G225" s="11">
        <v>445216</v>
      </c>
      <c r="H225" s="11">
        <v>1249621</v>
      </c>
      <c r="I225" s="11">
        <v>6594</v>
      </c>
      <c r="J225" s="11">
        <v>62366</v>
      </c>
      <c r="K225" s="11">
        <v>0</v>
      </c>
      <c r="L225" s="11">
        <v>21922</v>
      </c>
      <c r="M225" s="11">
        <v>18195</v>
      </c>
      <c r="N225" s="11">
        <v>0</v>
      </c>
      <c r="O225" s="15">
        <v>122446</v>
      </c>
      <c r="P225" s="4">
        <v>0</v>
      </c>
      <c r="R225" s="15">
        <v>10154</v>
      </c>
      <c r="S225" s="15">
        <v>562909</v>
      </c>
      <c r="T225" s="15">
        <v>116225</v>
      </c>
      <c r="U225" s="15">
        <v>52547</v>
      </c>
      <c r="V225" s="4" t="s">
        <v>611</v>
      </c>
      <c r="W225" s="4" t="s">
        <v>611</v>
      </c>
      <c r="X225" s="15">
        <v>189514</v>
      </c>
      <c r="Y225" s="15">
        <v>88277</v>
      </c>
      <c r="Z225" s="15">
        <v>7346</v>
      </c>
    </row>
    <row r="226" spans="1:26">
      <c r="A226" s="10">
        <v>733</v>
      </c>
      <c r="B226" s="11" t="s">
        <v>833</v>
      </c>
      <c r="C226" s="11">
        <v>1592249</v>
      </c>
      <c r="D226" s="11">
        <v>1495153</v>
      </c>
      <c r="E226" s="19">
        <v>33361</v>
      </c>
      <c r="F226" s="11">
        <v>1224980</v>
      </c>
      <c r="G226" s="11">
        <v>33325</v>
      </c>
      <c r="H226" s="11">
        <v>165772</v>
      </c>
      <c r="I226" s="11">
        <v>36</v>
      </c>
      <c r="J226" s="11">
        <v>0</v>
      </c>
      <c r="K226" s="11">
        <v>0</v>
      </c>
      <c r="L226" s="11">
        <v>16012</v>
      </c>
      <c r="M226" s="11">
        <v>0</v>
      </c>
      <c r="N226" s="11">
        <v>0</v>
      </c>
      <c r="O226" s="15">
        <v>88389</v>
      </c>
      <c r="P226" s="4">
        <v>0</v>
      </c>
      <c r="R226" s="4">
        <v>521</v>
      </c>
      <c r="S226" s="15">
        <v>108944</v>
      </c>
      <c r="T226" s="15">
        <v>3500</v>
      </c>
      <c r="U226" s="4" t="s">
        <v>611</v>
      </c>
      <c r="V226" s="4" t="s">
        <v>611</v>
      </c>
      <c r="W226" s="4" t="s">
        <v>611</v>
      </c>
      <c r="X226" s="15">
        <v>54411</v>
      </c>
      <c r="Y226" s="15">
        <v>48962</v>
      </c>
      <c r="Z226" s="4" t="s">
        <v>611</v>
      </c>
    </row>
    <row r="227" spans="1:26">
      <c r="A227" s="10">
        <v>736</v>
      </c>
      <c r="B227" s="11" t="s">
        <v>834</v>
      </c>
      <c r="C227" s="11">
        <v>6968917</v>
      </c>
      <c r="D227" s="11">
        <v>6433497</v>
      </c>
      <c r="E227" s="19">
        <v>46447</v>
      </c>
      <c r="F227" s="11">
        <v>5780583</v>
      </c>
      <c r="G227" s="11">
        <v>44502</v>
      </c>
      <c r="H227" s="11">
        <v>439280</v>
      </c>
      <c r="I227" s="11">
        <v>1894</v>
      </c>
      <c r="J227" s="11">
        <v>40340</v>
      </c>
      <c r="K227" s="11">
        <v>0</v>
      </c>
      <c r="L227" s="11">
        <v>96198</v>
      </c>
      <c r="M227" s="11">
        <v>51</v>
      </c>
      <c r="N227" s="11">
        <v>0</v>
      </c>
      <c r="O227" s="15">
        <v>77096</v>
      </c>
      <c r="P227" s="4">
        <v>0</v>
      </c>
      <c r="R227" s="15">
        <v>10984</v>
      </c>
      <c r="S227" s="15">
        <v>24058</v>
      </c>
      <c r="T227" s="15">
        <v>7300</v>
      </c>
      <c r="U227" s="15">
        <v>8556</v>
      </c>
      <c r="V227" s="4" t="s">
        <v>611</v>
      </c>
      <c r="W227" s="4" t="s">
        <v>611</v>
      </c>
      <c r="X227" s="15">
        <v>12484</v>
      </c>
      <c r="Y227" s="15">
        <v>7795</v>
      </c>
      <c r="Z227" s="4" t="s">
        <v>611</v>
      </c>
    </row>
    <row r="228" spans="1:26">
      <c r="A228" s="10">
        <v>737</v>
      </c>
      <c r="B228" s="11" t="s">
        <v>835</v>
      </c>
      <c r="C228" s="11">
        <v>8658329</v>
      </c>
      <c r="D228" s="11">
        <v>8321263</v>
      </c>
      <c r="E228" s="19">
        <v>26908</v>
      </c>
      <c r="F228" s="11">
        <v>7069699</v>
      </c>
      <c r="G228" s="11">
        <v>667</v>
      </c>
      <c r="H228" s="11">
        <v>805136</v>
      </c>
      <c r="I228" s="11">
        <v>0</v>
      </c>
      <c r="J228" s="11">
        <v>79361</v>
      </c>
      <c r="K228" s="11">
        <v>1793</v>
      </c>
      <c r="L228" s="11">
        <v>161504</v>
      </c>
      <c r="M228" s="11">
        <v>24448</v>
      </c>
      <c r="N228" s="11">
        <v>0</v>
      </c>
      <c r="O228" s="15">
        <v>205563</v>
      </c>
      <c r="P228" s="4">
        <v>0</v>
      </c>
      <c r="R228" s="15">
        <v>6760</v>
      </c>
      <c r="S228" s="15">
        <v>67293</v>
      </c>
      <c r="T228" s="15">
        <v>108376</v>
      </c>
      <c r="U228" s="15">
        <v>79640</v>
      </c>
      <c r="V228" s="4" t="s">
        <v>611</v>
      </c>
      <c r="W228" s="4" t="s">
        <v>611</v>
      </c>
      <c r="X228" s="15">
        <v>1064</v>
      </c>
      <c r="Y228" s="15">
        <v>183972</v>
      </c>
      <c r="Z228" s="4" t="s">
        <v>611</v>
      </c>
    </row>
    <row r="229" spans="1:26">
      <c r="A229" s="10">
        <v>738</v>
      </c>
      <c r="B229" s="11" t="s">
        <v>836</v>
      </c>
      <c r="C229" s="11">
        <v>1492113</v>
      </c>
      <c r="D229" s="11">
        <v>1533060</v>
      </c>
      <c r="E229" s="19">
        <v>18644</v>
      </c>
      <c r="F229" s="11">
        <v>1302425</v>
      </c>
      <c r="G229" s="11">
        <v>17828</v>
      </c>
      <c r="H229" s="11">
        <v>132343</v>
      </c>
      <c r="I229" s="11">
        <v>816</v>
      </c>
      <c r="J229" s="11">
        <v>0</v>
      </c>
      <c r="K229" s="11">
        <v>0</v>
      </c>
      <c r="L229" s="11">
        <v>1148</v>
      </c>
      <c r="M229" s="11">
        <v>0</v>
      </c>
      <c r="N229" s="11">
        <v>0</v>
      </c>
      <c r="O229" s="15">
        <v>97144</v>
      </c>
      <c r="P229" s="4">
        <v>0</v>
      </c>
      <c r="R229" s="4">
        <v>304</v>
      </c>
      <c r="S229" s="15">
        <v>61990</v>
      </c>
      <c r="T229" s="15">
        <v>271985</v>
      </c>
      <c r="U229" s="15">
        <v>115159</v>
      </c>
      <c r="V229" s="4" t="s">
        <v>611</v>
      </c>
      <c r="W229" s="4" t="s">
        <v>611</v>
      </c>
      <c r="X229" s="15">
        <v>22059</v>
      </c>
      <c r="Y229" s="15">
        <v>177893</v>
      </c>
      <c r="Z229" s="4" t="s">
        <v>611</v>
      </c>
    </row>
    <row r="230" spans="1:26">
      <c r="A230" s="10">
        <v>743</v>
      </c>
      <c r="B230" s="11" t="s">
        <v>837</v>
      </c>
      <c r="C230" s="11">
        <v>2980444</v>
      </c>
      <c r="D230" s="11">
        <v>3076327</v>
      </c>
      <c r="E230" s="19">
        <v>70586</v>
      </c>
      <c r="F230" s="11">
        <v>2837327</v>
      </c>
      <c r="G230" s="11">
        <v>70537</v>
      </c>
      <c r="H230" s="11">
        <v>118095</v>
      </c>
      <c r="I230" s="11">
        <v>0</v>
      </c>
      <c r="J230" s="11">
        <v>40026</v>
      </c>
      <c r="K230" s="11">
        <v>0</v>
      </c>
      <c r="L230" s="11">
        <v>0</v>
      </c>
      <c r="M230" s="11">
        <v>49</v>
      </c>
      <c r="N230" s="11">
        <v>0</v>
      </c>
      <c r="O230" s="15">
        <v>80879</v>
      </c>
      <c r="P230" s="4">
        <v>0</v>
      </c>
      <c r="R230" s="15">
        <v>1801</v>
      </c>
      <c r="S230" s="15">
        <v>14347</v>
      </c>
      <c r="T230" s="4" t="s">
        <v>611</v>
      </c>
      <c r="U230" s="15">
        <v>15778</v>
      </c>
      <c r="V230" s="4" t="s">
        <v>611</v>
      </c>
      <c r="W230" s="4" t="s">
        <v>611</v>
      </c>
      <c r="X230" s="15">
        <v>18533</v>
      </c>
      <c r="Y230" s="15">
        <v>7694</v>
      </c>
      <c r="Z230" s="4" t="s">
        <v>611</v>
      </c>
    </row>
    <row r="231" spans="1:26">
      <c r="A231" s="10">
        <v>744</v>
      </c>
      <c r="B231" s="11" t="s">
        <v>838</v>
      </c>
      <c r="C231" s="11">
        <v>1042008</v>
      </c>
      <c r="D231" s="11">
        <v>1109020</v>
      </c>
      <c r="E231" s="19">
        <v>22214</v>
      </c>
      <c r="F231" s="11">
        <v>975203</v>
      </c>
      <c r="G231" s="11">
        <v>18793</v>
      </c>
      <c r="H231" s="11">
        <v>104528</v>
      </c>
      <c r="I231" s="11">
        <v>0</v>
      </c>
      <c r="J231" s="11">
        <v>14136</v>
      </c>
      <c r="K231" s="11">
        <v>431</v>
      </c>
      <c r="L231" s="11">
        <v>0</v>
      </c>
      <c r="M231" s="11">
        <v>2990</v>
      </c>
      <c r="N231" s="11">
        <v>0</v>
      </c>
      <c r="O231" s="15">
        <v>15153</v>
      </c>
      <c r="P231" s="4">
        <v>0</v>
      </c>
      <c r="R231" s="4">
        <v>625</v>
      </c>
      <c r="S231" s="15">
        <v>23593</v>
      </c>
      <c r="T231" s="4" t="s">
        <v>611</v>
      </c>
      <c r="U231" s="15">
        <v>2616</v>
      </c>
      <c r="V231" s="4" t="s">
        <v>611</v>
      </c>
      <c r="W231" s="4" t="s">
        <v>611</v>
      </c>
      <c r="X231" s="15">
        <v>4986</v>
      </c>
      <c r="Y231" s="15">
        <v>2985</v>
      </c>
      <c r="Z231" s="4" t="s">
        <v>611</v>
      </c>
    </row>
    <row r="232" spans="1:26">
      <c r="A232" s="10">
        <v>748</v>
      </c>
      <c r="B232" s="11" t="s">
        <v>839</v>
      </c>
      <c r="C232" s="11">
        <v>29015790</v>
      </c>
      <c r="D232" s="11">
        <v>26473115</v>
      </c>
      <c r="E232" s="19">
        <v>698258</v>
      </c>
      <c r="F232" s="11">
        <v>24216199</v>
      </c>
      <c r="G232" s="11">
        <v>670843</v>
      </c>
      <c r="H232" s="11">
        <v>1845918</v>
      </c>
      <c r="I232" s="11">
        <v>23736</v>
      </c>
      <c r="J232" s="11">
        <v>157809</v>
      </c>
      <c r="K232" s="11">
        <v>0</v>
      </c>
      <c r="L232" s="11">
        <v>87073</v>
      </c>
      <c r="M232" s="11">
        <v>3679</v>
      </c>
      <c r="N232" s="11">
        <v>0</v>
      </c>
      <c r="O232" s="15">
        <v>166116</v>
      </c>
      <c r="P232" s="4">
        <v>0</v>
      </c>
      <c r="R232" s="15">
        <v>35742</v>
      </c>
      <c r="S232" s="4" t="s">
        <v>611</v>
      </c>
      <c r="T232" s="4" t="s">
        <v>611</v>
      </c>
      <c r="U232" s="15">
        <v>8324</v>
      </c>
      <c r="V232" s="4" t="s">
        <v>611</v>
      </c>
      <c r="W232" s="4" t="s">
        <v>611</v>
      </c>
      <c r="X232" s="15">
        <v>1509</v>
      </c>
      <c r="Y232" s="15">
        <v>10179</v>
      </c>
      <c r="Z232" s="4" t="s">
        <v>611</v>
      </c>
    </row>
    <row r="233" spans="1:26">
      <c r="A233" s="10">
        <v>753</v>
      </c>
      <c r="B233" s="11" t="s">
        <v>840</v>
      </c>
      <c r="C233" s="11">
        <v>5756993</v>
      </c>
      <c r="D233" s="11">
        <v>6143499</v>
      </c>
      <c r="E233" s="19">
        <v>27417</v>
      </c>
      <c r="F233" s="11">
        <v>5426540</v>
      </c>
      <c r="G233" s="11">
        <v>25791</v>
      </c>
      <c r="H233" s="11">
        <v>409818</v>
      </c>
      <c r="I233" s="11">
        <v>1626</v>
      </c>
      <c r="J233" s="11">
        <v>23088</v>
      </c>
      <c r="K233" s="11">
        <v>0</v>
      </c>
      <c r="L233" s="11">
        <v>25617</v>
      </c>
      <c r="M233" s="11">
        <v>0</v>
      </c>
      <c r="N233" s="11">
        <v>0</v>
      </c>
      <c r="O233" s="15">
        <v>258436</v>
      </c>
      <c r="P233" s="4">
        <v>0</v>
      </c>
      <c r="R233" s="15">
        <v>2279</v>
      </c>
      <c r="S233" s="15">
        <v>59098</v>
      </c>
      <c r="T233" s="15">
        <v>158735</v>
      </c>
      <c r="U233" s="15">
        <v>20764</v>
      </c>
      <c r="V233" s="4" t="s">
        <v>611</v>
      </c>
      <c r="W233" s="4" t="s">
        <v>611</v>
      </c>
      <c r="X233" s="15">
        <v>45157</v>
      </c>
      <c r="Y233" s="15">
        <v>149321</v>
      </c>
      <c r="Z233" s="4" t="s">
        <v>611</v>
      </c>
    </row>
    <row r="234" spans="1:26">
      <c r="A234" s="10">
        <v>755</v>
      </c>
      <c r="B234" s="11" t="s">
        <v>841</v>
      </c>
      <c r="C234" s="11">
        <v>1198595</v>
      </c>
      <c r="D234" s="11">
        <v>1290982</v>
      </c>
      <c r="E234" s="19">
        <v>24842</v>
      </c>
      <c r="F234" s="11">
        <v>1099910</v>
      </c>
      <c r="G234" s="11">
        <v>19233</v>
      </c>
      <c r="H234" s="11">
        <v>40595</v>
      </c>
      <c r="I234" s="11">
        <v>0</v>
      </c>
      <c r="J234" s="11">
        <v>29026</v>
      </c>
      <c r="K234" s="11">
        <v>34</v>
      </c>
      <c r="L234" s="11">
        <v>3777</v>
      </c>
      <c r="M234" s="11">
        <v>1984</v>
      </c>
      <c r="N234" s="11">
        <v>0</v>
      </c>
      <c r="O234" s="15">
        <v>117674</v>
      </c>
      <c r="P234" s="15">
        <v>3591</v>
      </c>
      <c r="R234" s="4" t="s">
        <v>630</v>
      </c>
      <c r="S234" s="15">
        <v>14713</v>
      </c>
      <c r="T234" s="4" t="s">
        <v>611</v>
      </c>
      <c r="U234" s="15">
        <v>5389</v>
      </c>
      <c r="V234" s="4" t="s">
        <v>611</v>
      </c>
      <c r="W234" s="4" t="s">
        <v>611</v>
      </c>
      <c r="X234" s="15">
        <v>8384</v>
      </c>
      <c r="Y234" s="15">
        <v>15171</v>
      </c>
      <c r="Z234" s="4" t="s">
        <v>611</v>
      </c>
    </row>
    <row r="235" spans="1:26">
      <c r="A235" s="10">
        <v>756</v>
      </c>
      <c r="B235" s="11" t="s">
        <v>842</v>
      </c>
      <c r="C235" s="11">
        <v>5216497</v>
      </c>
      <c r="D235" s="11">
        <v>4773929</v>
      </c>
      <c r="E235" s="19">
        <v>29742</v>
      </c>
      <c r="F235" s="11">
        <v>3746769</v>
      </c>
      <c r="G235" s="11">
        <v>28317</v>
      </c>
      <c r="H235" s="11">
        <v>444728</v>
      </c>
      <c r="I235" s="11">
        <v>1425</v>
      </c>
      <c r="J235" s="11">
        <v>49222</v>
      </c>
      <c r="K235" s="11">
        <v>0</v>
      </c>
      <c r="L235" s="11">
        <v>71162</v>
      </c>
      <c r="M235" s="11">
        <v>0</v>
      </c>
      <c r="N235" s="11">
        <v>0</v>
      </c>
      <c r="O235" s="15">
        <v>462048</v>
      </c>
      <c r="P235" s="4">
        <v>0</v>
      </c>
      <c r="R235" s="15">
        <v>8840</v>
      </c>
      <c r="S235" s="15">
        <v>6196</v>
      </c>
      <c r="T235" s="4" t="s">
        <v>611</v>
      </c>
      <c r="U235" s="15">
        <v>8499</v>
      </c>
      <c r="V235" s="4" t="s">
        <v>611</v>
      </c>
      <c r="W235" s="4" t="s">
        <v>611</v>
      </c>
      <c r="X235" s="15">
        <v>3687</v>
      </c>
      <c r="Y235" s="15">
        <v>2699</v>
      </c>
      <c r="Z235" s="4" t="s">
        <v>611</v>
      </c>
    </row>
    <row r="236" spans="1:26">
      <c r="A236" s="10">
        <v>757</v>
      </c>
      <c r="B236" s="11" t="s">
        <v>843</v>
      </c>
      <c r="C236" s="11">
        <v>6344256</v>
      </c>
      <c r="D236" s="11">
        <v>6463659</v>
      </c>
      <c r="E236" s="19">
        <v>294965</v>
      </c>
      <c r="F236" s="11">
        <v>5035408</v>
      </c>
      <c r="G236" s="11">
        <v>145893</v>
      </c>
      <c r="H236" s="11">
        <v>522865</v>
      </c>
      <c r="I236" s="11">
        <v>439</v>
      </c>
      <c r="J236" s="11">
        <v>32524</v>
      </c>
      <c r="K236" s="11">
        <v>0</v>
      </c>
      <c r="L236" s="11">
        <v>17492</v>
      </c>
      <c r="M236" s="11">
        <v>4338</v>
      </c>
      <c r="N236" s="11">
        <v>0</v>
      </c>
      <c r="O236" s="15">
        <v>855370</v>
      </c>
      <c r="P236" s="15">
        <v>144295</v>
      </c>
      <c r="R236" s="15">
        <v>3353</v>
      </c>
      <c r="S236" s="4" t="s">
        <v>611</v>
      </c>
      <c r="T236" s="15">
        <v>27379</v>
      </c>
      <c r="U236" s="15">
        <v>13556</v>
      </c>
      <c r="V236" s="4" t="s">
        <v>611</v>
      </c>
      <c r="W236" s="4" t="s">
        <v>611</v>
      </c>
      <c r="X236" s="15">
        <v>10548</v>
      </c>
      <c r="Y236" s="15">
        <v>97666</v>
      </c>
      <c r="Z236" s="4" t="s">
        <v>611</v>
      </c>
    </row>
    <row r="237" spans="1:26">
      <c r="A237" s="10">
        <v>758</v>
      </c>
      <c r="B237" s="11" t="s">
        <v>844</v>
      </c>
      <c r="C237" s="11">
        <v>69154618</v>
      </c>
      <c r="D237" s="11">
        <v>71982177</v>
      </c>
      <c r="E237" s="19">
        <v>1066129</v>
      </c>
      <c r="F237" s="11">
        <v>65704505</v>
      </c>
      <c r="G237" s="11">
        <v>830334</v>
      </c>
      <c r="H237" s="11">
        <v>5119307</v>
      </c>
      <c r="I237" s="11">
        <v>19585</v>
      </c>
      <c r="J237" s="11">
        <v>216077</v>
      </c>
      <c r="K237" s="11">
        <v>0</v>
      </c>
      <c r="L237" s="11">
        <v>258238</v>
      </c>
      <c r="M237" s="11">
        <v>216210</v>
      </c>
      <c r="N237" s="11">
        <v>0</v>
      </c>
      <c r="O237" s="15">
        <v>684050</v>
      </c>
      <c r="P237" s="4">
        <v>0</v>
      </c>
      <c r="R237" s="15">
        <v>8565</v>
      </c>
      <c r="S237" s="15">
        <v>95493</v>
      </c>
      <c r="T237" s="15">
        <v>55000</v>
      </c>
      <c r="U237" s="15">
        <v>1151</v>
      </c>
      <c r="V237" s="4" t="s">
        <v>611</v>
      </c>
      <c r="W237" s="4" t="s">
        <v>611</v>
      </c>
      <c r="X237" s="15">
        <v>40425</v>
      </c>
      <c r="Y237" s="15">
        <v>17546</v>
      </c>
      <c r="Z237" s="4" t="s">
        <v>611</v>
      </c>
    </row>
    <row r="238" spans="1:26">
      <c r="A238" s="10">
        <v>762</v>
      </c>
      <c r="B238" s="11" t="s">
        <v>845</v>
      </c>
      <c r="C238" s="11">
        <v>6647786</v>
      </c>
      <c r="D238" s="11">
        <v>6409020</v>
      </c>
      <c r="E238" s="19">
        <v>86648</v>
      </c>
      <c r="F238" s="11">
        <v>5373468</v>
      </c>
      <c r="G238" s="11">
        <v>79950</v>
      </c>
      <c r="H238" s="11">
        <v>577748</v>
      </c>
      <c r="I238" s="11">
        <v>3083</v>
      </c>
      <c r="J238" s="11">
        <v>76165</v>
      </c>
      <c r="K238" s="11">
        <v>0</v>
      </c>
      <c r="L238" s="11">
        <v>32846</v>
      </c>
      <c r="M238" s="11">
        <v>3615</v>
      </c>
      <c r="N238" s="11">
        <v>0</v>
      </c>
      <c r="O238" s="15">
        <v>348793</v>
      </c>
      <c r="P238" s="4">
        <v>0</v>
      </c>
      <c r="R238" s="15">
        <v>2039</v>
      </c>
      <c r="S238" s="15">
        <v>56583</v>
      </c>
      <c r="T238" s="15">
        <v>133946</v>
      </c>
      <c r="U238" s="15">
        <v>79500</v>
      </c>
      <c r="V238" s="4" t="s">
        <v>611</v>
      </c>
      <c r="W238" s="4" t="s">
        <v>611</v>
      </c>
      <c r="X238" s="15">
        <v>2429</v>
      </c>
      <c r="Y238" s="15">
        <v>82768</v>
      </c>
      <c r="Z238" s="4" t="s">
        <v>611</v>
      </c>
    </row>
    <row r="239" spans="1:26">
      <c r="A239" s="10">
        <v>765</v>
      </c>
      <c r="B239" s="11" t="s">
        <v>846</v>
      </c>
      <c r="C239" s="11">
        <v>6493932</v>
      </c>
      <c r="D239" s="11">
        <v>6752492</v>
      </c>
      <c r="E239" s="19">
        <v>156757</v>
      </c>
      <c r="F239" s="11">
        <v>6190877</v>
      </c>
      <c r="G239" s="11">
        <v>141597</v>
      </c>
      <c r="H239" s="11">
        <v>433005</v>
      </c>
      <c r="I239" s="11">
        <v>474</v>
      </c>
      <c r="J239" s="11">
        <v>35405</v>
      </c>
      <c r="K239" s="11">
        <v>0</v>
      </c>
      <c r="L239" s="11">
        <v>28420</v>
      </c>
      <c r="M239" s="11">
        <v>14686</v>
      </c>
      <c r="N239" s="11">
        <v>0</v>
      </c>
      <c r="O239" s="15">
        <v>64785</v>
      </c>
      <c r="P239" s="4">
        <v>0</v>
      </c>
      <c r="R239" s="15">
        <v>8117</v>
      </c>
      <c r="S239" s="15">
        <v>16206</v>
      </c>
      <c r="T239" s="15">
        <v>9819</v>
      </c>
      <c r="U239" s="4" t="s">
        <v>611</v>
      </c>
      <c r="V239" s="4" t="s">
        <v>611</v>
      </c>
      <c r="W239" s="4" t="s">
        <v>611</v>
      </c>
      <c r="X239" s="15">
        <v>3796</v>
      </c>
      <c r="Y239" s="15">
        <v>27114</v>
      </c>
      <c r="Z239" s="4" t="s">
        <v>611</v>
      </c>
    </row>
    <row r="240" spans="1:26">
      <c r="A240" s="10">
        <v>766</v>
      </c>
      <c r="B240" s="11" t="s">
        <v>847</v>
      </c>
      <c r="C240" s="11">
        <v>4429474</v>
      </c>
      <c r="D240" s="11">
        <v>4355023</v>
      </c>
      <c r="E240" s="19">
        <v>148073</v>
      </c>
      <c r="F240" s="11">
        <v>3860522</v>
      </c>
      <c r="G240" s="11">
        <v>136961</v>
      </c>
      <c r="H240" s="11">
        <v>322143</v>
      </c>
      <c r="I240" s="11">
        <v>2636</v>
      </c>
      <c r="J240" s="11">
        <v>24766</v>
      </c>
      <c r="K240" s="11">
        <v>556</v>
      </c>
      <c r="L240" s="11">
        <v>15149</v>
      </c>
      <c r="M240" s="11">
        <v>6930</v>
      </c>
      <c r="N240" s="11">
        <v>0</v>
      </c>
      <c r="O240" s="15">
        <v>132443</v>
      </c>
      <c r="P240" s="4">
        <v>990</v>
      </c>
      <c r="R240" s="4">
        <v>611</v>
      </c>
      <c r="S240" s="15">
        <v>91464</v>
      </c>
      <c r="T240" s="15">
        <v>20000</v>
      </c>
      <c r="U240" s="15">
        <v>18390</v>
      </c>
      <c r="V240" s="4" t="s">
        <v>611</v>
      </c>
      <c r="W240" s="4" t="s">
        <v>611</v>
      </c>
      <c r="X240" s="15">
        <v>14607</v>
      </c>
      <c r="Y240" s="15">
        <v>88804</v>
      </c>
      <c r="Z240" s="4" t="s">
        <v>611</v>
      </c>
    </row>
    <row r="241" spans="1:26">
      <c r="A241" s="10">
        <v>770</v>
      </c>
      <c r="B241" s="11" t="s">
        <v>848</v>
      </c>
      <c r="C241" s="11">
        <v>2021219</v>
      </c>
      <c r="D241" s="11">
        <v>2056694</v>
      </c>
      <c r="E241" s="19">
        <v>158732</v>
      </c>
      <c r="F241" s="11">
        <v>1847452</v>
      </c>
      <c r="G241" s="11">
        <v>158677</v>
      </c>
      <c r="H241" s="11">
        <v>52019</v>
      </c>
      <c r="I241" s="11">
        <v>55</v>
      </c>
      <c r="J241" s="11">
        <v>5776</v>
      </c>
      <c r="K241" s="11">
        <v>0</v>
      </c>
      <c r="L241" s="11">
        <v>5536</v>
      </c>
      <c r="M241" s="11">
        <v>0</v>
      </c>
      <c r="N241" s="11">
        <v>0</v>
      </c>
      <c r="O241" s="15">
        <v>145911</v>
      </c>
      <c r="P241" s="4">
        <v>0</v>
      </c>
      <c r="R241" s="4">
        <v>848</v>
      </c>
      <c r="S241" s="4" t="s">
        <v>611</v>
      </c>
      <c r="T241" s="15">
        <v>58130</v>
      </c>
      <c r="U241" s="15">
        <v>16977</v>
      </c>
      <c r="V241" s="4" t="s">
        <v>611</v>
      </c>
      <c r="W241" s="4" t="s">
        <v>611</v>
      </c>
      <c r="X241" s="15">
        <v>25226</v>
      </c>
      <c r="Y241" s="15">
        <v>14509</v>
      </c>
      <c r="Z241" s="4" t="s">
        <v>611</v>
      </c>
    </row>
    <row r="242" spans="1:26">
      <c r="A242" s="10">
        <v>772</v>
      </c>
      <c r="B242" s="11" t="s">
        <v>849</v>
      </c>
      <c r="C242" s="11">
        <v>110984288</v>
      </c>
      <c r="D242" s="11">
        <v>100921075</v>
      </c>
      <c r="E242" s="19">
        <v>1567083</v>
      </c>
      <c r="F242" s="11">
        <v>92110046</v>
      </c>
      <c r="G242" s="11">
        <v>1401041</v>
      </c>
      <c r="H242" s="11">
        <v>5121630</v>
      </c>
      <c r="I242" s="11">
        <v>52701</v>
      </c>
      <c r="J242" s="11">
        <v>481096</v>
      </c>
      <c r="K242" s="11">
        <v>5193</v>
      </c>
      <c r="L242" s="11">
        <v>818739</v>
      </c>
      <c r="M242" s="11">
        <v>105043</v>
      </c>
      <c r="N242" s="11">
        <v>3105</v>
      </c>
      <c r="O242" s="15">
        <v>2389564</v>
      </c>
      <c r="P242" s="4">
        <v>0</v>
      </c>
      <c r="R242" s="15">
        <v>69875</v>
      </c>
      <c r="S242" s="15">
        <v>44402</v>
      </c>
      <c r="T242" s="4" t="s">
        <v>611</v>
      </c>
      <c r="U242" s="15">
        <v>2616</v>
      </c>
      <c r="V242" s="4" t="s">
        <v>611</v>
      </c>
      <c r="W242" s="4" t="s">
        <v>611</v>
      </c>
      <c r="X242" s="15">
        <v>37230</v>
      </c>
      <c r="Y242" s="4">
        <v>177</v>
      </c>
      <c r="Z242" s="4" t="s">
        <v>611</v>
      </c>
    </row>
    <row r="243" spans="1:26">
      <c r="A243" s="10">
        <v>777</v>
      </c>
      <c r="B243" s="11" t="s">
        <v>850</v>
      </c>
      <c r="C243" s="11">
        <v>10611406</v>
      </c>
      <c r="D243" s="11">
        <v>9731172</v>
      </c>
      <c r="E243" s="19">
        <v>289799</v>
      </c>
      <c r="F243" s="11">
        <v>8671370</v>
      </c>
      <c r="G243" s="11">
        <v>235517</v>
      </c>
      <c r="H243" s="11">
        <v>795641</v>
      </c>
      <c r="I243" s="11">
        <v>5290</v>
      </c>
      <c r="J243" s="11">
        <v>11403</v>
      </c>
      <c r="K243" s="11">
        <v>573</v>
      </c>
      <c r="L243" s="11">
        <v>86317</v>
      </c>
      <c r="M243" s="11">
        <v>48419</v>
      </c>
      <c r="N243" s="11">
        <v>0</v>
      </c>
      <c r="O243" s="15">
        <v>166441</v>
      </c>
      <c r="P243" s="4">
        <v>0</v>
      </c>
      <c r="R243" s="15">
        <v>3316</v>
      </c>
      <c r="S243" s="4" t="s">
        <v>611</v>
      </c>
      <c r="T243" s="15">
        <v>70500</v>
      </c>
      <c r="U243" s="15">
        <v>5986</v>
      </c>
      <c r="V243" s="4" t="s">
        <v>611</v>
      </c>
      <c r="W243" s="4" t="s">
        <v>611</v>
      </c>
      <c r="X243" s="15">
        <v>1000</v>
      </c>
      <c r="Y243" s="15">
        <v>7764</v>
      </c>
      <c r="Z243" s="4" t="s">
        <v>611</v>
      </c>
    </row>
    <row r="244" spans="1:26">
      <c r="A244" s="10">
        <v>779</v>
      </c>
      <c r="B244" s="11" t="s">
        <v>851</v>
      </c>
      <c r="C244" s="11">
        <v>4433082</v>
      </c>
      <c r="D244" s="11">
        <v>4786235</v>
      </c>
      <c r="E244" s="19">
        <v>166687</v>
      </c>
      <c r="F244" s="11">
        <v>4238835</v>
      </c>
      <c r="G244" s="11">
        <v>164018</v>
      </c>
      <c r="H244" s="11">
        <v>411881</v>
      </c>
      <c r="I244" s="11">
        <v>451</v>
      </c>
      <c r="J244" s="11">
        <v>0</v>
      </c>
      <c r="K244" s="11">
        <v>0</v>
      </c>
      <c r="L244" s="11">
        <v>54936</v>
      </c>
      <c r="M244" s="11">
        <v>2218</v>
      </c>
      <c r="N244" s="11">
        <v>0</v>
      </c>
      <c r="O244" s="15">
        <v>80583</v>
      </c>
      <c r="P244" s="4">
        <v>0</v>
      </c>
      <c r="R244" s="15">
        <v>3106</v>
      </c>
      <c r="S244" s="15">
        <v>22450</v>
      </c>
      <c r="T244" s="4" t="s">
        <v>611</v>
      </c>
      <c r="U244" s="15">
        <v>1902</v>
      </c>
      <c r="V244" s="4" t="s">
        <v>611</v>
      </c>
      <c r="W244" s="4" t="s">
        <v>611</v>
      </c>
      <c r="X244" s="15">
        <v>29141</v>
      </c>
      <c r="Y244" s="15">
        <v>26842</v>
      </c>
      <c r="Z244" s="4" t="s">
        <v>611</v>
      </c>
    </row>
    <row r="245" spans="1:26">
      <c r="A245" s="10">
        <v>784</v>
      </c>
      <c r="B245" s="11" t="s">
        <v>852</v>
      </c>
      <c r="C245" s="11">
        <v>6012046</v>
      </c>
      <c r="D245" s="11">
        <v>6619953</v>
      </c>
      <c r="E245" s="19">
        <v>106024</v>
      </c>
      <c r="F245" s="11">
        <v>5979094</v>
      </c>
      <c r="G245" s="11">
        <v>99459</v>
      </c>
      <c r="H245" s="11">
        <v>481261</v>
      </c>
      <c r="I245" s="11">
        <v>1390</v>
      </c>
      <c r="J245" s="11">
        <v>31649</v>
      </c>
      <c r="K245" s="11">
        <v>0</v>
      </c>
      <c r="L245" s="11">
        <v>20564</v>
      </c>
      <c r="M245" s="11">
        <v>5175</v>
      </c>
      <c r="N245" s="11">
        <v>0</v>
      </c>
      <c r="O245" s="15">
        <v>107385</v>
      </c>
      <c r="P245" s="4">
        <v>0</v>
      </c>
      <c r="R245" s="15">
        <v>3514</v>
      </c>
      <c r="S245" s="15">
        <v>103960</v>
      </c>
      <c r="T245" s="15">
        <v>87906</v>
      </c>
      <c r="U245" s="15">
        <v>44863</v>
      </c>
      <c r="V245" s="4" t="s">
        <v>611</v>
      </c>
      <c r="W245" s="4" t="s">
        <v>611</v>
      </c>
      <c r="X245" s="15">
        <v>17691</v>
      </c>
      <c r="Y245" s="15">
        <v>91492</v>
      </c>
      <c r="Z245" s="4" t="s">
        <v>611</v>
      </c>
    </row>
    <row r="246" spans="1:26">
      <c r="A246" s="10">
        <v>785</v>
      </c>
      <c r="B246" s="11" t="s">
        <v>853</v>
      </c>
      <c r="C246" s="11">
        <v>4304771</v>
      </c>
      <c r="D246" s="11">
        <v>4160480</v>
      </c>
      <c r="E246" s="19">
        <v>65380</v>
      </c>
      <c r="F246" s="11">
        <v>3534411</v>
      </c>
      <c r="G246" s="11">
        <v>54348</v>
      </c>
      <c r="H246" s="11">
        <v>342276</v>
      </c>
      <c r="I246" s="11">
        <v>5253</v>
      </c>
      <c r="J246" s="11">
        <v>53572</v>
      </c>
      <c r="K246" s="11">
        <v>0</v>
      </c>
      <c r="L246" s="11">
        <v>56686</v>
      </c>
      <c r="M246" s="11">
        <v>4669</v>
      </c>
      <c r="N246" s="11">
        <v>0</v>
      </c>
      <c r="O246" s="15">
        <v>173535</v>
      </c>
      <c r="P246" s="15">
        <v>1110</v>
      </c>
      <c r="R246" s="15">
        <v>18031</v>
      </c>
      <c r="S246" s="15">
        <v>50297</v>
      </c>
      <c r="T246" s="15">
        <v>82000</v>
      </c>
      <c r="U246" s="15">
        <v>17817</v>
      </c>
      <c r="V246" s="4" t="s">
        <v>611</v>
      </c>
      <c r="W246" s="4" t="s">
        <v>611</v>
      </c>
      <c r="X246" s="15">
        <v>5236</v>
      </c>
      <c r="Y246" s="15">
        <v>106048</v>
      </c>
      <c r="Z246" s="4" t="s">
        <v>611</v>
      </c>
    </row>
    <row r="247" spans="1:26">
      <c r="A247" s="10">
        <v>786</v>
      </c>
      <c r="B247" s="11" t="s">
        <v>854</v>
      </c>
      <c r="C247" s="11">
        <v>2065963</v>
      </c>
      <c r="D247" s="11">
        <v>2138743</v>
      </c>
      <c r="E247" s="19">
        <v>40242</v>
      </c>
      <c r="F247" s="11">
        <v>1825307</v>
      </c>
      <c r="G247" s="11">
        <v>34703</v>
      </c>
      <c r="H247" s="11">
        <v>190440</v>
      </c>
      <c r="I247" s="11">
        <v>1987</v>
      </c>
      <c r="J247" s="11">
        <v>28685</v>
      </c>
      <c r="K247" s="11">
        <v>1631</v>
      </c>
      <c r="L247" s="11">
        <v>0</v>
      </c>
      <c r="M247" s="11">
        <v>1921</v>
      </c>
      <c r="N247" s="11">
        <v>0</v>
      </c>
      <c r="O247" s="15">
        <v>94311</v>
      </c>
      <c r="P247" s="4">
        <v>0</v>
      </c>
      <c r="R247" s="4">
        <v>233</v>
      </c>
      <c r="S247" s="15">
        <v>12651</v>
      </c>
      <c r="T247" s="4" t="s">
        <v>611</v>
      </c>
      <c r="U247" s="15">
        <v>2616</v>
      </c>
      <c r="V247" s="4" t="s">
        <v>611</v>
      </c>
      <c r="W247" s="4" t="s">
        <v>611</v>
      </c>
      <c r="X247" s="4" t="s">
        <v>611</v>
      </c>
      <c r="Y247" s="15">
        <v>14449</v>
      </c>
      <c r="Z247" s="4" t="s">
        <v>611</v>
      </c>
    </row>
    <row r="248" spans="1:26">
      <c r="A248" s="10">
        <v>788</v>
      </c>
      <c r="B248" s="11" t="s">
        <v>855</v>
      </c>
      <c r="C248" s="11">
        <v>1318283</v>
      </c>
      <c r="D248" s="11">
        <v>1456782</v>
      </c>
      <c r="E248" s="19">
        <v>89701</v>
      </c>
      <c r="F248" s="11">
        <v>1118128</v>
      </c>
      <c r="G248" s="11">
        <v>79036</v>
      </c>
      <c r="H248" s="11">
        <v>87788</v>
      </c>
      <c r="I248" s="11">
        <v>352</v>
      </c>
      <c r="J248" s="11">
        <v>0</v>
      </c>
      <c r="K248" s="11">
        <v>0</v>
      </c>
      <c r="L248" s="11">
        <v>43936</v>
      </c>
      <c r="M248" s="11">
        <v>0</v>
      </c>
      <c r="N248" s="11">
        <v>0</v>
      </c>
      <c r="O248" s="15">
        <v>206930</v>
      </c>
      <c r="P248" s="15">
        <v>10313</v>
      </c>
      <c r="R248" s="4">
        <v>431</v>
      </c>
      <c r="S248" s="4" t="s">
        <v>611</v>
      </c>
      <c r="T248" s="15">
        <v>4412</v>
      </c>
      <c r="U248" s="15">
        <v>5232</v>
      </c>
      <c r="V248" s="4" t="s">
        <v>611</v>
      </c>
      <c r="W248" s="4" t="s">
        <v>611</v>
      </c>
      <c r="X248" s="15">
        <v>-35719</v>
      </c>
      <c r="Y248" s="15">
        <v>7971</v>
      </c>
      <c r="Z248" s="4" t="s">
        <v>611</v>
      </c>
    </row>
    <row r="249" spans="1:26">
      <c r="A249" s="10">
        <v>794</v>
      </c>
      <c r="B249" s="11" t="s">
        <v>856</v>
      </c>
      <c r="C249" s="11">
        <v>41949145</v>
      </c>
      <c r="D249" s="11">
        <v>38630805</v>
      </c>
      <c r="E249" s="19">
        <v>647265</v>
      </c>
      <c r="F249" s="11">
        <v>34623378</v>
      </c>
      <c r="G249" s="11">
        <v>615732</v>
      </c>
      <c r="H249" s="11">
        <v>2273816</v>
      </c>
      <c r="I249" s="11">
        <v>17207</v>
      </c>
      <c r="J249" s="11">
        <v>190385</v>
      </c>
      <c r="K249" s="11">
        <v>569</v>
      </c>
      <c r="L249" s="11">
        <v>88214</v>
      </c>
      <c r="M249" s="11">
        <v>13757</v>
      </c>
      <c r="N249" s="11">
        <v>0</v>
      </c>
      <c r="O249" s="15">
        <v>1455012</v>
      </c>
      <c r="P249" s="4">
        <v>0</v>
      </c>
      <c r="R249" s="15">
        <v>30167</v>
      </c>
      <c r="S249" s="15">
        <v>34220</v>
      </c>
      <c r="T249" s="15">
        <v>12500</v>
      </c>
      <c r="U249" s="15">
        <v>8409</v>
      </c>
      <c r="V249" s="4" t="s">
        <v>611</v>
      </c>
      <c r="W249" s="4" t="s">
        <v>611</v>
      </c>
      <c r="X249" s="15">
        <v>32727</v>
      </c>
      <c r="Y249" s="15">
        <v>50295</v>
      </c>
      <c r="Z249" s="4" t="s">
        <v>611</v>
      </c>
    </row>
    <row r="250" spans="1:26">
      <c r="A250" s="10">
        <v>796</v>
      </c>
      <c r="B250" s="11" t="s">
        <v>857</v>
      </c>
      <c r="C250" s="11">
        <v>58541738</v>
      </c>
      <c r="D250" s="11">
        <v>52751391</v>
      </c>
      <c r="E250" s="19">
        <v>1013761</v>
      </c>
      <c r="F250" s="11">
        <v>46383957</v>
      </c>
      <c r="G250" s="11">
        <v>930849</v>
      </c>
      <c r="H250" s="11">
        <v>2531961</v>
      </c>
      <c r="I250" s="11">
        <v>20966</v>
      </c>
      <c r="J250" s="11">
        <v>257281</v>
      </c>
      <c r="K250" s="11">
        <v>0</v>
      </c>
      <c r="L250" s="11">
        <v>481679</v>
      </c>
      <c r="M250" s="11">
        <v>56287</v>
      </c>
      <c r="N250" s="11">
        <v>5659</v>
      </c>
      <c r="O250" s="15">
        <v>3096513</v>
      </c>
      <c r="P250" s="4">
        <v>0</v>
      </c>
      <c r="R250" s="15">
        <v>25938</v>
      </c>
      <c r="S250" s="15">
        <v>37302</v>
      </c>
      <c r="T250" s="15">
        <v>21000</v>
      </c>
      <c r="U250" s="15">
        <v>128699</v>
      </c>
      <c r="V250" s="4" t="s">
        <v>611</v>
      </c>
      <c r="W250" s="4" t="s">
        <v>611</v>
      </c>
      <c r="X250" s="15">
        <v>20051</v>
      </c>
      <c r="Y250" s="15">
        <v>29419</v>
      </c>
      <c r="Z250" s="4" t="s">
        <v>611</v>
      </c>
    </row>
    <row r="251" spans="1:26">
      <c r="A251" s="10">
        <v>797</v>
      </c>
      <c r="B251" s="11" t="s">
        <v>858</v>
      </c>
      <c r="C251" s="11">
        <v>9124753</v>
      </c>
      <c r="D251" s="11">
        <v>7638208</v>
      </c>
      <c r="E251" s="19">
        <v>230904</v>
      </c>
      <c r="F251" s="11">
        <v>6563783</v>
      </c>
      <c r="G251" s="11">
        <v>224652</v>
      </c>
      <c r="H251" s="11">
        <v>603678</v>
      </c>
      <c r="I251" s="11">
        <v>5863</v>
      </c>
      <c r="J251" s="11">
        <v>117230</v>
      </c>
      <c r="K251" s="11">
        <v>389</v>
      </c>
      <c r="L251" s="11">
        <v>0</v>
      </c>
      <c r="M251" s="11">
        <v>0</v>
      </c>
      <c r="N251" s="11">
        <v>0</v>
      </c>
      <c r="O251" s="15">
        <v>353517</v>
      </c>
      <c r="P251" s="4">
        <v>0</v>
      </c>
      <c r="R251" s="15">
        <v>1521</v>
      </c>
      <c r="S251" s="15">
        <v>12377</v>
      </c>
      <c r="T251" s="4" t="s">
        <v>611</v>
      </c>
      <c r="U251" s="15">
        <v>15225</v>
      </c>
      <c r="V251" s="4" t="s">
        <v>611</v>
      </c>
      <c r="W251" s="4" t="s">
        <v>611</v>
      </c>
      <c r="X251" s="15">
        <v>4336</v>
      </c>
      <c r="Y251" s="15">
        <v>5450</v>
      </c>
      <c r="Z251" s="4" t="s">
        <v>611</v>
      </c>
    </row>
    <row r="252" spans="1:26">
      <c r="A252" s="10">
        <v>798</v>
      </c>
      <c r="B252" s="11" t="s">
        <v>859</v>
      </c>
      <c r="C252" s="11">
        <v>1712429</v>
      </c>
      <c r="D252" s="11">
        <v>1605646</v>
      </c>
      <c r="E252" s="19">
        <v>31162</v>
      </c>
      <c r="F252" s="11">
        <v>1421615</v>
      </c>
      <c r="G252" s="11">
        <v>31162</v>
      </c>
      <c r="H252" s="11">
        <v>115350</v>
      </c>
      <c r="I252" s="11">
        <v>0</v>
      </c>
      <c r="J252" s="11">
        <v>16262</v>
      </c>
      <c r="K252" s="11">
        <v>0</v>
      </c>
      <c r="L252" s="11">
        <v>11046</v>
      </c>
      <c r="M252" s="11">
        <v>0</v>
      </c>
      <c r="N252" s="11">
        <v>0</v>
      </c>
      <c r="O252" s="15">
        <v>41373</v>
      </c>
      <c r="P252" s="4">
        <v>0</v>
      </c>
      <c r="R252" s="15">
        <v>5431</v>
      </c>
      <c r="S252" s="15">
        <v>40603</v>
      </c>
      <c r="T252" s="15">
        <v>38979</v>
      </c>
      <c r="U252" s="15">
        <v>24377</v>
      </c>
      <c r="V252" s="4" t="s">
        <v>611</v>
      </c>
      <c r="W252" s="4" t="s">
        <v>611</v>
      </c>
      <c r="X252" s="15">
        <v>3720</v>
      </c>
      <c r="Y252" s="15">
        <v>72781</v>
      </c>
      <c r="Z252" s="4" t="s">
        <v>611</v>
      </c>
    </row>
    <row r="253" spans="1:26">
      <c r="A253" s="10">
        <v>809</v>
      </c>
      <c r="B253" s="11" t="s">
        <v>860</v>
      </c>
      <c r="C253" s="11">
        <v>3887209</v>
      </c>
      <c r="D253" s="11">
        <v>3439890</v>
      </c>
      <c r="E253" s="19">
        <v>90554</v>
      </c>
      <c r="F253" s="11">
        <v>2980763</v>
      </c>
      <c r="G253" s="11">
        <v>76561</v>
      </c>
      <c r="H253" s="11">
        <v>323071</v>
      </c>
      <c r="I253" s="11">
        <v>13993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5">
        <v>136056</v>
      </c>
      <c r="P253" s="4">
        <v>0</v>
      </c>
      <c r="R253" s="15">
        <v>7906</v>
      </c>
      <c r="S253" s="15">
        <v>2478</v>
      </c>
      <c r="T253" s="15">
        <v>5000</v>
      </c>
      <c r="U253" s="15">
        <v>7848</v>
      </c>
      <c r="V253" s="4" t="s">
        <v>611</v>
      </c>
      <c r="W253" s="4" t="s">
        <v>611</v>
      </c>
      <c r="X253" s="4" t="s">
        <v>611</v>
      </c>
      <c r="Y253" s="4" t="s">
        <v>611</v>
      </c>
      <c r="Z253" s="4" t="s">
        <v>611</v>
      </c>
    </row>
    <row r="254" spans="1:26">
      <c r="A254" s="10">
        <v>815</v>
      </c>
      <c r="B254" s="11" t="s">
        <v>861</v>
      </c>
      <c r="C254" s="11">
        <v>1388125</v>
      </c>
      <c r="D254" s="11">
        <v>1518425</v>
      </c>
      <c r="E254" s="19">
        <v>33348</v>
      </c>
      <c r="F254" s="11">
        <v>1395209</v>
      </c>
      <c r="G254" s="11">
        <v>33348</v>
      </c>
      <c r="H254" s="11">
        <v>24024</v>
      </c>
      <c r="I254" s="11">
        <v>0</v>
      </c>
      <c r="J254" s="11">
        <v>0</v>
      </c>
      <c r="K254" s="11">
        <v>0</v>
      </c>
      <c r="L254" s="11">
        <v>1709</v>
      </c>
      <c r="M254" s="11">
        <v>0</v>
      </c>
      <c r="N254" s="11">
        <v>0</v>
      </c>
      <c r="O254" s="15">
        <v>97483</v>
      </c>
      <c r="P254" s="4">
        <v>0</v>
      </c>
      <c r="R254" s="4">
        <v>148</v>
      </c>
      <c r="S254" s="15">
        <v>4732</v>
      </c>
      <c r="T254" s="15">
        <v>5000</v>
      </c>
      <c r="U254" s="4">
        <v>100</v>
      </c>
      <c r="V254" s="4" t="s">
        <v>611</v>
      </c>
      <c r="W254" s="4" t="s">
        <v>611</v>
      </c>
      <c r="X254" s="4">
        <v>871</v>
      </c>
      <c r="Y254" s="4">
        <v>200</v>
      </c>
      <c r="Z254" s="4" t="s">
        <v>611</v>
      </c>
    </row>
    <row r="255" spans="1:26">
      <c r="A255" s="10">
        <v>820</v>
      </c>
      <c r="B255" s="11" t="s">
        <v>862</v>
      </c>
      <c r="C255" s="11">
        <v>4606708</v>
      </c>
      <c r="D255" s="11">
        <v>5177181</v>
      </c>
      <c r="E255" s="19">
        <v>89567</v>
      </c>
      <c r="F255" s="11">
        <v>4605680</v>
      </c>
      <c r="G255" s="11">
        <v>76628</v>
      </c>
      <c r="H255" s="11">
        <v>396756</v>
      </c>
      <c r="I255" s="11">
        <v>2034</v>
      </c>
      <c r="J255" s="11">
        <v>0</v>
      </c>
      <c r="K255" s="11">
        <v>0</v>
      </c>
      <c r="L255" s="11">
        <v>19732</v>
      </c>
      <c r="M255" s="11">
        <v>1450</v>
      </c>
      <c r="N255" s="11">
        <v>0</v>
      </c>
      <c r="O255" s="15">
        <v>155013</v>
      </c>
      <c r="P255" s="15">
        <v>9455</v>
      </c>
      <c r="R255" s="15">
        <v>3269</v>
      </c>
      <c r="S255" s="15">
        <v>51833</v>
      </c>
      <c r="T255" s="15">
        <v>20000</v>
      </c>
      <c r="U255" s="15">
        <v>12844</v>
      </c>
      <c r="V255" s="4" t="s">
        <v>611</v>
      </c>
      <c r="W255" s="4" t="s">
        <v>611</v>
      </c>
      <c r="X255" s="15">
        <v>12171</v>
      </c>
      <c r="Y255" s="15">
        <v>45983</v>
      </c>
      <c r="Z255" s="4" t="s">
        <v>611</v>
      </c>
    </row>
    <row r="256" spans="1:26">
      <c r="A256" s="10">
        <v>823</v>
      </c>
      <c r="B256" s="11" t="s">
        <v>863</v>
      </c>
      <c r="C256" s="11">
        <v>2055554</v>
      </c>
      <c r="D256" s="11">
        <v>1916771</v>
      </c>
      <c r="E256" s="19">
        <v>19381</v>
      </c>
      <c r="F256" s="11">
        <v>1574800</v>
      </c>
      <c r="G256" s="11">
        <v>18908</v>
      </c>
      <c r="H256" s="11">
        <v>171970</v>
      </c>
      <c r="I256" s="11">
        <v>473</v>
      </c>
      <c r="J256" s="11">
        <v>2505</v>
      </c>
      <c r="K256" s="11">
        <v>0</v>
      </c>
      <c r="L256" s="11">
        <v>0</v>
      </c>
      <c r="M256" s="11">
        <v>0</v>
      </c>
      <c r="N256" s="11">
        <v>0</v>
      </c>
      <c r="O256" s="15">
        <v>167496</v>
      </c>
      <c r="P256" s="4">
        <v>0</v>
      </c>
      <c r="R256" s="15">
        <v>3371</v>
      </c>
      <c r="S256" s="15">
        <v>28829</v>
      </c>
      <c r="T256" s="4" t="s">
        <v>611</v>
      </c>
      <c r="U256" s="15">
        <v>13920</v>
      </c>
      <c r="V256" s="4" t="s">
        <v>611</v>
      </c>
      <c r="W256" s="4" t="s">
        <v>611</v>
      </c>
      <c r="X256" s="15">
        <v>29318</v>
      </c>
      <c r="Y256" s="15">
        <v>5127</v>
      </c>
      <c r="Z256" s="4" t="s">
        <v>611</v>
      </c>
    </row>
    <row r="257" spans="1:26">
      <c r="A257" s="10">
        <v>824</v>
      </c>
      <c r="B257" s="11" t="s">
        <v>864</v>
      </c>
      <c r="C257" s="11">
        <v>4063913</v>
      </c>
      <c r="D257" s="11">
        <v>3956358</v>
      </c>
      <c r="E257" s="19">
        <v>110110</v>
      </c>
      <c r="F257" s="11">
        <v>3402332</v>
      </c>
      <c r="G257" s="11">
        <v>72905</v>
      </c>
      <c r="H257" s="11">
        <v>361625</v>
      </c>
      <c r="I257" s="11">
        <v>2591</v>
      </c>
      <c r="J257" s="11">
        <v>31225</v>
      </c>
      <c r="K257" s="11">
        <v>0</v>
      </c>
      <c r="L257" s="11">
        <v>30831</v>
      </c>
      <c r="M257" s="11">
        <v>11470</v>
      </c>
      <c r="N257" s="11">
        <v>0</v>
      </c>
      <c r="O257" s="15">
        <v>130345</v>
      </c>
      <c r="P257" s="15">
        <v>23144</v>
      </c>
      <c r="R257" s="15">
        <v>3433</v>
      </c>
      <c r="S257" s="15">
        <v>48427</v>
      </c>
      <c r="T257" s="15">
        <v>154000</v>
      </c>
      <c r="U257" s="15">
        <v>36969</v>
      </c>
      <c r="V257" s="4" t="s">
        <v>611</v>
      </c>
      <c r="W257" s="4" t="s">
        <v>611</v>
      </c>
      <c r="X257" s="15">
        <v>5408</v>
      </c>
      <c r="Y257" s="15">
        <v>206858</v>
      </c>
      <c r="Z257" s="4" t="s">
        <v>611</v>
      </c>
    </row>
    <row r="258" spans="1:26">
      <c r="A258" s="10">
        <v>826</v>
      </c>
      <c r="B258" s="11" t="s">
        <v>865</v>
      </c>
      <c r="C258" s="11">
        <v>16809500</v>
      </c>
      <c r="D258" s="11">
        <v>14299748</v>
      </c>
      <c r="E258" s="19">
        <v>217008</v>
      </c>
      <c r="F258" s="11">
        <v>12856007</v>
      </c>
      <c r="G258" s="11">
        <v>190908</v>
      </c>
      <c r="H258" s="11">
        <v>900909</v>
      </c>
      <c r="I258" s="11">
        <v>7460</v>
      </c>
      <c r="J258" s="11">
        <v>42823</v>
      </c>
      <c r="K258" s="11">
        <v>0</v>
      </c>
      <c r="L258" s="11">
        <v>178543</v>
      </c>
      <c r="M258" s="11">
        <v>1499</v>
      </c>
      <c r="N258" s="11">
        <v>0</v>
      </c>
      <c r="O258" s="15">
        <v>321466</v>
      </c>
      <c r="P258" s="15">
        <v>17141</v>
      </c>
      <c r="R258" s="15">
        <v>10946</v>
      </c>
      <c r="S258" s="15">
        <v>49279</v>
      </c>
      <c r="T258" s="15">
        <v>49000</v>
      </c>
      <c r="U258" s="15">
        <v>10769</v>
      </c>
      <c r="V258" s="4" t="s">
        <v>611</v>
      </c>
      <c r="W258" s="4" t="s">
        <v>611</v>
      </c>
      <c r="X258" s="15">
        <v>15915</v>
      </c>
      <c r="Y258" s="15">
        <v>50055</v>
      </c>
      <c r="Z258" s="4" t="s">
        <v>611</v>
      </c>
    </row>
    <row r="259" spans="1:26">
      <c r="A259" s="10">
        <v>828</v>
      </c>
      <c r="B259" s="11" t="s">
        <v>866</v>
      </c>
      <c r="C259" s="11">
        <v>25940591</v>
      </c>
      <c r="D259" s="11">
        <v>24526308</v>
      </c>
      <c r="E259" s="19">
        <v>542794</v>
      </c>
      <c r="F259" s="11">
        <v>20567354</v>
      </c>
      <c r="G259" s="11">
        <v>501240</v>
      </c>
      <c r="H259" s="11">
        <v>1249782</v>
      </c>
      <c r="I259" s="11">
        <v>11401</v>
      </c>
      <c r="J259" s="11">
        <v>60766</v>
      </c>
      <c r="K259" s="11">
        <v>0</v>
      </c>
      <c r="L259" s="11">
        <v>29080</v>
      </c>
      <c r="M259" s="11">
        <v>30153</v>
      </c>
      <c r="N259" s="11">
        <v>0</v>
      </c>
      <c r="O259" s="15">
        <v>2619326</v>
      </c>
      <c r="P259" s="4">
        <v>0</v>
      </c>
      <c r="R259" s="15">
        <v>5210</v>
      </c>
      <c r="S259" s="15">
        <v>27254</v>
      </c>
      <c r="T259" s="4" t="s">
        <v>611</v>
      </c>
      <c r="U259" s="15">
        <v>16503</v>
      </c>
      <c r="V259" s="4" t="s">
        <v>611</v>
      </c>
      <c r="W259" s="4" t="s">
        <v>611</v>
      </c>
      <c r="X259" s="4" t="s">
        <v>611</v>
      </c>
      <c r="Y259" s="15">
        <v>4825</v>
      </c>
      <c r="Z259" s="4" t="s">
        <v>611</v>
      </c>
    </row>
    <row r="260" spans="1:26">
      <c r="A260" s="10">
        <v>840</v>
      </c>
      <c r="B260" s="11" t="s">
        <v>867</v>
      </c>
      <c r="C260" s="11">
        <v>4724377</v>
      </c>
      <c r="D260" s="11">
        <v>4481729</v>
      </c>
      <c r="E260" s="19">
        <v>179922</v>
      </c>
      <c r="F260" s="11">
        <v>3980681</v>
      </c>
      <c r="G260" s="11">
        <v>171409</v>
      </c>
      <c r="H260" s="11">
        <v>381099</v>
      </c>
      <c r="I260" s="11">
        <v>870</v>
      </c>
      <c r="J260" s="11">
        <v>36765</v>
      </c>
      <c r="K260" s="11">
        <v>1085</v>
      </c>
      <c r="L260" s="11">
        <v>6275</v>
      </c>
      <c r="M260" s="11">
        <v>6558</v>
      </c>
      <c r="N260" s="11">
        <v>0</v>
      </c>
      <c r="O260" s="15">
        <v>76909</v>
      </c>
      <c r="P260" s="4">
        <v>0</v>
      </c>
      <c r="R260" s="15">
        <v>4742</v>
      </c>
      <c r="S260" s="15">
        <v>118097</v>
      </c>
      <c r="T260" s="15">
        <v>103000</v>
      </c>
      <c r="U260" s="15">
        <v>70838</v>
      </c>
      <c r="V260" s="4" t="s">
        <v>611</v>
      </c>
      <c r="W260" s="4" t="s">
        <v>611</v>
      </c>
      <c r="X260" s="15">
        <v>32920</v>
      </c>
      <c r="Y260" s="15">
        <v>49421</v>
      </c>
      <c r="Z260" s="4" t="s">
        <v>611</v>
      </c>
    </row>
    <row r="261" spans="1:26">
      <c r="A261" s="10">
        <v>845</v>
      </c>
      <c r="B261" s="11" t="s">
        <v>868</v>
      </c>
      <c r="C261" s="11">
        <v>3660778</v>
      </c>
      <c r="D261" s="11">
        <v>3903369</v>
      </c>
      <c r="E261" s="19">
        <v>99963</v>
      </c>
      <c r="F261" s="11">
        <v>3103552</v>
      </c>
      <c r="G261" s="11">
        <v>51650</v>
      </c>
      <c r="H261" s="11">
        <v>329850</v>
      </c>
      <c r="I261" s="11">
        <v>379</v>
      </c>
      <c r="J261" s="11">
        <v>80002</v>
      </c>
      <c r="K261" s="11">
        <v>0</v>
      </c>
      <c r="L261" s="11">
        <v>14031</v>
      </c>
      <c r="M261" s="11">
        <v>0</v>
      </c>
      <c r="N261" s="11">
        <v>0</v>
      </c>
      <c r="O261" s="15">
        <v>375934</v>
      </c>
      <c r="P261" s="15">
        <v>47934</v>
      </c>
      <c r="R261" s="15">
        <v>2396</v>
      </c>
      <c r="S261" s="15">
        <v>178600</v>
      </c>
      <c r="T261" s="15">
        <v>2000</v>
      </c>
      <c r="U261" s="15">
        <v>8304</v>
      </c>
      <c r="V261" s="4" t="s">
        <v>611</v>
      </c>
      <c r="W261" s="4" t="s">
        <v>611</v>
      </c>
      <c r="X261" s="15">
        <v>86777</v>
      </c>
      <c r="Y261" s="15">
        <v>25542</v>
      </c>
      <c r="Z261" s="4" t="s">
        <v>611</v>
      </c>
    </row>
    <row r="262" spans="1:26">
      <c r="A262" s="10">
        <v>847</v>
      </c>
      <c r="B262" s="11" t="s">
        <v>869</v>
      </c>
      <c r="C262" s="11">
        <v>3117769</v>
      </c>
      <c r="D262" s="11">
        <v>2978363</v>
      </c>
      <c r="E262" s="19">
        <v>78330</v>
      </c>
      <c r="F262" s="11">
        <v>2707127</v>
      </c>
      <c r="G262" s="11">
        <v>75444</v>
      </c>
      <c r="H262" s="11">
        <v>188479</v>
      </c>
      <c r="I262" s="11">
        <v>2026</v>
      </c>
      <c r="J262" s="11">
        <v>0</v>
      </c>
      <c r="K262" s="11">
        <v>0</v>
      </c>
      <c r="L262" s="11">
        <v>16172</v>
      </c>
      <c r="M262" s="11">
        <v>860</v>
      </c>
      <c r="N262" s="11">
        <v>0</v>
      </c>
      <c r="O262" s="15">
        <v>66585</v>
      </c>
      <c r="P262" s="4">
        <v>0</v>
      </c>
      <c r="R262" s="15">
        <v>17417</v>
      </c>
      <c r="S262" s="15">
        <v>32642</v>
      </c>
      <c r="T262" s="15">
        <v>18000</v>
      </c>
      <c r="U262" s="15">
        <v>8258</v>
      </c>
      <c r="V262" s="4" t="s">
        <v>611</v>
      </c>
      <c r="W262" s="4" t="s">
        <v>611</v>
      </c>
      <c r="X262" s="15">
        <v>2668</v>
      </c>
      <c r="Y262" s="15">
        <v>24731</v>
      </c>
      <c r="Z262" s="4" t="s">
        <v>611</v>
      </c>
    </row>
    <row r="263" spans="1:26">
      <c r="A263" s="10">
        <v>848</v>
      </c>
      <c r="B263" s="11" t="s">
        <v>870</v>
      </c>
      <c r="C263" s="11">
        <v>2866759</v>
      </c>
      <c r="D263" s="11">
        <v>3064468</v>
      </c>
      <c r="E263" s="19">
        <v>48554</v>
      </c>
      <c r="F263" s="11">
        <v>2705619</v>
      </c>
      <c r="G263" s="11">
        <v>42846</v>
      </c>
      <c r="H263" s="11">
        <v>189646</v>
      </c>
      <c r="I263" s="11">
        <v>1879</v>
      </c>
      <c r="J263" s="11">
        <v>21885</v>
      </c>
      <c r="K263" s="11">
        <v>0</v>
      </c>
      <c r="L263" s="11">
        <v>2065</v>
      </c>
      <c r="M263" s="11">
        <v>0</v>
      </c>
      <c r="N263" s="11">
        <v>0</v>
      </c>
      <c r="O263" s="15">
        <v>145253</v>
      </c>
      <c r="P263" s="15">
        <v>3829</v>
      </c>
      <c r="R263" s="15">
        <v>15591</v>
      </c>
      <c r="S263" s="15">
        <v>44566</v>
      </c>
      <c r="T263" s="4" t="s">
        <v>611</v>
      </c>
      <c r="U263" s="15">
        <v>21173</v>
      </c>
      <c r="V263" s="4" t="s">
        <v>611</v>
      </c>
      <c r="W263" s="4" t="s">
        <v>611</v>
      </c>
      <c r="X263" s="15">
        <v>60023</v>
      </c>
      <c r="Y263" s="15">
        <v>68552</v>
      </c>
      <c r="Z263" s="4" t="s">
        <v>611</v>
      </c>
    </row>
    <row r="264" spans="1:26">
      <c r="A264" s="10">
        <v>851</v>
      </c>
      <c r="B264" s="11" t="s">
        <v>871</v>
      </c>
      <c r="C264" s="11">
        <v>4709682</v>
      </c>
      <c r="D264" s="11">
        <v>4807668</v>
      </c>
      <c r="E264" s="19">
        <v>236479</v>
      </c>
      <c r="F264" s="11">
        <v>4155212</v>
      </c>
      <c r="G264" s="11">
        <v>230635</v>
      </c>
      <c r="H264" s="11">
        <v>553871</v>
      </c>
      <c r="I264" s="11">
        <v>5344</v>
      </c>
      <c r="J264" s="11">
        <v>21048</v>
      </c>
      <c r="K264" s="11">
        <v>0</v>
      </c>
      <c r="L264" s="11">
        <v>33931</v>
      </c>
      <c r="M264" s="11">
        <v>500</v>
      </c>
      <c r="N264" s="11">
        <v>0</v>
      </c>
      <c r="O264" s="15">
        <v>43606</v>
      </c>
      <c r="P264" s="4">
        <v>0</v>
      </c>
      <c r="R264" s="15">
        <v>4184</v>
      </c>
      <c r="S264" s="15">
        <v>33472</v>
      </c>
      <c r="T264" s="4" t="s">
        <v>611</v>
      </c>
      <c r="U264" s="15">
        <v>32396</v>
      </c>
      <c r="V264" s="4" t="s">
        <v>611</v>
      </c>
      <c r="W264" s="4" t="s">
        <v>611</v>
      </c>
      <c r="X264" s="15">
        <v>1459</v>
      </c>
      <c r="Y264" s="15">
        <v>56198</v>
      </c>
      <c r="Z264" s="4" t="s">
        <v>611</v>
      </c>
    </row>
    <row r="265" spans="1:26">
      <c r="A265" s="10">
        <v>852</v>
      </c>
      <c r="B265" s="11" t="s">
        <v>872</v>
      </c>
      <c r="C265" s="11">
        <v>2065619</v>
      </c>
      <c r="D265" s="11">
        <v>2502545</v>
      </c>
      <c r="E265" s="19">
        <v>36197</v>
      </c>
      <c r="F265" s="11">
        <v>2270682</v>
      </c>
      <c r="G265" s="11">
        <v>34355</v>
      </c>
      <c r="H265" s="11">
        <v>72777</v>
      </c>
      <c r="I265" s="11">
        <v>1209</v>
      </c>
      <c r="J265" s="11">
        <v>44108</v>
      </c>
      <c r="K265" s="11">
        <v>0</v>
      </c>
      <c r="L265" s="11">
        <v>24396</v>
      </c>
      <c r="M265" s="11">
        <v>600</v>
      </c>
      <c r="N265" s="11">
        <v>0</v>
      </c>
      <c r="O265" s="15">
        <v>90582</v>
      </c>
      <c r="P265" s="4">
        <v>33</v>
      </c>
      <c r="R265" s="15">
        <v>3739</v>
      </c>
      <c r="S265" s="4" t="s">
        <v>611</v>
      </c>
      <c r="T265" s="4" t="s">
        <v>611</v>
      </c>
      <c r="U265" s="4" t="s">
        <v>611</v>
      </c>
      <c r="V265" s="4" t="s">
        <v>611</v>
      </c>
      <c r="W265" s="4" t="s">
        <v>611</v>
      </c>
      <c r="X265" s="4" t="s">
        <v>611</v>
      </c>
      <c r="Y265" s="4" t="s">
        <v>611</v>
      </c>
      <c r="Z265" s="4" t="s">
        <v>611</v>
      </c>
    </row>
    <row r="266" spans="1:26">
      <c r="A266" s="10">
        <v>855</v>
      </c>
      <c r="B266" s="11" t="s">
        <v>873</v>
      </c>
      <c r="C266" s="11">
        <v>100340672</v>
      </c>
      <c r="D266" s="11">
        <v>105343721</v>
      </c>
      <c r="E266" s="19">
        <v>2915192</v>
      </c>
      <c r="F266" s="11">
        <v>95889376</v>
      </c>
      <c r="G266" s="11">
        <v>2755649</v>
      </c>
      <c r="H266" s="11">
        <v>6003514</v>
      </c>
      <c r="I266" s="11">
        <v>94968</v>
      </c>
      <c r="J266" s="11">
        <v>299044</v>
      </c>
      <c r="K266" s="11">
        <v>3545</v>
      </c>
      <c r="L266" s="11">
        <v>1112070</v>
      </c>
      <c r="M266" s="11">
        <v>58125</v>
      </c>
      <c r="N266" s="11">
        <v>2387</v>
      </c>
      <c r="O266" s="15">
        <v>2039717</v>
      </c>
      <c r="P266" s="4">
        <v>518</v>
      </c>
      <c r="R266" s="15">
        <v>67646</v>
      </c>
      <c r="S266" s="4" t="s">
        <v>611</v>
      </c>
      <c r="T266" s="4" t="s">
        <v>611</v>
      </c>
      <c r="U266" s="15">
        <v>5232</v>
      </c>
      <c r="V266" s="4" t="s">
        <v>611</v>
      </c>
      <c r="W266" s="4" t="s">
        <v>611</v>
      </c>
      <c r="X266" s="15">
        <v>7051</v>
      </c>
      <c r="Y266" s="15">
        <v>55768</v>
      </c>
      <c r="Z266" s="4" t="s">
        <v>611</v>
      </c>
    </row>
    <row r="267" spans="1:26">
      <c r="A267" s="10">
        <v>856</v>
      </c>
      <c r="B267" s="11" t="s">
        <v>874</v>
      </c>
      <c r="C267" s="11">
        <v>10101072</v>
      </c>
      <c r="D267" s="11">
        <v>9434599</v>
      </c>
      <c r="E267" s="19">
        <v>228087</v>
      </c>
      <c r="F267" s="11">
        <v>8209164</v>
      </c>
      <c r="G267" s="11">
        <v>142558</v>
      </c>
      <c r="H267" s="11">
        <v>608541</v>
      </c>
      <c r="I267" s="11">
        <v>12317</v>
      </c>
      <c r="J267" s="11">
        <v>53861</v>
      </c>
      <c r="K267" s="11">
        <v>477</v>
      </c>
      <c r="L267" s="11">
        <v>67844</v>
      </c>
      <c r="M267" s="11">
        <v>64258</v>
      </c>
      <c r="N267" s="11">
        <v>0</v>
      </c>
      <c r="O267" s="15">
        <v>495189</v>
      </c>
      <c r="P267" s="15">
        <v>8477</v>
      </c>
      <c r="R267" s="15">
        <v>14999</v>
      </c>
      <c r="S267" s="15">
        <v>49234</v>
      </c>
      <c r="T267" s="15">
        <v>32300</v>
      </c>
      <c r="U267" s="15">
        <v>56294</v>
      </c>
      <c r="V267" s="4" t="s">
        <v>611</v>
      </c>
      <c r="W267" s="4" t="s">
        <v>611</v>
      </c>
      <c r="X267" s="15">
        <v>40787</v>
      </c>
      <c r="Y267" s="15">
        <v>86565</v>
      </c>
      <c r="Z267" s="4" t="s">
        <v>611</v>
      </c>
    </row>
    <row r="268" spans="1:26">
      <c r="A268" s="10">
        <v>858</v>
      </c>
      <c r="B268" s="11" t="s">
        <v>875</v>
      </c>
      <c r="C268" s="11">
        <v>7666672</v>
      </c>
      <c r="D268" s="11">
        <v>7712169</v>
      </c>
      <c r="E268" s="19">
        <v>84301</v>
      </c>
      <c r="F268" s="11">
        <v>6770914</v>
      </c>
      <c r="G268" s="11">
        <v>78297</v>
      </c>
      <c r="H268" s="11">
        <v>710681</v>
      </c>
      <c r="I268" s="11">
        <v>4442</v>
      </c>
      <c r="J268" s="11">
        <v>57284</v>
      </c>
      <c r="K268" s="11">
        <v>147</v>
      </c>
      <c r="L268" s="11">
        <v>457</v>
      </c>
      <c r="M268" s="11">
        <v>1415</v>
      </c>
      <c r="N268" s="11">
        <v>0</v>
      </c>
      <c r="O268" s="15">
        <v>172833</v>
      </c>
      <c r="P268" s="4">
        <v>0</v>
      </c>
      <c r="R268" s="15">
        <v>1907</v>
      </c>
      <c r="S268" s="4">
        <v>964</v>
      </c>
      <c r="T268" s="15">
        <v>22500</v>
      </c>
      <c r="U268" s="15">
        <v>7729</v>
      </c>
      <c r="V268" s="4" t="s">
        <v>611</v>
      </c>
      <c r="W268" s="4" t="s">
        <v>611</v>
      </c>
      <c r="X268" s="15">
        <v>2437</v>
      </c>
      <c r="Y268" s="15">
        <v>43612</v>
      </c>
      <c r="Z268" s="4" t="s">
        <v>611</v>
      </c>
    </row>
    <row r="269" spans="1:26">
      <c r="A269" s="10">
        <v>861</v>
      </c>
      <c r="B269" s="11" t="s">
        <v>876</v>
      </c>
      <c r="C269" s="11">
        <v>8449217</v>
      </c>
      <c r="D269" s="11">
        <v>7710513</v>
      </c>
      <c r="E269" s="19">
        <v>248071</v>
      </c>
      <c r="F269" s="11">
        <v>6979874</v>
      </c>
      <c r="G269" s="11">
        <v>161539</v>
      </c>
      <c r="H269" s="11">
        <v>474761</v>
      </c>
      <c r="I269" s="11">
        <v>6334</v>
      </c>
      <c r="J269" s="11">
        <v>21859</v>
      </c>
      <c r="K269" s="11">
        <v>226</v>
      </c>
      <c r="L269" s="11">
        <v>61175</v>
      </c>
      <c r="M269" s="11">
        <v>79972</v>
      </c>
      <c r="N269" s="11">
        <v>0</v>
      </c>
      <c r="O269" s="15">
        <v>172844</v>
      </c>
      <c r="P269" s="4">
        <v>0</v>
      </c>
      <c r="R269" s="15">
        <v>2977</v>
      </c>
      <c r="S269" s="15">
        <v>38474</v>
      </c>
      <c r="T269" s="4" t="s">
        <v>611</v>
      </c>
      <c r="U269" s="15">
        <v>16960</v>
      </c>
      <c r="V269" s="4" t="s">
        <v>611</v>
      </c>
      <c r="W269" s="4" t="s">
        <v>611</v>
      </c>
      <c r="X269" s="15">
        <v>1082</v>
      </c>
      <c r="Y269" s="15">
        <v>76163</v>
      </c>
      <c r="Z269" s="4" t="s">
        <v>611</v>
      </c>
    </row>
    <row r="270" spans="1:26">
      <c r="A270" s="10">
        <v>865</v>
      </c>
      <c r="B270" s="11" t="s">
        <v>877</v>
      </c>
      <c r="C270" s="11">
        <v>4576479</v>
      </c>
      <c r="D270" s="11">
        <v>4174120</v>
      </c>
      <c r="E270" s="19">
        <v>64397</v>
      </c>
      <c r="F270" s="11">
        <v>3350382</v>
      </c>
      <c r="G270" s="11">
        <v>62165</v>
      </c>
      <c r="H270" s="11">
        <v>208898</v>
      </c>
      <c r="I270" s="11">
        <v>600</v>
      </c>
      <c r="J270" s="11">
        <v>34913</v>
      </c>
      <c r="K270" s="11">
        <v>0</v>
      </c>
      <c r="L270" s="11">
        <v>16426</v>
      </c>
      <c r="M270" s="11">
        <v>1632</v>
      </c>
      <c r="N270" s="11">
        <v>0</v>
      </c>
      <c r="O270" s="15">
        <v>563501</v>
      </c>
      <c r="P270" s="4">
        <v>0</v>
      </c>
      <c r="R270" s="15">
        <v>12604</v>
      </c>
      <c r="S270" s="15">
        <v>26365</v>
      </c>
      <c r="T270" s="15">
        <v>6250</v>
      </c>
      <c r="U270" s="15">
        <v>12326</v>
      </c>
      <c r="V270" s="4" t="s">
        <v>611</v>
      </c>
      <c r="W270" s="4" t="s">
        <v>611</v>
      </c>
      <c r="X270" s="15">
        <v>2370</v>
      </c>
      <c r="Y270" s="15">
        <v>125144</v>
      </c>
      <c r="Z270" s="4" t="s">
        <v>611</v>
      </c>
    </row>
    <row r="271" spans="1:26">
      <c r="A271" s="10">
        <v>866</v>
      </c>
      <c r="B271" s="11" t="s">
        <v>878</v>
      </c>
      <c r="C271" s="11">
        <v>2629891</v>
      </c>
      <c r="D271" s="11">
        <v>2981125</v>
      </c>
      <c r="E271" s="19">
        <v>118177</v>
      </c>
      <c r="F271" s="11">
        <v>2607531</v>
      </c>
      <c r="G271" s="11">
        <v>106821</v>
      </c>
      <c r="H271" s="11">
        <v>212158</v>
      </c>
      <c r="I271" s="11">
        <v>705</v>
      </c>
      <c r="J271" s="11">
        <v>13506</v>
      </c>
      <c r="K271" s="11">
        <v>0</v>
      </c>
      <c r="L271" s="11">
        <v>18690</v>
      </c>
      <c r="M271" s="11">
        <v>10651</v>
      </c>
      <c r="N271" s="11">
        <v>0</v>
      </c>
      <c r="O271" s="15">
        <v>129240</v>
      </c>
      <c r="P271" s="4">
        <v>0</v>
      </c>
      <c r="R271" s="15">
        <v>1975</v>
      </c>
      <c r="S271" s="15">
        <v>7365</v>
      </c>
      <c r="T271" s="15">
        <v>53986</v>
      </c>
      <c r="U271" s="15">
        <v>17242</v>
      </c>
      <c r="V271" s="4" t="s">
        <v>611</v>
      </c>
      <c r="W271" s="4" t="s">
        <v>611</v>
      </c>
      <c r="X271" s="15">
        <v>5777</v>
      </c>
      <c r="Y271" s="15">
        <v>53190</v>
      </c>
      <c r="Z271" s="4" t="s">
        <v>611</v>
      </c>
    </row>
    <row r="272" spans="1:26">
      <c r="A272" s="10">
        <v>867</v>
      </c>
      <c r="B272" s="11" t="s">
        <v>879</v>
      </c>
      <c r="C272" s="11">
        <v>13852780</v>
      </c>
      <c r="D272" s="11">
        <v>10988575</v>
      </c>
      <c r="E272" s="19">
        <v>253762</v>
      </c>
      <c r="F272" s="11">
        <v>9774924</v>
      </c>
      <c r="G272" s="11">
        <v>243050</v>
      </c>
      <c r="H272" s="11">
        <v>663083</v>
      </c>
      <c r="I272" s="11">
        <v>10116</v>
      </c>
      <c r="J272" s="11">
        <v>59191</v>
      </c>
      <c r="K272" s="11">
        <v>596</v>
      </c>
      <c r="L272" s="11">
        <v>0</v>
      </c>
      <c r="M272" s="11">
        <v>0</v>
      </c>
      <c r="N272" s="11">
        <v>0</v>
      </c>
      <c r="O272" s="15">
        <v>491377</v>
      </c>
      <c r="P272" s="4">
        <v>0</v>
      </c>
      <c r="R272" s="15">
        <v>10348</v>
      </c>
      <c r="S272" s="15">
        <v>35840</v>
      </c>
      <c r="T272" s="4" t="s">
        <v>611</v>
      </c>
      <c r="U272" s="15">
        <v>13711</v>
      </c>
      <c r="V272" s="4" t="s">
        <v>611</v>
      </c>
      <c r="W272" s="4" t="s">
        <v>611</v>
      </c>
      <c r="X272" s="15">
        <v>7465</v>
      </c>
      <c r="Y272" s="15">
        <v>176649</v>
      </c>
      <c r="Z272" s="4" t="s">
        <v>611</v>
      </c>
    </row>
    <row r="273" spans="1:26">
      <c r="A273" s="10">
        <v>870</v>
      </c>
      <c r="B273" s="11" t="s">
        <v>880</v>
      </c>
      <c r="C273" s="11">
        <v>3748676</v>
      </c>
      <c r="D273" s="11">
        <v>4051704</v>
      </c>
      <c r="E273" s="19">
        <v>49057</v>
      </c>
      <c r="F273" s="11">
        <v>3636345</v>
      </c>
      <c r="G273" s="11">
        <v>45192</v>
      </c>
      <c r="H273" s="11">
        <v>261807</v>
      </c>
      <c r="I273" s="11">
        <v>405</v>
      </c>
      <c r="J273" s="11">
        <v>5629</v>
      </c>
      <c r="K273" s="11">
        <v>937</v>
      </c>
      <c r="L273" s="11">
        <v>1136</v>
      </c>
      <c r="M273" s="11">
        <v>0</v>
      </c>
      <c r="N273" s="11">
        <v>0</v>
      </c>
      <c r="O273" s="15">
        <v>146787</v>
      </c>
      <c r="P273" s="15">
        <v>2523</v>
      </c>
      <c r="R273" s="4">
        <v>365</v>
      </c>
      <c r="S273" s="15">
        <v>38263</v>
      </c>
      <c r="T273" s="15">
        <v>64486</v>
      </c>
      <c r="U273" s="15">
        <v>66267</v>
      </c>
      <c r="V273" s="4" t="s">
        <v>611</v>
      </c>
      <c r="W273" s="4" t="s">
        <v>611</v>
      </c>
      <c r="X273" s="15">
        <v>4902</v>
      </c>
      <c r="Y273" s="15">
        <v>114690</v>
      </c>
      <c r="Z273" s="4" t="s">
        <v>611</v>
      </c>
    </row>
    <row r="274" spans="1:26">
      <c r="A274" s="10">
        <v>873</v>
      </c>
      <c r="B274" s="11" t="s">
        <v>881</v>
      </c>
      <c r="C274" s="11">
        <v>4009273</v>
      </c>
      <c r="D274" s="11">
        <v>4021995</v>
      </c>
      <c r="E274" s="19">
        <v>124260</v>
      </c>
      <c r="F274" s="11">
        <v>3738421</v>
      </c>
      <c r="G274" s="11">
        <v>114329</v>
      </c>
      <c r="H274" s="11">
        <v>215034</v>
      </c>
      <c r="I274" s="11">
        <v>4248</v>
      </c>
      <c r="J274" s="11">
        <v>34642</v>
      </c>
      <c r="K274" s="11">
        <v>5683</v>
      </c>
      <c r="L274" s="11">
        <v>6955</v>
      </c>
      <c r="M274" s="11">
        <v>0</v>
      </c>
      <c r="N274" s="11">
        <v>0</v>
      </c>
      <c r="O274" s="15">
        <v>26943</v>
      </c>
      <c r="P274" s="4">
        <v>0</v>
      </c>
      <c r="R274" s="4">
        <v>931</v>
      </c>
      <c r="S274" s="15">
        <v>44126</v>
      </c>
      <c r="T274" s="15">
        <v>8186</v>
      </c>
      <c r="U274" s="15">
        <v>68475</v>
      </c>
      <c r="V274" s="4" t="s">
        <v>611</v>
      </c>
      <c r="W274" s="4" t="s">
        <v>611</v>
      </c>
      <c r="X274" s="15">
        <v>3106</v>
      </c>
      <c r="Y274" s="15">
        <v>18040</v>
      </c>
      <c r="Z274" s="4" t="s">
        <v>611</v>
      </c>
    </row>
    <row r="275" spans="1:26">
      <c r="A275" s="10">
        <v>874</v>
      </c>
      <c r="B275" s="11" t="s">
        <v>882</v>
      </c>
      <c r="C275" s="11">
        <v>2082080</v>
      </c>
      <c r="D275" s="11">
        <v>2169443</v>
      </c>
      <c r="E275" s="19">
        <v>35036</v>
      </c>
      <c r="F275" s="11">
        <v>1905187</v>
      </c>
      <c r="G275" s="11">
        <v>28021</v>
      </c>
      <c r="H275" s="11">
        <v>173353</v>
      </c>
      <c r="I275" s="11">
        <v>0</v>
      </c>
      <c r="J275" s="11">
        <v>-35</v>
      </c>
      <c r="K275" s="11">
        <v>500</v>
      </c>
      <c r="L275" s="11">
        <v>20704</v>
      </c>
      <c r="M275" s="11">
        <v>0</v>
      </c>
      <c r="N275" s="11">
        <v>0</v>
      </c>
      <c r="O275" s="15">
        <v>70234</v>
      </c>
      <c r="P275" s="15">
        <v>6515</v>
      </c>
      <c r="R275" s="4">
        <v>629</v>
      </c>
      <c r="S275" s="15">
        <v>1011928</v>
      </c>
      <c r="T275" s="15">
        <v>308263</v>
      </c>
      <c r="U275" s="15">
        <v>295780</v>
      </c>
      <c r="V275" s="4" t="s">
        <v>611</v>
      </c>
      <c r="W275" s="4" t="s">
        <v>611</v>
      </c>
      <c r="X275" s="15">
        <v>339892</v>
      </c>
      <c r="Y275" s="15">
        <v>337752</v>
      </c>
      <c r="Z275" s="4" t="s">
        <v>611</v>
      </c>
    </row>
    <row r="276" spans="1:26">
      <c r="A276" s="10">
        <v>879</v>
      </c>
      <c r="B276" s="11" t="s">
        <v>883</v>
      </c>
      <c r="C276" s="11">
        <v>3270295</v>
      </c>
      <c r="D276" s="11">
        <v>2973815</v>
      </c>
      <c r="E276" s="19">
        <v>65265</v>
      </c>
      <c r="F276" s="11">
        <v>2573941</v>
      </c>
      <c r="G276" s="11">
        <v>51069</v>
      </c>
      <c r="H276" s="11">
        <v>248902</v>
      </c>
      <c r="I276" s="11">
        <v>5911</v>
      </c>
      <c r="J276" s="11">
        <v>90427</v>
      </c>
      <c r="K276" s="11">
        <v>2543</v>
      </c>
      <c r="L276" s="11">
        <v>16797</v>
      </c>
      <c r="M276" s="11">
        <v>5742</v>
      </c>
      <c r="N276" s="11">
        <v>0</v>
      </c>
      <c r="O276" s="15">
        <v>43748</v>
      </c>
      <c r="P276" s="4">
        <v>0</v>
      </c>
      <c r="R276" s="15">
        <v>3739</v>
      </c>
      <c r="S276" s="15">
        <v>13227</v>
      </c>
      <c r="T276" s="4" t="s">
        <v>611</v>
      </c>
      <c r="U276" s="4" t="s">
        <v>611</v>
      </c>
      <c r="V276" s="4" t="s">
        <v>611</v>
      </c>
      <c r="W276" s="4" t="s">
        <v>611</v>
      </c>
      <c r="X276" s="15">
        <v>12206</v>
      </c>
      <c r="Y276" s="15">
        <v>2931</v>
      </c>
      <c r="Z276" s="4" t="s">
        <v>611</v>
      </c>
    </row>
    <row r="277" spans="1:26">
      <c r="A277" s="10">
        <v>880</v>
      </c>
      <c r="B277" s="11" t="s">
        <v>884</v>
      </c>
      <c r="C277" s="11">
        <v>2942587</v>
      </c>
      <c r="D277" s="11">
        <v>3160633</v>
      </c>
      <c r="E277" s="19">
        <v>61932</v>
      </c>
      <c r="F277" s="11">
        <v>2874988</v>
      </c>
      <c r="G277" s="11">
        <v>56024</v>
      </c>
      <c r="H277" s="11">
        <v>221451</v>
      </c>
      <c r="I277" s="11">
        <v>2862</v>
      </c>
      <c r="J277" s="11">
        <v>21048</v>
      </c>
      <c r="K277" s="11">
        <v>0</v>
      </c>
      <c r="L277" s="11">
        <v>15551</v>
      </c>
      <c r="M277" s="11">
        <v>3046</v>
      </c>
      <c r="N277" s="11">
        <v>0</v>
      </c>
      <c r="O277" s="15">
        <v>27595</v>
      </c>
      <c r="P277" s="4">
        <v>0</v>
      </c>
      <c r="R277" s="4">
        <v>553</v>
      </c>
      <c r="S277" s="15">
        <v>28463</v>
      </c>
      <c r="T277" s="15">
        <v>87669</v>
      </c>
      <c r="U277" s="15">
        <v>18008</v>
      </c>
      <c r="V277" s="4" t="s">
        <v>611</v>
      </c>
      <c r="W277" s="4" t="s">
        <v>611</v>
      </c>
      <c r="X277" s="15">
        <v>9758</v>
      </c>
      <c r="Y277" s="15">
        <v>81100</v>
      </c>
      <c r="Z277" s="4" t="s">
        <v>611</v>
      </c>
    </row>
    <row r="278" spans="1:26">
      <c r="A278" s="10">
        <v>881</v>
      </c>
      <c r="B278" s="11" t="s">
        <v>885</v>
      </c>
      <c r="C278" s="11">
        <v>2108551</v>
      </c>
      <c r="D278" s="11">
        <v>2080668</v>
      </c>
      <c r="E278" s="19">
        <v>151234</v>
      </c>
      <c r="F278" s="11">
        <v>1830665</v>
      </c>
      <c r="G278" s="11">
        <v>148367</v>
      </c>
      <c r="H278" s="11">
        <v>151253</v>
      </c>
      <c r="I278" s="11">
        <v>2867</v>
      </c>
      <c r="J278" s="11">
        <v>57456</v>
      </c>
      <c r="K278" s="11">
        <v>0</v>
      </c>
      <c r="L278" s="11">
        <v>0</v>
      </c>
      <c r="M278" s="11">
        <v>0</v>
      </c>
      <c r="N278" s="11">
        <v>0</v>
      </c>
      <c r="O278" s="15">
        <v>41294</v>
      </c>
      <c r="P278" s="4">
        <v>0</v>
      </c>
      <c r="R278" s="15">
        <v>1270</v>
      </c>
      <c r="S278" s="15">
        <v>32185</v>
      </c>
      <c r="T278" s="15">
        <v>173664</v>
      </c>
      <c r="U278" s="15">
        <v>90951</v>
      </c>
      <c r="V278" s="4" t="s">
        <v>611</v>
      </c>
      <c r="W278" s="4" t="s">
        <v>611</v>
      </c>
      <c r="X278" s="4" t="s">
        <v>611</v>
      </c>
      <c r="Y278" s="15">
        <v>79071</v>
      </c>
      <c r="Z278" s="4" t="s">
        <v>611</v>
      </c>
    </row>
    <row r="279" spans="1:26">
      <c r="A279" s="10">
        <v>882</v>
      </c>
      <c r="B279" s="11" t="s">
        <v>886</v>
      </c>
      <c r="C279" s="11">
        <v>14200918</v>
      </c>
      <c r="D279" s="11">
        <v>15249211</v>
      </c>
      <c r="E279" s="19">
        <v>311960</v>
      </c>
      <c r="F279" s="11">
        <v>14173223</v>
      </c>
      <c r="G279" s="11">
        <v>307935</v>
      </c>
      <c r="H279" s="11">
        <v>824596</v>
      </c>
      <c r="I279" s="11">
        <v>1745</v>
      </c>
      <c r="J279" s="11">
        <v>50123</v>
      </c>
      <c r="K279" s="11">
        <v>0</v>
      </c>
      <c r="L279" s="11">
        <v>15878</v>
      </c>
      <c r="M279" s="11">
        <v>2280</v>
      </c>
      <c r="N279" s="11">
        <v>0</v>
      </c>
      <c r="O279" s="15">
        <v>185391</v>
      </c>
      <c r="P279" s="4">
        <v>0</v>
      </c>
      <c r="R279" s="15">
        <v>4158</v>
      </c>
      <c r="S279" s="4" t="s">
        <v>611</v>
      </c>
      <c r="T279" s="15">
        <v>13454</v>
      </c>
      <c r="U279" s="15">
        <v>2616</v>
      </c>
      <c r="V279" s="4" t="s">
        <v>611</v>
      </c>
      <c r="W279" s="4" t="s">
        <v>611</v>
      </c>
      <c r="X279" s="4" t="s">
        <v>611</v>
      </c>
      <c r="Y279" s="15">
        <v>31315</v>
      </c>
      <c r="Z279" s="4" t="s">
        <v>611</v>
      </c>
    </row>
    <row r="280" spans="1:26">
      <c r="A280" s="10">
        <v>888</v>
      </c>
      <c r="B280" s="11" t="s">
        <v>887</v>
      </c>
      <c r="C280" s="11">
        <v>3801347</v>
      </c>
      <c r="D280" s="11">
        <v>3517819</v>
      </c>
      <c r="E280" s="19">
        <v>38459</v>
      </c>
      <c r="F280" s="11">
        <v>3330947</v>
      </c>
      <c r="G280" s="11">
        <v>38459</v>
      </c>
      <c r="H280" s="11">
        <v>143918</v>
      </c>
      <c r="I280" s="11">
        <v>0</v>
      </c>
      <c r="J280" s="11">
        <v>32524</v>
      </c>
      <c r="K280" s="11">
        <v>0</v>
      </c>
      <c r="L280" s="11">
        <v>10430</v>
      </c>
      <c r="M280" s="11">
        <v>0</v>
      </c>
      <c r="N280" s="11">
        <v>0</v>
      </c>
      <c r="O280" s="4">
        <v>0</v>
      </c>
      <c r="P280" s="4">
        <v>0</v>
      </c>
      <c r="R280" s="15">
        <v>5777</v>
      </c>
      <c r="S280" s="15">
        <v>72398</v>
      </c>
      <c r="T280" s="15">
        <v>73875</v>
      </c>
      <c r="U280" s="15">
        <v>16965</v>
      </c>
      <c r="V280" s="4" t="s">
        <v>611</v>
      </c>
      <c r="W280" s="4" t="s">
        <v>611</v>
      </c>
      <c r="X280" s="15">
        <v>48746</v>
      </c>
      <c r="Y280" s="4" t="s">
        <v>611</v>
      </c>
      <c r="Z280" s="4" t="s">
        <v>611</v>
      </c>
    </row>
    <row r="281" spans="1:26">
      <c r="A281" s="10">
        <v>889</v>
      </c>
      <c r="B281" s="11" t="s">
        <v>888</v>
      </c>
      <c r="C281" s="11">
        <v>2877401</v>
      </c>
      <c r="D281" s="11">
        <v>2656778</v>
      </c>
      <c r="E281" s="19">
        <v>36122</v>
      </c>
      <c r="F281" s="11">
        <v>2161722</v>
      </c>
      <c r="G281" s="11">
        <v>31281</v>
      </c>
      <c r="H281" s="11">
        <v>299673</v>
      </c>
      <c r="I281" s="11">
        <v>4176</v>
      </c>
      <c r="J281" s="11">
        <v>9591</v>
      </c>
      <c r="K281" s="11">
        <v>0</v>
      </c>
      <c r="L281" s="11">
        <v>0</v>
      </c>
      <c r="M281" s="11">
        <v>665</v>
      </c>
      <c r="N281" s="11">
        <v>0</v>
      </c>
      <c r="O281" s="15">
        <v>185792</v>
      </c>
      <c r="P281" s="4">
        <v>0</v>
      </c>
      <c r="R281" s="4">
        <v>665</v>
      </c>
      <c r="S281" s="4" t="s">
        <v>611</v>
      </c>
      <c r="T281" s="4" t="s">
        <v>611</v>
      </c>
      <c r="U281" s="4" t="s">
        <v>611</v>
      </c>
      <c r="V281" s="4" t="s">
        <v>611</v>
      </c>
      <c r="W281" s="4" t="s">
        <v>611</v>
      </c>
      <c r="X281" s="4" t="s">
        <v>611</v>
      </c>
      <c r="Y281" s="4" t="s">
        <v>611</v>
      </c>
      <c r="Z281" s="4" t="s">
        <v>611</v>
      </c>
    </row>
    <row r="282" spans="1:26">
      <c r="A282" s="10">
        <v>893</v>
      </c>
      <c r="B282" s="11" t="s">
        <v>889</v>
      </c>
      <c r="C282" s="11">
        <v>2410623</v>
      </c>
      <c r="D282" s="11">
        <v>2492329</v>
      </c>
      <c r="E282" s="19">
        <v>53336</v>
      </c>
      <c r="F282" s="11">
        <v>2155912</v>
      </c>
      <c r="G282" s="11">
        <v>52331</v>
      </c>
      <c r="H282" s="11">
        <v>207089</v>
      </c>
      <c r="I282" s="11">
        <v>0</v>
      </c>
      <c r="J282" s="11">
        <v>43660</v>
      </c>
      <c r="K282" s="11">
        <v>0</v>
      </c>
      <c r="L282" s="11">
        <v>29724</v>
      </c>
      <c r="M282" s="11">
        <v>1005</v>
      </c>
      <c r="N282" s="11">
        <v>0</v>
      </c>
      <c r="O282" s="15">
        <v>55944</v>
      </c>
      <c r="P282" s="4">
        <v>0</v>
      </c>
      <c r="R282" s="15">
        <v>4184</v>
      </c>
      <c r="S282" s="15">
        <v>27256</v>
      </c>
      <c r="T282" s="4" t="s">
        <v>611</v>
      </c>
      <c r="U282" s="15">
        <v>15368</v>
      </c>
      <c r="V282" s="4" t="s">
        <v>611</v>
      </c>
      <c r="W282" s="4" t="s">
        <v>611</v>
      </c>
      <c r="X282" s="15">
        <v>15421</v>
      </c>
      <c r="Y282" s="15">
        <v>20711</v>
      </c>
      <c r="Z282" s="4" t="s">
        <v>611</v>
      </c>
    </row>
    <row r="283" spans="1:26">
      <c r="A283" s="10">
        <v>899</v>
      </c>
      <c r="B283" s="11" t="s">
        <v>890</v>
      </c>
      <c r="C283" s="11">
        <v>12460810</v>
      </c>
      <c r="D283" s="11">
        <v>11862917</v>
      </c>
      <c r="E283" s="19">
        <v>175520</v>
      </c>
      <c r="F283" s="11">
        <v>11106419</v>
      </c>
      <c r="G283" s="11">
        <v>168871</v>
      </c>
      <c r="H283" s="11">
        <v>484367</v>
      </c>
      <c r="I283" s="11">
        <v>1061</v>
      </c>
      <c r="J283" s="11">
        <v>70498</v>
      </c>
      <c r="K283" s="11">
        <v>5588</v>
      </c>
      <c r="L283" s="11">
        <v>30506</v>
      </c>
      <c r="M283" s="11">
        <v>0</v>
      </c>
      <c r="N283" s="11">
        <v>0</v>
      </c>
      <c r="O283" s="15">
        <v>171127</v>
      </c>
      <c r="P283" s="4">
        <v>0</v>
      </c>
      <c r="R283" s="15">
        <v>2434</v>
      </c>
      <c r="S283" s="4" t="s">
        <v>611</v>
      </c>
      <c r="T283" s="15">
        <v>40964</v>
      </c>
      <c r="U283" s="15">
        <v>21917</v>
      </c>
      <c r="V283" s="4" t="s">
        <v>611</v>
      </c>
      <c r="W283" s="4" t="s">
        <v>611</v>
      </c>
      <c r="X283" s="15">
        <v>9796</v>
      </c>
      <c r="Y283" s="15">
        <v>104585</v>
      </c>
      <c r="Z283" s="4" t="s">
        <v>611</v>
      </c>
    </row>
    <row r="284" spans="1:26">
      <c r="A284" s="10">
        <v>907</v>
      </c>
      <c r="B284" s="11" t="s">
        <v>891</v>
      </c>
      <c r="C284" s="11">
        <v>3777352</v>
      </c>
      <c r="D284" s="11">
        <v>3915554</v>
      </c>
      <c r="E284" s="19">
        <v>27475</v>
      </c>
      <c r="F284" s="11">
        <v>3458074</v>
      </c>
      <c r="G284" s="11">
        <v>27475</v>
      </c>
      <c r="H284" s="11">
        <v>339074</v>
      </c>
      <c r="I284" s="11">
        <v>0</v>
      </c>
      <c r="J284" s="11">
        <v>32570</v>
      </c>
      <c r="K284" s="11">
        <v>0</v>
      </c>
      <c r="L284" s="11">
        <v>729</v>
      </c>
      <c r="M284" s="11">
        <v>0</v>
      </c>
      <c r="N284" s="11">
        <v>0</v>
      </c>
      <c r="O284" s="15">
        <v>85107</v>
      </c>
      <c r="P284" s="4">
        <v>0</v>
      </c>
      <c r="R284" s="15">
        <v>2310</v>
      </c>
      <c r="S284" s="15">
        <v>476703</v>
      </c>
      <c r="T284" s="15">
        <v>420983</v>
      </c>
      <c r="U284" s="15">
        <v>115184</v>
      </c>
      <c r="V284" s="4" t="s">
        <v>611</v>
      </c>
      <c r="W284" s="4" t="s">
        <v>611</v>
      </c>
      <c r="X284" s="15">
        <v>33368</v>
      </c>
      <c r="Y284" s="4" t="s">
        <v>611</v>
      </c>
      <c r="Z284" s="4" t="s">
        <v>611</v>
      </c>
    </row>
    <row r="285" spans="1:26">
      <c r="A285" s="10">
        <v>917</v>
      </c>
      <c r="B285" s="11" t="s">
        <v>892</v>
      </c>
      <c r="C285" s="11">
        <v>61853372</v>
      </c>
      <c r="D285" s="11">
        <v>61044982</v>
      </c>
      <c r="E285" s="19">
        <v>942243</v>
      </c>
      <c r="F285" s="11">
        <v>58295023</v>
      </c>
      <c r="G285" s="11">
        <v>919542</v>
      </c>
      <c r="H285" s="11">
        <v>1683756</v>
      </c>
      <c r="I285" s="11">
        <v>14941</v>
      </c>
      <c r="J285" s="11">
        <v>169067</v>
      </c>
      <c r="K285" s="11">
        <v>0</v>
      </c>
      <c r="L285" s="11">
        <v>147518</v>
      </c>
      <c r="M285" s="11">
        <v>0</v>
      </c>
      <c r="N285" s="11">
        <v>0</v>
      </c>
      <c r="O285" s="15">
        <v>749618</v>
      </c>
      <c r="P285" s="15">
        <v>7760</v>
      </c>
      <c r="R285" s="15">
        <v>13748</v>
      </c>
      <c r="S285" s="15">
        <v>228486</v>
      </c>
      <c r="T285" s="15">
        <v>147219</v>
      </c>
      <c r="U285" s="15">
        <v>125899</v>
      </c>
      <c r="V285" s="4" t="s">
        <v>611</v>
      </c>
      <c r="W285" s="4" t="s">
        <v>611</v>
      </c>
      <c r="X285" s="15">
        <v>14072</v>
      </c>
      <c r="Y285" s="15">
        <v>87925</v>
      </c>
      <c r="Z285" s="4" t="s">
        <v>611</v>
      </c>
    </row>
    <row r="286" spans="1:26">
      <c r="A286" s="10">
        <v>928</v>
      </c>
      <c r="B286" s="11" t="s">
        <v>893</v>
      </c>
      <c r="C286" s="11">
        <v>27691581</v>
      </c>
      <c r="D286" s="11">
        <v>24859126</v>
      </c>
      <c r="E286" s="19">
        <v>698161</v>
      </c>
      <c r="F286" s="11">
        <v>23542490</v>
      </c>
      <c r="G286" s="11">
        <v>682426</v>
      </c>
      <c r="H286" s="11">
        <v>842797</v>
      </c>
      <c r="I286" s="11">
        <v>4899</v>
      </c>
      <c r="J286" s="11">
        <v>128597</v>
      </c>
      <c r="K286" s="11">
        <v>473</v>
      </c>
      <c r="L286" s="11">
        <v>151192</v>
      </c>
      <c r="M286" s="11">
        <v>10363</v>
      </c>
      <c r="N286" s="11">
        <v>0</v>
      </c>
      <c r="O286" s="15">
        <v>194050</v>
      </c>
      <c r="P286" s="4">
        <v>0</v>
      </c>
      <c r="R286" s="15">
        <v>10897</v>
      </c>
      <c r="S286" s="15">
        <v>13259</v>
      </c>
      <c r="T286" s="15">
        <v>2000</v>
      </c>
      <c r="U286" s="15">
        <v>12563</v>
      </c>
      <c r="V286" s="4" t="s">
        <v>611</v>
      </c>
      <c r="W286" s="4" t="s">
        <v>611</v>
      </c>
      <c r="X286" s="15">
        <v>3809</v>
      </c>
      <c r="Y286" s="15">
        <v>26552</v>
      </c>
      <c r="Z286" s="4" t="s">
        <v>611</v>
      </c>
    </row>
    <row r="287" spans="1:26">
      <c r="A287" s="10">
        <v>935</v>
      </c>
      <c r="B287" s="11" t="s">
        <v>894</v>
      </c>
      <c r="C287" s="11">
        <v>64705699</v>
      </c>
      <c r="D287" s="11">
        <v>53083302</v>
      </c>
      <c r="E287" s="19">
        <v>1198825</v>
      </c>
      <c r="F287" s="11">
        <v>49281981</v>
      </c>
      <c r="G287" s="11">
        <v>1097974</v>
      </c>
      <c r="H287" s="11">
        <v>2850156</v>
      </c>
      <c r="I287" s="11">
        <v>83309</v>
      </c>
      <c r="J287" s="11">
        <v>211921</v>
      </c>
      <c r="K287" s="11">
        <v>1196</v>
      </c>
      <c r="L287" s="11">
        <v>126738</v>
      </c>
      <c r="M287" s="11">
        <v>13265</v>
      </c>
      <c r="N287" s="11">
        <v>3081</v>
      </c>
      <c r="O287" s="15">
        <v>612506</v>
      </c>
      <c r="P287" s="4">
        <v>0</v>
      </c>
      <c r="R287" s="15">
        <v>10686</v>
      </c>
      <c r="S287" s="15">
        <v>32460</v>
      </c>
      <c r="T287" s="4" t="s">
        <v>611</v>
      </c>
      <c r="U287" s="15">
        <v>7814</v>
      </c>
      <c r="V287" s="4" t="s">
        <v>611</v>
      </c>
      <c r="W287" s="4" t="s">
        <v>611</v>
      </c>
      <c r="X287" s="15">
        <v>2363</v>
      </c>
      <c r="Y287" s="15">
        <v>29794</v>
      </c>
      <c r="Z287" s="4" t="s">
        <v>611</v>
      </c>
    </row>
    <row r="288" spans="1:26">
      <c r="A288" s="10">
        <v>938</v>
      </c>
      <c r="B288" s="11" t="s">
        <v>895</v>
      </c>
      <c r="C288" s="11">
        <v>3284231</v>
      </c>
      <c r="D288" s="11">
        <v>3248828</v>
      </c>
      <c r="E288" s="19">
        <v>61305</v>
      </c>
      <c r="F288" s="11">
        <v>2955347</v>
      </c>
      <c r="G288" s="11">
        <v>57483</v>
      </c>
      <c r="H288" s="11">
        <v>229687</v>
      </c>
      <c r="I288" s="11">
        <v>3822</v>
      </c>
      <c r="J288" s="11">
        <v>6411</v>
      </c>
      <c r="K288" s="11">
        <v>0</v>
      </c>
      <c r="L288" s="11">
        <v>0</v>
      </c>
      <c r="M288" s="11">
        <v>0</v>
      </c>
      <c r="N288" s="11">
        <v>0</v>
      </c>
      <c r="O288" s="15">
        <v>57383</v>
      </c>
      <c r="P288" s="4">
        <v>0</v>
      </c>
      <c r="R288" s="15">
        <v>2593</v>
      </c>
      <c r="S288" s="15">
        <v>19668</v>
      </c>
      <c r="T288" s="15">
        <v>5049</v>
      </c>
      <c r="U288" s="15">
        <v>26334</v>
      </c>
      <c r="V288" s="4" t="s">
        <v>611</v>
      </c>
      <c r="W288" s="4" t="s">
        <v>611</v>
      </c>
      <c r="X288" s="15">
        <v>1268</v>
      </c>
      <c r="Y288" s="15">
        <v>6744</v>
      </c>
      <c r="Z288" s="4" t="s">
        <v>611</v>
      </c>
    </row>
    <row r="289" spans="1:26">
      <c r="A289" s="10">
        <v>944</v>
      </c>
      <c r="B289" s="11" t="s">
        <v>896</v>
      </c>
      <c r="C289" s="11">
        <v>1542030</v>
      </c>
      <c r="D289" s="11">
        <v>1407079</v>
      </c>
      <c r="E289" s="19">
        <v>47261</v>
      </c>
      <c r="F289" s="11">
        <v>1153628</v>
      </c>
      <c r="G289" s="11">
        <v>41949</v>
      </c>
      <c r="H289" s="11">
        <v>186688</v>
      </c>
      <c r="I289" s="11">
        <v>6</v>
      </c>
      <c r="J289" s="11">
        <v>13919</v>
      </c>
      <c r="K289" s="11">
        <v>0</v>
      </c>
      <c r="L289" s="11">
        <v>13601</v>
      </c>
      <c r="M289" s="11">
        <v>5306</v>
      </c>
      <c r="N289" s="11">
        <v>0</v>
      </c>
      <c r="O289" s="15">
        <v>39243</v>
      </c>
      <c r="P289" s="4">
        <v>0</v>
      </c>
      <c r="R289" s="15">
        <v>1569</v>
      </c>
      <c r="S289" s="15">
        <v>65659</v>
      </c>
      <c r="T289" s="15">
        <v>33700</v>
      </c>
      <c r="U289" s="15">
        <v>23904</v>
      </c>
      <c r="V289" s="4" t="s">
        <v>611</v>
      </c>
      <c r="W289" s="4" t="s">
        <v>611</v>
      </c>
      <c r="X289" s="15">
        <v>14925</v>
      </c>
      <c r="Y289" s="15">
        <v>267389</v>
      </c>
      <c r="Z289" s="4" t="s">
        <v>611</v>
      </c>
    </row>
    <row r="290" spans="1:26">
      <c r="A290" s="10">
        <v>946</v>
      </c>
      <c r="B290" s="11" t="s">
        <v>897</v>
      </c>
      <c r="C290" s="11">
        <v>2039570</v>
      </c>
      <c r="D290" s="11">
        <v>1969644</v>
      </c>
      <c r="E290" s="19">
        <v>51766</v>
      </c>
      <c r="F290" s="11">
        <v>1714854</v>
      </c>
      <c r="G290" s="11">
        <v>51766</v>
      </c>
      <c r="H290" s="11">
        <v>171853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5">
        <v>82937</v>
      </c>
      <c r="P290" s="4">
        <v>0</v>
      </c>
      <c r="R290" s="15">
        <v>2809</v>
      </c>
      <c r="S290" s="15">
        <v>22566</v>
      </c>
      <c r="T290" s="4" t="s">
        <v>611</v>
      </c>
      <c r="U290" s="15">
        <v>4350</v>
      </c>
      <c r="V290" s="4" t="s">
        <v>611</v>
      </c>
      <c r="W290" s="4" t="s">
        <v>611</v>
      </c>
      <c r="X290" s="15">
        <v>8220</v>
      </c>
      <c r="Y290" s="15">
        <v>3850</v>
      </c>
      <c r="Z290" s="4" t="s">
        <v>611</v>
      </c>
    </row>
    <row r="291" spans="1:26">
      <c r="A291" s="10">
        <v>951</v>
      </c>
      <c r="B291" s="11" t="s">
        <v>898</v>
      </c>
      <c r="C291" s="11">
        <v>2819723</v>
      </c>
      <c r="D291" s="11">
        <v>2521089</v>
      </c>
      <c r="E291" s="19">
        <v>55872</v>
      </c>
      <c r="F291" s="11">
        <v>2329918</v>
      </c>
      <c r="G291" s="11">
        <v>51266</v>
      </c>
      <c r="H291" s="11">
        <v>122423</v>
      </c>
      <c r="I291" s="11">
        <v>3386</v>
      </c>
      <c r="J291" s="11">
        <v>264</v>
      </c>
      <c r="K291" s="11">
        <v>0</v>
      </c>
      <c r="L291" s="11">
        <v>0</v>
      </c>
      <c r="M291" s="11">
        <v>1220</v>
      </c>
      <c r="N291" s="11">
        <v>0</v>
      </c>
      <c r="O291" s="15">
        <v>68484</v>
      </c>
      <c r="P291" s="4">
        <v>0</v>
      </c>
      <c r="R291" s="15">
        <v>3717</v>
      </c>
      <c r="S291" s="15">
        <v>7234</v>
      </c>
      <c r="T291" s="15">
        <v>5000</v>
      </c>
      <c r="U291" s="15">
        <v>11736</v>
      </c>
      <c r="V291" s="4" t="s">
        <v>611</v>
      </c>
      <c r="W291" s="4" t="s">
        <v>611</v>
      </c>
      <c r="X291" s="15">
        <v>6509</v>
      </c>
      <c r="Y291" s="15">
        <v>8088</v>
      </c>
      <c r="Z291" s="4" t="s">
        <v>611</v>
      </c>
    </row>
    <row r="292" spans="1:26">
      <c r="A292" s="10">
        <v>957</v>
      </c>
      <c r="B292" s="11" t="s">
        <v>899</v>
      </c>
      <c r="C292" s="11">
        <v>27972498</v>
      </c>
      <c r="D292" s="11">
        <v>24690178</v>
      </c>
      <c r="E292" s="19">
        <v>-1568569</v>
      </c>
      <c r="F292" s="11">
        <v>22750334</v>
      </c>
      <c r="G292" s="11">
        <v>-1586296</v>
      </c>
      <c r="H292" s="11">
        <v>1098160</v>
      </c>
      <c r="I292" s="11">
        <v>1213</v>
      </c>
      <c r="J292" s="11">
        <v>132359</v>
      </c>
      <c r="K292" s="11">
        <v>0</v>
      </c>
      <c r="L292" s="11">
        <v>71902</v>
      </c>
      <c r="M292" s="11">
        <v>16514</v>
      </c>
      <c r="N292" s="11">
        <v>0</v>
      </c>
      <c r="O292" s="15">
        <v>637423</v>
      </c>
      <c r="P292" s="4">
        <v>0</v>
      </c>
      <c r="R292" s="15">
        <v>8843</v>
      </c>
      <c r="S292" s="15">
        <v>94356</v>
      </c>
      <c r="T292" s="15">
        <v>106465</v>
      </c>
      <c r="U292" s="15">
        <v>32608</v>
      </c>
      <c r="V292" s="4" t="s">
        <v>611</v>
      </c>
      <c r="W292" s="4" t="s">
        <v>611</v>
      </c>
      <c r="X292" s="15">
        <v>37181</v>
      </c>
      <c r="Y292" s="15">
        <v>57908</v>
      </c>
      <c r="Z292" s="4" t="s">
        <v>611</v>
      </c>
    </row>
    <row r="293" spans="1:26">
      <c r="A293" s="10">
        <v>962</v>
      </c>
      <c r="B293" s="11" t="s">
        <v>900</v>
      </c>
      <c r="C293" s="11">
        <v>2631377</v>
      </c>
      <c r="D293" s="11">
        <v>2339287</v>
      </c>
      <c r="E293" s="19">
        <v>125319</v>
      </c>
      <c r="F293" s="11">
        <v>2152485</v>
      </c>
      <c r="G293" s="11">
        <v>124079</v>
      </c>
      <c r="H293" s="11">
        <v>150749</v>
      </c>
      <c r="I293" s="11">
        <v>1240</v>
      </c>
      <c r="J293" s="11">
        <v>27827</v>
      </c>
      <c r="K293" s="11">
        <v>0</v>
      </c>
      <c r="L293" s="11">
        <v>0</v>
      </c>
      <c r="M293" s="11">
        <v>0</v>
      </c>
      <c r="N293" s="11">
        <v>0</v>
      </c>
      <c r="O293" s="15">
        <v>8226</v>
      </c>
      <c r="P293" s="4">
        <v>0</v>
      </c>
      <c r="R293" s="15">
        <v>5896</v>
      </c>
      <c r="S293" s="15">
        <v>45063</v>
      </c>
      <c r="T293" s="15">
        <v>35000</v>
      </c>
      <c r="U293" s="15">
        <v>34436</v>
      </c>
      <c r="V293" s="4" t="s">
        <v>611</v>
      </c>
      <c r="W293" s="4" t="s">
        <v>611</v>
      </c>
      <c r="X293" s="15">
        <v>3965</v>
      </c>
      <c r="Y293" s="15">
        <v>17511</v>
      </c>
      <c r="Z293" s="4" t="s">
        <v>611</v>
      </c>
    </row>
    <row r="294" spans="1:26">
      <c r="A294" s="10">
        <v>965</v>
      </c>
      <c r="B294" s="11" t="s">
        <v>901</v>
      </c>
      <c r="C294" s="11">
        <v>1958581</v>
      </c>
      <c r="D294" s="11">
        <v>1820752</v>
      </c>
      <c r="E294" s="19">
        <v>55853</v>
      </c>
      <c r="F294" s="11">
        <v>1524456</v>
      </c>
      <c r="G294" s="11">
        <v>41055</v>
      </c>
      <c r="H294" s="11">
        <v>189034</v>
      </c>
      <c r="I294" s="11">
        <v>228</v>
      </c>
      <c r="J294" s="11">
        <v>32123</v>
      </c>
      <c r="K294" s="11">
        <v>0</v>
      </c>
      <c r="L294" s="11">
        <v>12162</v>
      </c>
      <c r="M294" s="11">
        <v>14570</v>
      </c>
      <c r="N294" s="11">
        <v>0</v>
      </c>
      <c r="O294" s="15">
        <v>62977</v>
      </c>
      <c r="P294" s="4">
        <v>0</v>
      </c>
      <c r="R294" s="15">
        <v>2697</v>
      </c>
      <c r="S294" s="15">
        <v>13751</v>
      </c>
      <c r="T294" s="4" t="s">
        <v>611</v>
      </c>
      <c r="U294" s="4" t="s">
        <v>611</v>
      </c>
      <c r="V294" s="4" t="s">
        <v>611</v>
      </c>
      <c r="W294" s="4" t="s">
        <v>611</v>
      </c>
      <c r="X294" s="15">
        <v>2950</v>
      </c>
      <c r="Y294" s="15">
        <v>79042</v>
      </c>
      <c r="Z294" s="4" t="s">
        <v>611</v>
      </c>
    </row>
    <row r="295" spans="1:26">
      <c r="A295" s="10">
        <v>971</v>
      </c>
      <c r="B295" s="11" t="s">
        <v>902</v>
      </c>
      <c r="C295" s="11">
        <v>4792530</v>
      </c>
      <c r="D295" s="11">
        <v>4233721</v>
      </c>
      <c r="E295" s="19">
        <v>123476</v>
      </c>
      <c r="F295" s="11">
        <v>3715773</v>
      </c>
      <c r="G295" s="11">
        <v>110940</v>
      </c>
      <c r="H295" s="11">
        <v>389483</v>
      </c>
      <c r="I295" s="11">
        <v>9470</v>
      </c>
      <c r="J295" s="11">
        <v>43820</v>
      </c>
      <c r="K295" s="11">
        <v>311</v>
      </c>
      <c r="L295" s="11">
        <v>78065</v>
      </c>
      <c r="M295" s="11">
        <v>2378</v>
      </c>
      <c r="N295" s="11">
        <v>0</v>
      </c>
      <c r="O295" s="15">
        <v>6580</v>
      </c>
      <c r="P295" s="4">
        <v>377</v>
      </c>
      <c r="R295" s="15">
        <v>1066</v>
      </c>
      <c r="S295" s="15">
        <v>15941</v>
      </c>
      <c r="T295" s="4" t="s">
        <v>611</v>
      </c>
      <c r="U295" s="15">
        <v>4196</v>
      </c>
      <c r="V295" s="4" t="s">
        <v>611</v>
      </c>
      <c r="W295" s="4" t="s">
        <v>611</v>
      </c>
      <c r="X295" s="15">
        <v>1870</v>
      </c>
      <c r="Y295" s="15">
        <v>37229</v>
      </c>
      <c r="Z295" s="4" t="s">
        <v>611</v>
      </c>
    </row>
    <row r="296" spans="1:26">
      <c r="A296" s="10">
        <v>981</v>
      </c>
      <c r="B296" s="11" t="s">
        <v>903</v>
      </c>
      <c r="C296" s="11">
        <v>4407473</v>
      </c>
      <c r="D296" s="11">
        <v>4245700</v>
      </c>
      <c r="E296" s="19">
        <v>103925</v>
      </c>
      <c r="F296" s="11">
        <v>3880251</v>
      </c>
      <c r="G296" s="11">
        <v>88886</v>
      </c>
      <c r="H296" s="11">
        <v>288093</v>
      </c>
      <c r="I296" s="11">
        <v>11727</v>
      </c>
      <c r="J296" s="11">
        <v>12390</v>
      </c>
      <c r="K296" s="11">
        <v>3312</v>
      </c>
      <c r="L296" s="11">
        <v>809</v>
      </c>
      <c r="M296" s="11">
        <v>0</v>
      </c>
      <c r="N296" s="11">
        <v>0</v>
      </c>
      <c r="O296" s="15">
        <v>64157</v>
      </c>
      <c r="P296" s="4">
        <v>0</v>
      </c>
      <c r="R296" s="4" t="s">
        <v>630</v>
      </c>
      <c r="S296" s="15">
        <v>146856</v>
      </c>
      <c r="T296" s="15">
        <v>20000</v>
      </c>
      <c r="U296" s="15">
        <v>32188</v>
      </c>
      <c r="V296" s="4" t="s">
        <v>611</v>
      </c>
      <c r="W296" s="4" t="s">
        <v>611</v>
      </c>
      <c r="X296" s="15">
        <v>15431</v>
      </c>
      <c r="Y296" s="15">
        <v>78601</v>
      </c>
      <c r="Z296" s="4" t="s">
        <v>611</v>
      </c>
    </row>
    <row r="297" spans="1:26">
      <c r="A297" s="10">
        <v>983</v>
      </c>
      <c r="B297" s="11" t="s">
        <v>904</v>
      </c>
      <c r="C297" s="11">
        <v>47250625</v>
      </c>
      <c r="D297" s="11">
        <v>44902856</v>
      </c>
      <c r="E297" s="19">
        <v>851864</v>
      </c>
      <c r="F297" s="11">
        <v>40847251</v>
      </c>
      <c r="G297" s="11">
        <v>831986</v>
      </c>
      <c r="H297" s="11">
        <v>3280415</v>
      </c>
      <c r="I297" s="11">
        <v>18653</v>
      </c>
      <c r="J297" s="11">
        <v>296290</v>
      </c>
      <c r="K297" s="11">
        <v>1020</v>
      </c>
      <c r="L297" s="11">
        <v>7445</v>
      </c>
      <c r="M297" s="11">
        <v>205</v>
      </c>
      <c r="N297" s="11">
        <v>0</v>
      </c>
      <c r="O297" s="15">
        <v>471455</v>
      </c>
      <c r="P297" s="4">
        <v>0</v>
      </c>
      <c r="R297" s="15">
        <v>12118</v>
      </c>
      <c r="S297" s="4" t="s">
        <v>611</v>
      </c>
      <c r="T297" s="15">
        <v>20000</v>
      </c>
      <c r="U297" s="15">
        <v>5662</v>
      </c>
      <c r="V297" s="4" t="s">
        <v>611</v>
      </c>
      <c r="W297" s="4" t="s">
        <v>611</v>
      </c>
      <c r="X297" s="15">
        <v>1100</v>
      </c>
      <c r="Y297" s="15">
        <v>5974</v>
      </c>
      <c r="Z297" s="4" t="s">
        <v>611</v>
      </c>
    </row>
    <row r="298" spans="1:26">
      <c r="A298" s="10">
        <v>984</v>
      </c>
      <c r="B298" s="11" t="s">
        <v>905</v>
      </c>
      <c r="C298" s="11">
        <v>14349114</v>
      </c>
      <c r="D298" s="11">
        <v>10919087</v>
      </c>
      <c r="E298" s="19">
        <v>326300</v>
      </c>
      <c r="F298" s="11">
        <v>9999030</v>
      </c>
      <c r="G298" s="11">
        <v>302470</v>
      </c>
      <c r="H298" s="11">
        <v>588628</v>
      </c>
      <c r="I298" s="11">
        <v>5438</v>
      </c>
      <c r="J298" s="11">
        <v>40483</v>
      </c>
      <c r="K298" s="11">
        <v>0</v>
      </c>
      <c r="L298" s="11">
        <v>18392</v>
      </c>
      <c r="M298" s="11">
        <v>18392</v>
      </c>
      <c r="N298" s="11">
        <v>0</v>
      </c>
      <c r="O298" s="15">
        <v>272554</v>
      </c>
      <c r="P298" s="4">
        <v>0</v>
      </c>
      <c r="R298" s="15">
        <v>1742</v>
      </c>
      <c r="S298" s="15">
        <v>5306</v>
      </c>
      <c r="T298" s="15">
        <v>23981</v>
      </c>
      <c r="U298" s="15">
        <v>20112</v>
      </c>
      <c r="V298" s="4" t="s">
        <v>611</v>
      </c>
      <c r="W298" s="4" t="s">
        <v>611</v>
      </c>
      <c r="X298" s="15">
        <v>118842</v>
      </c>
      <c r="Y298" s="15">
        <v>6248</v>
      </c>
      <c r="Z298" s="4" t="s">
        <v>611</v>
      </c>
    </row>
    <row r="299" spans="1:26">
      <c r="A299" s="10">
        <v>986</v>
      </c>
      <c r="B299" s="11" t="s">
        <v>906</v>
      </c>
      <c r="C299" s="11">
        <v>1864762</v>
      </c>
      <c r="D299" s="11">
        <v>1793323</v>
      </c>
      <c r="E299" s="19">
        <v>34361</v>
      </c>
      <c r="F299" s="11">
        <v>1604762</v>
      </c>
      <c r="G299" s="11">
        <v>30738</v>
      </c>
      <c r="H299" s="11">
        <v>105403</v>
      </c>
      <c r="I299" s="11">
        <v>951</v>
      </c>
      <c r="J299" s="11">
        <v>22455</v>
      </c>
      <c r="K299" s="11">
        <v>0</v>
      </c>
      <c r="L299" s="11">
        <v>8095</v>
      </c>
      <c r="M299" s="11">
        <v>2172</v>
      </c>
      <c r="N299" s="11">
        <v>0</v>
      </c>
      <c r="O299" s="15">
        <v>52608</v>
      </c>
      <c r="P299" s="4">
        <v>500</v>
      </c>
      <c r="R299" s="4">
        <v>960</v>
      </c>
      <c r="S299" s="15">
        <v>15771</v>
      </c>
      <c r="T299" s="4" t="s">
        <v>611</v>
      </c>
      <c r="U299" s="15">
        <v>20111</v>
      </c>
      <c r="V299" s="4" t="s">
        <v>611</v>
      </c>
      <c r="W299" s="4" t="s">
        <v>611</v>
      </c>
      <c r="X299" s="4">
        <v>570</v>
      </c>
      <c r="Y299" s="15">
        <v>10337</v>
      </c>
      <c r="Z299" s="4" t="s">
        <v>611</v>
      </c>
    </row>
    <row r="300" spans="1:26">
      <c r="A300" s="10">
        <v>988</v>
      </c>
      <c r="B300" s="11" t="s">
        <v>907</v>
      </c>
      <c r="C300" s="11">
        <v>13805760</v>
      </c>
      <c r="D300" s="11">
        <v>13439514</v>
      </c>
      <c r="E300" s="19">
        <v>311843</v>
      </c>
      <c r="F300" s="11">
        <v>12002933</v>
      </c>
      <c r="G300" s="11">
        <v>282973</v>
      </c>
      <c r="H300" s="11">
        <v>798788</v>
      </c>
      <c r="I300" s="11">
        <v>4863</v>
      </c>
      <c r="J300" s="11">
        <v>81800</v>
      </c>
      <c r="K300" s="11">
        <v>1722</v>
      </c>
      <c r="L300" s="11">
        <v>45864</v>
      </c>
      <c r="M300" s="11">
        <v>22285</v>
      </c>
      <c r="N300" s="11">
        <v>0</v>
      </c>
      <c r="O300" s="15">
        <v>510129</v>
      </c>
      <c r="P300" s="4">
        <v>0</v>
      </c>
      <c r="R300" s="15">
        <v>14821</v>
      </c>
      <c r="S300" s="15">
        <v>179513</v>
      </c>
      <c r="T300" s="15">
        <v>52833</v>
      </c>
      <c r="U300" s="15">
        <v>19914</v>
      </c>
      <c r="V300" s="4" t="s">
        <v>611</v>
      </c>
      <c r="W300" s="4" t="s">
        <v>611</v>
      </c>
      <c r="X300" s="15">
        <v>55430</v>
      </c>
      <c r="Y300" s="15">
        <v>88105</v>
      </c>
      <c r="Z300" s="4" t="s">
        <v>611</v>
      </c>
    </row>
    <row r="301" spans="1:26">
      <c r="A301" s="10">
        <v>994</v>
      </c>
      <c r="B301" s="11" t="s">
        <v>908</v>
      </c>
      <c r="C301" s="11">
        <v>4463672</v>
      </c>
      <c r="D301" s="11">
        <v>4425990</v>
      </c>
      <c r="E301" s="19">
        <v>149923</v>
      </c>
      <c r="F301" s="11">
        <v>3967181</v>
      </c>
      <c r="G301" s="11">
        <v>143334</v>
      </c>
      <c r="H301" s="11">
        <v>329690</v>
      </c>
      <c r="I301" s="11">
        <v>1143</v>
      </c>
      <c r="J301" s="11">
        <v>53785</v>
      </c>
      <c r="K301" s="11">
        <v>0</v>
      </c>
      <c r="L301" s="11">
        <v>5446</v>
      </c>
      <c r="M301" s="11">
        <v>5446</v>
      </c>
      <c r="N301" s="11">
        <v>0</v>
      </c>
      <c r="O301" s="15">
        <v>69888</v>
      </c>
      <c r="P301" s="4">
        <v>0</v>
      </c>
      <c r="R301" s="15">
        <v>4439</v>
      </c>
      <c r="S301" s="15">
        <v>22140</v>
      </c>
      <c r="T301" s="4" t="s">
        <v>611</v>
      </c>
      <c r="U301" s="15">
        <v>17399</v>
      </c>
      <c r="V301" s="4" t="s">
        <v>611</v>
      </c>
      <c r="W301" s="4" t="s">
        <v>611</v>
      </c>
      <c r="X301" s="4">
        <v>944</v>
      </c>
      <c r="Y301" s="15">
        <v>17650</v>
      </c>
      <c r="Z301" s="4" t="s">
        <v>611</v>
      </c>
    </row>
    <row r="302" spans="1:26">
      <c r="A302" s="10">
        <v>995</v>
      </c>
      <c r="B302" s="11" t="s">
        <v>909</v>
      </c>
      <c r="C302" s="11">
        <v>35116675</v>
      </c>
      <c r="D302" s="11">
        <v>33001496</v>
      </c>
      <c r="E302" s="19">
        <v>789256</v>
      </c>
      <c r="F302" s="11">
        <v>29878008</v>
      </c>
      <c r="G302" s="11">
        <v>731362</v>
      </c>
      <c r="H302" s="11">
        <v>2095642</v>
      </c>
      <c r="I302" s="11">
        <v>16954</v>
      </c>
      <c r="J302" s="11">
        <v>120512</v>
      </c>
      <c r="K302" s="11">
        <v>67</v>
      </c>
      <c r="L302" s="11">
        <v>308682</v>
      </c>
      <c r="M302" s="11">
        <v>39092</v>
      </c>
      <c r="N302" s="11">
        <v>0</v>
      </c>
      <c r="O302" s="15">
        <v>598652</v>
      </c>
      <c r="P302" s="15">
        <v>1781</v>
      </c>
      <c r="R302" s="15">
        <v>41367</v>
      </c>
      <c r="S302" s="15">
        <v>13750</v>
      </c>
      <c r="T302" s="15">
        <v>119053</v>
      </c>
      <c r="U302" s="15">
        <v>13590</v>
      </c>
      <c r="V302" s="4" t="s">
        <v>611</v>
      </c>
      <c r="W302" s="4" t="s">
        <v>611</v>
      </c>
      <c r="X302" s="15">
        <v>22475</v>
      </c>
      <c r="Y302" s="15">
        <v>69908</v>
      </c>
      <c r="Z302" s="4" t="s">
        <v>611</v>
      </c>
    </row>
    <row r="303" spans="1:26">
      <c r="A303" s="10">
        <v>1507</v>
      </c>
      <c r="B303" s="11" t="s">
        <v>910</v>
      </c>
      <c r="C303" s="11">
        <v>6965743</v>
      </c>
      <c r="D303" s="11">
        <v>5301540</v>
      </c>
      <c r="E303" s="19">
        <v>57606</v>
      </c>
      <c r="F303" s="11">
        <v>4711231</v>
      </c>
      <c r="G303" s="11">
        <v>53583</v>
      </c>
      <c r="H303" s="11">
        <v>311003</v>
      </c>
      <c r="I303" s="11">
        <v>624</v>
      </c>
      <c r="J303" s="11">
        <v>29990</v>
      </c>
      <c r="K303" s="11">
        <v>0</v>
      </c>
      <c r="L303" s="11">
        <v>31561</v>
      </c>
      <c r="M303" s="11">
        <v>3399</v>
      </c>
      <c r="N303" s="11">
        <v>0</v>
      </c>
      <c r="O303" s="15">
        <v>217755</v>
      </c>
      <c r="P303" s="4">
        <v>0</v>
      </c>
      <c r="R303" s="15">
        <v>25089</v>
      </c>
      <c r="S303" s="15">
        <v>13996</v>
      </c>
      <c r="T303" s="4" t="s">
        <v>611</v>
      </c>
      <c r="U303" s="15">
        <v>2175</v>
      </c>
      <c r="V303" s="4" t="s">
        <v>611</v>
      </c>
      <c r="W303" s="4" t="s">
        <v>611</v>
      </c>
      <c r="X303" s="15">
        <v>3334</v>
      </c>
      <c r="Y303" s="4">
        <v>800</v>
      </c>
      <c r="Z303" s="4" t="s">
        <v>611</v>
      </c>
    </row>
    <row r="304" spans="1:26">
      <c r="A304" s="10">
        <v>1509</v>
      </c>
      <c r="B304" s="11" t="s">
        <v>911</v>
      </c>
      <c r="C304" s="11">
        <v>9334966</v>
      </c>
      <c r="D304" s="11">
        <v>9511764</v>
      </c>
      <c r="E304" s="19">
        <v>158907</v>
      </c>
      <c r="F304" s="11">
        <v>8266454</v>
      </c>
      <c r="G304" s="11">
        <v>147919</v>
      </c>
      <c r="H304" s="11">
        <v>844906</v>
      </c>
      <c r="I304" s="11">
        <v>4048</v>
      </c>
      <c r="J304" s="11">
        <v>106253</v>
      </c>
      <c r="K304" s="11">
        <v>1232</v>
      </c>
      <c r="L304" s="11">
        <v>58014</v>
      </c>
      <c r="M304" s="11">
        <v>5708</v>
      </c>
      <c r="N304" s="11">
        <v>0</v>
      </c>
      <c r="O304" s="15">
        <v>236137</v>
      </c>
      <c r="P304" s="4">
        <v>0</v>
      </c>
      <c r="R304" s="15">
        <v>14424</v>
      </c>
      <c r="S304" s="15">
        <v>390517</v>
      </c>
      <c r="T304" s="15">
        <v>286029</v>
      </c>
      <c r="U304" s="15">
        <v>52381</v>
      </c>
      <c r="V304" s="4" t="s">
        <v>611</v>
      </c>
      <c r="W304" s="4" t="s">
        <v>611</v>
      </c>
      <c r="X304" s="15">
        <v>181274</v>
      </c>
      <c r="Y304" s="15">
        <v>341595</v>
      </c>
      <c r="Z304" s="4" t="s">
        <v>611</v>
      </c>
    </row>
    <row r="305" spans="1:26">
      <c r="A305" s="10">
        <v>1525</v>
      </c>
      <c r="B305" s="11" t="s">
        <v>912</v>
      </c>
      <c r="C305" s="11">
        <v>4868133</v>
      </c>
      <c r="D305" s="11">
        <v>4815326</v>
      </c>
      <c r="E305" s="19">
        <v>131437</v>
      </c>
      <c r="F305" s="11">
        <v>4193475</v>
      </c>
      <c r="G305" s="11">
        <v>79529</v>
      </c>
      <c r="H305" s="11">
        <v>403052</v>
      </c>
      <c r="I305" s="11">
        <v>49325</v>
      </c>
      <c r="J305" s="11">
        <v>16262</v>
      </c>
      <c r="K305" s="11">
        <v>0</v>
      </c>
      <c r="L305" s="11">
        <v>36668</v>
      </c>
      <c r="M305" s="11">
        <v>0</v>
      </c>
      <c r="N305" s="11">
        <v>0</v>
      </c>
      <c r="O305" s="15">
        <v>165869</v>
      </c>
      <c r="P305" s="15">
        <v>2583</v>
      </c>
      <c r="R305" s="15">
        <v>2103</v>
      </c>
      <c r="S305" s="15">
        <v>41564</v>
      </c>
      <c r="T305" s="4" t="s">
        <v>611</v>
      </c>
      <c r="U305" s="4" t="s">
        <v>611</v>
      </c>
      <c r="V305" s="4" t="s">
        <v>611</v>
      </c>
      <c r="W305" s="4" t="s">
        <v>611</v>
      </c>
      <c r="X305" s="15">
        <v>12368</v>
      </c>
      <c r="Y305" s="15">
        <v>17496</v>
      </c>
      <c r="Z305" s="4" t="s">
        <v>611</v>
      </c>
    </row>
    <row r="306" spans="1:26">
      <c r="A306" s="10">
        <v>1581</v>
      </c>
      <c r="B306" s="11" t="s">
        <v>913</v>
      </c>
      <c r="C306" s="11">
        <v>8594658</v>
      </c>
      <c r="D306" s="11">
        <v>9985678</v>
      </c>
      <c r="E306" s="19">
        <v>214453</v>
      </c>
      <c r="F306" s="11">
        <v>8931262</v>
      </c>
      <c r="G306" s="11">
        <v>161673</v>
      </c>
      <c r="H306" s="11">
        <v>562030</v>
      </c>
      <c r="I306" s="11">
        <v>8606</v>
      </c>
      <c r="J306" s="11">
        <v>71125</v>
      </c>
      <c r="K306" s="11">
        <v>2143</v>
      </c>
      <c r="L306" s="11">
        <v>155409</v>
      </c>
      <c r="M306" s="11">
        <v>39187</v>
      </c>
      <c r="N306" s="11">
        <v>0</v>
      </c>
      <c r="O306" s="15">
        <v>265852</v>
      </c>
      <c r="P306" s="15">
        <v>2844</v>
      </c>
      <c r="R306" s="15">
        <v>8635</v>
      </c>
      <c r="S306" s="15">
        <v>15320</v>
      </c>
      <c r="T306" s="15">
        <v>81990</v>
      </c>
      <c r="U306" s="15">
        <v>39656</v>
      </c>
      <c r="V306" s="4" t="s">
        <v>611</v>
      </c>
      <c r="W306" s="4" t="s">
        <v>611</v>
      </c>
      <c r="X306" s="15">
        <v>6491</v>
      </c>
      <c r="Y306" s="15">
        <v>15227</v>
      </c>
      <c r="Z306" s="4" t="s">
        <v>611</v>
      </c>
    </row>
    <row r="307" spans="1:26">
      <c r="A307" s="10">
        <v>1586</v>
      </c>
      <c r="B307" s="11" t="s">
        <v>914</v>
      </c>
      <c r="C307" s="11">
        <v>4581042</v>
      </c>
      <c r="D307" s="11">
        <v>4600462</v>
      </c>
      <c r="E307" s="19">
        <v>104097</v>
      </c>
      <c r="F307" s="11">
        <v>4097294</v>
      </c>
      <c r="G307" s="11">
        <v>102526</v>
      </c>
      <c r="H307" s="11">
        <v>304016</v>
      </c>
      <c r="I307" s="11">
        <v>508</v>
      </c>
      <c r="J307" s="11">
        <v>72354</v>
      </c>
      <c r="K307" s="11">
        <v>0</v>
      </c>
      <c r="L307" s="11">
        <v>2889</v>
      </c>
      <c r="M307" s="11">
        <v>1063</v>
      </c>
      <c r="N307" s="11">
        <v>0</v>
      </c>
      <c r="O307" s="15">
        <v>123909</v>
      </c>
      <c r="P307" s="4">
        <v>0</v>
      </c>
      <c r="R307" s="15">
        <v>5532</v>
      </c>
      <c r="S307" s="15">
        <v>3001</v>
      </c>
      <c r="T307" s="15">
        <v>3100</v>
      </c>
      <c r="U307" s="15">
        <v>1393</v>
      </c>
      <c r="V307" s="4" t="s">
        <v>611</v>
      </c>
      <c r="W307" s="4" t="s">
        <v>611</v>
      </c>
      <c r="X307" s="15">
        <v>2232</v>
      </c>
      <c r="Y307" s="15">
        <v>4987</v>
      </c>
      <c r="Z307" s="4" t="s">
        <v>611</v>
      </c>
    </row>
    <row r="308" spans="1:26">
      <c r="A308" s="10">
        <v>1598</v>
      </c>
      <c r="B308" s="11" t="s">
        <v>915</v>
      </c>
      <c r="C308" s="11">
        <v>2370493</v>
      </c>
      <c r="D308" s="11">
        <v>2768923</v>
      </c>
      <c r="E308" s="19">
        <v>133757</v>
      </c>
      <c r="F308" s="11">
        <v>2475300</v>
      </c>
      <c r="G308" s="11">
        <v>132460</v>
      </c>
      <c r="H308" s="11">
        <v>128510</v>
      </c>
      <c r="I308" s="11">
        <v>391</v>
      </c>
      <c r="J308" s="11">
        <v>21948</v>
      </c>
      <c r="K308" s="11">
        <v>0</v>
      </c>
      <c r="L308" s="11">
        <v>29439</v>
      </c>
      <c r="M308" s="11">
        <v>0</v>
      </c>
      <c r="N308" s="11">
        <v>0</v>
      </c>
      <c r="O308" s="15">
        <v>113726</v>
      </c>
      <c r="P308" s="4">
        <v>906</v>
      </c>
      <c r="R308" s="4">
        <v>950</v>
      </c>
      <c r="S308" s="15">
        <v>25233</v>
      </c>
      <c r="T308" s="15">
        <v>12300</v>
      </c>
      <c r="U308" s="15">
        <v>25022</v>
      </c>
      <c r="V308" s="4" t="s">
        <v>611</v>
      </c>
      <c r="W308" s="4" t="s">
        <v>611</v>
      </c>
      <c r="X308" s="15">
        <v>1299</v>
      </c>
      <c r="Y308" s="15">
        <v>168653</v>
      </c>
      <c r="Z308" s="4" t="s">
        <v>611</v>
      </c>
    </row>
    <row r="309" spans="1:26">
      <c r="A309" s="10">
        <v>1621</v>
      </c>
      <c r="B309" s="11" t="s">
        <v>916</v>
      </c>
      <c r="C309" s="11">
        <v>8149237</v>
      </c>
      <c r="D309" s="11">
        <v>8814542</v>
      </c>
      <c r="E309" s="19">
        <v>217308</v>
      </c>
      <c r="F309" s="11">
        <v>7954336</v>
      </c>
      <c r="G309" s="11">
        <v>160407</v>
      </c>
      <c r="H309" s="11">
        <v>543040</v>
      </c>
      <c r="I309" s="11">
        <v>23013</v>
      </c>
      <c r="J309" s="11">
        <v>37310</v>
      </c>
      <c r="K309" s="11">
        <v>0</v>
      </c>
      <c r="L309" s="11">
        <v>116609</v>
      </c>
      <c r="M309" s="11">
        <v>33888</v>
      </c>
      <c r="N309" s="11">
        <v>0</v>
      </c>
      <c r="O309" s="15">
        <v>163247</v>
      </c>
      <c r="P309" s="4">
        <v>0</v>
      </c>
      <c r="R309" s="15">
        <v>8202</v>
      </c>
      <c r="S309" s="4" t="s">
        <v>611</v>
      </c>
      <c r="T309" s="4" t="s">
        <v>611</v>
      </c>
      <c r="U309" s="15">
        <v>9737</v>
      </c>
      <c r="V309" s="4" t="s">
        <v>611</v>
      </c>
      <c r="W309" s="4" t="s">
        <v>611</v>
      </c>
      <c r="X309" s="15">
        <v>4629</v>
      </c>
      <c r="Y309" s="15">
        <v>27184</v>
      </c>
      <c r="Z309" s="4" t="s">
        <v>611</v>
      </c>
    </row>
    <row r="310" spans="1:26">
      <c r="A310" s="10">
        <v>1640</v>
      </c>
      <c r="B310" s="11" t="s">
        <v>917</v>
      </c>
      <c r="C310" s="11">
        <v>5424744</v>
      </c>
      <c r="D310" s="11">
        <v>5182559</v>
      </c>
      <c r="E310" s="19">
        <v>95682</v>
      </c>
      <c r="F310" s="11">
        <v>4537856</v>
      </c>
      <c r="G310" s="11">
        <v>82256</v>
      </c>
      <c r="H310" s="11">
        <v>444427</v>
      </c>
      <c r="I310" s="11">
        <v>375</v>
      </c>
      <c r="J310" s="11">
        <v>25368</v>
      </c>
      <c r="K310" s="11">
        <v>0</v>
      </c>
      <c r="L310" s="11">
        <v>26487</v>
      </c>
      <c r="M310" s="11">
        <v>13051</v>
      </c>
      <c r="N310" s="11">
        <v>0</v>
      </c>
      <c r="O310" s="15">
        <v>148421</v>
      </c>
      <c r="P310" s="4">
        <v>0</v>
      </c>
      <c r="R310" s="15">
        <v>16916</v>
      </c>
      <c r="S310" s="15">
        <v>9049</v>
      </c>
      <c r="T310" s="15">
        <v>17772</v>
      </c>
      <c r="U310" s="15">
        <v>13562</v>
      </c>
      <c r="V310" s="4" t="s">
        <v>611</v>
      </c>
      <c r="W310" s="4" t="s">
        <v>611</v>
      </c>
      <c r="X310" s="15">
        <v>2655</v>
      </c>
      <c r="Y310" s="15">
        <v>65588</v>
      </c>
      <c r="Z310" s="4" t="s">
        <v>611</v>
      </c>
    </row>
    <row r="311" spans="1:26">
      <c r="A311" s="10">
        <v>1641</v>
      </c>
      <c r="B311" s="11" t="s">
        <v>918</v>
      </c>
      <c r="C311" s="11">
        <v>4073814</v>
      </c>
      <c r="D311" s="11">
        <v>4141523</v>
      </c>
      <c r="E311" s="19">
        <v>195555</v>
      </c>
      <c r="F311" s="11">
        <v>3520294</v>
      </c>
      <c r="G311" s="11">
        <v>151955</v>
      </c>
      <c r="H311" s="11">
        <v>270856</v>
      </c>
      <c r="I311" s="11">
        <v>2002</v>
      </c>
      <c r="J311" s="11">
        <v>109989</v>
      </c>
      <c r="K311" s="11">
        <v>0</v>
      </c>
      <c r="L311" s="11">
        <v>88173</v>
      </c>
      <c r="M311" s="11">
        <v>41598</v>
      </c>
      <c r="N311" s="11">
        <v>0</v>
      </c>
      <c r="O311" s="15">
        <v>152211</v>
      </c>
      <c r="P311" s="4">
        <v>0</v>
      </c>
      <c r="R311" s="15">
        <v>15987</v>
      </c>
      <c r="S311" s="15">
        <v>128916</v>
      </c>
      <c r="T311" s="15">
        <v>17140</v>
      </c>
      <c r="U311" s="15">
        <v>47275</v>
      </c>
      <c r="V311" s="4" t="s">
        <v>611</v>
      </c>
      <c r="W311" s="4" t="s">
        <v>611</v>
      </c>
      <c r="X311" s="15">
        <v>27499</v>
      </c>
      <c r="Y311" s="15">
        <v>53679</v>
      </c>
      <c r="Z311" s="4" t="s">
        <v>611</v>
      </c>
    </row>
    <row r="312" spans="1:26">
      <c r="A312" s="10">
        <v>1651</v>
      </c>
      <c r="B312" s="11" t="s">
        <v>919</v>
      </c>
      <c r="C312" s="11">
        <v>6157814</v>
      </c>
      <c r="D312" s="11">
        <v>6303062</v>
      </c>
      <c r="E312" s="19">
        <v>146257</v>
      </c>
      <c r="F312" s="11">
        <v>5592880</v>
      </c>
      <c r="G312" s="11">
        <v>140841</v>
      </c>
      <c r="H312" s="11">
        <v>406064</v>
      </c>
      <c r="I312" s="11">
        <v>206</v>
      </c>
      <c r="J312" s="11">
        <v>25100</v>
      </c>
      <c r="K312" s="11">
        <v>1171</v>
      </c>
      <c r="L312" s="11">
        <v>70665</v>
      </c>
      <c r="M312" s="11">
        <v>2889</v>
      </c>
      <c r="N312" s="11">
        <v>0</v>
      </c>
      <c r="O312" s="15">
        <v>208353</v>
      </c>
      <c r="P312" s="15">
        <v>1150</v>
      </c>
      <c r="R312" s="15">
        <v>6612</v>
      </c>
      <c r="S312" s="15">
        <v>419008</v>
      </c>
      <c r="T312" s="15">
        <v>276952</v>
      </c>
      <c r="U312" s="15">
        <v>54988</v>
      </c>
      <c r="V312" s="4" t="s">
        <v>611</v>
      </c>
      <c r="W312" s="4" t="s">
        <v>611</v>
      </c>
      <c r="X312" s="15">
        <v>179224</v>
      </c>
      <c r="Y312" s="15">
        <v>387551</v>
      </c>
      <c r="Z312" s="4" t="s">
        <v>611</v>
      </c>
    </row>
    <row r="313" spans="1:26">
      <c r="A313" s="10">
        <v>1652</v>
      </c>
      <c r="B313" s="11" t="s">
        <v>920</v>
      </c>
      <c r="C313" s="11">
        <v>5484693</v>
      </c>
      <c r="D313" s="11">
        <v>5678263</v>
      </c>
      <c r="E313" s="19">
        <v>88547</v>
      </c>
      <c r="F313" s="11">
        <v>4947525</v>
      </c>
      <c r="G313" s="11">
        <v>82029</v>
      </c>
      <c r="H313" s="11">
        <v>353779</v>
      </c>
      <c r="I313" s="11">
        <v>6343</v>
      </c>
      <c r="J313" s="11">
        <v>52303</v>
      </c>
      <c r="K313" s="11">
        <v>0</v>
      </c>
      <c r="L313" s="11">
        <v>22853</v>
      </c>
      <c r="M313" s="11">
        <v>175</v>
      </c>
      <c r="N313" s="11">
        <v>0</v>
      </c>
      <c r="O313" s="15">
        <v>301803</v>
      </c>
      <c r="P313" s="4">
        <v>0</v>
      </c>
      <c r="R313" s="15">
        <v>5235</v>
      </c>
      <c r="S313" s="15">
        <v>29345</v>
      </c>
      <c r="T313" s="15">
        <v>193784</v>
      </c>
      <c r="U313" s="15">
        <v>7966</v>
      </c>
      <c r="V313" s="4" t="s">
        <v>611</v>
      </c>
      <c r="W313" s="4" t="s">
        <v>611</v>
      </c>
      <c r="X313" s="15">
        <v>9267</v>
      </c>
      <c r="Y313" s="15">
        <v>84557</v>
      </c>
      <c r="Z313" s="4" t="s">
        <v>611</v>
      </c>
    </row>
    <row r="314" spans="1:26">
      <c r="A314" s="10">
        <v>1655</v>
      </c>
      <c r="B314" s="11" t="s">
        <v>921</v>
      </c>
      <c r="C314" s="11">
        <v>7032230</v>
      </c>
      <c r="D314" s="11">
        <v>6324137</v>
      </c>
      <c r="E314" s="19">
        <v>165460</v>
      </c>
      <c r="F314" s="11">
        <v>5614112</v>
      </c>
      <c r="G314" s="11">
        <v>108943</v>
      </c>
      <c r="H314" s="11">
        <v>546199</v>
      </c>
      <c r="I314" s="11">
        <v>48</v>
      </c>
      <c r="J314" s="11">
        <v>63454</v>
      </c>
      <c r="K314" s="11">
        <v>0</v>
      </c>
      <c r="L314" s="11">
        <v>23182</v>
      </c>
      <c r="M314" s="11">
        <v>56469</v>
      </c>
      <c r="N314" s="11">
        <v>0</v>
      </c>
      <c r="O314" s="15">
        <v>77190</v>
      </c>
      <c r="P314" s="4">
        <v>0</v>
      </c>
      <c r="R314" s="15">
        <v>1577</v>
      </c>
      <c r="S314" s="15">
        <v>107036</v>
      </c>
      <c r="T314" s="15">
        <v>81138</v>
      </c>
      <c r="U314" s="15">
        <v>52309</v>
      </c>
      <c r="V314" s="4" t="s">
        <v>611</v>
      </c>
      <c r="W314" s="4" t="s">
        <v>611</v>
      </c>
      <c r="X314" s="15">
        <v>66765</v>
      </c>
      <c r="Y314" s="15">
        <v>144180</v>
      </c>
      <c r="Z314" s="4" t="s">
        <v>611</v>
      </c>
    </row>
    <row r="315" spans="1:26">
      <c r="A315" s="10">
        <v>1658</v>
      </c>
      <c r="B315" s="11" t="s">
        <v>922</v>
      </c>
      <c r="C315" s="11">
        <v>1798882</v>
      </c>
      <c r="D315" s="11">
        <v>1946016</v>
      </c>
      <c r="E315" s="19">
        <v>62128</v>
      </c>
      <c r="F315" s="11">
        <v>1744384</v>
      </c>
      <c r="G315" s="11">
        <v>58575</v>
      </c>
      <c r="H315" s="11">
        <v>123671</v>
      </c>
      <c r="I315" s="11">
        <v>3553</v>
      </c>
      <c r="J315" s="11">
        <v>33701</v>
      </c>
      <c r="K315" s="11">
        <v>0</v>
      </c>
      <c r="L315" s="11">
        <v>3323</v>
      </c>
      <c r="M315" s="11">
        <v>0</v>
      </c>
      <c r="N315" s="11">
        <v>0</v>
      </c>
      <c r="O315" s="15">
        <v>40937</v>
      </c>
      <c r="P315" s="4">
        <v>0</v>
      </c>
      <c r="R315" s="4" t="s">
        <v>630</v>
      </c>
      <c r="S315" s="15">
        <v>152486</v>
      </c>
      <c r="T315" s="15">
        <v>29225</v>
      </c>
      <c r="U315" s="15">
        <v>42448</v>
      </c>
      <c r="V315" s="4" t="s">
        <v>611</v>
      </c>
      <c r="W315" s="4" t="s">
        <v>611</v>
      </c>
      <c r="X315" s="15">
        <v>54429</v>
      </c>
      <c r="Y315" s="15">
        <v>45553</v>
      </c>
      <c r="Z315" s="4" t="s">
        <v>611</v>
      </c>
    </row>
    <row r="316" spans="1:26">
      <c r="A316" s="10">
        <v>1659</v>
      </c>
      <c r="B316" s="11" t="s">
        <v>923</v>
      </c>
      <c r="C316" s="11">
        <v>3127855</v>
      </c>
      <c r="D316" s="11">
        <v>3442535</v>
      </c>
      <c r="E316" s="19">
        <v>54031</v>
      </c>
      <c r="F316" s="11">
        <v>3012298</v>
      </c>
      <c r="G316" s="11">
        <v>49986</v>
      </c>
      <c r="H316" s="11">
        <v>292282</v>
      </c>
      <c r="I316" s="11">
        <v>3509</v>
      </c>
      <c r="J316" s="11">
        <v>19038</v>
      </c>
      <c r="K316" s="11">
        <v>0</v>
      </c>
      <c r="L316" s="11">
        <v>9881</v>
      </c>
      <c r="M316" s="11">
        <v>536</v>
      </c>
      <c r="N316" s="11">
        <v>0</v>
      </c>
      <c r="O316" s="15">
        <v>109036</v>
      </c>
      <c r="P316" s="4">
        <v>0</v>
      </c>
      <c r="R316" s="15">
        <v>15227</v>
      </c>
      <c r="S316" s="15">
        <v>38137</v>
      </c>
      <c r="T316" s="15">
        <v>34160</v>
      </c>
      <c r="U316" s="15">
        <v>17209</v>
      </c>
      <c r="V316" s="4" t="s">
        <v>611</v>
      </c>
      <c r="W316" s="4" t="s">
        <v>611</v>
      </c>
      <c r="X316" s="15">
        <v>12105</v>
      </c>
      <c r="Y316" s="15">
        <v>28435</v>
      </c>
      <c r="Z316" s="4" t="s">
        <v>611</v>
      </c>
    </row>
    <row r="317" spans="1:26">
      <c r="A317" s="10">
        <v>1663</v>
      </c>
      <c r="B317" s="11" t="s">
        <v>924</v>
      </c>
      <c r="C317" s="11">
        <v>3816707</v>
      </c>
      <c r="D317" s="11">
        <v>4165454</v>
      </c>
      <c r="E317" s="19">
        <v>98696</v>
      </c>
      <c r="F317" s="11">
        <v>3706497</v>
      </c>
      <c r="G317" s="11">
        <v>90209</v>
      </c>
      <c r="H317" s="11">
        <v>290465</v>
      </c>
      <c r="I317" s="11">
        <v>2292</v>
      </c>
      <c r="J317" s="11">
        <v>0</v>
      </c>
      <c r="K317" s="11">
        <v>0</v>
      </c>
      <c r="L317" s="11">
        <v>39347</v>
      </c>
      <c r="M317" s="11">
        <v>6195</v>
      </c>
      <c r="N317" s="11">
        <v>0</v>
      </c>
      <c r="O317" s="15">
        <v>129145</v>
      </c>
      <c r="P317" s="4">
        <v>0</v>
      </c>
      <c r="R317" s="15">
        <v>9098</v>
      </c>
      <c r="S317" s="15">
        <v>30888</v>
      </c>
      <c r="T317" s="15">
        <v>35593</v>
      </c>
      <c r="U317" s="15">
        <v>12273</v>
      </c>
      <c r="V317" s="4" t="s">
        <v>611</v>
      </c>
      <c r="W317" s="4" t="s">
        <v>611</v>
      </c>
      <c r="X317" s="15">
        <v>35482</v>
      </c>
      <c r="Y317" s="4" t="s">
        <v>611</v>
      </c>
      <c r="Z317" s="4" t="s">
        <v>611</v>
      </c>
    </row>
    <row r="318" spans="1:26">
      <c r="A318" s="10">
        <v>1667</v>
      </c>
      <c r="B318" s="11" t="s">
        <v>925</v>
      </c>
      <c r="C318" s="11">
        <v>1240280</v>
      </c>
      <c r="D318" s="11">
        <v>1374029</v>
      </c>
      <c r="E318" s="19">
        <v>28912</v>
      </c>
      <c r="F318" s="11">
        <v>1101234</v>
      </c>
      <c r="G318" s="11">
        <v>28661</v>
      </c>
      <c r="H318" s="11">
        <v>114584</v>
      </c>
      <c r="I318" s="11">
        <v>251</v>
      </c>
      <c r="J318" s="11">
        <v>40035</v>
      </c>
      <c r="K318" s="11">
        <v>0</v>
      </c>
      <c r="L318" s="11">
        <v>2207</v>
      </c>
      <c r="M318" s="11">
        <v>0</v>
      </c>
      <c r="N318" s="11">
        <v>0</v>
      </c>
      <c r="O318" s="15">
        <v>115969</v>
      </c>
      <c r="P318" s="4">
        <v>0</v>
      </c>
      <c r="R318" s="15">
        <v>4602</v>
      </c>
      <c r="S318" s="4" t="s">
        <v>611</v>
      </c>
      <c r="T318" s="4" t="s">
        <v>611</v>
      </c>
      <c r="U318" s="15">
        <v>18264</v>
      </c>
      <c r="V318" s="4" t="s">
        <v>611</v>
      </c>
      <c r="W318" s="4" t="s">
        <v>611</v>
      </c>
      <c r="X318" s="15">
        <v>13550</v>
      </c>
      <c r="Y318" s="4" t="s">
        <v>611</v>
      </c>
      <c r="Z318" s="4" t="s">
        <v>611</v>
      </c>
    </row>
    <row r="319" spans="1:26">
      <c r="A319" s="10">
        <v>1669</v>
      </c>
      <c r="B319" s="11" t="s">
        <v>926</v>
      </c>
      <c r="C319" s="11">
        <v>4095026</v>
      </c>
      <c r="D319" s="11">
        <v>3935691</v>
      </c>
      <c r="E319" s="19">
        <v>28412</v>
      </c>
      <c r="F319" s="11">
        <v>3516401</v>
      </c>
      <c r="G319" s="11">
        <v>26777</v>
      </c>
      <c r="H319" s="11">
        <v>177405</v>
      </c>
      <c r="I319" s="11">
        <v>1635</v>
      </c>
      <c r="J319" s="11">
        <v>73423</v>
      </c>
      <c r="K319" s="11">
        <v>0</v>
      </c>
      <c r="L319" s="11">
        <v>9187</v>
      </c>
      <c r="M319" s="11">
        <v>0</v>
      </c>
      <c r="N319" s="11">
        <v>0</v>
      </c>
      <c r="O319" s="15">
        <v>159275</v>
      </c>
      <c r="P319" s="4">
        <v>0</v>
      </c>
      <c r="R319" s="15">
        <v>17976</v>
      </c>
      <c r="S319" s="15">
        <v>47340</v>
      </c>
      <c r="T319" s="15">
        <v>32500</v>
      </c>
      <c r="U319" s="15">
        <v>10345</v>
      </c>
      <c r="V319" s="4" t="s">
        <v>611</v>
      </c>
      <c r="W319" s="4" t="s">
        <v>611</v>
      </c>
      <c r="X319" s="15">
        <v>51869</v>
      </c>
      <c r="Y319" s="15">
        <v>5759</v>
      </c>
      <c r="Z319" s="4" t="s">
        <v>611</v>
      </c>
    </row>
    <row r="320" spans="1:26">
      <c r="A320" s="10">
        <v>1674</v>
      </c>
      <c r="B320" s="11" t="s">
        <v>927</v>
      </c>
      <c r="C320" s="11">
        <v>29884926</v>
      </c>
      <c r="D320" s="11">
        <v>26791556</v>
      </c>
      <c r="E320" s="19">
        <v>763800</v>
      </c>
      <c r="F320" s="11">
        <v>24418111</v>
      </c>
      <c r="G320" s="11">
        <v>637055</v>
      </c>
      <c r="H320" s="11">
        <v>1769858</v>
      </c>
      <c r="I320" s="11">
        <v>5618</v>
      </c>
      <c r="J320" s="11">
        <v>111869</v>
      </c>
      <c r="K320" s="11">
        <v>156</v>
      </c>
      <c r="L320" s="11">
        <v>159211</v>
      </c>
      <c r="M320" s="11">
        <v>120971</v>
      </c>
      <c r="N320" s="11">
        <v>0</v>
      </c>
      <c r="O320" s="15">
        <v>332507</v>
      </c>
      <c r="P320" s="4">
        <v>0</v>
      </c>
      <c r="R320" s="15">
        <v>14961</v>
      </c>
      <c r="S320" s="15">
        <v>5858</v>
      </c>
      <c r="T320" s="15">
        <v>17519</v>
      </c>
      <c r="U320" s="15">
        <v>35983</v>
      </c>
      <c r="V320" s="4" t="s">
        <v>611</v>
      </c>
      <c r="W320" s="4" t="s">
        <v>611</v>
      </c>
      <c r="X320" s="15">
        <v>16835</v>
      </c>
      <c r="Y320" s="15">
        <v>174417</v>
      </c>
      <c r="Z320" s="4" t="s">
        <v>611</v>
      </c>
    </row>
    <row r="321" spans="1:26">
      <c r="A321" s="10">
        <v>1676</v>
      </c>
      <c r="B321" s="11" t="s">
        <v>928</v>
      </c>
      <c r="C321" s="11">
        <v>6629794</v>
      </c>
      <c r="D321" s="11">
        <v>6552573</v>
      </c>
      <c r="E321" s="19">
        <v>153427</v>
      </c>
      <c r="F321" s="11">
        <v>5809050</v>
      </c>
      <c r="G321" s="11">
        <v>145610</v>
      </c>
      <c r="H321" s="11">
        <v>387859</v>
      </c>
      <c r="I321" s="11">
        <v>521</v>
      </c>
      <c r="J321" s="11">
        <v>108904</v>
      </c>
      <c r="K321" s="11">
        <v>0</v>
      </c>
      <c r="L321" s="11">
        <v>296</v>
      </c>
      <c r="M321" s="11">
        <v>7296</v>
      </c>
      <c r="N321" s="11">
        <v>0</v>
      </c>
      <c r="O321" s="15">
        <v>246464</v>
      </c>
      <c r="P321" s="4">
        <v>0</v>
      </c>
      <c r="R321" s="15">
        <v>17469</v>
      </c>
      <c r="S321" s="15">
        <v>790336</v>
      </c>
      <c r="T321" s="15">
        <v>257087</v>
      </c>
      <c r="U321" s="15">
        <v>109156</v>
      </c>
      <c r="V321" s="4" t="s">
        <v>611</v>
      </c>
      <c r="W321" s="4" t="s">
        <v>611</v>
      </c>
      <c r="X321" s="15">
        <v>85356</v>
      </c>
      <c r="Y321" s="15">
        <v>232026</v>
      </c>
      <c r="Z321" s="4" t="s">
        <v>611</v>
      </c>
    </row>
    <row r="322" spans="1:26">
      <c r="A322" s="10">
        <v>1680</v>
      </c>
      <c r="B322" s="11" t="s">
        <v>929</v>
      </c>
      <c r="C322" s="11">
        <v>5257631</v>
      </c>
      <c r="D322" s="11">
        <v>5061214</v>
      </c>
      <c r="E322" s="19">
        <v>189908</v>
      </c>
      <c r="F322" s="11">
        <v>4392838</v>
      </c>
      <c r="G322" s="11">
        <v>152394</v>
      </c>
      <c r="H322" s="11">
        <v>363275</v>
      </c>
      <c r="I322" s="11">
        <v>1582</v>
      </c>
      <c r="J322" s="11">
        <v>168902</v>
      </c>
      <c r="K322" s="11">
        <v>0</v>
      </c>
      <c r="L322" s="11">
        <v>75157</v>
      </c>
      <c r="M322" s="11">
        <v>35932</v>
      </c>
      <c r="N322" s="11">
        <v>0</v>
      </c>
      <c r="O322" s="15">
        <v>61042</v>
      </c>
      <c r="P322" s="4">
        <v>0</v>
      </c>
      <c r="R322" s="15">
        <v>13358</v>
      </c>
      <c r="S322" s="15">
        <v>153929</v>
      </c>
      <c r="T322" s="15">
        <v>66690</v>
      </c>
      <c r="U322" s="15">
        <v>107388</v>
      </c>
      <c r="V322" s="4" t="s">
        <v>611</v>
      </c>
      <c r="W322" s="4" t="s">
        <v>611</v>
      </c>
      <c r="X322" s="15">
        <v>72535</v>
      </c>
      <c r="Y322" s="15">
        <v>57226</v>
      </c>
      <c r="Z322" s="4" t="s">
        <v>611</v>
      </c>
    </row>
    <row r="323" spans="1:26">
      <c r="A323" s="10">
        <v>1681</v>
      </c>
      <c r="B323" s="11" t="s">
        <v>930</v>
      </c>
      <c r="C323" s="11">
        <v>6912399</v>
      </c>
      <c r="D323" s="11">
        <v>7096942</v>
      </c>
      <c r="E323" s="19">
        <v>121720</v>
      </c>
      <c r="F323" s="11">
        <v>6082316</v>
      </c>
      <c r="G323" s="11">
        <v>86705</v>
      </c>
      <c r="H323" s="11">
        <v>762879</v>
      </c>
      <c r="I323" s="11">
        <v>3375</v>
      </c>
      <c r="J323" s="11">
        <v>51759</v>
      </c>
      <c r="K323" s="11">
        <v>0</v>
      </c>
      <c r="L323" s="11">
        <v>39741</v>
      </c>
      <c r="M323" s="11">
        <v>31640</v>
      </c>
      <c r="N323" s="11">
        <v>0</v>
      </c>
      <c r="O323" s="15">
        <v>160247</v>
      </c>
      <c r="P323" s="4">
        <v>0</v>
      </c>
      <c r="R323" s="15">
        <v>10399</v>
      </c>
      <c r="S323" s="4" t="s">
        <v>611</v>
      </c>
      <c r="T323" s="4" t="s">
        <v>611</v>
      </c>
      <c r="U323" s="15">
        <v>3786</v>
      </c>
      <c r="V323" s="4" t="s">
        <v>611</v>
      </c>
      <c r="W323" s="4" t="s">
        <v>611</v>
      </c>
      <c r="X323" s="15">
        <v>1217</v>
      </c>
      <c r="Y323" s="15">
        <v>11240</v>
      </c>
      <c r="Z323" s="4" t="s">
        <v>611</v>
      </c>
    </row>
    <row r="324" spans="1:26">
      <c r="A324" s="10">
        <v>1684</v>
      </c>
      <c r="B324" s="11" t="s">
        <v>931</v>
      </c>
      <c r="C324" s="11">
        <v>6096132</v>
      </c>
      <c r="D324" s="11">
        <v>5762298</v>
      </c>
      <c r="E324" s="19">
        <v>102875</v>
      </c>
      <c r="F324" s="11">
        <v>5042332</v>
      </c>
      <c r="G324" s="11">
        <v>92518</v>
      </c>
      <c r="H324" s="11">
        <v>310826</v>
      </c>
      <c r="I324" s="11">
        <v>5643</v>
      </c>
      <c r="J324" s="11">
        <v>0</v>
      </c>
      <c r="K324" s="11">
        <v>0</v>
      </c>
      <c r="L324" s="11">
        <v>23129</v>
      </c>
      <c r="M324" s="11">
        <v>4714</v>
      </c>
      <c r="N324" s="11">
        <v>0</v>
      </c>
      <c r="O324" s="15">
        <v>386011</v>
      </c>
      <c r="P324" s="4">
        <v>0</v>
      </c>
      <c r="R324" s="15">
        <v>2863</v>
      </c>
      <c r="S324" s="15">
        <v>5536</v>
      </c>
      <c r="T324" s="4" t="s">
        <v>611</v>
      </c>
      <c r="U324" s="15">
        <v>3786</v>
      </c>
      <c r="V324" s="4" t="s">
        <v>611</v>
      </c>
      <c r="W324" s="4" t="s">
        <v>611</v>
      </c>
      <c r="X324" s="15">
        <v>10672</v>
      </c>
      <c r="Y324" s="15">
        <v>48781</v>
      </c>
      <c r="Z324" s="4" t="s">
        <v>611</v>
      </c>
    </row>
    <row r="325" spans="1:26">
      <c r="A325" s="10">
        <v>1685</v>
      </c>
      <c r="B325" s="11" t="s">
        <v>932</v>
      </c>
      <c r="C325" s="11">
        <v>1837224</v>
      </c>
      <c r="D325" s="11">
        <v>2130305</v>
      </c>
      <c r="E325" s="19">
        <v>16464</v>
      </c>
      <c r="F325" s="11">
        <v>1870642</v>
      </c>
      <c r="G325" s="11">
        <v>16464</v>
      </c>
      <c r="H325" s="11">
        <v>116320</v>
      </c>
      <c r="I325" s="11">
        <v>0</v>
      </c>
      <c r="J325" s="11">
        <v>43953</v>
      </c>
      <c r="K325" s="11">
        <v>0</v>
      </c>
      <c r="L325" s="11">
        <v>0</v>
      </c>
      <c r="M325" s="11">
        <v>0</v>
      </c>
      <c r="N325" s="11">
        <v>0</v>
      </c>
      <c r="O325" s="15">
        <v>99390</v>
      </c>
      <c r="P325" s="4">
        <v>0</v>
      </c>
      <c r="R325" s="4" t="s">
        <v>630</v>
      </c>
      <c r="S325" s="15">
        <v>5217</v>
      </c>
      <c r="T325" s="4" t="s">
        <v>611</v>
      </c>
      <c r="U325" s="15">
        <v>15577</v>
      </c>
      <c r="V325" s="4" t="s">
        <v>611</v>
      </c>
      <c r="W325" s="4" t="s">
        <v>611</v>
      </c>
      <c r="X325" s="15">
        <v>12530</v>
      </c>
      <c r="Y325" s="15">
        <v>9205</v>
      </c>
      <c r="Z325" s="4" t="s">
        <v>611</v>
      </c>
    </row>
    <row r="326" spans="1:26">
      <c r="A326" s="10">
        <v>1690</v>
      </c>
      <c r="B326" s="11" t="s">
        <v>933</v>
      </c>
      <c r="C326" s="11">
        <v>3425160</v>
      </c>
      <c r="D326" s="11">
        <v>3503225</v>
      </c>
      <c r="E326" s="19">
        <v>61091</v>
      </c>
      <c r="F326" s="11">
        <v>2847177</v>
      </c>
      <c r="G326" s="11">
        <v>23266</v>
      </c>
      <c r="H326" s="11">
        <v>412559</v>
      </c>
      <c r="I326" s="11">
        <v>2608</v>
      </c>
      <c r="J326" s="11">
        <v>78845</v>
      </c>
      <c r="K326" s="11">
        <v>0</v>
      </c>
      <c r="L326" s="11">
        <v>82234</v>
      </c>
      <c r="M326" s="11">
        <v>35218</v>
      </c>
      <c r="N326" s="11">
        <v>0</v>
      </c>
      <c r="O326" s="15">
        <v>82410</v>
      </c>
      <c r="P326" s="4">
        <v>0</v>
      </c>
      <c r="R326" s="15">
        <v>5926</v>
      </c>
      <c r="S326" s="15">
        <v>90057</v>
      </c>
      <c r="T326" s="15">
        <v>59500</v>
      </c>
      <c r="U326" s="15">
        <v>26000</v>
      </c>
      <c r="V326" s="4" t="s">
        <v>611</v>
      </c>
      <c r="W326" s="4" t="s">
        <v>611</v>
      </c>
      <c r="X326" s="15">
        <v>54254</v>
      </c>
      <c r="Y326" s="15">
        <v>160272</v>
      </c>
      <c r="Z326" s="4" t="s">
        <v>611</v>
      </c>
    </row>
    <row r="327" spans="1:26">
      <c r="A327" s="10">
        <v>1695</v>
      </c>
      <c r="B327" s="11" t="s">
        <v>934</v>
      </c>
      <c r="C327" s="11">
        <v>1378058</v>
      </c>
      <c r="D327" s="11">
        <v>1335990</v>
      </c>
      <c r="E327" s="19">
        <v>23098</v>
      </c>
      <c r="F327" s="11">
        <v>1134022</v>
      </c>
      <c r="G327" s="11">
        <v>20514</v>
      </c>
      <c r="H327" s="11">
        <v>128174</v>
      </c>
      <c r="I327" s="11">
        <v>1686</v>
      </c>
      <c r="J327" s="11">
        <v>32427</v>
      </c>
      <c r="K327" s="11">
        <v>273</v>
      </c>
      <c r="L327" s="11">
        <v>15084</v>
      </c>
      <c r="M327" s="11">
        <v>625</v>
      </c>
      <c r="N327" s="11">
        <v>0</v>
      </c>
      <c r="O327" s="15">
        <v>26283</v>
      </c>
      <c r="P327" s="4">
        <v>0</v>
      </c>
      <c r="R327" s="15">
        <v>7399</v>
      </c>
      <c r="S327" s="15">
        <v>23125</v>
      </c>
      <c r="T327" s="15">
        <v>78500</v>
      </c>
      <c r="U327" s="15">
        <v>36948</v>
      </c>
      <c r="V327" s="4" t="s">
        <v>611</v>
      </c>
      <c r="W327" s="4" t="s">
        <v>611</v>
      </c>
      <c r="X327" s="15">
        <v>11616</v>
      </c>
      <c r="Y327" s="15">
        <v>76491</v>
      </c>
      <c r="Z327" s="4" t="s">
        <v>611</v>
      </c>
    </row>
    <row r="328" spans="1:26">
      <c r="A328" s="10">
        <v>1696</v>
      </c>
      <c r="B328" s="11" t="s">
        <v>935</v>
      </c>
      <c r="C328" s="11">
        <v>3278661</v>
      </c>
      <c r="D328" s="11">
        <v>2989004</v>
      </c>
      <c r="E328" s="19">
        <v>58603</v>
      </c>
      <c r="F328" s="11">
        <v>2552614</v>
      </c>
      <c r="G328" s="11">
        <v>56163</v>
      </c>
      <c r="H328" s="11">
        <v>295006</v>
      </c>
      <c r="I328" s="11">
        <v>710</v>
      </c>
      <c r="J328" s="11">
        <v>50964</v>
      </c>
      <c r="K328" s="11">
        <v>0</v>
      </c>
      <c r="L328" s="11">
        <v>36605</v>
      </c>
      <c r="M328" s="11">
        <v>1730</v>
      </c>
      <c r="N328" s="11">
        <v>0</v>
      </c>
      <c r="O328" s="15">
        <v>53815</v>
      </c>
      <c r="P328" s="4">
        <v>0</v>
      </c>
      <c r="R328" s="15">
        <v>6006</v>
      </c>
      <c r="S328" s="15">
        <v>19729</v>
      </c>
      <c r="T328" s="15">
        <v>25000</v>
      </c>
      <c r="U328" s="15">
        <v>8304</v>
      </c>
      <c r="V328" s="4" t="s">
        <v>611</v>
      </c>
      <c r="W328" s="4" t="s">
        <v>611</v>
      </c>
      <c r="X328" s="15">
        <v>8819</v>
      </c>
      <c r="Y328" s="4">
        <v>77</v>
      </c>
      <c r="Z328" s="4" t="s">
        <v>611</v>
      </c>
    </row>
    <row r="329" spans="1:26">
      <c r="A329" s="10">
        <v>1699</v>
      </c>
      <c r="B329" s="11" t="s">
        <v>936</v>
      </c>
      <c r="C329" s="11">
        <v>8477311</v>
      </c>
      <c r="D329" s="11">
        <v>8304072</v>
      </c>
      <c r="E329" s="19">
        <v>108981</v>
      </c>
      <c r="F329" s="11">
        <v>7018861</v>
      </c>
      <c r="G329" s="11">
        <v>99736</v>
      </c>
      <c r="H329" s="11">
        <v>800650</v>
      </c>
      <c r="I329" s="11">
        <v>651</v>
      </c>
      <c r="J329" s="11">
        <v>64040</v>
      </c>
      <c r="K329" s="11">
        <v>451</v>
      </c>
      <c r="L329" s="11">
        <v>133970</v>
      </c>
      <c r="M329" s="11">
        <v>8143</v>
      </c>
      <c r="N329" s="11">
        <v>0</v>
      </c>
      <c r="O329" s="15">
        <v>286551</v>
      </c>
      <c r="P329" s="4">
        <v>0</v>
      </c>
      <c r="R329" s="15">
        <v>22169</v>
      </c>
      <c r="S329" s="15">
        <v>59880</v>
      </c>
      <c r="T329" s="15">
        <v>39986</v>
      </c>
      <c r="U329" s="15">
        <v>6100</v>
      </c>
      <c r="V329" s="4" t="s">
        <v>611</v>
      </c>
      <c r="W329" s="4" t="s">
        <v>611</v>
      </c>
      <c r="X329" s="4">
        <v>-634</v>
      </c>
      <c r="Y329" s="15">
        <v>32419</v>
      </c>
      <c r="Z329" s="4" t="s">
        <v>611</v>
      </c>
    </row>
    <row r="330" spans="1:26">
      <c r="A330" s="10">
        <v>1700</v>
      </c>
      <c r="B330" s="11" t="s">
        <v>937</v>
      </c>
      <c r="C330" s="11">
        <v>7703436</v>
      </c>
      <c r="D330" s="11">
        <v>7191746</v>
      </c>
      <c r="E330" s="19">
        <v>61216</v>
      </c>
      <c r="F330" s="11">
        <v>6477495</v>
      </c>
      <c r="G330" s="11">
        <v>50655</v>
      </c>
      <c r="H330" s="11">
        <v>331987</v>
      </c>
      <c r="I330" s="11">
        <v>2484</v>
      </c>
      <c r="J330" s="11">
        <v>86737</v>
      </c>
      <c r="K330" s="11">
        <v>0</v>
      </c>
      <c r="L330" s="11">
        <v>3359</v>
      </c>
      <c r="M330" s="11">
        <v>8077</v>
      </c>
      <c r="N330" s="11">
        <v>0</v>
      </c>
      <c r="O330" s="15">
        <v>292168</v>
      </c>
      <c r="P330" s="4">
        <v>0</v>
      </c>
      <c r="R330" s="15">
        <v>14682</v>
      </c>
      <c r="S330" s="15">
        <v>27618</v>
      </c>
      <c r="T330" s="15">
        <v>35000</v>
      </c>
      <c r="U330" s="15">
        <v>5232</v>
      </c>
      <c r="V330" s="4" t="s">
        <v>611</v>
      </c>
      <c r="W330" s="4" t="s">
        <v>611</v>
      </c>
      <c r="X330" s="15">
        <v>13861</v>
      </c>
      <c r="Y330" s="15">
        <v>37543</v>
      </c>
      <c r="Z330" s="4" t="s">
        <v>611</v>
      </c>
    </row>
    <row r="331" spans="1:26">
      <c r="A331" s="10">
        <v>1701</v>
      </c>
      <c r="B331" s="11" t="s">
        <v>938</v>
      </c>
      <c r="C331" s="11">
        <v>3634680</v>
      </c>
      <c r="D331" s="11">
        <v>3531405</v>
      </c>
      <c r="E331" s="19">
        <v>97681</v>
      </c>
      <c r="F331" s="11">
        <v>3109511</v>
      </c>
      <c r="G331" s="11">
        <v>86265</v>
      </c>
      <c r="H331" s="11">
        <v>219546</v>
      </c>
      <c r="I331" s="11">
        <v>6458</v>
      </c>
      <c r="J331" s="11">
        <v>55988</v>
      </c>
      <c r="K331" s="11">
        <v>0</v>
      </c>
      <c r="L331" s="11">
        <v>25060</v>
      </c>
      <c r="M331" s="11">
        <v>3462</v>
      </c>
      <c r="N331" s="11">
        <v>0</v>
      </c>
      <c r="O331" s="15">
        <v>121300</v>
      </c>
      <c r="P331" s="15">
        <v>1496</v>
      </c>
      <c r="R331" s="15">
        <v>11161</v>
      </c>
      <c r="S331" s="15">
        <v>63999</v>
      </c>
      <c r="T331" s="15">
        <v>153500</v>
      </c>
      <c r="U331" s="15">
        <v>13080</v>
      </c>
      <c r="V331" s="4" t="s">
        <v>611</v>
      </c>
      <c r="W331" s="4" t="s">
        <v>611</v>
      </c>
      <c r="X331" s="15">
        <v>19067</v>
      </c>
      <c r="Y331" s="15">
        <v>232036</v>
      </c>
      <c r="Z331" s="4" t="s">
        <v>611</v>
      </c>
    </row>
    <row r="332" spans="1:26">
      <c r="A332" s="10">
        <v>1702</v>
      </c>
      <c r="B332" s="11" t="s">
        <v>939</v>
      </c>
      <c r="C332" s="11">
        <v>1114219</v>
      </c>
      <c r="D332" s="11">
        <v>1160380</v>
      </c>
      <c r="E332" s="19">
        <v>6530</v>
      </c>
      <c r="F332" s="11">
        <v>897777</v>
      </c>
      <c r="G332" s="11">
        <v>5676</v>
      </c>
      <c r="H332" s="11">
        <v>85198</v>
      </c>
      <c r="I332" s="11">
        <v>80</v>
      </c>
      <c r="J332" s="11">
        <v>42695</v>
      </c>
      <c r="K332" s="11">
        <v>0</v>
      </c>
      <c r="L332" s="11">
        <v>5397</v>
      </c>
      <c r="M332" s="11">
        <v>774</v>
      </c>
      <c r="N332" s="11">
        <v>0</v>
      </c>
      <c r="O332" s="15">
        <v>129313</v>
      </c>
      <c r="P332" s="4">
        <v>0</v>
      </c>
      <c r="R332" s="15">
        <v>3508</v>
      </c>
      <c r="S332" s="15">
        <v>4426</v>
      </c>
      <c r="T332" s="15">
        <v>213204</v>
      </c>
      <c r="U332" s="15">
        <v>23551</v>
      </c>
      <c r="V332" s="4" t="s">
        <v>611</v>
      </c>
      <c r="W332" s="4" t="s">
        <v>611</v>
      </c>
      <c r="X332" s="4" t="s">
        <v>611</v>
      </c>
      <c r="Y332" s="15">
        <v>263977</v>
      </c>
      <c r="Z332" s="4" t="s">
        <v>611</v>
      </c>
    </row>
    <row r="333" spans="1:26">
      <c r="A333" s="10">
        <v>1705</v>
      </c>
      <c r="B333" s="11" t="s">
        <v>940</v>
      </c>
      <c r="C333" s="11">
        <v>8375832</v>
      </c>
      <c r="D333" s="11">
        <v>7616730</v>
      </c>
      <c r="E333" s="19">
        <v>57068</v>
      </c>
      <c r="F333" s="11">
        <v>6588227</v>
      </c>
      <c r="G333" s="11">
        <v>50151</v>
      </c>
      <c r="H333" s="11">
        <v>873255</v>
      </c>
      <c r="I333" s="11">
        <v>4046</v>
      </c>
      <c r="J333" s="11">
        <v>27651</v>
      </c>
      <c r="K333" s="11">
        <v>707</v>
      </c>
      <c r="L333" s="11">
        <v>12549</v>
      </c>
      <c r="M333" s="11">
        <v>2164</v>
      </c>
      <c r="N333" s="11">
        <v>0</v>
      </c>
      <c r="O333" s="15">
        <v>115048</v>
      </c>
      <c r="P333" s="4">
        <v>0</v>
      </c>
      <c r="R333" s="15">
        <v>5447</v>
      </c>
      <c r="S333" s="15">
        <v>6454</v>
      </c>
      <c r="T333" s="4" t="s">
        <v>611</v>
      </c>
      <c r="U333" s="15">
        <v>3926</v>
      </c>
      <c r="V333" s="4" t="s">
        <v>611</v>
      </c>
      <c r="W333" s="4" t="s">
        <v>611</v>
      </c>
      <c r="X333" s="15">
        <v>13886</v>
      </c>
      <c r="Y333" s="15">
        <v>12992</v>
      </c>
      <c r="Z333" s="4" t="s">
        <v>611</v>
      </c>
    </row>
    <row r="334" spans="1:26">
      <c r="A334" s="10">
        <v>1706</v>
      </c>
      <c r="B334" s="11" t="s">
        <v>941</v>
      </c>
      <c r="C334" s="11">
        <v>3523094</v>
      </c>
      <c r="D334" s="11">
        <v>3935976</v>
      </c>
      <c r="E334" s="19">
        <v>43822</v>
      </c>
      <c r="F334" s="11">
        <v>3466445</v>
      </c>
      <c r="G334" s="11">
        <v>42100</v>
      </c>
      <c r="H334" s="11">
        <v>289054</v>
      </c>
      <c r="I334" s="11">
        <v>0</v>
      </c>
      <c r="J334" s="11">
        <v>92799</v>
      </c>
      <c r="K334" s="11">
        <v>1722</v>
      </c>
      <c r="L334" s="11">
        <v>0</v>
      </c>
      <c r="M334" s="11">
        <v>0</v>
      </c>
      <c r="N334" s="11">
        <v>0</v>
      </c>
      <c r="O334" s="15">
        <v>87678</v>
      </c>
      <c r="P334" s="4">
        <v>0</v>
      </c>
      <c r="R334" s="4">
        <v>523</v>
      </c>
      <c r="S334" s="15">
        <v>49879</v>
      </c>
      <c r="T334" s="4" t="s">
        <v>611</v>
      </c>
      <c r="U334" s="15">
        <v>20440</v>
      </c>
      <c r="V334" s="4" t="s">
        <v>611</v>
      </c>
      <c r="W334" s="4" t="s">
        <v>611</v>
      </c>
      <c r="X334" s="15">
        <v>34951</v>
      </c>
      <c r="Y334" s="4" t="s">
        <v>611</v>
      </c>
      <c r="Z334" s="4" t="s">
        <v>611</v>
      </c>
    </row>
    <row r="335" spans="1:26">
      <c r="A335" s="10">
        <v>1708</v>
      </c>
      <c r="B335" s="11" t="s">
        <v>942</v>
      </c>
      <c r="C335" s="11">
        <v>14042231</v>
      </c>
      <c r="D335" s="11">
        <v>11403201</v>
      </c>
      <c r="E335" s="19">
        <v>251377</v>
      </c>
      <c r="F335" s="11">
        <v>10105629</v>
      </c>
      <c r="G335" s="11">
        <v>206239</v>
      </c>
      <c r="H335" s="11">
        <v>718927</v>
      </c>
      <c r="I335" s="11">
        <v>6971</v>
      </c>
      <c r="J335" s="11">
        <v>97377</v>
      </c>
      <c r="K335" s="11">
        <v>17</v>
      </c>
      <c r="L335" s="11">
        <v>48077</v>
      </c>
      <c r="M335" s="11">
        <v>37468</v>
      </c>
      <c r="N335" s="11">
        <v>0</v>
      </c>
      <c r="O335" s="15">
        <v>433191</v>
      </c>
      <c r="P335" s="4">
        <v>682</v>
      </c>
      <c r="R335" s="15">
        <v>18628</v>
      </c>
      <c r="S335" s="4" t="s">
        <v>611</v>
      </c>
      <c r="T335" s="15">
        <v>9900</v>
      </c>
      <c r="U335" s="4">
        <v>670</v>
      </c>
      <c r="V335" s="4" t="s">
        <v>611</v>
      </c>
      <c r="W335" s="4" t="s">
        <v>611</v>
      </c>
      <c r="X335" s="4" t="s">
        <v>611</v>
      </c>
      <c r="Y335" s="15">
        <v>52276</v>
      </c>
      <c r="Z335" s="4" t="s">
        <v>611</v>
      </c>
    </row>
    <row r="336" spans="1:26">
      <c r="A336" s="10">
        <v>1709</v>
      </c>
      <c r="B336" s="11" t="s">
        <v>943</v>
      </c>
      <c r="C336" s="11">
        <v>7331582</v>
      </c>
      <c r="D336" s="11">
        <v>6902039</v>
      </c>
      <c r="E336" s="19">
        <v>91539</v>
      </c>
      <c r="F336" s="11">
        <v>6148574</v>
      </c>
      <c r="G336" s="11">
        <v>72695</v>
      </c>
      <c r="H336" s="11">
        <v>566413</v>
      </c>
      <c r="I336" s="11">
        <v>5665</v>
      </c>
      <c r="J336" s="11">
        <v>47395</v>
      </c>
      <c r="K336" s="11">
        <v>0</v>
      </c>
      <c r="L336" s="11">
        <v>24942</v>
      </c>
      <c r="M336" s="11">
        <v>13179</v>
      </c>
      <c r="N336" s="11">
        <v>0</v>
      </c>
      <c r="O336" s="15">
        <v>114715</v>
      </c>
      <c r="P336" s="4">
        <v>0</v>
      </c>
      <c r="R336" s="15">
        <v>7401</v>
      </c>
      <c r="S336" s="15">
        <v>78599</v>
      </c>
      <c r="T336" s="15">
        <v>9819</v>
      </c>
      <c r="U336" s="15">
        <v>35347</v>
      </c>
      <c r="V336" s="4" t="s">
        <v>611</v>
      </c>
      <c r="W336" s="4" t="s">
        <v>611</v>
      </c>
      <c r="X336" s="15">
        <v>39902</v>
      </c>
      <c r="Y336" s="15">
        <v>88746</v>
      </c>
      <c r="Z336" s="4" t="s">
        <v>611</v>
      </c>
    </row>
    <row r="337" spans="1:26">
      <c r="A337" s="10">
        <v>1711</v>
      </c>
      <c r="B337" s="11" t="s">
        <v>944</v>
      </c>
      <c r="C337" s="11">
        <v>6844688</v>
      </c>
      <c r="D337" s="11">
        <v>6833181</v>
      </c>
      <c r="E337" s="19">
        <v>74237</v>
      </c>
      <c r="F337" s="11">
        <v>6111829</v>
      </c>
      <c r="G337" s="11">
        <v>60706</v>
      </c>
      <c r="H337" s="11">
        <v>461738</v>
      </c>
      <c r="I337" s="11">
        <v>8380</v>
      </c>
      <c r="J337" s="11">
        <v>93368</v>
      </c>
      <c r="K337" s="11">
        <v>0</v>
      </c>
      <c r="L337" s="11">
        <v>42855</v>
      </c>
      <c r="M337" s="11">
        <v>5151</v>
      </c>
      <c r="N337" s="11">
        <v>0</v>
      </c>
      <c r="O337" s="15">
        <v>123391</v>
      </c>
      <c r="P337" s="4">
        <v>0</v>
      </c>
      <c r="R337" s="15">
        <v>6016</v>
      </c>
      <c r="S337" s="15">
        <v>10122</v>
      </c>
      <c r="T337" s="4" t="s">
        <v>611</v>
      </c>
      <c r="U337" s="15">
        <v>6617</v>
      </c>
      <c r="V337" s="4" t="s">
        <v>611</v>
      </c>
      <c r="W337" s="4" t="s">
        <v>611</v>
      </c>
      <c r="X337" s="15">
        <v>1100</v>
      </c>
      <c r="Y337" s="15">
        <v>2105</v>
      </c>
      <c r="Z337" s="4" t="s">
        <v>611</v>
      </c>
    </row>
    <row r="338" spans="1:26">
      <c r="A338" s="10">
        <v>1714</v>
      </c>
      <c r="B338" s="11" t="s">
        <v>945</v>
      </c>
      <c r="C338" s="11">
        <v>4657150</v>
      </c>
      <c r="D338" s="11">
        <v>4257494</v>
      </c>
      <c r="E338" s="19">
        <v>117091</v>
      </c>
      <c r="F338" s="11">
        <v>3758577</v>
      </c>
      <c r="G338" s="11">
        <v>117091</v>
      </c>
      <c r="H338" s="11">
        <v>194421</v>
      </c>
      <c r="I338" s="11">
        <v>0</v>
      </c>
      <c r="J338" s="11">
        <v>74176</v>
      </c>
      <c r="K338" s="11">
        <v>0</v>
      </c>
      <c r="L338" s="11">
        <v>53571</v>
      </c>
      <c r="M338" s="11">
        <v>0</v>
      </c>
      <c r="N338" s="11">
        <v>0</v>
      </c>
      <c r="O338" s="15">
        <v>176749</v>
      </c>
      <c r="P338" s="4">
        <v>0</v>
      </c>
      <c r="R338" s="15">
        <v>3017</v>
      </c>
      <c r="S338" s="15">
        <v>110428</v>
      </c>
      <c r="T338" s="15">
        <v>30500</v>
      </c>
      <c r="U338" s="15">
        <v>9496</v>
      </c>
      <c r="V338" s="4" t="s">
        <v>611</v>
      </c>
      <c r="W338" s="4" t="s">
        <v>611</v>
      </c>
      <c r="X338" s="15">
        <v>45847</v>
      </c>
      <c r="Y338" s="15">
        <v>11301</v>
      </c>
      <c r="Z338" s="4" t="s">
        <v>611</v>
      </c>
    </row>
    <row r="339" spans="1:26">
      <c r="A339" s="10">
        <v>1719</v>
      </c>
      <c r="B339" s="11" t="s">
        <v>946</v>
      </c>
      <c r="C339" s="11">
        <v>3038765</v>
      </c>
      <c r="D339" s="11">
        <v>2677610</v>
      </c>
      <c r="E339" s="19">
        <v>137175</v>
      </c>
      <c r="F339" s="11">
        <v>2292738</v>
      </c>
      <c r="G339" s="11">
        <v>130701</v>
      </c>
      <c r="H339" s="11">
        <v>241869</v>
      </c>
      <c r="I339" s="11">
        <v>348</v>
      </c>
      <c r="J339" s="11">
        <v>44785</v>
      </c>
      <c r="K339" s="11">
        <v>0</v>
      </c>
      <c r="L339" s="11">
        <v>440</v>
      </c>
      <c r="M339" s="11">
        <v>0</v>
      </c>
      <c r="N339" s="11">
        <v>0</v>
      </c>
      <c r="O339" s="15">
        <v>97778</v>
      </c>
      <c r="P339" s="15">
        <v>6126</v>
      </c>
      <c r="R339" s="15">
        <v>5715</v>
      </c>
      <c r="S339" s="15">
        <v>30600</v>
      </c>
      <c r="T339" s="4" t="s">
        <v>611</v>
      </c>
      <c r="U339" s="15">
        <v>4116</v>
      </c>
      <c r="V339" s="4" t="s">
        <v>611</v>
      </c>
      <c r="W339" s="4" t="s">
        <v>611</v>
      </c>
      <c r="X339" s="15">
        <v>14927</v>
      </c>
      <c r="Y339" s="4">
        <v>78</v>
      </c>
      <c r="Z339" s="4" t="s">
        <v>611</v>
      </c>
    </row>
    <row r="340" spans="1:26">
      <c r="A340" s="10">
        <v>1721</v>
      </c>
      <c r="B340" s="11" t="s">
        <v>947</v>
      </c>
      <c r="C340" s="11">
        <v>4186362</v>
      </c>
      <c r="D340" s="11">
        <v>4489257</v>
      </c>
      <c r="E340" s="19">
        <v>48438</v>
      </c>
      <c r="F340" s="11">
        <v>3733761</v>
      </c>
      <c r="G340" s="11">
        <v>36819</v>
      </c>
      <c r="H340" s="11">
        <v>352962</v>
      </c>
      <c r="I340" s="11">
        <v>1075</v>
      </c>
      <c r="J340" s="11">
        <v>60412</v>
      </c>
      <c r="K340" s="11">
        <v>0</v>
      </c>
      <c r="L340" s="11">
        <v>3001</v>
      </c>
      <c r="M340" s="11">
        <v>1500</v>
      </c>
      <c r="N340" s="11">
        <v>0</v>
      </c>
      <c r="O340" s="15">
        <v>339121</v>
      </c>
      <c r="P340" s="15">
        <v>9044</v>
      </c>
      <c r="R340" s="15">
        <v>1138</v>
      </c>
      <c r="S340" s="15">
        <v>12534</v>
      </c>
      <c r="T340" s="4" t="s">
        <v>611</v>
      </c>
      <c r="U340" s="15">
        <v>4700</v>
      </c>
      <c r="V340" s="4" t="s">
        <v>611</v>
      </c>
      <c r="W340" s="4" t="s">
        <v>611</v>
      </c>
      <c r="X340" s="15">
        <v>9988</v>
      </c>
      <c r="Y340" s="15">
        <v>20097</v>
      </c>
      <c r="Z340" s="4" t="s">
        <v>611</v>
      </c>
    </row>
    <row r="341" spans="1:26">
      <c r="A341" s="10">
        <v>1722</v>
      </c>
      <c r="B341" s="11" t="s">
        <v>948</v>
      </c>
      <c r="C341" s="11">
        <v>2865684</v>
      </c>
      <c r="D341" s="11">
        <v>2731971</v>
      </c>
      <c r="E341" s="19">
        <v>39802</v>
      </c>
      <c r="F341" s="11">
        <v>2402947</v>
      </c>
      <c r="G341" s="11">
        <v>23720</v>
      </c>
      <c r="H341" s="11">
        <v>188639</v>
      </c>
      <c r="I341" s="11">
        <v>14524</v>
      </c>
      <c r="J341" s="11">
        <v>87383</v>
      </c>
      <c r="K341" s="11">
        <v>1058</v>
      </c>
      <c r="L341" s="11">
        <v>11817</v>
      </c>
      <c r="M341" s="11">
        <v>500</v>
      </c>
      <c r="N341" s="11">
        <v>0</v>
      </c>
      <c r="O341" s="15">
        <v>41185</v>
      </c>
      <c r="P341" s="4">
        <v>0</v>
      </c>
      <c r="R341" s="15">
        <v>2515</v>
      </c>
      <c r="S341" s="15">
        <v>109927</v>
      </c>
      <c r="T341" s="15">
        <v>167509</v>
      </c>
      <c r="U341" s="15">
        <v>19146</v>
      </c>
      <c r="V341" s="4" t="s">
        <v>611</v>
      </c>
      <c r="W341" s="4" t="s">
        <v>611</v>
      </c>
      <c r="X341" s="15">
        <v>16570</v>
      </c>
      <c r="Y341" s="15">
        <v>94633</v>
      </c>
      <c r="Z341" s="4" t="s">
        <v>611</v>
      </c>
    </row>
    <row r="342" spans="1:26">
      <c r="A342" s="10">
        <v>1723</v>
      </c>
      <c r="B342" s="11" t="s">
        <v>949</v>
      </c>
      <c r="C342" s="11">
        <v>1343368</v>
      </c>
      <c r="D342" s="11">
        <v>1295790</v>
      </c>
      <c r="E342" s="19">
        <v>35714</v>
      </c>
      <c r="F342" s="11">
        <v>1148592</v>
      </c>
      <c r="G342" s="11">
        <v>22826</v>
      </c>
      <c r="H342" s="11">
        <v>118698</v>
      </c>
      <c r="I342" s="11">
        <v>4768</v>
      </c>
      <c r="J342" s="11">
        <v>0</v>
      </c>
      <c r="K342" s="11">
        <v>0</v>
      </c>
      <c r="L342" s="11">
        <v>1984</v>
      </c>
      <c r="M342" s="11">
        <v>8120</v>
      </c>
      <c r="N342" s="11">
        <v>0</v>
      </c>
      <c r="O342" s="15">
        <v>26516</v>
      </c>
      <c r="P342" s="4">
        <v>0</v>
      </c>
      <c r="R342" s="15">
        <v>1332</v>
      </c>
      <c r="S342" s="15">
        <v>36767</v>
      </c>
      <c r="T342" s="15">
        <v>74500</v>
      </c>
      <c r="U342" s="15">
        <v>2616</v>
      </c>
      <c r="V342" s="4" t="s">
        <v>611</v>
      </c>
      <c r="W342" s="4" t="s">
        <v>611</v>
      </c>
      <c r="X342" s="15">
        <v>8867</v>
      </c>
      <c r="Y342" s="15">
        <v>19078</v>
      </c>
      <c r="Z342" s="4" t="s">
        <v>611</v>
      </c>
    </row>
    <row r="343" spans="1:26">
      <c r="A343" s="10">
        <v>1724</v>
      </c>
      <c r="B343" s="11" t="s">
        <v>950</v>
      </c>
      <c r="C343" s="11">
        <v>2113277</v>
      </c>
      <c r="D343" s="11">
        <v>2071920</v>
      </c>
      <c r="E343" s="19">
        <v>41051</v>
      </c>
      <c r="F343" s="11">
        <v>1831981</v>
      </c>
      <c r="G343" s="11">
        <v>40415</v>
      </c>
      <c r="H343" s="11">
        <v>78812</v>
      </c>
      <c r="I343" s="11">
        <v>636</v>
      </c>
      <c r="J343" s="11">
        <v>17948</v>
      </c>
      <c r="K343" s="11">
        <v>0</v>
      </c>
      <c r="L343" s="11">
        <v>6571</v>
      </c>
      <c r="M343" s="11">
        <v>0</v>
      </c>
      <c r="N343" s="11">
        <v>0</v>
      </c>
      <c r="O343" s="15">
        <v>136608</v>
      </c>
      <c r="P343" s="4">
        <v>0</v>
      </c>
      <c r="R343" s="15">
        <v>6982</v>
      </c>
      <c r="S343" s="15">
        <v>142269</v>
      </c>
      <c r="T343" s="15">
        <v>7000</v>
      </c>
      <c r="U343" s="15">
        <v>54693</v>
      </c>
      <c r="V343" s="4" t="s">
        <v>611</v>
      </c>
      <c r="W343" s="4" t="s">
        <v>611</v>
      </c>
      <c r="X343" s="15">
        <v>40923</v>
      </c>
      <c r="Y343" s="15">
        <v>57861</v>
      </c>
      <c r="Z343" s="4" t="s">
        <v>611</v>
      </c>
    </row>
    <row r="344" spans="1:26">
      <c r="A344" s="10">
        <v>1728</v>
      </c>
      <c r="B344" s="11" t="s">
        <v>951</v>
      </c>
      <c r="C344" s="11">
        <v>2295989</v>
      </c>
      <c r="D344" s="11">
        <v>2189356</v>
      </c>
      <c r="E344" s="19">
        <v>82362</v>
      </c>
      <c r="F344" s="11">
        <v>1854624</v>
      </c>
      <c r="G344" s="11">
        <v>80562</v>
      </c>
      <c r="H344" s="11">
        <v>145183</v>
      </c>
      <c r="I344" s="11">
        <v>0</v>
      </c>
      <c r="J344" s="11">
        <v>0</v>
      </c>
      <c r="K344" s="11">
        <v>0</v>
      </c>
      <c r="L344" s="11">
        <v>11942</v>
      </c>
      <c r="M344" s="11">
        <v>1800</v>
      </c>
      <c r="N344" s="11">
        <v>0</v>
      </c>
      <c r="O344" s="15">
        <v>177607</v>
      </c>
      <c r="P344" s="4">
        <v>0</v>
      </c>
      <c r="R344" s="15">
        <v>5672</v>
      </c>
      <c r="S344" s="4" t="s">
        <v>611</v>
      </c>
      <c r="T344" s="4" t="s">
        <v>611</v>
      </c>
      <c r="U344" s="15">
        <v>2616</v>
      </c>
      <c r="V344" s="4" t="s">
        <v>611</v>
      </c>
      <c r="W344" s="4" t="s">
        <v>611</v>
      </c>
      <c r="X344" s="4" t="s">
        <v>611</v>
      </c>
      <c r="Y344" s="4" t="s">
        <v>611</v>
      </c>
      <c r="Z344" s="4" t="s">
        <v>611</v>
      </c>
    </row>
    <row r="345" spans="1:26">
      <c r="A345" s="10">
        <v>1729</v>
      </c>
      <c r="B345" s="11" t="s">
        <v>952</v>
      </c>
      <c r="C345" s="11">
        <v>2372707</v>
      </c>
      <c r="D345" s="11">
        <v>2364889</v>
      </c>
      <c r="E345" s="19">
        <v>42548</v>
      </c>
      <c r="F345" s="11">
        <v>1942691</v>
      </c>
      <c r="G345" s="11">
        <v>34232</v>
      </c>
      <c r="H345" s="11">
        <v>312699</v>
      </c>
      <c r="I345" s="11">
        <v>3073</v>
      </c>
      <c r="J345" s="11">
        <v>42763</v>
      </c>
      <c r="K345" s="11">
        <v>174</v>
      </c>
      <c r="L345" s="11">
        <v>0</v>
      </c>
      <c r="M345" s="11">
        <v>5069</v>
      </c>
      <c r="N345" s="11">
        <v>0</v>
      </c>
      <c r="O345" s="15">
        <v>66736</v>
      </c>
      <c r="P345" s="4">
        <v>0</v>
      </c>
      <c r="R345" s="15">
        <v>1868</v>
      </c>
      <c r="S345" s="15">
        <v>39237</v>
      </c>
      <c r="T345" s="15">
        <v>17500</v>
      </c>
      <c r="U345" s="15">
        <v>15392</v>
      </c>
      <c r="V345" s="4" t="s">
        <v>611</v>
      </c>
      <c r="W345" s="4" t="s">
        <v>611</v>
      </c>
      <c r="X345" s="15">
        <v>6903</v>
      </c>
      <c r="Y345" s="15">
        <v>10212</v>
      </c>
      <c r="Z345" s="4" t="s">
        <v>611</v>
      </c>
    </row>
    <row r="346" spans="1:26">
      <c r="A346" s="10">
        <v>1730</v>
      </c>
      <c r="B346" s="11" t="s">
        <v>953</v>
      </c>
      <c r="C346" s="11">
        <v>6867100</v>
      </c>
      <c r="D346" s="11">
        <v>6708441</v>
      </c>
      <c r="E346" s="19">
        <v>262815</v>
      </c>
      <c r="F346" s="11">
        <v>5635494</v>
      </c>
      <c r="G346" s="11">
        <v>140309</v>
      </c>
      <c r="H346" s="11">
        <v>695652</v>
      </c>
      <c r="I346" s="11">
        <v>4095</v>
      </c>
      <c r="J346" s="11">
        <v>47304</v>
      </c>
      <c r="K346" s="11">
        <v>4616</v>
      </c>
      <c r="L346" s="11">
        <v>217132</v>
      </c>
      <c r="M346" s="11">
        <v>113795</v>
      </c>
      <c r="N346" s="11">
        <v>0</v>
      </c>
      <c r="O346" s="15">
        <v>112859</v>
      </c>
      <c r="P346" s="4">
        <v>0</v>
      </c>
      <c r="R346" s="15">
        <v>13411</v>
      </c>
      <c r="S346" s="15">
        <v>46389</v>
      </c>
      <c r="T346" s="15">
        <v>2000</v>
      </c>
      <c r="U346" s="15">
        <v>20863</v>
      </c>
      <c r="V346" s="4" t="s">
        <v>611</v>
      </c>
      <c r="W346" s="4" t="s">
        <v>611</v>
      </c>
      <c r="X346" s="15">
        <v>8856</v>
      </c>
      <c r="Y346" s="15">
        <v>11254</v>
      </c>
      <c r="Z346" s="4" t="s">
        <v>611</v>
      </c>
    </row>
    <row r="347" spans="1:26">
      <c r="A347" s="10">
        <v>1731</v>
      </c>
      <c r="B347" s="11" t="s">
        <v>954</v>
      </c>
      <c r="C347" s="11">
        <v>7564112</v>
      </c>
      <c r="D347" s="11">
        <v>6864056</v>
      </c>
      <c r="E347" s="19">
        <v>136688</v>
      </c>
      <c r="F347" s="11">
        <v>5875616</v>
      </c>
      <c r="G347" s="11">
        <v>136688</v>
      </c>
      <c r="H347" s="11">
        <v>519320</v>
      </c>
      <c r="I347" s="11">
        <v>0</v>
      </c>
      <c r="J347" s="11">
        <v>110644</v>
      </c>
      <c r="K347" s="11">
        <v>0</v>
      </c>
      <c r="L347" s="11">
        <v>35155</v>
      </c>
      <c r="M347" s="11">
        <v>0</v>
      </c>
      <c r="N347" s="11">
        <v>0</v>
      </c>
      <c r="O347" s="15">
        <v>323321</v>
      </c>
      <c r="P347" s="4">
        <v>0</v>
      </c>
      <c r="R347" s="15">
        <v>6515</v>
      </c>
      <c r="S347" s="15">
        <v>9983</v>
      </c>
      <c r="T347" s="15">
        <v>19000</v>
      </c>
      <c r="U347" s="15">
        <v>3446</v>
      </c>
      <c r="V347" s="4" t="s">
        <v>611</v>
      </c>
      <c r="W347" s="4" t="s">
        <v>611</v>
      </c>
      <c r="X347" s="15">
        <v>3032</v>
      </c>
      <c r="Y347" s="15">
        <v>7792</v>
      </c>
      <c r="Z347" s="4" t="s">
        <v>611</v>
      </c>
    </row>
    <row r="348" spans="1:26">
      <c r="A348" s="10">
        <v>1734</v>
      </c>
      <c r="B348" s="11" t="s">
        <v>955</v>
      </c>
      <c r="C348" s="11">
        <v>8997992</v>
      </c>
      <c r="D348" s="11">
        <v>8617629</v>
      </c>
      <c r="E348" s="19">
        <v>197705</v>
      </c>
      <c r="F348" s="11">
        <v>7673527</v>
      </c>
      <c r="G348" s="11">
        <v>192078</v>
      </c>
      <c r="H348" s="11">
        <v>656786</v>
      </c>
      <c r="I348" s="11">
        <v>0</v>
      </c>
      <c r="J348" s="11">
        <v>66181</v>
      </c>
      <c r="K348" s="11">
        <v>0</v>
      </c>
      <c r="L348" s="11">
        <v>50857</v>
      </c>
      <c r="M348" s="11">
        <v>5627</v>
      </c>
      <c r="N348" s="11">
        <v>0</v>
      </c>
      <c r="O348" s="15">
        <v>170278</v>
      </c>
      <c r="P348" s="4">
        <v>0</v>
      </c>
      <c r="R348" s="15">
        <v>4923</v>
      </c>
      <c r="S348" s="15">
        <v>43094</v>
      </c>
      <c r="T348" s="4" t="s">
        <v>611</v>
      </c>
      <c r="U348" s="15">
        <v>84584</v>
      </c>
      <c r="V348" s="4" t="s">
        <v>611</v>
      </c>
      <c r="W348" s="4" t="s">
        <v>611</v>
      </c>
      <c r="X348" s="15">
        <v>19155</v>
      </c>
      <c r="Y348" s="15">
        <v>81298</v>
      </c>
      <c r="Z348" s="4" t="s">
        <v>611</v>
      </c>
    </row>
    <row r="349" spans="1:26">
      <c r="A349" s="10">
        <v>1735</v>
      </c>
      <c r="B349" s="11" t="s">
        <v>956</v>
      </c>
      <c r="C349" s="11">
        <v>6583334</v>
      </c>
      <c r="D349" s="11">
        <v>6291616</v>
      </c>
      <c r="E349" s="19">
        <v>74651</v>
      </c>
      <c r="F349" s="11">
        <v>5450859</v>
      </c>
      <c r="G349" s="11">
        <v>72151</v>
      </c>
      <c r="H349" s="11">
        <v>486940</v>
      </c>
      <c r="I349" s="11">
        <v>2500</v>
      </c>
      <c r="J349" s="11">
        <v>72047</v>
      </c>
      <c r="K349" s="11">
        <v>0</v>
      </c>
      <c r="L349" s="11">
        <v>48776</v>
      </c>
      <c r="M349" s="11">
        <v>0</v>
      </c>
      <c r="N349" s="11">
        <v>0</v>
      </c>
      <c r="O349" s="15">
        <v>232994</v>
      </c>
      <c r="P349" s="4">
        <v>0</v>
      </c>
      <c r="R349" s="15">
        <v>12963</v>
      </c>
      <c r="S349" s="15">
        <v>45871</v>
      </c>
      <c r="T349" s="4" t="s">
        <v>611</v>
      </c>
      <c r="U349" s="15">
        <v>18312</v>
      </c>
      <c r="V349" s="4" t="s">
        <v>611</v>
      </c>
      <c r="W349" s="4" t="s">
        <v>611</v>
      </c>
      <c r="X349" s="15">
        <v>1589</v>
      </c>
      <c r="Y349" s="15">
        <v>1800</v>
      </c>
      <c r="Z349" s="4" t="s">
        <v>611</v>
      </c>
    </row>
    <row r="350" spans="1:26">
      <c r="A350" s="10">
        <v>1740</v>
      </c>
      <c r="B350" s="11" t="s">
        <v>957</v>
      </c>
      <c r="C350" s="11">
        <v>4066458</v>
      </c>
      <c r="D350" s="11">
        <v>3761073</v>
      </c>
      <c r="E350" s="19">
        <v>93815</v>
      </c>
      <c r="F350" s="11">
        <v>3345445</v>
      </c>
      <c r="G350" s="11">
        <v>93735</v>
      </c>
      <c r="H350" s="11">
        <v>222313</v>
      </c>
      <c r="I350" s="11">
        <v>80</v>
      </c>
      <c r="J350" s="11">
        <v>46649</v>
      </c>
      <c r="K350" s="11">
        <v>0</v>
      </c>
      <c r="L350" s="11">
        <v>36210</v>
      </c>
      <c r="M350" s="11">
        <v>0</v>
      </c>
      <c r="N350" s="11">
        <v>0</v>
      </c>
      <c r="O350" s="15">
        <v>110456</v>
      </c>
      <c r="P350" s="4">
        <v>0</v>
      </c>
      <c r="R350" s="15">
        <v>1208</v>
      </c>
      <c r="S350" s="15">
        <v>12650</v>
      </c>
      <c r="T350" s="15">
        <v>20000</v>
      </c>
      <c r="U350" s="15">
        <v>11228</v>
      </c>
      <c r="V350" s="4" t="s">
        <v>611</v>
      </c>
      <c r="W350" s="4" t="s">
        <v>611</v>
      </c>
      <c r="X350" s="4" t="s">
        <v>611</v>
      </c>
      <c r="Y350" s="15">
        <v>26356</v>
      </c>
      <c r="Z350" s="4" t="s">
        <v>611</v>
      </c>
    </row>
    <row r="351" spans="1:26">
      <c r="A351" s="10">
        <v>1742</v>
      </c>
      <c r="B351" s="11" t="s">
        <v>958</v>
      </c>
      <c r="C351" s="11">
        <v>6284180</v>
      </c>
      <c r="D351" s="11">
        <v>5579311</v>
      </c>
      <c r="E351" s="19">
        <v>105810</v>
      </c>
      <c r="F351" s="11">
        <v>4717913</v>
      </c>
      <c r="G351" s="11">
        <v>84608</v>
      </c>
      <c r="H351" s="11">
        <v>523205</v>
      </c>
      <c r="I351" s="11">
        <v>15401</v>
      </c>
      <c r="J351" s="11">
        <v>15759</v>
      </c>
      <c r="K351" s="11">
        <v>1500</v>
      </c>
      <c r="L351" s="11">
        <v>35311</v>
      </c>
      <c r="M351" s="11">
        <v>4301</v>
      </c>
      <c r="N351" s="11">
        <v>0</v>
      </c>
      <c r="O351" s="15">
        <v>287123</v>
      </c>
      <c r="P351" s="4">
        <v>0</v>
      </c>
      <c r="R351" s="15">
        <v>17667</v>
      </c>
      <c r="S351" s="15">
        <v>16175</v>
      </c>
      <c r="T351" s="4" t="s">
        <v>611</v>
      </c>
      <c r="U351" s="15">
        <v>22305</v>
      </c>
      <c r="V351" s="4" t="s">
        <v>611</v>
      </c>
      <c r="W351" s="4" t="s">
        <v>611</v>
      </c>
      <c r="X351" s="15">
        <v>14821</v>
      </c>
      <c r="Y351" s="15">
        <v>46976</v>
      </c>
      <c r="Z351" s="4" t="s">
        <v>611</v>
      </c>
    </row>
    <row r="352" spans="1:26">
      <c r="A352" s="10">
        <v>1771</v>
      </c>
      <c r="B352" s="11" t="s">
        <v>959</v>
      </c>
      <c r="C352" s="11">
        <v>10653140</v>
      </c>
      <c r="D352" s="11">
        <v>10691066</v>
      </c>
      <c r="E352" s="19">
        <v>158352</v>
      </c>
      <c r="F352" s="11">
        <v>9542166</v>
      </c>
      <c r="G352" s="11">
        <v>145309</v>
      </c>
      <c r="H352" s="11">
        <v>743134</v>
      </c>
      <c r="I352" s="11">
        <v>1307</v>
      </c>
      <c r="J352" s="11">
        <v>76279</v>
      </c>
      <c r="K352" s="11">
        <v>0</v>
      </c>
      <c r="L352" s="11">
        <v>23495</v>
      </c>
      <c r="M352" s="11">
        <v>11736</v>
      </c>
      <c r="N352" s="11">
        <v>0</v>
      </c>
      <c r="O352" s="15">
        <v>305992</v>
      </c>
      <c r="P352" s="4">
        <v>0</v>
      </c>
      <c r="R352" s="15">
        <v>14575</v>
      </c>
      <c r="S352" s="15">
        <v>148930</v>
      </c>
      <c r="T352" s="15">
        <v>7908</v>
      </c>
      <c r="U352" s="15">
        <v>12694</v>
      </c>
      <c r="V352" s="4" t="s">
        <v>611</v>
      </c>
      <c r="W352" s="4" t="s">
        <v>611</v>
      </c>
      <c r="X352" s="15">
        <v>56505</v>
      </c>
      <c r="Y352" s="15">
        <v>63007</v>
      </c>
      <c r="Z352" s="4" t="s">
        <v>611</v>
      </c>
    </row>
    <row r="353" spans="1:26">
      <c r="A353" s="10">
        <v>1773</v>
      </c>
      <c r="B353" s="11" t="s">
        <v>960</v>
      </c>
      <c r="C353" s="11">
        <v>2733904</v>
      </c>
      <c r="D353" s="11">
        <v>2806593</v>
      </c>
      <c r="E353" s="19">
        <v>68848</v>
      </c>
      <c r="F353" s="11">
        <v>2388404</v>
      </c>
      <c r="G353" s="11">
        <v>53354</v>
      </c>
      <c r="H353" s="11">
        <v>221360</v>
      </c>
      <c r="I353" s="11">
        <v>2031</v>
      </c>
      <c r="J353" s="11">
        <v>38293</v>
      </c>
      <c r="K353" s="11">
        <v>0</v>
      </c>
      <c r="L353" s="11">
        <v>97328</v>
      </c>
      <c r="M353" s="11">
        <v>13463</v>
      </c>
      <c r="N353" s="11">
        <v>0</v>
      </c>
      <c r="O353" s="15">
        <v>61208</v>
      </c>
      <c r="P353" s="4">
        <v>0</v>
      </c>
      <c r="R353" s="15">
        <v>1883</v>
      </c>
      <c r="S353" s="15">
        <v>2794</v>
      </c>
      <c r="T353" s="4" t="s">
        <v>611</v>
      </c>
      <c r="U353" s="15">
        <v>5232</v>
      </c>
      <c r="V353" s="4" t="s">
        <v>611</v>
      </c>
      <c r="W353" s="4" t="s">
        <v>611</v>
      </c>
      <c r="X353" s="15">
        <v>1151</v>
      </c>
      <c r="Y353" s="15">
        <v>14700</v>
      </c>
      <c r="Z353" s="4" t="s">
        <v>611</v>
      </c>
    </row>
    <row r="354" spans="1:26">
      <c r="A354" s="10">
        <v>1774</v>
      </c>
      <c r="B354" s="11" t="s">
        <v>961</v>
      </c>
      <c r="C354" s="11">
        <v>3346257</v>
      </c>
      <c r="D354" s="11">
        <v>3403677</v>
      </c>
      <c r="E354" s="19">
        <v>68010</v>
      </c>
      <c r="F354" s="11">
        <v>2699361</v>
      </c>
      <c r="G354" s="11">
        <v>61710</v>
      </c>
      <c r="H354" s="11">
        <v>411591</v>
      </c>
      <c r="I354" s="11">
        <v>2798</v>
      </c>
      <c r="J354" s="11">
        <v>12751</v>
      </c>
      <c r="K354" s="11">
        <v>3192</v>
      </c>
      <c r="L354" s="11">
        <v>50116</v>
      </c>
      <c r="M354" s="11">
        <v>310</v>
      </c>
      <c r="N354" s="11">
        <v>0</v>
      </c>
      <c r="O354" s="15">
        <v>229858</v>
      </c>
      <c r="P354" s="4">
        <v>0</v>
      </c>
      <c r="R354" s="15">
        <v>5618</v>
      </c>
      <c r="S354" s="15">
        <v>14890</v>
      </c>
      <c r="T354" s="15">
        <v>113000</v>
      </c>
      <c r="U354" s="15">
        <v>35195</v>
      </c>
      <c r="V354" s="4" t="s">
        <v>611</v>
      </c>
      <c r="W354" s="4" t="s">
        <v>611</v>
      </c>
      <c r="X354" s="4" t="s">
        <v>611</v>
      </c>
      <c r="Y354" s="15">
        <v>63647</v>
      </c>
      <c r="Z354" s="4" t="s">
        <v>611</v>
      </c>
    </row>
    <row r="355" spans="1:26">
      <c r="A355" s="10">
        <v>1783</v>
      </c>
      <c r="B355" s="11" t="s">
        <v>962</v>
      </c>
      <c r="C355" s="11">
        <v>17512096</v>
      </c>
      <c r="D355" s="11">
        <v>17554690</v>
      </c>
      <c r="E355" s="19">
        <v>308653</v>
      </c>
      <c r="F355" s="11">
        <v>15990789</v>
      </c>
      <c r="G355" s="11">
        <v>275709</v>
      </c>
      <c r="H355" s="11">
        <v>1047738</v>
      </c>
      <c r="I355" s="11">
        <v>22838</v>
      </c>
      <c r="J355" s="11">
        <v>95861</v>
      </c>
      <c r="K355" s="11">
        <v>4334</v>
      </c>
      <c r="L355" s="11">
        <v>30057</v>
      </c>
      <c r="M355" s="11">
        <v>5772</v>
      </c>
      <c r="N355" s="11">
        <v>0</v>
      </c>
      <c r="O355" s="15">
        <v>390245</v>
      </c>
      <c r="P355" s="4">
        <v>0</v>
      </c>
      <c r="R355" s="15">
        <v>37086</v>
      </c>
      <c r="S355" s="15">
        <v>44433</v>
      </c>
      <c r="T355" s="15">
        <v>134000</v>
      </c>
      <c r="U355" s="15">
        <v>28842</v>
      </c>
      <c r="V355" s="4" t="s">
        <v>611</v>
      </c>
      <c r="W355" s="4" t="s">
        <v>611</v>
      </c>
      <c r="X355" s="15">
        <v>12365</v>
      </c>
      <c r="Y355" s="15">
        <v>807879</v>
      </c>
      <c r="Z355" s="4" t="s">
        <v>611</v>
      </c>
    </row>
    <row r="356" spans="1:26">
      <c r="A356" s="10">
        <v>1842</v>
      </c>
      <c r="B356" s="11" t="s">
        <v>963</v>
      </c>
      <c r="C356" s="11">
        <v>1854698</v>
      </c>
      <c r="D356" s="11">
        <v>2155906</v>
      </c>
      <c r="E356" s="19">
        <v>51917</v>
      </c>
      <c r="F356" s="11">
        <v>1971165</v>
      </c>
      <c r="G356" s="11">
        <v>37944</v>
      </c>
      <c r="H356" s="11">
        <v>150593</v>
      </c>
      <c r="I356" s="11">
        <v>230</v>
      </c>
      <c r="J356" s="11">
        <v>0</v>
      </c>
      <c r="K356" s="11">
        <v>0</v>
      </c>
      <c r="L356" s="11">
        <v>8473</v>
      </c>
      <c r="M356" s="11">
        <v>13743</v>
      </c>
      <c r="N356" s="11">
        <v>0</v>
      </c>
      <c r="O356" s="15">
        <v>25675</v>
      </c>
      <c r="P356" s="4">
        <v>0</v>
      </c>
      <c r="R356" s="15">
        <v>2412</v>
      </c>
      <c r="S356" s="15">
        <v>81151</v>
      </c>
      <c r="T356" s="15">
        <v>9300</v>
      </c>
      <c r="U356" s="15">
        <v>14252</v>
      </c>
      <c r="V356" s="4" t="s">
        <v>611</v>
      </c>
      <c r="W356" s="4" t="s">
        <v>611</v>
      </c>
      <c r="X356" s="15">
        <v>27817</v>
      </c>
      <c r="Y356" s="15">
        <v>30177</v>
      </c>
      <c r="Z356" s="4" t="s">
        <v>611</v>
      </c>
    </row>
    <row r="357" spans="1:26">
      <c r="A357" s="10">
        <v>1859</v>
      </c>
      <c r="B357" s="11" t="s">
        <v>964</v>
      </c>
      <c r="C357" s="11">
        <v>8633085</v>
      </c>
      <c r="D357" s="11">
        <v>8384189</v>
      </c>
      <c r="E357" s="19">
        <v>126517</v>
      </c>
      <c r="F357" s="11">
        <v>7351566</v>
      </c>
      <c r="G357" s="11">
        <v>112036</v>
      </c>
      <c r="H357" s="11">
        <v>591118</v>
      </c>
      <c r="I357" s="11">
        <v>12824</v>
      </c>
      <c r="J357" s="11">
        <v>56704</v>
      </c>
      <c r="K357" s="11">
        <v>0</v>
      </c>
      <c r="L357" s="11">
        <v>47224</v>
      </c>
      <c r="M357" s="11">
        <v>1657</v>
      </c>
      <c r="N357" s="11">
        <v>0</v>
      </c>
      <c r="O357" s="15">
        <v>337577</v>
      </c>
      <c r="P357" s="4">
        <v>0</v>
      </c>
      <c r="R357" s="15">
        <v>16945</v>
      </c>
      <c r="S357" s="15">
        <v>9080</v>
      </c>
      <c r="T357" s="15">
        <v>20000</v>
      </c>
      <c r="U357" s="15">
        <v>6685</v>
      </c>
      <c r="V357" s="4" t="s">
        <v>611</v>
      </c>
      <c r="W357" s="4" t="s">
        <v>611</v>
      </c>
      <c r="X357" s="15">
        <v>2083</v>
      </c>
      <c r="Y357" s="4" t="s">
        <v>611</v>
      </c>
      <c r="Z357" s="4" t="s">
        <v>611</v>
      </c>
    </row>
    <row r="358" spans="1:26">
      <c r="A358" s="10">
        <v>1876</v>
      </c>
      <c r="B358" s="11" t="s">
        <v>965</v>
      </c>
      <c r="C358" s="11">
        <v>5317246</v>
      </c>
      <c r="D358" s="11">
        <v>4689035</v>
      </c>
      <c r="E358" s="19">
        <v>83936</v>
      </c>
      <c r="F358" s="11">
        <v>3951150</v>
      </c>
      <c r="G358" s="11">
        <v>68846</v>
      </c>
      <c r="H358" s="11">
        <v>475398</v>
      </c>
      <c r="I358" s="11">
        <v>13499</v>
      </c>
      <c r="J358" s="11">
        <v>8860</v>
      </c>
      <c r="K358" s="11">
        <v>0</v>
      </c>
      <c r="L358" s="11">
        <v>6887</v>
      </c>
      <c r="M358" s="11">
        <v>1591</v>
      </c>
      <c r="N358" s="11">
        <v>0</v>
      </c>
      <c r="O358" s="15">
        <v>246740</v>
      </c>
      <c r="P358" s="4">
        <v>0</v>
      </c>
      <c r="R358" s="15">
        <v>26024</v>
      </c>
      <c r="S358" s="15">
        <v>54583</v>
      </c>
      <c r="T358" s="15">
        <v>8285</v>
      </c>
      <c r="U358" s="4" t="s">
        <v>611</v>
      </c>
      <c r="V358" s="4" t="s">
        <v>611</v>
      </c>
      <c r="W358" s="4" t="s">
        <v>611</v>
      </c>
      <c r="X358" s="15">
        <v>12431</v>
      </c>
      <c r="Y358" s="15">
        <v>45278</v>
      </c>
      <c r="Z358" s="4" t="s">
        <v>611</v>
      </c>
    </row>
    <row r="359" spans="1:26">
      <c r="A359" s="10">
        <v>1883</v>
      </c>
      <c r="B359" s="11" t="s">
        <v>966</v>
      </c>
      <c r="C359" s="11">
        <v>41435203</v>
      </c>
      <c r="D359" s="11">
        <v>38858390</v>
      </c>
      <c r="E359" s="19">
        <v>1879082</v>
      </c>
      <c r="F359" s="11">
        <v>35999792</v>
      </c>
      <c r="G359" s="11">
        <v>1776738</v>
      </c>
      <c r="H359" s="11">
        <v>2077596</v>
      </c>
      <c r="I359" s="11">
        <v>19095</v>
      </c>
      <c r="J359" s="11">
        <v>180061</v>
      </c>
      <c r="K359" s="11">
        <v>0</v>
      </c>
      <c r="L359" s="11">
        <v>113008</v>
      </c>
      <c r="M359" s="11">
        <v>77083</v>
      </c>
      <c r="N359" s="11">
        <v>0</v>
      </c>
      <c r="O359" s="15">
        <v>487933</v>
      </c>
      <c r="P359" s="15">
        <v>6166</v>
      </c>
      <c r="R359" s="15">
        <v>9823</v>
      </c>
      <c r="S359" s="15">
        <v>23571</v>
      </c>
      <c r="T359" s="15">
        <v>9004</v>
      </c>
      <c r="U359" s="15">
        <v>36571</v>
      </c>
      <c r="V359" s="4" t="s">
        <v>611</v>
      </c>
      <c r="W359" s="4" t="s">
        <v>611</v>
      </c>
      <c r="X359" s="15">
        <v>4786</v>
      </c>
      <c r="Y359" s="15">
        <v>79251</v>
      </c>
      <c r="Z359" s="4" t="s">
        <v>611</v>
      </c>
    </row>
    <row r="360" spans="1:26">
      <c r="A360" s="10">
        <v>1884</v>
      </c>
      <c r="B360" s="11" t="s">
        <v>967</v>
      </c>
      <c r="C360" s="11">
        <v>3788711</v>
      </c>
      <c r="D360" s="11">
        <v>3711761</v>
      </c>
      <c r="E360" s="19">
        <v>60853</v>
      </c>
      <c r="F360" s="11">
        <v>3313829</v>
      </c>
      <c r="G360" s="11">
        <v>59067</v>
      </c>
      <c r="H360" s="11">
        <v>303871</v>
      </c>
      <c r="I360" s="11">
        <v>1786</v>
      </c>
      <c r="J360" s="11">
        <v>20435</v>
      </c>
      <c r="K360" s="11">
        <v>0</v>
      </c>
      <c r="L360" s="11">
        <v>17606</v>
      </c>
      <c r="M360" s="11">
        <v>0</v>
      </c>
      <c r="N360" s="11">
        <v>0</v>
      </c>
      <c r="O360" s="15">
        <v>56019</v>
      </c>
      <c r="P360" s="4">
        <v>0</v>
      </c>
      <c r="R360" s="15">
        <v>17127</v>
      </c>
      <c r="S360" s="15">
        <v>55234</v>
      </c>
      <c r="T360" s="15">
        <v>28734</v>
      </c>
      <c r="U360" s="15">
        <v>19858</v>
      </c>
      <c r="V360" s="4" t="s">
        <v>611</v>
      </c>
      <c r="X360" s="15">
        <v>10559</v>
      </c>
      <c r="Y360" s="15">
        <v>45936</v>
      </c>
      <c r="Z360" s="4" t="s">
        <v>611</v>
      </c>
    </row>
    <row r="361" spans="1:26">
      <c r="A361" s="10">
        <v>1891</v>
      </c>
      <c r="B361" s="11" t="s">
        <v>968</v>
      </c>
      <c r="C361" s="11">
        <v>7028131</v>
      </c>
      <c r="D361" s="11">
        <v>7106596</v>
      </c>
      <c r="E361" s="19">
        <v>144590</v>
      </c>
      <c r="F361" s="11">
        <v>5899334</v>
      </c>
      <c r="G361" s="11">
        <v>106007</v>
      </c>
      <c r="H361" s="11">
        <v>814661</v>
      </c>
      <c r="I361" s="11">
        <v>32685</v>
      </c>
      <c r="J361" s="11">
        <v>105990</v>
      </c>
      <c r="K361" s="11">
        <v>1428</v>
      </c>
      <c r="L361" s="11">
        <v>25538</v>
      </c>
      <c r="M361" s="11">
        <v>4470</v>
      </c>
      <c r="N361" s="11">
        <v>0</v>
      </c>
      <c r="O361" s="15">
        <v>261073</v>
      </c>
      <c r="P361" s="4">
        <v>0</v>
      </c>
      <c r="R361" s="15">
        <v>2421</v>
      </c>
      <c r="S361" s="15">
        <v>48038</v>
      </c>
      <c r="T361" s="15">
        <v>64000</v>
      </c>
      <c r="U361" s="15">
        <v>42879</v>
      </c>
      <c r="V361" s="4" t="s">
        <v>611</v>
      </c>
      <c r="W361" s="4" t="s">
        <v>611</v>
      </c>
      <c r="X361" s="15">
        <v>11046</v>
      </c>
      <c r="Y361" s="15">
        <v>20435</v>
      </c>
      <c r="Z361" s="4" t="s">
        <v>611</v>
      </c>
    </row>
    <row r="362" spans="1:26">
      <c r="A362" s="10">
        <v>1892</v>
      </c>
      <c r="B362" s="11" t="s">
        <v>969</v>
      </c>
      <c r="C362" s="11">
        <v>7202069</v>
      </c>
      <c r="D362" s="11">
        <v>7944333</v>
      </c>
      <c r="E362" s="19">
        <v>206369</v>
      </c>
      <c r="F362" s="11">
        <v>7134814</v>
      </c>
      <c r="G362" s="11">
        <v>177102</v>
      </c>
      <c r="H362" s="11">
        <v>586754</v>
      </c>
      <c r="I362" s="11">
        <v>7494</v>
      </c>
      <c r="J362" s="11">
        <v>25592</v>
      </c>
      <c r="K362" s="11">
        <v>0</v>
      </c>
      <c r="L362" s="11">
        <v>63233</v>
      </c>
      <c r="M362" s="11">
        <v>21773</v>
      </c>
      <c r="N362" s="11">
        <v>0</v>
      </c>
      <c r="O362" s="15">
        <v>133940</v>
      </c>
      <c r="P362" s="4">
        <v>0</v>
      </c>
      <c r="R362" s="4">
        <v>566</v>
      </c>
      <c r="S362" s="15">
        <v>65373</v>
      </c>
      <c r="T362" s="4" t="s">
        <v>611</v>
      </c>
      <c r="U362" s="4" t="s">
        <v>611</v>
      </c>
      <c r="V362" s="4" t="s">
        <v>611</v>
      </c>
      <c r="W362" s="4" t="s">
        <v>611</v>
      </c>
      <c r="X362" s="15">
        <v>20290</v>
      </c>
      <c r="Y362" s="15">
        <v>29704</v>
      </c>
      <c r="Z362" s="4" t="s">
        <v>611</v>
      </c>
    </row>
    <row r="363" spans="1:26">
      <c r="A363" s="10">
        <v>1894</v>
      </c>
      <c r="B363" s="11" t="s">
        <v>970</v>
      </c>
      <c r="C363" s="11">
        <v>7247627</v>
      </c>
      <c r="D363" s="11">
        <v>5709191</v>
      </c>
      <c r="E363" s="19">
        <v>27934</v>
      </c>
      <c r="F363" s="11">
        <v>4419232</v>
      </c>
      <c r="G363" s="11">
        <v>25026</v>
      </c>
      <c r="H363" s="11">
        <v>754927</v>
      </c>
      <c r="I363" s="11">
        <v>0</v>
      </c>
      <c r="J363" s="11">
        <v>139681</v>
      </c>
      <c r="K363" s="11">
        <v>850</v>
      </c>
      <c r="L363" s="11">
        <v>3968</v>
      </c>
      <c r="M363" s="11">
        <v>823</v>
      </c>
      <c r="N363" s="11">
        <v>0</v>
      </c>
      <c r="O363" s="15">
        <v>391383</v>
      </c>
      <c r="P363" s="15">
        <v>1235</v>
      </c>
      <c r="R363" s="15">
        <v>22578</v>
      </c>
      <c r="S363" s="15">
        <v>75084</v>
      </c>
      <c r="T363" s="15">
        <v>57000</v>
      </c>
      <c r="U363" s="15">
        <v>10702</v>
      </c>
      <c r="V363" s="4" t="s">
        <v>611</v>
      </c>
      <c r="W363" s="4" t="s">
        <v>611</v>
      </c>
      <c r="X363" s="15">
        <v>8841</v>
      </c>
      <c r="Y363" s="15">
        <v>88071</v>
      </c>
      <c r="Z363" s="4" t="s">
        <v>611</v>
      </c>
    </row>
    <row r="364" spans="1:26">
      <c r="A364" s="10">
        <v>1895</v>
      </c>
      <c r="B364" s="11" t="s">
        <v>971</v>
      </c>
      <c r="C364" s="11">
        <v>17677643</v>
      </c>
      <c r="D364" s="11">
        <v>21129250</v>
      </c>
      <c r="E364" s="19">
        <v>323721</v>
      </c>
      <c r="F364" s="11">
        <v>19229699</v>
      </c>
      <c r="G364" s="11">
        <v>296067</v>
      </c>
      <c r="H364" s="11">
        <v>1346363</v>
      </c>
      <c r="I364" s="11">
        <v>15594</v>
      </c>
      <c r="J364" s="11">
        <v>96132</v>
      </c>
      <c r="K364" s="11">
        <v>215</v>
      </c>
      <c r="L364" s="11">
        <v>135495</v>
      </c>
      <c r="M364" s="11">
        <v>11845</v>
      </c>
      <c r="N364" s="11">
        <v>0</v>
      </c>
      <c r="O364" s="15">
        <v>321561</v>
      </c>
      <c r="P364" s="4">
        <v>0</v>
      </c>
      <c r="R364" s="15">
        <v>21942</v>
      </c>
      <c r="S364" s="15">
        <v>21562</v>
      </c>
      <c r="T364" s="15">
        <v>25000</v>
      </c>
      <c r="U364" s="15">
        <v>16979</v>
      </c>
      <c r="V364" s="4" t="s">
        <v>611</v>
      </c>
      <c r="W364" s="4" t="s">
        <v>611</v>
      </c>
      <c r="X364" s="15">
        <v>2140</v>
      </c>
      <c r="Y364" s="15">
        <v>25120</v>
      </c>
      <c r="Z364" s="4" t="s">
        <v>611</v>
      </c>
    </row>
    <row r="365" spans="1:26">
      <c r="A365" s="10">
        <v>1896</v>
      </c>
      <c r="B365" s="11" t="s">
        <v>972</v>
      </c>
      <c r="C365" s="11">
        <v>3118296</v>
      </c>
      <c r="D365" s="11">
        <v>3158645</v>
      </c>
      <c r="E365" s="19">
        <v>58369</v>
      </c>
      <c r="F365" s="11">
        <v>2588700</v>
      </c>
      <c r="G365" s="11">
        <v>44046</v>
      </c>
      <c r="H365" s="11">
        <v>381058</v>
      </c>
      <c r="I365" s="11">
        <v>13723</v>
      </c>
      <c r="J365" s="11">
        <v>53547</v>
      </c>
      <c r="K365" s="11">
        <v>600</v>
      </c>
      <c r="L365" s="11">
        <v>3265</v>
      </c>
      <c r="M365" s="11">
        <v>0</v>
      </c>
      <c r="N365" s="11">
        <v>0</v>
      </c>
      <c r="O365" s="15">
        <v>132075</v>
      </c>
      <c r="P365" s="4">
        <v>0</v>
      </c>
      <c r="R365" s="15">
        <v>2538</v>
      </c>
      <c r="S365" s="15">
        <v>22651</v>
      </c>
      <c r="T365" s="15">
        <v>10000</v>
      </c>
      <c r="U365" s="15">
        <v>7847</v>
      </c>
      <c r="V365" s="4" t="s">
        <v>611</v>
      </c>
      <c r="W365" s="4" t="s">
        <v>611</v>
      </c>
      <c r="X365" s="15">
        <v>17145</v>
      </c>
      <c r="Y365" s="15">
        <v>27836</v>
      </c>
      <c r="Z365" s="4" t="s">
        <v>611</v>
      </c>
    </row>
    <row r="366" spans="1:26">
      <c r="A366" s="10">
        <v>1900</v>
      </c>
      <c r="B366" s="11" t="s">
        <v>973</v>
      </c>
      <c r="C366" s="11">
        <v>31644662</v>
      </c>
      <c r="D366" s="11">
        <v>34861537</v>
      </c>
      <c r="E366" s="19">
        <v>1077037</v>
      </c>
      <c r="F366" s="11">
        <v>30615391</v>
      </c>
      <c r="G366" s="11">
        <v>707247</v>
      </c>
      <c r="H366" s="11">
        <v>2546975</v>
      </c>
      <c r="I366" s="11">
        <v>3916</v>
      </c>
      <c r="J366" s="11">
        <v>202775</v>
      </c>
      <c r="K366" s="11">
        <v>0</v>
      </c>
      <c r="L366" s="11">
        <v>975013</v>
      </c>
      <c r="M366" s="11">
        <v>363493</v>
      </c>
      <c r="N366" s="11">
        <v>0</v>
      </c>
      <c r="O366" s="15">
        <v>521383</v>
      </c>
      <c r="P366" s="15">
        <v>2381</v>
      </c>
      <c r="R366" s="15">
        <v>58843</v>
      </c>
      <c r="S366" s="15">
        <v>30968</v>
      </c>
      <c r="T366" s="4" t="s">
        <v>611</v>
      </c>
      <c r="U366" s="15">
        <v>2278</v>
      </c>
      <c r="V366" s="4" t="s">
        <v>611</v>
      </c>
      <c r="W366" s="4" t="s">
        <v>611</v>
      </c>
      <c r="X366" s="15">
        <v>1052</v>
      </c>
      <c r="Y366" s="4" t="s">
        <v>611</v>
      </c>
      <c r="Z366" s="4" t="s">
        <v>611</v>
      </c>
    </row>
    <row r="367" spans="1:26">
      <c r="A367" s="10">
        <v>1901</v>
      </c>
      <c r="B367" s="11" t="s">
        <v>974</v>
      </c>
      <c r="C367" s="11">
        <v>4437859</v>
      </c>
      <c r="D367" s="11">
        <v>4227624</v>
      </c>
      <c r="E367" s="19">
        <v>83451</v>
      </c>
      <c r="F367" s="11">
        <v>3593023</v>
      </c>
      <c r="G367" s="11">
        <v>68316</v>
      </c>
      <c r="H367" s="11">
        <v>360351</v>
      </c>
      <c r="I367" s="11">
        <v>3880</v>
      </c>
      <c r="J367" s="11">
        <v>77068</v>
      </c>
      <c r="K367" s="11">
        <v>0</v>
      </c>
      <c r="L367" s="11">
        <v>100838</v>
      </c>
      <c r="M367" s="11">
        <v>11255</v>
      </c>
      <c r="N367" s="11">
        <v>0</v>
      </c>
      <c r="O367" s="15">
        <v>96344</v>
      </c>
      <c r="P367" s="4">
        <v>0</v>
      </c>
      <c r="R367" s="15">
        <v>6758</v>
      </c>
      <c r="S367" s="15">
        <v>20744</v>
      </c>
      <c r="T367" s="4" t="s">
        <v>611</v>
      </c>
      <c r="U367" s="4" t="s">
        <v>611</v>
      </c>
      <c r="V367" s="4" t="s">
        <v>611</v>
      </c>
      <c r="W367" s="4" t="s">
        <v>611</v>
      </c>
      <c r="X367" s="15">
        <v>12436</v>
      </c>
      <c r="Y367" s="15">
        <v>39957</v>
      </c>
      <c r="Z367" s="4" t="s">
        <v>611</v>
      </c>
    </row>
    <row r="368" spans="1:26">
      <c r="A368" s="10">
        <v>1903</v>
      </c>
      <c r="B368" s="11" t="s">
        <v>975</v>
      </c>
      <c r="C368" s="11">
        <v>3387247</v>
      </c>
      <c r="D368" s="11">
        <v>3224468</v>
      </c>
      <c r="E368" s="19">
        <v>75466</v>
      </c>
      <c r="F368" s="11">
        <v>2971021</v>
      </c>
      <c r="G368" s="11">
        <v>74987</v>
      </c>
      <c r="H368" s="11">
        <v>247154</v>
      </c>
      <c r="I368" s="11">
        <v>479</v>
      </c>
      <c r="J368" s="11">
        <v>6293</v>
      </c>
      <c r="K368" s="11">
        <v>0</v>
      </c>
      <c r="L368" s="11">
        <v>0</v>
      </c>
      <c r="M368" s="11">
        <v>0</v>
      </c>
      <c r="N368" s="11">
        <v>0</v>
      </c>
      <c r="O368" s="4">
        <v>0</v>
      </c>
      <c r="P368" s="4">
        <v>0</v>
      </c>
      <c r="R368" s="15">
        <v>3159</v>
      </c>
      <c r="S368" s="4" t="s">
        <v>611</v>
      </c>
      <c r="T368" s="4" t="s">
        <v>611</v>
      </c>
      <c r="U368" s="4" t="s">
        <v>611</v>
      </c>
      <c r="V368" s="4" t="s">
        <v>611</v>
      </c>
      <c r="W368" s="4" t="s">
        <v>611</v>
      </c>
      <c r="X368" s="15">
        <v>5593</v>
      </c>
      <c r="Y368" s="15">
        <v>6828</v>
      </c>
      <c r="Z368" s="4" t="s">
        <v>611</v>
      </c>
    </row>
    <row r="369" spans="1:26">
      <c r="A369" s="10">
        <v>1904</v>
      </c>
      <c r="B369" s="11" t="s">
        <v>976</v>
      </c>
      <c r="C369" s="11">
        <v>11241155</v>
      </c>
      <c r="D369" s="11">
        <v>11564709</v>
      </c>
      <c r="E369" s="19">
        <v>198255</v>
      </c>
      <c r="F369" s="11">
        <v>10366846</v>
      </c>
      <c r="G369" s="11">
        <v>191477</v>
      </c>
      <c r="H369" s="11">
        <v>986232</v>
      </c>
      <c r="I369" s="11">
        <v>6367</v>
      </c>
      <c r="J369" s="11">
        <v>43442</v>
      </c>
      <c r="K369" s="11">
        <v>411</v>
      </c>
      <c r="L369" s="11">
        <v>29482</v>
      </c>
      <c r="M369" s="11">
        <v>0</v>
      </c>
      <c r="N369" s="11">
        <v>0</v>
      </c>
      <c r="O369" s="15">
        <v>138707</v>
      </c>
      <c r="P369" s="4">
        <v>0</v>
      </c>
      <c r="R369" s="15">
        <v>6309</v>
      </c>
      <c r="S369" s="15">
        <v>299773</v>
      </c>
      <c r="T369" s="15">
        <v>105947</v>
      </c>
      <c r="U369" s="15">
        <v>144640</v>
      </c>
      <c r="V369" s="4" t="s">
        <v>611</v>
      </c>
      <c r="W369" s="4" t="s">
        <v>611</v>
      </c>
      <c r="X369" s="15">
        <v>37417</v>
      </c>
      <c r="Y369" s="15">
        <v>186417</v>
      </c>
      <c r="Z369" s="4" t="s">
        <v>611</v>
      </c>
    </row>
    <row r="370" spans="1:26">
      <c r="A370" s="10">
        <v>1911</v>
      </c>
      <c r="B370" s="11" t="s">
        <v>977</v>
      </c>
      <c r="C370" s="11">
        <v>9224807</v>
      </c>
      <c r="D370" s="11">
        <v>7201629</v>
      </c>
      <c r="E370" s="19">
        <v>136054</v>
      </c>
      <c r="F370" s="11">
        <v>6604764</v>
      </c>
      <c r="G370" s="11">
        <v>119415</v>
      </c>
      <c r="H370" s="11">
        <v>405762</v>
      </c>
      <c r="I370" s="11">
        <v>2637</v>
      </c>
      <c r="J370" s="11">
        <v>45862</v>
      </c>
      <c r="K370" s="11">
        <v>0</v>
      </c>
      <c r="L370" s="11">
        <v>44747</v>
      </c>
      <c r="M370" s="11">
        <v>14002</v>
      </c>
      <c r="N370" s="11">
        <v>0</v>
      </c>
      <c r="O370" s="15">
        <v>100494</v>
      </c>
      <c r="P370" s="4">
        <v>0</v>
      </c>
      <c r="R370" s="15">
        <v>8296</v>
      </c>
      <c r="S370" s="15">
        <v>16164</v>
      </c>
      <c r="T370" s="15">
        <v>195000</v>
      </c>
      <c r="U370" s="15">
        <v>25379</v>
      </c>
      <c r="V370" s="4" t="s">
        <v>611</v>
      </c>
      <c r="W370" s="4" t="s">
        <v>611</v>
      </c>
      <c r="X370" s="15">
        <v>22426</v>
      </c>
      <c r="Y370" s="15">
        <v>90283</v>
      </c>
      <c r="Z370" s="4" t="s">
        <v>611</v>
      </c>
    </row>
    <row r="371" spans="1:26">
      <c r="A371" s="10">
        <v>1916</v>
      </c>
      <c r="B371" s="11" t="s">
        <v>978</v>
      </c>
      <c r="C371" s="11">
        <v>23243558</v>
      </c>
      <c r="D371" s="11">
        <v>28014002</v>
      </c>
      <c r="E371" s="19">
        <v>946157</v>
      </c>
      <c r="F371" s="11">
        <v>25645511</v>
      </c>
      <c r="G371" s="11">
        <v>768362</v>
      </c>
      <c r="H371" s="11">
        <v>1688778</v>
      </c>
      <c r="I371" s="11">
        <v>42919</v>
      </c>
      <c r="J371" s="11">
        <v>164333</v>
      </c>
      <c r="K371" s="11">
        <v>0</v>
      </c>
      <c r="L371" s="11">
        <v>346439</v>
      </c>
      <c r="M371" s="11">
        <v>134876</v>
      </c>
      <c r="N371" s="11">
        <v>0</v>
      </c>
      <c r="O371" s="15">
        <v>168941</v>
      </c>
      <c r="P371" s="4">
        <v>0</v>
      </c>
      <c r="R371" s="15">
        <v>14839</v>
      </c>
      <c r="S371" s="15">
        <v>20061</v>
      </c>
      <c r="T371" s="4" t="s">
        <v>611</v>
      </c>
      <c r="U371" s="15">
        <v>3276</v>
      </c>
      <c r="V371" s="4" t="s">
        <v>611</v>
      </c>
      <c r="W371" s="4" t="s">
        <v>611</v>
      </c>
      <c r="X371" s="4">
        <v>613</v>
      </c>
      <c r="Y371" s="15">
        <v>31090</v>
      </c>
      <c r="Z371" s="4" t="s">
        <v>611</v>
      </c>
    </row>
    <row r="372" spans="1:26">
      <c r="A372" s="10">
        <v>1924</v>
      </c>
      <c r="B372" s="11" t="s">
        <v>979</v>
      </c>
      <c r="C372" s="11">
        <v>7491366</v>
      </c>
      <c r="D372" s="11">
        <v>7282324</v>
      </c>
      <c r="E372" s="19">
        <v>182590</v>
      </c>
      <c r="F372" s="11">
        <v>6478500</v>
      </c>
      <c r="G372" s="11">
        <v>145993</v>
      </c>
      <c r="H372" s="11">
        <v>550178</v>
      </c>
      <c r="I372" s="11">
        <v>32292</v>
      </c>
      <c r="J372" s="11">
        <v>85149</v>
      </c>
      <c r="K372" s="11">
        <v>0</v>
      </c>
      <c r="L372" s="11">
        <v>38212</v>
      </c>
      <c r="M372" s="11">
        <v>4305</v>
      </c>
      <c r="N372" s="11">
        <v>0</v>
      </c>
      <c r="O372" s="15">
        <v>130285</v>
      </c>
      <c r="P372" s="4">
        <v>0</v>
      </c>
      <c r="R372" s="15">
        <v>10774</v>
      </c>
      <c r="S372" s="15">
        <v>4772</v>
      </c>
      <c r="T372" s="4" t="s">
        <v>611</v>
      </c>
      <c r="U372" s="15">
        <v>4700</v>
      </c>
      <c r="V372" s="4" t="s">
        <v>611</v>
      </c>
      <c r="W372" s="4" t="s">
        <v>611</v>
      </c>
      <c r="X372" s="15">
        <v>2177</v>
      </c>
      <c r="Y372" s="4" t="s">
        <v>611</v>
      </c>
      <c r="Z372" s="4" t="s">
        <v>611</v>
      </c>
    </row>
    <row r="373" spans="1:26">
      <c r="A373" s="10">
        <v>1926</v>
      </c>
      <c r="B373" s="11" t="s">
        <v>980</v>
      </c>
      <c r="C373" s="11">
        <v>7115162</v>
      </c>
      <c r="D373" s="11">
        <v>6966080</v>
      </c>
      <c r="E373" s="19">
        <v>110096</v>
      </c>
      <c r="F373" s="11">
        <v>6442182</v>
      </c>
      <c r="G373" s="11">
        <v>79209</v>
      </c>
      <c r="H373" s="11">
        <v>414454</v>
      </c>
      <c r="I373" s="11">
        <v>30762</v>
      </c>
      <c r="J373" s="11">
        <v>30690</v>
      </c>
      <c r="K373" s="11">
        <v>125</v>
      </c>
      <c r="L373" s="11">
        <v>0</v>
      </c>
      <c r="M373" s="11">
        <v>0</v>
      </c>
      <c r="N373" s="11">
        <v>0</v>
      </c>
      <c r="O373" s="15">
        <v>78754</v>
      </c>
      <c r="P373" s="4">
        <v>0</v>
      </c>
      <c r="R373" s="15">
        <v>2659</v>
      </c>
      <c r="S373" s="15">
        <v>61316</v>
      </c>
      <c r="T373" s="15">
        <v>269000</v>
      </c>
      <c r="U373" s="15">
        <v>59007</v>
      </c>
      <c r="V373" s="4" t="s">
        <v>611</v>
      </c>
      <c r="W373" s="4" t="s">
        <v>611</v>
      </c>
      <c r="X373" s="15">
        <v>16824</v>
      </c>
      <c r="Y373" s="15">
        <v>69672</v>
      </c>
      <c r="Z373" s="4" t="s">
        <v>611</v>
      </c>
    </row>
    <row r="374" spans="1:26">
      <c r="A374" s="10">
        <v>1927</v>
      </c>
      <c r="B374" s="11" t="s">
        <v>981</v>
      </c>
      <c r="C374" s="11">
        <v>3227129</v>
      </c>
      <c r="D374" s="11">
        <v>3332099</v>
      </c>
      <c r="E374" s="19">
        <v>95942</v>
      </c>
      <c r="F374" s="11">
        <v>2901682</v>
      </c>
      <c r="G374" s="11">
        <v>87984</v>
      </c>
      <c r="H374" s="11">
        <v>170441</v>
      </c>
      <c r="I374" s="11">
        <v>2227</v>
      </c>
      <c r="J374" s="11">
        <v>0</v>
      </c>
      <c r="K374" s="11">
        <v>0</v>
      </c>
      <c r="L374" s="11">
        <v>16470</v>
      </c>
      <c r="M374" s="11">
        <v>5731</v>
      </c>
      <c r="N374" s="11">
        <v>0</v>
      </c>
      <c r="O374" s="15">
        <v>243506</v>
      </c>
      <c r="P374" s="4">
        <v>0</v>
      </c>
      <c r="R374" s="4">
        <v>338</v>
      </c>
      <c r="S374" s="15">
        <v>324975</v>
      </c>
      <c r="T374" s="15">
        <v>24500</v>
      </c>
      <c r="U374" s="15">
        <v>170878</v>
      </c>
      <c r="V374" s="4" t="s">
        <v>611</v>
      </c>
      <c r="W374" s="4" t="s">
        <v>611</v>
      </c>
      <c r="X374" s="15">
        <v>189423</v>
      </c>
      <c r="Y374" s="15">
        <v>55729</v>
      </c>
      <c r="Z374" s="4" t="s">
        <v>611</v>
      </c>
    </row>
    <row r="375" spans="1:26">
      <c r="A375" s="10">
        <v>1930</v>
      </c>
      <c r="B375" s="11" t="s">
        <v>982</v>
      </c>
      <c r="C375" s="11">
        <v>31750518</v>
      </c>
      <c r="D375" s="11">
        <v>34429958</v>
      </c>
      <c r="E375" s="19">
        <v>750330</v>
      </c>
      <c r="F375" s="11">
        <v>31314020</v>
      </c>
      <c r="G375" s="11">
        <v>721572</v>
      </c>
      <c r="H375" s="11">
        <v>2759121</v>
      </c>
      <c r="I375" s="11">
        <v>17447</v>
      </c>
      <c r="J375" s="11">
        <v>191863</v>
      </c>
      <c r="K375" s="11">
        <v>0</v>
      </c>
      <c r="L375" s="11">
        <v>29657</v>
      </c>
      <c r="M375" s="11">
        <v>8484</v>
      </c>
      <c r="N375" s="11">
        <v>0</v>
      </c>
      <c r="O375" s="15">
        <v>135297</v>
      </c>
      <c r="P375" s="15">
        <v>2827</v>
      </c>
      <c r="R375" s="15">
        <v>14618</v>
      </c>
      <c r="S375" s="15">
        <v>56103</v>
      </c>
      <c r="T375" s="4" t="s">
        <v>611</v>
      </c>
      <c r="U375" s="15">
        <v>8799</v>
      </c>
      <c r="V375" s="4" t="s">
        <v>611</v>
      </c>
      <c r="W375" s="4" t="s">
        <v>611</v>
      </c>
      <c r="X375" s="15">
        <v>3263</v>
      </c>
      <c r="Y375" s="15">
        <v>28215</v>
      </c>
      <c r="Z375" s="4" t="s">
        <v>611</v>
      </c>
    </row>
    <row r="376" spans="1:26">
      <c r="A376" s="10">
        <v>1931</v>
      </c>
      <c r="B376" s="11" t="s">
        <v>983</v>
      </c>
      <c r="C376" s="11">
        <v>9376763</v>
      </c>
      <c r="D376" s="11">
        <v>10547085</v>
      </c>
      <c r="E376" s="19">
        <v>202148</v>
      </c>
      <c r="F376" s="11">
        <v>9327449</v>
      </c>
      <c r="G376" s="11">
        <v>192339</v>
      </c>
      <c r="H376" s="11">
        <v>718306</v>
      </c>
      <c r="I376" s="11">
        <v>7683</v>
      </c>
      <c r="J376" s="11">
        <v>157593</v>
      </c>
      <c r="K376" s="11">
        <v>153</v>
      </c>
      <c r="L376" s="11">
        <v>20245</v>
      </c>
      <c r="M376" s="11">
        <v>1973</v>
      </c>
      <c r="N376" s="11">
        <v>0</v>
      </c>
      <c r="O376" s="15">
        <v>323492</v>
      </c>
      <c r="P376" s="4">
        <v>0</v>
      </c>
      <c r="R376" s="15">
        <v>18399</v>
      </c>
      <c r="S376" s="15">
        <v>18255</v>
      </c>
      <c r="T376" s="15">
        <v>30500</v>
      </c>
      <c r="U376" s="15">
        <v>27218</v>
      </c>
      <c r="V376" s="4" t="s">
        <v>611</v>
      </c>
      <c r="W376" s="4" t="s">
        <v>611</v>
      </c>
      <c r="X376" s="4" t="s">
        <v>611</v>
      </c>
      <c r="Y376" s="15">
        <v>3130</v>
      </c>
      <c r="Z376" s="4" t="s">
        <v>611</v>
      </c>
    </row>
    <row r="377" spans="1:26">
      <c r="A377" s="10">
        <v>1940</v>
      </c>
      <c r="B377" s="11" t="s">
        <v>984</v>
      </c>
      <c r="C377" s="11">
        <v>14002853</v>
      </c>
      <c r="D377" s="11">
        <v>12944769</v>
      </c>
      <c r="E377" s="19">
        <v>164151</v>
      </c>
      <c r="F377" s="11">
        <v>11229620</v>
      </c>
      <c r="G377" s="11">
        <v>136343</v>
      </c>
      <c r="H377" s="11">
        <v>990534</v>
      </c>
      <c r="I377" s="11">
        <v>6196</v>
      </c>
      <c r="J377" s="11">
        <v>197438</v>
      </c>
      <c r="K377" s="11">
        <v>6589</v>
      </c>
      <c r="L377" s="11">
        <v>324057</v>
      </c>
      <c r="M377" s="11">
        <v>15023</v>
      </c>
      <c r="N377" s="11">
        <v>0</v>
      </c>
      <c r="O377" s="15">
        <v>203120</v>
      </c>
      <c r="P377" s="4">
        <v>0</v>
      </c>
      <c r="R377" s="15">
        <v>27449</v>
      </c>
      <c r="S377" s="4" t="s">
        <v>611</v>
      </c>
      <c r="T377" s="15">
        <v>20000</v>
      </c>
      <c r="U377" s="15">
        <v>6631</v>
      </c>
      <c r="V377" s="4" t="s">
        <v>611</v>
      </c>
      <c r="W377" s="4" t="s">
        <v>611</v>
      </c>
      <c r="X377" s="15">
        <v>1510</v>
      </c>
      <c r="Y377" s="15">
        <v>13145</v>
      </c>
      <c r="Z377" s="4" t="s">
        <v>611</v>
      </c>
    </row>
    <row r="378" spans="1:26">
      <c r="A378" s="10">
        <v>1942</v>
      </c>
      <c r="B378" s="11" t="s">
        <v>985</v>
      </c>
      <c r="C378" s="11">
        <v>12474865</v>
      </c>
      <c r="D378" s="11">
        <v>12519050</v>
      </c>
      <c r="E378" s="19">
        <v>257639</v>
      </c>
      <c r="F378" s="11">
        <v>11308749</v>
      </c>
      <c r="G378" s="11">
        <v>256569</v>
      </c>
      <c r="H378" s="11">
        <v>867641</v>
      </c>
      <c r="I378" s="11">
        <v>2135</v>
      </c>
      <c r="J378" s="11">
        <v>112775</v>
      </c>
      <c r="K378" s="11">
        <v>0</v>
      </c>
      <c r="L378" s="11">
        <v>79662</v>
      </c>
      <c r="M378" s="11">
        <v>-1065</v>
      </c>
      <c r="N378" s="11">
        <v>0</v>
      </c>
      <c r="O378" s="15">
        <v>150223</v>
      </c>
      <c r="P378" s="4">
        <v>0</v>
      </c>
      <c r="R378" s="15">
        <v>23502</v>
      </c>
      <c r="S378" s="15">
        <v>35636</v>
      </c>
      <c r="T378" s="4" t="s">
        <v>611</v>
      </c>
      <c r="U378" s="15">
        <v>2582</v>
      </c>
      <c r="V378" s="4" t="s">
        <v>611</v>
      </c>
      <c r="W378" s="4" t="s">
        <v>611</v>
      </c>
      <c r="X378" s="15">
        <v>7572</v>
      </c>
      <c r="Y378" s="15">
        <v>24598</v>
      </c>
      <c r="Z378" s="4" t="s">
        <v>611</v>
      </c>
    </row>
    <row r="379" spans="1:26">
      <c r="A379" s="10">
        <v>1945</v>
      </c>
      <c r="B379" s="11" t="s">
        <v>986</v>
      </c>
      <c r="C379" s="11">
        <v>9544536</v>
      </c>
      <c r="D379" s="11">
        <v>11303694</v>
      </c>
      <c r="E379" s="19">
        <v>371920</v>
      </c>
      <c r="F379" s="11">
        <v>9990136</v>
      </c>
      <c r="G379" s="11">
        <v>312077</v>
      </c>
      <c r="H379" s="11">
        <v>892151</v>
      </c>
      <c r="I379" s="11">
        <v>3359</v>
      </c>
      <c r="J379" s="11">
        <v>81747</v>
      </c>
      <c r="K379" s="11">
        <v>0</v>
      </c>
      <c r="L379" s="11">
        <v>122074</v>
      </c>
      <c r="M379" s="11">
        <v>56484</v>
      </c>
      <c r="N379" s="11">
        <v>0</v>
      </c>
      <c r="O379" s="15">
        <v>217586</v>
      </c>
      <c r="P379" s="4">
        <v>0</v>
      </c>
      <c r="R379" s="15">
        <v>3766</v>
      </c>
      <c r="S379" s="15">
        <v>52778</v>
      </c>
      <c r="T379" s="15">
        <v>31700</v>
      </c>
      <c r="U379" s="15">
        <v>3915</v>
      </c>
      <c r="V379" s="4" t="s">
        <v>611</v>
      </c>
      <c r="W379" s="4" t="s">
        <v>611</v>
      </c>
      <c r="X379" s="15">
        <v>42853</v>
      </c>
      <c r="Y379" s="15">
        <v>31615</v>
      </c>
      <c r="Z379" s="4" t="s">
        <v>611</v>
      </c>
    </row>
    <row r="380" spans="1:26">
      <c r="A380" s="10">
        <v>1948</v>
      </c>
      <c r="B380" s="11" t="s">
        <v>987</v>
      </c>
      <c r="C380" s="11">
        <v>13193693</v>
      </c>
      <c r="D380" s="11">
        <v>12822051</v>
      </c>
      <c r="E380" s="19">
        <v>291636</v>
      </c>
      <c r="F380" s="11">
        <v>10627707</v>
      </c>
      <c r="G380" s="11">
        <v>146320</v>
      </c>
      <c r="H380" s="11">
        <v>883170</v>
      </c>
      <c r="I380" s="11">
        <v>7340</v>
      </c>
      <c r="J380" s="11">
        <v>56462</v>
      </c>
      <c r="K380" s="11">
        <v>0</v>
      </c>
      <c r="L380" s="11">
        <v>54985</v>
      </c>
      <c r="M380" s="11">
        <v>39446</v>
      </c>
      <c r="N380" s="11">
        <v>0</v>
      </c>
      <c r="O380" s="15">
        <v>1199727</v>
      </c>
      <c r="P380" s="15">
        <v>98530</v>
      </c>
      <c r="R380" s="15">
        <v>16581</v>
      </c>
      <c r="S380" s="15">
        <v>18531</v>
      </c>
      <c r="T380" s="15">
        <v>9689</v>
      </c>
      <c r="U380" s="15">
        <v>5641</v>
      </c>
      <c r="V380" s="4" t="s">
        <v>611</v>
      </c>
      <c r="W380" s="4" t="s">
        <v>611</v>
      </c>
      <c r="X380" s="15">
        <v>5954</v>
      </c>
      <c r="Y380" s="15">
        <v>1292</v>
      </c>
      <c r="Z380" s="4" t="s">
        <v>611</v>
      </c>
    </row>
    <row r="381" spans="1:26">
      <c r="A381" s="10">
        <v>1949</v>
      </c>
      <c r="B381" s="11" t="s">
        <v>988</v>
      </c>
      <c r="C381" s="11">
        <v>16501429</v>
      </c>
      <c r="D381" s="11">
        <v>15954888</v>
      </c>
      <c r="E381" s="19">
        <v>329397</v>
      </c>
      <c r="F381" s="11">
        <v>14100439</v>
      </c>
      <c r="G381" s="11">
        <v>302212</v>
      </c>
      <c r="H381" s="11">
        <v>1279255</v>
      </c>
      <c r="I381" s="11">
        <v>11631</v>
      </c>
      <c r="J381" s="11">
        <v>180693</v>
      </c>
      <c r="K381" s="11">
        <v>14</v>
      </c>
      <c r="L381" s="11">
        <v>159384</v>
      </c>
      <c r="M381" s="11">
        <v>15540</v>
      </c>
      <c r="N381" s="11">
        <v>0</v>
      </c>
      <c r="O381" s="15">
        <v>235117</v>
      </c>
      <c r="P381" s="4">
        <v>0</v>
      </c>
      <c r="R381" s="15">
        <v>10272</v>
      </c>
      <c r="S381" s="15">
        <v>41945</v>
      </c>
      <c r="T381" s="15">
        <v>214023</v>
      </c>
      <c r="U381" s="15">
        <v>44034</v>
      </c>
      <c r="V381" s="4" t="s">
        <v>611</v>
      </c>
      <c r="W381" s="4" t="s">
        <v>611</v>
      </c>
      <c r="X381" s="15">
        <v>56017</v>
      </c>
      <c r="Y381" s="15">
        <v>196184</v>
      </c>
      <c r="Z381" s="4" t="s">
        <v>611</v>
      </c>
    </row>
    <row r="382" spans="1:26">
      <c r="A382" s="10">
        <v>1950</v>
      </c>
      <c r="B382" s="11" t="s">
        <v>989</v>
      </c>
      <c r="C382" s="11">
        <v>6990762</v>
      </c>
      <c r="D382" s="11">
        <v>7626569</v>
      </c>
      <c r="E382" s="19">
        <v>184004</v>
      </c>
      <c r="F382" s="11">
        <v>6693486</v>
      </c>
      <c r="G382" s="11">
        <v>164933</v>
      </c>
      <c r="H382" s="11">
        <v>581272</v>
      </c>
      <c r="I382" s="11">
        <v>3632</v>
      </c>
      <c r="J382" s="11">
        <v>78699</v>
      </c>
      <c r="K382" s="11">
        <v>0</v>
      </c>
      <c r="L382" s="11">
        <v>59322</v>
      </c>
      <c r="M382" s="11">
        <v>15439</v>
      </c>
      <c r="N382" s="11">
        <v>0</v>
      </c>
      <c r="O382" s="15">
        <v>213790</v>
      </c>
      <c r="P382" s="4">
        <v>0</v>
      </c>
      <c r="R382" s="15">
        <v>2119</v>
      </c>
      <c r="S382" s="15">
        <v>10762</v>
      </c>
      <c r="T382" s="15">
        <v>17000</v>
      </c>
      <c r="U382" s="15">
        <v>3091</v>
      </c>
      <c r="V382" s="4" t="s">
        <v>611</v>
      </c>
      <c r="W382" s="4" t="s">
        <v>611</v>
      </c>
      <c r="X382" s="15">
        <v>4471</v>
      </c>
      <c r="Y382" s="15">
        <v>7456</v>
      </c>
      <c r="Z382" s="4" t="s">
        <v>611</v>
      </c>
    </row>
    <row r="383" spans="1:26">
      <c r="A383" s="10">
        <v>1952</v>
      </c>
      <c r="B383" s="11" t="s">
        <v>990</v>
      </c>
      <c r="C383" s="11">
        <v>30207243</v>
      </c>
      <c r="D383" s="11">
        <v>27195700</v>
      </c>
      <c r="E383" s="19">
        <v>700688</v>
      </c>
      <c r="F383" s="11">
        <v>24888760</v>
      </c>
      <c r="G383" s="11">
        <v>666776</v>
      </c>
      <c r="H383" s="11">
        <v>1489016</v>
      </c>
      <c r="I383" s="11">
        <v>32331</v>
      </c>
      <c r="J383" s="11">
        <v>238278</v>
      </c>
      <c r="K383" s="11">
        <v>1498</v>
      </c>
      <c r="L383" s="11">
        <v>222317</v>
      </c>
      <c r="M383" s="11">
        <v>83</v>
      </c>
      <c r="N383" s="11">
        <v>0</v>
      </c>
      <c r="O383" s="15">
        <v>357329</v>
      </c>
      <c r="P383" s="4">
        <v>0</v>
      </c>
      <c r="R383" s="15">
        <v>25125</v>
      </c>
      <c r="S383" s="15">
        <v>9927</v>
      </c>
      <c r="T383" s="4" t="s">
        <v>611</v>
      </c>
      <c r="U383" s="15">
        <v>2175</v>
      </c>
      <c r="V383" s="4" t="s">
        <v>611</v>
      </c>
      <c r="W383" s="4" t="s">
        <v>611</v>
      </c>
      <c r="X383" s="15">
        <v>10027</v>
      </c>
      <c r="Y383" s="15">
        <v>26276</v>
      </c>
      <c r="Z383" s="4" t="s">
        <v>611</v>
      </c>
    </row>
    <row r="384" spans="1:26">
      <c r="A384" s="10">
        <v>1955</v>
      </c>
      <c r="B384" s="11" t="s">
        <v>991</v>
      </c>
      <c r="C384" s="11">
        <v>7927018</v>
      </c>
      <c r="D384" s="11">
        <v>5800978</v>
      </c>
      <c r="E384" s="19">
        <v>208936</v>
      </c>
      <c r="F384" s="11">
        <v>5061337</v>
      </c>
      <c r="G384" s="11">
        <v>204679</v>
      </c>
      <c r="H384" s="11">
        <v>349845</v>
      </c>
      <c r="I384" s="11">
        <v>1106</v>
      </c>
      <c r="J384" s="11">
        <v>21040</v>
      </c>
      <c r="K384" s="11">
        <v>0</v>
      </c>
      <c r="L384" s="11">
        <v>43525</v>
      </c>
      <c r="M384" s="11">
        <v>3151</v>
      </c>
      <c r="N384" s="11">
        <v>0</v>
      </c>
      <c r="O384" s="15">
        <v>325231</v>
      </c>
      <c r="P384" s="4">
        <v>0</v>
      </c>
      <c r="R384" s="15">
        <v>5060</v>
      </c>
      <c r="S384" s="15">
        <v>340227</v>
      </c>
      <c r="T384" s="15">
        <v>95740</v>
      </c>
      <c r="U384" s="15">
        <v>51638</v>
      </c>
      <c r="V384" s="15">
        <v>1683</v>
      </c>
      <c r="W384" s="4" t="s">
        <v>611</v>
      </c>
      <c r="X384" s="15">
        <v>269547</v>
      </c>
      <c r="Y384" s="15">
        <v>200429</v>
      </c>
      <c r="Z384" s="15">
        <v>11907</v>
      </c>
    </row>
    <row r="385" spans="1:13">
      <c r="A385" s="7"/>
      <c r="C385" s="11"/>
      <c r="F385" s="11"/>
      <c r="I385" s="11"/>
      <c r="M385" s="4"/>
    </row>
    <row r="386" spans="1:13">
      <c r="A386" s="7"/>
      <c r="C386" s="11"/>
      <c r="F386" s="11"/>
      <c r="I386" s="11"/>
      <c r="M386" s="4"/>
    </row>
    <row r="387" spans="1:13">
      <c r="A387" s="7"/>
      <c r="C387" s="11"/>
      <c r="F387" s="11"/>
      <c r="I387" s="11"/>
      <c r="M387" s="4"/>
    </row>
    <row r="388" spans="1:13">
      <c r="A388" s="7"/>
      <c r="C388" s="11"/>
      <c r="F388" s="11"/>
      <c r="I388" s="11"/>
      <c r="M388" s="4"/>
    </row>
    <row r="389" spans="1:13">
      <c r="A389" s="7"/>
      <c r="C389" s="11"/>
      <c r="F389" s="11"/>
      <c r="I389" s="11"/>
      <c r="M389" s="4"/>
    </row>
    <row r="390" spans="1:13">
      <c r="A390" s="7"/>
      <c r="C390" s="11"/>
      <c r="F390" s="11"/>
      <c r="I390" s="11"/>
      <c r="M390" s="4"/>
    </row>
    <row r="391" spans="1:13">
      <c r="A391" s="7"/>
      <c r="C391" s="11"/>
      <c r="F391" s="11"/>
      <c r="I391" s="11"/>
      <c r="M391" s="4"/>
    </row>
    <row r="392" spans="1:13">
      <c r="A392" s="7"/>
      <c r="C392" s="11"/>
      <c r="F392" s="11"/>
      <c r="I392" s="11"/>
      <c r="M392" s="4"/>
    </row>
    <row r="393" spans="1:13">
      <c r="A393" s="7"/>
      <c r="C393" s="83"/>
      <c r="D393" s="83"/>
      <c r="E393" s="84"/>
      <c r="F393" s="15"/>
      <c r="M393" s="4"/>
    </row>
    <row r="394" spans="1:13">
      <c r="A394" s="7"/>
      <c r="C394" s="83"/>
      <c r="D394" s="83"/>
      <c r="E394" s="84"/>
      <c r="F394" s="15"/>
      <c r="M394" s="4"/>
    </row>
    <row r="395" spans="1:13">
      <c r="A395" s="7"/>
      <c r="C395" s="83"/>
      <c r="D395" s="83"/>
      <c r="E395" s="84"/>
      <c r="F395" s="15"/>
      <c r="M395" s="4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95"/>
  <sheetViews>
    <sheetView workbookViewId="0">
      <selection activeCell="H4" sqref="H4"/>
    </sheetView>
  </sheetViews>
  <sheetFormatPr defaultColWidth="9.140625" defaultRowHeight="12.75"/>
  <cols>
    <col min="1" max="1" width="5" style="4" bestFit="1" customWidth="1"/>
    <col min="2" max="2" width="29.85546875" style="4" bestFit="1" customWidth="1"/>
    <col min="3" max="3" width="21" style="4" bestFit="1" customWidth="1"/>
    <col min="4" max="4" width="17.140625" style="4" bestFit="1" customWidth="1"/>
    <col min="5" max="5" width="16.5703125" style="12" customWidth="1"/>
    <col min="6" max="6" width="11.28515625" style="4" bestFit="1" customWidth="1"/>
    <col min="7" max="7" width="9.140625" style="4" customWidth="1"/>
    <col min="8" max="8" width="10.7109375" style="4" bestFit="1" customWidth="1"/>
    <col min="9" max="9" width="16" style="4" customWidth="1"/>
    <col min="10" max="10" width="9.140625" style="4" customWidth="1"/>
    <col min="11" max="16384" width="9.140625" style="4"/>
  </cols>
  <sheetData>
    <row r="1" spans="1:9">
      <c r="A1" s="1"/>
      <c r="B1" s="16" t="s">
        <v>388</v>
      </c>
      <c r="C1" s="2" t="s">
        <v>0</v>
      </c>
      <c r="D1" s="2"/>
      <c r="E1" s="3"/>
      <c r="F1" s="2" t="s">
        <v>1</v>
      </c>
    </row>
    <row r="2" spans="1:9">
      <c r="A2" s="1"/>
      <c r="B2" s="2"/>
      <c r="C2" s="5" t="s">
        <v>2</v>
      </c>
      <c r="D2" s="5" t="s">
        <v>3</v>
      </c>
      <c r="E2" s="6" t="s">
        <v>4</v>
      </c>
      <c r="F2" s="5" t="s">
        <v>2</v>
      </c>
    </row>
    <row r="3" spans="1:9">
      <c r="A3" s="1"/>
      <c r="B3" s="2" t="s">
        <v>5</v>
      </c>
      <c r="C3" s="5" t="s">
        <v>387</v>
      </c>
      <c r="D3" s="5" t="s">
        <v>6</v>
      </c>
      <c r="E3" s="6" t="s">
        <v>6</v>
      </c>
      <c r="F3" s="5" t="s">
        <v>387</v>
      </c>
    </row>
    <row r="4" spans="1:9">
      <c r="A4" s="1">
        <v>0</v>
      </c>
      <c r="B4" s="2" t="s">
        <v>584</v>
      </c>
      <c r="C4" s="18">
        <f>SUM(C5:C392)</f>
        <v>5819059957</v>
      </c>
      <c r="D4" s="17">
        <v>6299459291</v>
      </c>
      <c r="E4" s="8">
        <v>133917624</v>
      </c>
      <c r="F4" s="9">
        <v>5995494</v>
      </c>
    </row>
    <row r="5" spans="1:9">
      <c r="A5" s="7">
        <v>3</v>
      </c>
      <c r="B5" s="4" t="s">
        <v>7</v>
      </c>
      <c r="C5" s="11">
        <v>5880490</v>
      </c>
      <c r="D5" s="11">
        <v>6579356</v>
      </c>
      <c r="E5" s="12">
        <v>74660</v>
      </c>
      <c r="F5" s="11">
        <v>1008</v>
      </c>
      <c r="H5" s="45"/>
      <c r="I5" s="11"/>
    </row>
    <row r="6" spans="1:9">
      <c r="A6" s="7">
        <v>5</v>
      </c>
      <c r="B6" s="4" t="s">
        <v>8</v>
      </c>
      <c r="C6" s="11">
        <v>1844250</v>
      </c>
      <c r="D6" s="11">
        <v>2444933</v>
      </c>
      <c r="E6" s="12">
        <v>36616</v>
      </c>
      <c r="F6" s="11">
        <v>1680</v>
      </c>
      <c r="I6" s="11"/>
    </row>
    <row r="7" spans="1:9">
      <c r="A7" s="7">
        <v>7</v>
      </c>
      <c r="B7" s="4" t="s">
        <v>389</v>
      </c>
      <c r="C7" s="11">
        <v>3019129</v>
      </c>
      <c r="D7" s="11">
        <v>3492132</v>
      </c>
      <c r="E7" s="12">
        <v>43668</v>
      </c>
      <c r="F7" s="11">
        <v>2302</v>
      </c>
      <c r="I7" s="11"/>
    </row>
    <row r="8" spans="1:9">
      <c r="A8" s="7">
        <v>9</v>
      </c>
      <c r="B8" s="4" t="s">
        <v>9</v>
      </c>
      <c r="C8" s="11">
        <v>1325836</v>
      </c>
      <c r="D8" s="11">
        <v>1349450</v>
      </c>
      <c r="E8" s="12">
        <v>39615</v>
      </c>
      <c r="F8" s="11">
        <v>3300</v>
      </c>
      <c r="I8" s="11"/>
    </row>
    <row r="9" spans="1:9">
      <c r="A9" s="7">
        <v>10</v>
      </c>
      <c r="B9" s="4" t="s">
        <v>10</v>
      </c>
      <c r="C9" s="11">
        <v>13166290</v>
      </c>
      <c r="D9" s="11">
        <v>14566475</v>
      </c>
      <c r="E9" s="12">
        <v>244782</v>
      </c>
      <c r="F9" s="11">
        <v>6674</v>
      </c>
      <c r="I9" s="11"/>
    </row>
    <row r="10" spans="1:9">
      <c r="A10" s="7">
        <v>14</v>
      </c>
      <c r="B10" s="4" t="s">
        <v>11</v>
      </c>
      <c r="C10" s="11">
        <v>148879935</v>
      </c>
      <c r="D10" s="11">
        <v>162009190</v>
      </c>
      <c r="E10" s="12">
        <v>3399658</v>
      </c>
      <c r="F10" s="11">
        <v>196382</v>
      </c>
      <c r="I10" s="11"/>
    </row>
    <row r="11" spans="1:9">
      <c r="A11" s="7">
        <v>15</v>
      </c>
      <c r="B11" s="4" t="s">
        <v>12</v>
      </c>
      <c r="C11" s="11">
        <v>2124677</v>
      </c>
      <c r="D11" s="11">
        <v>2607071</v>
      </c>
      <c r="E11" s="12">
        <v>70924</v>
      </c>
      <c r="F11" s="11">
        <v>1782</v>
      </c>
      <c r="I11" s="11"/>
    </row>
    <row r="12" spans="1:9">
      <c r="A12" s="7">
        <v>17</v>
      </c>
      <c r="B12" s="4" t="s">
        <v>13</v>
      </c>
      <c r="C12" s="11">
        <v>3500961</v>
      </c>
      <c r="D12" s="11">
        <v>3934831</v>
      </c>
      <c r="E12" s="12">
        <v>45127</v>
      </c>
      <c r="F12" s="11">
        <v>6256</v>
      </c>
      <c r="I12" s="11"/>
    </row>
    <row r="13" spans="1:9">
      <c r="A13" s="7">
        <v>18</v>
      </c>
      <c r="B13" s="4" t="s">
        <v>390</v>
      </c>
      <c r="C13" s="11">
        <v>19110646</v>
      </c>
      <c r="D13" s="11">
        <v>18807451</v>
      </c>
      <c r="E13" s="12">
        <v>509808</v>
      </c>
      <c r="F13" s="11">
        <v>14505</v>
      </c>
      <c r="I13" s="11"/>
    </row>
    <row r="14" spans="1:9">
      <c r="A14" s="7">
        <v>22</v>
      </c>
      <c r="B14" s="4" t="s">
        <v>14</v>
      </c>
      <c r="C14" s="11">
        <v>5285955</v>
      </c>
      <c r="D14" s="11">
        <v>5739022</v>
      </c>
      <c r="E14" s="12">
        <v>61872</v>
      </c>
      <c r="F14" s="11">
        <v>32296</v>
      </c>
      <c r="I14" s="11"/>
    </row>
    <row r="15" spans="1:9">
      <c r="A15" s="7">
        <v>24</v>
      </c>
      <c r="B15" s="4" t="s">
        <v>15</v>
      </c>
      <c r="C15" s="11">
        <v>3100362</v>
      </c>
      <c r="D15" s="11">
        <v>3280319</v>
      </c>
      <c r="E15" s="12">
        <v>51076</v>
      </c>
      <c r="F15" s="11">
        <v>0</v>
      </c>
      <c r="I15" s="11"/>
    </row>
    <row r="16" spans="1:9">
      <c r="A16" s="7">
        <v>25</v>
      </c>
      <c r="B16" s="4" t="s">
        <v>16</v>
      </c>
      <c r="C16" s="11">
        <v>2338532</v>
      </c>
      <c r="D16" s="11">
        <v>2596332</v>
      </c>
      <c r="E16" s="12">
        <v>37787</v>
      </c>
      <c r="F16" s="11">
        <v>5342</v>
      </c>
      <c r="I16" s="11"/>
    </row>
    <row r="17" spans="1:9">
      <c r="A17" s="7">
        <v>34</v>
      </c>
      <c r="B17" s="4" t="s">
        <v>17</v>
      </c>
      <c r="C17" s="11">
        <v>80416173</v>
      </c>
      <c r="D17" s="11">
        <v>87562402</v>
      </c>
      <c r="E17" s="12">
        <v>1303250</v>
      </c>
      <c r="F17" s="11">
        <v>188390</v>
      </c>
      <c r="I17" s="11"/>
    </row>
    <row r="18" spans="1:9">
      <c r="A18" s="7">
        <v>37</v>
      </c>
      <c r="B18" s="4" t="s">
        <v>18</v>
      </c>
      <c r="C18" s="11">
        <v>13720721</v>
      </c>
      <c r="D18" s="11">
        <v>14197965</v>
      </c>
      <c r="E18" s="12">
        <v>416741</v>
      </c>
      <c r="F18" s="11">
        <v>15988</v>
      </c>
      <c r="I18" s="11"/>
    </row>
    <row r="19" spans="1:9">
      <c r="A19" s="7">
        <v>40</v>
      </c>
      <c r="B19" s="4" t="s">
        <v>391</v>
      </c>
      <c r="C19" s="11">
        <v>3104835</v>
      </c>
      <c r="D19" s="11">
        <v>3389747</v>
      </c>
      <c r="E19" s="12">
        <v>80232</v>
      </c>
      <c r="F19" s="11">
        <v>5689</v>
      </c>
      <c r="I19" s="11"/>
    </row>
    <row r="20" spans="1:9">
      <c r="A20" s="7">
        <v>47</v>
      </c>
      <c r="B20" s="4" t="s">
        <v>19</v>
      </c>
      <c r="C20" s="11">
        <v>12207893</v>
      </c>
      <c r="D20" s="11">
        <v>13650978</v>
      </c>
      <c r="E20" s="12">
        <v>226274</v>
      </c>
      <c r="F20" s="11">
        <v>31322</v>
      </c>
      <c r="I20" s="11"/>
    </row>
    <row r="21" spans="1:9">
      <c r="A21" s="7">
        <v>48</v>
      </c>
      <c r="B21" s="4" t="s">
        <v>392</v>
      </c>
      <c r="C21" s="11">
        <v>3741347</v>
      </c>
      <c r="D21" s="11">
        <v>4287066</v>
      </c>
      <c r="E21" s="12">
        <v>69941</v>
      </c>
      <c r="F21" s="11">
        <v>2963</v>
      </c>
      <c r="I21" s="11"/>
    </row>
    <row r="22" spans="1:9">
      <c r="A22" s="7">
        <v>50</v>
      </c>
      <c r="B22" s="4" t="s">
        <v>20</v>
      </c>
      <c r="C22" s="11">
        <v>3983800</v>
      </c>
      <c r="D22" s="11">
        <v>4062136</v>
      </c>
      <c r="E22" s="12">
        <v>48161</v>
      </c>
      <c r="F22" s="11">
        <v>25287</v>
      </c>
      <c r="I22" s="11"/>
    </row>
    <row r="23" spans="1:9">
      <c r="A23" s="7">
        <v>53</v>
      </c>
      <c r="B23" s="4" t="s">
        <v>21</v>
      </c>
      <c r="C23" s="11">
        <v>3682734</v>
      </c>
      <c r="D23" s="11">
        <v>4165771</v>
      </c>
      <c r="E23" s="12">
        <v>93402</v>
      </c>
      <c r="F23" s="11">
        <v>9920</v>
      </c>
      <c r="I23" s="11"/>
    </row>
    <row r="24" spans="1:9">
      <c r="A24" s="7">
        <v>56</v>
      </c>
      <c r="B24" s="4" t="s">
        <v>22</v>
      </c>
      <c r="C24" s="11">
        <v>3059952</v>
      </c>
      <c r="D24" s="11">
        <v>3334210</v>
      </c>
      <c r="E24" s="12">
        <v>31253</v>
      </c>
      <c r="F24" s="11">
        <v>7404</v>
      </c>
      <c r="I24" s="11"/>
    </row>
    <row r="25" spans="1:9">
      <c r="A25" s="7">
        <v>58</v>
      </c>
      <c r="B25" s="4" t="s">
        <v>23</v>
      </c>
      <c r="C25" s="11">
        <v>8815706</v>
      </c>
      <c r="D25" s="11">
        <v>9189196</v>
      </c>
      <c r="E25" s="12">
        <v>89455</v>
      </c>
      <c r="F25" s="11">
        <v>13373</v>
      </c>
      <c r="I25" s="11"/>
    </row>
    <row r="26" spans="1:9">
      <c r="A26" s="7">
        <v>59</v>
      </c>
      <c r="B26" s="4" t="s">
        <v>24</v>
      </c>
      <c r="C26" s="11">
        <v>10252177</v>
      </c>
      <c r="D26" s="11">
        <v>9890715</v>
      </c>
      <c r="E26" s="12">
        <v>350616</v>
      </c>
      <c r="F26" s="11">
        <v>5911</v>
      </c>
      <c r="I26" s="11"/>
    </row>
    <row r="27" spans="1:9">
      <c r="A27" s="7">
        <v>60</v>
      </c>
      <c r="B27" s="4" t="s">
        <v>25</v>
      </c>
      <c r="C27" s="11">
        <v>163439</v>
      </c>
      <c r="D27" s="11">
        <v>178534</v>
      </c>
      <c r="E27" s="12">
        <v>3981</v>
      </c>
      <c r="F27" s="11">
        <v>129</v>
      </c>
      <c r="I27" s="11"/>
    </row>
    <row r="28" spans="1:9">
      <c r="A28" s="7">
        <v>63</v>
      </c>
      <c r="B28" s="4" t="s">
        <v>393</v>
      </c>
      <c r="C28" s="11">
        <v>3760521</v>
      </c>
      <c r="D28" s="11">
        <v>4346184</v>
      </c>
      <c r="E28" s="12">
        <v>134318</v>
      </c>
      <c r="F28" s="11">
        <v>4426</v>
      </c>
      <c r="I28" s="11"/>
    </row>
    <row r="29" spans="1:9">
      <c r="A29" s="7">
        <v>70</v>
      </c>
      <c r="B29" s="4" t="s">
        <v>394</v>
      </c>
      <c r="C29" s="11">
        <v>7224048</v>
      </c>
      <c r="D29" s="11">
        <v>8132681</v>
      </c>
      <c r="E29" s="12">
        <v>153229</v>
      </c>
      <c r="F29" s="11">
        <v>3846</v>
      </c>
      <c r="I29" s="11"/>
    </row>
    <row r="30" spans="1:9">
      <c r="A30" s="7">
        <v>72</v>
      </c>
      <c r="B30" s="4" t="s">
        <v>26</v>
      </c>
      <c r="C30" s="11">
        <v>7333909</v>
      </c>
      <c r="D30" s="11">
        <v>8028467</v>
      </c>
      <c r="E30" s="12">
        <v>116375</v>
      </c>
      <c r="F30" s="11">
        <v>4148</v>
      </c>
      <c r="I30" s="11"/>
    </row>
    <row r="31" spans="1:9">
      <c r="A31" s="7">
        <v>74</v>
      </c>
      <c r="B31" s="4" t="s">
        <v>27</v>
      </c>
      <c r="C31" s="11">
        <v>18827547</v>
      </c>
      <c r="D31" s="11">
        <v>20430593</v>
      </c>
      <c r="E31" s="12">
        <v>306468</v>
      </c>
      <c r="F31" s="11">
        <v>17110</v>
      </c>
      <c r="I31" s="11"/>
    </row>
    <row r="32" spans="1:9">
      <c r="A32" s="7">
        <v>79</v>
      </c>
      <c r="B32" s="4" t="s">
        <v>28</v>
      </c>
      <c r="C32" s="11">
        <v>4400957</v>
      </c>
      <c r="D32" s="11">
        <v>4646378</v>
      </c>
      <c r="E32" s="12">
        <v>162136</v>
      </c>
      <c r="F32" s="11">
        <v>2177</v>
      </c>
      <c r="I32" s="11"/>
    </row>
    <row r="33" spans="1:9">
      <c r="A33" s="7">
        <v>80</v>
      </c>
      <c r="B33" s="4" t="s">
        <v>29</v>
      </c>
      <c r="C33" s="11">
        <v>73831002</v>
      </c>
      <c r="D33" s="11">
        <v>90068247</v>
      </c>
      <c r="E33" s="12">
        <v>2719442</v>
      </c>
      <c r="F33" s="11">
        <v>50015</v>
      </c>
      <c r="I33" s="11"/>
    </row>
    <row r="34" spans="1:9">
      <c r="A34" s="7">
        <v>81</v>
      </c>
      <c r="B34" s="4" t="s">
        <v>395</v>
      </c>
      <c r="C34" s="11">
        <v>2308898</v>
      </c>
      <c r="D34" s="11">
        <v>2608129</v>
      </c>
      <c r="E34" s="12">
        <v>80596</v>
      </c>
      <c r="F34" s="11">
        <v>3347</v>
      </c>
      <c r="I34" s="11"/>
    </row>
    <row r="35" spans="1:9">
      <c r="A35" s="7">
        <v>85</v>
      </c>
      <c r="B35" s="4" t="s">
        <v>30</v>
      </c>
      <c r="C35" s="11">
        <v>8345754</v>
      </c>
      <c r="D35" s="11">
        <v>8428813</v>
      </c>
      <c r="E35" s="12">
        <v>239851</v>
      </c>
      <c r="F35" s="11">
        <v>14678</v>
      </c>
      <c r="I35" s="11"/>
    </row>
    <row r="36" spans="1:9">
      <c r="A36" s="7">
        <v>86</v>
      </c>
      <c r="B36" s="4" t="s">
        <v>31</v>
      </c>
      <c r="C36" s="11">
        <v>8571124</v>
      </c>
      <c r="D36" s="11">
        <v>8973461</v>
      </c>
      <c r="E36" s="12">
        <v>208861</v>
      </c>
      <c r="F36" s="11">
        <v>37701</v>
      </c>
      <c r="I36" s="11"/>
    </row>
    <row r="37" spans="1:9">
      <c r="A37" s="7">
        <v>88</v>
      </c>
      <c r="B37" s="4" t="s">
        <v>32</v>
      </c>
      <c r="C37" s="11">
        <v>114423</v>
      </c>
      <c r="D37" s="11">
        <v>150338</v>
      </c>
      <c r="E37" s="12">
        <v>1308</v>
      </c>
      <c r="F37" s="11">
        <v>0</v>
      </c>
      <c r="I37" s="11"/>
    </row>
    <row r="38" spans="1:9">
      <c r="A38" s="7">
        <v>90</v>
      </c>
      <c r="B38" s="4" t="s">
        <v>33</v>
      </c>
      <c r="C38" s="11">
        <v>27112204</v>
      </c>
      <c r="D38" s="11">
        <v>27306428</v>
      </c>
      <c r="E38" s="12">
        <v>560574</v>
      </c>
      <c r="F38" s="11">
        <v>11507</v>
      </c>
      <c r="I38" s="11"/>
    </row>
    <row r="39" spans="1:9">
      <c r="A39" s="7">
        <v>93</v>
      </c>
      <c r="B39" s="4" t="s">
        <v>34</v>
      </c>
      <c r="C39" s="11">
        <v>337042</v>
      </c>
      <c r="D39" s="11">
        <v>378253</v>
      </c>
      <c r="E39" s="12">
        <v>4207</v>
      </c>
      <c r="F39" s="11">
        <v>10067</v>
      </c>
      <c r="I39" s="11"/>
    </row>
    <row r="40" spans="1:9">
      <c r="A40" s="7">
        <v>96</v>
      </c>
      <c r="B40" s="4" t="s">
        <v>35</v>
      </c>
      <c r="C40" s="11">
        <v>79757</v>
      </c>
      <c r="D40" s="11">
        <v>130004</v>
      </c>
      <c r="E40" s="12">
        <v>2646</v>
      </c>
      <c r="F40" s="11">
        <v>0</v>
      </c>
      <c r="I40" s="11"/>
    </row>
    <row r="41" spans="1:9">
      <c r="A41" s="7">
        <v>98</v>
      </c>
      <c r="B41" s="4" t="s">
        <v>36</v>
      </c>
      <c r="C41" s="11">
        <v>6351447</v>
      </c>
      <c r="D41" s="11">
        <v>7169210</v>
      </c>
      <c r="E41" s="12">
        <v>168938</v>
      </c>
      <c r="F41" s="11">
        <v>3163</v>
      </c>
      <c r="I41" s="11"/>
    </row>
    <row r="42" spans="1:9">
      <c r="A42" s="7">
        <v>106</v>
      </c>
      <c r="B42" s="4" t="s">
        <v>37</v>
      </c>
      <c r="C42" s="11">
        <v>30433139</v>
      </c>
      <c r="D42" s="11">
        <v>29124629</v>
      </c>
      <c r="E42" s="12">
        <v>624880</v>
      </c>
      <c r="F42" s="11">
        <v>34576</v>
      </c>
      <c r="I42" s="11"/>
    </row>
    <row r="43" spans="1:9">
      <c r="A43" s="7">
        <v>109</v>
      </c>
      <c r="B43" s="4" t="s">
        <v>38</v>
      </c>
      <c r="C43" s="11">
        <v>11522866</v>
      </c>
      <c r="D43" s="11">
        <v>12608517</v>
      </c>
      <c r="E43" s="12">
        <v>392068</v>
      </c>
      <c r="F43" s="11">
        <v>7920</v>
      </c>
      <c r="I43" s="11"/>
    </row>
    <row r="44" spans="1:9">
      <c r="A44" s="7">
        <v>114</v>
      </c>
      <c r="B44" s="4" t="s">
        <v>39</v>
      </c>
      <c r="C44" s="11">
        <v>50242372</v>
      </c>
      <c r="D44" s="11">
        <v>54050218</v>
      </c>
      <c r="E44" s="12">
        <v>1250650</v>
      </c>
      <c r="F44" s="11">
        <v>37799</v>
      </c>
      <c r="I44" s="11"/>
    </row>
    <row r="45" spans="1:9">
      <c r="A45" s="7">
        <v>118</v>
      </c>
      <c r="B45" s="4" t="s">
        <v>40</v>
      </c>
      <c r="C45" s="11">
        <v>20504812</v>
      </c>
      <c r="D45" s="11">
        <v>18882735</v>
      </c>
      <c r="E45" s="12">
        <v>568533</v>
      </c>
      <c r="F45" s="11">
        <v>44873</v>
      </c>
      <c r="I45" s="11"/>
    </row>
    <row r="46" spans="1:9">
      <c r="A46" s="7">
        <v>119</v>
      </c>
      <c r="B46" s="4" t="s">
        <v>41</v>
      </c>
      <c r="C46" s="11">
        <v>10278476</v>
      </c>
      <c r="D46" s="11">
        <v>10577859</v>
      </c>
      <c r="E46" s="12">
        <v>163591</v>
      </c>
      <c r="F46" s="11">
        <v>23696</v>
      </c>
      <c r="I46" s="11"/>
    </row>
    <row r="47" spans="1:9">
      <c r="A47" s="7">
        <v>140</v>
      </c>
      <c r="B47" s="4" t="s">
        <v>396</v>
      </c>
      <c r="C47" s="11">
        <v>1956549</v>
      </c>
      <c r="D47" s="11">
        <v>2156934</v>
      </c>
      <c r="E47" s="12">
        <v>64490</v>
      </c>
      <c r="F47" s="11">
        <v>2436</v>
      </c>
      <c r="I47" s="11"/>
    </row>
    <row r="48" spans="1:9">
      <c r="A48" s="7">
        <v>141</v>
      </c>
      <c r="B48" s="4" t="s">
        <v>42</v>
      </c>
      <c r="C48" s="11">
        <v>37548881</v>
      </c>
      <c r="D48" s="11">
        <v>40342706</v>
      </c>
      <c r="E48" s="12">
        <v>975780</v>
      </c>
      <c r="F48" s="11">
        <v>37600</v>
      </c>
      <c r="I48" s="11"/>
    </row>
    <row r="49" spans="1:9">
      <c r="A49" s="7">
        <v>147</v>
      </c>
      <c r="B49" s="4" t="s">
        <v>43</v>
      </c>
      <c r="C49" s="11">
        <v>4155839</v>
      </c>
      <c r="D49" s="11">
        <v>4634939</v>
      </c>
      <c r="E49" s="12">
        <v>154067</v>
      </c>
      <c r="F49" s="11">
        <v>10355</v>
      </c>
      <c r="I49" s="11"/>
    </row>
    <row r="50" spans="1:9">
      <c r="A50" s="7">
        <v>148</v>
      </c>
      <c r="B50" s="4" t="s">
        <v>44</v>
      </c>
      <c r="C50" s="11">
        <v>2969535</v>
      </c>
      <c r="D50" s="11">
        <v>3541925</v>
      </c>
      <c r="E50" s="12">
        <v>42722</v>
      </c>
      <c r="F50" s="11">
        <v>19560</v>
      </c>
      <c r="I50" s="11"/>
    </row>
    <row r="51" spans="1:9">
      <c r="A51" s="7">
        <v>150</v>
      </c>
      <c r="B51" s="4" t="s">
        <v>45</v>
      </c>
      <c r="C51" s="11">
        <v>38468448</v>
      </c>
      <c r="D51" s="11">
        <v>42362316</v>
      </c>
      <c r="E51" s="12">
        <v>566000</v>
      </c>
      <c r="F51" s="11">
        <v>18698</v>
      </c>
      <c r="I51" s="11"/>
    </row>
    <row r="52" spans="1:9">
      <c r="A52" s="7">
        <v>153</v>
      </c>
      <c r="B52" s="4" t="s">
        <v>46</v>
      </c>
      <c r="C52" s="11">
        <v>93417493</v>
      </c>
      <c r="D52" s="11">
        <v>100614538</v>
      </c>
      <c r="E52" s="12">
        <v>1714809</v>
      </c>
      <c r="F52" s="11">
        <v>78519</v>
      </c>
      <c r="I52" s="11"/>
    </row>
    <row r="53" spans="1:9">
      <c r="A53" s="7">
        <v>158</v>
      </c>
      <c r="B53" s="4" t="s">
        <v>47</v>
      </c>
      <c r="C53" s="11">
        <v>4935421</v>
      </c>
      <c r="D53" s="11">
        <v>5152976</v>
      </c>
      <c r="E53" s="12">
        <v>68514</v>
      </c>
      <c r="F53" s="11">
        <v>22106</v>
      </c>
      <c r="I53" s="11"/>
    </row>
    <row r="54" spans="1:9">
      <c r="A54" s="7">
        <v>160</v>
      </c>
      <c r="B54" s="4" t="s">
        <v>48</v>
      </c>
      <c r="C54" s="11">
        <v>12911304</v>
      </c>
      <c r="D54" s="11">
        <v>13246854</v>
      </c>
      <c r="E54" s="12">
        <v>246267</v>
      </c>
      <c r="F54" s="11">
        <v>71185</v>
      </c>
      <c r="I54" s="11"/>
    </row>
    <row r="55" spans="1:9">
      <c r="A55" s="7">
        <v>163</v>
      </c>
      <c r="B55" s="4" t="s">
        <v>49</v>
      </c>
      <c r="C55" s="11">
        <v>6330676</v>
      </c>
      <c r="D55" s="11">
        <v>6505654</v>
      </c>
      <c r="E55" s="12">
        <v>97217</v>
      </c>
      <c r="F55" s="11">
        <v>4186</v>
      </c>
      <c r="I55" s="11"/>
    </row>
    <row r="56" spans="1:9">
      <c r="A56" s="7">
        <v>164</v>
      </c>
      <c r="B56" s="4" t="s">
        <v>50</v>
      </c>
      <c r="C56" s="11">
        <v>34069073</v>
      </c>
      <c r="D56" s="11">
        <v>33915463</v>
      </c>
      <c r="E56" s="12">
        <v>612873</v>
      </c>
      <c r="F56" s="11">
        <v>67108</v>
      </c>
      <c r="I56" s="11"/>
    </row>
    <row r="57" spans="1:9">
      <c r="A57" s="7">
        <v>166</v>
      </c>
      <c r="B57" s="4" t="s">
        <v>51</v>
      </c>
      <c r="C57" s="11">
        <v>11227568</v>
      </c>
      <c r="D57" s="11">
        <v>11976132</v>
      </c>
      <c r="E57" s="12">
        <v>203611</v>
      </c>
      <c r="F57" s="11">
        <v>6758</v>
      </c>
      <c r="I57" s="11"/>
    </row>
    <row r="58" spans="1:9">
      <c r="A58" s="7">
        <v>168</v>
      </c>
      <c r="B58" s="4" t="s">
        <v>52</v>
      </c>
      <c r="C58" s="11">
        <v>5073896</v>
      </c>
      <c r="D58" s="11">
        <v>5349140</v>
      </c>
      <c r="E58" s="12">
        <v>94514</v>
      </c>
      <c r="F58" s="11">
        <v>10889</v>
      </c>
      <c r="I58" s="11"/>
    </row>
    <row r="59" spans="1:9">
      <c r="A59" s="7">
        <v>171</v>
      </c>
      <c r="B59" s="4" t="s">
        <v>53</v>
      </c>
      <c r="C59" s="11">
        <v>13023362</v>
      </c>
      <c r="D59" s="11">
        <v>13315073</v>
      </c>
      <c r="E59" s="12">
        <v>286255</v>
      </c>
      <c r="F59" s="11">
        <v>27018</v>
      </c>
      <c r="I59" s="11"/>
    </row>
    <row r="60" spans="1:9">
      <c r="A60" s="7">
        <v>173</v>
      </c>
      <c r="B60" s="4" t="s">
        <v>54</v>
      </c>
      <c r="C60" s="11">
        <v>8363960</v>
      </c>
      <c r="D60" s="11">
        <v>8185166</v>
      </c>
      <c r="E60" s="12">
        <v>116959</v>
      </c>
      <c r="F60" s="11">
        <v>16260</v>
      </c>
      <c r="I60" s="11"/>
    </row>
    <row r="61" spans="1:9">
      <c r="A61" s="7">
        <v>175</v>
      </c>
      <c r="B61" s="4" t="s">
        <v>55</v>
      </c>
      <c r="C61" s="11">
        <v>3012679</v>
      </c>
      <c r="D61" s="11">
        <v>3461952</v>
      </c>
      <c r="E61" s="12">
        <v>57740</v>
      </c>
      <c r="F61" s="11">
        <v>16322</v>
      </c>
      <c r="I61" s="11"/>
    </row>
    <row r="62" spans="1:9">
      <c r="A62" s="7">
        <v>177</v>
      </c>
      <c r="B62" s="4" t="s">
        <v>56</v>
      </c>
      <c r="C62" s="11">
        <v>5774557</v>
      </c>
      <c r="D62" s="11">
        <v>5689595</v>
      </c>
      <c r="E62" s="12">
        <v>123201</v>
      </c>
      <c r="F62" s="11">
        <v>6930</v>
      </c>
      <c r="I62" s="11"/>
    </row>
    <row r="63" spans="1:9">
      <c r="A63" s="7">
        <v>180</v>
      </c>
      <c r="B63" s="4" t="s">
        <v>57</v>
      </c>
      <c r="C63" s="11">
        <v>1610290</v>
      </c>
      <c r="D63" s="11">
        <v>2078107</v>
      </c>
      <c r="E63" s="12">
        <v>14052</v>
      </c>
      <c r="F63" s="11">
        <v>2599</v>
      </c>
      <c r="I63" s="11"/>
    </row>
    <row r="64" spans="1:9">
      <c r="A64" s="7">
        <v>183</v>
      </c>
      <c r="B64" s="4" t="s">
        <v>58</v>
      </c>
      <c r="C64" s="11">
        <v>1955280</v>
      </c>
      <c r="D64" s="11">
        <v>2298458</v>
      </c>
      <c r="E64" s="12">
        <v>57208</v>
      </c>
      <c r="F64" s="11">
        <v>8731</v>
      </c>
      <c r="I64" s="11"/>
    </row>
    <row r="65" spans="1:9">
      <c r="A65" s="7">
        <v>184</v>
      </c>
      <c r="B65" s="4" t="s">
        <v>59</v>
      </c>
      <c r="C65" s="11">
        <v>1636074</v>
      </c>
      <c r="D65" s="11">
        <v>1834452</v>
      </c>
      <c r="E65" s="12">
        <v>38905</v>
      </c>
      <c r="F65" s="11">
        <v>27093</v>
      </c>
      <c r="I65" s="11"/>
    </row>
    <row r="66" spans="1:9">
      <c r="A66" s="7">
        <v>189</v>
      </c>
      <c r="B66" s="4" t="s">
        <v>60</v>
      </c>
      <c r="C66" s="11">
        <v>3004663</v>
      </c>
      <c r="D66" s="11">
        <v>3073642</v>
      </c>
      <c r="E66" s="12">
        <v>19355</v>
      </c>
      <c r="F66" s="11">
        <v>6384</v>
      </c>
      <c r="I66" s="11"/>
    </row>
    <row r="67" spans="1:9">
      <c r="A67" s="7">
        <v>193</v>
      </c>
      <c r="B67" s="4" t="s">
        <v>61</v>
      </c>
      <c r="C67" s="11">
        <v>46311344</v>
      </c>
      <c r="D67" s="11">
        <v>52029418</v>
      </c>
      <c r="E67" s="12">
        <v>1094398</v>
      </c>
      <c r="F67" s="11">
        <v>31025</v>
      </c>
      <c r="I67" s="11"/>
    </row>
    <row r="68" spans="1:9">
      <c r="A68" s="7">
        <v>196</v>
      </c>
      <c r="B68" s="4" t="s">
        <v>397</v>
      </c>
      <c r="C68" s="11">
        <v>3350765</v>
      </c>
      <c r="D68" s="11">
        <v>3602971</v>
      </c>
      <c r="E68" s="12">
        <v>70276</v>
      </c>
      <c r="F68" s="11">
        <v>2073</v>
      </c>
      <c r="I68" s="11"/>
    </row>
    <row r="69" spans="1:9">
      <c r="A69" s="7">
        <v>197</v>
      </c>
      <c r="B69" s="4" t="s">
        <v>62</v>
      </c>
      <c r="C69" s="11">
        <v>4273319</v>
      </c>
      <c r="D69" s="11">
        <v>4840780</v>
      </c>
      <c r="E69" s="12">
        <v>106172</v>
      </c>
      <c r="F69" s="11">
        <v>1531</v>
      </c>
      <c r="I69" s="11"/>
    </row>
    <row r="70" spans="1:9">
      <c r="A70" s="7">
        <v>200</v>
      </c>
      <c r="B70" s="4" t="s">
        <v>63</v>
      </c>
      <c r="C70" s="11">
        <v>47570051</v>
      </c>
      <c r="D70" s="11">
        <v>53546412</v>
      </c>
      <c r="E70" s="12">
        <v>1283821</v>
      </c>
      <c r="F70" s="11">
        <v>14624</v>
      </c>
      <c r="I70" s="11"/>
    </row>
    <row r="71" spans="1:9">
      <c r="A71" s="7">
        <v>202</v>
      </c>
      <c r="B71" s="4" t="s">
        <v>64</v>
      </c>
      <c r="C71" s="11">
        <v>100226356</v>
      </c>
      <c r="D71" s="11">
        <v>114663576</v>
      </c>
      <c r="E71" s="12">
        <v>2047472</v>
      </c>
      <c r="F71" s="11">
        <v>49259</v>
      </c>
      <c r="I71" s="11"/>
    </row>
    <row r="72" spans="1:9">
      <c r="A72" s="7">
        <v>203</v>
      </c>
      <c r="B72" s="4" t="s">
        <v>65</v>
      </c>
      <c r="C72" s="11">
        <v>7505723</v>
      </c>
      <c r="D72" s="11">
        <v>8375756</v>
      </c>
      <c r="E72" s="12">
        <v>225799</v>
      </c>
      <c r="F72" s="11">
        <v>12595</v>
      </c>
      <c r="I72" s="11"/>
    </row>
    <row r="73" spans="1:9">
      <c r="A73" s="7">
        <v>209</v>
      </c>
      <c r="B73" s="4" t="s">
        <v>66</v>
      </c>
      <c r="C73" s="11">
        <v>5494936</v>
      </c>
      <c r="D73" s="11">
        <v>5917470</v>
      </c>
      <c r="E73" s="12">
        <v>275061</v>
      </c>
      <c r="F73" s="11">
        <v>11588</v>
      </c>
      <c r="I73" s="11"/>
    </row>
    <row r="74" spans="1:9">
      <c r="A74" s="7">
        <v>213</v>
      </c>
      <c r="B74" s="4" t="s">
        <v>67</v>
      </c>
      <c r="C74" s="11">
        <v>4125126</v>
      </c>
      <c r="D74" s="11">
        <v>4590056</v>
      </c>
      <c r="E74" s="12">
        <v>158838</v>
      </c>
      <c r="F74" s="11">
        <v>3712</v>
      </c>
      <c r="I74" s="11"/>
    </row>
    <row r="75" spans="1:9">
      <c r="A75" s="7">
        <v>214</v>
      </c>
      <c r="B75" s="4" t="s">
        <v>68</v>
      </c>
      <c r="C75" s="11">
        <v>3031115</v>
      </c>
      <c r="D75" s="11">
        <v>3340555</v>
      </c>
      <c r="E75" s="12">
        <v>58320</v>
      </c>
      <c r="F75" s="11">
        <v>3147</v>
      </c>
      <c r="I75" s="11"/>
    </row>
    <row r="76" spans="1:9">
      <c r="A76" s="7">
        <v>216</v>
      </c>
      <c r="B76" s="4" t="s">
        <v>69</v>
      </c>
      <c r="C76" s="11">
        <v>7563311</v>
      </c>
      <c r="D76" s="11">
        <v>7952272</v>
      </c>
      <c r="E76" s="12">
        <v>168501</v>
      </c>
      <c r="F76" s="11">
        <v>10571</v>
      </c>
      <c r="I76" s="11"/>
    </row>
    <row r="77" spans="1:9">
      <c r="A77" s="7">
        <v>221</v>
      </c>
      <c r="B77" s="4" t="s">
        <v>70</v>
      </c>
      <c r="C77" s="11">
        <v>4611939</v>
      </c>
      <c r="D77" s="11">
        <v>4513343</v>
      </c>
      <c r="E77" s="12">
        <v>46890</v>
      </c>
      <c r="F77" s="11">
        <v>264</v>
      </c>
      <c r="I77" s="11"/>
    </row>
    <row r="78" spans="1:9">
      <c r="A78" s="7">
        <v>222</v>
      </c>
      <c r="B78" s="4" t="s">
        <v>71</v>
      </c>
      <c r="C78" s="11">
        <v>17711194</v>
      </c>
      <c r="D78" s="11">
        <v>18551734</v>
      </c>
      <c r="E78" s="12">
        <v>271054</v>
      </c>
      <c r="F78" s="11">
        <v>24437</v>
      </c>
      <c r="I78" s="11"/>
    </row>
    <row r="79" spans="1:9">
      <c r="A79" s="7">
        <v>225</v>
      </c>
      <c r="B79" s="4" t="s">
        <v>72</v>
      </c>
      <c r="C79" s="11">
        <v>3564466</v>
      </c>
      <c r="D79" s="11">
        <v>3885712</v>
      </c>
      <c r="E79" s="12">
        <v>37529</v>
      </c>
      <c r="F79" s="11">
        <v>8522</v>
      </c>
      <c r="I79" s="11"/>
    </row>
    <row r="80" spans="1:9">
      <c r="A80" s="7">
        <v>226</v>
      </c>
      <c r="B80" s="4" t="s">
        <v>73</v>
      </c>
      <c r="C80" s="11">
        <v>5713371</v>
      </c>
      <c r="D80" s="11">
        <v>6427716</v>
      </c>
      <c r="E80" s="12">
        <v>266644</v>
      </c>
      <c r="F80" s="11">
        <v>7230</v>
      </c>
      <c r="I80" s="11"/>
    </row>
    <row r="81" spans="1:9">
      <c r="A81" s="7">
        <v>228</v>
      </c>
      <c r="B81" s="4" t="s">
        <v>74</v>
      </c>
      <c r="C81" s="11">
        <v>23266809</v>
      </c>
      <c r="D81" s="11">
        <v>26901341</v>
      </c>
      <c r="E81" s="12">
        <v>411212</v>
      </c>
      <c r="F81" s="11">
        <v>26022</v>
      </c>
      <c r="I81" s="11"/>
    </row>
    <row r="82" spans="1:9">
      <c r="A82" s="7">
        <v>230</v>
      </c>
      <c r="B82" s="4" t="s">
        <v>75</v>
      </c>
      <c r="C82" s="11">
        <v>3142201</v>
      </c>
      <c r="D82" s="11">
        <v>3560044</v>
      </c>
      <c r="E82" s="12">
        <v>78152</v>
      </c>
      <c r="F82" s="11">
        <v>12107</v>
      </c>
      <c r="I82" s="11"/>
    </row>
    <row r="83" spans="1:9">
      <c r="A83" s="7">
        <v>232</v>
      </c>
      <c r="B83" s="4" t="s">
        <v>76</v>
      </c>
      <c r="C83" s="11">
        <v>6108510</v>
      </c>
      <c r="D83" s="11">
        <v>6352993</v>
      </c>
      <c r="E83" s="12">
        <v>185449</v>
      </c>
      <c r="F83" s="11">
        <v>5411</v>
      </c>
      <c r="I83" s="11"/>
    </row>
    <row r="84" spans="1:9">
      <c r="A84" s="7">
        <v>233</v>
      </c>
      <c r="B84" s="4" t="s">
        <v>77</v>
      </c>
      <c r="C84" s="11">
        <v>4264141</v>
      </c>
      <c r="D84" s="11">
        <v>4952485</v>
      </c>
      <c r="E84" s="12">
        <v>120178</v>
      </c>
      <c r="F84" s="11">
        <v>8886</v>
      </c>
      <c r="I84" s="11"/>
    </row>
    <row r="85" spans="1:9">
      <c r="A85" s="7">
        <v>236</v>
      </c>
      <c r="B85" s="4" t="s">
        <v>78</v>
      </c>
      <c r="C85" s="11">
        <v>3572995</v>
      </c>
      <c r="D85" s="11">
        <v>3812672</v>
      </c>
      <c r="E85" s="12">
        <v>96968</v>
      </c>
      <c r="F85" s="11">
        <v>7805</v>
      </c>
      <c r="I85" s="11"/>
    </row>
    <row r="86" spans="1:9">
      <c r="A86" s="7">
        <v>243</v>
      </c>
      <c r="B86" s="4" t="s">
        <v>79</v>
      </c>
      <c r="C86" s="11">
        <v>11497680</v>
      </c>
      <c r="D86" s="11">
        <v>12416607</v>
      </c>
      <c r="E86" s="12">
        <v>350566</v>
      </c>
      <c r="F86" s="11">
        <v>15742</v>
      </c>
      <c r="I86" s="11"/>
    </row>
    <row r="87" spans="1:9">
      <c r="A87" s="7">
        <v>244</v>
      </c>
      <c r="B87" s="4" t="s">
        <v>80</v>
      </c>
      <c r="C87" s="11">
        <v>1566300</v>
      </c>
      <c r="D87" s="11">
        <v>1756599</v>
      </c>
      <c r="E87" s="12">
        <v>49909</v>
      </c>
      <c r="F87" s="11">
        <v>607</v>
      </c>
      <c r="I87" s="11"/>
    </row>
    <row r="88" spans="1:9">
      <c r="A88" s="7">
        <v>246</v>
      </c>
      <c r="B88" s="4" t="s">
        <v>81</v>
      </c>
      <c r="C88" s="11">
        <v>2190415</v>
      </c>
      <c r="D88" s="11">
        <v>2835608</v>
      </c>
      <c r="E88" s="12">
        <v>41737</v>
      </c>
      <c r="F88" s="11">
        <v>1842</v>
      </c>
      <c r="I88" s="11"/>
    </row>
    <row r="89" spans="1:9">
      <c r="A89" s="7">
        <v>252</v>
      </c>
      <c r="B89" s="4" t="s">
        <v>82</v>
      </c>
      <c r="C89" s="11">
        <v>3208571</v>
      </c>
      <c r="D89" s="11">
        <v>3923185</v>
      </c>
      <c r="E89" s="12">
        <v>97548</v>
      </c>
      <c r="F89" s="11">
        <v>7489</v>
      </c>
      <c r="I89" s="11"/>
    </row>
    <row r="90" spans="1:9">
      <c r="A90" s="7">
        <v>262</v>
      </c>
      <c r="B90" s="4" t="s">
        <v>83</v>
      </c>
      <c r="C90" s="11">
        <v>5714206</v>
      </c>
      <c r="D90" s="11">
        <v>6897794</v>
      </c>
      <c r="E90" s="12">
        <v>165665</v>
      </c>
      <c r="F90" s="11">
        <v>17994</v>
      </c>
      <c r="I90" s="11"/>
    </row>
    <row r="91" spans="1:9">
      <c r="A91" s="7">
        <v>263</v>
      </c>
      <c r="B91" s="4" t="s">
        <v>84</v>
      </c>
      <c r="C91" s="11">
        <v>3276660</v>
      </c>
      <c r="D91" s="11">
        <v>3531545</v>
      </c>
      <c r="E91" s="12">
        <v>78374</v>
      </c>
      <c r="F91" s="11">
        <v>6080</v>
      </c>
      <c r="I91" s="11"/>
    </row>
    <row r="92" spans="1:9">
      <c r="A92" s="7">
        <v>267</v>
      </c>
      <c r="B92" s="4" t="s">
        <v>85</v>
      </c>
      <c r="C92" s="11">
        <v>5910691</v>
      </c>
      <c r="D92" s="11">
        <v>5998106</v>
      </c>
      <c r="E92" s="12">
        <v>111940</v>
      </c>
      <c r="F92" s="11">
        <v>8656</v>
      </c>
      <c r="I92" s="11"/>
    </row>
    <row r="93" spans="1:9">
      <c r="A93" s="7">
        <v>268</v>
      </c>
      <c r="B93" s="4" t="s">
        <v>86</v>
      </c>
      <c r="C93" s="11">
        <v>95733450</v>
      </c>
      <c r="D93" s="11">
        <v>110409318</v>
      </c>
      <c r="E93" s="12">
        <v>1685769</v>
      </c>
      <c r="F93" s="11">
        <v>68225</v>
      </c>
      <c r="I93" s="11"/>
    </row>
    <row r="94" spans="1:9">
      <c r="A94" s="7">
        <v>269</v>
      </c>
      <c r="B94" s="4" t="s">
        <v>87</v>
      </c>
      <c r="C94" s="11">
        <v>3456045</v>
      </c>
      <c r="D94" s="11">
        <v>4335477</v>
      </c>
      <c r="E94" s="12">
        <v>25327</v>
      </c>
      <c r="F94" s="11">
        <v>3869</v>
      </c>
      <c r="I94" s="11"/>
    </row>
    <row r="95" spans="1:9">
      <c r="A95" s="7">
        <v>273</v>
      </c>
      <c r="B95" s="4" t="s">
        <v>88</v>
      </c>
      <c r="C95" s="11">
        <v>3129886</v>
      </c>
      <c r="D95" s="11">
        <v>3226337</v>
      </c>
      <c r="E95" s="12">
        <v>122430</v>
      </c>
      <c r="F95" s="11">
        <v>25123</v>
      </c>
      <c r="I95" s="11"/>
    </row>
    <row r="96" spans="1:9">
      <c r="A96" s="7">
        <v>274</v>
      </c>
      <c r="B96" s="4" t="s">
        <v>89</v>
      </c>
      <c r="C96" s="11">
        <v>7372924</v>
      </c>
      <c r="D96" s="11">
        <v>9253129</v>
      </c>
      <c r="E96" s="12">
        <v>255380</v>
      </c>
      <c r="F96" s="11">
        <v>10386</v>
      </c>
      <c r="I96" s="11"/>
    </row>
    <row r="97" spans="1:9">
      <c r="A97" s="7">
        <v>275</v>
      </c>
      <c r="B97" s="4" t="s">
        <v>90</v>
      </c>
      <c r="C97" s="11">
        <v>13230529</v>
      </c>
      <c r="D97" s="11">
        <v>15206382</v>
      </c>
      <c r="E97" s="12">
        <v>309795</v>
      </c>
      <c r="F97" s="11">
        <v>34369</v>
      </c>
      <c r="I97" s="11"/>
    </row>
    <row r="98" spans="1:9">
      <c r="A98" s="7">
        <v>277</v>
      </c>
      <c r="B98" s="4" t="s">
        <v>91</v>
      </c>
      <c r="C98" s="11">
        <v>93525</v>
      </c>
      <c r="D98" s="11">
        <v>78683</v>
      </c>
      <c r="E98" s="12">
        <v>4351</v>
      </c>
      <c r="F98" s="11">
        <v>0</v>
      </c>
      <c r="I98" s="11"/>
    </row>
    <row r="99" spans="1:9">
      <c r="A99" s="7">
        <v>279</v>
      </c>
      <c r="B99" s="4" t="s">
        <v>92</v>
      </c>
      <c r="C99" s="11">
        <v>838432</v>
      </c>
      <c r="D99" s="11">
        <v>1003462</v>
      </c>
      <c r="E99" s="12">
        <v>20044</v>
      </c>
      <c r="F99" s="11">
        <v>4529</v>
      </c>
      <c r="I99" s="11"/>
    </row>
    <row r="100" spans="1:9">
      <c r="A100" s="7">
        <v>281</v>
      </c>
      <c r="B100" s="4" t="s">
        <v>93</v>
      </c>
      <c r="C100" s="11">
        <v>15648722</v>
      </c>
      <c r="D100" s="11">
        <v>17889427</v>
      </c>
      <c r="E100" s="12">
        <v>385865</v>
      </c>
      <c r="F100" s="11">
        <v>19410</v>
      </c>
      <c r="I100" s="11"/>
    </row>
    <row r="101" spans="1:9">
      <c r="A101" s="7">
        <v>285</v>
      </c>
      <c r="B101" s="4" t="s">
        <v>94</v>
      </c>
      <c r="C101" s="11">
        <v>3582219</v>
      </c>
      <c r="D101" s="11">
        <v>4149376</v>
      </c>
      <c r="E101" s="12">
        <v>130968</v>
      </c>
      <c r="F101" s="11">
        <v>665</v>
      </c>
      <c r="I101" s="11"/>
    </row>
    <row r="102" spans="1:9">
      <c r="A102" s="7">
        <v>289</v>
      </c>
      <c r="B102" s="4" t="s">
        <v>95</v>
      </c>
      <c r="C102" s="11">
        <v>10462103</v>
      </c>
      <c r="D102" s="11">
        <v>10340584</v>
      </c>
      <c r="E102" s="12">
        <v>332771</v>
      </c>
      <c r="F102" s="11">
        <v>3074</v>
      </c>
      <c r="I102" s="11"/>
    </row>
    <row r="103" spans="1:9">
      <c r="A103" s="7">
        <v>293</v>
      </c>
      <c r="B103" s="4" t="s">
        <v>96</v>
      </c>
      <c r="C103" s="11">
        <v>5445241</v>
      </c>
      <c r="D103" s="11">
        <v>5253726</v>
      </c>
      <c r="E103" s="12">
        <v>116950</v>
      </c>
      <c r="F103" s="11">
        <v>2857</v>
      </c>
      <c r="I103" s="11"/>
    </row>
    <row r="104" spans="1:9">
      <c r="A104" s="7">
        <v>294</v>
      </c>
      <c r="B104" s="4" t="s">
        <v>97</v>
      </c>
      <c r="C104" s="11">
        <v>8708908</v>
      </c>
      <c r="D104" s="11">
        <v>8504938</v>
      </c>
      <c r="E104" s="12">
        <v>148058</v>
      </c>
      <c r="F104" s="11">
        <v>12668</v>
      </c>
      <c r="I104" s="11"/>
    </row>
    <row r="105" spans="1:9">
      <c r="A105" s="7">
        <v>296</v>
      </c>
      <c r="B105" s="4" t="s">
        <v>98</v>
      </c>
      <c r="C105" s="11">
        <v>9974627</v>
      </c>
      <c r="D105" s="11">
        <v>10418573</v>
      </c>
      <c r="E105" s="12">
        <v>263561</v>
      </c>
      <c r="F105" s="11">
        <v>9255</v>
      </c>
      <c r="I105" s="11"/>
    </row>
    <row r="106" spans="1:9">
      <c r="A106" s="7">
        <v>297</v>
      </c>
      <c r="B106" s="4" t="s">
        <v>99</v>
      </c>
      <c r="C106" s="11">
        <v>4640922</v>
      </c>
      <c r="D106" s="11">
        <v>4802901</v>
      </c>
      <c r="E106" s="12">
        <v>102486</v>
      </c>
      <c r="F106" s="11">
        <v>15328</v>
      </c>
      <c r="I106" s="11"/>
    </row>
    <row r="107" spans="1:9">
      <c r="A107" s="7">
        <v>299</v>
      </c>
      <c r="B107" s="4" t="s">
        <v>100</v>
      </c>
      <c r="C107" s="11">
        <v>8223441</v>
      </c>
      <c r="D107" s="11">
        <v>9339688</v>
      </c>
      <c r="E107" s="12">
        <v>186891</v>
      </c>
      <c r="F107" s="11">
        <v>7205</v>
      </c>
      <c r="I107" s="11"/>
    </row>
    <row r="108" spans="1:9">
      <c r="A108" s="7">
        <v>301</v>
      </c>
      <c r="B108" s="4" t="s">
        <v>101</v>
      </c>
      <c r="C108" s="11">
        <v>19346168</v>
      </c>
      <c r="D108" s="11">
        <v>23233007</v>
      </c>
      <c r="E108" s="12">
        <v>731691</v>
      </c>
      <c r="F108" s="11">
        <v>53210</v>
      </c>
      <c r="I108" s="11"/>
    </row>
    <row r="109" spans="1:9">
      <c r="A109" s="7">
        <v>302</v>
      </c>
      <c r="B109" s="4" t="s">
        <v>102</v>
      </c>
      <c r="C109" s="11">
        <v>3880387</v>
      </c>
      <c r="D109" s="11">
        <v>3950484</v>
      </c>
      <c r="E109" s="12">
        <v>76907</v>
      </c>
      <c r="F109" s="11">
        <v>2882</v>
      </c>
      <c r="I109" s="11"/>
    </row>
    <row r="110" spans="1:9">
      <c r="A110" s="7">
        <v>303</v>
      </c>
      <c r="B110" s="4" t="s">
        <v>103</v>
      </c>
      <c r="C110" s="11">
        <v>9741694</v>
      </c>
      <c r="D110" s="11">
        <v>9424851</v>
      </c>
      <c r="E110" s="12">
        <v>207261</v>
      </c>
      <c r="F110" s="11">
        <v>31376</v>
      </c>
      <c r="I110" s="11"/>
    </row>
    <row r="111" spans="1:9">
      <c r="A111" s="7">
        <v>304</v>
      </c>
      <c r="B111" s="4" t="s">
        <v>104</v>
      </c>
      <c r="C111" s="11">
        <v>1557450</v>
      </c>
      <c r="D111" s="11">
        <v>1674358</v>
      </c>
      <c r="E111" s="12">
        <v>30999</v>
      </c>
      <c r="F111" s="11">
        <v>3530</v>
      </c>
      <c r="I111" s="11"/>
    </row>
    <row r="112" spans="1:9">
      <c r="A112" s="7">
        <v>307</v>
      </c>
      <c r="B112" s="4" t="s">
        <v>105</v>
      </c>
      <c r="C112" s="11">
        <v>45683453</v>
      </c>
      <c r="D112" s="11">
        <v>48846640</v>
      </c>
      <c r="E112" s="12">
        <v>983714</v>
      </c>
      <c r="F112" s="11">
        <v>41420</v>
      </c>
      <c r="I112" s="11"/>
    </row>
    <row r="113" spans="1:9">
      <c r="A113" s="7">
        <v>308</v>
      </c>
      <c r="B113" s="4" t="s">
        <v>106</v>
      </c>
      <c r="C113" s="11">
        <v>4837077</v>
      </c>
      <c r="D113" s="11">
        <v>5266054</v>
      </c>
      <c r="E113" s="12">
        <v>112211</v>
      </c>
      <c r="F113" s="11">
        <v>8196</v>
      </c>
      <c r="I113" s="11"/>
    </row>
    <row r="114" spans="1:9">
      <c r="A114" s="7">
        <v>310</v>
      </c>
      <c r="B114" s="4" t="s">
        <v>107</v>
      </c>
      <c r="C114" s="11">
        <v>7686402</v>
      </c>
      <c r="D114" s="11">
        <v>9238519</v>
      </c>
      <c r="E114" s="12">
        <v>238095</v>
      </c>
      <c r="F114" s="11">
        <v>15155</v>
      </c>
      <c r="I114" s="11"/>
    </row>
    <row r="115" spans="1:9">
      <c r="A115" s="7">
        <v>312</v>
      </c>
      <c r="B115" s="4" t="s">
        <v>108</v>
      </c>
      <c r="C115" s="11">
        <v>1655221</v>
      </c>
      <c r="D115" s="11">
        <v>2104855</v>
      </c>
      <c r="E115" s="12">
        <v>20459</v>
      </c>
      <c r="F115" s="11">
        <v>2947</v>
      </c>
      <c r="I115" s="11"/>
    </row>
    <row r="116" spans="1:9">
      <c r="A116" s="7">
        <v>313</v>
      </c>
      <c r="B116" s="4" t="s">
        <v>109</v>
      </c>
      <c r="C116" s="11">
        <v>2061119</v>
      </c>
      <c r="D116" s="11">
        <v>2379195</v>
      </c>
      <c r="E116" s="12">
        <v>79870</v>
      </c>
      <c r="F116" s="11">
        <v>2979</v>
      </c>
      <c r="I116" s="11"/>
    </row>
    <row r="117" spans="1:9">
      <c r="A117" s="7">
        <v>317</v>
      </c>
      <c r="B117" s="4" t="s">
        <v>110</v>
      </c>
      <c r="C117" s="11">
        <v>1019504</v>
      </c>
      <c r="D117" s="11">
        <v>1230204</v>
      </c>
      <c r="E117" s="12">
        <v>13053</v>
      </c>
      <c r="F117" s="11">
        <v>1381</v>
      </c>
      <c r="I117" s="11"/>
    </row>
    <row r="118" spans="1:9">
      <c r="A118" s="7">
        <v>321</v>
      </c>
      <c r="B118" s="4" t="s">
        <v>111</v>
      </c>
      <c r="C118" s="11">
        <v>6750329</v>
      </c>
      <c r="D118" s="11">
        <v>8258373</v>
      </c>
      <c r="E118" s="12">
        <v>110751</v>
      </c>
      <c r="F118" s="11">
        <v>18159</v>
      </c>
      <c r="I118" s="11"/>
    </row>
    <row r="119" spans="1:9">
      <c r="A119" s="7">
        <v>327</v>
      </c>
      <c r="B119" s="4" t="s">
        <v>112</v>
      </c>
      <c r="C119" s="11">
        <v>3658135</v>
      </c>
      <c r="D119" s="11">
        <v>4433285</v>
      </c>
      <c r="E119" s="12">
        <v>118735</v>
      </c>
      <c r="F119" s="11">
        <v>6919</v>
      </c>
      <c r="I119" s="11"/>
    </row>
    <row r="120" spans="1:9">
      <c r="A120" s="7">
        <v>331</v>
      </c>
      <c r="B120" s="4" t="s">
        <v>113</v>
      </c>
      <c r="C120" s="11">
        <v>1653473</v>
      </c>
      <c r="D120" s="11">
        <v>1761454</v>
      </c>
      <c r="E120" s="12">
        <v>21047</v>
      </c>
      <c r="F120" s="11">
        <v>1634</v>
      </c>
      <c r="I120" s="11"/>
    </row>
    <row r="121" spans="1:9">
      <c r="A121" s="7">
        <v>335</v>
      </c>
      <c r="B121" s="4" t="s">
        <v>114</v>
      </c>
      <c r="C121" s="11">
        <v>1331750</v>
      </c>
      <c r="D121" s="11">
        <v>1476931</v>
      </c>
      <c r="E121" s="12">
        <v>11286</v>
      </c>
      <c r="F121" s="11">
        <v>997</v>
      </c>
      <c r="I121" s="11"/>
    </row>
    <row r="122" spans="1:9">
      <c r="A122" s="7">
        <v>339</v>
      </c>
      <c r="B122" s="4" t="s">
        <v>115</v>
      </c>
      <c r="C122" s="11">
        <v>456991</v>
      </c>
      <c r="D122" s="11">
        <v>477888</v>
      </c>
      <c r="E122" s="12">
        <v>35801</v>
      </c>
      <c r="F122" s="11">
        <v>0</v>
      </c>
      <c r="I122" s="11"/>
    </row>
    <row r="123" spans="1:9">
      <c r="A123" s="7">
        <v>340</v>
      </c>
      <c r="B123" s="4" t="s">
        <v>116</v>
      </c>
      <c r="C123" s="11">
        <v>3956959</v>
      </c>
      <c r="D123" s="11">
        <v>3865963</v>
      </c>
      <c r="E123" s="12">
        <v>80681</v>
      </c>
      <c r="F123" s="11">
        <v>6233</v>
      </c>
      <c r="I123" s="11"/>
    </row>
    <row r="124" spans="1:9">
      <c r="A124" s="7">
        <v>342</v>
      </c>
      <c r="B124" s="4" t="s">
        <v>117</v>
      </c>
      <c r="C124" s="11">
        <v>9706187</v>
      </c>
      <c r="D124" s="11">
        <v>10953156</v>
      </c>
      <c r="E124" s="12">
        <v>244598</v>
      </c>
      <c r="F124" s="11">
        <v>9557</v>
      </c>
      <c r="I124" s="11"/>
    </row>
    <row r="125" spans="1:9">
      <c r="A125" s="7">
        <v>344</v>
      </c>
      <c r="B125" s="4" t="s">
        <v>118</v>
      </c>
      <c r="C125" s="11">
        <v>127750490</v>
      </c>
      <c r="D125" s="11">
        <v>152594478</v>
      </c>
      <c r="E125" s="12">
        <v>4770832</v>
      </c>
      <c r="F125" s="11">
        <v>125945</v>
      </c>
      <c r="I125" s="11"/>
    </row>
    <row r="126" spans="1:9">
      <c r="A126" s="7">
        <v>345</v>
      </c>
      <c r="B126" s="4" t="s">
        <v>119</v>
      </c>
      <c r="C126" s="11">
        <v>18706755</v>
      </c>
      <c r="D126" s="11">
        <v>19017909</v>
      </c>
      <c r="E126" s="12">
        <v>473451</v>
      </c>
      <c r="F126" s="11">
        <v>10000</v>
      </c>
      <c r="I126" s="11"/>
    </row>
    <row r="127" spans="1:9">
      <c r="A127" s="7">
        <v>351</v>
      </c>
      <c r="B127" s="4" t="s">
        <v>120</v>
      </c>
      <c r="C127" s="11">
        <v>1327815</v>
      </c>
      <c r="D127" s="11">
        <v>1553572</v>
      </c>
      <c r="E127" s="12">
        <v>18000</v>
      </c>
      <c r="F127" s="11">
        <v>492</v>
      </c>
      <c r="I127" s="11"/>
    </row>
    <row r="128" spans="1:9">
      <c r="A128" s="7">
        <v>352</v>
      </c>
      <c r="B128" s="4" t="s">
        <v>121</v>
      </c>
      <c r="C128" s="11">
        <v>3677741</v>
      </c>
      <c r="D128" s="11">
        <v>3852439</v>
      </c>
      <c r="E128" s="12">
        <v>53042</v>
      </c>
      <c r="F128" s="11">
        <v>9389</v>
      </c>
      <c r="I128" s="11"/>
    </row>
    <row r="129" spans="1:9">
      <c r="A129" s="7">
        <v>353</v>
      </c>
      <c r="B129" s="4" t="s">
        <v>122</v>
      </c>
      <c r="C129" s="11">
        <v>6702074</v>
      </c>
      <c r="D129" s="11">
        <v>7334235</v>
      </c>
      <c r="E129" s="12">
        <v>202672</v>
      </c>
      <c r="F129" s="11">
        <v>3777</v>
      </c>
      <c r="I129" s="11"/>
    </row>
    <row r="130" spans="1:9">
      <c r="A130" s="7">
        <v>355</v>
      </c>
      <c r="B130" s="4" t="s">
        <v>123</v>
      </c>
      <c r="C130" s="11">
        <v>17338071</v>
      </c>
      <c r="D130" s="11">
        <v>19578697</v>
      </c>
      <c r="E130" s="12">
        <v>394367</v>
      </c>
      <c r="F130" s="11">
        <v>23283</v>
      </c>
      <c r="I130" s="11"/>
    </row>
    <row r="131" spans="1:9">
      <c r="A131" s="7">
        <v>356</v>
      </c>
      <c r="B131" s="4" t="s">
        <v>124</v>
      </c>
      <c r="C131" s="11">
        <v>17152507</v>
      </c>
      <c r="D131" s="11">
        <v>18416600</v>
      </c>
      <c r="E131" s="12">
        <v>400372</v>
      </c>
      <c r="F131" s="11">
        <v>15085</v>
      </c>
      <c r="I131" s="11"/>
    </row>
    <row r="132" spans="1:9">
      <c r="A132" s="7">
        <v>358</v>
      </c>
      <c r="B132" s="4" t="s">
        <v>125</v>
      </c>
      <c r="C132" s="11">
        <v>3658031</v>
      </c>
      <c r="D132" s="11">
        <v>3070103</v>
      </c>
      <c r="E132" s="12">
        <v>126645</v>
      </c>
      <c r="F132" s="11">
        <v>2530</v>
      </c>
      <c r="I132" s="11"/>
    </row>
    <row r="133" spans="1:9">
      <c r="A133" s="7">
        <v>361</v>
      </c>
      <c r="B133" s="4" t="s">
        <v>126</v>
      </c>
      <c r="C133" s="11">
        <v>34234807</v>
      </c>
      <c r="D133" s="11">
        <v>36114453</v>
      </c>
      <c r="E133" s="12">
        <v>814698</v>
      </c>
      <c r="F133" s="11">
        <v>22987</v>
      </c>
      <c r="I133" s="11"/>
    </row>
    <row r="134" spans="1:9">
      <c r="A134" s="7">
        <v>362</v>
      </c>
      <c r="B134" s="4" t="s">
        <v>127</v>
      </c>
      <c r="C134" s="11">
        <v>18614983</v>
      </c>
      <c r="D134" s="11">
        <v>15724288</v>
      </c>
      <c r="E134" s="12">
        <v>132550</v>
      </c>
      <c r="F134" s="11">
        <v>15862</v>
      </c>
      <c r="I134" s="11"/>
    </row>
    <row r="135" spans="1:9">
      <c r="A135" s="7">
        <v>363</v>
      </c>
      <c r="B135" s="4" t="s">
        <v>128</v>
      </c>
      <c r="C135" s="11">
        <v>579641413</v>
      </c>
      <c r="D135" s="11">
        <v>609453029</v>
      </c>
      <c r="E135" s="12">
        <v>12660602</v>
      </c>
      <c r="F135" s="11">
        <v>586171</v>
      </c>
      <c r="I135" s="11"/>
    </row>
    <row r="136" spans="1:9">
      <c r="A136" s="7">
        <v>370</v>
      </c>
      <c r="B136" s="4" t="s">
        <v>129</v>
      </c>
      <c r="C136" s="11">
        <v>1042653</v>
      </c>
      <c r="D136" s="11">
        <v>1071768</v>
      </c>
      <c r="E136" s="12">
        <v>11121</v>
      </c>
      <c r="F136" s="11">
        <v>890</v>
      </c>
      <c r="I136" s="11"/>
    </row>
    <row r="137" spans="1:9">
      <c r="A137" s="7">
        <v>373</v>
      </c>
      <c r="B137" s="4" t="s">
        <v>130</v>
      </c>
      <c r="C137" s="11">
        <v>4297669</v>
      </c>
      <c r="D137" s="11">
        <v>4217231</v>
      </c>
      <c r="E137" s="12">
        <v>14886</v>
      </c>
      <c r="F137" s="11">
        <v>5006</v>
      </c>
      <c r="I137" s="11"/>
    </row>
    <row r="138" spans="1:9">
      <c r="A138" s="7">
        <v>375</v>
      </c>
      <c r="B138" s="4" t="s">
        <v>131</v>
      </c>
      <c r="C138" s="11">
        <v>13705477</v>
      </c>
      <c r="D138" s="11">
        <v>13647841</v>
      </c>
      <c r="E138" s="12">
        <v>421073</v>
      </c>
      <c r="F138" s="11">
        <v>9883</v>
      </c>
      <c r="I138" s="11"/>
    </row>
    <row r="139" spans="1:9">
      <c r="A139" s="7">
        <v>376</v>
      </c>
      <c r="B139" s="4" t="s">
        <v>132</v>
      </c>
      <c r="C139" s="11">
        <v>1479613</v>
      </c>
      <c r="D139" s="11">
        <v>1584714</v>
      </c>
      <c r="E139" s="12">
        <v>32347</v>
      </c>
      <c r="F139" s="11">
        <v>861</v>
      </c>
      <c r="I139" s="11"/>
    </row>
    <row r="140" spans="1:9">
      <c r="A140" s="7">
        <v>377</v>
      </c>
      <c r="B140" s="4" t="s">
        <v>133</v>
      </c>
      <c r="C140" s="11">
        <v>2691541</v>
      </c>
      <c r="D140" s="11">
        <v>2543614</v>
      </c>
      <c r="E140" s="12">
        <v>51526</v>
      </c>
      <c r="F140" s="11">
        <v>5797</v>
      </c>
      <c r="I140" s="11"/>
    </row>
    <row r="141" spans="1:9">
      <c r="A141" s="7">
        <v>383</v>
      </c>
      <c r="B141" s="4" t="s">
        <v>134</v>
      </c>
      <c r="C141" s="11">
        <v>3870809</v>
      </c>
      <c r="D141" s="11">
        <v>5024745</v>
      </c>
      <c r="E141" s="12">
        <v>132552</v>
      </c>
      <c r="F141" s="11">
        <v>2230</v>
      </c>
      <c r="I141" s="11"/>
    </row>
    <row r="142" spans="1:9">
      <c r="A142" s="7">
        <v>384</v>
      </c>
      <c r="B142" s="4" t="s">
        <v>135</v>
      </c>
      <c r="C142" s="11">
        <v>7097768</v>
      </c>
      <c r="D142" s="11">
        <v>6872327</v>
      </c>
      <c r="E142" s="12">
        <v>183631</v>
      </c>
      <c r="F142" s="11">
        <v>25454</v>
      </c>
      <c r="I142" s="11"/>
    </row>
    <row r="143" spans="1:9">
      <c r="A143" s="7">
        <v>385</v>
      </c>
      <c r="B143" s="4" t="s">
        <v>136</v>
      </c>
      <c r="C143" s="11">
        <v>3980413</v>
      </c>
      <c r="D143" s="11">
        <v>4384700</v>
      </c>
      <c r="E143" s="12">
        <v>94428</v>
      </c>
      <c r="F143" s="11">
        <v>149</v>
      </c>
      <c r="I143" s="11"/>
    </row>
    <row r="144" spans="1:9">
      <c r="A144" s="7">
        <v>388</v>
      </c>
      <c r="B144" s="4" t="s">
        <v>137</v>
      </c>
      <c r="C144" s="11">
        <v>4593832</v>
      </c>
      <c r="D144" s="11">
        <v>4890750</v>
      </c>
      <c r="E144" s="12">
        <v>124573</v>
      </c>
      <c r="F144" s="11">
        <v>12639</v>
      </c>
      <c r="I144" s="11"/>
    </row>
    <row r="145" spans="1:9">
      <c r="A145" s="7">
        <v>392</v>
      </c>
      <c r="B145" s="4" t="s">
        <v>138</v>
      </c>
      <c r="C145" s="11">
        <v>50407059</v>
      </c>
      <c r="D145" s="11">
        <v>52970333</v>
      </c>
      <c r="E145" s="12">
        <v>1722297</v>
      </c>
      <c r="F145" s="11">
        <v>19884</v>
      </c>
      <c r="I145" s="11"/>
    </row>
    <row r="146" spans="1:9">
      <c r="A146" s="7">
        <v>393</v>
      </c>
      <c r="B146" s="4" t="s">
        <v>139</v>
      </c>
      <c r="C146" s="11">
        <v>872203</v>
      </c>
      <c r="D146" s="11">
        <v>870105</v>
      </c>
      <c r="E146" s="12">
        <v>28602</v>
      </c>
      <c r="F146" s="11">
        <v>1933</v>
      </c>
      <c r="I146" s="11"/>
    </row>
    <row r="147" spans="1:9">
      <c r="A147" s="7">
        <v>394</v>
      </c>
      <c r="B147" s="4" t="s">
        <v>140</v>
      </c>
      <c r="C147" s="11">
        <v>24561370</v>
      </c>
      <c r="D147" s="11">
        <v>28569873</v>
      </c>
      <c r="E147" s="12">
        <v>783798</v>
      </c>
      <c r="F147" s="11">
        <v>18024</v>
      </c>
      <c r="I147" s="11"/>
    </row>
    <row r="148" spans="1:9">
      <c r="A148" s="7">
        <v>396</v>
      </c>
      <c r="B148" s="4" t="s">
        <v>141</v>
      </c>
      <c r="C148" s="11">
        <v>10676267</v>
      </c>
      <c r="D148" s="11">
        <v>11785405</v>
      </c>
      <c r="E148" s="12">
        <v>166446</v>
      </c>
      <c r="F148" s="11">
        <v>1706</v>
      </c>
      <c r="I148" s="11"/>
    </row>
    <row r="149" spans="1:9">
      <c r="A149" s="7">
        <v>397</v>
      </c>
      <c r="B149" s="4" t="s">
        <v>142</v>
      </c>
      <c r="C149" s="11">
        <v>3222648</v>
      </c>
      <c r="D149" s="11">
        <v>3576130</v>
      </c>
      <c r="E149" s="12">
        <v>108278</v>
      </c>
      <c r="F149" s="11">
        <v>9505</v>
      </c>
      <c r="I149" s="11"/>
    </row>
    <row r="150" spans="1:9">
      <c r="A150" s="7">
        <v>398</v>
      </c>
      <c r="B150" s="4" t="s">
        <v>143</v>
      </c>
      <c r="C150" s="11">
        <v>11746707</v>
      </c>
      <c r="D150" s="11">
        <v>11430109</v>
      </c>
      <c r="E150" s="12">
        <v>326796</v>
      </c>
      <c r="F150" s="11">
        <v>18493</v>
      </c>
      <c r="I150" s="11"/>
    </row>
    <row r="151" spans="1:9">
      <c r="A151" s="7">
        <v>399</v>
      </c>
      <c r="B151" s="4" t="s">
        <v>144</v>
      </c>
      <c r="C151" s="11">
        <v>3114904</v>
      </c>
      <c r="D151" s="11">
        <v>3464849</v>
      </c>
      <c r="E151" s="12">
        <v>55653</v>
      </c>
      <c r="F151" s="11">
        <v>2040</v>
      </c>
      <c r="I151" s="11"/>
    </row>
    <row r="152" spans="1:9">
      <c r="A152" s="7">
        <v>400</v>
      </c>
      <c r="B152" s="4" t="s">
        <v>145</v>
      </c>
      <c r="C152" s="11">
        <v>24164584</v>
      </c>
      <c r="D152" s="11">
        <v>24459613</v>
      </c>
      <c r="E152" s="12">
        <v>660716</v>
      </c>
      <c r="F152" s="11">
        <v>7847</v>
      </c>
      <c r="I152" s="11"/>
    </row>
    <row r="153" spans="1:9">
      <c r="A153" s="7">
        <v>402</v>
      </c>
      <c r="B153" s="4" t="s">
        <v>146</v>
      </c>
      <c r="C153" s="11">
        <v>27089665</v>
      </c>
      <c r="D153" s="11">
        <v>31506061</v>
      </c>
      <c r="E153" s="12">
        <v>501202</v>
      </c>
      <c r="F153" s="11">
        <v>40926</v>
      </c>
      <c r="I153" s="11"/>
    </row>
    <row r="154" spans="1:9">
      <c r="A154" s="7">
        <v>405</v>
      </c>
      <c r="B154" s="4" t="s">
        <v>147</v>
      </c>
      <c r="C154" s="11">
        <v>22965179</v>
      </c>
      <c r="D154" s="11">
        <v>24766917</v>
      </c>
      <c r="E154" s="12">
        <v>566524</v>
      </c>
      <c r="F154" s="11">
        <v>28891</v>
      </c>
      <c r="I154" s="11"/>
    </row>
    <row r="155" spans="1:9">
      <c r="A155" s="7">
        <v>406</v>
      </c>
      <c r="B155" s="4" t="s">
        <v>148</v>
      </c>
      <c r="C155" s="11">
        <v>9681404</v>
      </c>
      <c r="D155" s="11">
        <v>11480569</v>
      </c>
      <c r="E155" s="12">
        <v>285702</v>
      </c>
      <c r="F155" s="11">
        <v>26422</v>
      </c>
      <c r="I155" s="11"/>
    </row>
    <row r="156" spans="1:9">
      <c r="A156" s="7">
        <v>415</v>
      </c>
      <c r="B156" s="4" t="s">
        <v>149</v>
      </c>
      <c r="C156" s="11">
        <v>1556682</v>
      </c>
      <c r="D156" s="11">
        <v>1662185</v>
      </c>
      <c r="E156" s="12">
        <v>38073</v>
      </c>
      <c r="F156" s="11">
        <v>4362</v>
      </c>
      <c r="I156" s="11"/>
    </row>
    <row r="157" spans="1:9">
      <c r="A157" s="7">
        <v>416</v>
      </c>
      <c r="B157" s="4" t="s">
        <v>150</v>
      </c>
      <c r="C157" s="11">
        <v>3749904</v>
      </c>
      <c r="D157" s="11">
        <v>4338808</v>
      </c>
      <c r="E157" s="12">
        <v>60713</v>
      </c>
      <c r="F157" s="11">
        <v>2876</v>
      </c>
      <c r="I157" s="11"/>
    </row>
    <row r="158" spans="1:9">
      <c r="A158" s="7">
        <v>417</v>
      </c>
      <c r="B158" s="4" t="s">
        <v>151</v>
      </c>
      <c r="C158" s="11">
        <v>1340101</v>
      </c>
      <c r="D158" s="11">
        <v>1621492</v>
      </c>
      <c r="E158" s="12">
        <v>25060</v>
      </c>
      <c r="F158" s="11">
        <v>2246</v>
      </c>
      <c r="I158" s="11"/>
    </row>
    <row r="159" spans="1:9">
      <c r="A159" s="7">
        <v>420</v>
      </c>
      <c r="B159" s="4" t="s">
        <v>152</v>
      </c>
      <c r="C159" s="11">
        <v>7285231</v>
      </c>
      <c r="D159" s="11">
        <v>7722451</v>
      </c>
      <c r="E159" s="12">
        <v>437510</v>
      </c>
      <c r="F159" s="11">
        <v>9198</v>
      </c>
      <c r="I159" s="11"/>
    </row>
    <row r="160" spans="1:9">
      <c r="A160" s="7">
        <v>431</v>
      </c>
      <c r="B160" s="4" t="s">
        <v>153</v>
      </c>
      <c r="C160" s="11">
        <v>1173485</v>
      </c>
      <c r="D160" s="11">
        <v>1384530</v>
      </c>
      <c r="E160" s="12">
        <v>28149</v>
      </c>
      <c r="F160" s="11">
        <v>3245</v>
      </c>
      <c r="I160" s="11"/>
    </row>
    <row r="161" spans="1:9">
      <c r="A161" s="7">
        <v>432</v>
      </c>
      <c r="B161" s="4" t="s">
        <v>154</v>
      </c>
      <c r="C161" s="11">
        <v>1510088</v>
      </c>
      <c r="D161" s="11">
        <v>1505403</v>
      </c>
      <c r="E161" s="12">
        <v>55323</v>
      </c>
      <c r="F161" s="11">
        <v>24</v>
      </c>
      <c r="I161" s="11"/>
    </row>
    <row r="162" spans="1:9">
      <c r="A162" s="7">
        <v>437</v>
      </c>
      <c r="B162" s="4" t="s">
        <v>155</v>
      </c>
      <c r="C162" s="11">
        <v>2216205</v>
      </c>
      <c r="D162" s="11">
        <v>2486059</v>
      </c>
      <c r="E162" s="12">
        <v>54108</v>
      </c>
      <c r="F162" s="11">
        <v>1191</v>
      </c>
      <c r="I162" s="11"/>
    </row>
    <row r="163" spans="1:9">
      <c r="A163" s="7">
        <v>439</v>
      </c>
      <c r="B163" s="4" t="s">
        <v>156</v>
      </c>
      <c r="C163" s="11">
        <v>22478665</v>
      </c>
      <c r="D163" s="11">
        <v>23672723</v>
      </c>
      <c r="E163" s="12">
        <v>722308</v>
      </c>
      <c r="F163" s="11">
        <v>13952</v>
      </c>
      <c r="I163" s="11"/>
    </row>
    <row r="164" spans="1:9">
      <c r="A164" s="7">
        <v>441</v>
      </c>
      <c r="B164" s="4" t="s">
        <v>157</v>
      </c>
      <c r="C164" s="11">
        <v>7774957</v>
      </c>
      <c r="D164" s="11">
        <v>7721329</v>
      </c>
      <c r="E164" s="12">
        <v>219892</v>
      </c>
      <c r="F164" s="11">
        <v>26146</v>
      </c>
      <c r="I164" s="11"/>
    </row>
    <row r="165" spans="1:9">
      <c r="A165" s="7">
        <v>448</v>
      </c>
      <c r="B165" s="4" t="s">
        <v>158</v>
      </c>
      <c r="C165" s="11">
        <v>1537763</v>
      </c>
      <c r="D165" s="11">
        <v>1827485</v>
      </c>
      <c r="E165" s="12">
        <v>54904</v>
      </c>
      <c r="F165" s="11">
        <v>20923</v>
      </c>
      <c r="I165" s="11"/>
    </row>
    <row r="166" spans="1:9">
      <c r="A166" s="7">
        <v>450</v>
      </c>
      <c r="B166" s="4" t="s">
        <v>159</v>
      </c>
      <c r="C166" s="11">
        <v>1721242</v>
      </c>
      <c r="D166" s="11">
        <v>1965587</v>
      </c>
      <c r="E166" s="12">
        <v>9103</v>
      </c>
      <c r="F166" s="11">
        <v>2177</v>
      </c>
      <c r="I166" s="11"/>
    </row>
    <row r="167" spans="1:9">
      <c r="A167" s="7">
        <v>451</v>
      </c>
      <c r="B167" s="4" t="s">
        <v>160</v>
      </c>
      <c r="C167" s="11">
        <v>5139857</v>
      </c>
      <c r="D167" s="11">
        <v>4487430</v>
      </c>
      <c r="E167" s="12">
        <v>134008</v>
      </c>
      <c r="F167" s="11">
        <v>1305</v>
      </c>
      <c r="I167" s="11"/>
    </row>
    <row r="168" spans="1:9">
      <c r="A168" s="7">
        <v>453</v>
      </c>
      <c r="B168" s="4" t="s">
        <v>161</v>
      </c>
      <c r="C168" s="11">
        <v>18028297</v>
      </c>
      <c r="D168" s="11">
        <v>19874462</v>
      </c>
      <c r="E168" s="12">
        <v>302474</v>
      </c>
      <c r="F168" s="11">
        <v>2335</v>
      </c>
      <c r="I168" s="11"/>
    </row>
    <row r="169" spans="1:9">
      <c r="A169" s="7">
        <v>457</v>
      </c>
      <c r="B169" s="4" t="s">
        <v>162</v>
      </c>
      <c r="C169" s="11">
        <v>5144401</v>
      </c>
      <c r="D169" s="11">
        <v>5792905</v>
      </c>
      <c r="E169" s="12">
        <v>107983</v>
      </c>
      <c r="F169" s="11">
        <v>1692</v>
      </c>
      <c r="I169" s="11"/>
    </row>
    <row r="170" spans="1:9">
      <c r="A170" s="7">
        <v>473</v>
      </c>
      <c r="B170" s="4" t="s">
        <v>163</v>
      </c>
      <c r="C170" s="11">
        <v>5432230</v>
      </c>
      <c r="D170" s="11">
        <v>5761366</v>
      </c>
      <c r="E170" s="12">
        <v>155128</v>
      </c>
      <c r="F170" s="11">
        <v>15150</v>
      </c>
      <c r="I170" s="11"/>
    </row>
    <row r="171" spans="1:9">
      <c r="A171" s="7">
        <v>479</v>
      </c>
      <c r="B171" s="4" t="s">
        <v>164</v>
      </c>
      <c r="C171" s="11">
        <v>53097749</v>
      </c>
      <c r="D171" s="11">
        <v>59682665</v>
      </c>
      <c r="E171" s="12">
        <v>1172131</v>
      </c>
      <c r="F171" s="11">
        <v>51434</v>
      </c>
      <c r="I171" s="11"/>
    </row>
    <row r="172" spans="1:9">
      <c r="A172" s="7">
        <v>482</v>
      </c>
      <c r="B172" s="4" t="s">
        <v>165</v>
      </c>
      <c r="C172" s="11">
        <v>4128503</v>
      </c>
      <c r="D172" s="11">
        <v>5057754</v>
      </c>
      <c r="E172" s="12">
        <v>75635</v>
      </c>
      <c r="F172" s="11">
        <v>625</v>
      </c>
      <c r="I172" s="11"/>
    </row>
    <row r="173" spans="1:9">
      <c r="A173" s="7">
        <v>484</v>
      </c>
      <c r="B173" s="4" t="s">
        <v>166</v>
      </c>
      <c r="C173" s="11">
        <v>21183664</v>
      </c>
      <c r="D173" s="11">
        <v>24389413</v>
      </c>
      <c r="E173" s="12">
        <v>529188</v>
      </c>
      <c r="F173" s="11">
        <v>29767</v>
      </c>
      <c r="I173" s="11"/>
    </row>
    <row r="174" spans="1:9">
      <c r="A174" s="7">
        <v>489</v>
      </c>
      <c r="B174" s="4" t="s">
        <v>167</v>
      </c>
      <c r="C174" s="11">
        <v>7069213</v>
      </c>
      <c r="D174" s="11">
        <v>7587048</v>
      </c>
      <c r="E174" s="12">
        <v>85788</v>
      </c>
      <c r="F174" s="11">
        <v>19322</v>
      </c>
      <c r="I174" s="11"/>
    </row>
    <row r="175" spans="1:9">
      <c r="A175" s="7">
        <v>498</v>
      </c>
      <c r="B175" s="4" t="s">
        <v>168</v>
      </c>
      <c r="C175" s="11">
        <v>1973142</v>
      </c>
      <c r="D175" s="11">
        <v>2293283</v>
      </c>
      <c r="E175" s="12">
        <v>84774</v>
      </c>
      <c r="F175" s="11">
        <v>3079</v>
      </c>
      <c r="I175" s="11"/>
    </row>
    <row r="176" spans="1:9">
      <c r="A176" s="7">
        <v>501</v>
      </c>
      <c r="B176" s="4" t="s">
        <v>169</v>
      </c>
      <c r="C176" s="11">
        <v>2844931</v>
      </c>
      <c r="D176" s="11">
        <v>3190261</v>
      </c>
      <c r="E176" s="12">
        <v>71833</v>
      </c>
      <c r="F176" s="11">
        <v>0</v>
      </c>
      <c r="I176" s="11"/>
    </row>
    <row r="177" spans="1:9">
      <c r="A177" s="7">
        <v>502</v>
      </c>
      <c r="B177" s="4" t="s">
        <v>170</v>
      </c>
      <c r="C177" s="11">
        <v>29508198</v>
      </c>
      <c r="D177" s="11">
        <v>33003073</v>
      </c>
      <c r="E177" s="12">
        <v>710516</v>
      </c>
      <c r="F177" s="11">
        <v>11063</v>
      </c>
      <c r="I177" s="11"/>
    </row>
    <row r="178" spans="1:9">
      <c r="A178" s="7">
        <v>503</v>
      </c>
      <c r="B178" s="4" t="s">
        <v>171</v>
      </c>
      <c r="C178" s="11">
        <v>46022218</v>
      </c>
      <c r="D178" s="11">
        <v>47118638</v>
      </c>
      <c r="E178" s="12">
        <v>316553</v>
      </c>
      <c r="F178" s="11">
        <v>21940</v>
      </c>
      <c r="I178" s="11"/>
    </row>
    <row r="179" spans="1:9">
      <c r="A179" s="7">
        <v>505</v>
      </c>
      <c r="B179" s="4" t="s">
        <v>172</v>
      </c>
      <c r="C179" s="11">
        <v>52380083</v>
      </c>
      <c r="D179" s="11">
        <v>60829537</v>
      </c>
      <c r="E179" s="12">
        <v>1385164</v>
      </c>
      <c r="F179" s="11">
        <v>15755</v>
      </c>
      <c r="I179" s="11"/>
    </row>
    <row r="180" spans="1:9">
      <c r="A180" s="7">
        <v>512</v>
      </c>
      <c r="B180" s="4" t="s">
        <v>173</v>
      </c>
      <c r="C180" s="11">
        <v>11022179</v>
      </c>
      <c r="D180" s="11">
        <v>11928242</v>
      </c>
      <c r="E180" s="12">
        <v>177905</v>
      </c>
      <c r="F180" s="11">
        <v>1885</v>
      </c>
      <c r="I180" s="11"/>
    </row>
    <row r="181" spans="1:9">
      <c r="A181" s="7">
        <v>513</v>
      </c>
      <c r="B181" s="4" t="s">
        <v>174</v>
      </c>
      <c r="C181" s="11">
        <v>22580300</v>
      </c>
      <c r="D181" s="11">
        <v>25823771</v>
      </c>
      <c r="E181" s="12">
        <v>493715</v>
      </c>
      <c r="F181" s="11">
        <v>12899</v>
      </c>
      <c r="I181" s="11"/>
    </row>
    <row r="182" spans="1:9">
      <c r="A182" s="7">
        <v>518</v>
      </c>
      <c r="B182" s="4" t="s">
        <v>175</v>
      </c>
      <c r="C182" s="11">
        <v>333611238</v>
      </c>
      <c r="D182" s="11">
        <v>391107210</v>
      </c>
      <c r="E182" s="12">
        <v>11132540</v>
      </c>
      <c r="F182" s="11">
        <v>122091</v>
      </c>
      <c r="I182" s="11"/>
    </row>
    <row r="183" spans="1:9">
      <c r="A183" s="7">
        <v>523</v>
      </c>
      <c r="B183" s="4" t="s">
        <v>176</v>
      </c>
      <c r="C183" s="11">
        <v>1759830</v>
      </c>
      <c r="D183" s="11">
        <v>2313089</v>
      </c>
      <c r="E183" s="12">
        <v>35392</v>
      </c>
      <c r="F183" s="11">
        <v>27</v>
      </c>
      <c r="I183" s="11"/>
    </row>
    <row r="184" spans="1:9">
      <c r="A184" s="7">
        <v>530</v>
      </c>
      <c r="B184" s="4" t="s">
        <v>177</v>
      </c>
      <c r="C184" s="11">
        <v>11109721</v>
      </c>
      <c r="D184" s="11">
        <v>11856831</v>
      </c>
      <c r="E184" s="12">
        <v>304880</v>
      </c>
      <c r="F184" s="11">
        <v>4710</v>
      </c>
      <c r="I184" s="11"/>
    </row>
    <row r="185" spans="1:9">
      <c r="A185" s="7">
        <v>531</v>
      </c>
      <c r="B185" s="4" t="s">
        <v>178</v>
      </c>
      <c r="C185" s="11">
        <v>3968390</v>
      </c>
      <c r="D185" s="11">
        <v>4731738</v>
      </c>
      <c r="E185" s="12">
        <v>73958</v>
      </c>
      <c r="F185" s="11">
        <v>2307</v>
      </c>
      <c r="I185" s="11"/>
    </row>
    <row r="186" spans="1:9">
      <c r="A186" s="7">
        <v>532</v>
      </c>
      <c r="B186" s="4" t="s">
        <v>179</v>
      </c>
      <c r="C186" s="11">
        <v>3392183</v>
      </c>
      <c r="D186" s="11">
        <v>3790802</v>
      </c>
      <c r="E186" s="12">
        <v>79864</v>
      </c>
      <c r="F186" s="11">
        <v>1191</v>
      </c>
      <c r="I186" s="11"/>
    </row>
    <row r="187" spans="1:9">
      <c r="A187" s="7">
        <v>534</v>
      </c>
      <c r="B187" s="4" t="s">
        <v>180</v>
      </c>
      <c r="C187" s="11">
        <v>3213636</v>
      </c>
      <c r="D187" s="11">
        <v>3648151</v>
      </c>
      <c r="E187" s="12">
        <v>56396</v>
      </c>
      <c r="F187" s="11">
        <v>1569</v>
      </c>
      <c r="I187" s="11"/>
    </row>
    <row r="188" spans="1:9">
      <c r="A188" s="7">
        <v>537</v>
      </c>
      <c r="B188" s="4" t="s">
        <v>181</v>
      </c>
      <c r="C188" s="11">
        <v>11161329</v>
      </c>
      <c r="D188" s="11">
        <v>12620537</v>
      </c>
      <c r="E188" s="12">
        <v>234386</v>
      </c>
      <c r="F188" s="11">
        <v>6386</v>
      </c>
      <c r="I188" s="11"/>
    </row>
    <row r="189" spans="1:9">
      <c r="A189" s="7">
        <v>542</v>
      </c>
      <c r="B189" s="4" t="s">
        <v>182</v>
      </c>
      <c r="C189" s="11">
        <v>5871677</v>
      </c>
      <c r="D189" s="11">
        <v>7334465</v>
      </c>
      <c r="E189" s="12">
        <v>110493</v>
      </c>
      <c r="F189" s="11">
        <v>931</v>
      </c>
      <c r="I189" s="11"/>
    </row>
    <row r="190" spans="1:9">
      <c r="A190" s="7">
        <v>545</v>
      </c>
      <c r="B190" s="4" t="s">
        <v>183</v>
      </c>
      <c r="C190" s="11">
        <v>4718434</v>
      </c>
      <c r="D190" s="11">
        <v>5079466</v>
      </c>
      <c r="E190" s="12">
        <v>108118</v>
      </c>
      <c r="F190" s="11">
        <v>2767</v>
      </c>
      <c r="I190" s="11"/>
    </row>
    <row r="191" spans="1:9">
      <c r="A191" s="7">
        <v>546</v>
      </c>
      <c r="B191" s="4" t="s">
        <v>184</v>
      </c>
      <c r="C191" s="11">
        <v>46501718</v>
      </c>
      <c r="D191" s="11">
        <v>52273925</v>
      </c>
      <c r="E191" s="12">
        <v>942754</v>
      </c>
      <c r="F191" s="11">
        <v>47874</v>
      </c>
      <c r="I191" s="11"/>
    </row>
    <row r="192" spans="1:9">
      <c r="A192" s="7">
        <v>547</v>
      </c>
      <c r="B192" s="4" t="s">
        <v>185</v>
      </c>
      <c r="C192" s="11">
        <v>5099470</v>
      </c>
      <c r="D192" s="11">
        <v>5663898</v>
      </c>
      <c r="E192" s="12">
        <v>131279</v>
      </c>
      <c r="F192" s="11">
        <v>3767</v>
      </c>
      <c r="I192" s="11"/>
    </row>
    <row r="193" spans="1:9">
      <c r="A193" s="7">
        <v>553</v>
      </c>
      <c r="B193" s="4" t="s">
        <v>186</v>
      </c>
      <c r="C193" s="11">
        <v>3206561</v>
      </c>
      <c r="D193" s="11">
        <v>3559738</v>
      </c>
      <c r="E193" s="12">
        <v>62596</v>
      </c>
      <c r="F193" s="11">
        <v>1370</v>
      </c>
      <c r="I193" s="11"/>
    </row>
    <row r="194" spans="1:9">
      <c r="A194" s="7">
        <v>556</v>
      </c>
      <c r="B194" s="4" t="s">
        <v>187</v>
      </c>
      <c r="C194" s="11">
        <v>11537794</v>
      </c>
      <c r="D194" s="11">
        <v>12436995</v>
      </c>
      <c r="E194" s="12">
        <v>215687</v>
      </c>
      <c r="F194" s="11">
        <v>8447</v>
      </c>
      <c r="I194" s="11"/>
    </row>
    <row r="195" spans="1:9">
      <c r="A195" s="7">
        <v>569</v>
      </c>
      <c r="B195" s="4" t="s">
        <v>188</v>
      </c>
      <c r="C195" s="11">
        <v>3143791</v>
      </c>
      <c r="D195" s="11">
        <v>3515280</v>
      </c>
      <c r="E195" s="12">
        <v>36229</v>
      </c>
      <c r="F195" s="11">
        <v>5398</v>
      </c>
      <c r="I195" s="11"/>
    </row>
    <row r="196" spans="1:9">
      <c r="A196" s="7">
        <v>575</v>
      </c>
      <c r="B196" s="4" t="s">
        <v>189</v>
      </c>
      <c r="C196" s="11">
        <v>3840861</v>
      </c>
      <c r="D196" s="11">
        <v>4282063</v>
      </c>
      <c r="E196" s="12">
        <v>61470</v>
      </c>
      <c r="F196" s="11">
        <v>186</v>
      </c>
      <c r="I196" s="11"/>
    </row>
    <row r="197" spans="1:9">
      <c r="A197" s="7">
        <v>576</v>
      </c>
      <c r="B197" s="4" t="s">
        <v>190</v>
      </c>
      <c r="C197" s="11">
        <v>2074580</v>
      </c>
      <c r="D197" s="11">
        <v>2367102</v>
      </c>
      <c r="E197" s="12">
        <v>37796</v>
      </c>
      <c r="F197" s="11">
        <v>751</v>
      </c>
      <c r="I197" s="11"/>
    </row>
    <row r="198" spans="1:9">
      <c r="A198" s="7">
        <v>579</v>
      </c>
      <c r="B198" s="4" t="s">
        <v>191</v>
      </c>
      <c r="C198" s="11">
        <v>3412813</v>
      </c>
      <c r="D198" s="11">
        <v>4615075</v>
      </c>
      <c r="E198" s="12">
        <v>76459</v>
      </c>
      <c r="F198" s="11">
        <v>2781</v>
      </c>
      <c r="I198" s="11"/>
    </row>
    <row r="199" spans="1:9">
      <c r="A199" s="7">
        <v>584</v>
      </c>
      <c r="B199" s="4" t="s">
        <v>192</v>
      </c>
      <c r="C199" s="11">
        <v>3375116</v>
      </c>
      <c r="D199" s="11">
        <v>4200758</v>
      </c>
      <c r="E199" s="12">
        <v>61957</v>
      </c>
      <c r="F199" s="11">
        <v>1024</v>
      </c>
      <c r="I199" s="11"/>
    </row>
    <row r="200" spans="1:9">
      <c r="A200" s="7">
        <v>585</v>
      </c>
      <c r="B200" s="4" t="s">
        <v>193</v>
      </c>
      <c r="C200" s="11">
        <v>3180036</v>
      </c>
      <c r="D200" s="11">
        <v>3628049</v>
      </c>
      <c r="E200" s="12">
        <v>48022</v>
      </c>
      <c r="F200" s="11">
        <v>9715</v>
      </c>
      <c r="I200" s="11"/>
    </row>
    <row r="201" spans="1:9">
      <c r="A201" s="7">
        <v>588</v>
      </c>
      <c r="B201" s="4" t="s">
        <v>194</v>
      </c>
      <c r="C201" s="11">
        <v>1013340</v>
      </c>
      <c r="D201" s="11">
        <v>1274498</v>
      </c>
      <c r="E201" s="12">
        <v>44971</v>
      </c>
      <c r="F201" s="11">
        <v>1601</v>
      </c>
      <c r="I201" s="11"/>
    </row>
    <row r="202" spans="1:9">
      <c r="A202" s="7">
        <v>589</v>
      </c>
      <c r="B202" s="4" t="s">
        <v>195</v>
      </c>
      <c r="C202" s="11">
        <v>1075857</v>
      </c>
      <c r="D202" s="11">
        <v>1162193</v>
      </c>
      <c r="E202" s="12">
        <v>17276</v>
      </c>
      <c r="F202" s="11">
        <v>440</v>
      </c>
      <c r="I202" s="11"/>
    </row>
    <row r="203" spans="1:9">
      <c r="A203" s="7">
        <v>590</v>
      </c>
      <c r="B203" s="4" t="s">
        <v>196</v>
      </c>
      <c r="C203" s="11">
        <v>6613068</v>
      </c>
      <c r="D203" s="11">
        <v>7950778</v>
      </c>
      <c r="E203" s="12">
        <v>140126</v>
      </c>
      <c r="F203" s="11">
        <v>6581</v>
      </c>
      <c r="I203" s="11"/>
    </row>
    <row r="204" spans="1:9">
      <c r="A204" s="7">
        <v>597</v>
      </c>
      <c r="B204" s="4" t="s">
        <v>197</v>
      </c>
      <c r="C204" s="11">
        <v>10711554</v>
      </c>
      <c r="D204" s="11">
        <v>12198283</v>
      </c>
      <c r="E204" s="12">
        <v>191508</v>
      </c>
      <c r="F204" s="11">
        <v>19510</v>
      </c>
      <c r="I204" s="11"/>
    </row>
    <row r="205" spans="1:9">
      <c r="A205" s="7">
        <v>599</v>
      </c>
      <c r="B205" s="4" t="s">
        <v>198</v>
      </c>
      <c r="C205" s="11">
        <v>522960908</v>
      </c>
      <c r="D205" s="11">
        <v>570752931</v>
      </c>
      <c r="E205" s="12">
        <v>9783577</v>
      </c>
      <c r="F205" s="11">
        <v>121368</v>
      </c>
      <c r="I205" s="11"/>
    </row>
    <row r="206" spans="1:9">
      <c r="A206" s="7">
        <v>603</v>
      </c>
      <c r="B206" s="4" t="s">
        <v>199</v>
      </c>
      <c r="C206" s="11">
        <v>18144204</v>
      </c>
      <c r="D206" s="11">
        <v>21032618</v>
      </c>
      <c r="E206" s="12">
        <v>448901</v>
      </c>
      <c r="F206" s="11">
        <v>12883</v>
      </c>
      <c r="I206" s="11"/>
    </row>
    <row r="207" spans="1:9">
      <c r="A207" s="7">
        <v>606</v>
      </c>
      <c r="B207" s="4" t="s">
        <v>200</v>
      </c>
      <c r="C207" s="11">
        <v>37636589</v>
      </c>
      <c r="D207" s="11">
        <v>40442799</v>
      </c>
      <c r="E207" s="12">
        <v>896827</v>
      </c>
      <c r="F207" s="11">
        <v>8933</v>
      </c>
      <c r="I207" s="11"/>
    </row>
    <row r="208" spans="1:9">
      <c r="A208" s="7">
        <v>610</v>
      </c>
      <c r="B208" s="4" t="s">
        <v>201</v>
      </c>
      <c r="C208" s="11">
        <v>5658652</v>
      </c>
      <c r="D208" s="11">
        <v>7196640</v>
      </c>
      <c r="E208" s="12">
        <v>166504</v>
      </c>
      <c r="F208" s="11">
        <v>3763</v>
      </c>
      <c r="I208" s="11"/>
    </row>
    <row r="209" spans="1:9">
      <c r="A209" s="7">
        <v>611</v>
      </c>
      <c r="B209" s="4" t="s">
        <v>202</v>
      </c>
      <c r="C209" s="11">
        <v>1103798</v>
      </c>
      <c r="D209" s="11">
        <v>1450468</v>
      </c>
      <c r="E209" s="12">
        <v>29652</v>
      </c>
      <c r="F209" s="11">
        <v>3760</v>
      </c>
      <c r="I209" s="11"/>
    </row>
    <row r="210" spans="1:9">
      <c r="A210" s="7">
        <v>613</v>
      </c>
      <c r="B210" s="4" t="s">
        <v>203</v>
      </c>
      <c r="C210" s="11">
        <v>4301250</v>
      </c>
      <c r="D210" s="11">
        <v>4616985</v>
      </c>
      <c r="E210" s="12">
        <v>53581</v>
      </c>
      <c r="F210" s="11">
        <v>8215</v>
      </c>
      <c r="I210" s="11"/>
    </row>
    <row r="211" spans="1:9">
      <c r="A211" s="7">
        <v>614</v>
      </c>
      <c r="B211" s="4" t="s">
        <v>204</v>
      </c>
      <c r="C211" s="11">
        <v>1640204</v>
      </c>
      <c r="D211" s="11">
        <v>1860564</v>
      </c>
      <c r="E211" s="12">
        <v>20189</v>
      </c>
      <c r="F211" s="11">
        <v>0</v>
      </c>
      <c r="I211" s="11"/>
    </row>
    <row r="212" spans="1:9">
      <c r="A212" s="7">
        <v>617</v>
      </c>
      <c r="B212" s="4" t="s">
        <v>205</v>
      </c>
      <c r="C212" s="11">
        <v>849558</v>
      </c>
      <c r="D212" s="11">
        <v>1221481</v>
      </c>
      <c r="E212" s="12">
        <v>13519</v>
      </c>
      <c r="F212" s="11">
        <v>0</v>
      </c>
      <c r="I212" s="11"/>
    </row>
    <row r="213" spans="1:9">
      <c r="A213" s="7">
        <v>620</v>
      </c>
      <c r="B213" s="4" t="s">
        <v>206</v>
      </c>
      <c r="C213" s="11">
        <v>3599425</v>
      </c>
      <c r="D213" s="11">
        <v>3622743</v>
      </c>
      <c r="E213" s="12">
        <v>48545</v>
      </c>
      <c r="F213" s="11">
        <v>1758</v>
      </c>
      <c r="I213" s="11"/>
    </row>
    <row r="214" spans="1:9">
      <c r="A214" s="7">
        <v>622</v>
      </c>
      <c r="B214" s="4" t="s">
        <v>207</v>
      </c>
      <c r="C214" s="11">
        <v>33794918</v>
      </c>
      <c r="D214" s="11">
        <v>36996921</v>
      </c>
      <c r="E214" s="12">
        <v>687983</v>
      </c>
      <c r="F214" s="11">
        <v>5136</v>
      </c>
      <c r="I214" s="11"/>
    </row>
    <row r="215" spans="1:9">
      <c r="A215" s="7">
        <v>626</v>
      </c>
      <c r="B215" s="4" t="s">
        <v>208</v>
      </c>
      <c r="C215" s="11">
        <v>4577770</v>
      </c>
      <c r="D215" s="11">
        <v>4654267</v>
      </c>
      <c r="E215" s="12">
        <v>77199</v>
      </c>
      <c r="F215" s="11">
        <v>7342</v>
      </c>
      <c r="I215" s="11"/>
    </row>
    <row r="216" spans="1:9">
      <c r="A216" s="7">
        <v>627</v>
      </c>
      <c r="B216" s="4" t="s">
        <v>209</v>
      </c>
      <c r="C216" s="11">
        <v>4388032</v>
      </c>
      <c r="D216" s="11">
        <v>4792411</v>
      </c>
      <c r="E216" s="12">
        <v>63081</v>
      </c>
      <c r="F216" s="11">
        <v>181</v>
      </c>
      <c r="I216" s="11"/>
    </row>
    <row r="217" spans="1:9">
      <c r="A217" s="7">
        <v>629</v>
      </c>
      <c r="B217" s="4" t="s">
        <v>210</v>
      </c>
      <c r="C217" s="11">
        <v>5260726</v>
      </c>
      <c r="D217" s="11">
        <v>6130626</v>
      </c>
      <c r="E217" s="12">
        <v>231696</v>
      </c>
      <c r="F217" s="11">
        <v>6253</v>
      </c>
      <c r="I217" s="11"/>
    </row>
    <row r="218" spans="1:9">
      <c r="A218" s="7">
        <v>632</v>
      </c>
      <c r="B218" s="4" t="s">
        <v>211</v>
      </c>
      <c r="C218" s="11">
        <v>7567885</v>
      </c>
      <c r="D218" s="11">
        <v>8143015</v>
      </c>
      <c r="E218" s="12">
        <v>315005</v>
      </c>
      <c r="F218" s="11">
        <v>11417</v>
      </c>
      <c r="I218" s="11"/>
    </row>
    <row r="219" spans="1:9">
      <c r="A219" s="7">
        <v>637</v>
      </c>
      <c r="B219" s="4" t="s">
        <v>212</v>
      </c>
      <c r="C219" s="11">
        <v>43153510</v>
      </c>
      <c r="D219" s="11">
        <v>45471819</v>
      </c>
      <c r="E219" s="12">
        <v>121651</v>
      </c>
      <c r="F219" s="11">
        <v>5457</v>
      </c>
      <c r="I219" s="11"/>
    </row>
    <row r="220" spans="1:9">
      <c r="A220" s="7">
        <v>638</v>
      </c>
      <c r="B220" s="4" t="s">
        <v>213</v>
      </c>
      <c r="C220" s="11">
        <v>928732</v>
      </c>
      <c r="D220" s="11">
        <v>908846</v>
      </c>
      <c r="E220" s="12">
        <v>11661</v>
      </c>
      <c r="F220" s="11">
        <v>0</v>
      </c>
      <c r="I220" s="11"/>
    </row>
    <row r="221" spans="1:9">
      <c r="A221" s="7">
        <v>642</v>
      </c>
      <c r="B221" s="4" t="s">
        <v>214</v>
      </c>
      <c r="C221" s="11">
        <v>14062845</v>
      </c>
      <c r="D221" s="11">
        <v>16248304</v>
      </c>
      <c r="E221" s="12">
        <v>331760</v>
      </c>
      <c r="F221" s="11">
        <v>3582</v>
      </c>
      <c r="I221" s="11"/>
    </row>
    <row r="222" spans="1:9">
      <c r="A222" s="7">
        <v>654</v>
      </c>
      <c r="B222" s="4" t="s">
        <v>215</v>
      </c>
      <c r="C222" s="11">
        <v>3011507</v>
      </c>
      <c r="D222" s="11">
        <v>3180112</v>
      </c>
      <c r="E222" s="12">
        <v>95764</v>
      </c>
      <c r="F222" s="11">
        <v>6359</v>
      </c>
      <c r="I222" s="11"/>
    </row>
    <row r="223" spans="1:9">
      <c r="A223" s="7">
        <v>664</v>
      </c>
      <c r="B223" s="4" t="s">
        <v>216</v>
      </c>
      <c r="C223" s="11">
        <v>10633255</v>
      </c>
      <c r="D223" s="11">
        <v>10491074</v>
      </c>
      <c r="E223" s="12">
        <v>474258</v>
      </c>
      <c r="F223" s="11">
        <v>42674</v>
      </c>
      <c r="I223" s="11"/>
    </row>
    <row r="224" spans="1:9">
      <c r="A224" s="7">
        <v>668</v>
      </c>
      <c r="B224" s="4" t="s">
        <v>217</v>
      </c>
      <c r="C224" s="11">
        <v>3258269</v>
      </c>
      <c r="D224" s="11">
        <v>3473912</v>
      </c>
      <c r="E224" s="12">
        <v>72176</v>
      </c>
      <c r="F224" s="11">
        <v>15542</v>
      </c>
      <c r="I224" s="11"/>
    </row>
    <row r="225" spans="1:9">
      <c r="A225" s="7">
        <v>677</v>
      </c>
      <c r="B225" s="4" t="s">
        <v>218</v>
      </c>
      <c r="C225" s="11">
        <v>4864152</v>
      </c>
      <c r="D225" s="11">
        <v>4242603</v>
      </c>
      <c r="E225" s="12">
        <v>56119</v>
      </c>
      <c r="F225" s="11">
        <v>2059</v>
      </c>
      <c r="I225" s="11"/>
    </row>
    <row r="226" spans="1:9">
      <c r="A226" s="7">
        <v>678</v>
      </c>
      <c r="B226" s="4" t="s">
        <v>219</v>
      </c>
      <c r="C226" s="11">
        <v>1201392</v>
      </c>
      <c r="D226" s="11">
        <v>1311388</v>
      </c>
      <c r="E226" s="12">
        <v>220700</v>
      </c>
      <c r="F226" s="11">
        <v>1746</v>
      </c>
      <c r="I226" s="11"/>
    </row>
    <row r="227" spans="1:9">
      <c r="A227" s="7">
        <v>687</v>
      </c>
      <c r="B227" s="4" t="s">
        <v>220</v>
      </c>
      <c r="C227" s="11">
        <v>17362874</v>
      </c>
      <c r="D227" s="11">
        <v>19444536</v>
      </c>
      <c r="E227" s="12">
        <v>300051</v>
      </c>
      <c r="F227" s="11">
        <v>16203</v>
      </c>
      <c r="I227" s="11"/>
    </row>
    <row r="228" spans="1:9">
      <c r="A228" s="7">
        <v>689</v>
      </c>
      <c r="B228" s="4" t="s">
        <v>221</v>
      </c>
      <c r="C228" s="11">
        <v>1268827</v>
      </c>
      <c r="D228" s="11">
        <v>1696209</v>
      </c>
      <c r="E228" s="12">
        <v>42258</v>
      </c>
      <c r="F228" s="11">
        <v>1030</v>
      </c>
      <c r="I228" s="11"/>
    </row>
    <row r="229" spans="1:9">
      <c r="A229" s="7">
        <v>703</v>
      </c>
      <c r="B229" s="4" t="s">
        <v>222</v>
      </c>
      <c r="C229" s="11">
        <v>3106587</v>
      </c>
      <c r="D229" s="11">
        <v>3395043</v>
      </c>
      <c r="E229" s="12">
        <v>82278</v>
      </c>
      <c r="F229" s="11">
        <v>4537</v>
      </c>
      <c r="I229" s="11"/>
    </row>
    <row r="230" spans="1:9">
      <c r="A230" s="7">
        <v>707</v>
      </c>
      <c r="B230" s="4" t="s">
        <v>223</v>
      </c>
      <c r="C230" s="11">
        <v>1236310</v>
      </c>
      <c r="D230" s="11">
        <v>1377136</v>
      </c>
      <c r="E230" s="12">
        <v>18586</v>
      </c>
      <c r="F230" s="11">
        <v>0</v>
      </c>
      <c r="I230" s="11"/>
    </row>
    <row r="231" spans="1:9">
      <c r="A231" s="7">
        <v>715</v>
      </c>
      <c r="B231" s="4" t="s">
        <v>224</v>
      </c>
      <c r="C231" s="11">
        <v>15183141</v>
      </c>
      <c r="D231" s="11">
        <v>15556863</v>
      </c>
      <c r="E231" s="12">
        <v>248327</v>
      </c>
      <c r="F231" s="11">
        <v>3836</v>
      </c>
      <c r="I231" s="11"/>
    </row>
    <row r="232" spans="1:9">
      <c r="A232" s="7">
        <v>716</v>
      </c>
      <c r="B232" s="4" t="s">
        <v>225</v>
      </c>
      <c r="C232" s="11">
        <v>4511348</v>
      </c>
      <c r="D232" s="11">
        <v>4998809</v>
      </c>
      <c r="E232" s="12">
        <v>72265</v>
      </c>
      <c r="F232" s="11">
        <v>13265</v>
      </c>
      <c r="I232" s="11"/>
    </row>
    <row r="233" spans="1:9">
      <c r="A233" s="7">
        <v>717</v>
      </c>
      <c r="B233" s="4" t="s">
        <v>226</v>
      </c>
      <c r="C233" s="11">
        <v>2502500</v>
      </c>
      <c r="D233" s="11">
        <v>3173782</v>
      </c>
      <c r="E233" s="12">
        <v>83273</v>
      </c>
      <c r="F233" s="11">
        <v>1417</v>
      </c>
      <c r="I233" s="11"/>
    </row>
    <row r="234" spans="1:9">
      <c r="A234" s="7">
        <v>718</v>
      </c>
      <c r="B234" s="4" t="s">
        <v>227</v>
      </c>
      <c r="C234" s="11">
        <v>23292323</v>
      </c>
      <c r="D234" s="11">
        <v>28517634</v>
      </c>
      <c r="E234" s="12">
        <v>503446</v>
      </c>
      <c r="F234" s="11">
        <v>8434</v>
      </c>
      <c r="I234" s="11"/>
    </row>
    <row r="235" spans="1:9">
      <c r="A235" s="7">
        <v>733</v>
      </c>
      <c r="B235" s="4" t="s">
        <v>228</v>
      </c>
      <c r="C235" s="11">
        <v>1415449</v>
      </c>
      <c r="D235" s="11">
        <v>1598341</v>
      </c>
      <c r="E235" s="12">
        <v>45332</v>
      </c>
      <c r="F235" s="11">
        <v>0</v>
      </c>
      <c r="I235" s="11"/>
    </row>
    <row r="236" spans="1:9">
      <c r="A236" s="7">
        <v>736</v>
      </c>
      <c r="B236" s="4" t="s">
        <v>229</v>
      </c>
      <c r="C236" s="11">
        <v>5898119</v>
      </c>
      <c r="D236" s="11">
        <v>6391556</v>
      </c>
      <c r="E236" s="12">
        <v>32451</v>
      </c>
      <c r="F236" s="11">
        <v>6586</v>
      </c>
      <c r="I236" s="11"/>
    </row>
    <row r="237" spans="1:9">
      <c r="A237" s="7">
        <v>737</v>
      </c>
      <c r="B237" s="4" t="s">
        <v>230</v>
      </c>
      <c r="C237" s="11">
        <v>7889181</v>
      </c>
      <c r="D237" s="11">
        <v>8642814</v>
      </c>
      <c r="E237" s="12">
        <v>284685</v>
      </c>
      <c r="F237" s="11">
        <v>10347</v>
      </c>
      <c r="I237" s="11"/>
    </row>
    <row r="238" spans="1:9">
      <c r="A238" s="7">
        <v>738</v>
      </c>
      <c r="B238" s="4" t="s">
        <v>231</v>
      </c>
      <c r="C238" s="11">
        <v>1298992</v>
      </c>
      <c r="D238" s="11">
        <v>1615295</v>
      </c>
      <c r="E238" s="12">
        <v>30126</v>
      </c>
      <c r="F238" s="11">
        <v>404</v>
      </c>
      <c r="I238" s="11"/>
    </row>
    <row r="239" spans="1:9">
      <c r="A239" s="7">
        <v>743</v>
      </c>
      <c r="B239" s="4" t="s">
        <v>232</v>
      </c>
      <c r="C239" s="11">
        <v>2664836</v>
      </c>
      <c r="D239" s="11">
        <v>3104097</v>
      </c>
      <c r="E239" s="12">
        <v>24294</v>
      </c>
      <c r="F239" s="11">
        <v>1351</v>
      </c>
      <c r="I239" s="11"/>
    </row>
    <row r="240" spans="1:9">
      <c r="A240" s="7">
        <v>744</v>
      </c>
      <c r="B240" s="4" t="s">
        <v>233</v>
      </c>
      <c r="C240" s="11">
        <v>842823</v>
      </c>
      <c r="D240" s="11">
        <v>1155212</v>
      </c>
      <c r="E240" s="12">
        <v>11638</v>
      </c>
      <c r="F240" s="11">
        <v>969</v>
      </c>
      <c r="I240" s="11"/>
    </row>
    <row r="241" spans="1:9">
      <c r="A241" s="7">
        <v>748</v>
      </c>
      <c r="B241" s="4" t="s">
        <v>234</v>
      </c>
      <c r="C241" s="11">
        <v>26834764</v>
      </c>
      <c r="D241" s="11">
        <v>25564917</v>
      </c>
      <c r="E241" s="12">
        <v>540801</v>
      </c>
      <c r="F241" s="11">
        <v>21317</v>
      </c>
      <c r="I241" s="11"/>
    </row>
    <row r="242" spans="1:9">
      <c r="A242" s="7">
        <v>753</v>
      </c>
      <c r="B242" s="4" t="s">
        <v>235</v>
      </c>
      <c r="C242" s="11">
        <v>5521592</v>
      </c>
      <c r="D242" s="11">
        <v>6093203</v>
      </c>
      <c r="E242" s="12">
        <v>57496</v>
      </c>
      <c r="F242" s="11">
        <v>516</v>
      </c>
      <c r="I242" s="11"/>
    </row>
    <row r="243" spans="1:9">
      <c r="A243" s="7">
        <v>755</v>
      </c>
      <c r="B243" s="4" t="s">
        <v>236</v>
      </c>
      <c r="C243" s="11">
        <v>1190475</v>
      </c>
      <c r="D243" s="11">
        <v>1342861</v>
      </c>
      <c r="E243" s="12">
        <v>22443</v>
      </c>
      <c r="F243" s="11">
        <v>8190</v>
      </c>
      <c r="I243" s="11"/>
    </row>
    <row r="244" spans="1:9">
      <c r="A244" s="7">
        <v>756</v>
      </c>
      <c r="B244" s="4" t="s">
        <v>237</v>
      </c>
      <c r="C244" s="11">
        <v>4749645</v>
      </c>
      <c r="D244" s="11">
        <v>4938262</v>
      </c>
      <c r="E244" s="12">
        <v>40721</v>
      </c>
      <c r="F244" s="11">
        <v>14754</v>
      </c>
      <c r="I244" s="11"/>
    </row>
    <row r="245" spans="1:9">
      <c r="A245" s="7">
        <v>757</v>
      </c>
      <c r="B245" s="4" t="s">
        <v>238</v>
      </c>
      <c r="C245" s="11">
        <v>5997687</v>
      </c>
      <c r="D245" s="11">
        <v>6278469</v>
      </c>
      <c r="E245" s="12">
        <v>114951</v>
      </c>
      <c r="F245" s="11">
        <v>4126</v>
      </c>
      <c r="I245" s="11"/>
    </row>
    <row r="246" spans="1:9">
      <c r="A246" s="7">
        <v>758</v>
      </c>
      <c r="B246" s="4" t="s">
        <v>239</v>
      </c>
      <c r="C246" s="11">
        <v>65292115</v>
      </c>
      <c r="D246" s="11">
        <v>72882609</v>
      </c>
      <c r="E246" s="12">
        <v>1139639</v>
      </c>
      <c r="F246" s="11">
        <v>13120</v>
      </c>
      <c r="I246" s="11"/>
    </row>
    <row r="247" spans="1:9">
      <c r="A247" s="7">
        <v>762</v>
      </c>
      <c r="B247" s="4" t="s">
        <v>240</v>
      </c>
      <c r="C247" s="11">
        <v>5851821</v>
      </c>
      <c r="D247" s="11">
        <v>6223099</v>
      </c>
      <c r="E247" s="12">
        <v>112438</v>
      </c>
      <c r="F247" s="11">
        <v>9366</v>
      </c>
      <c r="I247" s="11"/>
    </row>
    <row r="248" spans="1:9">
      <c r="A248" s="7">
        <v>765</v>
      </c>
      <c r="B248" s="4" t="s">
        <v>241</v>
      </c>
      <c r="C248" s="11">
        <v>6669983</v>
      </c>
      <c r="D248" s="11">
        <v>6647500</v>
      </c>
      <c r="E248" s="12">
        <v>150805</v>
      </c>
      <c r="F248" s="11">
        <v>4205</v>
      </c>
      <c r="I248" s="11"/>
    </row>
    <row r="249" spans="1:9">
      <c r="A249" s="7">
        <v>766</v>
      </c>
      <c r="B249" s="4" t="s">
        <v>242</v>
      </c>
      <c r="C249" s="11">
        <v>3820059</v>
      </c>
      <c r="D249" s="11">
        <v>4366936</v>
      </c>
      <c r="E249" s="12">
        <v>3352</v>
      </c>
      <c r="F249" s="11">
        <v>786</v>
      </c>
      <c r="I249" s="11"/>
    </row>
    <row r="250" spans="1:9">
      <c r="A250" s="7">
        <v>770</v>
      </c>
      <c r="B250" s="4" t="s">
        <v>243</v>
      </c>
      <c r="C250" s="11">
        <v>1714102</v>
      </c>
      <c r="D250" s="11">
        <v>2089554</v>
      </c>
      <c r="E250" s="12">
        <v>40691</v>
      </c>
      <c r="F250" s="11">
        <v>9666</v>
      </c>
      <c r="I250" s="11"/>
    </row>
    <row r="251" spans="1:9">
      <c r="A251" s="7">
        <v>772</v>
      </c>
      <c r="B251" s="4" t="s">
        <v>244</v>
      </c>
      <c r="C251" s="11">
        <v>107581673</v>
      </c>
      <c r="D251" s="11">
        <v>103968229</v>
      </c>
      <c r="E251" s="12">
        <v>1926607</v>
      </c>
      <c r="F251" s="11">
        <v>108801</v>
      </c>
      <c r="I251" s="11"/>
    </row>
    <row r="252" spans="1:9">
      <c r="A252" s="7">
        <v>777</v>
      </c>
      <c r="B252" s="4" t="s">
        <v>245</v>
      </c>
      <c r="C252" s="11">
        <v>9960322</v>
      </c>
      <c r="D252" s="11">
        <v>10068693</v>
      </c>
      <c r="E252" s="12">
        <v>422125</v>
      </c>
      <c r="F252" s="11">
        <v>1613</v>
      </c>
      <c r="I252" s="11"/>
    </row>
    <row r="253" spans="1:9">
      <c r="A253" s="7">
        <v>779</v>
      </c>
      <c r="B253" s="4" t="s">
        <v>246</v>
      </c>
      <c r="C253" s="11">
        <v>4077023</v>
      </c>
      <c r="D253" s="11">
        <v>4722827</v>
      </c>
      <c r="E253" s="12">
        <v>187400</v>
      </c>
      <c r="F253" s="11">
        <v>7177</v>
      </c>
      <c r="I253" s="11"/>
    </row>
    <row r="254" spans="1:9">
      <c r="A254" s="7">
        <v>784</v>
      </c>
      <c r="B254" s="4" t="s">
        <v>247</v>
      </c>
      <c r="C254" s="11">
        <v>5322312</v>
      </c>
      <c r="D254" s="11">
        <v>6606241</v>
      </c>
      <c r="E254" s="12">
        <v>72242</v>
      </c>
      <c r="F254" s="11">
        <v>6440</v>
      </c>
      <c r="I254" s="11"/>
    </row>
    <row r="255" spans="1:9">
      <c r="A255" s="7">
        <v>785</v>
      </c>
      <c r="B255" s="4" t="s">
        <v>248</v>
      </c>
      <c r="C255" s="11">
        <v>4081430</v>
      </c>
      <c r="D255" s="11">
        <v>4180333</v>
      </c>
      <c r="E255" s="12">
        <v>116847</v>
      </c>
      <c r="F255" s="11">
        <v>6240</v>
      </c>
      <c r="I255" s="11"/>
    </row>
    <row r="256" spans="1:9">
      <c r="A256" s="7">
        <v>786</v>
      </c>
      <c r="B256" s="4" t="s">
        <v>249</v>
      </c>
      <c r="C256" s="11">
        <v>2052144</v>
      </c>
      <c r="D256" s="11">
        <v>2133843</v>
      </c>
      <c r="E256" s="12">
        <v>10304</v>
      </c>
      <c r="F256" s="11">
        <v>226</v>
      </c>
      <c r="I256" s="11"/>
    </row>
    <row r="257" spans="1:9">
      <c r="A257" s="7">
        <v>788</v>
      </c>
      <c r="B257" s="4" t="s">
        <v>250</v>
      </c>
      <c r="C257" s="11">
        <v>1123988</v>
      </c>
      <c r="D257" s="11">
        <v>1330524</v>
      </c>
      <c r="E257" s="12">
        <v>39740</v>
      </c>
      <c r="F257" s="11">
        <v>9</v>
      </c>
      <c r="I257" s="11"/>
    </row>
    <row r="258" spans="1:9">
      <c r="A258" s="7">
        <v>794</v>
      </c>
      <c r="B258" s="4" t="s">
        <v>251</v>
      </c>
      <c r="C258" s="11">
        <v>39206670</v>
      </c>
      <c r="D258" s="11">
        <v>39005995</v>
      </c>
      <c r="E258" s="12">
        <v>632382</v>
      </c>
      <c r="F258" s="11">
        <v>36431</v>
      </c>
      <c r="I258" s="11"/>
    </row>
    <row r="259" spans="1:9">
      <c r="A259" s="7">
        <v>796</v>
      </c>
      <c r="B259" s="4" t="s">
        <v>252</v>
      </c>
      <c r="C259" s="11">
        <v>56133578</v>
      </c>
      <c r="D259" s="11">
        <v>55836913</v>
      </c>
      <c r="E259" s="12">
        <v>1001634</v>
      </c>
      <c r="F259" s="11">
        <v>41608</v>
      </c>
      <c r="I259" s="11"/>
    </row>
    <row r="260" spans="1:9">
      <c r="A260" s="7">
        <v>797</v>
      </c>
      <c r="B260" s="4" t="s">
        <v>253</v>
      </c>
      <c r="C260" s="11">
        <v>8316429</v>
      </c>
      <c r="D260" s="11">
        <v>8133782</v>
      </c>
      <c r="E260" s="12">
        <v>207472</v>
      </c>
      <c r="F260" s="11">
        <v>2423</v>
      </c>
      <c r="I260" s="11"/>
    </row>
    <row r="261" spans="1:9">
      <c r="A261" s="7">
        <v>798</v>
      </c>
      <c r="B261" s="4" t="s">
        <v>254</v>
      </c>
      <c r="C261" s="11">
        <v>1563190</v>
      </c>
      <c r="D261" s="11">
        <v>1647193</v>
      </c>
      <c r="E261" s="12">
        <v>3356</v>
      </c>
      <c r="F261" s="11">
        <v>7715</v>
      </c>
      <c r="I261" s="11"/>
    </row>
    <row r="262" spans="1:9">
      <c r="A262" s="7">
        <v>809</v>
      </c>
      <c r="B262" s="4" t="s">
        <v>255</v>
      </c>
      <c r="C262" s="11">
        <v>3700748</v>
      </c>
      <c r="D262" s="11">
        <v>3653861</v>
      </c>
      <c r="E262" s="12">
        <v>111688</v>
      </c>
      <c r="F262" s="11">
        <v>11207</v>
      </c>
      <c r="I262" s="11"/>
    </row>
    <row r="263" spans="1:9">
      <c r="A263" s="7">
        <v>815</v>
      </c>
      <c r="B263" s="4" t="s">
        <v>256</v>
      </c>
      <c r="C263" s="11">
        <v>1218088</v>
      </c>
      <c r="D263" s="11">
        <v>1458615</v>
      </c>
      <c r="E263" s="12">
        <v>28539</v>
      </c>
      <c r="F263" s="11">
        <v>598</v>
      </c>
      <c r="I263" s="11"/>
    </row>
    <row r="264" spans="1:9">
      <c r="A264" s="7">
        <v>820</v>
      </c>
      <c r="B264" s="4" t="s">
        <v>257</v>
      </c>
      <c r="C264" s="11">
        <v>4535559</v>
      </c>
      <c r="D264" s="11">
        <v>5162355</v>
      </c>
      <c r="E264" s="12">
        <v>112057</v>
      </c>
      <c r="F264" s="11">
        <v>3530</v>
      </c>
      <c r="I264" s="11"/>
    </row>
    <row r="265" spans="1:9">
      <c r="A265" s="7">
        <v>823</v>
      </c>
      <c r="B265" s="4" t="s">
        <v>258</v>
      </c>
      <c r="C265" s="11">
        <v>1738747</v>
      </c>
      <c r="D265" s="11">
        <v>2076703</v>
      </c>
      <c r="E265" s="12">
        <v>58672</v>
      </c>
      <c r="F265" s="11">
        <v>650</v>
      </c>
      <c r="I265" s="11"/>
    </row>
    <row r="266" spans="1:9">
      <c r="A266" s="7">
        <v>824</v>
      </c>
      <c r="B266" s="4" t="s">
        <v>259</v>
      </c>
      <c r="C266" s="11">
        <v>4097106</v>
      </c>
      <c r="D266" s="11">
        <v>3785731</v>
      </c>
      <c r="E266" s="12">
        <v>59883</v>
      </c>
      <c r="F266" s="11">
        <v>3877</v>
      </c>
      <c r="I266" s="11"/>
    </row>
    <row r="267" spans="1:9">
      <c r="A267" s="7">
        <v>826</v>
      </c>
      <c r="B267" s="4" t="s">
        <v>260</v>
      </c>
      <c r="C267" s="11">
        <v>14993028</v>
      </c>
      <c r="D267" s="11">
        <v>14808493</v>
      </c>
      <c r="E267" s="12">
        <v>144188</v>
      </c>
      <c r="F267" s="11">
        <v>20342</v>
      </c>
      <c r="I267" s="11"/>
    </row>
    <row r="268" spans="1:9">
      <c r="A268" s="7">
        <v>828</v>
      </c>
      <c r="B268" s="4" t="s">
        <v>261</v>
      </c>
      <c r="C268" s="11">
        <v>23676104</v>
      </c>
      <c r="D268" s="11">
        <v>24564643</v>
      </c>
      <c r="E268" s="12">
        <v>559920</v>
      </c>
      <c r="F268" s="11">
        <v>3225</v>
      </c>
      <c r="I268" s="11"/>
    </row>
    <row r="269" spans="1:9">
      <c r="A269" s="7">
        <v>840</v>
      </c>
      <c r="B269" s="4" t="s">
        <v>262</v>
      </c>
      <c r="C269" s="11">
        <v>4389292</v>
      </c>
      <c r="D269" s="11">
        <v>4621467</v>
      </c>
      <c r="E269" s="12">
        <v>116942</v>
      </c>
      <c r="F269" s="11">
        <v>23928</v>
      </c>
      <c r="I269" s="11"/>
    </row>
    <row r="270" spans="1:9">
      <c r="A270" s="7">
        <v>845</v>
      </c>
      <c r="B270" s="4" t="s">
        <v>263</v>
      </c>
      <c r="C270" s="11">
        <v>3148685</v>
      </c>
      <c r="D270" s="11">
        <v>3765970</v>
      </c>
      <c r="E270" s="12">
        <v>35497</v>
      </c>
      <c r="F270" s="11">
        <v>2960</v>
      </c>
      <c r="I270" s="11"/>
    </row>
    <row r="271" spans="1:9">
      <c r="A271" s="7">
        <v>847</v>
      </c>
      <c r="B271" s="4" t="s">
        <v>264</v>
      </c>
      <c r="C271" s="11">
        <v>2955026</v>
      </c>
      <c r="D271" s="11">
        <v>3112011</v>
      </c>
      <c r="E271" s="12">
        <v>87466</v>
      </c>
      <c r="F271" s="11">
        <v>7545</v>
      </c>
      <c r="I271" s="11"/>
    </row>
    <row r="272" spans="1:9">
      <c r="A272" s="7">
        <v>848</v>
      </c>
      <c r="B272" s="4" t="s">
        <v>265</v>
      </c>
      <c r="C272" s="11">
        <v>2549386</v>
      </c>
      <c r="D272" s="11">
        <v>3077101</v>
      </c>
      <c r="E272" s="12">
        <v>89228</v>
      </c>
      <c r="F272" s="11">
        <v>2328</v>
      </c>
      <c r="I272" s="11"/>
    </row>
    <row r="273" spans="1:9">
      <c r="A273" s="7">
        <v>851</v>
      </c>
      <c r="B273" s="4" t="s">
        <v>266</v>
      </c>
      <c r="C273" s="11">
        <v>4715899</v>
      </c>
      <c r="D273" s="11">
        <v>5121484</v>
      </c>
      <c r="E273" s="12">
        <v>127946</v>
      </c>
      <c r="F273" s="11">
        <v>4165</v>
      </c>
      <c r="I273" s="11"/>
    </row>
    <row r="274" spans="1:9">
      <c r="A274" s="7">
        <v>852</v>
      </c>
      <c r="B274" s="4" t="s">
        <v>267</v>
      </c>
      <c r="C274" s="11">
        <v>2007349</v>
      </c>
      <c r="D274" s="11">
        <v>2216745</v>
      </c>
      <c r="E274" s="12">
        <v>35004</v>
      </c>
      <c r="F274" s="11">
        <v>1542</v>
      </c>
      <c r="I274" s="11"/>
    </row>
    <row r="275" spans="1:9">
      <c r="A275" s="7">
        <v>855</v>
      </c>
      <c r="B275" s="4" t="s">
        <v>268</v>
      </c>
      <c r="C275" s="11">
        <v>99383325</v>
      </c>
      <c r="D275" s="11">
        <v>108511071</v>
      </c>
      <c r="E275" s="12">
        <v>3086835</v>
      </c>
      <c r="F275" s="11">
        <v>68182</v>
      </c>
      <c r="I275" s="11"/>
    </row>
    <row r="276" spans="1:9">
      <c r="A276" s="7">
        <v>856</v>
      </c>
      <c r="B276" s="4" t="s">
        <v>269</v>
      </c>
      <c r="C276" s="11">
        <v>9711345</v>
      </c>
      <c r="D276" s="11">
        <v>9994645</v>
      </c>
      <c r="E276" s="12">
        <v>248616</v>
      </c>
      <c r="F276" s="11">
        <v>19017</v>
      </c>
      <c r="I276" s="11"/>
    </row>
    <row r="277" spans="1:9">
      <c r="A277" s="7">
        <v>858</v>
      </c>
      <c r="B277" s="4" t="s">
        <v>270</v>
      </c>
      <c r="C277" s="11">
        <v>7146694</v>
      </c>
      <c r="D277" s="11">
        <v>7704269</v>
      </c>
      <c r="E277" s="12">
        <v>98014</v>
      </c>
      <c r="F277" s="11">
        <v>5213</v>
      </c>
      <c r="I277" s="11"/>
    </row>
    <row r="278" spans="1:9">
      <c r="A278" s="7">
        <v>861</v>
      </c>
      <c r="B278" s="4" t="s">
        <v>271</v>
      </c>
      <c r="C278" s="11">
        <v>7723031</v>
      </c>
      <c r="D278" s="11">
        <v>8363112</v>
      </c>
      <c r="E278" s="12">
        <v>240017</v>
      </c>
      <c r="F278" s="11">
        <v>7979</v>
      </c>
      <c r="I278" s="11"/>
    </row>
    <row r="279" spans="1:9">
      <c r="A279" s="7">
        <v>865</v>
      </c>
      <c r="B279" s="4" t="s">
        <v>272</v>
      </c>
      <c r="C279" s="11">
        <v>4154564</v>
      </c>
      <c r="D279" s="11">
        <v>4391505</v>
      </c>
      <c r="E279" s="12">
        <v>81512</v>
      </c>
      <c r="F279" s="11">
        <v>18534</v>
      </c>
      <c r="I279" s="11"/>
    </row>
    <row r="280" spans="1:9">
      <c r="A280" s="7">
        <v>866</v>
      </c>
      <c r="B280" s="4" t="s">
        <v>273</v>
      </c>
      <c r="C280" s="11">
        <v>2425677</v>
      </c>
      <c r="D280" s="11">
        <v>2792159</v>
      </c>
      <c r="E280" s="12">
        <v>55465</v>
      </c>
      <c r="F280" s="11">
        <v>4094</v>
      </c>
      <c r="I280" s="11"/>
    </row>
    <row r="281" spans="1:9">
      <c r="A281" s="7">
        <v>867</v>
      </c>
      <c r="B281" s="4" t="s">
        <v>274</v>
      </c>
      <c r="C281" s="11">
        <v>11732397</v>
      </c>
      <c r="D281" s="11">
        <v>11582927</v>
      </c>
      <c r="E281" s="12">
        <v>412435</v>
      </c>
      <c r="F281" s="11">
        <v>27668</v>
      </c>
      <c r="I281" s="11"/>
    </row>
    <row r="282" spans="1:9">
      <c r="A282" s="7">
        <v>870</v>
      </c>
      <c r="B282" s="4" t="s">
        <v>275</v>
      </c>
      <c r="C282" s="11">
        <v>3345469</v>
      </c>
      <c r="D282" s="11">
        <v>3997772</v>
      </c>
      <c r="E282" s="12">
        <v>63834</v>
      </c>
      <c r="F282" s="11">
        <v>0</v>
      </c>
      <c r="I282" s="11"/>
    </row>
    <row r="283" spans="1:9">
      <c r="A283" s="7">
        <v>873</v>
      </c>
      <c r="B283" s="4" t="s">
        <v>276</v>
      </c>
      <c r="C283" s="11">
        <v>3874224</v>
      </c>
      <c r="D283" s="11">
        <v>4021871</v>
      </c>
      <c r="E283" s="12">
        <v>64799</v>
      </c>
      <c r="F283" s="11">
        <v>3694</v>
      </c>
      <c r="I283" s="11"/>
    </row>
    <row r="284" spans="1:9">
      <c r="A284" s="7">
        <v>874</v>
      </c>
      <c r="B284" s="4" t="s">
        <v>277</v>
      </c>
      <c r="C284" s="11">
        <v>1847167</v>
      </c>
      <c r="D284" s="11">
        <v>2191186</v>
      </c>
      <c r="E284" s="12">
        <v>24829</v>
      </c>
      <c r="F284" s="11">
        <v>0</v>
      </c>
      <c r="I284" s="11"/>
    </row>
    <row r="285" spans="1:9">
      <c r="A285" s="7">
        <v>879</v>
      </c>
      <c r="B285" s="4" t="s">
        <v>278</v>
      </c>
      <c r="C285" s="11">
        <v>2727302</v>
      </c>
      <c r="D285" s="11">
        <v>3264077</v>
      </c>
      <c r="E285" s="12">
        <v>85026</v>
      </c>
      <c r="F285" s="11">
        <v>33978</v>
      </c>
      <c r="I285" s="11"/>
    </row>
    <row r="286" spans="1:9">
      <c r="A286" s="7">
        <v>880</v>
      </c>
      <c r="B286" s="4" t="s">
        <v>279</v>
      </c>
      <c r="C286" s="11">
        <v>2958965</v>
      </c>
      <c r="D286" s="11">
        <v>3153679</v>
      </c>
      <c r="E286" s="12">
        <v>40499</v>
      </c>
      <c r="F286" s="11">
        <v>965</v>
      </c>
      <c r="I286" s="11"/>
    </row>
    <row r="287" spans="1:9">
      <c r="A287" s="7">
        <v>881</v>
      </c>
      <c r="B287" s="4" t="s">
        <v>280</v>
      </c>
      <c r="C287" s="11">
        <v>1955753</v>
      </c>
      <c r="D287" s="11">
        <v>2156170</v>
      </c>
      <c r="E287" s="12">
        <v>23231</v>
      </c>
      <c r="F287" s="11">
        <v>882</v>
      </c>
      <c r="I287" s="11"/>
    </row>
    <row r="288" spans="1:9">
      <c r="A288" s="7">
        <v>882</v>
      </c>
      <c r="B288" s="4" t="s">
        <v>281</v>
      </c>
      <c r="C288" s="11">
        <v>14586852</v>
      </c>
      <c r="D288" s="11">
        <v>15437428</v>
      </c>
      <c r="E288" s="12">
        <v>276882</v>
      </c>
      <c r="F288" s="11">
        <v>783</v>
      </c>
      <c r="I288" s="11"/>
    </row>
    <row r="289" spans="1:9">
      <c r="A289" s="7">
        <v>888</v>
      </c>
      <c r="B289" s="4" t="s">
        <v>282</v>
      </c>
      <c r="C289" s="11">
        <v>3656492</v>
      </c>
      <c r="D289" s="11">
        <v>3786791</v>
      </c>
      <c r="E289" s="12">
        <v>166397</v>
      </c>
      <c r="F289" s="11">
        <v>2137</v>
      </c>
      <c r="I289" s="11"/>
    </row>
    <row r="290" spans="1:9">
      <c r="A290" s="7">
        <v>889</v>
      </c>
      <c r="B290" s="4" t="s">
        <v>283</v>
      </c>
      <c r="C290" s="11">
        <v>3049923</v>
      </c>
      <c r="D290" s="11">
        <v>2752917</v>
      </c>
      <c r="E290" s="12">
        <v>75883</v>
      </c>
      <c r="F290" s="11">
        <v>1494</v>
      </c>
      <c r="I290" s="11"/>
    </row>
    <row r="291" spans="1:9">
      <c r="A291" s="7">
        <v>893</v>
      </c>
      <c r="B291" s="4" t="s">
        <v>284</v>
      </c>
      <c r="C291" s="11">
        <v>2392213</v>
      </c>
      <c r="D291" s="11">
        <v>2500472</v>
      </c>
      <c r="E291" s="12">
        <v>31937</v>
      </c>
      <c r="F291" s="11">
        <v>9757</v>
      </c>
      <c r="I291" s="11"/>
    </row>
    <row r="292" spans="1:9">
      <c r="A292" s="7">
        <v>899</v>
      </c>
      <c r="B292" s="4" t="s">
        <v>285</v>
      </c>
      <c r="C292" s="11">
        <v>12721493</v>
      </c>
      <c r="D292" s="11">
        <v>12402018</v>
      </c>
      <c r="E292" s="12">
        <v>259121</v>
      </c>
      <c r="F292" s="11">
        <v>2288</v>
      </c>
      <c r="I292" s="11"/>
    </row>
    <row r="293" spans="1:9">
      <c r="A293" s="7">
        <v>907</v>
      </c>
      <c r="B293" s="4" t="s">
        <v>286</v>
      </c>
      <c r="C293" s="11">
        <v>3496719</v>
      </c>
      <c r="D293" s="11">
        <v>3995433</v>
      </c>
      <c r="E293" s="12">
        <v>43604</v>
      </c>
      <c r="F293" s="11">
        <v>2264</v>
      </c>
      <c r="I293" s="11"/>
    </row>
    <row r="294" spans="1:9">
      <c r="A294" s="7">
        <v>917</v>
      </c>
      <c r="B294" s="4" t="s">
        <v>287</v>
      </c>
      <c r="C294" s="11">
        <v>62683227</v>
      </c>
      <c r="D294" s="11">
        <v>64402008</v>
      </c>
      <c r="E294" s="12">
        <v>1109318</v>
      </c>
      <c r="F294" s="11">
        <v>25381</v>
      </c>
      <c r="I294" s="11"/>
    </row>
    <row r="295" spans="1:9">
      <c r="A295" s="7">
        <v>928</v>
      </c>
      <c r="B295" s="4" t="s">
        <v>288</v>
      </c>
      <c r="C295" s="11">
        <v>25662918</v>
      </c>
      <c r="D295" s="11">
        <v>26175677</v>
      </c>
      <c r="E295" s="12">
        <v>777904</v>
      </c>
      <c r="F295" s="11">
        <v>17052</v>
      </c>
      <c r="I295" s="11"/>
    </row>
    <row r="296" spans="1:9">
      <c r="A296" s="7">
        <v>935</v>
      </c>
      <c r="B296" s="4" t="s">
        <v>289</v>
      </c>
      <c r="C296" s="11">
        <v>64791975</v>
      </c>
      <c r="D296" s="11">
        <v>54545131</v>
      </c>
      <c r="E296" s="12">
        <v>1385069</v>
      </c>
      <c r="F296" s="11">
        <v>8616</v>
      </c>
      <c r="I296" s="11"/>
    </row>
    <row r="297" spans="1:9">
      <c r="A297" s="7">
        <v>938</v>
      </c>
      <c r="B297" s="4" t="s">
        <v>290</v>
      </c>
      <c r="C297" s="11">
        <v>3022644</v>
      </c>
      <c r="D297" s="11">
        <v>3382746</v>
      </c>
      <c r="E297" s="12">
        <v>115093</v>
      </c>
      <c r="F297" s="11">
        <v>1883</v>
      </c>
      <c r="I297" s="11"/>
    </row>
    <row r="298" spans="1:9">
      <c r="A298" s="7">
        <v>944</v>
      </c>
      <c r="B298" s="4" t="s">
        <v>291</v>
      </c>
      <c r="C298" s="11">
        <v>1427804</v>
      </c>
      <c r="D298" s="11">
        <v>1471490</v>
      </c>
      <c r="E298" s="12">
        <v>107229</v>
      </c>
      <c r="F298" s="11">
        <v>16</v>
      </c>
      <c r="I298" s="11"/>
    </row>
    <row r="299" spans="1:9">
      <c r="A299" s="7">
        <v>946</v>
      </c>
      <c r="B299" s="4" t="s">
        <v>292</v>
      </c>
      <c r="C299" s="11">
        <v>1915234</v>
      </c>
      <c r="D299" s="11">
        <v>1984719</v>
      </c>
      <c r="E299" s="12">
        <v>9808</v>
      </c>
      <c r="F299" s="11">
        <v>31966</v>
      </c>
      <c r="I299" s="11"/>
    </row>
    <row r="300" spans="1:9">
      <c r="A300" s="7">
        <v>951</v>
      </c>
      <c r="B300" s="4" t="s">
        <v>293</v>
      </c>
      <c r="C300" s="11">
        <v>2785750</v>
      </c>
      <c r="D300" s="11">
        <v>2672840</v>
      </c>
      <c r="E300" s="12">
        <v>111147</v>
      </c>
      <c r="F300" s="11">
        <v>1194</v>
      </c>
      <c r="I300" s="11"/>
    </row>
    <row r="301" spans="1:9">
      <c r="A301" s="7">
        <v>957</v>
      </c>
      <c r="B301" s="4" t="s">
        <v>294</v>
      </c>
      <c r="C301" s="11">
        <v>27432539</v>
      </c>
      <c r="D301" s="11">
        <v>25505662</v>
      </c>
      <c r="E301" s="12">
        <v>2720</v>
      </c>
      <c r="F301" s="11">
        <v>39528</v>
      </c>
      <c r="I301" s="11"/>
    </row>
    <row r="302" spans="1:9">
      <c r="A302" s="7">
        <v>962</v>
      </c>
      <c r="B302" s="4" t="s">
        <v>295</v>
      </c>
      <c r="C302" s="11">
        <v>2623386</v>
      </c>
      <c r="D302" s="11">
        <v>2087904</v>
      </c>
      <c r="E302" s="12">
        <v>13627</v>
      </c>
      <c r="F302" s="11">
        <v>281</v>
      </c>
      <c r="I302" s="11"/>
    </row>
    <row r="303" spans="1:9">
      <c r="A303" s="7">
        <v>965</v>
      </c>
      <c r="B303" s="4" t="s">
        <v>296</v>
      </c>
      <c r="C303" s="11">
        <v>2172872</v>
      </c>
      <c r="D303" s="11">
        <v>2009109</v>
      </c>
      <c r="E303" s="12">
        <v>73027</v>
      </c>
      <c r="F303" s="11">
        <v>1772</v>
      </c>
      <c r="I303" s="11"/>
    </row>
    <row r="304" spans="1:9">
      <c r="A304" s="7">
        <v>971</v>
      </c>
      <c r="B304" s="4" t="s">
        <v>297</v>
      </c>
      <c r="C304" s="11">
        <v>4530171</v>
      </c>
      <c r="D304" s="11">
        <v>4461940</v>
      </c>
      <c r="E304" s="12">
        <v>147950</v>
      </c>
      <c r="F304" s="11">
        <v>5875</v>
      </c>
      <c r="I304" s="11"/>
    </row>
    <row r="305" spans="1:9">
      <c r="A305" s="7">
        <v>981</v>
      </c>
      <c r="B305" s="4" t="s">
        <v>298</v>
      </c>
      <c r="C305" s="11">
        <v>3959874</v>
      </c>
      <c r="D305" s="11">
        <v>4305084</v>
      </c>
      <c r="E305" s="12">
        <v>51540</v>
      </c>
      <c r="F305" s="11">
        <v>3158</v>
      </c>
      <c r="I305" s="11"/>
    </row>
    <row r="306" spans="1:9">
      <c r="A306" s="7">
        <v>983</v>
      </c>
      <c r="B306" s="4" t="s">
        <v>299</v>
      </c>
      <c r="C306" s="11">
        <v>44878251</v>
      </c>
      <c r="D306" s="11">
        <v>46359933</v>
      </c>
      <c r="E306" s="12">
        <v>816535</v>
      </c>
      <c r="F306" s="11">
        <v>25785</v>
      </c>
      <c r="I306" s="11"/>
    </row>
    <row r="307" spans="1:9">
      <c r="A307" s="7">
        <v>984</v>
      </c>
      <c r="B307" s="4" t="s">
        <v>300</v>
      </c>
      <c r="C307" s="11">
        <v>13679503</v>
      </c>
      <c r="D307" s="11">
        <v>11520654</v>
      </c>
      <c r="E307" s="12">
        <v>400314</v>
      </c>
      <c r="F307" s="11">
        <v>73127</v>
      </c>
      <c r="I307" s="11"/>
    </row>
    <row r="308" spans="1:9">
      <c r="A308" s="7">
        <v>986</v>
      </c>
      <c r="B308" s="4" t="s">
        <v>301</v>
      </c>
      <c r="C308" s="11">
        <v>1833029</v>
      </c>
      <c r="D308" s="11">
        <v>1803524</v>
      </c>
      <c r="E308" s="12">
        <v>42018</v>
      </c>
      <c r="F308" s="11">
        <v>3686</v>
      </c>
      <c r="I308" s="11"/>
    </row>
    <row r="309" spans="1:9">
      <c r="A309" s="7">
        <v>988</v>
      </c>
      <c r="B309" s="4" t="s">
        <v>302</v>
      </c>
      <c r="C309" s="11">
        <v>13356511</v>
      </c>
      <c r="D309" s="11">
        <v>14140411</v>
      </c>
      <c r="E309" s="12">
        <v>249158</v>
      </c>
      <c r="F309" s="11">
        <v>6576</v>
      </c>
      <c r="I309" s="11"/>
    </row>
    <row r="310" spans="1:9">
      <c r="A310" s="7">
        <v>994</v>
      </c>
      <c r="B310" s="4" t="s">
        <v>303</v>
      </c>
      <c r="C310" s="11">
        <v>4358620</v>
      </c>
      <c r="D310" s="11">
        <v>4404963</v>
      </c>
      <c r="E310" s="12">
        <v>88036</v>
      </c>
      <c r="F310" s="11">
        <v>9067</v>
      </c>
      <c r="I310" s="11"/>
    </row>
    <row r="311" spans="1:9">
      <c r="A311" s="7">
        <v>995</v>
      </c>
      <c r="B311" s="4" t="s">
        <v>304</v>
      </c>
      <c r="C311" s="11">
        <v>32765380</v>
      </c>
      <c r="D311" s="11">
        <v>34346777</v>
      </c>
      <c r="E311" s="12">
        <v>858986</v>
      </c>
      <c r="F311" s="11">
        <v>70889</v>
      </c>
      <c r="I311" s="11"/>
    </row>
    <row r="312" spans="1:9">
      <c r="A312" s="7">
        <v>1507</v>
      </c>
      <c r="B312" s="4" t="s">
        <v>305</v>
      </c>
      <c r="C312" s="11">
        <v>6262313</v>
      </c>
      <c r="D312" s="11">
        <v>5589324</v>
      </c>
      <c r="E312" s="12">
        <v>100579</v>
      </c>
      <c r="F312" s="11">
        <v>22628</v>
      </c>
      <c r="I312" s="11"/>
    </row>
    <row r="313" spans="1:9">
      <c r="A313" s="7">
        <v>1509</v>
      </c>
      <c r="B313" s="4" t="s">
        <v>306</v>
      </c>
      <c r="C313" s="11">
        <v>8635834</v>
      </c>
      <c r="D313" s="11">
        <v>9545237</v>
      </c>
      <c r="E313" s="12">
        <v>145682</v>
      </c>
      <c r="F313" s="11">
        <v>7401</v>
      </c>
      <c r="I313" s="11"/>
    </row>
    <row r="314" spans="1:9">
      <c r="A314" s="7">
        <v>1525</v>
      </c>
      <c r="B314" s="4" t="s">
        <v>307</v>
      </c>
      <c r="C314" s="11">
        <v>4096130</v>
      </c>
      <c r="D314" s="11">
        <v>4598339</v>
      </c>
      <c r="E314" s="12">
        <v>51082</v>
      </c>
      <c r="F314" s="11">
        <v>1279</v>
      </c>
      <c r="I314" s="11"/>
    </row>
    <row r="315" spans="1:9">
      <c r="A315" s="7">
        <v>1581</v>
      </c>
      <c r="B315" s="4" t="s">
        <v>308</v>
      </c>
      <c r="C315" s="11">
        <v>7736794</v>
      </c>
      <c r="D315" s="11">
        <v>9369318</v>
      </c>
      <c r="E315" s="12">
        <v>238576</v>
      </c>
      <c r="F315" s="11">
        <v>11909</v>
      </c>
      <c r="I315" s="11"/>
    </row>
    <row r="316" spans="1:9">
      <c r="A316" s="7">
        <v>1586</v>
      </c>
      <c r="B316" s="4" t="s">
        <v>309</v>
      </c>
      <c r="C316" s="11">
        <v>4273774</v>
      </c>
      <c r="D316" s="11">
        <v>4760697</v>
      </c>
      <c r="E316" s="12">
        <v>66198</v>
      </c>
      <c r="F316" s="11">
        <v>5145</v>
      </c>
      <c r="I316" s="11"/>
    </row>
    <row r="317" spans="1:9">
      <c r="A317" s="7">
        <v>1598</v>
      </c>
      <c r="B317" s="4" t="s">
        <v>310</v>
      </c>
      <c r="C317" s="11">
        <v>2298398</v>
      </c>
      <c r="D317" s="11">
        <v>2838561</v>
      </c>
      <c r="E317" s="12">
        <v>72353</v>
      </c>
      <c r="F317" s="11">
        <v>600</v>
      </c>
      <c r="I317" s="11"/>
    </row>
    <row r="318" spans="1:9">
      <c r="A318" s="7">
        <v>1621</v>
      </c>
      <c r="B318" s="4" t="s">
        <v>311</v>
      </c>
      <c r="C318" s="11">
        <v>7198042</v>
      </c>
      <c r="D318" s="11">
        <v>8889308</v>
      </c>
      <c r="E318" s="12">
        <v>149120</v>
      </c>
      <c r="F318" s="11">
        <v>1462</v>
      </c>
      <c r="I318" s="11"/>
    </row>
    <row r="319" spans="1:9">
      <c r="A319" s="7">
        <v>1640</v>
      </c>
      <c r="B319" s="4" t="s">
        <v>312</v>
      </c>
      <c r="C319" s="11">
        <v>5140494</v>
      </c>
      <c r="D319" s="11">
        <v>5448236</v>
      </c>
      <c r="E319" s="12">
        <v>111166</v>
      </c>
      <c r="F319" s="11">
        <v>3429</v>
      </c>
      <c r="I319" s="11"/>
    </row>
    <row r="320" spans="1:9">
      <c r="A320" s="7">
        <v>1641</v>
      </c>
      <c r="B320" s="4" t="s">
        <v>313</v>
      </c>
      <c r="C320" s="11">
        <v>3882073</v>
      </c>
      <c r="D320" s="11">
        <v>4325982</v>
      </c>
      <c r="E320" s="12">
        <v>106578</v>
      </c>
      <c r="F320" s="11">
        <v>10667</v>
      </c>
      <c r="I320" s="11"/>
    </row>
    <row r="321" spans="1:9">
      <c r="A321" s="7">
        <v>1651</v>
      </c>
      <c r="B321" s="4" t="s">
        <v>314</v>
      </c>
      <c r="C321" s="11">
        <v>5861881</v>
      </c>
      <c r="D321" s="11">
        <v>6604766</v>
      </c>
      <c r="E321" s="12">
        <v>250361</v>
      </c>
      <c r="F321" s="11">
        <v>10489</v>
      </c>
      <c r="I321" s="11"/>
    </row>
    <row r="322" spans="1:9">
      <c r="A322" s="7">
        <v>1652</v>
      </c>
      <c r="B322" s="4" t="s">
        <v>315</v>
      </c>
      <c r="C322" s="11">
        <v>5028354</v>
      </c>
      <c r="D322" s="11">
        <v>5716620</v>
      </c>
      <c r="E322" s="12">
        <v>87742</v>
      </c>
      <c r="F322" s="11">
        <v>3342</v>
      </c>
      <c r="I322" s="11"/>
    </row>
    <row r="323" spans="1:9">
      <c r="A323" s="7">
        <v>1655</v>
      </c>
      <c r="B323" s="4" t="s">
        <v>316</v>
      </c>
      <c r="C323" s="11">
        <v>6527172</v>
      </c>
      <c r="D323" s="11">
        <v>6503231</v>
      </c>
      <c r="E323" s="12">
        <v>119011</v>
      </c>
      <c r="F323" s="11">
        <v>13358</v>
      </c>
      <c r="I323" s="11"/>
    </row>
    <row r="324" spans="1:9">
      <c r="A324" s="7">
        <v>1658</v>
      </c>
      <c r="B324" s="4" t="s">
        <v>317</v>
      </c>
      <c r="C324" s="11">
        <v>1571451</v>
      </c>
      <c r="D324" s="11">
        <v>1954948</v>
      </c>
      <c r="E324" s="12">
        <v>41720</v>
      </c>
      <c r="F324" s="11">
        <v>7539</v>
      </c>
      <c r="I324" s="11"/>
    </row>
    <row r="325" spans="1:9">
      <c r="A325" s="7">
        <v>1659</v>
      </c>
      <c r="B325" s="4" t="s">
        <v>318</v>
      </c>
      <c r="C325" s="11">
        <v>2870042</v>
      </c>
      <c r="D325" s="11">
        <v>3325538</v>
      </c>
      <c r="E325" s="12">
        <v>42004</v>
      </c>
      <c r="F325" s="11">
        <v>6656</v>
      </c>
      <c r="I325" s="11"/>
    </row>
    <row r="326" spans="1:9">
      <c r="A326" s="7">
        <v>1663</v>
      </c>
      <c r="B326" s="4" t="s">
        <v>319</v>
      </c>
      <c r="C326" s="11">
        <v>3491698</v>
      </c>
      <c r="D326" s="11">
        <v>4046605</v>
      </c>
      <c r="E326" s="12">
        <v>93205</v>
      </c>
      <c r="F326" s="11">
        <v>2996</v>
      </c>
      <c r="I326" s="11"/>
    </row>
    <row r="327" spans="1:9">
      <c r="A327" s="7">
        <v>1667</v>
      </c>
      <c r="B327" s="4" t="s">
        <v>320</v>
      </c>
      <c r="C327" s="11">
        <v>1090250</v>
      </c>
      <c r="D327" s="11">
        <v>1438521</v>
      </c>
      <c r="E327" s="12">
        <v>20127</v>
      </c>
      <c r="F327" s="11">
        <v>36122</v>
      </c>
      <c r="I327" s="11"/>
    </row>
    <row r="328" spans="1:9">
      <c r="A328" s="7">
        <v>1669</v>
      </c>
      <c r="B328" s="4" t="s">
        <v>321</v>
      </c>
      <c r="C328" s="11">
        <v>3691948</v>
      </c>
      <c r="D328" s="11">
        <v>4034508</v>
      </c>
      <c r="E328" s="12">
        <v>43907</v>
      </c>
      <c r="F328" s="11">
        <v>2761</v>
      </c>
      <c r="I328" s="11"/>
    </row>
    <row r="329" spans="1:9">
      <c r="A329" s="7">
        <v>1674</v>
      </c>
      <c r="B329" s="4" t="s">
        <v>322</v>
      </c>
      <c r="C329" s="11">
        <v>27574550</v>
      </c>
      <c r="D329" s="11">
        <v>27059828</v>
      </c>
      <c r="E329" s="12">
        <v>663409</v>
      </c>
      <c r="F329" s="11">
        <v>17776</v>
      </c>
      <c r="I329" s="11"/>
    </row>
    <row r="330" spans="1:9">
      <c r="A330" s="7">
        <v>1676</v>
      </c>
      <c r="B330" s="4" t="s">
        <v>323</v>
      </c>
      <c r="C330" s="11">
        <v>6122985</v>
      </c>
      <c r="D330" s="11">
        <v>6501982</v>
      </c>
      <c r="E330" s="12">
        <v>230455</v>
      </c>
      <c r="F330" s="11">
        <v>25949</v>
      </c>
      <c r="I330" s="11"/>
    </row>
    <row r="331" spans="1:9">
      <c r="A331" s="7">
        <v>1680</v>
      </c>
      <c r="B331" s="4" t="s">
        <v>324</v>
      </c>
      <c r="C331" s="11">
        <v>4680658</v>
      </c>
      <c r="D331" s="11">
        <v>4994516</v>
      </c>
      <c r="E331" s="12">
        <v>137601</v>
      </c>
      <c r="F331" s="11">
        <v>13873</v>
      </c>
      <c r="I331" s="11"/>
    </row>
    <row r="332" spans="1:9">
      <c r="A332" s="7">
        <v>1681</v>
      </c>
      <c r="B332" s="4" t="s">
        <v>325</v>
      </c>
      <c r="C332" s="11">
        <v>6634599</v>
      </c>
      <c r="D332" s="11">
        <v>7123139</v>
      </c>
      <c r="E332" s="12">
        <v>252285</v>
      </c>
      <c r="F332" s="11">
        <v>12764</v>
      </c>
      <c r="I332" s="11"/>
    </row>
    <row r="333" spans="1:9">
      <c r="A333" s="7">
        <v>1684</v>
      </c>
      <c r="B333" s="4" t="s">
        <v>326</v>
      </c>
      <c r="C333" s="11">
        <v>5526952</v>
      </c>
      <c r="D333" s="11">
        <v>5880902</v>
      </c>
      <c r="E333" s="12">
        <v>125337</v>
      </c>
      <c r="F333" s="11">
        <v>269</v>
      </c>
      <c r="I333" s="11"/>
    </row>
    <row r="334" spans="1:9">
      <c r="A334" s="7">
        <v>1685</v>
      </c>
      <c r="B334" s="4" t="s">
        <v>327</v>
      </c>
      <c r="C334" s="11">
        <v>1561600</v>
      </c>
      <c r="D334" s="11">
        <v>2129092</v>
      </c>
      <c r="E334" s="12">
        <v>41524</v>
      </c>
      <c r="F334" s="11">
        <v>0</v>
      </c>
      <c r="I334" s="11"/>
    </row>
    <row r="335" spans="1:9">
      <c r="A335" s="7">
        <v>1690</v>
      </c>
      <c r="B335" s="4" t="s">
        <v>328</v>
      </c>
      <c r="C335" s="11">
        <v>3087859</v>
      </c>
      <c r="D335" s="11">
        <v>3414864</v>
      </c>
      <c r="E335" s="12">
        <v>98428</v>
      </c>
      <c r="F335" s="11">
        <v>25269</v>
      </c>
      <c r="I335" s="11"/>
    </row>
    <row r="336" spans="1:9">
      <c r="A336" s="7">
        <v>1695</v>
      </c>
      <c r="B336" s="4" t="s">
        <v>329</v>
      </c>
      <c r="C336" s="11">
        <v>1281730</v>
      </c>
      <c r="D336" s="11">
        <v>1281995</v>
      </c>
      <c r="E336" s="12">
        <v>990</v>
      </c>
      <c r="F336" s="11">
        <v>4660</v>
      </c>
      <c r="I336" s="11"/>
    </row>
    <row r="337" spans="1:9">
      <c r="A337" s="7">
        <v>1696</v>
      </c>
      <c r="B337" s="4" t="s">
        <v>330</v>
      </c>
      <c r="C337" s="11">
        <v>2958260</v>
      </c>
      <c r="D337" s="11">
        <v>3138620</v>
      </c>
      <c r="E337" s="12">
        <v>62797</v>
      </c>
      <c r="F337" s="11">
        <v>13594</v>
      </c>
      <c r="I337" s="11"/>
    </row>
    <row r="338" spans="1:9">
      <c r="A338" s="7">
        <v>1699</v>
      </c>
      <c r="B338" s="4" t="s">
        <v>331</v>
      </c>
      <c r="C338" s="11">
        <v>8027027</v>
      </c>
      <c r="D338" s="11">
        <v>8556806</v>
      </c>
      <c r="E338" s="12">
        <v>119283</v>
      </c>
      <c r="F338" s="11">
        <v>38527</v>
      </c>
      <c r="I338" s="11"/>
    </row>
    <row r="339" spans="1:9">
      <c r="A339" s="7">
        <v>1700</v>
      </c>
      <c r="B339" s="4" t="s">
        <v>332</v>
      </c>
      <c r="C339" s="11">
        <v>7292718</v>
      </c>
      <c r="D339" s="11">
        <v>7461568</v>
      </c>
      <c r="E339" s="12">
        <v>118066</v>
      </c>
      <c r="F339" s="11">
        <v>21724</v>
      </c>
      <c r="I339" s="11"/>
    </row>
    <row r="340" spans="1:9">
      <c r="A340" s="7">
        <v>1701</v>
      </c>
      <c r="B340" s="4" t="s">
        <v>333</v>
      </c>
      <c r="C340" s="11">
        <v>3893596</v>
      </c>
      <c r="D340" s="11">
        <v>3436978</v>
      </c>
      <c r="E340" s="12">
        <v>90574</v>
      </c>
      <c r="F340" s="11">
        <v>10408</v>
      </c>
      <c r="I340" s="11"/>
    </row>
    <row r="341" spans="1:9">
      <c r="A341" s="7">
        <v>1702</v>
      </c>
      <c r="B341" s="4" t="s">
        <v>334</v>
      </c>
      <c r="C341" s="11">
        <v>976066</v>
      </c>
      <c r="D341" s="11">
        <v>1238529</v>
      </c>
      <c r="E341" s="12">
        <v>3102</v>
      </c>
      <c r="F341" s="11">
        <v>6573</v>
      </c>
      <c r="I341" s="11"/>
    </row>
    <row r="342" spans="1:9">
      <c r="A342" s="7">
        <v>1705</v>
      </c>
      <c r="B342" s="4" t="s">
        <v>335</v>
      </c>
      <c r="C342" s="11">
        <v>7227003</v>
      </c>
      <c r="D342" s="11">
        <v>7698902</v>
      </c>
      <c r="E342" s="12">
        <v>142687</v>
      </c>
      <c r="F342" s="11">
        <v>24274</v>
      </c>
      <c r="I342" s="11"/>
    </row>
    <row r="343" spans="1:9">
      <c r="A343" s="7">
        <v>1706</v>
      </c>
      <c r="B343" s="4" t="s">
        <v>336</v>
      </c>
      <c r="C343" s="11">
        <v>3327464</v>
      </c>
      <c r="D343" s="11">
        <v>3943501</v>
      </c>
      <c r="E343" s="12">
        <v>33965</v>
      </c>
      <c r="F343" s="11">
        <v>474</v>
      </c>
      <c r="I343" s="11"/>
    </row>
    <row r="344" spans="1:9">
      <c r="A344" s="7">
        <v>1708</v>
      </c>
      <c r="B344" s="4" t="s">
        <v>337</v>
      </c>
      <c r="C344" s="11">
        <v>12929834</v>
      </c>
      <c r="D344" s="11">
        <v>11528440</v>
      </c>
      <c r="E344" s="12">
        <v>345362</v>
      </c>
      <c r="F344" s="11">
        <v>15626</v>
      </c>
      <c r="I344" s="11"/>
    </row>
    <row r="345" spans="1:9">
      <c r="A345" s="7">
        <v>1709</v>
      </c>
      <c r="B345" s="4" t="s">
        <v>338</v>
      </c>
      <c r="C345" s="11">
        <v>6284809</v>
      </c>
      <c r="D345" s="11">
        <v>7057679</v>
      </c>
      <c r="E345" s="12">
        <v>196406</v>
      </c>
      <c r="F345" s="11">
        <v>17280</v>
      </c>
      <c r="I345" s="11"/>
    </row>
    <row r="346" spans="1:9">
      <c r="A346" s="7">
        <v>1711</v>
      </c>
      <c r="B346" s="4" t="s">
        <v>339</v>
      </c>
      <c r="C346" s="11">
        <v>6551455</v>
      </c>
      <c r="D346" s="11">
        <v>6683913</v>
      </c>
      <c r="E346" s="12">
        <v>80528</v>
      </c>
      <c r="F346" s="11">
        <v>8467</v>
      </c>
      <c r="I346" s="11"/>
    </row>
    <row r="347" spans="1:9">
      <c r="A347" s="7">
        <v>1714</v>
      </c>
      <c r="B347" s="4" t="s">
        <v>340</v>
      </c>
      <c r="C347" s="11">
        <v>4332872</v>
      </c>
      <c r="D347" s="11">
        <v>4428978</v>
      </c>
      <c r="E347" s="12">
        <v>161559</v>
      </c>
      <c r="F347" s="11">
        <v>2291</v>
      </c>
      <c r="I347" s="11"/>
    </row>
    <row r="348" spans="1:9">
      <c r="A348" s="7">
        <v>1719</v>
      </c>
      <c r="B348" s="4" t="s">
        <v>341</v>
      </c>
      <c r="C348" s="11">
        <v>2637287</v>
      </c>
      <c r="D348" s="11">
        <v>2641257</v>
      </c>
      <c r="E348" s="12">
        <v>59758</v>
      </c>
      <c r="F348" s="11">
        <v>517</v>
      </c>
      <c r="I348" s="11"/>
    </row>
    <row r="349" spans="1:9">
      <c r="A349" s="7">
        <v>1721</v>
      </c>
      <c r="B349" s="4" t="s">
        <v>342</v>
      </c>
      <c r="C349" s="11">
        <v>3488074</v>
      </c>
      <c r="D349" s="11">
        <v>4353703</v>
      </c>
      <c r="E349" s="12">
        <v>68596</v>
      </c>
      <c r="F349" s="11">
        <v>1476</v>
      </c>
      <c r="I349" s="11"/>
    </row>
    <row r="350" spans="1:9">
      <c r="A350" s="7">
        <v>1722</v>
      </c>
      <c r="B350" s="4" t="s">
        <v>343</v>
      </c>
      <c r="C350" s="11">
        <v>2661342</v>
      </c>
      <c r="D350" s="11">
        <v>2958919</v>
      </c>
      <c r="E350" s="12">
        <v>53039</v>
      </c>
      <c r="F350" s="11">
        <v>5121</v>
      </c>
      <c r="I350" s="11"/>
    </row>
    <row r="351" spans="1:9">
      <c r="A351" s="7">
        <v>1723</v>
      </c>
      <c r="B351" s="4" t="s">
        <v>344</v>
      </c>
      <c r="C351" s="11">
        <v>1027923</v>
      </c>
      <c r="D351" s="11">
        <v>1386055</v>
      </c>
      <c r="E351" s="12">
        <v>24157</v>
      </c>
      <c r="F351" s="11">
        <v>3042</v>
      </c>
      <c r="I351" s="11"/>
    </row>
    <row r="352" spans="1:9">
      <c r="A352" s="7">
        <v>1724</v>
      </c>
      <c r="B352" s="4" t="s">
        <v>345</v>
      </c>
      <c r="C352" s="11">
        <v>2056410</v>
      </c>
      <c r="D352" s="11">
        <v>2050319</v>
      </c>
      <c r="E352" s="12">
        <v>27034</v>
      </c>
      <c r="F352" s="11">
        <v>525</v>
      </c>
      <c r="I352" s="11"/>
    </row>
    <row r="353" spans="1:9">
      <c r="A353" s="7">
        <v>1728</v>
      </c>
      <c r="B353" s="4" t="s">
        <v>346</v>
      </c>
      <c r="C353" s="11">
        <v>2120037</v>
      </c>
      <c r="D353" s="11">
        <v>2253423</v>
      </c>
      <c r="E353" s="12">
        <v>48048</v>
      </c>
      <c r="F353" s="11">
        <v>10440</v>
      </c>
      <c r="I353" s="11"/>
    </row>
    <row r="354" spans="1:9">
      <c r="A354" s="7">
        <v>1729</v>
      </c>
      <c r="B354" s="4" t="s">
        <v>347</v>
      </c>
      <c r="C354" s="11">
        <v>1993195</v>
      </c>
      <c r="D354" s="11">
        <v>2297781</v>
      </c>
      <c r="E354" s="12">
        <v>41003</v>
      </c>
      <c r="F354" s="11">
        <v>8105</v>
      </c>
      <c r="I354" s="11"/>
    </row>
    <row r="355" spans="1:9">
      <c r="A355" s="7">
        <v>1730</v>
      </c>
      <c r="B355" s="4" t="s">
        <v>348</v>
      </c>
      <c r="C355" s="11">
        <v>6597301</v>
      </c>
      <c r="D355" s="11">
        <v>6693868</v>
      </c>
      <c r="E355" s="12">
        <v>219470</v>
      </c>
      <c r="F355" s="11">
        <v>6078</v>
      </c>
      <c r="I355" s="11"/>
    </row>
    <row r="356" spans="1:9">
      <c r="A356" s="7">
        <v>1731</v>
      </c>
      <c r="B356" s="4" t="s">
        <v>349</v>
      </c>
      <c r="C356" s="11">
        <v>7053598</v>
      </c>
      <c r="D356" s="11">
        <v>7317406</v>
      </c>
      <c r="E356" s="12">
        <v>158440</v>
      </c>
      <c r="F356" s="11">
        <v>21679</v>
      </c>
      <c r="I356" s="11"/>
    </row>
    <row r="357" spans="1:9">
      <c r="A357" s="7">
        <v>1734</v>
      </c>
      <c r="B357" s="4" t="s">
        <v>350</v>
      </c>
      <c r="C357" s="11">
        <v>8253879</v>
      </c>
      <c r="D357" s="11">
        <v>8136939</v>
      </c>
      <c r="E357" s="12">
        <v>111544</v>
      </c>
      <c r="F357" s="11">
        <v>3482</v>
      </c>
      <c r="I357" s="11"/>
    </row>
    <row r="358" spans="1:9">
      <c r="A358" s="7">
        <v>1735</v>
      </c>
      <c r="B358" s="4" t="s">
        <v>351</v>
      </c>
      <c r="C358" s="11">
        <v>6018546</v>
      </c>
      <c r="D358" s="11">
        <v>6124095</v>
      </c>
      <c r="E358" s="12">
        <v>40172</v>
      </c>
      <c r="F358" s="11">
        <v>30968</v>
      </c>
      <c r="I358" s="11"/>
    </row>
    <row r="359" spans="1:9">
      <c r="A359" s="7">
        <v>1740</v>
      </c>
      <c r="B359" s="4" t="s">
        <v>352</v>
      </c>
      <c r="C359" s="11">
        <v>3646606</v>
      </c>
      <c r="D359" s="11">
        <v>3772560</v>
      </c>
      <c r="E359" s="12">
        <v>43620</v>
      </c>
      <c r="F359" s="11">
        <v>3150</v>
      </c>
      <c r="I359" s="11"/>
    </row>
    <row r="360" spans="1:9">
      <c r="A360" s="7">
        <v>1742</v>
      </c>
      <c r="B360" s="4" t="s">
        <v>353</v>
      </c>
      <c r="C360" s="11">
        <v>5459762</v>
      </c>
      <c r="D360" s="11">
        <v>5618844</v>
      </c>
      <c r="E360" s="12">
        <v>71814</v>
      </c>
      <c r="F360" s="11">
        <v>1673</v>
      </c>
      <c r="I360" s="11"/>
    </row>
    <row r="361" spans="1:9">
      <c r="A361" s="7">
        <v>1771</v>
      </c>
      <c r="B361" s="4" t="s">
        <v>354</v>
      </c>
      <c r="C361" s="11">
        <v>9934776</v>
      </c>
      <c r="D361" s="11">
        <v>10836152</v>
      </c>
      <c r="E361" s="12">
        <v>169198</v>
      </c>
      <c r="F361" s="11">
        <v>16511</v>
      </c>
      <c r="I361" s="11"/>
    </row>
    <row r="362" spans="1:9">
      <c r="A362" s="7">
        <v>1773</v>
      </c>
      <c r="B362" s="4" t="s">
        <v>355</v>
      </c>
      <c r="C362" s="11">
        <v>2507534</v>
      </c>
      <c r="D362" s="11">
        <v>2767785</v>
      </c>
      <c r="E362" s="12">
        <v>61733</v>
      </c>
      <c r="F362" s="11">
        <v>1020</v>
      </c>
      <c r="I362" s="11"/>
    </row>
    <row r="363" spans="1:9">
      <c r="A363" s="7">
        <v>1774</v>
      </c>
      <c r="B363" s="4" t="s">
        <v>356</v>
      </c>
      <c r="C363" s="11">
        <v>2920432</v>
      </c>
      <c r="D363" s="11">
        <v>3408298</v>
      </c>
      <c r="E363" s="12">
        <v>118362</v>
      </c>
      <c r="F363" s="11">
        <v>6757</v>
      </c>
      <c r="I363" s="11"/>
    </row>
    <row r="364" spans="1:9">
      <c r="A364" s="7">
        <v>1783</v>
      </c>
      <c r="B364" s="4" t="s">
        <v>357</v>
      </c>
      <c r="C364" s="11">
        <v>16967883</v>
      </c>
      <c r="D364" s="11">
        <v>17960350</v>
      </c>
      <c r="E364" s="12">
        <v>328790</v>
      </c>
      <c r="F364" s="11">
        <v>42964</v>
      </c>
      <c r="I364" s="11"/>
    </row>
    <row r="365" spans="1:9">
      <c r="A365" s="7">
        <v>1842</v>
      </c>
      <c r="B365" s="4" t="s">
        <v>358</v>
      </c>
      <c r="C365" s="11">
        <v>1585261</v>
      </c>
      <c r="D365" s="11">
        <v>2140046</v>
      </c>
      <c r="E365" s="12">
        <v>51438</v>
      </c>
      <c r="F365" s="11">
        <v>332</v>
      </c>
      <c r="I365" s="11"/>
    </row>
    <row r="366" spans="1:9">
      <c r="A366" s="7">
        <v>1859</v>
      </c>
      <c r="B366" s="4" t="s">
        <v>359</v>
      </c>
      <c r="C366" s="11">
        <v>8289739</v>
      </c>
      <c r="D366" s="11">
        <v>8571935</v>
      </c>
      <c r="E366" s="12">
        <v>114014</v>
      </c>
      <c r="F366" s="11">
        <v>59034</v>
      </c>
      <c r="I366" s="11"/>
    </row>
    <row r="367" spans="1:9">
      <c r="A367" s="7">
        <v>1876</v>
      </c>
      <c r="B367" s="4" t="s">
        <v>360</v>
      </c>
      <c r="C367" s="11">
        <v>4692820</v>
      </c>
      <c r="D367" s="11">
        <v>5108956</v>
      </c>
      <c r="E367" s="12">
        <v>188907</v>
      </c>
      <c r="F367" s="11">
        <v>30947</v>
      </c>
      <c r="I367" s="11"/>
    </row>
    <row r="368" spans="1:9">
      <c r="A368" s="7">
        <v>1883</v>
      </c>
      <c r="B368" s="4" t="s">
        <v>361</v>
      </c>
      <c r="C368" s="11">
        <v>40394047</v>
      </c>
      <c r="D368" s="11">
        <v>39942427</v>
      </c>
      <c r="E368" s="12">
        <v>1314712</v>
      </c>
      <c r="F368" s="11">
        <v>11513</v>
      </c>
      <c r="I368" s="11"/>
    </row>
    <row r="369" spans="1:9">
      <c r="A369" s="7">
        <v>1884</v>
      </c>
      <c r="B369" s="4" t="s">
        <v>362</v>
      </c>
      <c r="C369" s="11">
        <v>3152456</v>
      </c>
      <c r="D369" s="11">
        <v>3965777</v>
      </c>
      <c r="E369" s="12">
        <v>48193</v>
      </c>
      <c r="F369" s="11">
        <v>13254</v>
      </c>
      <c r="I369" s="11"/>
    </row>
    <row r="370" spans="1:9">
      <c r="A370" s="7">
        <v>1891</v>
      </c>
      <c r="B370" s="4" t="s">
        <v>363</v>
      </c>
      <c r="C370" s="11">
        <v>7062721</v>
      </c>
      <c r="D370" s="11">
        <v>7171387</v>
      </c>
      <c r="E370" s="12">
        <v>174043</v>
      </c>
      <c r="F370" s="11">
        <v>7521</v>
      </c>
      <c r="I370" s="11"/>
    </row>
    <row r="371" spans="1:9">
      <c r="A371" s="7">
        <v>1892</v>
      </c>
      <c r="B371" s="4" t="s">
        <v>364</v>
      </c>
      <c r="C371" s="11">
        <v>6721166</v>
      </c>
      <c r="D371" s="11">
        <v>8033037</v>
      </c>
      <c r="E371" s="12">
        <v>195364</v>
      </c>
      <c r="F371" s="11">
        <v>2420</v>
      </c>
      <c r="I371" s="11"/>
    </row>
    <row r="372" spans="1:9">
      <c r="A372" s="7">
        <v>1894</v>
      </c>
      <c r="B372" s="4" t="s">
        <v>365</v>
      </c>
      <c r="C372" s="11">
        <v>6402053</v>
      </c>
      <c r="D372" s="11">
        <v>5912431</v>
      </c>
      <c r="E372" s="12">
        <v>42453</v>
      </c>
      <c r="F372" s="11">
        <v>17763</v>
      </c>
      <c r="I372" s="11"/>
    </row>
    <row r="373" spans="1:9">
      <c r="A373" s="7">
        <v>1895</v>
      </c>
      <c r="B373" s="4" t="s">
        <v>366</v>
      </c>
      <c r="C373" s="11">
        <v>17880286</v>
      </c>
      <c r="D373" s="11">
        <v>21050076</v>
      </c>
      <c r="E373" s="12">
        <v>340182</v>
      </c>
      <c r="F373" s="11">
        <v>24212</v>
      </c>
      <c r="I373" s="11"/>
    </row>
    <row r="374" spans="1:9">
      <c r="A374" s="7">
        <v>1896</v>
      </c>
      <c r="B374" s="4" t="s">
        <v>367</v>
      </c>
      <c r="C374" s="11">
        <v>2635433</v>
      </c>
      <c r="D374" s="11">
        <v>3052774</v>
      </c>
      <c r="E374" s="12">
        <v>54793</v>
      </c>
      <c r="F374" s="11">
        <v>1320</v>
      </c>
      <c r="I374" s="11"/>
    </row>
    <row r="375" spans="1:9">
      <c r="A375" s="7">
        <v>1900</v>
      </c>
      <c r="B375" s="4" t="s">
        <v>368</v>
      </c>
      <c r="C375" s="11">
        <v>29339453</v>
      </c>
      <c r="D375" s="11">
        <v>34813227</v>
      </c>
      <c r="E375" s="12">
        <v>930641</v>
      </c>
      <c r="F375" s="11">
        <v>58208</v>
      </c>
      <c r="I375" s="11"/>
    </row>
    <row r="376" spans="1:9">
      <c r="A376" s="7">
        <v>1901</v>
      </c>
      <c r="B376" s="4" t="s">
        <v>369</v>
      </c>
      <c r="C376" s="11">
        <v>3792264</v>
      </c>
      <c r="D376" s="11">
        <v>4309043</v>
      </c>
      <c r="E376" s="12">
        <v>98624</v>
      </c>
      <c r="F376" s="11">
        <v>14481</v>
      </c>
      <c r="I376" s="11"/>
    </row>
    <row r="377" spans="1:9">
      <c r="A377" s="7">
        <v>1903</v>
      </c>
      <c r="B377" s="4" t="s">
        <v>370</v>
      </c>
      <c r="C377" s="11">
        <v>2921943</v>
      </c>
      <c r="D377" s="11">
        <v>3375440</v>
      </c>
      <c r="E377" s="12">
        <v>42457</v>
      </c>
      <c r="F377" s="11">
        <v>2129</v>
      </c>
      <c r="I377" s="11"/>
    </row>
    <row r="378" spans="1:9">
      <c r="A378" s="7">
        <v>1904</v>
      </c>
      <c r="B378" s="4" t="s">
        <v>371</v>
      </c>
      <c r="C378" s="11">
        <v>10734027</v>
      </c>
      <c r="D378" s="11">
        <v>11801036</v>
      </c>
      <c r="E378" s="12">
        <v>244222</v>
      </c>
      <c r="F378" s="11">
        <v>29634</v>
      </c>
      <c r="I378" s="11"/>
    </row>
    <row r="379" spans="1:9">
      <c r="A379" s="7">
        <v>1908</v>
      </c>
      <c r="B379" s="4" t="s">
        <v>398</v>
      </c>
      <c r="C379" s="11">
        <v>2949763</v>
      </c>
      <c r="D379" s="11">
        <v>3383445</v>
      </c>
      <c r="E379" s="12">
        <v>40733</v>
      </c>
      <c r="F379" s="11">
        <v>4381</v>
      </c>
      <c r="I379" s="11"/>
    </row>
    <row r="380" spans="1:9">
      <c r="A380" s="7">
        <v>1911</v>
      </c>
      <c r="B380" s="4" t="s">
        <v>372</v>
      </c>
      <c r="C380" s="11">
        <v>8297718</v>
      </c>
      <c r="D380" s="11">
        <v>7773920</v>
      </c>
      <c r="E380" s="12">
        <v>211732</v>
      </c>
      <c r="F380" s="11">
        <v>14636</v>
      </c>
      <c r="I380" s="11"/>
    </row>
    <row r="381" spans="1:9">
      <c r="A381" s="7">
        <v>1916</v>
      </c>
      <c r="B381" s="4" t="s">
        <v>373</v>
      </c>
      <c r="C381" s="11">
        <v>22095216</v>
      </c>
      <c r="D381" s="11">
        <v>28343451</v>
      </c>
      <c r="E381" s="12">
        <v>700383</v>
      </c>
      <c r="F381" s="11">
        <v>25137</v>
      </c>
      <c r="I381" s="11"/>
    </row>
    <row r="382" spans="1:9">
      <c r="A382" s="7">
        <v>1924</v>
      </c>
      <c r="B382" s="4" t="s">
        <v>374</v>
      </c>
      <c r="C382" s="11">
        <v>6534413</v>
      </c>
      <c r="D382" s="11">
        <v>6910720</v>
      </c>
      <c r="E382" s="12">
        <v>261017</v>
      </c>
      <c r="F382" s="11">
        <v>13240</v>
      </c>
      <c r="I382" s="11"/>
    </row>
    <row r="383" spans="1:9">
      <c r="A383" s="7">
        <v>1926</v>
      </c>
      <c r="B383" s="4" t="s">
        <v>375</v>
      </c>
      <c r="C383" s="11">
        <v>6255021</v>
      </c>
      <c r="D383" s="11">
        <v>6950277</v>
      </c>
      <c r="E383" s="12">
        <v>50322</v>
      </c>
      <c r="F383" s="11">
        <v>16548</v>
      </c>
      <c r="I383" s="11"/>
    </row>
    <row r="384" spans="1:9">
      <c r="A384" s="7">
        <v>1927</v>
      </c>
      <c r="B384" s="4" t="s">
        <v>376</v>
      </c>
      <c r="C384" s="11">
        <v>2990242</v>
      </c>
      <c r="D384" s="11">
        <v>3268880</v>
      </c>
      <c r="E384" s="12">
        <v>61554</v>
      </c>
      <c r="F384" s="11">
        <v>14896</v>
      </c>
      <c r="I384" s="11"/>
    </row>
    <row r="385" spans="1:9">
      <c r="A385" s="7">
        <v>1930</v>
      </c>
      <c r="B385" s="4" t="s">
        <v>377</v>
      </c>
      <c r="C385" s="11">
        <v>31154535</v>
      </c>
      <c r="D385" s="11">
        <v>34552264</v>
      </c>
      <c r="E385" s="12">
        <v>829674</v>
      </c>
      <c r="F385" s="11">
        <v>11526</v>
      </c>
      <c r="I385" s="11"/>
    </row>
    <row r="386" spans="1:9">
      <c r="A386" s="7">
        <v>1931</v>
      </c>
      <c r="B386" s="4" t="s">
        <v>378</v>
      </c>
      <c r="C386" s="11">
        <v>8725523</v>
      </c>
      <c r="D386" s="11">
        <v>10011873</v>
      </c>
      <c r="E386" s="12">
        <v>283460</v>
      </c>
      <c r="F386" s="11">
        <v>28410</v>
      </c>
      <c r="I386" s="11"/>
    </row>
    <row r="387" spans="1:9">
      <c r="A387" s="7">
        <v>1940</v>
      </c>
      <c r="B387" s="4" t="s">
        <v>379</v>
      </c>
      <c r="C387" s="11">
        <v>12913520</v>
      </c>
      <c r="D387" s="11">
        <v>14197593</v>
      </c>
      <c r="E387" s="12">
        <v>291684</v>
      </c>
      <c r="F387" s="11">
        <v>43420</v>
      </c>
      <c r="I387" s="11"/>
    </row>
    <row r="388" spans="1:9">
      <c r="A388" s="7">
        <v>1942</v>
      </c>
      <c r="B388" s="4" t="s">
        <v>380</v>
      </c>
      <c r="C388" s="11">
        <v>11057963</v>
      </c>
      <c r="D388" s="11">
        <v>12539916</v>
      </c>
      <c r="E388" s="12">
        <v>146048</v>
      </c>
      <c r="F388" s="11">
        <v>26551</v>
      </c>
      <c r="I388" s="11"/>
    </row>
    <row r="389" spans="1:9">
      <c r="A389" s="7">
        <v>1945</v>
      </c>
      <c r="B389" s="4" t="s">
        <v>381</v>
      </c>
      <c r="C389" s="11">
        <v>9523583</v>
      </c>
      <c r="D389" s="11">
        <v>11415089</v>
      </c>
      <c r="E389" s="12">
        <v>242850</v>
      </c>
      <c r="F389" s="11">
        <v>8942</v>
      </c>
      <c r="I389" s="11"/>
    </row>
    <row r="390" spans="1:9">
      <c r="A390" s="7">
        <v>1948</v>
      </c>
      <c r="B390" s="4" t="s">
        <v>382</v>
      </c>
      <c r="C390" s="11">
        <v>11693278</v>
      </c>
      <c r="D390" s="11">
        <v>12230907</v>
      </c>
      <c r="E390" s="12">
        <v>303952</v>
      </c>
      <c r="F390" s="11">
        <v>12190</v>
      </c>
      <c r="I390" s="11"/>
    </row>
    <row r="391" spans="1:9">
      <c r="A391" s="7">
        <v>1955</v>
      </c>
      <c r="B391" s="4" t="s">
        <v>386</v>
      </c>
      <c r="C391" s="11">
        <v>7544768</v>
      </c>
      <c r="D391" s="11">
        <v>6291874</v>
      </c>
      <c r="E391" s="12">
        <v>220451</v>
      </c>
      <c r="F391" s="11">
        <v>15732</v>
      </c>
      <c r="I391" s="11"/>
    </row>
    <row r="392" spans="1:9">
      <c r="A392" s="7">
        <v>1987</v>
      </c>
      <c r="B392" s="4" t="s">
        <v>399</v>
      </c>
      <c r="C392" s="11">
        <v>4215381</v>
      </c>
      <c r="D392" s="11">
        <v>5013978</v>
      </c>
      <c r="E392" s="12">
        <v>117061</v>
      </c>
      <c r="F392" s="11">
        <v>1252</v>
      </c>
      <c r="I392" s="11"/>
    </row>
    <row r="393" spans="1:9">
      <c r="A393" s="7"/>
      <c r="C393" s="13"/>
      <c r="D393" s="13"/>
      <c r="E393" s="14"/>
      <c r="F393" s="15"/>
    </row>
    <row r="394" spans="1:9">
      <c r="A394" s="7"/>
      <c r="C394" s="13"/>
      <c r="D394" s="13"/>
      <c r="E394" s="14"/>
      <c r="F394" s="15"/>
    </row>
    <row r="395" spans="1:9">
      <c r="A395" s="7"/>
      <c r="C395" s="13"/>
      <c r="D395" s="13"/>
      <c r="E395" s="14"/>
      <c r="F395" s="15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398"/>
  <sheetViews>
    <sheetView topLeftCell="A2" workbookViewId="0">
      <selection activeCell="C4" sqref="C4"/>
    </sheetView>
  </sheetViews>
  <sheetFormatPr defaultRowHeight="15"/>
  <cols>
    <col min="1" max="1" width="6.28515625" customWidth="1"/>
    <col min="2" max="2" width="29.85546875" bestFit="1" customWidth="1"/>
    <col min="3" max="3" width="21" style="4" bestFit="1" customWidth="1"/>
    <col min="4" max="4" width="13.5703125" style="4" customWidth="1"/>
    <col min="5" max="5" width="16.5703125" style="12" customWidth="1"/>
    <col min="6" max="14" width="15" style="4" customWidth="1"/>
    <col min="15" max="15" width="9.140625" customWidth="1"/>
    <col min="16" max="16" width="16.5703125" customWidth="1"/>
    <col min="17" max="17" width="11" bestFit="1" customWidth="1"/>
    <col min="18" max="18" width="9.140625" customWidth="1"/>
  </cols>
  <sheetData>
    <row r="1" spans="1:17">
      <c r="A1" s="1"/>
      <c r="B1" s="16" t="s">
        <v>408</v>
      </c>
      <c r="C1" s="2" t="s">
        <v>0</v>
      </c>
      <c r="D1" s="2"/>
      <c r="E1" s="3"/>
      <c r="F1" s="2" t="s">
        <v>1</v>
      </c>
    </row>
    <row r="2" spans="1:17">
      <c r="A2" s="1"/>
      <c r="B2" s="2"/>
      <c r="C2" s="5" t="s">
        <v>2</v>
      </c>
      <c r="D2" s="5" t="s">
        <v>3</v>
      </c>
      <c r="E2" s="6" t="s">
        <v>4</v>
      </c>
      <c r="F2" s="5" t="s">
        <v>2</v>
      </c>
      <c r="G2" s="7" t="s">
        <v>400</v>
      </c>
      <c r="H2" s="7" t="s">
        <v>401</v>
      </c>
      <c r="I2" s="7" t="s">
        <v>402</v>
      </c>
      <c r="J2" s="7" t="s">
        <v>403</v>
      </c>
      <c r="K2" s="7" t="s">
        <v>404</v>
      </c>
      <c r="L2" s="7" t="s">
        <v>405</v>
      </c>
      <c r="M2" s="7" t="s">
        <v>406</v>
      </c>
      <c r="N2" s="7" t="s">
        <v>407</v>
      </c>
    </row>
    <row r="3" spans="1:17">
      <c r="A3" s="1"/>
      <c r="B3" s="2" t="s">
        <v>5</v>
      </c>
      <c r="C3" s="5" t="s">
        <v>387</v>
      </c>
      <c r="D3" s="5" t="s">
        <v>387</v>
      </c>
      <c r="E3" s="6" t="s">
        <v>387</v>
      </c>
      <c r="F3" s="5" t="s">
        <v>387</v>
      </c>
      <c r="G3" s="5" t="s">
        <v>387</v>
      </c>
      <c r="H3" s="5" t="s">
        <v>387</v>
      </c>
      <c r="I3" s="5" t="s">
        <v>387</v>
      </c>
      <c r="J3" s="5" t="s">
        <v>387</v>
      </c>
      <c r="K3" s="5" t="s">
        <v>387</v>
      </c>
      <c r="L3" s="5" t="s">
        <v>387</v>
      </c>
      <c r="M3" s="5" t="s">
        <v>387</v>
      </c>
      <c r="N3" s="5" t="s">
        <v>387</v>
      </c>
    </row>
    <row r="4" spans="1:17">
      <c r="A4" s="1">
        <v>0</v>
      </c>
      <c r="B4" s="2" t="s">
        <v>584</v>
      </c>
      <c r="C4" s="15">
        <f>SUM(C5:C394)</f>
        <v>5630229125</v>
      </c>
      <c r="D4" s="9">
        <v>6105453428</v>
      </c>
      <c r="E4" s="8">
        <v>136953695</v>
      </c>
      <c r="F4" s="9">
        <v>8236791</v>
      </c>
      <c r="G4" s="18">
        <v>36585692</v>
      </c>
      <c r="H4" s="18">
        <v>24850938</v>
      </c>
      <c r="I4" s="18">
        <v>12743426</v>
      </c>
      <c r="J4" s="18">
        <v>271882</v>
      </c>
      <c r="K4" s="18">
        <v>29232</v>
      </c>
      <c r="L4" s="18">
        <v>10037907</v>
      </c>
      <c r="M4" s="18">
        <v>33088260</v>
      </c>
      <c r="N4" s="18">
        <v>261312</v>
      </c>
    </row>
    <row r="5" spans="1:17">
      <c r="A5" s="7">
        <v>3</v>
      </c>
      <c r="B5" s="4" t="s">
        <v>7</v>
      </c>
      <c r="C5" s="15">
        <v>5586817</v>
      </c>
      <c r="D5" s="11">
        <v>6128962</v>
      </c>
      <c r="E5" s="19">
        <v>159676</v>
      </c>
      <c r="F5" s="15">
        <v>3531</v>
      </c>
      <c r="G5" s="20">
        <v>4768</v>
      </c>
      <c r="H5" s="20">
        <v>20000</v>
      </c>
      <c r="I5" s="20">
        <v>6523</v>
      </c>
      <c r="J5" s="20">
        <v>0</v>
      </c>
      <c r="K5" s="20">
        <v>0</v>
      </c>
      <c r="L5" s="20">
        <v>0</v>
      </c>
      <c r="M5" s="20">
        <v>19705</v>
      </c>
      <c r="N5" s="20">
        <v>0</v>
      </c>
      <c r="P5" s="20"/>
      <c r="Q5" s="20"/>
    </row>
    <row r="6" spans="1:17">
      <c r="A6" s="7">
        <v>5</v>
      </c>
      <c r="B6" s="4" t="s">
        <v>8</v>
      </c>
      <c r="C6" s="15">
        <v>1867305</v>
      </c>
      <c r="D6" s="11">
        <v>2243268</v>
      </c>
      <c r="E6" s="19">
        <v>43587</v>
      </c>
      <c r="F6" s="15">
        <v>2435</v>
      </c>
      <c r="G6" s="20">
        <v>16110</v>
      </c>
      <c r="H6" s="20">
        <v>201500</v>
      </c>
      <c r="I6" s="20">
        <v>2573</v>
      </c>
      <c r="J6" s="20">
        <v>0</v>
      </c>
      <c r="K6" s="20">
        <v>0</v>
      </c>
      <c r="L6" s="20">
        <v>1102</v>
      </c>
      <c r="M6" s="20">
        <v>40711</v>
      </c>
      <c r="N6" s="20">
        <v>0</v>
      </c>
      <c r="P6" s="20"/>
      <c r="Q6" s="20"/>
    </row>
    <row r="7" spans="1:17">
      <c r="A7" s="7">
        <v>7</v>
      </c>
      <c r="B7" s="4" t="s">
        <v>389</v>
      </c>
      <c r="C7" s="15">
        <v>3028697</v>
      </c>
      <c r="D7" s="11">
        <v>3174035</v>
      </c>
      <c r="E7" s="19">
        <v>59136</v>
      </c>
      <c r="F7" s="15">
        <v>779</v>
      </c>
      <c r="G7" s="20">
        <v>0</v>
      </c>
      <c r="H7" s="20">
        <v>20209</v>
      </c>
      <c r="I7" s="20">
        <v>2573</v>
      </c>
      <c r="J7" s="20">
        <v>0</v>
      </c>
      <c r="K7" s="20">
        <v>0</v>
      </c>
      <c r="L7" s="20">
        <v>1705</v>
      </c>
      <c r="M7" s="20">
        <v>15893</v>
      </c>
      <c r="N7" s="20">
        <v>0</v>
      </c>
      <c r="P7" s="20"/>
      <c r="Q7" s="20"/>
    </row>
    <row r="8" spans="1:17">
      <c r="A8" s="7">
        <v>9</v>
      </c>
      <c r="B8" s="4" t="s">
        <v>9</v>
      </c>
      <c r="C8" s="15">
        <v>1236769</v>
      </c>
      <c r="D8" s="11">
        <v>1338797</v>
      </c>
      <c r="E8" s="19">
        <v>27046</v>
      </c>
      <c r="F8" s="15">
        <v>4297</v>
      </c>
      <c r="G8" s="20">
        <v>16993</v>
      </c>
      <c r="H8" s="20">
        <v>0</v>
      </c>
      <c r="I8" s="20">
        <v>4245</v>
      </c>
      <c r="J8" s="20">
        <v>0</v>
      </c>
      <c r="K8" s="20">
        <v>0</v>
      </c>
      <c r="L8" s="20">
        <v>11292</v>
      </c>
      <c r="M8" s="20">
        <v>32650</v>
      </c>
      <c r="N8" s="20">
        <v>0</v>
      </c>
      <c r="P8" s="20"/>
      <c r="Q8" s="20"/>
    </row>
    <row r="9" spans="1:17">
      <c r="A9" s="7">
        <v>10</v>
      </c>
      <c r="B9" s="4" t="s">
        <v>10</v>
      </c>
      <c r="C9" s="15">
        <v>12973307</v>
      </c>
      <c r="D9" s="11">
        <v>13660616</v>
      </c>
      <c r="E9" s="19">
        <v>363668</v>
      </c>
      <c r="F9" s="15">
        <v>31436</v>
      </c>
      <c r="G9" s="20">
        <v>31494</v>
      </c>
      <c r="H9" s="20">
        <v>10000</v>
      </c>
      <c r="I9" s="20">
        <v>11941</v>
      </c>
      <c r="J9" s="20">
        <v>0</v>
      </c>
      <c r="K9" s="20">
        <v>0</v>
      </c>
      <c r="L9" s="20">
        <v>0</v>
      </c>
      <c r="M9" s="20">
        <v>92196</v>
      </c>
      <c r="N9" s="20">
        <v>0</v>
      </c>
      <c r="P9" s="20"/>
      <c r="Q9" s="20"/>
    </row>
    <row r="10" spans="1:17">
      <c r="A10" s="7">
        <v>14</v>
      </c>
      <c r="B10" s="4" t="s">
        <v>11</v>
      </c>
      <c r="C10" s="15">
        <v>147554327</v>
      </c>
      <c r="D10" s="11">
        <v>158765418</v>
      </c>
      <c r="E10" s="19">
        <v>3223047</v>
      </c>
      <c r="F10" s="15">
        <v>272673</v>
      </c>
      <c r="G10" s="20">
        <v>1957966</v>
      </c>
      <c r="H10" s="20">
        <v>467409</v>
      </c>
      <c r="I10" s="20">
        <v>207783</v>
      </c>
      <c r="J10" s="20">
        <v>8353</v>
      </c>
      <c r="K10" s="20">
        <v>3113</v>
      </c>
      <c r="L10" s="20">
        <v>163592</v>
      </c>
      <c r="M10" s="20">
        <v>423547</v>
      </c>
      <c r="N10" s="20">
        <v>40947</v>
      </c>
      <c r="P10" s="20"/>
      <c r="Q10" s="20"/>
    </row>
    <row r="11" spans="1:17">
      <c r="A11" s="7">
        <v>15</v>
      </c>
      <c r="B11" s="4" t="s">
        <v>12</v>
      </c>
      <c r="C11" s="15">
        <v>2108756</v>
      </c>
      <c r="D11" s="11">
        <v>2315486</v>
      </c>
      <c r="E11" s="19">
        <v>16760</v>
      </c>
      <c r="F11" s="15">
        <v>0</v>
      </c>
      <c r="G11" s="20">
        <v>11171</v>
      </c>
      <c r="H11" s="20">
        <v>0</v>
      </c>
      <c r="I11" s="20">
        <v>9220</v>
      </c>
      <c r="J11" s="20">
        <v>0</v>
      </c>
      <c r="K11" s="20">
        <v>0</v>
      </c>
      <c r="L11" s="20">
        <v>0</v>
      </c>
      <c r="M11" s="20">
        <v>32743</v>
      </c>
      <c r="N11" s="20">
        <v>0</v>
      </c>
      <c r="P11" s="20"/>
      <c r="Q11" s="20"/>
    </row>
    <row r="12" spans="1:17">
      <c r="A12" s="7">
        <v>17</v>
      </c>
      <c r="B12" s="4" t="s">
        <v>13</v>
      </c>
      <c r="C12" s="15">
        <v>3225196</v>
      </c>
      <c r="D12" s="11">
        <v>3672304</v>
      </c>
      <c r="E12" s="19">
        <v>116430</v>
      </c>
      <c r="F12" s="15">
        <v>13220</v>
      </c>
      <c r="G12" s="20">
        <v>96861</v>
      </c>
      <c r="H12" s="20">
        <v>0</v>
      </c>
      <c r="I12" s="20">
        <v>18212</v>
      </c>
      <c r="J12" s="20">
        <v>0</v>
      </c>
      <c r="K12" s="20">
        <v>0</v>
      </c>
      <c r="L12" s="20">
        <v>10271</v>
      </c>
      <c r="M12" s="20">
        <v>3043</v>
      </c>
      <c r="N12" s="20">
        <v>0</v>
      </c>
      <c r="P12" s="20"/>
      <c r="Q12" s="20"/>
    </row>
    <row r="13" spans="1:17">
      <c r="A13" s="7">
        <v>18</v>
      </c>
      <c r="B13" s="4" t="s">
        <v>390</v>
      </c>
      <c r="C13" s="15">
        <v>19557959</v>
      </c>
      <c r="D13" s="11">
        <v>18006397</v>
      </c>
      <c r="E13" s="19">
        <v>413583</v>
      </c>
      <c r="F13" s="15">
        <v>28206</v>
      </c>
      <c r="G13" s="20">
        <v>153368</v>
      </c>
      <c r="H13" s="20">
        <v>127291</v>
      </c>
      <c r="I13" s="20">
        <v>18076</v>
      </c>
      <c r="J13" s="20">
        <v>0</v>
      </c>
      <c r="K13" s="20">
        <v>0</v>
      </c>
      <c r="L13" s="20">
        <v>0</v>
      </c>
      <c r="M13" s="20">
        <v>110113</v>
      </c>
      <c r="N13" s="20">
        <v>0</v>
      </c>
      <c r="P13" s="20"/>
      <c r="Q13" s="20"/>
    </row>
    <row r="14" spans="1:17">
      <c r="A14" s="7">
        <v>22</v>
      </c>
      <c r="B14" s="4" t="s">
        <v>14</v>
      </c>
      <c r="C14" s="15">
        <v>4947583</v>
      </c>
      <c r="D14" s="11">
        <v>5535803</v>
      </c>
      <c r="E14" s="19">
        <v>117694</v>
      </c>
      <c r="F14" s="15">
        <v>19518</v>
      </c>
      <c r="G14" s="20">
        <v>126309</v>
      </c>
      <c r="H14" s="20">
        <v>53869</v>
      </c>
      <c r="I14" s="20">
        <v>83982</v>
      </c>
      <c r="J14" s="20">
        <v>0</v>
      </c>
      <c r="K14" s="20">
        <v>0</v>
      </c>
      <c r="L14" s="20">
        <v>9997</v>
      </c>
      <c r="M14" s="20">
        <v>70378</v>
      </c>
      <c r="N14" s="20">
        <v>0</v>
      </c>
      <c r="P14" s="21"/>
      <c r="Q14" s="20"/>
    </row>
    <row r="15" spans="1:17">
      <c r="A15" s="7">
        <v>24</v>
      </c>
      <c r="B15" s="4" t="s">
        <v>15</v>
      </c>
      <c r="C15" s="15">
        <v>3091118</v>
      </c>
      <c r="D15" s="11">
        <v>3305973</v>
      </c>
      <c r="E15" s="19">
        <v>170680</v>
      </c>
      <c r="F15" s="15">
        <v>0</v>
      </c>
      <c r="G15" s="20">
        <v>15800</v>
      </c>
      <c r="H15" s="20">
        <v>9125</v>
      </c>
      <c r="I15" s="20">
        <v>5146</v>
      </c>
      <c r="J15" s="20">
        <v>0</v>
      </c>
      <c r="K15" s="20">
        <v>0</v>
      </c>
      <c r="L15" s="20">
        <v>0</v>
      </c>
      <c r="M15" s="20">
        <v>13543</v>
      </c>
      <c r="N15" s="20">
        <v>0</v>
      </c>
      <c r="P15" s="20"/>
      <c r="Q15" s="20"/>
    </row>
    <row r="16" spans="1:17">
      <c r="A16" s="7">
        <v>25</v>
      </c>
      <c r="B16" s="4" t="s">
        <v>16</v>
      </c>
      <c r="C16" s="15">
        <v>2312609</v>
      </c>
      <c r="D16" s="11">
        <v>2447024</v>
      </c>
      <c r="E16" s="19">
        <v>51366</v>
      </c>
      <c r="F16" s="15">
        <v>6811</v>
      </c>
      <c r="G16" s="20">
        <v>28228</v>
      </c>
      <c r="H16" s="20">
        <v>25552</v>
      </c>
      <c r="I16" s="20">
        <v>19873</v>
      </c>
      <c r="J16" s="20">
        <v>0</v>
      </c>
      <c r="K16" s="20">
        <v>0</v>
      </c>
      <c r="L16" s="20">
        <v>67</v>
      </c>
      <c r="M16" s="20">
        <v>15773</v>
      </c>
      <c r="N16" s="20">
        <v>0</v>
      </c>
      <c r="P16" s="20"/>
      <c r="Q16" s="20"/>
    </row>
    <row r="17" spans="1:17">
      <c r="A17" s="7">
        <v>34</v>
      </c>
      <c r="B17" s="4" t="s">
        <v>17</v>
      </c>
      <c r="C17" s="15">
        <v>86685800</v>
      </c>
      <c r="D17" s="11">
        <v>84961727</v>
      </c>
      <c r="E17" s="19">
        <v>1349440</v>
      </c>
      <c r="F17" s="15">
        <v>200314</v>
      </c>
      <c r="G17" s="20">
        <v>791490</v>
      </c>
      <c r="H17" s="20">
        <v>739804</v>
      </c>
      <c r="I17" s="20">
        <v>960374</v>
      </c>
      <c r="J17" s="20">
        <v>0</v>
      </c>
      <c r="K17" s="20">
        <v>0</v>
      </c>
      <c r="L17" s="20">
        <v>114441</v>
      </c>
      <c r="M17" s="20">
        <v>650120</v>
      </c>
      <c r="N17" s="20">
        <v>0</v>
      </c>
      <c r="P17" s="20"/>
      <c r="Q17" s="20"/>
    </row>
    <row r="18" spans="1:17">
      <c r="A18" s="7">
        <v>37</v>
      </c>
      <c r="B18" s="4" t="s">
        <v>18</v>
      </c>
      <c r="C18" s="15">
        <v>13379869</v>
      </c>
      <c r="D18" s="11">
        <v>13719488</v>
      </c>
      <c r="E18" s="19">
        <v>370079</v>
      </c>
      <c r="F18" s="15">
        <v>22255</v>
      </c>
      <c r="G18" s="20">
        <v>102725</v>
      </c>
      <c r="H18" s="20">
        <v>122000</v>
      </c>
      <c r="I18" s="20">
        <v>30051</v>
      </c>
      <c r="J18" s="20">
        <v>0</v>
      </c>
      <c r="K18" s="20">
        <v>0</v>
      </c>
      <c r="L18" s="20">
        <v>20940</v>
      </c>
      <c r="M18" s="20">
        <v>98721</v>
      </c>
      <c r="N18" s="20">
        <v>0</v>
      </c>
      <c r="P18" s="20"/>
      <c r="Q18" s="20"/>
    </row>
    <row r="19" spans="1:17">
      <c r="A19" s="7">
        <v>40</v>
      </c>
      <c r="B19" s="4" t="s">
        <v>391</v>
      </c>
      <c r="C19" s="15">
        <v>3042685</v>
      </c>
      <c r="D19" s="11">
        <v>3310732</v>
      </c>
      <c r="E19" s="19">
        <v>82769</v>
      </c>
      <c r="F19" s="15">
        <v>17715</v>
      </c>
      <c r="G19" s="20">
        <v>16303</v>
      </c>
      <c r="H19" s="20">
        <v>3029</v>
      </c>
      <c r="I19" s="20">
        <v>7707</v>
      </c>
      <c r="J19" s="20">
        <v>0</v>
      </c>
      <c r="K19" s="20">
        <v>0</v>
      </c>
      <c r="L19" s="20">
        <v>0</v>
      </c>
      <c r="M19" s="20">
        <v>74270</v>
      </c>
      <c r="N19" s="20">
        <v>0</v>
      </c>
      <c r="P19" s="20"/>
      <c r="Q19" s="20"/>
    </row>
    <row r="20" spans="1:17">
      <c r="A20" s="7">
        <v>47</v>
      </c>
      <c r="B20" s="4" t="s">
        <v>19</v>
      </c>
      <c r="C20" s="15">
        <v>12302193</v>
      </c>
      <c r="D20" s="11">
        <v>12738042</v>
      </c>
      <c r="E20" s="19">
        <v>296473</v>
      </c>
      <c r="F20" s="15">
        <v>27186</v>
      </c>
      <c r="G20" s="20">
        <v>114346</v>
      </c>
      <c r="H20" s="20">
        <v>156850</v>
      </c>
      <c r="I20" s="20">
        <v>51419</v>
      </c>
      <c r="J20" s="20">
        <v>0</v>
      </c>
      <c r="K20" s="20">
        <v>0</v>
      </c>
      <c r="L20" s="20">
        <v>35541</v>
      </c>
      <c r="M20" s="20">
        <v>73341</v>
      </c>
      <c r="N20" s="20">
        <v>0</v>
      </c>
      <c r="P20" s="20"/>
      <c r="Q20" s="20"/>
    </row>
    <row r="21" spans="1:17">
      <c r="A21" s="7">
        <v>48</v>
      </c>
      <c r="B21" s="4" t="s">
        <v>392</v>
      </c>
      <c r="C21" s="15">
        <v>3201387</v>
      </c>
      <c r="D21" s="11">
        <v>3880735</v>
      </c>
      <c r="E21" s="19">
        <v>90198</v>
      </c>
      <c r="F21" s="15">
        <v>7404</v>
      </c>
      <c r="G21" s="20">
        <v>6573</v>
      </c>
      <c r="H21" s="20">
        <v>1594</v>
      </c>
      <c r="I21" s="20">
        <v>935</v>
      </c>
      <c r="J21" s="20">
        <v>0</v>
      </c>
      <c r="K21" s="20">
        <v>0</v>
      </c>
      <c r="L21" s="20">
        <v>0</v>
      </c>
      <c r="M21" s="20">
        <v>36692</v>
      </c>
      <c r="N21" s="20">
        <v>0</v>
      </c>
      <c r="P21" s="20"/>
      <c r="Q21" s="20"/>
    </row>
    <row r="22" spans="1:17">
      <c r="A22" s="7">
        <v>50</v>
      </c>
      <c r="B22" s="4" t="s">
        <v>20</v>
      </c>
      <c r="C22" s="15">
        <v>3734461</v>
      </c>
      <c r="D22" s="11">
        <v>3731028</v>
      </c>
      <c r="E22" s="19">
        <v>59540</v>
      </c>
      <c r="F22" s="15">
        <v>21875</v>
      </c>
      <c r="G22" s="22">
        <v>87193</v>
      </c>
      <c r="H22" s="22">
        <v>45680</v>
      </c>
      <c r="I22" s="22">
        <v>86622</v>
      </c>
      <c r="J22" s="22">
        <v>0</v>
      </c>
      <c r="K22" s="22">
        <v>0</v>
      </c>
      <c r="L22" s="22">
        <v>10407</v>
      </c>
      <c r="M22" s="22">
        <v>134951</v>
      </c>
      <c r="N22" s="22">
        <v>0</v>
      </c>
      <c r="P22" s="20"/>
      <c r="Q22" s="20"/>
    </row>
    <row r="23" spans="1:17">
      <c r="A23" s="7">
        <v>53</v>
      </c>
      <c r="B23" s="4" t="s">
        <v>21</v>
      </c>
      <c r="C23" s="15">
        <v>3454081</v>
      </c>
      <c r="D23" s="11">
        <v>3814943</v>
      </c>
      <c r="E23" s="19">
        <v>82780</v>
      </c>
      <c r="F23" s="15">
        <v>12254</v>
      </c>
      <c r="G23" s="20">
        <v>109254</v>
      </c>
      <c r="H23" s="20">
        <v>50000</v>
      </c>
      <c r="I23" s="20">
        <v>5134</v>
      </c>
      <c r="J23" s="20">
        <v>0</v>
      </c>
      <c r="K23" s="20">
        <v>0</v>
      </c>
      <c r="L23" s="20">
        <v>7535</v>
      </c>
      <c r="M23" s="20">
        <v>34721</v>
      </c>
      <c r="N23" s="20">
        <v>0</v>
      </c>
      <c r="P23" s="20"/>
      <c r="Q23" s="20"/>
    </row>
    <row r="24" spans="1:17">
      <c r="A24" s="7">
        <v>56</v>
      </c>
      <c r="B24" s="4" t="s">
        <v>22</v>
      </c>
      <c r="C24" s="15">
        <v>2896073</v>
      </c>
      <c r="D24" s="11">
        <v>3029692</v>
      </c>
      <c r="E24" s="19">
        <v>34280</v>
      </c>
      <c r="F24" s="15">
        <v>21864</v>
      </c>
      <c r="G24" s="20">
        <v>74562</v>
      </c>
      <c r="H24" s="20">
        <v>0</v>
      </c>
      <c r="I24" s="20">
        <v>4093</v>
      </c>
      <c r="J24" s="20">
        <v>0</v>
      </c>
      <c r="K24" s="20">
        <v>0</v>
      </c>
      <c r="L24" s="20">
        <v>3318</v>
      </c>
      <c r="M24" s="20">
        <v>23478</v>
      </c>
      <c r="N24" s="20">
        <v>0</v>
      </c>
      <c r="P24" s="20"/>
      <c r="Q24" s="20"/>
    </row>
    <row r="25" spans="1:17">
      <c r="A25" s="7">
        <v>58</v>
      </c>
      <c r="B25" s="4" t="s">
        <v>23</v>
      </c>
      <c r="C25" s="15">
        <v>8574710</v>
      </c>
      <c r="D25" s="11">
        <v>8819121</v>
      </c>
      <c r="E25" s="19">
        <v>193893</v>
      </c>
      <c r="F25" s="15">
        <v>12305</v>
      </c>
      <c r="G25" s="20">
        <v>50623</v>
      </c>
      <c r="H25" s="20">
        <v>22939</v>
      </c>
      <c r="I25" s="20">
        <v>12577</v>
      </c>
      <c r="J25" s="20">
        <v>0</v>
      </c>
      <c r="K25" s="20">
        <v>0</v>
      </c>
      <c r="L25" s="20">
        <v>14898</v>
      </c>
      <c r="M25" s="20">
        <v>80181</v>
      </c>
      <c r="N25" s="20">
        <v>0</v>
      </c>
      <c r="P25" s="20"/>
      <c r="Q25" s="20"/>
    </row>
    <row r="26" spans="1:17">
      <c r="A26" s="7">
        <v>59</v>
      </c>
      <c r="B26" s="4" t="s">
        <v>24</v>
      </c>
      <c r="C26" s="15">
        <v>10036901</v>
      </c>
      <c r="D26" s="11">
        <v>10326552</v>
      </c>
      <c r="E26" s="19">
        <v>449677</v>
      </c>
      <c r="F26" s="15">
        <v>16575</v>
      </c>
      <c r="G26" s="20">
        <v>45455</v>
      </c>
      <c r="H26" s="20">
        <v>10340</v>
      </c>
      <c r="I26" s="20">
        <v>23384</v>
      </c>
      <c r="J26" s="20">
        <v>0</v>
      </c>
      <c r="K26" s="20">
        <v>0</v>
      </c>
      <c r="L26" s="20">
        <v>12614</v>
      </c>
      <c r="M26" s="20">
        <v>121439</v>
      </c>
      <c r="N26" s="20">
        <v>0</v>
      </c>
      <c r="P26" s="20"/>
      <c r="Q26" s="20"/>
    </row>
    <row r="27" spans="1:17">
      <c r="A27" s="7">
        <v>60</v>
      </c>
      <c r="B27" s="4" t="s">
        <v>25</v>
      </c>
      <c r="C27" s="15">
        <v>122286</v>
      </c>
      <c r="D27" s="11">
        <v>177064</v>
      </c>
      <c r="E27" s="19">
        <v>5901</v>
      </c>
      <c r="F27" s="15">
        <v>269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585</v>
      </c>
      <c r="N27" s="20">
        <v>0</v>
      </c>
      <c r="P27" s="20"/>
      <c r="Q27" s="20"/>
    </row>
    <row r="28" spans="1:17">
      <c r="A28" s="7">
        <v>63</v>
      </c>
      <c r="B28" s="4" t="s">
        <v>393</v>
      </c>
      <c r="C28" s="15">
        <v>3537571</v>
      </c>
      <c r="D28" s="11">
        <v>4031153</v>
      </c>
      <c r="E28" s="19">
        <v>85808</v>
      </c>
      <c r="F28" s="15">
        <v>4468</v>
      </c>
      <c r="G28" s="20">
        <v>35442</v>
      </c>
      <c r="H28" s="20">
        <v>5000</v>
      </c>
      <c r="I28" s="20">
        <v>11561</v>
      </c>
      <c r="J28" s="20">
        <v>0</v>
      </c>
      <c r="K28" s="20">
        <v>0</v>
      </c>
      <c r="L28" s="20">
        <v>6221</v>
      </c>
      <c r="M28" s="20">
        <v>21732</v>
      </c>
      <c r="N28" s="20">
        <v>0</v>
      </c>
      <c r="P28" s="20"/>
      <c r="Q28" s="20"/>
    </row>
    <row r="29" spans="1:17">
      <c r="A29" s="7">
        <v>70</v>
      </c>
      <c r="B29" s="4" t="s">
        <v>394</v>
      </c>
      <c r="C29" s="15">
        <v>7090753</v>
      </c>
      <c r="D29" s="11">
        <v>7570854</v>
      </c>
      <c r="E29" s="19">
        <v>117892</v>
      </c>
      <c r="F29" s="15">
        <v>12865</v>
      </c>
      <c r="G29" s="20">
        <v>41664</v>
      </c>
      <c r="H29" s="20">
        <v>20705</v>
      </c>
      <c r="I29" s="20">
        <v>14406</v>
      </c>
      <c r="J29" s="20">
        <v>0</v>
      </c>
      <c r="K29" s="20">
        <v>0</v>
      </c>
      <c r="L29" s="20">
        <v>14747</v>
      </c>
      <c r="M29" s="20">
        <v>36755</v>
      </c>
      <c r="N29" s="20">
        <v>0</v>
      </c>
      <c r="P29" s="20"/>
      <c r="Q29" s="20"/>
    </row>
    <row r="30" spans="1:17">
      <c r="A30" s="7">
        <v>72</v>
      </c>
      <c r="B30" s="4" t="s">
        <v>26</v>
      </c>
      <c r="C30" s="15">
        <v>7223568</v>
      </c>
      <c r="D30" s="11">
        <v>7956492</v>
      </c>
      <c r="E30" s="19">
        <v>80855</v>
      </c>
      <c r="F30" s="15">
        <v>23879</v>
      </c>
      <c r="G30" s="20">
        <v>18537</v>
      </c>
      <c r="H30" s="20">
        <v>35000</v>
      </c>
      <c r="I30" s="20">
        <v>10049</v>
      </c>
      <c r="J30" s="20">
        <v>0</v>
      </c>
      <c r="K30" s="20">
        <v>0</v>
      </c>
      <c r="L30" s="20">
        <v>5715</v>
      </c>
      <c r="M30" s="20">
        <v>63072</v>
      </c>
      <c r="N30" s="20">
        <v>0</v>
      </c>
      <c r="P30" s="20"/>
      <c r="Q30" s="20"/>
    </row>
    <row r="31" spans="1:17">
      <c r="A31" s="7">
        <v>74</v>
      </c>
      <c r="B31" s="4" t="s">
        <v>27</v>
      </c>
      <c r="C31" s="15">
        <v>18984182</v>
      </c>
      <c r="D31" s="11">
        <v>19820419</v>
      </c>
      <c r="E31" s="19">
        <v>395468</v>
      </c>
      <c r="F31" s="15">
        <v>26866</v>
      </c>
      <c r="G31" s="20">
        <v>153298</v>
      </c>
      <c r="H31" s="20">
        <v>58462</v>
      </c>
      <c r="I31" s="20">
        <v>43243</v>
      </c>
      <c r="J31" s="20">
        <v>0</v>
      </c>
      <c r="K31" s="20">
        <v>0</v>
      </c>
      <c r="L31" s="20">
        <v>39773</v>
      </c>
      <c r="M31" s="20">
        <v>169081</v>
      </c>
      <c r="N31" s="20">
        <v>0</v>
      </c>
      <c r="P31" s="20"/>
      <c r="Q31" s="20"/>
    </row>
    <row r="32" spans="1:17">
      <c r="A32" s="7">
        <v>79</v>
      </c>
      <c r="B32" s="4" t="s">
        <v>28</v>
      </c>
      <c r="C32" s="15">
        <v>4255104</v>
      </c>
      <c r="D32" s="11">
        <v>4691011</v>
      </c>
      <c r="E32" s="19">
        <v>164566</v>
      </c>
      <c r="F32" s="15">
        <v>8164</v>
      </c>
      <c r="G32" s="20">
        <v>25711</v>
      </c>
      <c r="H32" s="20">
        <v>27250</v>
      </c>
      <c r="I32" s="20">
        <v>14371</v>
      </c>
      <c r="J32" s="20">
        <v>0</v>
      </c>
      <c r="K32" s="20">
        <v>0</v>
      </c>
      <c r="L32" s="20">
        <v>1246</v>
      </c>
      <c r="M32" s="20">
        <v>44502</v>
      </c>
      <c r="N32" s="20">
        <v>0</v>
      </c>
      <c r="P32" s="20"/>
      <c r="Q32" s="20"/>
    </row>
    <row r="33" spans="1:17">
      <c r="A33" s="7">
        <v>80</v>
      </c>
      <c r="B33" s="4" t="s">
        <v>29</v>
      </c>
      <c r="C33" s="15">
        <v>76347095</v>
      </c>
      <c r="D33" s="11">
        <v>85227910</v>
      </c>
      <c r="E33" s="19">
        <v>2064310</v>
      </c>
      <c r="F33" s="15">
        <v>83766</v>
      </c>
      <c r="G33" s="20">
        <v>363708</v>
      </c>
      <c r="H33" s="20">
        <v>323118</v>
      </c>
      <c r="I33" s="20">
        <v>118689</v>
      </c>
      <c r="J33" s="20">
        <v>0</v>
      </c>
      <c r="K33" s="20">
        <v>0</v>
      </c>
      <c r="L33" s="20">
        <v>109040</v>
      </c>
      <c r="M33" s="20">
        <v>327228</v>
      </c>
      <c r="N33" s="20">
        <v>0</v>
      </c>
      <c r="P33" s="20"/>
      <c r="Q33" s="20"/>
    </row>
    <row r="34" spans="1:17">
      <c r="A34" s="7">
        <v>81</v>
      </c>
      <c r="B34" s="4" t="s">
        <v>395</v>
      </c>
      <c r="C34" s="15">
        <v>2400337</v>
      </c>
      <c r="D34" s="11">
        <v>2404458</v>
      </c>
      <c r="E34" s="19">
        <v>42698</v>
      </c>
      <c r="F34" s="15">
        <v>5074</v>
      </c>
      <c r="G34" s="20">
        <v>16617</v>
      </c>
      <c r="H34" s="20">
        <v>0</v>
      </c>
      <c r="I34" s="20">
        <v>6465</v>
      </c>
      <c r="J34" s="20">
        <v>0</v>
      </c>
      <c r="K34" s="20">
        <v>0</v>
      </c>
      <c r="L34" s="20">
        <v>10241</v>
      </c>
      <c r="M34" s="20">
        <v>8940</v>
      </c>
      <c r="N34" s="20">
        <v>0</v>
      </c>
      <c r="P34" s="20"/>
      <c r="Q34" s="20"/>
    </row>
    <row r="35" spans="1:17">
      <c r="A35" s="7">
        <v>85</v>
      </c>
      <c r="B35" s="4" t="s">
        <v>30</v>
      </c>
      <c r="C35" s="15">
        <v>7949424</v>
      </c>
      <c r="D35" s="11">
        <v>8364416</v>
      </c>
      <c r="E35" s="19">
        <v>225852</v>
      </c>
      <c r="F35" s="15">
        <v>26361</v>
      </c>
      <c r="G35" s="20">
        <v>58491</v>
      </c>
      <c r="H35" s="20">
        <v>17200</v>
      </c>
      <c r="I35" s="20">
        <v>15670</v>
      </c>
      <c r="J35" s="20">
        <v>0</v>
      </c>
      <c r="K35" s="20">
        <v>0</v>
      </c>
      <c r="L35" s="20">
        <v>15581</v>
      </c>
      <c r="M35" s="20">
        <v>136096</v>
      </c>
      <c r="N35" s="20">
        <v>0</v>
      </c>
      <c r="P35" s="20"/>
      <c r="Q35" s="20"/>
    </row>
    <row r="36" spans="1:17">
      <c r="A36" s="7">
        <v>86</v>
      </c>
      <c r="B36" s="4" t="s">
        <v>31</v>
      </c>
      <c r="C36" s="15">
        <v>8206132</v>
      </c>
      <c r="D36" s="11">
        <v>8932758</v>
      </c>
      <c r="E36" s="19">
        <v>142176</v>
      </c>
      <c r="F36" s="15">
        <v>14039</v>
      </c>
      <c r="G36" s="20">
        <v>42971</v>
      </c>
      <c r="H36" s="20">
        <v>38654</v>
      </c>
      <c r="I36" s="20">
        <v>15397</v>
      </c>
      <c r="J36" s="20">
        <v>0</v>
      </c>
      <c r="K36" s="20">
        <v>0</v>
      </c>
      <c r="L36" s="20">
        <v>19685</v>
      </c>
      <c r="M36" s="20">
        <v>91613</v>
      </c>
      <c r="N36" s="20">
        <v>0</v>
      </c>
      <c r="P36" s="20"/>
      <c r="Q36" s="20"/>
    </row>
    <row r="37" spans="1:17">
      <c r="A37" s="7">
        <v>88</v>
      </c>
      <c r="B37" s="4" t="s">
        <v>32</v>
      </c>
      <c r="C37" s="15">
        <v>129246</v>
      </c>
      <c r="D37" s="11">
        <v>133416</v>
      </c>
      <c r="E37" s="19">
        <v>3031</v>
      </c>
      <c r="F37" s="15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66</v>
      </c>
      <c r="M37" s="20">
        <v>0</v>
      </c>
      <c r="N37" s="20">
        <v>0</v>
      </c>
      <c r="P37" s="20"/>
      <c r="Q37" s="20"/>
    </row>
    <row r="38" spans="1:17">
      <c r="A38" s="7">
        <v>90</v>
      </c>
      <c r="B38" s="4" t="s">
        <v>33</v>
      </c>
      <c r="C38" s="15">
        <v>24963590</v>
      </c>
      <c r="D38" s="11">
        <v>26504304</v>
      </c>
      <c r="E38" s="19">
        <v>500231</v>
      </c>
      <c r="F38" s="15">
        <v>32090</v>
      </c>
      <c r="G38" s="20">
        <v>53055</v>
      </c>
      <c r="H38" s="20">
        <v>14100</v>
      </c>
      <c r="I38" s="20">
        <v>60005</v>
      </c>
      <c r="J38" s="20">
        <v>0</v>
      </c>
      <c r="K38" s="20">
        <v>0</v>
      </c>
      <c r="L38" s="20">
        <v>28705</v>
      </c>
      <c r="M38" s="20">
        <v>96883</v>
      </c>
      <c r="N38" s="20">
        <v>0</v>
      </c>
      <c r="P38" s="20"/>
      <c r="Q38" s="20"/>
    </row>
    <row r="39" spans="1:17">
      <c r="A39" s="7">
        <v>93</v>
      </c>
      <c r="B39" s="4" t="s">
        <v>34</v>
      </c>
      <c r="C39" s="15">
        <v>307415</v>
      </c>
      <c r="D39" s="11">
        <v>391779</v>
      </c>
      <c r="E39" s="19">
        <v>14048</v>
      </c>
      <c r="F39" s="15">
        <v>3420</v>
      </c>
      <c r="G39" s="20">
        <v>3239</v>
      </c>
      <c r="H39" s="20">
        <v>0</v>
      </c>
      <c r="I39" s="20">
        <v>2913</v>
      </c>
      <c r="J39" s="20">
        <v>0</v>
      </c>
      <c r="K39" s="20">
        <v>0</v>
      </c>
      <c r="L39" s="20">
        <v>5542</v>
      </c>
      <c r="M39" s="20">
        <v>14900</v>
      </c>
      <c r="N39" s="20">
        <v>0</v>
      </c>
      <c r="P39" s="20"/>
      <c r="Q39" s="20"/>
    </row>
    <row r="40" spans="1:17">
      <c r="A40" s="7">
        <v>96</v>
      </c>
      <c r="B40" s="4" t="s">
        <v>35</v>
      </c>
      <c r="C40" s="15">
        <v>78982</v>
      </c>
      <c r="D40" s="11">
        <v>82602</v>
      </c>
      <c r="E40" s="19">
        <v>1200</v>
      </c>
      <c r="F40" s="15">
        <v>0</v>
      </c>
      <c r="G40" s="20">
        <v>0</v>
      </c>
      <c r="H40" s="20">
        <v>0</v>
      </c>
      <c r="I40" s="20">
        <v>2733</v>
      </c>
      <c r="J40" s="20">
        <v>0</v>
      </c>
      <c r="K40" s="20">
        <v>0</v>
      </c>
      <c r="L40" s="20">
        <v>0</v>
      </c>
      <c r="M40" s="20">
        <v>56975</v>
      </c>
      <c r="N40" s="20">
        <v>0</v>
      </c>
      <c r="P40" s="20"/>
      <c r="Q40" s="20"/>
    </row>
    <row r="41" spans="1:17">
      <c r="A41" s="7">
        <v>98</v>
      </c>
      <c r="B41" s="4" t="s">
        <v>36</v>
      </c>
      <c r="C41" s="15">
        <v>6784497</v>
      </c>
      <c r="D41" s="11">
        <v>6897628</v>
      </c>
      <c r="E41" s="19">
        <v>117443</v>
      </c>
      <c r="F41" s="15">
        <v>8595</v>
      </c>
      <c r="G41" s="20">
        <v>26489</v>
      </c>
      <c r="H41" s="20">
        <v>65500</v>
      </c>
      <c r="I41" s="20">
        <v>19880</v>
      </c>
      <c r="J41" s="20">
        <v>0</v>
      </c>
      <c r="K41" s="20">
        <v>0</v>
      </c>
      <c r="L41" s="20">
        <v>1075</v>
      </c>
      <c r="M41" s="20">
        <v>74674</v>
      </c>
      <c r="N41" s="20">
        <v>0</v>
      </c>
      <c r="P41" s="20"/>
      <c r="Q41" s="20"/>
    </row>
    <row r="42" spans="1:17">
      <c r="A42" s="7">
        <v>106</v>
      </c>
      <c r="B42" s="4" t="s">
        <v>37</v>
      </c>
      <c r="C42" s="15">
        <v>27264130</v>
      </c>
      <c r="D42" s="11">
        <v>28051709</v>
      </c>
      <c r="E42" s="19">
        <v>1319671</v>
      </c>
      <c r="F42" s="15">
        <v>53388</v>
      </c>
      <c r="G42" s="20">
        <v>328949</v>
      </c>
      <c r="H42" s="20">
        <v>28329</v>
      </c>
      <c r="I42" s="20">
        <v>73007</v>
      </c>
      <c r="J42" s="20">
        <v>0</v>
      </c>
      <c r="K42" s="20">
        <v>0</v>
      </c>
      <c r="L42" s="20">
        <v>163410</v>
      </c>
      <c r="M42" s="20">
        <v>183117</v>
      </c>
      <c r="N42" s="20">
        <v>0</v>
      </c>
      <c r="P42" s="20"/>
      <c r="Q42" s="20"/>
    </row>
    <row r="43" spans="1:17">
      <c r="A43" s="7">
        <v>109</v>
      </c>
      <c r="B43" s="4" t="s">
        <v>38</v>
      </c>
      <c r="C43" s="15">
        <v>10862657</v>
      </c>
      <c r="D43" s="11">
        <v>12230507</v>
      </c>
      <c r="E43" s="19">
        <v>195629</v>
      </c>
      <c r="F43" s="15">
        <v>9763</v>
      </c>
      <c r="G43" s="20">
        <v>108832</v>
      </c>
      <c r="H43" s="20">
        <v>70000</v>
      </c>
      <c r="I43" s="20">
        <v>31507</v>
      </c>
      <c r="J43" s="20">
        <v>0</v>
      </c>
      <c r="K43" s="20">
        <v>0</v>
      </c>
      <c r="L43" s="20">
        <v>48005</v>
      </c>
      <c r="M43" s="20">
        <v>61434</v>
      </c>
      <c r="N43" s="20">
        <v>0</v>
      </c>
      <c r="P43" s="20"/>
      <c r="Q43" s="20"/>
    </row>
    <row r="44" spans="1:17">
      <c r="A44" s="7">
        <v>114</v>
      </c>
      <c r="B44" s="4" t="s">
        <v>39</v>
      </c>
      <c r="C44" s="15">
        <v>47579649</v>
      </c>
      <c r="D44" s="11">
        <v>51943874</v>
      </c>
      <c r="E44" s="19">
        <v>1000332</v>
      </c>
      <c r="F44" s="15">
        <v>43271</v>
      </c>
      <c r="G44" s="20">
        <v>462120</v>
      </c>
      <c r="H44" s="20">
        <v>532569</v>
      </c>
      <c r="I44" s="20">
        <v>220693</v>
      </c>
      <c r="J44" s="20">
        <v>0</v>
      </c>
      <c r="K44" s="20">
        <v>0</v>
      </c>
      <c r="L44" s="20">
        <v>0</v>
      </c>
      <c r="M44" s="20">
        <v>151230</v>
      </c>
      <c r="N44" s="20">
        <v>0</v>
      </c>
      <c r="P44" s="20"/>
      <c r="Q44" s="20"/>
    </row>
    <row r="45" spans="1:17">
      <c r="A45" s="7">
        <v>118</v>
      </c>
      <c r="B45" s="4" t="s">
        <v>40</v>
      </c>
      <c r="C45" s="15">
        <v>17893248</v>
      </c>
      <c r="D45" s="11">
        <v>18085313</v>
      </c>
      <c r="E45" s="19">
        <v>446142</v>
      </c>
      <c r="F45" s="15">
        <v>128036</v>
      </c>
      <c r="G45" s="20">
        <v>344306</v>
      </c>
      <c r="H45" s="20">
        <v>225664</v>
      </c>
      <c r="I45" s="20">
        <v>50047</v>
      </c>
      <c r="J45" s="20">
        <v>0</v>
      </c>
      <c r="K45" s="20">
        <v>0</v>
      </c>
      <c r="L45" s="20">
        <v>133861</v>
      </c>
      <c r="M45" s="20">
        <v>300612</v>
      </c>
      <c r="N45" s="20">
        <v>0</v>
      </c>
      <c r="P45" s="20"/>
      <c r="Q45" s="20"/>
    </row>
    <row r="46" spans="1:17">
      <c r="A46" s="7">
        <v>119</v>
      </c>
      <c r="B46" s="4" t="s">
        <v>41</v>
      </c>
      <c r="C46" s="15">
        <v>9843160</v>
      </c>
      <c r="D46" s="11">
        <v>11518206</v>
      </c>
      <c r="E46" s="19">
        <v>1663349</v>
      </c>
      <c r="F46" s="15">
        <v>21412</v>
      </c>
      <c r="G46" s="20">
        <v>145570</v>
      </c>
      <c r="H46" s="20">
        <v>34986</v>
      </c>
      <c r="I46" s="20">
        <v>39289</v>
      </c>
      <c r="J46" s="20">
        <v>0</v>
      </c>
      <c r="K46" s="20">
        <v>0</v>
      </c>
      <c r="L46" s="20">
        <v>53212</v>
      </c>
      <c r="M46" s="20">
        <v>66416</v>
      </c>
      <c r="N46" s="20">
        <v>0</v>
      </c>
      <c r="P46" s="20"/>
      <c r="Q46" s="20"/>
    </row>
    <row r="47" spans="1:17">
      <c r="A47" s="7">
        <v>140</v>
      </c>
      <c r="B47" s="4" t="s">
        <v>396</v>
      </c>
      <c r="C47" s="15">
        <v>1711032</v>
      </c>
      <c r="D47" s="11">
        <v>2086812</v>
      </c>
      <c r="E47" s="19">
        <v>65520</v>
      </c>
      <c r="F47" s="15">
        <v>9767</v>
      </c>
      <c r="G47" s="20">
        <v>53195</v>
      </c>
      <c r="H47" s="20">
        <v>0</v>
      </c>
      <c r="I47" s="20">
        <v>15162</v>
      </c>
      <c r="J47" s="20">
        <v>0</v>
      </c>
      <c r="K47" s="20">
        <v>0</v>
      </c>
      <c r="L47" s="20">
        <v>13302</v>
      </c>
      <c r="M47" s="20">
        <v>27231</v>
      </c>
      <c r="N47" s="20">
        <v>0</v>
      </c>
      <c r="P47" s="20"/>
      <c r="Q47" s="20"/>
    </row>
    <row r="48" spans="1:17">
      <c r="A48" s="7">
        <v>141</v>
      </c>
      <c r="B48" s="4" t="s">
        <v>42</v>
      </c>
      <c r="C48" s="15">
        <v>35845343</v>
      </c>
      <c r="D48" s="11">
        <v>38923349</v>
      </c>
      <c r="E48" s="19">
        <v>754917</v>
      </c>
      <c r="F48" s="15">
        <v>21074</v>
      </c>
      <c r="G48" s="20">
        <v>339784</v>
      </c>
      <c r="H48" s="20">
        <v>248266</v>
      </c>
      <c r="I48" s="20">
        <v>84577</v>
      </c>
      <c r="J48" s="20">
        <v>0</v>
      </c>
      <c r="K48" s="20">
        <v>0</v>
      </c>
      <c r="L48" s="20">
        <v>26787</v>
      </c>
      <c r="M48" s="20">
        <v>186995</v>
      </c>
      <c r="N48" s="20">
        <v>0</v>
      </c>
      <c r="P48" s="20"/>
      <c r="Q48" s="20"/>
    </row>
    <row r="49" spans="1:17">
      <c r="A49" s="7">
        <v>147</v>
      </c>
      <c r="B49" s="4" t="s">
        <v>43</v>
      </c>
      <c r="C49" s="15">
        <v>3988288</v>
      </c>
      <c r="D49" s="11">
        <v>4079926</v>
      </c>
      <c r="E49" s="19">
        <v>87362</v>
      </c>
      <c r="F49" s="15">
        <v>17359</v>
      </c>
      <c r="G49" s="20">
        <v>122330</v>
      </c>
      <c r="H49" s="20">
        <v>86219</v>
      </c>
      <c r="I49" s="20">
        <v>21046</v>
      </c>
      <c r="J49" s="20">
        <v>0</v>
      </c>
      <c r="K49" s="20">
        <v>0</v>
      </c>
      <c r="L49" s="20">
        <v>4329</v>
      </c>
      <c r="M49" s="20">
        <v>71549</v>
      </c>
      <c r="N49" s="20">
        <v>0</v>
      </c>
      <c r="P49" s="20"/>
      <c r="Q49" s="20"/>
    </row>
    <row r="50" spans="1:17">
      <c r="A50" s="7">
        <v>148</v>
      </c>
      <c r="B50" s="4" t="s">
        <v>44</v>
      </c>
      <c r="C50" s="15">
        <v>2703427</v>
      </c>
      <c r="D50" s="11">
        <v>3130528</v>
      </c>
      <c r="E50" s="19">
        <v>22449</v>
      </c>
      <c r="F50" s="15">
        <v>3962</v>
      </c>
      <c r="G50" s="20">
        <v>48241</v>
      </c>
      <c r="H50" s="20">
        <v>0</v>
      </c>
      <c r="I50" s="20">
        <v>10084</v>
      </c>
      <c r="J50" s="20">
        <v>0</v>
      </c>
      <c r="K50" s="20">
        <v>0</v>
      </c>
      <c r="L50" s="20">
        <v>0</v>
      </c>
      <c r="M50" s="20">
        <v>51079</v>
      </c>
      <c r="N50" s="20">
        <v>0</v>
      </c>
      <c r="P50" s="20"/>
      <c r="Q50" s="20"/>
    </row>
    <row r="51" spans="1:17">
      <c r="A51" s="7">
        <v>150</v>
      </c>
      <c r="B51" s="4" t="s">
        <v>45</v>
      </c>
      <c r="C51" s="15">
        <v>36380390</v>
      </c>
      <c r="D51" s="11">
        <v>40921157</v>
      </c>
      <c r="E51" s="19">
        <v>511570</v>
      </c>
      <c r="F51" s="15">
        <v>49802</v>
      </c>
      <c r="G51" s="20">
        <v>133270</v>
      </c>
      <c r="H51" s="20">
        <v>180228</v>
      </c>
      <c r="I51" s="20">
        <v>70673</v>
      </c>
      <c r="J51" s="20">
        <v>0</v>
      </c>
      <c r="K51" s="20">
        <v>0</v>
      </c>
      <c r="L51" s="20">
        <v>20033</v>
      </c>
      <c r="M51" s="20">
        <v>207569</v>
      </c>
      <c r="N51" s="20">
        <v>0</v>
      </c>
      <c r="P51" s="20"/>
      <c r="Q51" s="20"/>
    </row>
    <row r="52" spans="1:17">
      <c r="A52" s="7">
        <v>153</v>
      </c>
      <c r="B52" s="4" t="s">
        <v>46</v>
      </c>
      <c r="C52" s="15">
        <v>88904388</v>
      </c>
      <c r="D52" s="11">
        <v>99808109</v>
      </c>
      <c r="E52" s="19">
        <v>2209998</v>
      </c>
      <c r="F52" s="15">
        <v>190481</v>
      </c>
      <c r="G52" s="20">
        <v>787730</v>
      </c>
      <c r="H52" s="20">
        <v>686598</v>
      </c>
      <c r="I52" s="20">
        <v>157150</v>
      </c>
      <c r="J52" s="20">
        <v>0</v>
      </c>
      <c r="K52" s="20">
        <v>0</v>
      </c>
      <c r="L52" s="20">
        <v>110693</v>
      </c>
      <c r="M52" s="20">
        <v>860970</v>
      </c>
      <c r="N52" s="20">
        <v>0</v>
      </c>
      <c r="P52" s="20"/>
      <c r="Q52" s="20"/>
    </row>
    <row r="53" spans="1:17">
      <c r="A53" s="7">
        <v>158</v>
      </c>
      <c r="B53" s="4" t="s">
        <v>47</v>
      </c>
      <c r="C53" s="15">
        <v>4561841</v>
      </c>
      <c r="D53" s="11">
        <v>5500054</v>
      </c>
      <c r="E53" s="19">
        <v>163454</v>
      </c>
      <c r="F53" s="15">
        <v>27751</v>
      </c>
      <c r="G53" s="20">
        <v>100059</v>
      </c>
      <c r="H53" s="20">
        <v>52000</v>
      </c>
      <c r="I53" s="20">
        <v>28644</v>
      </c>
      <c r="J53" s="20">
        <v>0</v>
      </c>
      <c r="K53" s="20">
        <v>0</v>
      </c>
      <c r="L53" s="20">
        <v>9499</v>
      </c>
      <c r="M53" s="20">
        <v>184409</v>
      </c>
      <c r="N53" s="20">
        <v>0</v>
      </c>
      <c r="P53" s="20"/>
      <c r="Q53" s="20"/>
    </row>
    <row r="54" spans="1:17">
      <c r="A54" s="7">
        <v>160</v>
      </c>
      <c r="B54" s="4" t="s">
        <v>48</v>
      </c>
      <c r="C54" s="15">
        <v>11669954</v>
      </c>
      <c r="D54" s="11">
        <v>12264761</v>
      </c>
      <c r="E54" s="19">
        <v>237726</v>
      </c>
      <c r="F54" s="15">
        <v>86205</v>
      </c>
      <c r="G54" s="20">
        <v>309205</v>
      </c>
      <c r="H54" s="20">
        <v>190226</v>
      </c>
      <c r="I54" s="20">
        <v>44955</v>
      </c>
      <c r="J54" s="20">
        <v>0</v>
      </c>
      <c r="K54" s="20">
        <v>0</v>
      </c>
      <c r="L54" s="20">
        <v>208774</v>
      </c>
      <c r="M54" s="20">
        <v>314217</v>
      </c>
      <c r="N54" s="20">
        <v>0</v>
      </c>
      <c r="P54" s="20"/>
      <c r="Q54" s="20"/>
    </row>
    <row r="55" spans="1:17">
      <c r="A55" s="7">
        <v>163</v>
      </c>
      <c r="B55" s="4" t="s">
        <v>49</v>
      </c>
      <c r="C55" s="15">
        <v>5951865</v>
      </c>
      <c r="D55" s="11">
        <v>6486570</v>
      </c>
      <c r="E55" s="19">
        <v>70730</v>
      </c>
      <c r="F55" s="15">
        <v>17848</v>
      </c>
      <c r="G55" s="20">
        <v>0</v>
      </c>
      <c r="H55" s="20">
        <v>0</v>
      </c>
      <c r="I55" s="20">
        <v>15780</v>
      </c>
      <c r="J55" s="20">
        <v>0</v>
      </c>
      <c r="K55" s="20">
        <v>0</v>
      </c>
      <c r="L55" s="20">
        <v>0</v>
      </c>
      <c r="M55" s="20">
        <v>111305</v>
      </c>
      <c r="N55" s="20">
        <v>0</v>
      </c>
      <c r="P55" s="20"/>
      <c r="Q55" s="20"/>
    </row>
    <row r="56" spans="1:17">
      <c r="A56" s="7">
        <v>164</v>
      </c>
      <c r="B56" s="4" t="s">
        <v>50</v>
      </c>
      <c r="C56" s="15">
        <v>31621169</v>
      </c>
      <c r="D56" s="11">
        <v>32801649</v>
      </c>
      <c r="E56" s="19">
        <v>440241</v>
      </c>
      <c r="F56" s="15">
        <v>91031</v>
      </c>
      <c r="G56" s="20">
        <v>322845</v>
      </c>
      <c r="H56" s="20">
        <v>105451</v>
      </c>
      <c r="I56" s="20">
        <v>0</v>
      </c>
      <c r="J56" s="20">
        <v>0</v>
      </c>
      <c r="K56" s="20">
        <v>0</v>
      </c>
      <c r="L56" s="20">
        <v>13836</v>
      </c>
      <c r="M56" s="20">
        <v>410175</v>
      </c>
      <c r="N56" s="20">
        <v>0</v>
      </c>
      <c r="P56" s="20"/>
      <c r="Q56" s="20"/>
    </row>
    <row r="57" spans="1:17">
      <c r="A57" s="7">
        <v>166</v>
      </c>
      <c r="B57" s="4" t="s">
        <v>51</v>
      </c>
      <c r="C57" s="15">
        <v>10691583</v>
      </c>
      <c r="D57" s="11">
        <v>10866646</v>
      </c>
      <c r="E57" s="19">
        <v>272685</v>
      </c>
      <c r="F57" s="15">
        <v>10977</v>
      </c>
      <c r="G57" s="20">
        <v>33938</v>
      </c>
      <c r="H57" s="20">
        <v>320629</v>
      </c>
      <c r="I57" s="20">
        <v>18964</v>
      </c>
      <c r="J57" s="20">
        <v>0</v>
      </c>
      <c r="K57" s="20">
        <v>0</v>
      </c>
      <c r="L57" s="20">
        <v>6383</v>
      </c>
      <c r="M57" s="20">
        <v>126032</v>
      </c>
      <c r="N57" s="20">
        <v>0</v>
      </c>
      <c r="P57" s="20"/>
      <c r="Q57" s="20"/>
    </row>
    <row r="58" spans="1:17">
      <c r="A58" s="7">
        <v>168</v>
      </c>
      <c r="B58" s="4" t="s">
        <v>52</v>
      </c>
      <c r="C58" s="15">
        <v>4763802</v>
      </c>
      <c r="D58" s="11">
        <v>5476716</v>
      </c>
      <c r="E58" s="19">
        <v>72881</v>
      </c>
      <c r="F58" s="15">
        <v>15083</v>
      </c>
      <c r="G58" s="20">
        <v>104791</v>
      </c>
      <c r="H58" s="20">
        <v>27154</v>
      </c>
      <c r="I58" s="20">
        <v>18709</v>
      </c>
      <c r="J58" s="20">
        <v>0</v>
      </c>
      <c r="K58" s="20">
        <v>0</v>
      </c>
      <c r="L58" s="20">
        <v>3876</v>
      </c>
      <c r="M58" s="20">
        <v>78143</v>
      </c>
      <c r="N58" s="20">
        <v>0</v>
      </c>
      <c r="P58" s="20"/>
      <c r="Q58" s="20"/>
    </row>
    <row r="59" spans="1:17">
      <c r="A59" s="7">
        <v>171</v>
      </c>
      <c r="B59" s="4" t="s">
        <v>53</v>
      </c>
      <c r="C59" s="15">
        <v>11372669</v>
      </c>
      <c r="D59" s="11">
        <v>12522945</v>
      </c>
      <c r="E59" s="19">
        <v>191583</v>
      </c>
      <c r="F59" s="15">
        <v>96214</v>
      </c>
      <c r="G59" s="20">
        <v>210731</v>
      </c>
      <c r="H59" s="20">
        <v>156152</v>
      </c>
      <c r="I59" s="20">
        <v>128314</v>
      </c>
      <c r="J59" s="20">
        <v>0</v>
      </c>
      <c r="K59" s="20">
        <v>0</v>
      </c>
      <c r="L59" s="20">
        <v>37183</v>
      </c>
      <c r="M59" s="20">
        <v>146316</v>
      </c>
      <c r="N59" s="20">
        <v>0</v>
      </c>
      <c r="P59" s="20"/>
      <c r="Q59" s="20"/>
    </row>
    <row r="60" spans="1:17">
      <c r="A60" s="7">
        <v>173</v>
      </c>
      <c r="B60" s="4" t="s">
        <v>54</v>
      </c>
      <c r="C60" s="15">
        <v>7887856</v>
      </c>
      <c r="D60" s="11">
        <v>7911969</v>
      </c>
      <c r="E60" s="19">
        <v>118520</v>
      </c>
      <c r="F60" s="15">
        <v>12052</v>
      </c>
      <c r="G60" s="20">
        <v>81194</v>
      </c>
      <c r="H60" s="20">
        <v>146352</v>
      </c>
      <c r="I60" s="20">
        <v>27163</v>
      </c>
      <c r="J60" s="20">
        <v>0</v>
      </c>
      <c r="K60" s="20">
        <v>0</v>
      </c>
      <c r="L60" s="20">
        <v>10148</v>
      </c>
      <c r="M60" s="20">
        <v>122997</v>
      </c>
      <c r="N60" s="20">
        <v>0</v>
      </c>
      <c r="P60" s="20"/>
      <c r="Q60" s="20"/>
    </row>
    <row r="61" spans="1:17">
      <c r="A61" s="7">
        <v>175</v>
      </c>
      <c r="B61" s="4" t="s">
        <v>55</v>
      </c>
      <c r="C61" s="15">
        <v>2671394</v>
      </c>
      <c r="D61" s="11">
        <v>3014996</v>
      </c>
      <c r="E61" s="19">
        <v>54182</v>
      </c>
      <c r="F61" s="15">
        <v>16834</v>
      </c>
      <c r="G61" s="20">
        <v>80491</v>
      </c>
      <c r="H61" s="20">
        <v>0</v>
      </c>
      <c r="I61" s="20">
        <v>12822</v>
      </c>
      <c r="J61" s="20">
        <v>0</v>
      </c>
      <c r="K61" s="20">
        <v>0</v>
      </c>
      <c r="L61" s="20">
        <v>38622</v>
      </c>
      <c r="M61" s="20">
        <v>12488</v>
      </c>
      <c r="N61" s="20">
        <v>0</v>
      </c>
      <c r="P61" s="20"/>
      <c r="Q61" s="20"/>
    </row>
    <row r="62" spans="1:17">
      <c r="A62" s="7">
        <v>177</v>
      </c>
      <c r="B62" s="4" t="s">
        <v>56</v>
      </c>
      <c r="C62" s="15">
        <v>5393004</v>
      </c>
      <c r="D62" s="11">
        <v>5224090</v>
      </c>
      <c r="E62" s="19">
        <v>155341</v>
      </c>
      <c r="F62" s="15">
        <v>5571</v>
      </c>
      <c r="G62" s="20">
        <v>58581</v>
      </c>
      <c r="H62" s="20">
        <v>82800</v>
      </c>
      <c r="I62" s="20">
        <v>26951</v>
      </c>
      <c r="J62" s="20">
        <v>0</v>
      </c>
      <c r="K62" s="20">
        <v>0</v>
      </c>
      <c r="L62" s="20">
        <v>1774</v>
      </c>
      <c r="M62" s="20">
        <v>36221</v>
      </c>
      <c r="N62" s="20">
        <v>0</v>
      </c>
      <c r="P62" s="20"/>
      <c r="Q62" s="20"/>
    </row>
    <row r="63" spans="1:17">
      <c r="A63" s="7">
        <v>180</v>
      </c>
      <c r="B63" s="4" t="s">
        <v>57</v>
      </c>
      <c r="C63" s="15">
        <v>1276916</v>
      </c>
      <c r="D63" s="11">
        <v>1809761</v>
      </c>
      <c r="E63" s="19">
        <v>23203</v>
      </c>
      <c r="F63" s="15">
        <v>7350</v>
      </c>
      <c r="G63" s="20">
        <v>25429</v>
      </c>
      <c r="H63" s="20">
        <v>10000</v>
      </c>
      <c r="I63" s="20">
        <v>5146</v>
      </c>
      <c r="J63" s="20">
        <v>0</v>
      </c>
      <c r="K63" s="20">
        <v>0</v>
      </c>
      <c r="L63" s="20">
        <v>48</v>
      </c>
      <c r="M63" s="20">
        <v>25130</v>
      </c>
      <c r="N63" s="20">
        <v>0</v>
      </c>
      <c r="P63" s="20"/>
      <c r="Q63" s="20"/>
    </row>
    <row r="64" spans="1:17">
      <c r="A64" s="7">
        <v>183</v>
      </c>
      <c r="B64" s="4" t="s">
        <v>58</v>
      </c>
      <c r="C64" s="15">
        <v>1775749</v>
      </c>
      <c r="D64" s="11">
        <v>2029036</v>
      </c>
      <c r="E64" s="19">
        <v>62849</v>
      </c>
      <c r="F64" s="15">
        <v>9422</v>
      </c>
      <c r="G64" s="20">
        <v>74514</v>
      </c>
      <c r="H64" s="20">
        <v>14212</v>
      </c>
      <c r="I64" s="20">
        <v>20462</v>
      </c>
      <c r="J64" s="20">
        <v>0</v>
      </c>
      <c r="K64" s="20">
        <v>0</v>
      </c>
      <c r="L64" s="20">
        <v>5818</v>
      </c>
      <c r="M64" s="20">
        <v>70635</v>
      </c>
      <c r="N64" s="20">
        <v>0</v>
      </c>
      <c r="P64" s="20"/>
      <c r="Q64" s="20"/>
    </row>
    <row r="65" spans="1:17">
      <c r="A65" s="7">
        <v>184</v>
      </c>
      <c r="B65" s="4" t="s">
        <v>59</v>
      </c>
      <c r="C65" s="15">
        <v>1359037</v>
      </c>
      <c r="D65" s="11">
        <v>1597626</v>
      </c>
      <c r="E65" s="19">
        <v>31710</v>
      </c>
      <c r="F65" s="15">
        <v>50157</v>
      </c>
      <c r="G65" s="20">
        <v>56074</v>
      </c>
      <c r="H65" s="20">
        <v>93000</v>
      </c>
      <c r="I65" s="20">
        <v>65149</v>
      </c>
      <c r="J65" s="20">
        <v>0</v>
      </c>
      <c r="K65" s="20">
        <v>0</v>
      </c>
      <c r="L65" s="20">
        <v>12032</v>
      </c>
      <c r="M65" s="20">
        <v>465803</v>
      </c>
      <c r="N65" s="20">
        <v>0</v>
      </c>
      <c r="P65" s="20"/>
      <c r="Q65" s="20"/>
    </row>
    <row r="66" spans="1:17">
      <c r="A66" s="7">
        <v>189</v>
      </c>
      <c r="B66" s="4" t="s">
        <v>60</v>
      </c>
      <c r="C66" s="15">
        <v>2879983</v>
      </c>
      <c r="D66" s="11">
        <v>2859658</v>
      </c>
      <c r="E66" s="19">
        <v>22553</v>
      </c>
      <c r="F66" s="15">
        <v>8258</v>
      </c>
      <c r="G66" s="20">
        <v>11546</v>
      </c>
      <c r="H66" s="20">
        <v>55000</v>
      </c>
      <c r="I66" s="20">
        <v>14499</v>
      </c>
      <c r="J66" s="20">
        <v>0</v>
      </c>
      <c r="K66" s="20">
        <v>0</v>
      </c>
      <c r="L66" s="20">
        <v>0</v>
      </c>
      <c r="M66" s="20">
        <v>74886</v>
      </c>
      <c r="N66" s="20">
        <v>0</v>
      </c>
      <c r="P66" s="20"/>
      <c r="Q66" s="20"/>
    </row>
    <row r="67" spans="1:17">
      <c r="A67" s="7">
        <v>193</v>
      </c>
      <c r="B67" s="4" t="s">
        <v>61</v>
      </c>
      <c r="C67" s="15">
        <v>43052479</v>
      </c>
      <c r="D67" s="11">
        <v>48862558</v>
      </c>
      <c r="E67" s="19">
        <v>1141172</v>
      </c>
      <c r="F67" s="15">
        <v>40738</v>
      </c>
      <c r="G67" s="20">
        <v>295839</v>
      </c>
      <c r="H67" s="20">
        <v>392696</v>
      </c>
      <c r="I67" s="20">
        <v>59049</v>
      </c>
      <c r="J67" s="20">
        <v>25000</v>
      </c>
      <c r="K67" s="20">
        <v>0</v>
      </c>
      <c r="L67" s="20">
        <v>148847</v>
      </c>
      <c r="M67" s="20">
        <v>191164</v>
      </c>
      <c r="N67" s="20">
        <v>16246</v>
      </c>
      <c r="P67" s="20"/>
      <c r="Q67" s="20"/>
    </row>
    <row r="68" spans="1:17">
      <c r="A68" s="7">
        <v>196</v>
      </c>
      <c r="B68" s="4" t="s">
        <v>397</v>
      </c>
      <c r="C68" s="15">
        <v>2923659</v>
      </c>
      <c r="D68" s="11">
        <v>3430474</v>
      </c>
      <c r="E68" s="19">
        <v>61829</v>
      </c>
      <c r="F68" s="15">
        <v>2679</v>
      </c>
      <c r="G68" s="20">
        <v>0</v>
      </c>
      <c r="H68" s="20">
        <v>30000</v>
      </c>
      <c r="I68" s="20">
        <v>10759</v>
      </c>
      <c r="J68" s="20">
        <v>0</v>
      </c>
      <c r="K68" s="20">
        <v>0</v>
      </c>
      <c r="L68" s="20">
        <v>996</v>
      </c>
      <c r="M68" s="20">
        <v>1423</v>
      </c>
      <c r="N68" s="20">
        <v>0</v>
      </c>
      <c r="P68" s="20"/>
      <c r="Q68" s="20"/>
    </row>
    <row r="69" spans="1:17">
      <c r="A69" s="7">
        <v>197</v>
      </c>
      <c r="B69" s="4" t="s">
        <v>62</v>
      </c>
      <c r="C69" s="15">
        <v>4305087</v>
      </c>
      <c r="D69" s="11">
        <v>4484242</v>
      </c>
      <c r="E69" s="19">
        <v>53010</v>
      </c>
      <c r="F69" s="15">
        <v>3672</v>
      </c>
      <c r="G69" s="20">
        <v>29503</v>
      </c>
      <c r="H69" s="20">
        <v>0</v>
      </c>
      <c r="I69" s="20">
        <v>15227</v>
      </c>
      <c r="J69" s="20">
        <v>0</v>
      </c>
      <c r="K69" s="20">
        <v>0</v>
      </c>
      <c r="L69" s="20">
        <v>819</v>
      </c>
      <c r="M69" s="20">
        <v>53544</v>
      </c>
      <c r="N69" s="20">
        <v>0</v>
      </c>
      <c r="P69" s="20"/>
      <c r="Q69" s="20"/>
    </row>
    <row r="70" spans="1:17">
      <c r="A70" s="7">
        <v>200</v>
      </c>
      <c r="B70" s="4" t="s">
        <v>63</v>
      </c>
      <c r="C70" s="15">
        <v>44090878</v>
      </c>
      <c r="D70" s="11">
        <v>49992468</v>
      </c>
      <c r="E70" s="19">
        <v>1118631</v>
      </c>
      <c r="F70" s="15">
        <v>17303</v>
      </c>
      <c r="G70" s="20">
        <v>82579</v>
      </c>
      <c r="H70" s="20">
        <v>318007</v>
      </c>
      <c r="I70" s="20">
        <v>119871</v>
      </c>
      <c r="J70" s="20">
        <v>0</v>
      </c>
      <c r="K70" s="20">
        <v>0</v>
      </c>
      <c r="L70" s="20">
        <v>40843</v>
      </c>
      <c r="M70" s="20">
        <v>192647</v>
      </c>
      <c r="N70" s="20">
        <v>0</v>
      </c>
      <c r="P70" s="20"/>
      <c r="Q70" s="20"/>
    </row>
    <row r="71" spans="1:17">
      <c r="A71" s="7">
        <v>202</v>
      </c>
      <c r="B71" s="4" t="s">
        <v>64</v>
      </c>
      <c r="C71" s="15">
        <v>93612190</v>
      </c>
      <c r="D71" s="11">
        <v>108959939</v>
      </c>
      <c r="E71" s="19">
        <v>1729102</v>
      </c>
      <c r="F71" s="15">
        <v>86234</v>
      </c>
      <c r="G71" s="20">
        <v>433241</v>
      </c>
      <c r="H71" s="20">
        <v>336571</v>
      </c>
      <c r="I71" s="20">
        <v>60620</v>
      </c>
      <c r="J71" s="20">
        <v>0</v>
      </c>
      <c r="K71" s="20">
        <v>0</v>
      </c>
      <c r="L71" s="20">
        <v>91102</v>
      </c>
      <c r="M71" s="20">
        <v>366479</v>
      </c>
      <c r="N71" s="20">
        <v>0</v>
      </c>
      <c r="P71" s="20"/>
      <c r="Q71" s="20"/>
    </row>
    <row r="72" spans="1:17">
      <c r="A72" s="7">
        <v>203</v>
      </c>
      <c r="B72" s="4" t="s">
        <v>65</v>
      </c>
      <c r="C72" s="15">
        <v>6435646</v>
      </c>
      <c r="D72" s="11">
        <v>7462045</v>
      </c>
      <c r="E72" s="19">
        <v>176432</v>
      </c>
      <c r="F72" s="15">
        <v>49112</v>
      </c>
      <c r="G72" s="20">
        <v>169631</v>
      </c>
      <c r="H72" s="20">
        <v>35000</v>
      </c>
      <c r="I72" s="20">
        <v>16849</v>
      </c>
      <c r="J72" s="20">
        <v>0</v>
      </c>
      <c r="K72" s="20">
        <v>0</v>
      </c>
      <c r="L72" s="20">
        <v>94452</v>
      </c>
      <c r="M72" s="20">
        <v>121857</v>
      </c>
      <c r="N72" s="20">
        <v>0</v>
      </c>
      <c r="P72" s="20"/>
      <c r="Q72" s="20"/>
    </row>
    <row r="73" spans="1:17">
      <c r="A73" s="7">
        <v>209</v>
      </c>
      <c r="B73" s="4" t="s">
        <v>66</v>
      </c>
      <c r="C73" s="15">
        <v>5491634</v>
      </c>
      <c r="D73" s="11">
        <v>5594290</v>
      </c>
      <c r="E73" s="19">
        <v>138583</v>
      </c>
      <c r="F73" s="15">
        <v>6087</v>
      </c>
      <c r="G73" s="20">
        <v>59901</v>
      </c>
      <c r="H73" s="20">
        <v>50118</v>
      </c>
      <c r="I73" s="20">
        <v>41590</v>
      </c>
      <c r="J73" s="20">
        <v>0</v>
      </c>
      <c r="K73" s="20">
        <v>0</v>
      </c>
      <c r="L73" s="20">
        <v>26758</v>
      </c>
      <c r="M73" s="20">
        <v>50821</v>
      </c>
      <c r="N73" s="20">
        <v>0</v>
      </c>
      <c r="P73" s="20"/>
      <c r="Q73" s="20"/>
    </row>
    <row r="74" spans="1:17">
      <c r="A74" s="7">
        <v>213</v>
      </c>
      <c r="B74" s="4" t="s">
        <v>67</v>
      </c>
      <c r="C74" s="15">
        <v>4040785</v>
      </c>
      <c r="D74" s="11">
        <v>4267837</v>
      </c>
      <c r="E74" s="19">
        <v>272530</v>
      </c>
      <c r="F74" s="15">
        <v>10484</v>
      </c>
      <c r="G74" s="20">
        <v>58618</v>
      </c>
      <c r="H74" s="20">
        <v>20000</v>
      </c>
      <c r="I74" s="20">
        <v>4637</v>
      </c>
      <c r="J74" s="20">
        <v>0</v>
      </c>
      <c r="K74" s="20">
        <v>0</v>
      </c>
      <c r="L74" s="20">
        <v>3543</v>
      </c>
      <c r="M74" s="20">
        <v>37927</v>
      </c>
      <c r="N74" s="20">
        <v>0</v>
      </c>
      <c r="P74" s="20"/>
      <c r="Q74" s="20"/>
    </row>
    <row r="75" spans="1:17">
      <c r="A75" s="7">
        <v>214</v>
      </c>
      <c r="B75" s="4" t="s">
        <v>68</v>
      </c>
      <c r="C75" s="15">
        <v>2902345</v>
      </c>
      <c r="D75" s="11">
        <v>3132209</v>
      </c>
      <c r="E75" s="19">
        <v>41612</v>
      </c>
      <c r="F75" s="15">
        <v>10026</v>
      </c>
      <c r="G75" s="20">
        <v>55426</v>
      </c>
      <c r="H75" s="20">
        <v>60415</v>
      </c>
      <c r="I75" s="20">
        <v>8257</v>
      </c>
      <c r="J75" s="20">
        <v>0</v>
      </c>
      <c r="K75" s="20">
        <v>0</v>
      </c>
      <c r="L75" s="20">
        <v>288</v>
      </c>
      <c r="M75" s="20">
        <v>82920</v>
      </c>
      <c r="N75" s="20">
        <v>0</v>
      </c>
      <c r="P75" s="20"/>
      <c r="Q75" s="20"/>
    </row>
    <row r="76" spans="1:17">
      <c r="A76" s="7">
        <v>216</v>
      </c>
      <c r="B76" s="4" t="s">
        <v>69</v>
      </c>
      <c r="C76" s="15">
        <v>7714852</v>
      </c>
      <c r="D76" s="11">
        <v>8075397</v>
      </c>
      <c r="E76" s="19">
        <v>97084</v>
      </c>
      <c r="F76" s="15">
        <v>10369</v>
      </c>
      <c r="G76" s="20">
        <v>48569</v>
      </c>
      <c r="H76" s="20">
        <v>0</v>
      </c>
      <c r="I76" s="20">
        <v>27259</v>
      </c>
      <c r="J76" s="20">
        <v>0</v>
      </c>
      <c r="K76" s="20">
        <v>0</v>
      </c>
      <c r="L76" s="20">
        <v>0</v>
      </c>
      <c r="M76" s="20">
        <v>79215</v>
      </c>
      <c r="N76" s="20">
        <v>0</v>
      </c>
      <c r="P76" s="20"/>
      <c r="Q76" s="20"/>
    </row>
    <row r="77" spans="1:17">
      <c r="A77" s="7">
        <v>221</v>
      </c>
      <c r="B77" s="4" t="s">
        <v>70</v>
      </c>
      <c r="C77" s="15">
        <v>4539331</v>
      </c>
      <c r="D77" s="11">
        <v>4563762</v>
      </c>
      <c r="E77" s="19">
        <v>75729</v>
      </c>
      <c r="F77" s="15">
        <v>1452</v>
      </c>
      <c r="G77" s="20">
        <v>14286</v>
      </c>
      <c r="H77" s="20">
        <v>10000</v>
      </c>
      <c r="I77" s="20">
        <v>14327</v>
      </c>
      <c r="J77" s="20">
        <v>0</v>
      </c>
      <c r="K77" s="20">
        <v>0</v>
      </c>
      <c r="L77" s="20">
        <v>900</v>
      </c>
      <c r="M77" s="20">
        <v>7053</v>
      </c>
      <c r="N77" s="20">
        <v>0</v>
      </c>
      <c r="P77" s="20"/>
      <c r="Q77" s="20"/>
    </row>
    <row r="78" spans="1:17">
      <c r="A78" s="7">
        <v>222</v>
      </c>
      <c r="B78" s="4" t="s">
        <v>71</v>
      </c>
      <c r="C78" s="15">
        <v>16391126</v>
      </c>
      <c r="D78" s="11">
        <v>17394160</v>
      </c>
      <c r="E78" s="19">
        <v>262288</v>
      </c>
      <c r="F78" s="15">
        <v>32888</v>
      </c>
      <c r="G78" s="20">
        <v>146269</v>
      </c>
      <c r="H78" s="20">
        <v>138800</v>
      </c>
      <c r="I78" s="20">
        <v>68256</v>
      </c>
      <c r="J78" s="20">
        <v>0</v>
      </c>
      <c r="K78" s="20">
        <v>0</v>
      </c>
      <c r="L78" s="20">
        <v>13340</v>
      </c>
      <c r="M78" s="20">
        <v>151873</v>
      </c>
      <c r="N78" s="20">
        <v>0</v>
      </c>
      <c r="P78" s="20"/>
      <c r="Q78" s="20"/>
    </row>
    <row r="79" spans="1:17">
      <c r="A79" s="7">
        <v>225</v>
      </c>
      <c r="B79" s="4" t="s">
        <v>72</v>
      </c>
      <c r="C79" s="15">
        <v>3080945</v>
      </c>
      <c r="D79" s="11">
        <v>3788161</v>
      </c>
      <c r="E79" s="19">
        <v>31608</v>
      </c>
      <c r="F79" s="15">
        <v>9759</v>
      </c>
      <c r="G79" s="20">
        <v>34931</v>
      </c>
      <c r="H79" s="20">
        <v>0</v>
      </c>
      <c r="I79" s="20">
        <v>11226</v>
      </c>
      <c r="J79" s="20">
        <v>0</v>
      </c>
      <c r="K79" s="20">
        <v>0</v>
      </c>
      <c r="L79" s="20">
        <v>3355</v>
      </c>
      <c r="M79" s="20">
        <v>6376</v>
      </c>
      <c r="N79" s="20">
        <v>0</v>
      </c>
      <c r="P79" s="20"/>
      <c r="Q79" s="20"/>
    </row>
    <row r="80" spans="1:17">
      <c r="A80" s="7">
        <v>226</v>
      </c>
      <c r="B80" s="4" t="s">
        <v>73</v>
      </c>
      <c r="C80" s="15">
        <v>5642032</v>
      </c>
      <c r="D80" s="11">
        <v>6208534</v>
      </c>
      <c r="E80" s="19">
        <v>125666</v>
      </c>
      <c r="F80" s="15">
        <v>8757</v>
      </c>
      <c r="G80" s="20">
        <v>39983</v>
      </c>
      <c r="H80" s="20">
        <v>0</v>
      </c>
      <c r="I80" s="20">
        <v>2455</v>
      </c>
      <c r="J80" s="20">
        <v>0</v>
      </c>
      <c r="K80" s="20">
        <v>0</v>
      </c>
      <c r="L80" s="20">
        <v>4124</v>
      </c>
      <c r="M80" s="20">
        <v>33024</v>
      </c>
      <c r="N80" s="20">
        <v>0</v>
      </c>
      <c r="P80" s="20"/>
      <c r="Q80" s="20"/>
    </row>
    <row r="81" spans="1:17">
      <c r="A81" s="7">
        <v>228</v>
      </c>
      <c r="B81" s="4" t="s">
        <v>74</v>
      </c>
      <c r="C81" s="15">
        <v>19987471</v>
      </c>
      <c r="D81" s="11">
        <v>25753011</v>
      </c>
      <c r="E81" s="19">
        <v>455361</v>
      </c>
      <c r="F81" s="15">
        <v>31683</v>
      </c>
      <c r="G81" s="20">
        <v>137208</v>
      </c>
      <c r="H81" s="20">
        <v>160000</v>
      </c>
      <c r="I81" s="20">
        <v>46308</v>
      </c>
      <c r="J81" s="20">
        <v>0</v>
      </c>
      <c r="K81" s="20">
        <v>0</v>
      </c>
      <c r="L81" s="20">
        <v>65150</v>
      </c>
      <c r="M81" s="20">
        <v>190884</v>
      </c>
      <c r="N81" s="20">
        <v>0</v>
      </c>
      <c r="P81" s="20"/>
      <c r="Q81" s="20"/>
    </row>
    <row r="82" spans="1:17">
      <c r="A82" s="7">
        <v>230</v>
      </c>
      <c r="B82" s="4" t="s">
        <v>75</v>
      </c>
      <c r="C82" s="15">
        <v>2940024</v>
      </c>
      <c r="D82" s="11">
        <v>3239931</v>
      </c>
      <c r="E82" s="19">
        <v>78385</v>
      </c>
      <c r="F82" s="15">
        <v>2883</v>
      </c>
      <c r="G82" s="20">
        <v>2604</v>
      </c>
      <c r="H82" s="20">
        <v>0</v>
      </c>
      <c r="I82" s="20">
        <v>17406</v>
      </c>
      <c r="J82" s="20">
        <v>0</v>
      </c>
      <c r="K82" s="20">
        <v>0</v>
      </c>
      <c r="L82" s="20">
        <v>-3942</v>
      </c>
      <c r="M82" s="20">
        <v>13450</v>
      </c>
      <c r="N82" s="20">
        <v>0</v>
      </c>
      <c r="P82" s="20"/>
      <c r="Q82" s="20"/>
    </row>
    <row r="83" spans="1:17">
      <c r="A83" s="7">
        <v>232</v>
      </c>
      <c r="B83" s="4" t="s">
        <v>76</v>
      </c>
      <c r="C83" s="15">
        <v>5761817</v>
      </c>
      <c r="D83" s="11">
        <v>6033210</v>
      </c>
      <c r="E83" s="19">
        <v>199193</v>
      </c>
      <c r="F83" s="15">
        <v>15390</v>
      </c>
      <c r="G83" s="20">
        <v>17727</v>
      </c>
      <c r="H83" s="20">
        <v>0</v>
      </c>
      <c r="I83" s="20">
        <v>12776</v>
      </c>
      <c r="J83" s="20">
        <v>0</v>
      </c>
      <c r="K83" s="20">
        <v>0</v>
      </c>
      <c r="L83" s="20">
        <v>11945</v>
      </c>
      <c r="M83" s="20">
        <v>54553</v>
      </c>
      <c r="N83" s="20">
        <v>0</v>
      </c>
      <c r="P83" s="20"/>
      <c r="Q83" s="20"/>
    </row>
    <row r="84" spans="1:17">
      <c r="A84" s="7">
        <v>233</v>
      </c>
      <c r="B84" s="4" t="s">
        <v>77</v>
      </c>
      <c r="C84" s="15">
        <v>4036446</v>
      </c>
      <c r="D84" s="11">
        <v>4529559</v>
      </c>
      <c r="E84" s="19">
        <v>82251</v>
      </c>
      <c r="F84" s="15">
        <v>16190</v>
      </c>
      <c r="G84" s="20">
        <v>39302</v>
      </c>
      <c r="H84" s="20">
        <v>0</v>
      </c>
      <c r="I84" s="20">
        <v>4443</v>
      </c>
      <c r="J84" s="20">
        <v>0</v>
      </c>
      <c r="K84" s="20">
        <v>0</v>
      </c>
      <c r="L84" s="20">
        <v>33418</v>
      </c>
      <c r="M84" s="20">
        <v>21372</v>
      </c>
      <c r="N84" s="20">
        <v>0</v>
      </c>
      <c r="P84" s="20"/>
      <c r="Q84" s="20"/>
    </row>
    <row r="85" spans="1:17">
      <c r="A85" s="7">
        <v>236</v>
      </c>
      <c r="B85" s="4" t="s">
        <v>78</v>
      </c>
      <c r="C85" s="15">
        <v>3071165</v>
      </c>
      <c r="D85" s="11">
        <v>3632052</v>
      </c>
      <c r="E85" s="19">
        <v>55764</v>
      </c>
      <c r="F85" s="15">
        <v>4742</v>
      </c>
      <c r="G85" s="20">
        <v>24610</v>
      </c>
      <c r="H85" s="20">
        <v>12000</v>
      </c>
      <c r="I85" s="20">
        <v>20864</v>
      </c>
      <c r="J85" s="20">
        <v>0</v>
      </c>
      <c r="K85" s="20">
        <v>0</v>
      </c>
      <c r="L85" s="20">
        <v>0</v>
      </c>
      <c r="M85" s="20">
        <v>50283</v>
      </c>
      <c r="N85" s="20">
        <v>0</v>
      </c>
      <c r="P85" s="20"/>
      <c r="Q85" s="20"/>
    </row>
    <row r="86" spans="1:17">
      <c r="A86" s="7">
        <v>243</v>
      </c>
      <c r="B86" s="4" t="s">
        <v>79</v>
      </c>
      <c r="C86" s="15">
        <v>10933209</v>
      </c>
      <c r="D86" s="11">
        <v>11879925</v>
      </c>
      <c r="E86" s="19">
        <v>305475</v>
      </c>
      <c r="F86" s="15">
        <v>12234</v>
      </c>
      <c r="G86" s="20">
        <v>14306</v>
      </c>
      <c r="H86" s="20">
        <v>0</v>
      </c>
      <c r="I86" s="20">
        <v>8186</v>
      </c>
      <c r="J86" s="20">
        <v>0</v>
      </c>
      <c r="K86" s="20">
        <v>0</v>
      </c>
      <c r="L86" s="20">
        <v>14065</v>
      </c>
      <c r="M86" s="20">
        <v>36176</v>
      </c>
      <c r="N86" s="20">
        <v>0</v>
      </c>
      <c r="P86" s="20"/>
      <c r="Q86" s="20"/>
    </row>
    <row r="87" spans="1:17">
      <c r="A87" s="7">
        <v>244</v>
      </c>
      <c r="B87" s="4" t="s">
        <v>80</v>
      </c>
      <c r="C87" s="15">
        <v>1478979</v>
      </c>
      <c r="D87" s="11">
        <v>1695272</v>
      </c>
      <c r="E87" s="19">
        <v>97049</v>
      </c>
      <c r="F87" s="15">
        <v>699</v>
      </c>
      <c r="G87" s="20">
        <v>16879</v>
      </c>
      <c r="H87" s="20">
        <v>0</v>
      </c>
      <c r="I87" s="20">
        <v>5146</v>
      </c>
      <c r="J87" s="20">
        <v>0</v>
      </c>
      <c r="K87" s="20">
        <v>0</v>
      </c>
      <c r="L87" s="20">
        <v>9936</v>
      </c>
      <c r="M87" s="20">
        <v>12048</v>
      </c>
      <c r="N87" s="20">
        <v>0</v>
      </c>
      <c r="P87" s="20"/>
      <c r="Q87" s="20"/>
    </row>
    <row r="88" spans="1:17">
      <c r="A88" s="7">
        <v>246</v>
      </c>
      <c r="B88" s="4" t="s">
        <v>81</v>
      </c>
      <c r="C88" s="15">
        <v>2078152</v>
      </c>
      <c r="D88" s="11">
        <v>2446523</v>
      </c>
      <c r="E88" s="19">
        <v>20744</v>
      </c>
      <c r="F88" s="15">
        <v>7029</v>
      </c>
      <c r="G88" s="20">
        <v>30144</v>
      </c>
      <c r="H88" s="20">
        <v>0</v>
      </c>
      <c r="I88" s="20">
        <v>0</v>
      </c>
      <c r="J88" s="20">
        <v>0</v>
      </c>
      <c r="K88" s="20">
        <v>0</v>
      </c>
      <c r="L88" s="20">
        <v>8180</v>
      </c>
      <c r="M88" s="20">
        <v>14754</v>
      </c>
      <c r="N88" s="20">
        <v>0</v>
      </c>
      <c r="P88" s="20"/>
      <c r="Q88" s="20"/>
    </row>
    <row r="89" spans="1:17">
      <c r="A89" s="7">
        <v>252</v>
      </c>
      <c r="B89" s="4" t="s">
        <v>82</v>
      </c>
      <c r="C89" s="15">
        <v>2904780</v>
      </c>
      <c r="D89" s="11">
        <v>3551311</v>
      </c>
      <c r="E89" s="19">
        <v>113001</v>
      </c>
      <c r="F89" s="15">
        <v>17389</v>
      </c>
      <c r="G89" s="20">
        <v>92025</v>
      </c>
      <c r="H89" s="20">
        <v>42522</v>
      </c>
      <c r="I89" s="20">
        <v>25944</v>
      </c>
      <c r="J89" s="20">
        <v>0</v>
      </c>
      <c r="K89" s="20">
        <v>0</v>
      </c>
      <c r="L89" s="20">
        <v>35761</v>
      </c>
      <c r="M89" s="20">
        <v>40932</v>
      </c>
      <c r="N89" s="20">
        <v>0</v>
      </c>
      <c r="P89" s="20"/>
      <c r="Q89" s="20"/>
    </row>
    <row r="90" spans="1:17">
      <c r="A90" s="7">
        <v>262</v>
      </c>
      <c r="B90" s="4" t="s">
        <v>83</v>
      </c>
      <c r="C90" s="15">
        <v>5124316</v>
      </c>
      <c r="D90" s="11">
        <v>6429088</v>
      </c>
      <c r="E90" s="19">
        <v>71800</v>
      </c>
      <c r="F90" s="15">
        <v>26702</v>
      </c>
      <c r="G90" s="20">
        <v>42558</v>
      </c>
      <c r="H90" s="20">
        <v>21000</v>
      </c>
      <c r="I90" s="20">
        <v>16219</v>
      </c>
      <c r="J90" s="20">
        <v>0</v>
      </c>
      <c r="K90" s="20">
        <v>0</v>
      </c>
      <c r="L90" s="20">
        <v>40913</v>
      </c>
      <c r="M90" s="20">
        <v>30694</v>
      </c>
      <c r="N90" s="20">
        <v>0</v>
      </c>
      <c r="P90" s="20"/>
      <c r="Q90" s="20"/>
    </row>
    <row r="91" spans="1:17">
      <c r="A91" s="7">
        <v>263</v>
      </c>
      <c r="B91" s="4" t="s">
        <v>84</v>
      </c>
      <c r="C91" s="15">
        <v>2746604</v>
      </c>
      <c r="D91" s="11">
        <v>3048059</v>
      </c>
      <c r="E91" s="19">
        <v>40356</v>
      </c>
      <c r="F91" s="15">
        <v>19564</v>
      </c>
      <c r="G91" s="20">
        <v>30787</v>
      </c>
      <c r="H91" s="20">
        <v>134000</v>
      </c>
      <c r="I91" s="20">
        <v>17567</v>
      </c>
      <c r="J91" s="20">
        <v>0</v>
      </c>
      <c r="K91" s="20">
        <v>0</v>
      </c>
      <c r="L91" s="20">
        <v>0</v>
      </c>
      <c r="M91" s="20">
        <v>43567</v>
      </c>
      <c r="N91" s="20">
        <v>0</v>
      </c>
      <c r="P91" s="20"/>
      <c r="Q91" s="20"/>
    </row>
    <row r="92" spans="1:17">
      <c r="A92" s="7">
        <v>267</v>
      </c>
      <c r="B92" s="4" t="s">
        <v>85</v>
      </c>
      <c r="C92" s="15">
        <v>4804100</v>
      </c>
      <c r="D92" s="11">
        <v>5242734</v>
      </c>
      <c r="E92" s="19">
        <v>97775</v>
      </c>
      <c r="F92" s="15">
        <v>10936</v>
      </c>
      <c r="G92" s="20">
        <v>79553</v>
      </c>
      <c r="H92" s="20">
        <v>8541</v>
      </c>
      <c r="I92" s="20">
        <v>20693</v>
      </c>
      <c r="J92" s="20">
        <v>0</v>
      </c>
      <c r="K92" s="20">
        <v>0</v>
      </c>
      <c r="L92" s="20">
        <v>21191</v>
      </c>
      <c r="M92" s="20">
        <v>77819</v>
      </c>
      <c r="N92" s="20">
        <v>0</v>
      </c>
      <c r="P92" s="20"/>
      <c r="Q92" s="20"/>
    </row>
    <row r="93" spans="1:17">
      <c r="A93" s="7">
        <v>268</v>
      </c>
      <c r="B93" s="4" t="s">
        <v>86</v>
      </c>
      <c r="C93" s="15">
        <v>93009706</v>
      </c>
      <c r="D93" s="11">
        <v>107542199</v>
      </c>
      <c r="E93" s="19">
        <v>1738472</v>
      </c>
      <c r="F93" s="15">
        <v>102734</v>
      </c>
      <c r="G93" s="20">
        <v>471435</v>
      </c>
      <c r="H93" s="20">
        <v>151223</v>
      </c>
      <c r="I93" s="20">
        <v>43839</v>
      </c>
      <c r="J93" s="20">
        <v>6961</v>
      </c>
      <c r="K93" s="20">
        <v>3638</v>
      </c>
      <c r="L93" s="20">
        <v>208580</v>
      </c>
      <c r="M93" s="20">
        <v>447314</v>
      </c>
      <c r="N93" s="20">
        <v>8652</v>
      </c>
      <c r="P93" s="20"/>
      <c r="Q93" s="20"/>
    </row>
    <row r="94" spans="1:17">
      <c r="A94" s="7">
        <v>269</v>
      </c>
      <c r="B94" s="4" t="s">
        <v>87</v>
      </c>
      <c r="C94" s="15">
        <v>2838101</v>
      </c>
      <c r="D94" s="11">
        <v>3898966</v>
      </c>
      <c r="E94" s="19">
        <v>57996</v>
      </c>
      <c r="F94" s="15">
        <v>7614</v>
      </c>
      <c r="G94" s="20">
        <v>24842</v>
      </c>
      <c r="H94" s="20">
        <v>3740</v>
      </c>
      <c r="I94" s="20">
        <v>10687</v>
      </c>
      <c r="J94" s="20">
        <v>0</v>
      </c>
      <c r="K94" s="20">
        <v>0</v>
      </c>
      <c r="L94" s="20">
        <v>1093</v>
      </c>
      <c r="M94" s="20">
        <v>21759</v>
      </c>
      <c r="N94" s="20">
        <v>0</v>
      </c>
      <c r="P94" s="20"/>
      <c r="Q94" s="20"/>
    </row>
    <row r="95" spans="1:17">
      <c r="A95" s="7">
        <v>273</v>
      </c>
      <c r="B95" s="4" t="s">
        <v>88</v>
      </c>
      <c r="C95" s="15">
        <v>2795004</v>
      </c>
      <c r="D95" s="11">
        <v>3241439</v>
      </c>
      <c r="E95" s="19">
        <v>82467</v>
      </c>
      <c r="F95" s="15">
        <v>35040</v>
      </c>
      <c r="G95" s="20">
        <v>114787</v>
      </c>
      <c r="H95" s="20">
        <v>33300</v>
      </c>
      <c r="I95" s="20">
        <v>38331</v>
      </c>
      <c r="J95" s="20">
        <v>0</v>
      </c>
      <c r="K95" s="20">
        <v>0</v>
      </c>
      <c r="L95" s="20">
        <v>17900</v>
      </c>
      <c r="M95" s="20">
        <v>90041</v>
      </c>
      <c r="N95" s="20">
        <v>0</v>
      </c>
      <c r="P95" s="20"/>
      <c r="Q95" s="20"/>
    </row>
    <row r="96" spans="1:17">
      <c r="A96" s="7">
        <v>274</v>
      </c>
      <c r="B96" s="4" t="s">
        <v>89</v>
      </c>
      <c r="C96" s="15">
        <v>7587672</v>
      </c>
      <c r="D96" s="11">
        <v>8663220</v>
      </c>
      <c r="E96" s="19">
        <v>120214</v>
      </c>
      <c r="F96" s="15">
        <v>11823</v>
      </c>
      <c r="G96" s="20">
        <v>44488</v>
      </c>
      <c r="H96" s="20">
        <v>4750</v>
      </c>
      <c r="I96" s="20">
        <v>33187</v>
      </c>
      <c r="J96" s="20">
        <v>0</v>
      </c>
      <c r="K96" s="20">
        <v>0</v>
      </c>
      <c r="L96" s="20">
        <v>2897</v>
      </c>
      <c r="M96" s="20">
        <v>19226</v>
      </c>
      <c r="N96" s="20">
        <v>0</v>
      </c>
      <c r="P96" s="20"/>
      <c r="Q96" s="20"/>
    </row>
    <row r="97" spans="1:17">
      <c r="A97" s="7">
        <v>275</v>
      </c>
      <c r="B97" s="4" t="s">
        <v>90</v>
      </c>
      <c r="C97" s="15">
        <v>13837783</v>
      </c>
      <c r="D97" s="11">
        <v>14640199</v>
      </c>
      <c r="E97" s="19">
        <v>325634</v>
      </c>
      <c r="F97" s="15">
        <v>32393</v>
      </c>
      <c r="G97" s="20">
        <v>144906</v>
      </c>
      <c r="H97" s="20">
        <v>38654</v>
      </c>
      <c r="I97" s="20">
        <v>69442</v>
      </c>
      <c r="J97" s="20">
        <v>0</v>
      </c>
      <c r="K97" s="20">
        <v>0</v>
      </c>
      <c r="L97" s="20">
        <v>52791</v>
      </c>
      <c r="M97" s="20">
        <v>127896</v>
      </c>
      <c r="N97" s="20">
        <v>0</v>
      </c>
      <c r="P97" s="20"/>
      <c r="Q97" s="20"/>
    </row>
    <row r="98" spans="1:17">
      <c r="A98" s="7">
        <v>277</v>
      </c>
      <c r="B98" s="4" t="s">
        <v>91</v>
      </c>
      <c r="C98" s="15">
        <v>58450</v>
      </c>
      <c r="D98" s="11">
        <v>81510</v>
      </c>
      <c r="E98" s="19">
        <v>3403</v>
      </c>
      <c r="F98" s="15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4988</v>
      </c>
      <c r="N98" s="20">
        <v>0</v>
      </c>
      <c r="P98" s="20"/>
      <c r="Q98" s="20"/>
    </row>
    <row r="99" spans="1:17">
      <c r="A99" s="7">
        <v>279</v>
      </c>
      <c r="B99" s="4" t="s">
        <v>92</v>
      </c>
      <c r="C99" s="15">
        <v>676855</v>
      </c>
      <c r="D99" s="11">
        <v>918820</v>
      </c>
      <c r="E99" s="19">
        <v>31596</v>
      </c>
      <c r="F99" s="15">
        <v>734</v>
      </c>
      <c r="G99" s="20">
        <v>126</v>
      </c>
      <c r="H99" s="20">
        <v>20000</v>
      </c>
      <c r="I99" s="20">
        <v>2573</v>
      </c>
      <c r="J99" s="20">
        <v>0</v>
      </c>
      <c r="K99" s="20">
        <v>0</v>
      </c>
      <c r="L99" s="20">
        <v>0</v>
      </c>
      <c r="M99" s="20">
        <v>18207</v>
      </c>
      <c r="N99" s="20">
        <v>0</v>
      </c>
      <c r="P99" s="20"/>
      <c r="Q99" s="20"/>
    </row>
    <row r="100" spans="1:17">
      <c r="A100" s="7">
        <v>281</v>
      </c>
      <c r="B100" s="4" t="s">
        <v>93</v>
      </c>
      <c r="C100" s="15">
        <v>15409661</v>
      </c>
      <c r="D100" s="11">
        <v>18045394</v>
      </c>
      <c r="E100" s="19">
        <v>286430</v>
      </c>
      <c r="F100" s="15">
        <v>24496</v>
      </c>
      <c r="G100" s="20">
        <v>96980</v>
      </c>
      <c r="H100" s="20">
        <v>40874</v>
      </c>
      <c r="I100" s="20">
        <v>31984</v>
      </c>
      <c r="J100" s="20">
        <v>0</v>
      </c>
      <c r="K100" s="20">
        <v>0</v>
      </c>
      <c r="L100" s="20">
        <v>5052</v>
      </c>
      <c r="M100" s="20">
        <v>100255</v>
      </c>
      <c r="N100" s="20">
        <v>0</v>
      </c>
      <c r="P100" s="20"/>
      <c r="Q100" s="20"/>
    </row>
    <row r="101" spans="1:17">
      <c r="A101" s="7">
        <v>285</v>
      </c>
      <c r="B101" s="4" t="s">
        <v>94</v>
      </c>
      <c r="C101" s="15">
        <v>3358038</v>
      </c>
      <c r="D101" s="11">
        <v>3843926</v>
      </c>
      <c r="E101" s="19">
        <v>132692</v>
      </c>
      <c r="F101" s="15">
        <v>5873</v>
      </c>
      <c r="G101" s="20">
        <v>10458</v>
      </c>
      <c r="H101" s="20">
        <v>0</v>
      </c>
      <c r="I101" s="20">
        <v>19523</v>
      </c>
      <c r="J101" s="20">
        <v>0</v>
      </c>
      <c r="K101" s="20">
        <v>0</v>
      </c>
      <c r="L101" s="20">
        <v>11424</v>
      </c>
      <c r="M101" s="20">
        <v>0</v>
      </c>
      <c r="N101" s="20">
        <v>0</v>
      </c>
      <c r="P101" s="20"/>
      <c r="Q101" s="20"/>
    </row>
    <row r="102" spans="1:17">
      <c r="A102" s="7">
        <v>289</v>
      </c>
      <c r="B102" s="4" t="s">
        <v>95</v>
      </c>
      <c r="C102" s="15">
        <v>10597005</v>
      </c>
      <c r="D102" s="11">
        <v>9523335</v>
      </c>
      <c r="E102" s="19">
        <v>253865</v>
      </c>
      <c r="F102" s="15">
        <v>5871</v>
      </c>
      <c r="G102" s="20">
        <v>18150</v>
      </c>
      <c r="H102" s="20">
        <v>15845</v>
      </c>
      <c r="I102" s="20">
        <v>15184</v>
      </c>
      <c r="J102" s="20">
        <v>0</v>
      </c>
      <c r="K102" s="20">
        <v>0</v>
      </c>
      <c r="L102" s="20">
        <v>15399</v>
      </c>
      <c r="M102" s="20">
        <v>22079</v>
      </c>
      <c r="N102" s="20">
        <v>0</v>
      </c>
      <c r="P102" s="20"/>
      <c r="Q102" s="20"/>
    </row>
    <row r="103" spans="1:17">
      <c r="A103" s="7">
        <v>293</v>
      </c>
      <c r="B103" s="4" t="s">
        <v>96</v>
      </c>
      <c r="C103" s="15">
        <v>5373288</v>
      </c>
      <c r="D103" s="11">
        <v>5405723</v>
      </c>
      <c r="E103" s="19">
        <v>182378</v>
      </c>
      <c r="F103" s="15">
        <v>10613</v>
      </c>
      <c r="G103" s="20">
        <v>7495</v>
      </c>
      <c r="H103" s="20">
        <v>0</v>
      </c>
      <c r="I103" s="20">
        <v>2709</v>
      </c>
      <c r="J103" s="20">
        <v>0</v>
      </c>
      <c r="K103" s="20">
        <v>0</v>
      </c>
      <c r="L103" s="20">
        <v>7280</v>
      </c>
      <c r="M103" s="20">
        <v>60184</v>
      </c>
      <c r="N103" s="20">
        <v>0</v>
      </c>
      <c r="P103" s="20"/>
      <c r="Q103" s="20"/>
    </row>
    <row r="104" spans="1:17">
      <c r="A104" s="7">
        <v>294</v>
      </c>
      <c r="B104" s="4" t="s">
        <v>97</v>
      </c>
      <c r="C104" s="15">
        <v>8069551</v>
      </c>
      <c r="D104" s="11">
        <v>8522737</v>
      </c>
      <c r="E104" s="19">
        <v>367421</v>
      </c>
      <c r="F104" s="15">
        <v>23571</v>
      </c>
      <c r="G104" s="20">
        <v>132753</v>
      </c>
      <c r="H104" s="20">
        <v>138271</v>
      </c>
      <c r="I104" s="20">
        <v>17821</v>
      </c>
      <c r="J104" s="20">
        <v>0</v>
      </c>
      <c r="K104" s="20">
        <v>0</v>
      </c>
      <c r="L104" s="20">
        <v>13074</v>
      </c>
      <c r="M104" s="20">
        <v>104587</v>
      </c>
      <c r="N104" s="20">
        <v>0</v>
      </c>
      <c r="P104" s="20"/>
      <c r="Q104" s="20"/>
    </row>
    <row r="105" spans="1:17">
      <c r="A105" s="7">
        <v>296</v>
      </c>
      <c r="B105" s="4" t="s">
        <v>98</v>
      </c>
      <c r="C105" s="15">
        <v>9444841</v>
      </c>
      <c r="D105" s="11">
        <v>9943716</v>
      </c>
      <c r="E105" s="19">
        <v>231594</v>
      </c>
      <c r="F105" s="15">
        <v>20431</v>
      </c>
      <c r="G105" s="20">
        <v>116235</v>
      </c>
      <c r="H105" s="20">
        <v>58000</v>
      </c>
      <c r="I105" s="20">
        <v>56278</v>
      </c>
      <c r="J105" s="20">
        <v>0</v>
      </c>
      <c r="K105" s="20">
        <v>0</v>
      </c>
      <c r="L105" s="20">
        <v>13070</v>
      </c>
      <c r="M105" s="20">
        <v>96666</v>
      </c>
      <c r="N105" s="20">
        <v>0</v>
      </c>
      <c r="P105" s="20"/>
      <c r="Q105" s="20"/>
    </row>
    <row r="106" spans="1:17">
      <c r="A106" s="7">
        <v>297</v>
      </c>
      <c r="B106" s="4" t="s">
        <v>99</v>
      </c>
      <c r="C106" s="15">
        <v>3872152</v>
      </c>
      <c r="D106" s="11">
        <v>4286542</v>
      </c>
      <c r="E106" s="19">
        <v>94894</v>
      </c>
      <c r="F106" s="15">
        <v>13546</v>
      </c>
      <c r="G106" s="20">
        <v>33746</v>
      </c>
      <c r="H106" s="20">
        <v>169600</v>
      </c>
      <c r="I106" s="20">
        <v>6007</v>
      </c>
      <c r="J106" s="20">
        <v>0</v>
      </c>
      <c r="K106" s="20">
        <v>0</v>
      </c>
      <c r="L106" s="20">
        <v>0</v>
      </c>
      <c r="M106" s="20">
        <v>46132</v>
      </c>
      <c r="N106" s="20">
        <v>0</v>
      </c>
      <c r="P106" s="20"/>
      <c r="Q106" s="20"/>
    </row>
    <row r="107" spans="1:17">
      <c r="A107" s="7">
        <v>299</v>
      </c>
      <c r="B107" s="4" t="s">
        <v>100</v>
      </c>
      <c r="C107" s="15">
        <v>8666256</v>
      </c>
      <c r="D107" s="11">
        <v>9304285</v>
      </c>
      <c r="E107" s="19">
        <v>267477</v>
      </c>
      <c r="F107" s="15">
        <v>8986</v>
      </c>
      <c r="G107" s="20">
        <v>23109</v>
      </c>
      <c r="H107" s="20">
        <v>3000</v>
      </c>
      <c r="I107" s="20">
        <v>6081</v>
      </c>
      <c r="J107" s="20">
        <v>0</v>
      </c>
      <c r="K107" s="20">
        <v>0</v>
      </c>
      <c r="L107" s="20">
        <v>4201</v>
      </c>
      <c r="M107" s="20">
        <v>37470</v>
      </c>
      <c r="N107" s="20">
        <v>0</v>
      </c>
      <c r="P107" s="20"/>
      <c r="Q107" s="20"/>
    </row>
    <row r="108" spans="1:17">
      <c r="A108" s="7">
        <v>301</v>
      </c>
      <c r="B108" s="4" t="s">
        <v>101</v>
      </c>
      <c r="C108" s="15">
        <v>19165612</v>
      </c>
      <c r="D108" s="11">
        <v>22266192</v>
      </c>
      <c r="E108" s="19">
        <v>174064</v>
      </c>
      <c r="F108" s="15">
        <v>55538</v>
      </c>
      <c r="G108" s="20">
        <v>166081</v>
      </c>
      <c r="H108" s="20">
        <v>306131</v>
      </c>
      <c r="I108" s="20">
        <v>63329</v>
      </c>
      <c r="J108" s="20">
        <v>0</v>
      </c>
      <c r="K108" s="20">
        <v>0</v>
      </c>
      <c r="L108" s="20">
        <v>58799</v>
      </c>
      <c r="M108" s="20">
        <v>187328</v>
      </c>
      <c r="N108" s="20">
        <v>0</v>
      </c>
      <c r="P108" s="20"/>
      <c r="Q108" s="20"/>
    </row>
    <row r="109" spans="1:17">
      <c r="A109" s="7">
        <v>302</v>
      </c>
      <c r="B109" s="4" t="s">
        <v>102</v>
      </c>
      <c r="C109" s="15">
        <v>3496967</v>
      </c>
      <c r="D109" s="11">
        <v>3789453</v>
      </c>
      <c r="E109" s="19">
        <v>28552</v>
      </c>
      <c r="F109" s="15">
        <v>5112</v>
      </c>
      <c r="G109" s="20">
        <v>18312</v>
      </c>
      <c r="H109" s="20">
        <v>80701</v>
      </c>
      <c r="I109" s="20">
        <v>11812</v>
      </c>
      <c r="J109" s="20">
        <v>0</v>
      </c>
      <c r="K109" s="20">
        <v>0</v>
      </c>
      <c r="L109" s="20">
        <v>5872</v>
      </c>
      <c r="M109" s="20">
        <v>9536</v>
      </c>
      <c r="N109" s="20">
        <v>0</v>
      </c>
      <c r="P109" s="20"/>
      <c r="Q109" s="20"/>
    </row>
    <row r="110" spans="1:17">
      <c r="A110" s="7">
        <v>303</v>
      </c>
      <c r="B110" s="4" t="s">
        <v>103</v>
      </c>
      <c r="C110" s="15">
        <v>8840359</v>
      </c>
      <c r="D110" s="11">
        <v>9003628</v>
      </c>
      <c r="E110" s="19">
        <v>144489</v>
      </c>
      <c r="F110" s="15">
        <v>48792</v>
      </c>
      <c r="G110" s="20">
        <v>184944</v>
      </c>
      <c r="H110" s="20">
        <v>147905</v>
      </c>
      <c r="I110" s="20">
        <v>169623</v>
      </c>
      <c r="J110" s="20">
        <v>0</v>
      </c>
      <c r="K110" s="20">
        <v>0</v>
      </c>
      <c r="L110" s="20">
        <v>28819</v>
      </c>
      <c r="M110" s="20">
        <v>88368</v>
      </c>
      <c r="N110" s="20">
        <v>0</v>
      </c>
      <c r="P110" s="20"/>
      <c r="Q110" s="20"/>
    </row>
    <row r="111" spans="1:17">
      <c r="A111" s="7">
        <v>304</v>
      </c>
      <c r="B111" s="4" t="s">
        <v>104</v>
      </c>
      <c r="C111" s="15">
        <v>1401302</v>
      </c>
      <c r="D111" s="11">
        <v>1729187</v>
      </c>
      <c r="E111" s="19">
        <v>43182</v>
      </c>
      <c r="F111" s="15">
        <v>3186</v>
      </c>
      <c r="G111" s="20">
        <v>33168</v>
      </c>
      <c r="H111" s="20">
        <v>114815</v>
      </c>
      <c r="I111" s="20">
        <v>14600</v>
      </c>
      <c r="J111" s="20">
        <v>0</v>
      </c>
      <c r="K111" s="20">
        <v>0</v>
      </c>
      <c r="L111" s="20">
        <v>0</v>
      </c>
      <c r="M111" s="20">
        <v>31784</v>
      </c>
      <c r="N111" s="20">
        <v>0</v>
      </c>
      <c r="P111" s="20"/>
      <c r="Q111" s="20"/>
    </row>
    <row r="112" spans="1:17">
      <c r="A112" s="7">
        <v>307</v>
      </c>
      <c r="B112" s="4" t="s">
        <v>105</v>
      </c>
      <c r="C112" s="15">
        <v>41614186</v>
      </c>
      <c r="D112" s="11">
        <v>47261274</v>
      </c>
      <c r="E112" s="19">
        <v>904744</v>
      </c>
      <c r="F112" s="15">
        <v>53401</v>
      </c>
      <c r="G112" s="20">
        <v>259376</v>
      </c>
      <c r="H112" s="20">
        <v>176801</v>
      </c>
      <c r="I112" s="20">
        <v>155132</v>
      </c>
      <c r="J112" s="20">
        <v>0</v>
      </c>
      <c r="K112" s="20">
        <v>0</v>
      </c>
      <c r="L112" s="20">
        <v>40297</v>
      </c>
      <c r="M112" s="20">
        <v>175857</v>
      </c>
      <c r="N112" s="20">
        <v>0</v>
      </c>
      <c r="P112" s="20"/>
      <c r="Q112" s="20"/>
    </row>
    <row r="113" spans="1:17">
      <c r="A113" s="7">
        <v>308</v>
      </c>
      <c r="B113" s="4" t="s">
        <v>106</v>
      </c>
      <c r="C113" s="15">
        <v>4394598</v>
      </c>
      <c r="D113" s="11">
        <v>5066786</v>
      </c>
      <c r="E113" s="19">
        <v>72293</v>
      </c>
      <c r="F113" s="15">
        <v>8215</v>
      </c>
      <c r="G113" s="20">
        <v>10249</v>
      </c>
      <c r="H113" s="20">
        <v>6700</v>
      </c>
      <c r="I113" s="20">
        <v>21463</v>
      </c>
      <c r="J113" s="20">
        <v>0</v>
      </c>
      <c r="K113" s="20">
        <v>0</v>
      </c>
      <c r="L113" s="20">
        <v>2559</v>
      </c>
      <c r="M113" s="20">
        <v>42300</v>
      </c>
      <c r="N113" s="20">
        <v>0</v>
      </c>
      <c r="P113" s="20"/>
      <c r="Q113" s="20"/>
    </row>
    <row r="114" spans="1:17">
      <c r="A114" s="7">
        <v>310</v>
      </c>
      <c r="B114" s="4" t="s">
        <v>107</v>
      </c>
      <c r="C114" s="15">
        <v>6891770</v>
      </c>
      <c r="D114" s="11">
        <v>8682442</v>
      </c>
      <c r="E114" s="19">
        <v>244548</v>
      </c>
      <c r="F114" s="15">
        <v>22490</v>
      </c>
      <c r="G114" s="20">
        <v>145365</v>
      </c>
      <c r="H114" s="20">
        <v>28246</v>
      </c>
      <c r="I114" s="20">
        <v>80087</v>
      </c>
      <c r="J114" s="20">
        <v>0</v>
      </c>
      <c r="K114" s="20">
        <v>0</v>
      </c>
      <c r="L114" s="20">
        <v>74695</v>
      </c>
      <c r="M114" s="20">
        <v>2956</v>
      </c>
      <c r="N114" s="20">
        <v>0</v>
      </c>
      <c r="P114" s="20"/>
      <c r="Q114" s="20"/>
    </row>
    <row r="115" spans="1:17">
      <c r="A115" s="7">
        <v>312</v>
      </c>
      <c r="B115" s="4" t="s">
        <v>108</v>
      </c>
      <c r="C115" s="15">
        <v>1479499</v>
      </c>
      <c r="D115" s="11">
        <v>2000164</v>
      </c>
      <c r="E115" s="19">
        <v>73141</v>
      </c>
      <c r="F115" s="15">
        <v>2309</v>
      </c>
      <c r="G115" s="20">
        <v>19758</v>
      </c>
      <c r="H115" s="20">
        <v>12000</v>
      </c>
      <c r="I115" s="20">
        <v>11313</v>
      </c>
      <c r="J115" s="20">
        <v>0</v>
      </c>
      <c r="K115" s="20">
        <v>0</v>
      </c>
      <c r="L115" s="20">
        <v>25025</v>
      </c>
      <c r="M115" s="20">
        <v>25557</v>
      </c>
      <c r="N115" s="20">
        <v>0</v>
      </c>
      <c r="P115" s="20"/>
      <c r="Q115" s="20"/>
    </row>
    <row r="116" spans="1:17">
      <c r="A116" s="7">
        <v>313</v>
      </c>
      <c r="B116" s="4" t="s">
        <v>109</v>
      </c>
      <c r="C116" s="15">
        <v>1827298</v>
      </c>
      <c r="D116" s="11">
        <v>2158111</v>
      </c>
      <c r="E116" s="19">
        <v>36819</v>
      </c>
      <c r="F116" s="15">
        <v>3739</v>
      </c>
      <c r="G116" s="20">
        <v>18716</v>
      </c>
      <c r="H116" s="20">
        <v>0</v>
      </c>
      <c r="I116" s="20">
        <v>17783</v>
      </c>
      <c r="J116" s="20">
        <v>0</v>
      </c>
      <c r="K116" s="20">
        <v>0</v>
      </c>
      <c r="L116" s="20">
        <v>65</v>
      </c>
      <c r="M116" s="20">
        <v>11505</v>
      </c>
      <c r="N116" s="20">
        <v>0</v>
      </c>
      <c r="P116" s="20"/>
      <c r="Q116" s="20"/>
    </row>
    <row r="117" spans="1:17">
      <c r="A117" s="7">
        <v>317</v>
      </c>
      <c r="B117" s="4" t="s">
        <v>110</v>
      </c>
      <c r="C117" s="15">
        <v>1027144</v>
      </c>
      <c r="D117" s="11">
        <v>1123166</v>
      </c>
      <c r="E117" s="19">
        <v>27525</v>
      </c>
      <c r="F117" s="15">
        <v>3680</v>
      </c>
      <c r="G117" s="20">
        <v>2845</v>
      </c>
      <c r="H117" s="20">
        <v>9654</v>
      </c>
      <c r="I117" s="20">
        <v>7719</v>
      </c>
      <c r="J117" s="20">
        <v>0</v>
      </c>
      <c r="K117" s="20">
        <v>0</v>
      </c>
      <c r="L117" s="20">
        <v>1044</v>
      </c>
      <c r="M117" s="20">
        <v>649</v>
      </c>
      <c r="N117" s="20">
        <v>0</v>
      </c>
      <c r="P117" s="20"/>
      <c r="Q117" s="20"/>
    </row>
    <row r="118" spans="1:17">
      <c r="A118" s="7">
        <v>321</v>
      </c>
      <c r="B118" s="4" t="s">
        <v>111</v>
      </c>
      <c r="C118" s="15">
        <v>6599928</v>
      </c>
      <c r="D118" s="11">
        <v>7172146</v>
      </c>
      <c r="E118" s="19">
        <v>143529</v>
      </c>
      <c r="F118" s="15">
        <v>14019</v>
      </c>
      <c r="G118" s="20">
        <v>79656</v>
      </c>
      <c r="H118" s="20">
        <v>36600</v>
      </c>
      <c r="I118" s="20">
        <v>14052</v>
      </c>
      <c r="J118" s="20">
        <v>0</v>
      </c>
      <c r="K118" s="20">
        <v>0</v>
      </c>
      <c r="L118" s="20">
        <v>0</v>
      </c>
      <c r="M118" s="20">
        <v>103087</v>
      </c>
      <c r="N118" s="20">
        <v>0</v>
      </c>
      <c r="P118" s="20"/>
      <c r="Q118" s="20"/>
    </row>
    <row r="119" spans="1:17">
      <c r="A119" s="7">
        <v>327</v>
      </c>
      <c r="B119" s="4" t="s">
        <v>112</v>
      </c>
      <c r="C119" s="15">
        <v>3369682</v>
      </c>
      <c r="D119" s="11">
        <v>4017446</v>
      </c>
      <c r="E119" s="19">
        <v>65578</v>
      </c>
      <c r="F119" s="15">
        <v>9772</v>
      </c>
      <c r="G119" s="20">
        <v>28938</v>
      </c>
      <c r="H119" s="20">
        <v>8200</v>
      </c>
      <c r="I119" s="20">
        <v>30620</v>
      </c>
      <c r="J119" s="20">
        <v>0</v>
      </c>
      <c r="K119" s="20">
        <v>0</v>
      </c>
      <c r="L119" s="20">
        <v>1243</v>
      </c>
      <c r="M119" s="20">
        <v>58460</v>
      </c>
      <c r="N119" s="20">
        <v>0</v>
      </c>
      <c r="P119" s="20"/>
      <c r="Q119" s="20"/>
    </row>
    <row r="120" spans="1:17">
      <c r="A120" s="7">
        <v>331</v>
      </c>
      <c r="B120" s="4" t="s">
        <v>113</v>
      </c>
      <c r="C120" s="15">
        <v>1511097</v>
      </c>
      <c r="D120" s="11">
        <v>1664202</v>
      </c>
      <c r="E120" s="19">
        <v>24161</v>
      </c>
      <c r="F120" s="15">
        <v>1666</v>
      </c>
      <c r="G120" s="20">
        <v>20829</v>
      </c>
      <c r="H120" s="20">
        <v>0</v>
      </c>
      <c r="I120" s="20">
        <v>4082</v>
      </c>
      <c r="J120" s="20">
        <v>0</v>
      </c>
      <c r="K120" s="20">
        <v>0</v>
      </c>
      <c r="L120" s="20">
        <v>0</v>
      </c>
      <c r="M120" s="20">
        <v>22229</v>
      </c>
      <c r="N120" s="20">
        <v>0</v>
      </c>
      <c r="P120" s="20"/>
      <c r="Q120" s="20"/>
    </row>
    <row r="121" spans="1:17">
      <c r="A121" s="7">
        <v>335</v>
      </c>
      <c r="B121" s="4" t="s">
        <v>114</v>
      </c>
      <c r="C121" s="15">
        <v>1175349</v>
      </c>
      <c r="D121" s="11">
        <v>1385248</v>
      </c>
      <c r="E121" s="19">
        <v>29700</v>
      </c>
      <c r="F121" s="15">
        <v>4270</v>
      </c>
      <c r="G121" s="20">
        <v>5915</v>
      </c>
      <c r="H121" s="20">
        <v>0</v>
      </c>
      <c r="I121" s="20">
        <v>1870</v>
      </c>
      <c r="J121" s="20">
        <v>0</v>
      </c>
      <c r="K121" s="20">
        <v>0</v>
      </c>
      <c r="L121" s="20">
        <v>4923</v>
      </c>
      <c r="M121" s="20">
        <v>1800</v>
      </c>
      <c r="N121" s="20">
        <v>0</v>
      </c>
      <c r="P121" s="20"/>
      <c r="Q121" s="20"/>
    </row>
    <row r="122" spans="1:17">
      <c r="A122" s="7">
        <v>339</v>
      </c>
      <c r="B122" s="4" t="s">
        <v>115</v>
      </c>
      <c r="C122" s="15">
        <v>416090</v>
      </c>
      <c r="D122" s="11">
        <v>493126</v>
      </c>
      <c r="E122" s="19">
        <v>50990</v>
      </c>
      <c r="F122" s="15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P122" s="20"/>
      <c r="Q122" s="20"/>
    </row>
    <row r="123" spans="1:17">
      <c r="A123" s="7">
        <v>340</v>
      </c>
      <c r="B123" s="4" t="s">
        <v>116</v>
      </c>
      <c r="C123" s="15">
        <v>3555401</v>
      </c>
      <c r="D123" s="11">
        <v>4130250</v>
      </c>
      <c r="E123" s="19">
        <v>158297</v>
      </c>
      <c r="F123" s="15">
        <v>11218</v>
      </c>
      <c r="G123" s="20">
        <v>47439</v>
      </c>
      <c r="H123" s="20">
        <v>39000</v>
      </c>
      <c r="I123" s="20">
        <v>11097</v>
      </c>
      <c r="J123" s="20">
        <v>0</v>
      </c>
      <c r="K123" s="20">
        <v>0</v>
      </c>
      <c r="L123" s="20">
        <v>25071</v>
      </c>
      <c r="M123" s="20">
        <v>37469</v>
      </c>
      <c r="N123" s="20">
        <v>0</v>
      </c>
      <c r="P123" s="20"/>
      <c r="Q123" s="20"/>
    </row>
    <row r="124" spans="1:17">
      <c r="A124" s="7">
        <v>342</v>
      </c>
      <c r="B124" s="4" t="s">
        <v>117</v>
      </c>
      <c r="C124" s="15">
        <v>8809407</v>
      </c>
      <c r="D124" s="11">
        <v>10723123</v>
      </c>
      <c r="E124" s="19">
        <v>239133</v>
      </c>
      <c r="F124" s="15">
        <v>5267</v>
      </c>
      <c r="G124" s="20">
        <v>49372</v>
      </c>
      <c r="H124" s="20">
        <v>62454</v>
      </c>
      <c r="I124" s="20">
        <v>35782</v>
      </c>
      <c r="J124" s="20">
        <v>0</v>
      </c>
      <c r="K124" s="20">
        <v>0</v>
      </c>
      <c r="L124" s="20">
        <v>1225</v>
      </c>
      <c r="M124" s="20">
        <v>45006</v>
      </c>
      <c r="N124" s="20">
        <v>0</v>
      </c>
      <c r="P124" s="20"/>
      <c r="Q124" s="20"/>
    </row>
    <row r="125" spans="1:17">
      <c r="A125" s="7">
        <v>344</v>
      </c>
      <c r="B125" s="4" t="s">
        <v>118</v>
      </c>
      <c r="C125" s="15">
        <v>116842752</v>
      </c>
      <c r="D125" s="11">
        <v>147168353</v>
      </c>
      <c r="E125" s="19">
        <v>4731832</v>
      </c>
      <c r="F125" s="15">
        <v>162085</v>
      </c>
      <c r="G125" s="20">
        <v>791208</v>
      </c>
      <c r="H125" s="20">
        <v>365244</v>
      </c>
      <c r="I125" s="20">
        <v>254444</v>
      </c>
      <c r="J125" s="20">
        <v>0</v>
      </c>
      <c r="K125" s="20">
        <v>0</v>
      </c>
      <c r="L125" s="20">
        <v>46662</v>
      </c>
      <c r="M125" s="20">
        <v>400486</v>
      </c>
      <c r="N125" s="20">
        <v>0</v>
      </c>
      <c r="P125" s="20"/>
      <c r="Q125" s="20"/>
    </row>
    <row r="126" spans="1:17">
      <c r="A126" s="7">
        <v>345</v>
      </c>
      <c r="B126" s="4" t="s">
        <v>119</v>
      </c>
      <c r="C126" s="15">
        <v>17404024</v>
      </c>
      <c r="D126" s="11">
        <v>19065361</v>
      </c>
      <c r="E126" s="19">
        <v>435295</v>
      </c>
      <c r="F126" s="15">
        <v>13292</v>
      </c>
      <c r="G126" s="20">
        <v>68357</v>
      </c>
      <c r="H126" s="20">
        <v>15000</v>
      </c>
      <c r="I126" s="20">
        <v>45024</v>
      </c>
      <c r="J126" s="20">
        <v>0</v>
      </c>
      <c r="K126" s="20">
        <v>0</v>
      </c>
      <c r="L126" s="20">
        <v>49496</v>
      </c>
      <c r="M126" s="20">
        <v>115049</v>
      </c>
      <c r="N126" s="20">
        <v>0</v>
      </c>
      <c r="P126" s="20"/>
      <c r="Q126" s="20"/>
    </row>
    <row r="127" spans="1:17">
      <c r="A127" s="7">
        <v>351</v>
      </c>
      <c r="B127" s="4" t="s">
        <v>120</v>
      </c>
      <c r="C127" s="15">
        <v>1089955</v>
      </c>
      <c r="D127" s="11">
        <v>1608311</v>
      </c>
      <c r="E127" s="19">
        <v>22451</v>
      </c>
      <c r="F127" s="15">
        <v>4531</v>
      </c>
      <c r="G127" s="20">
        <v>48307</v>
      </c>
      <c r="H127" s="20">
        <v>0</v>
      </c>
      <c r="I127" s="20">
        <v>4743</v>
      </c>
      <c r="J127" s="20">
        <v>0</v>
      </c>
      <c r="K127" s="20">
        <v>0</v>
      </c>
      <c r="L127" s="20">
        <v>13801</v>
      </c>
      <c r="M127" s="20">
        <v>43862</v>
      </c>
      <c r="N127" s="20">
        <v>0</v>
      </c>
      <c r="P127" s="20"/>
      <c r="Q127" s="20"/>
    </row>
    <row r="128" spans="1:17">
      <c r="A128" s="7">
        <v>352</v>
      </c>
      <c r="B128" s="4" t="s">
        <v>121</v>
      </c>
      <c r="C128" s="15">
        <v>3352870</v>
      </c>
      <c r="D128" s="11">
        <v>3823590</v>
      </c>
      <c r="E128" s="19">
        <v>103421</v>
      </c>
      <c r="F128" s="15">
        <v>11969</v>
      </c>
      <c r="G128" s="20">
        <v>14003</v>
      </c>
      <c r="H128" s="20">
        <v>54654</v>
      </c>
      <c r="I128" s="20">
        <v>46597</v>
      </c>
      <c r="J128" s="20">
        <v>0</v>
      </c>
      <c r="K128" s="20">
        <v>0</v>
      </c>
      <c r="L128" s="20">
        <v>6487</v>
      </c>
      <c r="M128" s="20">
        <v>53009</v>
      </c>
      <c r="N128" s="20">
        <v>0</v>
      </c>
      <c r="P128" s="20"/>
      <c r="Q128" s="20"/>
    </row>
    <row r="129" spans="1:17">
      <c r="A129" s="7">
        <v>353</v>
      </c>
      <c r="B129" s="4" t="s">
        <v>122</v>
      </c>
      <c r="C129" s="15">
        <v>6580396</v>
      </c>
      <c r="D129" s="11">
        <v>7077647</v>
      </c>
      <c r="E129" s="19">
        <v>147539</v>
      </c>
      <c r="F129" s="15">
        <v>27136</v>
      </c>
      <c r="G129" s="20">
        <v>37254</v>
      </c>
      <c r="H129" s="20">
        <v>0</v>
      </c>
      <c r="I129" s="20">
        <v>18906</v>
      </c>
      <c r="J129" s="20">
        <v>0</v>
      </c>
      <c r="K129" s="20">
        <v>0</v>
      </c>
      <c r="L129" s="20">
        <v>0</v>
      </c>
      <c r="M129" s="20">
        <v>100242</v>
      </c>
      <c r="N129" s="20">
        <v>0</v>
      </c>
      <c r="P129" s="20"/>
      <c r="Q129" s="20"/>
    </row>
    <row r="130" spans="1:17">
      <c r="A130" s="7">
        <v>355</v>
      </c>
      <c r="B130" s="4" t="s">
        <v>123</v>
      </c>
      <c r="C130" s="15">
        <v>16046554</v>
      </c>
      <c r="D130" s="11">
        <v>18891541</v>
      </c>
      <c r="E130" s="19">
        <v>556863</v>
      </c>
      <c r="F130" s="15">
        <v>26869</v>
      </c>
      <c r="G130" s="20">
        <v>166823</v>
      </c>
      <c r="H130" s="20">
        <v>138000</v>
      </c>
      <c r="I130" s="20">
        <v>165237</v>
      </c>
      <c r="J130" s="20">
        <v>0</v>
      </c>
      <c r="K130" s="20">
        <v>0</v>
      </c>
      <c r="L130" s="20">
        <v>63344</v>
      </c>
      <c r="M130" s="20">
        <v>77665</v>
      </c>
      <c r="N130" s="20">
        <v>0</v>
      </c>
      <c r="P130" s="20"/>
      <c r="Q130" s="20"/>
    </row>
    <row r="131" spans="1:17">
      <c r="A131" s="7">
        <v>356</v>
      </c>
      <c r="B131" s="4" t="s">
        <v>124</v>
      </c>
      <c r="C131" s="15">
        <v>17524126</v>
      </c>
      <c r="D131" s="11">
        <v>18083347</v>
      </c>
      <c r="E131" s="19">
        <v>558647</v>
      </c>
      <c r="F131" s="15">
        <v>14110</v>
      </c>
      <c r="G131" s="20">
        <v>211897</v>
      </c>
      <c r="H131" s="20">
        <v>38200</v>
      </c>
      <c r="I131" s="20">
        <v>33808</v>
      </c>
      <c r="J131" s="20">
        <v>0</v>
      </c>
      <c r="K131" s="20">
        <v>0</v>
      </c>
      <c r="L131" s="20">
        <v>0</v>
      </c>
      <c r="M131" s="20">
        <v>108425</v>
      </c>
      <c r="N131" s="20">
        <v>0</v>
      </c>
      <c r="P131" s="20"/>
      <c r="Q131" s="20"/>
    </row>
    <row r="132" spans="1:17">
      <c r="A132" s="7">
        <v>358</v>
      </c>
      <c r="B132" s="4" t="s">
        <v>125</v>
      </c>
      <c r="C132" s="15">
        <v>3048861</v>
      </c>
      <c r="D132" s="11">
        <v>3104615</v>
      </c>
      <c r="E132" s="19">
        <v>126785</v>
      </c>
      <c r="F132" s="15">
        <v>657</v>
      </c>
      <c r="G132" s="20">
        <v>40394</v>
      </c>
      <c r="H132" s="20">
        <v>0</v>
      </c>
      <c r="I132" s="20">
        <v>351</v>
      </c>
      <c r="J132" s="20">
        <v>0</v>
      </c>
      <c r="K132" s="20">
        <v>0</v>
      </c>
      <c r="L132" s="20">
        <v>1700</v>
      </c>
      <c r="M132" s="20">
        <v>6637</v>
      </c>
      <c r="N132" s="20">
        <v>0</v>
      </c>
      <c r="P132" s="20"/>
      <c r="Q132" s="20"/>
    </row>
    <row r="133" spans="1:17">
      <c r="A133" s="7">
        <v>361</v>
      </c>
      <c r="B133" s="4" t="s">
        <v>126</v>
      </c>
      <c r="C133" s="15">
        <v>33757428</v>
      </c>
      <c r="D133" s="11">
        <v>34358192</v>
      </c>
      <c r="E133" s="19">
        <v>781654</v>
      </c>
      <c r="F133" s="15">
        <v>33864</v>
      </c>
      <c r="G133" s="20">
        <v>129911</v>
      </c>
      <c r="H133" s="20">
        <v>108858</v>
      </c>
      <c r="I133" s="20">
        <v>94997</v>
      </c>
      <c r="J133" s="20">
        <v>0</v>
      </c>
      <c r="K133" s="20">
        <v>0</v>
      </c>
      <c r="L133" s="20">
        <v>28181</v>
      </c>
      <c r="M133" s="20">
        <v>150905</v>
      </c>
      <c r="N133" s="20">
        <v>0</v>
      </c>
      <c r="P133" s="20"/>
      <c r="Q133" s="20"/>
    </row>
    <row r="134" spans="1:17">
      <c r="A134" s="7">
        <v>362</v>
      </c>
      <c r="B134" s="4" t="s">
        <v>127</v>
      </c>
      <c r="C134" s="15">
        <v>18172056</v>
      </c>
      <c r="D134" s="11">
        <v>14588252</v>
      </c>
      <c r="E134" s="19">
        <v>211139</v>
      </c>
      <c r="F134" s="15">
        <v>23577</v>
      </c>
      <c r="G134" s="20">
        <v>60683</v>
      </c>
      <c r="H134" s="20">
        <v>7161</v>
      </c>
      <c r="I134" s="20">
        <v>5437</v>
      </c>
      <c r="J134" s="20">
        <v>0</v>
      </c>
      <c r="K134" s="20">
        <v>0</v>
      </c>
      <c r="L134" s="20">
        <v>2342</v>
      </c>
      <c r="M134" s="20">
        <v>26199</v>
      </c>
      <c r="N134" s="20">
        <v>0</v>
      </c>
      <c r="P134" s="20"/>
      <c r="Q134" s="20"/>
    </row>
    <row r="135" spans="1:17">
      <c r="A135" s="7">
        <v>363</v>
      </c>
      <c r="B135" s="4" t="s">
        <v>128</v>
      </c>
      <c r="C135" s="15">
        <v>557179779</v>
      </c>
      <c r="D135" s="11">
        <v>597235440</v>
      </c>
      <c r="E135" s="19">
        <v>13584599</v>
      </c>
      <c r="F135" s="15">
        <v>808865</v>
      </c>
      <c r="G135" s="20">
        <v>4802687</v>
      </c>
      <c r="H135" s="20">
        <v>1233725</v>
      </c>
      <c r="I135" s="20">
        <v>344100</v>
      </c>
      <c r="J135" s="20">
        <v>0</v>
      </c>
      <c r="K135" s="20">
        <v>0</v>
      </c>
      <c r="L135" s="20">
        <v>1978028</v>
      </c>
      <c r="M135" s="20">
        <v>1492986</v>
      </c>
      <c r="N135" s="20">
        <v>0</v>
      </c>
      <c r="P135" s="20"/>
      <c r="Q135" s="20"/>
    </row>
    <row r="136" spans="1:17">
      <c r="A136" s="7">
        <v>370</v>
      </c>
      <c r="B136" s="4" t="s">
        <v>129</v>
      </c>
      <c r="C136" s="15">
        <v>978601</v>
      </c>
      <c r="D136" s="11">
        <v>996111</v>
      </c>
      <c r="E136" s="19">
        <v>1749</v>
      </c>
      <c r="F136" s="15">
        <v>0</v>
      </c>
      <c r="G136" s="20">
        <v>1661</v>
      </c>
      <c r="H136" s="20">
        <v>30000</v>
      </c>
      <c r="I136" s="20">
        <v>0</v>
      </c>
      <c r="J136" s="20">
        <v>0</v>
      </c>
      <c r="K136" s="20">
        <v>0</v>
      </c>
      <c r="L136" s="20">
        <v>3000</v>
      </c>
      <c r="M136" s="20">
        <v>5206</v>
      </c>
      <c r="N136" s="20">
        <v>0</v>
      </c>
      <c r="P136" s="20"/>
      <c r="Q136" s="20"/>
    </row>
    <row r="137" spans="1:17">
      <c r="A137" s="7">
        <v>373</v>
      </c>
      <c r="B137" s="4" t="s">
        <v>130</v>
      </c>
      <c r="C137" s="15">
        <v>3821439</v>
      </c>
      <c r="D137" s="11">
        <v>3982568</v>
      </c>
      <c r="E137" s="19">
        <v>75849</v>
      </c>
      <c r="F137" s="15">
        <v>6598</v>
      </c>
      <c r="G137" s="20">
        <v>42936</v>
      </c>
      <c r="H137" s="20">
        <v>2000</v>
      </c>
      <c r="I137" s="20">
        <v>19998</v>
      </c>
      <c r="J137" s="20">
        <v>0</v>
      </c>
      <c r="K137" s="20">
        <v>0</v>
      </c>
      <c r="L137" s="20">
        <v>1620</v>
      </c>
      <c r="M137" s="20">
        <v>11962</v>
      </c>
      <c r="N137" s="20">
        <v>0</v>
      </c>
      <c r="P137" s="20"/>
      <c r="Q137" s="20"/>
    </row>
    <row r="138" spans="1:17">
      <c r="A138" s="7">
        <v>375</v>
      </c>
      <c r="B138" s="4" t="s">
        <v>131</v>
      </c>
      <c r="C138" s="15">
        <v>12744826</v>
      </c>
      <c r="D138" s="11">
        <v>13594896</v>
      </c>
      <c r="E138" s="19">
        <v>314421</v>
      </c>
      <c r="F138" s="15">
        <v>0</v>
      </c>
      <c r="G138" s="20">
        <v>10016</v>
      </c>
      <c r="H138" s="20">
        <v>0</v>
      </c>
      <c r="I138" s="20">
        <v>7226</v>
      </c>
      <c r="J138" s="20">
        <v>0</v>
      </c>
      <c r="K138" s="20">
        <v>0</v>
      </c>
      <c r="L138" s="20">
        <v>10913</v>
      </c>
      <c r="M138" s="20">
        <v>17734</v>
      </c>
      <c r="N138" s="20">
        <v>0</v>
      </c>
      <c r="P138" s="20"/>
      <c r="Q138" s="20"/>
    </row>
    <row r="139" spans="1:17">
      <c r="A139" s="7">
        <v>376</v>
      </c>
      <c r="B139" s="4" t="s">
        <v>132</v>
      </c>
      <c r="C139" s="15">
        <v>1434402</v>
      </c>
      <c r="D139" s="11">
        <v>1559475</v>
      </c>
      <c r="E139" s="19">
        <v>89028</v>
      </c>
      <c r="F139" s="15">
        <v>4882</v>
      </c>
      <c r="G139" s="20">
        <v>0</v>
      </c>
      <c r="H139" s="20">
        <v>3300</v>
      </c>
      <c r="I139" s="20">
        <v>11812</v>
      </c>
      <c r="J139" s="20">
        <v>0</v>
      </c>
      <c r="K139" s="20">
        <v>0</v>
      </c>
      <c r="L139" s="20">
        <v>3654</v>
      </c>
      <c r="M139" s="20">
        <v>10746</v>
      </c>
      <c r="N139" s="20">
        <v>0</v>
      </c>
      <c r="P139" s="20"/>
      <c r="Q139" s="20"/>
    </row>
    <row r="140" spans="1:17">
      <c r="A140" s="7">
        <v>377</v>
      </c>
      <c r="B140" s="4" t="s">
        <v>133</v>
      </c>
      <c r="C140" s="15">
        <v>2320042</v>
      </c>
      <c r="D140" s="11">
        <v>2588912</v>
      </c>
      <c r="E140" s="19">
        <v>65647</v>
      </c>
      <c r="F140" s="15">
        <v>4697</v>
      </c>
      <c r="G140" s="20">
        <v>14641</v>
      </c>
      <c r="H140" s="20">
        <v>28405</v>
      </c>
      <c r="I140" s="20">
        <v>11042</v>
      </c>
      <c r="J140" s="20">
        <v>0</v>
      </c>
      <c r="K140" s="20">
        <v>0</v>
      </c>
      <c r="L140" s="20">
        <v>9893</v>
      </c>
      <c r="M140" s="20">
        <v>0</v>
      </c>
      <c r="N140" s="20">
        <v>0</v>
      </c>
      <c r="P140" s="20"/>
      <c r="Q140" s="20"/>
    </row>
    <row r="141" spans="1:17">
      <c r="A141" s="7">
        <v>383</v>
      </c>
      <c r="B141" s="4" t="s">
        <v>134</v>
      </c>
      <c r="C141" s="15">
        <v>3786129</v>
      </c>
      <c r="D141" s="11">
        <v>4412666</v>
      </c>
      <c r="E141" s="19">
        <v>45717</v>
      </c>
      <c r="F141" s="15">
        <v>2924</v>
      </c>
      <c r="G141" s="20">
        <v>19969</v>
      </c>
      <c r="H141" s="20">
        <v>0</v>
      </c>
      <c r="I141" s="20">
        <v>7719</v>
      </c>
      <c r="J141" s="20">
        <v>0</v>
      </c>
      <c r="K141" s="20">
        <v>0</v>
      </c>
      <c r="L141" s="20">
        <v>0</v>
      </c>
      <c r="M141" s="20">
        <v>5866</v>
      </c>
      <c r="N141" s="20">
        <v>0</v>
      </c>
      <c r="P141" s="20"/>
      <c r="Q141" s="20"/>
    </row>
    <row r="142" spans="1:17">
      <c r="A142" s="7">
        <v>384</v>
      </c>
      <c r="B142" s="4" t="s">
        <v>135</v>
      </c>
      <c r="C142" s="15">
        <v>8698903</v>
      </c>
      <c r="D142" s="11">
        <v>6936974</v>
      </c>
      <c r="E142" s="19">
        <v>124038</v>
      </c>
      <c r="F142" s="15">
        <v>37408</v>
      </c>
      <c r="G142" s="20">
        <v>253968</v>
      </c>
      <c r="H142" s="20">
        <v>85900</v>
      </c>
      <c r="I142" s="20">
        <v>26100</v>
      </c>
      <c r="J142" s="20">
        <v>0</v>
      </c>
      <c r="K142" s="20">
        <v>0</v>
      </c>
      <c r="L142" s="20">
        <v>6287</v>
      </c>
      <c r="M142" s="20">
        <v>68570</v>
      </c>
      <c r="N142" s="20">
        <v>0</v>
      </c>
      <c r="P142" s="20"/>
      <c r="Q142" s="20"/>
    </row>
    <row r="143" spans="1:17">
      <c r="A143" s="7">
        <v>385</v>
      </c>
      <c r="B143" s="4" t="s">
        <v>136</v>
      </c>
      <c r="C143" s="15">
        <v>4069337</v>
      </c>
      <c r="D143" s="11">
        <v>4138420</v>
      </c>
      <c r="E143" s="19">
        <v>63661</v>
      </c>
      <c r="F143" s="15">
        <v>6144</v>
      </c>
      <c r="G143" s="20">
        <v>23274</v>
      </c>
      <c r="H143" s="20">
        <v>34983</v>
      </c>
      <c r="I143" s="20">
        <v>18523</v>
      </c>
      <c r="J143" s="20">
        <v>0</v>
      </c>
      <c r="K143" s="20">
        <v>0</v>
      </c>
      <c r="L143" s="20">
        <v>1637</v>
      </c>
      <c r="M143" s="20">
        <v>24280</v>
      </c>
      <c r="N143" s="20">
        <v>0</v>
      </c>
      <c r="P143" s="20"/>
      <c r="Q143" s="20"/>
    </row>
    <row r="144" spans="1:17">
      <c r="A144" s="7">
        <v>388</v>
      </c>
      <c r="B144" s="4" t="s">
        <v>137</v>
      </c>
      <c r="C144" s="15">
        <v>4650298</v>
      </c>
      <c r="D144" s="11">
        <v>4787291</v>
      </c>
      <c r="E144" s="19">
        <v>234327</v>
      </c>
      <c r="F144" s="15">
        <v>9139</v>
      </c>
      <c r="G144" s="20">
        <v>11230</v>
      </c>
      <c r="H144" s="20">
        <v>52968</v>
      </c>
      <c r="I144" s="20">
        <v>0</v>
      </c>
      <c r="J144" s="20">
        <v>0</v>
      </c>
      <c r="K144" s="20">
        <v>0</v>
      </c>
      <c r="L144" s="20">
        <v>3149</v>
      </c>
      <c r="M144" s="20">
        <v>152192</v>
      </c>
      <c r="N144" s="20">
        <v>0</v>
      </c>
      <c r="P144" s="20"/>
      <c r="Q144" s="20"/>
    </row>
    <row r="145" spans="1:17">
      <c r="A145" s="7">
        <v>392</v>
      </c>
      <c r="B145" s="4" t="s">
        <v>138</v>
      </c>
      <c r="C145" s="15">
        <v>50100712</v>
      </c>
      <c r="D145" s="11">
        <v>51420685</v>
      </c>
      <c r="E145" s="19">
        <v>1644580</v>
      </c>
      <c r="F145" s="15">
        <v>49629</v>
      </c>
      <c r="G145" s="20">
        <v>562437</v>
      </c>
      <c r="H145" s="20">
        <v>173358</v>
      </c>
      <c r="I145" s="20">
        <v>28291</v>
      </c>
      <c r="J145" s="20">
        <v>0</v>
      </c>
      <c r="K145" s="20">
        <v>0</v>
      </c>
      <c r="L145" s="20">
        <v>15727</v>
      </c>
      <c r="M145" s="20">
        <v>172719</v>
      </c>
      <c r="N145" s="20">
        <v>0</v>
      </c>
      <c r="P145" s="20"/>
      <c r="Q145" s="20"/>
    </row>
    <row r="146" spans="1:17">
      <c r="A146" s="7">
        <v>393</v>
      </c>
      <c r="B146" s="4" t="s">
        <v>139</v>
      </c>
      <c r="C146" s="15">
        <v>789947</v>
      </c>
      <c r="D146" s="11">
        <v>851493</v>
      </c>
      <c r="E146" s="19">
        <v>18452</v>
      </c>
      <c r="F146" s="15">
        <v>4812</v>
      </c>
      <c r="G146" s="20">
        <v>0</v>
      </c>
      <c r="H146" s="20">
        <v>0</v>
      </c>
      <c r="I146" s="20">
        <v>2974</v>
      </c>
      <c r="J146" s="20">
        <v>0</v>
      </c>
      <c r="K146" s="20">
        <v>0</v>
      </c>
      <c r="L146" s="20">
        <v>402</v>
      </c>
      <c r="M146" s="20">
        <v>6450</v>
      </c>
      <c r="N146" s="20">
        <v>0</v>
      </c>
      <c r="P146" s="20"/>
      <c r="Q146" s="20"/>
    </row>
    <row r="147" spans="1:17">
      <c r="A147" s="7">
        <v>394</v>
      </c>
      <c r="B147" s="4" t="s">
        <v>140</v>
      </c>
      <c r="C147" s="15">
        <v>25985558</v>
      </c>
      <c r="D147" s="11">
        <v>25966167</v>
      </c>
      <c r="E147" s="19">
        <v>811601</v>
      </c>
      <c r="F147" s="15">
        <v>17515</v>
      </c>
      <c r="G147" s="20">
        <v>176937</v>
      </c>
      <c r="H147" s="20">
        <v>329767</v>
      </c>
      <c r="I147" s="20">
        <v>62586</v>
      </c>
      <c r="J147" s="20">
        <v>0</v>
      </c>
      <c r="K147" s="20">
        <v>0</v>
      </c>
      <c r="L147" s="20">
        <v>61197</v>
      </c>
      <c r="M147" s="20">
        <v>137711</v>
      </c>
      <c r="N147" s="20">
        <v>0</v>
      </c>
      <c r="P147" s="20"/>
      <c r="Q147" s="20"/>
    </row>
    <row r="148" spans="1:17">
      <c r="A148" s="7">
        <v>396</v>
      </c>
      <c r="B148" s="4" t="s">
        <v>141</v>
      </c>
      <c r="C148" s="15">
        <v>10265851</v>
      </c>
      <c r="D148" s="11">
        <v>11533443</v>
      </c>
      <c r="E148" s="19">
        <v>172214</v>
      </c>
      <c r="F148" s="15">
        <v>7666</v>
      </c>
      <c r="G148" s="20">
        <v>27008</v>
      </c>
      <c r="H148" s="20">
        <v>0</v>
      </c>
      <c r="I148" s="20">
        <v>10629</v>
      </c>
      <c r="J148" s="20">
        <v>0</v>
      </c>
      <c r="K148" s="20">
        <v>0</v>
      </c>
      <c r="L148" s="20">
        <v>0</v>
      </c>
      <c r="M148" s="20">
        <v>47931</v>
      </c>
      <c r="N148" s="20">
        <v>0</v>
      </c>
      <c r="P148" s="20"/>
      <c r="Q148" s="20"/>
    </row>
    <row r="149" spans="1:17">
      <c r="A149" s="7">
        <v>397</v>
      </c>
      <c r="B149" s="4" t="s">
        <v>142</v>
      </c>
      <c r="C149" s="15">
        <v>2984595</v>
      </c>
      <c r="D149" s="11">
        <v>3422377</v>
      </c>
      <c r="E149" s="19">
        <v>183999</v>
      </c>
      <c r="F149" s="15">
        <v>2420</v>
      </c>
      <c r="G149" s="20">
        <v>20337</v>
      </c>
      <c r="H149" s="20">
        <v>0</v>
      </c>
      <c r="I149" s="20">
        <v>7717</v>
      </c>
      <c r="J149" s="20">
        <v>0</v>
      </c>
      <c r="K149" s="20">
        <v>0</v>
      </c>
      <c r="L149" s="20">
        <v>11607</v>
      </c>
      <c r="M149" s="20">
        <v>14706</v>
      </c>
      <c r="N149" s="20">
        <v>0</v>
      </c>
      <c r="P149" s="20"/>
      <c r="Q149" s="20"/>
    </row>
    <row r="150" spans="1:17">
      <c r="A150" s="7">
        <v>398</v>
      </c>
      <c r="B150" s="4" t="s">
        <v>143</v>
      </c>
      <c r="C150" s="15">
        <v>10688317</v>
      </c>
      <c r="D150" s="11">
        <v>10793761</v>
      </c>
      <c r="E150" s="19">
        <v>228638</v>
      </c>
      <c r="F150" s="15">
        <v>16704</v>
      </c>
      <c r="G150" s="20">
        <v>85071</v>
      </c>
      <c r="H150" s="20">
        <v>20000</v>
      </c>
      <c r="I150" s="20">
        <v>54158</v>
      </c>
      <c r="J150" s="20">
        <v>0</v>
      </c>
      <c r="K150" s="20">
        <v>0</v>
      </c>
      <c r="L150" s="20">
        <v>8148</v>
      </c>
      <c r="M150" s="20">
        <v>149433</v>
      </c>
      <c r="N150" s="20">
        <v>0</v>
      </c>
      <c r="P150" s="20"/>
      <c r="Q150" s="20"/>
    </row>
    <row r="151" spans="1:17">
      <c r="A151" s="7">
        <v>399</v>
      </c>
      <c r="B151" s="4" t="s">
        <v>144</v>
      </c>
      <c r="C151" s="15">
        <v>2742668</v>
      </c>
      <c r="D151" s="11">
        <v>3416070</v>
      </c>
      <c r="E151" s="19">
        <v>88525</v>
      </c>
      <c r="F151" s="15">
        <v>6049</v>
      </c>
      <c r="G151" s="20">
        <v>3158</v>
      </c>
      <c r="H151" s="20">
        <v>9800</v>
      </c>
      <c r="I151" s="20">
        <v>18011</v>
      </c>
      <c r="J151" s="20">
        <v>0</v>
      </c>
      <c r="K151" s="20">
        <v>0</v>
      </c>
      <c r="L151" s="20">
        <v>1450</v>
      </c>
      <c r="M151" s="20">
        <v>20073</v>
      </c>
      <c r="N151" s="20">
        <v>0</v>
      </c>
      <c r="P151" s="20"/>
      <c r="Q151" s="20"/>
    </row>
    <row r="152" spans="1:17">
      <c r="A152" s="7">
        <v>400</v>
      </c>
      <c r="B152" s="4" t="s">
        <v>145</v>
      </c>
      <c r="C152" s="15">
        <v>22374415</v>
      </c>
      <c r="D152" s="11">
        <v>24070195</v>
      </c>
      <c r="E152" s="19">
        <v>585723</v>
      </c>
      <c r="F152" s="15">
        <v>11818</v>
      </c>
      <c r="G152" s="20">
        <v>11808</v>
      </c>
      <c r="H152" s="20">
        <v>10000</v>
      </c>
      <c r="I152" s="20">
        <v>43964</v>
      </c>
      <c r="J152" s="20">
        <v>0</v>
      </c>
      <c r="K152" s="20">
        <v>0</v>
      </c>
      <c r="L152" s="20">
        <v>3331</v>
      </c>
      <c r="M152" s="20">
        <v>73254</v>
      </c>
      <c r="N152" s="20">
        <v>0</v>
      </c>
      <c r="P152" s="20"/>
      <c r="Q152" s="20"/>
    </row>
    <row r="153" spans="1:17">
      <c r="A153" s="7">
        <v>402</v>
      </c>
      <c r="B153" s="4" t="s">
        <v>146</v>
      </c>
      <c r="C153" s="15">
        <v>25287642</v>
      </c>
      <c r="D153" s="11">
        <v>29753104</v>
      </c>
      <c r="E153" s="19">
        <v>546121</v>
      </c>
      <c r="F153" s="15">
        <v>47096</v>
      </c>
      <c r="G153" s="20">
        <v>207925</v>
      </c>
      <c r="H153" s="20">
        <v>137683</v>
      </c>
      <c r="I153" s="20">
        <v>128786</v>
      </c>
      <c r="J153" s="20">
        <v>0</v>
      </c>
      <c r="K153" s="20">
        <v>0</v>
      </c>
      <c r="L153" s="20">
        <v>45980</v>
      </c>
      <c r="M153" s="20">
        <v>112211</v>
      </c>
      <c r="N153" s="20">
        <v>0</v>
      </c>
      <c r="P153" s="20"/>
      <c r="Q153" s="20"/>
    </row>
    <row r="154" spans="1:17">
      <c r="A154" s="7">
        <v>405</v>
      </c>
      <c r="B154" s="4" t="s">
        <v>147</v>
      </c>
      <c r="C154" s="15">
        <v>23571373</v>
      </c>
      <c r="D154" s="11">
        <v>23090517</v>
      </c>
      <c r="E154" s="19">
        <v>640093</v>
      </c>
      <c r="F154" s="15">
        <v>30290</v>
      </c>
      <c r="G154" s="20">
        <v>55352</v>
      </c>
      <c r="H154" s="20">
        <v>248004</v>
      </c>
      <c r="I154" s="20">
        <v>90842</v>
      </c>
      <c r="J154" s="20">
        <v>0</v>
      </c>
      <c r="K154" s="20">
        <v>0</v>
      </c>
      <c r="L154" s="20">
        <v>0</v>
      </c>
      <c r="M154" s="20">
        <v>171926</v>
      </c>
      <c r="N154" s="20">
        <v>0</v>
      </c>
      <c r="P154" s="20"/>
      <c r="Q154" s="20"/>
    </row>
    <row r="155" spans="1:17">
      <c r="A155" s="7">
        <v>406</v>
      </c>
      <c r="B155" s="4" t="s">
        <v>148</v>
      </c>
      <c r="C155" s="15">
        <v>9423968</v>
      </c>
      <c r="D155" s="11">
        <v>10838262</v>
      </c>
      <c r="E155" s="19">
        <v>185769</v>
      </c>
      <c r="F155" s="15">
        <v>20987</v>
      </c>
      <c r="G155" s="20">
        <v>138023</v>
      </c>
      <c r="H155" s="20">
        <v>44778</v>
      </c>
      <c r="I155" s="20">
        <v>29203</v>
      </c>
      <c r="J155" s="20">
        <v>0</v>
      </c>
      <c r="K155" s="20">
        <v>0</v>
      </c>
      <c r="L155" s="20">
        <v>8461</v>
      </c>
      <c r="M155" s="20">
        <v>59008</v>
      </c>
      <c r="N155" s="20">
        <v>0</v>
      </c>
      <c r="P155" s="20"/>
      <c r="Q155" s="20"/>
    </row>
    <row r="156" spans="1:17">
      <c r="A156" s="7">
        <v>415</v>
      </c>
      <c r="B156" s="4" t="s">
        <v>149</v>
      </c>
      <c r="C156" s="15">
        <v>1424170</v>
      </c>
      <c r="D156" s="11">
        <v>1582311</v>
      </c>
      <c r="E156" s="19">
        <v>14390</v>
      </c>
      <c r="F156" s="15">
        <v>2633</v>
      </c>
      <c r="G156" s="20">
        <v>20066</v>
      </c>
      <c r="H156" s="20">
        <v>24000</v>
      </c>
      <c r="I156" s="20">
        <v>7500</v>
      </c>
      <c r="J156" s="20">
        <v>0</v>
      </c>
      <c r="K156" s="20">
        <v>0</v>
      </c>
      <c r="L156" s="20">
        <v>2620</v>
      </c>
      <c r="M156" s="20">
        <v>7317</v>
      </c>
      <c r="N156" s="20">
        <v>0</v>
      </c>
      <c r="P156" s="20"/>
      <c r="Q156" s="20"/>
    </row>
    <row r="157" spans="1:17">
      <c r="A157" s="7">
        <v>416</v>
      </c>
      <c r="B157" s="4" t="s">
        <v>150</v>
      </c>
      <c r="C157" s="15">
        <v>3583760</v>
      </c>
      <c r="D157" s="11">
        <v>3839753</v>
      </c>
      <c r="E157" s="19">
        <v>79661</v>
      </c>
      <c r="F157" s="15">
        <v>12014</v>
      </c>
      <c r="G157" s="20">
        <v>39247</v>
      </c>
      <c r="H157" s="20">
        <v>52500</v>
      </c>
      <c r="I157" s="20">
        <v>11996</v>
      </c>
      <c r="J157" s="20">
        <v>0</v>
      </c>
      <c r="K157" s="20">
        <v>0</v>
      </c>
      <c r="L157" s="20">
        <v>68319</v>
      </c>
      <c r="M157" s="20">
        <v>71842</v>
      </c>
      <c r="N157" s="20">
        <v>0</v>
      </c>
      <c r="P157" s="20"/>
      <c r="Q157" s="20"/>
    </row>
    <row r="158" spans="1:17">
      <c r="A158" s="7">
        <v>417</v>
      </c>
      <c r="B158" s="4" t="s">
        <v>151</v>
      </c>
      <c r="C158" s="15">
        <v>1202370</v>
      </c>
      <c r="D158" s="11">
        <v>1524719</v>
      </c>
      <c r="E158" s="19">
        <v>63610</v>
      </c>
      <c r="F158" s="15">
        <v>5759</v>
      </c>
      <c r="G158" s="20">
        <v>52029</v>
      </c>
      <c r="H158" s="20">
        <v>9494</v>
      </c>
      <c r="I158" s="20">
        <v>10292</v>
      </c>
      <c r="J158" s="20">
        <v>0</v>
      </c>
      <c r="K158" s="20">
        <v>0</v>
      </c>
      <c r="L158" s="20">
        <v>1619</v>
      </c>
      <c r="M158" s="20">
        <v>2061</v>
      </c>
      <c r="N158" s="20">
        <v>0</v>
      </c>
      <c r="P158" s="20"/>
      <c r="Q158" s="20"/>
    </row>
    <row r="159" spans="1:17">
      <c r="A159" s="7">
        <v>420</v>
      </c>
      <c r="B159" s="4" t="s">
        <v>152</v>
      </c>
      <c r="C159" s="15">
        <v>6292377</v>
      </c>
      <c r="D159" s="11">
        <v>7092319</v>
      </c>
      <c r="E159" s="19">
        <v>271444</v>
      </c>
      <c r="F159" s="15">
        <v>25499</v>
      </c>
      <c r="G159" s="20">
        <v>77015</v>
      </c>
      <c r="H159" s="20">
        <v>102255</v>
      </c>
      <c r="I159" s="20">
        <v>26791</v>
      </c>
      <c r="J159" s="20">
        <v>0</v>
      </c>
      <c r="K159" s="20">
        <v>0</v>
      </c>
      <c r="L159" s="20">
        <v>0</v>
      </c>
      <c r="M159" s="20">
        <v>138484</v>
      </c>
      <c r="N159" s="20">
        <v>0</v>
      </c>
      <c r="P159" s="20"/>
      <c r="Q159" s="20"/>
    </row>
    <row r="160" spans="1:17">
      <c r="A160" s="7">
        <v>431</v>
      </c>
      <c r="B160" s="4" t="s">
        <v>153</v>
      </c>
      <c r="C160" s="15">
        <v>1084441</v>
      </c>
      <c r="D160" s="11">
        <v>1149345</v>
      </c>
      <c r="E160" s="19">
        <v>21491</v>
      </c>
      <c r="F160" s="15">
        <v>2447</v>
      </c>
      <c r="G160" s="20">
        <v>24860</v>
      </c>
      <c r="H160" s="20">
        <v>0</v>
      </c>
      <c r="I160" s="20">
        <v>4093</v>
      </c>
      <c r="J160" s="20">
        <v>0</v>
      </c>
      <c r="K160" s="20">
        <v>0</v>
      </c>
      <c r="L160" s="20">
        <v>9154</v>
      </c>
      <c r="M160" s="20">
        <v>23394</v>
      </c>
      <c r="N160" s="20">
        <v>0</v>
      </c>
      <c r="P160" s="20"/>
      <c r="Q160" s="20"/>
    </row>
    <row r="161" spans="1:17">
      <c r="A161" s="7">
        <v>432</v>
      </c>
      <c r="B161" s="4" t="s">
        <v>154</v>
      </c>
      <c r="C161" s="15">
        <v>1151684</v>
      </c>
      <c r="D161" s="11">
        <v>1524929</v>
      </c>
      <c r="E161" s="19">
        <v>57473</v>
      </c>
      <c r="F161" s="15">
        <v>6023</v>
      </c>
      <c r="G161" s="20">
        <v>1354</v>
      </c>
      <c r="H161" s="20">
        <v>0</v>
      </c>
      <c r="I161" s="20">
        <v>6773</v>
      </c>
      <c r="J161" s="20">
        <v>0</v>
      </c>
      <c r="K161" s="20">
        <v>0</v>
      </c>
      <c r="L161" s="20">
        <v>0</v>
      </c>
      <c r="M161" s="20">
        <v>11699</v>
      </c>
      <c r="N161" s="20">
        <v>0</v>
      </c>
      <c r="P161" s="20"/>
      <c r="Q161" s="20"/>
    </row>
    <row r="162" spans="1:17">
      <c r="A162" s="7">
        <v>437</v>
      </c>
      <c r="B162" s="4" t="s">
        <v>155</v>
      </c>
      <c r="C162" s="15">
        <v>2042208</v>
      </c>
      <c r="D162" s="11">
        <v>2329706</v>
      </c>
      <c r="E162" s="19">
        <v>58977</v>
      </c>
      <c r="F162" s="15">
        <v>0</v>
      </c>
      <c r="G162" s="20">
        <v>2019</v>
      </c>
      <c r="H162" s="20">
        <v>0</v>
      </c>
      <c r="I162" s="20">
        <v>2573</v>
      </c>
      <c r="J162" s="20">
        <v>0</v>
      </c>
      <c r="K162" s="20">
        <v>0</v>
      </c>
      <c r="L162" s="20">
        <v>0</v>
      </c>
      <c r="M162" s="20">
        <v>8736</v>
      </c>
      <c r="N162" s="20">
        <v>0</v>
      </c>
      <c r="P162" s="20"/>
      <c r="Q162" s="20"/>
    </row>
    <row r="163" spans="1:17">
      <c r="A163" s="7">
        <v>439</v>
      </c>
      <c r="B163" s="4" t="s">
        <v>156</v>
      </c>
      <c r="C163" s="15">
        <v>24040329</v>
      </c>
      <c r="D163" s="11">
        <v>22834320</v>
      </c>
      <c r="E163" s="19">
        <v>1349690</v>
      </c>
      <c r="F163" s="15">
        <v>22154</v>
      </c>
      <c r="G163" s="20">
        <v>123383</v>
      </c>
      <c r="H163" s="20">
        <v>71762</v>
      </c>
      <c r="I163" s="20">
        <v>57098</v>
      </c>
      <c r="J163" s="20">
        <v>0</v>
      </c>
      <c r="K163" s="20">
        <v>0</v>
      </c>
      <c r="L163" s="20">
        <v>18366</v>
      </c>
      <c r="M163" s="20">
        <v>50767</v>
      </c>
      <c r="N163" s="20">
        <v>0</v>
      </c>
      <c r="P163" s="20"/>
      <c r="Q163" s="20"/>
    </row>
    <row r="164" spans="1:17">
      <c r="A164" s="7">
        <v>441</v>
      </c>
      <c r="B164" s="4" t="s">
        <v>157</v>
      </c>
      <c r="C164" s="15">
        <v>6577967</v>
      </c>
      <c r="D164" s="11">
        <v>7274240</v>
      </c>
      <c r="E164" s="19">
        <v>215344</v>
      </c>
      <c r="F164" s="15">
        <v>6889</v>
      </c>
      <c r="G164" s="20">
        <v>31706</v>
      </c>
      <c r="H164" s="20">
        <v>66196</v>
      </c>
      <c r="I164" s="20">
        <v>34454</v>
      </c>
      <c r="J164" s="20">
        <v>0</v>
      </c>
      <c r="K164" s="20">
        <v>0</v>
      </c>
      <c r="L164" s="20">
        <v>95845</v>
      </c>
      <c r="M164" s="20">
        <v>202787</v>
      </c>
      <c r="N164" s="20">
        <v>0</v>
      </c>
      <c r="P164" s="20"/>
      <c r="Q164" s="20"/>
    </row>
    <row r="165" spans="1:17">
      <c r="A165" s="7">
        <v>448</v>
      </c>
      <c r="B165" s="4" t="s">
        <v>158</v>
      </c>
      <c r="C165" s="15">
        <v>1447234</v>
      </c>
      <c r="D165" s="11">
        <v>1630461</v>
      </c>
      <c r="E165" s="19">
        <v>35603</v>
      </c>
      <c r="F165" s="15">
        <v>21645</v>
      </c>
      <c r="G165" s="20">
        <v>13474</v>
      </c>
      <c r="H165" s="20">
        <v>0</v>
      </c>
      <c r="I165" s="20">
        <v>19967</v>
      </c>
      <c r="J165" s="20">
        <v>0</v>
      </c>
      <c r="K165" s="20">
        <v>0</v>
      </c>
      <c r="L165" s="20">
        <v>2681</v>
      </c>
      <c r="M165" s="20">
        <v>137620</v>
      </c>
      <c r="N165" s="20">
        <v>0</v>
      </c>
      <c r="P165" s="20"/>
      <c r="Q165" s="20"/>
    </row>
    <row r="166" spans="1:17">
      <c r="A166" s="7">
        <v>450</v>
      </c>
      <c r="B166" s="4" t="s">
        <v>159</v>
      </c>
      <c r="C166" s="15">
        <v>1617010</v>
      </c>
      <c r="D166" s="11">
        <v>1756023</v>
      </c>
      <c r="E166" s="19">
        <v>93348</v>
      </c>
      <c r="F166" s="15">
        <v>10540</v>
      </c>
      <c r="G166" s="20">
        <v>22570</v>
      </c>
      <c r="H166" s="20">
        <v>7500</v>
      </c>
      <c r="I166" s="20">
        <v>0</v>
      </c>
      <c r="J166" s="20">
        <v>0</v>
      </c>
      <c r="K166" s="20">
        <v>0</v>
      </c>
      <c r="L166" s="20">
        <v>8520</v>
      </c>
      <c r="M166" s="20">
        <v>0</v>
      </c>
      <c r="N166" s="20">
        <v>0</v>
      </c>
      <c r="P166" s="20"/>
      <c r="Q166" s="20"/>
    </row>
    <row r="167" spans="1:17">
      <c r="A167" s="7">
        <v>451</v>
      </c>
      <c r="B167" s="4" t="s">
        <v>160</v>
      </c>
      <c r="C167" s="15">
        <v>4482027</v>
      </c>
      <c r="D167" s="11">
        <v>4488995</v>
      </c>
      <c r="E167" s="19">
        <v>116345</v>
      </c>
      <c r="F167" s="15">
        <v>2399</v>
      </c>
      <c r="G167" s="20">
        <v>29465</v>
      </c>
      <c r="H167" s="20">
        <v>0</v>
      </c>
      <c r="I167" s="20">
        <v>8550</v>
      </c>
      <c r="J167" s="20">
        <v>0</v>
      </c>
      <c r="K167" s="20">
        <v>0</v>
      </c>
      <c r="L167" s="20">
        <v>33</v>
      </c>
      <c r="M167" s="20">
        <v>3560</v>
      </c>
      <c r="N167" s="20">
        <v>0</v>
      </c>
      <c r="P167" s="20"/>
      <c r="Q167" s="20"/>
    </row>
    <row r="168" spans="1:17">
      <c r="A168" s="7">
        <v>453</v>
      </c>
      <c r="B168" s="4" t="s">
        <v>161</v>
      </c>
      <c r="C168" s="15">
        <v>16846422</v>
      </c>
      <c r="D168" s="11">
        <v>18857958</v>
      </c>
      <c r="E168" s="19">
        <v>396234</v>
      </c>
      <c r="F168" s="15">
        <v>18985</v>
      </c>
      <c r="G168" s="20">
        <v>39521</v>
      </c>
      <c r="H168" s="20">
        <v>0</v>
      </c>
      <c r="I168" s="20">
        <v>2573</v>
      </c>
      <c r="J168" s="20">
        <v>0</v>
      </c>
      <c r="K168" s="20">
        <v>0</v>
      </c>
      <c r="L168" s="20">
        <v>0</v>
      </c>
      <c r="M168" s="20">
        <v>21126</v>
      </c>
      <c r="N168" s="20">
        <v>0</v>
      </c>
      <c r="P168" s="20"/>
      <c r="Q168" s="20"/>
    </row>
    <row r="169" spans="1:17">
      <c r="A169" s="7">
        <v>457</v>
      </c>
      <c r="B169" s="4" t="s">
        <v>162</v>
      </c>
      <c r="C169" s="15">
        <v>4753205</v>
      </c>
      <c r="D169" s="11">
        <v>5698743</v>
      </c>
      <c r="E169" s="19">
        <v>218907</v>
      </c>
      <c r="F169" s="15">
        <v>4079</v>
      </c>
      <c r="G169" s="20">
        <v>21151</v>
      </c>
      <c r="H169" s="20">
        <v>20790</v>
      </c>
      <c r="I169" s="20">
        <v>11102</v>
      </c>
      <c r="J169" s="20">
        <v>0</v>
      </c>
      <c r="K169" s="20">
        <v>0</v>
      </c>
      <c r="L169" s="20">
        <v>1499</v>
      </c>
      <c r="M169" s="20">
        <v>19475</v>
      </c>
      <c r="N169" s="20">
        <v>0</v>
      </c>
      <c r="P169" s="20"/>
      <c r="Q169" s="20"/>
    </row>
    <row r="170" spans="1:17">
      <c r="A170" s="7">
        <v>473</v>
      </c>
      <c r="B170" s="4" t="s">
        <v>163</v>
      </c>
      <c r="C170" s="15">
        <v>5303207</v>
      </c>
      <c r="D170" s="11">
        <v>5434819</v>
      </c>
      <c r="E170" s="19">
        <v>156318</v>
      </c>
      <c r="F170" s="15">
        <v>2788</v>
      </c>
      <c r="G170" s="20">
        <v>45660</v>
      </c>
      <c r="H170" s="20">
        <v>34500</v>
      </c>
      <c r="I170" s="20">
        <v>9340</v>
      </c>
      <c r="J170" s="20">
        <v>0</v>
      </c>
      <c r="K170" s="20">
        <v>0</v>
      </c>
      <c r="L170" s="20">
        <v>1675</v>
      </c>
      <c r="M170" s="20">
        <v>27791</v>
      </c>
      <c r="N170" s="20">
        <v>0</v>
      </c>
      <c r="P170" s="20"/>
      <c r="Q170" s="20"/>
    </row>
    <row r="171" spans="1:17">
      <c r="A171" s="7">
        <v>479</v>
      </c>
      <c r="B171" s="4" t="s">
        <v>164</v>
      </c>
      <c r="C171" s="15">
        <v>54028716</v>
      </c>
      <c r="D171" s="11">
        <v>57185040</v>
      </c>
      <c r="E171" s="19">
        <v>1090463</v>
      </c>
      <c r="F171" s="15">
        <v>87493</v>
      </c>
      <c r="G171" s="20">
        <v>389327</v>
      </c>
      <c r="H171" s="20">
        <v>153455</v>
      </c>
      <c r="I171" s="20">
        <v>129531</v>
      </c>
      <c r="J171" s="20">
        <v>0</v>
      </c>
      <c r="K171" s="20">
        <v>0</v>
      </c>
      <c r="L171" s="20">
        <v>32109</v>
      </c>
      <c r="M171" s="20">
        <v>134775</v>
      </c>
      <c r="N171" s="20">
        <v>0</v>
      </c>
      <c r="P171" s="20"/>
      <c r="Q171" s="20"/>
    </row>
    <row r="172" spans="1:17">
      <c r="A172" s="7">
        <v>482</v>
      </c>
      <c r="B172" s="4" t="s">
        <v>165</v>
      </c>
      <c r="C172" s="15">
        <v>3696464</v>
      </c>
      <c r="D172" s="11">
        <v>4778217</v>
      </c>
      <c r="E172" s="19">
        <v>162262</v>
      </c>
      <c r="F172" s="15">
        <v>1212</v>
      </c>
      <c r="G172" s="20">
        <v>16916</v>
      </c>
      <c r="H172" s="20">
        <v>0</v>
      </c>
      <c r="I172" s="20">
        <v>2942</v>
      </c>
      <c r="J172" s="20">
        <v>0</v>
      </c>
      <c r="K172" s="20">
        <v>0</v>
      </c>
      <c r="L172" s="20">
        <v>15120</v>
      </c>
      <c r="M172" s="20">
        <v>6000</v>
      </c>
      <c r="N172" s="20">
        <v>0</v>
      </c>
      <c r="P172" s="20"/>
      <c r="Q172" s="20"/>
    </row>
    <row r="173" spans="1:17">
      <c r="A173" s="7">
        <v>484</v>
      </c>
      <c r="B173" s="4" t="s">
        <v>166</v>
      </c>
      <c r="C173" s="15">
        <v>20493513</v>
      </c>
      <c r="D173" s="11">
        <v>22917337</v>
      </c>
      <c r="E173" s="19">
        <v>568063</v>
      </c>
      <c r="F173" s="15">
        <v>65550</v>
      </c>
      <c r="G173" s="20">
        <v>253533</v>
      </c>
      <c r="H173" s="20">
        <v>361500</v>
      </c>
      <c r="I173" s="20">
        <v>35358</v>
      </c>
      <c r="J173" s="20">
        <v>0</v>
      </c>
      <c r="K173" s="20">
        <v>0</v>
      </c>
      <c r="L173" s="20">
        <v>158592</v>
      </c>
      <c r="M173" s="20">
        <v>252105</v>
      </c>
      <c r="N173" s="20">
        <v>0</v>
      </c>
      <c r="P173" s="20"/>
      <c r="Q173" s="20"/>
    </row>
    <row r="174" spans="1:17">
      <c r="A174" s="7">
        <v>489</v>
      </c>
      <c r="B174" s="4" t="s">
        <v>167</v>
      </c>
      <c r="C174" s="15">
        <v>6777554</v>
      </c>
      <c r="D174" s="11">
        <v>6688738</v>
      </c>
      <c r="E174" s="19">
        <v>98334</v>
      </c>
      <c r="F174" s="15">
        <v>20003</v>
      </c>
      <c r="G174" s="20">
        <v>9604</v>
      </c>
      <c r="H174" s="20">
        <v>24500</v>
      </c>
      <c r="I174" s="20">
        <v>33653</v>
      </c>
      <c r="J174" s="20">
        <v>0</v>
      </c>
      <c r="K174" s="20">
        <v>0</v>
      </c>
      <c r="L174" s="20">
        <v>3288</v>
      </c>
      <c r="M174" s="20">
        <v>126909</v>
      </c>
      <c r="N174" s="20">
        <v>0</v>
      </c>
      <c r="P174" s="20"/>
      <c r="Q174" s="20"/>
    </row>
    <row r="175" spans="1:17">
      <c r="A175" s="7">
        <v>498</v>
      </c>
      <c r="B175" s="4" t="s">
        <v>168</v>
      </c>
      <c r="C175" s="15">
        <v>1751520</v>
      </c>
      <c r="D175" s="11">
        <v>2267416</v>
      </c>
      <c r="E175" s="19">
        <v>52527</v>
      </c>
      <c r="F175" s="15">
        <v>6231</v>
      </c>
      <c r="G175" s="20">
        <v>39431</v>
      </c>
      <c r="H175" s="20">
        <v>17842</v>
      </c>
      <c r="I175" s="20">
        <v>2573</v>
      </c>
      <c r="J175" s="20">
        <v>0</v>
      </c>
      <c r="K175" s="20">
        <v>0</v>
      </c>
      <c r="L175" s="20">
        <v>42143</v>
      </c>
      <c r="M175" s="20">
        <v>0</v>
      </c>
      <c r="N175" s="20">
        <v>0</v>
      </c>
      <c r="P175" s="20"/>
      <c r="Q175" s="20"/>
    </row>
    <row r="176" spans="1:17">
      <c r="A176" s="7">
        <v>501</v>
      </c>
      <c r="B176" s="4" t="s">
        <v>169</v>
      </c>
      <c r="C176" s="15">
        <v>2690930</v>
      </c>
      <c r="D176" s="11">
        <v>3085284</v>
      </c>
      <c r="E176" s="19">
        <v>62581</v>
      </c>
      <c r="F176" s="15">
        <v>10070</v>
      </c>
      <c r="G176" s="20">
        <v>0</v>
      </c>
      <c r="H176" s="20">
        <v>0</v>
      </c>
      <c r="I176" s="20">
        <v>2103</v>
      </c>
      <c r="J176" s="20">
        <v>0</v>
      </c>
      <c r="K176" s="20">
        <v>0</v>
      </c>
      <c r="L176" s="20">
        <v>25656</v>
      </c>
      <c r="M176" s="20">
        <v>28422</v>
      </c>
      <c r="N176" s="20">
        <v>0</v>
      </c>
      <c r="P176" s="20"/>
      <c r="Q176" s="20"/>
    </row>
    <row r="177" spans="1:17">
      <c r="A177" s="7">
        <v>502</v>
      </c>
      <c r="B177" s="4" t="s">
        <v>170</v>
      </c>
      <c r="C177" s="15">
        <v>31294302</v>
      </c>
      <c r="D177" s="11">
        <v>32901304</v>
      </c>
      <c r="E177" s="19">
        <v>690307</v>
      </c>
      <c r="F177" s="15">
        <v>19475</v>
      </c>
      <c r="G177" s="20">
        <v>74853</v>
      </c>
      <c r="H177" s="20">
        <v>8300</v>
      </c>
      <c r="I177" s="20">
        <v>31959</v>
      </c>
      <c r="J177" s="20">
        <v>0</v>
      </c>
      <c r="K177" s="20">
        <v>0</v>
      </c>
      <c r="L177" s="20">
        <v>24773</v>
      </c>
      <c r="M177" s="20">
        <v>10567</v>
      </c>
      <c r="N177" s="20">
        <v>0</v>
      </c>
      <c r="P177" s="20"/>
      <c r="Q177" s="20"/>
    </row>
    <row r="178" spans="1:17">
      <c r="A178" s="7">
        <v>503</v>
      </c>
      <c r="B178" s="4" t="s">
        <v>171</v>
      </c>
      <c r="C178" s="15">
        <v>47811596</v>
      </c>
      <c r="D178" s="11">
        <v>45575758</v>
      </c>
      <c r="E178" s="19">
        <v>1092702</v>
      </c>
      <c r="F178" s="15">
        <v>23062</v>
      </c>
      <c r="G178" s="20">
        <v>122509</v>
      </c>
      <c r="H178" s="20">
        <v>22210</v>
      </c>
      <c r="I178" s="20">
        <v>0</v>
      </c>
      <c r="J178" s="20">
        <v>0</v>
      </c>
      <c r="K178" s="20">
        <v>0</v>
      </c>
      <c r="L178" s="20">
        <v>53961</v>
      </c>
      <c r="M178" s="20">
        <v>67317</v>
      </c>
      <c r="N178" s="20">
        <v>0</v>
      </c>
      <c r="P178" s="20"/>
      <c r="Q178" s="20"/>
    </row>
    <row r="179" spans="1:17">
      <c r="A179" s="7">
        <v>505</v>
      </c>
      <c r="B179" s="4" t="s">
        <v>172</v>
      </c>
      <c r="C179" s="15">
        <v>53775715</v>
      </c>
      <c r="D179" s="11">
        <v>59974145</v>
      </c>
      <c r="E179" s="19">
        <v>1915211</v>
      </c>
      <c r="F179" s="15">
        <v>22666</v>
      </c>
      <c r="G179" s="20">
        <v>66138</v>
      </c>
      <c r="H179" s="20">
        <v>183685</v>
      </c>
      <c r="I179" s="20">
        <v>41636</v>
      </c>
      <c r="J179" s="20">
        <v>0</v>
      </c>
      <c r="K179" s="20">
        <v>0</v>
      </c>
      <c r="L179" s="20">
        <v>67127</v>
      </c>
      <c r="M179" s="20">
        <v>69234</v>
      </c>
      <c r="N179" s="20">
        <v>1100</v>
      </c>
      <c r="P179" s="20"/>
      <c r="Q179" s="20"/>
    </row>
    <row r="180" spans="1:17">
      <c r="A180" s="7">
        <v>512</v>
      </c>
      <c r="B180" s="4" t="s">
        <v>173</v>
      </c>
      <c r="C180" s="15">
        <v>10487567</v>
      </c>
      <c r="D180" s="11">
        <v>10789588</v>
      </c>
      <c r="E180" s="19">
        <v>321635</v>
      </c>
      <c r="F180" s="15">
        <v>11472</v>
      </c>
      <c r="G180" s="20">
        <v>10989</v>
      </c>
      <c r="H180" s="20">
        <v>9200</v>
      </c>
      <c r="I180" s="20">
        <v>31383</v>
      </c>
      <c r="J180" s="20">
        <v>0</v>
      </c>
      <c r="K180" s="20">
        <v>0</v>
      </c>
      <c r="L180" s="20">
        <v>10267</v>
      </c>
      <c r="M180" s="20">
        <v>32916</v>
      </c>
      <c r="N180" s="20">
        <v>0</v>
      </c>
      <c r="P180" s="20"/>
      <c r="Q180" s="20"/>
    </row>
    <row r="181" spans="1:17">
      <c r="A181" s="7">
        <v>513</v>
      </c>
      <c r="B181" s="4" t="s">
        <v>174</v>
      </c>
      <c r="C181" s="15">
        <v>22578786</v>
      </c>
      <c r="D181" s="11">
        <v>24756355</v>
      </c>
      <c r="E181" s="19">
        <v>576602</v>
      </c>
      <c r="F181" s="15">
        <v>9672</v>
      </c>
      <c r="G181" s="20">
        <v>60501</v>
      </c>
      <c r="H181" s="20">
        <v>40179</v>
      </c>
      <c r="I181" s="20">
        <v>25688</v>
      </c>
      <c r="J181" s="20">
        <v>0</v>
      </c>
      <c r="K181" s="20">
        <v>0</v>
      </c>
      <c r="L181" s="20">
        <v>11113</v>
      </c>
      <c r="M181" s="20">
        <v>98447</v>
      </c>
      <c r="N181" s="20">
        <v>0</v>
      </c>
      <c r="P181" s="20"/>
      <c r="Q181" s="20"/>
    </row>
    <row r="182" spans="1:17">
      <c r="A182" s="7">
        <v>518</v>
      </c>
      <c r="B182" s="4" t="s">
        <v>175</v>
      </c>
      <c r="C182" s="15">
        <v>334152178</v>
      </c>
      <c r="D182" s="11">
        <v>382982501</v>
      </c>
      <c r="E182" s="19">
        <v>13436101</v>
      </c>
      <c r="F182" s="15">
        <v>232062</v>
      </c>
      <c r="G182" s="20">
        <v>634014</v>
      </c>
      <c r="H182" s="20">
        <v>456024</v>
      </c>
      <c r="I182" s="20">
        <v>121369</v>
      </c>
      <c r="J182" s="20">
        <v>0</v>
      </c>
      <c r="K182" s="20">
        <v>0</v>
      </c>
      <c r="L182" s="20">
        <v>54512</v>
      </c>
      <c r="M182" s="20">
        <v>307974</v>
      </c>
      <c r="N182" s="20">
        <v>0</v>
      </c>
      <c r="P182" s="20"/>
      <c r="Q182" s="20"/>
    </row>
    <row r="183" spans="1:17">
      <c r="A183" s="7">
        <v>523</v>
      </c>
      <c r="B183" s="4" t="s">
        <v>176</v>
      </c>
      <c r="C183" s="15">
        <v>1475093</v>
      </c>
      <c r="D183" s="11">
        <v>1978772</v>
      </c>
      <c r="E183" s="19">
        <v>23639</v>
      </c>
      <c r="F183" s="15">
        <v>0</v>
      </c>
      <c r="G183" s="20">
        <v>179</v>
      </c>
      <c r="H183" s="20">
        <v>0</v>
      </c>
      <c r="I183" s="20">
        <v>4700</v>
      </c>
      <c r="J183" s="20">
        <v>0</v>
      </c>
      <c r="K183" s="20">
        <v>0</v>
      </c>
      <c r="L183" s="20">
        <v>195</v>
      </c>
      <c r="M183" s="20">
        <v>14310</v>
      </c>
      <c r="N183" s="20">
        <v>0</v>
      </c>
      <c r="P183" s="20"/>
      <c r="Q183" s="20"/>
    </row>
    <row r="184" spans="1:17">
      <c r="A184" s="7">
        <v>530</v>
      </c>
      <c r="B184" s="4" t="s">
        <v>177</v>
      </c>
      <c r="C184" s="15">
        <v>11128179</v>
      </c>
      <c r="D184" s="11">
        <v>11748201</v>
      </c>
      <c r="E184" s="19">
        <v>321075</v>
      </c>
      <c r="F184" s="15">
        <v>16295</v>
      </c>
      <c r="G184" s="20">
        <v>43123</v>
      </c>
      <c r="H184" s="20">
        <v>10572</v>
      </c>
      <c r="I184" s="20">
        <v>7988</v>
      </c>
      <c r="J184" s="20">
        <v>0</v>
      </c>
      <c r="K184" s="20">
        <v>0</v>
      </c>
      <c r="L184" s="20">
        <v>28792</v>
      </c>
      <c r="M184" s="20">
        <v>75307</v>
      </c>
      <c r="N184" s="20">
        <v>0</v>
      </c>
      <c r="P184" s="20"/>
      <c r="Q184" s="20"/>
    </row>
    <row r="185" spans="1:17">
      <c r="A185" s="7">
        <v>531</v>
      </c>
      <c r="B185" s="4" t="s">
        <v>178</v>
      </c>
      <c r="C185" s="15">
        <v>3860038</v>
      </c>
      <c r="D185" s="11">
        <v>4171070</v>
      </c>
      <c r="E185" s="19">
        <v>62254</v>
      </c>
      <c r="F185" s="15">
        <v>1554</v>
      </c>
      <c r="G185" s="20">
        <v>20872</v>
      </c>
      <c r="H185" s="20">
        <v>60000</v>
      </c>
      <c r="I185" s="20">
        <v>0</v>
      </c>
      <c r="J185" s="20">
        <v>0</v>
      </c>
      <c r="K185" s="20">
        <v>0</v>
      </c>
      <c r="L185" s="20">
        <v>8469</v>
      </c>
      <c r="M185" s="20">
        <v>16050</v>
      </c>
      <c r="N185" s="20">
        <v>0</v>
      </c>
      <c r="P185" s="20"/>
      <c r="Q185" s="20"/>
    </row>
    <row r="186" spans="1:17">
      <c r="A186" s="7">
        <v>532</v>
      </c>
      <c r="B186" s="4" t="s">
        <v>179</v>
      </c>
      <c r="C186" s="15">
        <v>2975315</v>
      </c>
      <c r="D186" s="11">
        <v>3765380</v>
      </c>
      <c r="E186" s="19">
        <v>99394</v>
      </c>
      <c r="F186" s="15">
        <v>9238</v>
      </c>
      <c r="G186" s="20">
        <v>6176</v>
      </c>
      <c r="H186" s="20">
        <v>16498</v>
      </c>
      <c r="I186" s="20">
        <v>10498</v>
      </c>
      <c r="J186" s="20">
        <v>0</v>
      </c>
      <c r="K186" s="20">
        <v>0</v>
      </c>
      <c r="L186" s="20">
        <v>0</v>
      </c>
      <c r="M186" s="20">
        <v>15977</v>
      </c>
      <c r="N186" s="20">
        <v>0</v>
      </c>
      <c r="P186" s="20"/>
      <c r="Q186" s="20"/>
    </row>
    <row r="187" spans="1:17">
      <c r="A187" s="7">
        <v>534</v>
      </c>
      <c r="B187" s="4" t="s">
        <v>180</v>
      </c>
      <c r="C187" s="15">
        <v>3039591</v>
      </c>
      <c r="D187" s="11">
        <v>3175218</v>
      </c>
      <c r="E187" s="19">
        <v>80576</v>
      </c>
      <c r="F187" s="15">
        <v>1603</v>
      </c>
      <c r="G187" s="20">
        <v>27348</v>
      </c>
      <c r="H187" s="20">
        <v>25000</v>
      </c>
      <c r="I187" s="20">
        <v>6084</v>
      </c>
      <c r="J187" s="20">
        <v>0</v>
      </c>
      <c r="K187" s="20">
        <v>0</v>
      </c>
      <c r="L187" s="20">
        <v>1412</v>
      </c>
      <c r="M187" s="20">
        <v>53427</v>
      </c>
      <c r="N187" s="20">
        <v>0</v>
      </c>
      <c r="P187" s="20"/>
      <c r="Q187" s="20"/>
    </row>
    <row r="188" spans="1:17">
      <c r="A188" s="7">
        <v>537</v>
      </c>
      <c r="B188" s="4" t="s">
        <v>181</v>
      </c>
      <c r="C188" s="15">
        <v>10340300</v>
      </c>
      <c r="D188" s="11">
        <v>12368383</v>
      </c>
      <c r="E188" s="19">
        <v>287238</v>
      </c>
      <c r="F188" s="15">
        <v>3750</v>
      </c>
      <c r="G188" s="20">
        <v>24923</v>
      </c>
      <c r="H188" s="20">
        <v>97500</v>
      </c>
      <c r="I188" s="20">
        <v>45370</v>
      </c>
      <c r="J188" s="20">
        <v>0</v>
      </c>
      <c r="K188" s="20">
        <v>0</v>
      </c>
      <c r="L188" s="20">
        <v>9107</v>
      </c>
      <c r="M188" s="20">
        <v>19856</v>
      </c>
      <c r="N188" s="20">
        <v>0</v>
      </c>
      <c r="P188" s="20"/>
      <c r="Q188" s="20"/>
    </row>
    <row r="189" spans="1:17">
      <c r="A189" s="7">
        <v>542</v>
      </c>
      <c r="B189" s="4" t="s">
        <v>182</v>
      </c>
      <c r="C189" s="15">
        <v>5616469</v>
      </c>
      <c r="D189" s="11">
        <v>6655514</v>
      </c>
      <c r="E189" s="19">
        <v>128992</v>
      </c>
      <c r="F189" s="15">
        <v>4938</v>
      </c>
      <c r="G189" s="20">
        <v>2389</v>
      </c>
      <c r="H189" s="20">
        <v>0</v>
      </c>
      <c r="I189" s="20">
        <v>5045</v>
      </c>
      <c r="J189" s="20">
        <v>0</v>
      </c>
      <c r="K189" s="20">
        <v>0</v>
      </c>
      <c r="L189" s="20">
        <v>375</v>
      </c>
      <c r="M189" s="20">
        <v>14902</v>
      </c>
      <c r="N189" s="20">
        <v>0</v>
      </c>
      <c r="P189" s="20"/>
      <c r="Q189" s="20"/>
    </row>
    <row r="190" spans="1:17">
      <c r="A190" s="7">
        <v>545</v>
      </c>
      <c r="B190" s="4" t="s">
        <v>183</v>
      </c>
      <c r="C190" s="15">
        <v>4483899</v>
      </c>
      <c r="D190" s="11">
        <v>4866949</v>
      </c>
      <c r="E190" s="19">
        <v>126873</v>
      </c>
      <c r="F190" s="15">
        <v>5307</v>
      </c>
      <c r="G190" s="20">
        <v>20164</v>
      </c>
      <c r="H190" s="20">
        <v>0</v>
      </c>
      <c r="I190" s="20">
        <v>14100</v>
      </c>
      <c r="J190" s="20">
        <v>0</v>
      </c>
      <c r="K190" s="20">
        <v>0</v>
      </c>
      <c r="L190" s="20">
        <v>140</v>
      </c>
      <c r="M190" s="20">
        <v>8795</v>
      </c>
      <c r="N190" s="20">
        <v>0</v>
      </c>
      <c r="P190" s="20"/>
      <c r="Q190" s="20"/>
    </row>
    <row r="191" spans="1:17">
      <c r="A191" s="7">
        <v>546</v>
      </c>
      <c r="B191" s="4" t="s">
        <v>184</v>
      </c>
      <c r="C191" s="15">
        <v>45499898</v>
      </c>
      <c r="D191" s="11">
        <v>49567234</v>
      </c>
      <c r="E191" s="19">
        <v>913136</v>
      </c>
      <c r="F191" s="15">
        <v>68102</v>
      </c>
      <c r="G191" s="20">
        <v>248781</v>
      </c>
      <c r="H191" s="20">
        <v>84120</v>
      </c>
      <c r="I191" s="20">
        <v>76042</v>
      </c>
      <c r="J191" s="20">
        <v>0</v>
      </c>
      <c r="K191" s="20">
        <v>0</v>
      </c>
      <c r="L191" s="20">
        <v>41358</v>
      </c>
      <c r="M191" s="20">
        <v>67855</v>
      </c>
      <c r="N191" s="20">
        <v>0</v>
      </c>
      <c r="P191" s="20"/>
      <c r="Q191" s="20"/>
    </row>
    <row r="192" spans="1:17">
      <c r="A192" s="7">
        <v>547</v>
      </c>
      <c r="B192" s="4" t="s">
        <v>185</v>
      </c>
      <c r="C192" s="15">
        <v>5271491</v>
      </c>
      <c r="D192" s="11">
        <v>5475192</v>
      </c>
      <c r="E192" s="19">
        <v>275695</v>
      </c>
      <c r="F192" s="15">
        <v>4910</v>
      </c>
      <c r="G192" s="20">
        <v>46806</v>
      </c>
      <c r="H192" s="20">
        <v>0</v>
      </c>
      <c r="I192" s="20">
        <v>7313</v>
      </c>
      <c r="J192" s="20">
        <v>0</v>
      </c>
      <c r="K192" s="20">
        <v>0</v>
      </c>
      <c r="L192" s="20">
        <v>3638</v>
      </c>
      <c r="M192" s="20">
        <v>10502</v>
      </c>
      <c r="N192" s="20">
        <v>0</v>
      </c>
      <c r="P192" s="20"/>
      <c r="Q192" s="20"/>
    </row>
    <row r="193" spans="1:17">
      <c r="A193" s="7">
        <v>553</v>
      </c>
      <c r="B193" s="4" t="s">
        <v>186</v>
      </c>
      <c r="C193" s="15">
        <v>2872397</v>
      </c>
      <c r="D193" s="11">
        <v>3264868</v>
      </c>
      <c r="E193" s="19">
        <v>54472</v>
      </c>
      <c r="F193" s="15">
        <v>23</v>
      </c>
      <c r="G193" s="20">
        <v>22570</v>
      </c>
      <c r="H193" s="20">
        <v>0</v>
      </c>
      <c r="I193" s="20">
        <v>5613</v>
      </c>
      <c r="J193" s="20">
        <v>0</v>
      </c>
      <c r="K193" s="20">
        <v>0</v>
      </c>
      <c r="L193" s="20">
        <v>267</v>
      </c>
      <c r="M193" s="20">
        <v>11616</v>
      </c>
      <c r="N193" s="20">
        <v>0</v>
      </c>
      <c r="P193" s="20"/>
      <c r="Q193" s="20"/>
    </row>
    <row r="194" spans="1:17">
      <c r="A194" s="7">
        <v>556</v>
      </c>
      <c r="B194" s="4" t="s">
        <v>187</v>
      </c>
      <c r="C194" s="15">
        <v>11132791</v>
      </c>
      <c r="D194" s="11">
        <v>12240966</v>
      </c>
      <c r="E194" s="19">
        <v>222900</v>
      </c>
      <c r="F194" s="15">
        <v>5370</v>
      </c>
      <c r="G194" s="20">
        <v>4875</v>
      </c>
      <c r="H194" s="20">
        <v>59394</v>
      </c>
      <c r="I194" s="20">
        <v>3781</v>
      </c>
      <c r="J194" s="20">
        <v>0</v>
      </c>
      <c r="K194" s="20">
        <v>0</v>
      </c>
      <c r="L194" s="20">
        <v>2684</v>
      </c>
      <c r="M194" s="20">
        <v>13805</v>
      </c>
      <c r="N194" s="20">
        <v>0</v>
      </c>
      <c r="P194" s="20"/>
      <c r="Q194" s="20"/>
    </row>
    <row r="195" spans="1:17">
      <c r="A195" s="7">
        <v>569</v>
      </c>
      <c r="B195" s="4" t="s">
        <v>188</v>
      </c>
      <c r="C195" s="15">
        <v>2430737</v>
      </c>
      <c r="D195" s="11">
        <v>3268756</v>
      </c>
      <c r="E195" s="19">
        <v>41651</v>
      </c>
      <c r="F195" s="15">
        <v>10194</v>
      </c>
      <c r="G195" s="20">
        <v>66827</v>
      </c>
      <c r="H195" s="20">
        <v>0</v>
      </c>
      <c r="I195" s="20">
        <v>18001</v>
      </c>
      <c r="J195" s="20">
        <v>0</v>
      </c>
      <c r="K195" s="20">
        <v>0</v>
      </c>
      <c r="L195" s="20">
        <v>15089</v>
      </c>
      <c r="M195" s="20">
        <v>56037</v>
      </c>
      <c r="N195" s="20">
        <v>0</v>
      </c>
      <c r="P195" s="20"/>
      <c r="Q195" s="20"/>
    </row>
    <row r="196" spans="1:17">
      <c r="A196" s="7">
        <v>575</v>
      </c>
      <c r="B196" s="4" t="s">
        <v>189</v>
      </c>
      <c r="C196" s="15">
        <v>3471873</v>
      </c>
      <c r="D196" s="11">
        <v>3923199</v>
      </c>
      <c r="E196" s="19">
        <v>90786</v>
      </c>
      <c r="F196" s="15">
        <v>4271</v>
      </c>
      <c r="G196" s="20">
        <v>26718</v>
      </c>
      <c r="H196" s="20">
        <v>0</v>
      </c>
      <c r="I196" s="20">
        <v>19199</v>
      </c>
      <c r="J196" s="20">
        <v>0</v>
      </c>
      <c r="K196" s="20">
        <v>0</v>
      </c>
      <c r="L196" s="20">
        <v>21526</v>
      </c>
      <c r="M196" s="20">
        <v>6748</v>
      </c>
      <c r="N196" s="20">
        <v>0</v>
      </c>
      <c r="P196" s="20"/>
      <c r="Q196" s="20"/>
    </row>
    <row r="197" spans="1:17">
      <c r="A197" s="7">
        <v>576</v>
      </c>
      <c r="B197" s="4" t="s">
        <v>190</v>
      </c>
      <c r="C197" s="15">
        <v>1912428</v>
      </c>
      <c r="D197" s="11">
        <v>2186314</v>
      </c>
      <c r="E197" s="19">
        <v>41283</v>
      </c>
      <c r="F197" s="15">
        <v>1959</v>
      </c>
      <c r="G197" s="20">
        <v>16334</v>
      </c>
      <c r="H197" s="20">
        <v>0</v>
      </c>
      <c r="I197" s="20">
        <v>4791</v>
      </c>
      <c r="J197" s="20">
        <v>0</v>
      </c>
      <c r="K197" s="20">
        <v>0</v>
      </c>
      <c r="L197" s="20">
        <v>5005</v>
      </c>
      <c r="M197" s="20">
        <v>14752</v>
      </c>
      <c r="N197" s="20">
        <v>0</v>
      </c>
      <c r="P197" s="20"/>
      <c r="Q197" s="20"/>
    </row>
    <row r="198" spans="1:17">
      <c r="A198" s="7">
        <v>579</v>
      </c>
      <c r="B198" s="4" t="s">
        <v>191</v>
      </c>
      <c r="C198" s="15">
        <v>3115044</v>
      </c>
      <c r="D198" s="11">
        <v>4190252</v>
      </c>
      <c r="E198" s="19">
        <v>49076</v>
      </c>
      <c r="F198" s="15">
        <v>3406</v>
      </c>
      <c r="G198" s="20">
        <v>8462</v>
      </c>
      <c r="H198" s="20">
        <v>0</v>
      </c>
      <c r="I198" s="20">
        <v>7270</v>
      </c>
      <c r="J198" s="20">
        <v>0</v>
      </c>
      <c r="K198" s="20">
        <v>0</v>
      </c>
      <c r="L198" s="20">
        <v>1000</v>
      </c>
      <c r="M198" s="20">
        <v>24048</v>
      </c>
      <c r="N198" s="20">
        <v>0</v>
      </c>
      <c r="P198" s="20"/>
      <c r="Q198" s="20"/>
    </row>
    <row r="199" spans="1:17">
      <c r="A199" s="7">
        <v>584</v>
      </c>
      <c r="B199" s="4" t="s">
        <v>192</v>
      </c>
      <c r="C199" s="15">
        <v>3139667</v>
      </c>
      <c r="D199" s="11">
        <v>3837212</v>
      </c>
      <c r="E199" s="19">
        <v>49330</v>
      </c>
      <c r="F199" s="15">
        <v>8171</v>
      </c>
      <c r="G199" s="20">
        <v>9912</v>
      </c>
      <c r="H199" s="20">
        <v>0</v>
      </c>
      <c r="I199" s="20">
        <v>4207</v>
      </c>
      <c r="J199" s="20">
        <v>0</v>
      </c>
      <c r="K199" s="20">
        <v>0</v>
      </c>
      <c r="L199" s="20">
        <v>3740</v>
      </c>
      <c r="M199" s="20">
        <v>2080</v>
      </c>
      <c r="N199" s="20">
        <v>0</v>
      </c>
      <c r="P199" s="20"/>
      <c r="Q199" s="20"/>
    </row>
    <row r="200" spans="1:17">
      <c r="A200" s="7">
        <v>585</v>
      </c>
      <c r="B200" s="4" t="s">
        <v>193</v>
      </c>
      <c r="C200" s="15">
        <v>2947974</v>
      </c>
      <c r="D200" s="11">
        <v>3230369</v>
      </c>
      <c r="E200" s="19">
        <v>35931</v>
      </c>
      <c r="F200" s="15">
        <v>3052</v>
      </c>
      <c r="G200" s="20">
        <v>52947</v>
      </c>
      <c r="H200" s="20">
        <v>0</v>
      </c>
      <c r="I200" s="20">
        <v>2103</v>
      </c>
      <c r="J200" s="20">
        <v>0</v>
      </c>
      <c r="K200" s="20">
        <v>0</v>
      </c>
      <c r="L200" s="20">
        <v>18012</v>
      </c>
      <c r="M200" s="20">
        <v>31900</v>
      </c>
      <c r="N200" s="20">
        <v>0</v>
      </c>
      <c r="P200" s="20"/>
      <c r="Q200" s="20"/>
    </row>
    <row r="201" spans="1:17">
      <c r="A201" s="7">
        <v>588</v>
      </c>
      <c r="B201" s="4" t="s">
        <v>194</v>
      </c>
      <c r="C201" s="15">
        <v>770388</v>
      </c>
      <c r="D201" s="11">
        <v>1074552</v>
      </c>
      <c r="E201" s="19">
        <v>63366</v>
      </c>
      <c r="F201" s="15">
        <v>395</v>
      </c>
      <c r="G201" s="20">
        <v>11252</v>
      </c>
      <c r="H201" s="20">
        <v>18300</v>
      </c>
      <c r="I201" s="20">
        <v>2103</v>
      </c>
      <c r="J201" s="20">
        <v>0</v>
      </c>
      <c r="K201" s="20">
        <v>0</v>
      </c>
      <c r="L201" s="20">
        <v>7787</v>
      </c>
      <c r="M201" s="20">
        <v>1139</v>
      </c>
      <c r="N201" s="20">
        <v>0</v>
      </c>
      <c r="P201" s="20"/>
      <c r="Q201" s="20"/>
    </row>
    <row r="202" spans="1:17">
      <c r="A202" s="7">
        <v>589</v>
      </c>
      <c r="B202" s="4" t="s">
        <v>195</v>
      </c>
      <c r="C202" s="15">
        <v>1177398</v>
      </c>
      <c r="D202" s="11">
        <v>1196851</v>
      </c>
      <c r="E202" s="19">
        <v>11776</v>
      </c>
      <c r="F202" s="15">
        <v>1567</v>
      </c>
      <c r="G202" s="20">
        <v>0</v>
      </c>
      <c r="H202" s="20">
        <v>0</v>
      </c>
      <c r="I202" s="20">
        <v>4445</v>
      </c>
      <c r="J202" s="20">
        <v>0</v>
      </c>
      <c r="K202" s="20">
        <v>0</v>
      </c>
      <c r="L202" s="20">
        <v>1545</v>
      </c>
      <c r="M202" s="20">
        <v>0</v>
      </c>
      <c r="N202" s="20">
        <v>0</v>
      </c>
      <c r="P202" s="20"/>
      <c r="Q202" s="20"/>
    </row>
    <row r="203" spans="1:17">
      <c r="A203" s="7">
        <v>590</v>
      </c>
      <c r="B203" s="4" t="s">
        <v>196</v>
      </c>
      <c r="C203" s="15">
        <v>6532876</v>
      </c>
      <c r="D203" s="11">
        <v>7569099</v>
      </c>
      <c r="E203" s="19">
        <v>165532</v>
      </c>
      <c r="F203" s="15">
        <v>7672</v>
      </c>
      <c r="G203" s="20">
        <v>55167</v>
      </c>
      <c r="H203" s="20">
        <v>0</v>
      </c>
      <c r="I203" s="20">
        <v>7149</v>
      </c>
      <c r="J203" s="20">
        <v>0</v>
      </c>
      <c r="K203" s="20">
        <v>0</v>
      </c>
      <c r="L203" s="20">
        <v>73241</v>
      </c>
      <c r="M203" s="20">
        <v>1800</v>
      </c>
      <c r="N203" s="20">
        <v>0</v>
      </c>
      <c r="P203" s="20"/>
      <c r="Q203" s="20"/>
    </row>
    <row r="204" spans="1:17">
      <c r="A204" s="7">
        <v>597</v>
      </c>
      <c r="B204" s="4" t="s">
        <v>197</v>
      </c>
      <c r="C204" s="15">
        <v>10762073</v>
      </c>
      <c r="D204" s="11">
        <v>10889075</v>
      </c>
      <c r="E204" s="19">
        <v>158536</v>
      </c>
      <c r="F204" s="15">
        <v>12783</v>
      </c>
      <c r="G204" s="20">
        <v>79617</v>
      </c>
      <c r="H204" s="20">
        <v>43400</v>
      </c>
      <c r="I204" s="20">
        <v>23136</v>
      </c>
      <c r="J204" s="20">
        <v>0</v>
      </c>
      <c r="K204" s="20">
        <v>0</v>
      </c>
      <c r="L204" s="20">
        <v>4054</v>
      </c>
      <c r="M204" s="20">
        <v>112935</v>
      </c>
      <c r="N204" s="20">
        <v>0</v>
      </c>
      <c r="P204" s="20"/>
      <c r="Q204" s="20"/>
    </row>
    <row r="205" spans="1:17">
      <c r="A205" s="7">
        <v>599</v>
      </c>
      <c r="B205" s="4" t="s">
        <v>198</v>
      </c>
      <c r="C205" s="15">
        <v>535986775</v>
      </c>
      <c r="D205" s="11">
        <v>568905732</v>
      </c>
      <c r="E205" s="19">
        <v>9422613</v>
      </c>
      <c r="F205" s="15">
        <v>197550</v>
      </c>
      <c r="G205" s="20">
        <v>901139</v>
      </c>
      <c r="H205" s="20">
        <v>241638</v>
      </c>
      <c r="I205" s="20">
        <v>254742</v>
      </c>
      <c r="J205" s="20">
        <v>0</v>
      </c>
      <c r="K205" s="20">
        <v>0</v>
      </c>
      <c r="L205" s="20">
        <v>349103</v>
      </c>
      <c r="M205" s="20">
        <v>258704</v>
      </c>
      <c r="N205" s="20">
        <v>166952</v>
      </c>
      <c r="P205" s="20"/>
      <c r="Q205" s="20"/>
    </row>
    <row r="206" spans="1:17">
      <c r="A206" s="7">
        <v>603</v>
      </c>
      <c r="B206" s="4" t="s">
        <v>199</v>
      </c>
      <c r="C206" s="15">
        <v>18805787</v>
      </c>
      <c r="D206" s="11">
        <v>20290879</v>
      </c>
      <c r="E206" s="19">
        <v>277839</v>
      </c>
      <c r="F206" s="15">
        <v>15488</v>
      </c>
      <c r="G206" s="20">
        <v>66919</v>
      </c>
      <c r="H206" s="20">
        <v>40000</v>
      </c>
      <c r="I206" s="20">
        <v>18466</v>
      </c>
      <c r="J206" s="20">
        <v>0</v>
      </c>
      <c r="K206" s="20">
        <v>0</v>
      </c>
      <c r="L206" s="20">
        <v>11463</v>
      </c>
      <c r="M206" s="20">
        <v>74097</v>
      </c>
      <c r="N206" s="20">
        <v>0</v>
      </c>
      <c r="P206" s="20"/>
      <c r="Q206" s="20"/>
    </row>
    <row r="207" spans="1:17">
      <c r="A207" s="7">
        <v>606</v>
      </c>
      <c r="B207" s="4" t="s">
        <v>200</v>
      </c>
      <c r="C207" s="15">
        <v>40672395</v>
      </c>
      <c r="D207" s="11">
        <v>40331805</v>
      </c>
      <c r="E207" s="19">
        <v>993384</v>
      </c>
      <c r="F207" s="15">
        <v>7460</v>
      </c>
      <c r="G207" s="20">
        <v>39156</v>
      </c>
      <c r="H207" s="20">
        <v>1000</v>
      </c>
      <c r="I207" s="20">
        <v>18078</v>
      </c>
      <c r="J207" s="20">
        <v>0</v>
      </c>
      <c r="K207" s="20">
        <v>0</v>
      </c>
      <c r="L207" s="20">
        <v>25257</v>
      </c>
      <c r="M207" s="20">
        <v>0</v>
      </c>
      <c r="N207" s="20">
        <v>0</v>
      </c>
      <c r="P207" s="20"/>
      <c r="Q207" s="20"/>
    </row>
    <row r="208" spans="1:17">
      <c r="A208" s="7">
        <v>610</v>
      </c>
      <c r="B208" s="4" t="s">
        <v>201</v>
      </c>
      <c r="C208" s="15">
        <v>5252007</v>
      </c>
      <c r="D208" s="11">
        <v>6832694</v>
      </c>
      <c r="E208" s="19">
        <v>157942</v>
      </c>
      <c r="F208" s="15">
        <v>5434</v>
      </c>
      <c r="G208" s="20">
        <v>14373</v>
      </c>
      <c r="H208" s="20">
        <v>0</v>
      </c>
      <c r="I208" s="20">
        <v>839</v>
      </c>
      <c r="J208" s="20">
        <v>0</v>
      </c>
      <c r="K208" s="20">
        <v>0</v>
      </c>
      <c r="L208" s="20">
        <v>11537</v>
      </c>
      <c r="M208" s="20">
        <v>18250</v>
      </c>
      <c r="N208" s="20">
        <v>0</v>
      </c>
      <c r="P208" s="20"/>
      <c r="Q208" s="20"/>
    </row>
    <row r="209" spans="1:17">
      <c r="A209" s="7">
        <v>611</v>
      </c>
      <c r="B209" s="4" t="s">
        <v>202</v>
      </c>
      <c r="C209" s="15">
        <v>921577</v>
      </c>
      <c r="D209" s="11">
        <v>1258082</v>
      </c>
      <c r="E209" s="19">
        <v>29301</v>
      </c>
      <c r="F209" s="15">
        <v>3777</v>
      </c>
      <c r="G209" s="20">
        <v>35993</v>
      </c>
      <c r="H209" s="20">
        <v>0</v>
      </c>
      <c r="I209" s="20">
        <v>2103</v>
      </c>
      <c r="J209" s="20">
        <v>0</v>
      </c>
      <c r="K209" s="20">
        <v>0</v>
      </c>
      <c r="L209" s="20">
        <v>25534</v>
      </c>
      <c r="M209" s="20">
        <v>19338</v>
      </c>
      <c r="N209" s="20">
        <v>0</v>
      </c>
      <c r="P209" s="20"/>
      <c r="Q209" s="20"/>
    </row>
    <row r="210" spans="1:17">
      <c r="A210" s="7">
        <v>613</v>
      </c>
      <c r="B210" s="4" t="s">
        <v>203</v>
      </c>
      <c r="C210" s="15">
        <v>3927234</v>
      </c>
      <c r="D210" s="11">
        <v>4263191</v>
      </c>
      <c r="E210" s="19">
        <v>60788</v>
      </c>
      <c r="F210" s="15">
        <v>1820</v>
      </c>
      <c r="G210" s="20">
        <v>43906</v>
      </c>
      <c r="H210" s="20">
        <v>0</v>
      </c>
      <c r="I210" s="20">
        <v>4207</v>
      </c>
      <c r="J210" s="20">
        <v>0</v>
      </c>
      <c r="K210" s="20">
        <v>0</v>
      </c>
      <c r="L210" s="20">
        <v>13015</v>
      </c>
      <c r="M210" s="20">
        <v>24405</v>
      </c>
      <c r="N210" s="20">
        <v>0</v>
      </c>
      <c r="P210" s="20"/>
      <c r="Q210" s="20"/>
    </row>
    <row r="211" spans="1:17">
      <c r="A211" s="7">
        <v>614</v>
      </c>
      <c r="B211" s="4" t="s">
        <v>204</v>
      </c>
      <c r="C211" s="15">
        <v>1341615</v>
      </c>
      <c r="D211" s="11">
        <v>1735408</v>
      </c>
      <c r="E211" s="19">
        <v>21893</v>
      </c>
      <c r="F211" s="15">
        <v>0</v>
      </c>
      <c r="G211" s="20">
        <v>0</v>
      </c>
      <c r="H211" s="20">
        <v>0</v>
      </c>
      <c r="I211" s="20">
        <v>1774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P211" s="20"/>
      <c r="Q211" s="20"/>
    </row>
    <row r="212" spans="1:17">
      <c r="A212" s="7">
        <v>617</v>
      </c>
      <c r="B212" s="4" t="s">
        <v>205</v>
      </c>
      <c r="C212" s="15">
        <v>846840</v>
      </c>
      <c r="D212" s="11">
        <v>959206</v>
      </c>
      <c r="E212" s="19">
        <v>21099</v>
      </c>
      <c r="F212" s="15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P212" s="20"/>
      <c r="Q212" s="20"/>
    </row>
    <row r="213" spans="1:17">
      <c r="A213" s="7">
        <v>620</v>
      </c>
      <c r="B213" s="4" t="s">
        <v>206</v>
      </c>
      <c r="C213" s="15">
        <v>3401019</v>
      </c>
      <c r="D213" s="11">
        <v>3672792</v>
      </c>
      <c r="E213" s="19">
        <v>64077</v>
      </c>
      <c r="F213" s="15">
        <v>3784</v>
      </c>
      <c r="G213" s="20">
        <v>1586</v>
      </c>
      <c r="H213" s="20">
        <v>11000</v>
      </c>
      <c r="I213" s="20">
        <v>3259</v>
      </c>
      <c r="J213" s="20">
        <v>0</v>
      </c>
      <c r="K213" s="20">
        <v>0</v>
      </c>
      <c r="L213" s="20">
        <v>0</v>
      </c>
      <c r="M213" s="20">
        <v>8710</v>
      </c>
      <c r="N213" s="20">
        <v>0</v>
      </c>
      <c r="P213" s="20"/>
      <c r="Q213" s="20"/>
    </row>
    <row r="214" spans="1:17">
      <c r="A214" s="7">
        <v>622</v>
      </c>
      <c r="B214" s="4" t="s">
        <v>207</v>
      </c>
      <c r="C214" s="15">
        <v>33523293</v>
      </c>
      <c r="D214" s="11">
        <v>36814852</v>
      </c>
      <c r="E214" s="19">
        <v>688216</v>
      </c>
      <c r="F214" s="15">
        <v>5931</v>
      </c>
      <c r="G214" s="20">
        <v>25686</v>
      </c>
      <c r="H214" s="20">
        <v>0</v>
      </c>
      <c r="I214" s="20">
        <v>15136</v>
      </c>
      <c r="J214" s="20">
        <v>0</v>
      </c>
      <c r="K214" s="20">
        <v>0</v>
      </c>
      <c r="L214" s="20">
        <v>4137</v>
      </c>
      <c r="M214" s="20">
        <v>0</v>
      </c>
      <c r="N214" s="20">
        <v>0</v>
      </c>
      <c r="P214" s="20"/>
      <c r="Q214" s="20"/>
    </row>
    <row r="215" spans="1:17">
      <c r="A215" s="7">
        <v>626</v>
      </c>
      <c r="B215" s="4" t="s">
        <v>208</v>
      </c>
      <c r="C215" s="15">
        <v>4372242</v>
      </c>
      <c r="D215" s="11">
        <v>4781948</v>
      </c>
      <c r="E215" s="19">
        <v>77109</v>
      </c>
      <c r="F215" s="15">
        <v>9463</v>
      </c>
      <c r="G215" s="20">
        <v>75359</v>
      </c>
      <c r="H215" s="20">
        <v>0</v>
      </c>
      <c r="I215" s="20">
        <v>27385</v>
      </c>
      <c r="J215" s="20">
        <v>0</v>
      </c>
      <c r="K215" s="20">
        <v>0</v>
      </c>
      <c r="L215" s="20">
        <v>12264</v>
      </c>
      <c r="M215" s="20">
        <v>0</v>
      </c>
      <c r="N215" s="20">
        <v>0</v>
      </c>
      <c r="P215" s="20"/>
      <c r="Q215" s="20"/>
    </row>
    <row r="216" spans="1:17">
      <c r="A216" s="7">
        <v>627</v>
      </c>
      <c r="B216" s="4" t="s">
        <v>209</v>
      </c>
      <c r="C216" s="15">
        <v>3884432</v>
      </c>
      <c r="D216" s="11">
        <v>4470390</v>
      </c>
      <c r="E216" s="19">
        <v>79015</v>
      </c>
      <c r="F216" s="15">
        <v>0</v>
      </c>
      <c r="G216" s="20">
        <v>0</v>
      </c>
      <c r="H216" s="20">
        <v>25669</v>
      </c>
      <c r="I216" s="20">
        <v>4784</v>
      </c>
      <c r="J216" s="20">
        <v>0</v>
      </c>
      <c r="K216" s="20">
        <v>0</v>
      </c>
      <c r="L216" s="20">
        <v>0</v>
      </c>
      <c r="M216" s="20">
        <v>5979</v>
      </c>
      <c r="N216" s="20">
        <v>0</v>
      </c>
      <c r="P216" s="20"/>
      <c r="Q216" s="20"/>
    </row>
    <row r="217" spans="1:17">
      <c r="A217" s="7">
        <v>629</v>
      </c>
      <c r="B217" s="4" t="s">
        <v>210</v>
      </c>
      <c r="C217" s="15">
        <v>4591717</v>
      </c>
      <c r="D217" s="11">
        <v>5593763</v>
      </c>
      <c r="E217" s="19">
        <v>81499</v>
      </c>
      <c r="F217" s="15">
        <v>15931</v>
      </c>
      <c r="G217" s="20">
        <v>79456</v>
      </c>
      <c r="H217" s="20">
        <v>0</v>
      </c>
      <c r="I217" s="20">
        <v>44958</v>
      </c>
      <c r="J217" s="20">
        <v>0</v>
      </c>
      <c r="K217" s="20">
        <v>0</v>
      </c>
      <c r="L217" s="20">
        <v>30807</v>
      </c>
      <c r="M217" s="20">
        <v>401</v>
      </c>
      <c r="N217" s="20">
        <v>0</v>
      </c>
      <c r="P217" s="20"/>
      <c r="Q217" s="20"/>
    </row>
    <row r="218" spans="1:17">
      <c r="A218" s="7">
        <v>632</v>
      </c>
      <c r="B218" s="4" t="s">
        <v>211</v>
      </c>
      <c r="C218" s="15">
        <v>7084244</v>
      </c>
      <c r="D218" s="11">
        <v>7472983</v>
      </c>
      <c r="E218" s="19">
        <v>124583</v>
      </c>
      <c r="F218" s="15">
        <v>22730</v>
      </c>
      <c r="G218" s="20">
        <v>52678</v>
      </c>
      <c r="H218" s="20">
        <v>20500</v>
      </c>
      <c r="I218" s="20">
        <v>33600</v>
      </c>
      <c r="J218" s="20">
        <v>0</v>
      </c>
      <c r="K218" s="20">
        <v>0</v>
      </c>
      <c r="L218" s="20">
        <v>13601</v>
      </c>
      <c r="M218" s="20">
        <v>28760</v>
      </c>
      <c r="N218" s="20">
        <v>0</v>
      </c>
      <c r="P218" s="20"/>
      <c r="Q218" s="20"/>
    </row>
    <row r="219" spans="1:17">
      <c r="A219" s="7">
        <v>637</v>
      </c>
      <c r="B219" s="4" t="s">
        <v>212</v>
      </c>
      <c r="C219" s="15">
        <v>46975529</v>
      </c>
      <c r="D219" s="11">
        <v>44201176</v>
      </c>
      <c r="E219" s="19">
        <v>171557</v>
      </c>
      <c r="F219" s="15">
        <v>19579</v>
      </c>
      <c r="G219" s="20">
        <v>48526</v>
      </c>
      <c r="H219" s="20">
        <v>23400</v>
      </c>
      <c r="I219" s="20">
        <v>42088</v>
      </c>
      <c r="J219" s="20">
        <v>0</v>
      </c>
      <c r="K219" s="20">
        <v>0</v>
      </c>
      <c r="L219" s="20">
        <v>0</v>
      </c>
      <c r="M219" s="20">
        <v>4065</v>
      </c>
      <c r="N219" s="20">
        <v>0</v>
      </c>
      <c r="P219" s="20"/>
      <c r="Q219" s="20"/>
    </row>
    <row r="220" spans="1:17">
      <c r="A220" s="7">
        <v>638</v>
      </c>
      <c r="B220" s="4" t="s">
        <v>213</v>
      </c>
      <c r="C220" s="15">
        <v>892873</v>
      </c>
      <c r="D220" s="11">
        <v>832488</v>
      </c>
      <c r="E220" s="19">
        <v>10187</v>
      </c>
      <c r="F220" s="15">
        <v>0</v>
      </c>
      <c r="G220" s="20">
        <v>0</v>
      </c>
      <c r="H220" s="20">
        <v>0</v>
      </c>
      <c r="I220" s="20">
        <v>4597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P220" s="20"/>
      <c r="Q220" s="20"/>
    </row>
    <row r="221" spans="1:17">
      <c r="A221" s="7">
        <v>642</v>
      </c>
      <c r="B221" s="4" t="s">
        <v>214</v>
      </c>
      <c r="C221" s="15">
        <v>14798475</v>
      </c>
      <c r="D221" s="11">
        <v>14938533</v>
      </c>
      <c r="E221" s="19">
        <v>485260</v>
      </c>
      <c r="F221" s="15">
        <v>5111</v>
      </c>
      <c r="G221" s="20">
        <v>16829</v>
      </c>
      <c r="H221" s="20">
        <v>31000</v>
      </c>
      <c r="I221" s="20">
        <v>8413</v>
      </c>
      <c r="J221" s="20">
        <v>0</v>
      </c>
      <c r="K221" s="20">
        <v>0</v>
      </c>
      <c r="L221" s="20">
        <v>14285</v>
      </c>
      <c r="M221" s="20">
        <v>6693</v>
      </c>
      <c r="N221" s="20">
        <v>0</v>
      </c>
      <c r="P221" s="20"/>
      <c r="Q221" s="20"/>
    </row>
    <row r="222" spans="1:17">
      <c r="A222" s="7">
        <v>654</v>
      </c>
      <c r="B222" s="4" t="s">
        <v>215</v>
      </c>
      <c r="C222" s="15">
        <v>2775944</v>
      </c>
      <c r="D222" s="11">
        <v>3012530</v>
      </c>
      <c r="E222" s="19">
        <v>179779</v>
      </c>
      <c r="F222" s="15">
        <v>9618</v>
      </c>
      <c r="G222" s="20">
        <v>87704</v>
      </c>
      <c r="H222" s="20">
        <v>15000</v>
      </c>
      <c r="I222" s="20">
        <v>16841</v>
      </c>
      <c r="J222" s="20">
        <v>0</v>
      </c>
      <c r="K222" s="20">
        <v>0</v>
      </c>
      <c r="L222" s="20">
        <v>27880</v>
      </c>
      <c r="M222" s="20">
        <v>87158</v>
      </c>
      <c r="N222" s="20">
        <v>0</v>
      </c>
      <c r="P222" s="20"/>
      <c r="Q222" s="20"/>
    </row>
    <row r="223" spans="1:17">
      <c r="A223" s="7">
        <v>664</v>
      </c>
      <c r="B223" s="4" t="s">
        <v>216</v>
      </c>
      <c r="C223" s="15">
        <v>8829709</v>
      </c>
      <c r="D223" s="11">
        <v>10650977</v>
      </c>
      <c r="E223" s="19">
        <v>7568</v>
      </c>
      <c r="F223" s="15">
        <v>8615</v>
      </c>
      <c r="G223" s="20">
        <v>201513</v>
      </c>
      <c r="H223" s="20">
        <v>143300</v>
      </c>
      <c r="I223" s="20">
        <v>49972</v>
      </c>
      <c r="J223" s="20">
        <v>0</v>
      </c>
      <c r="K223" s="20">
        <v>0</v>
      </c>
      <c r="L223" s="20">
        <v>67917</v>
      </c>
      <c r="M223" s="20">
        <v>164533</v>
      </c>
      <c r="N223" s="20">
        <v>0</v>
      </c>
      <c r="P223" s="20"/>
      <c r="Q223" s="20"/>
    </row>
    <row r="224" spans="1:17">
      <c r="A224" s="7">
        <v>668</v>
      </c>
      <c r="B224" s="4" t="s">
        <v>217</v>
      </c>
      <c r="C224" s="15">
        <v>3025740</v>
      </c>
      <c r="D224" s="11">
        <v>3571479</v>
      </c>
      <c r="E224" s="19">
        <v>57150</v>
      </c>
      <c r="F224" s="15">
        <v>8107</v>
      </c>
      <c r="G224" s="20">
        <v>5171</v>
      </c>
      <c r="H224" s="20">
        <v>0</v>
      </c>
      <c r="I224" s="20">
        <v>4013</v>
      </c>
      <c r="J224" s="20">
        <v>0</v>
      </c>
      <c r="K224" s="20">
        <v>0</v>
      </c>
      <c r="L224" s="20">
        <v>0</v>
      </c>
      <c r="M224" s="20">
        <v>88321</v>
      </c>
      <c r="N224" s="20">
        <v>0</v>
      </c>
      <c r="P224" s="20"/>
      <c r="Q224" s="20"/>
    </row>
    <row r="225" spans="1:17">
      <c r="A225" s="7">
        <v>677</v>
      </c>
      <c r="B225" s="4" t="s">
        <v>218</v>
      </c>
      <c r="C225" s="15">
        <v>4222991</v>
      </c>
      <c r="D225" s="11">
        <v>4267780</v>
      </c>
      <c r="E225" s="19">
        <v>111292</v>
      </c>
      <c r="F225" s="15">
        <v>3595</v>
      </c>
      <c r="G225" s="20">
        <v>42984</v>
      </c>
      <c r="H225" s="20">
        <v>25918</v>
      </c>
      <c r="I225" s="20">
        <v>25788</v>
      </c>
      <c r="J225" s="20">
        <v>0</v>
      </c>
      <c r="K225" s="20">
        <v>0</v>
      </c>
      <c r="L225" s="20">
        <v>17632</v>
      </c>
      <c r="M225" s="20">
        <v>94312</v>
      </c>
      <c r="N225" s="20">
        <v>0</v>
      </c>
      <c r="P225" s="20"/>
      <c r="Q225" s="20"/>
    </row>
    <row r="226" spans="1:17">
      <c r="A226" s="7">
        <v>678</v>
      </c>
      <c r="B226" s="4" t="s">
        <v>219</v>
      </c>
      <c r="C226" s="15">
        <v>923589</v>
      </c>
      <c r="D226" s="11">
        <v>1261558</v>
      </c>
      <c r="E226" s="19">
        <v>39161</v>
      </c>
      <c r="F226" s="15">
        <v>1606</v>
      </c>
      <c r="G226" s="20">
        <v>10302</v>
      </c>
      <c r="H226" s="20">
        <v>35500</v>
      </c>
      <c r="I226" s="20">
        <v>10187</v>
      </c>
      <c r="J226" s="20">
        <v>0</v>
      </c>
      <c r="K226" s="20">
        <v>0</v>
      </c>
      <c r="L226" s="20">
        <v>2943</v>
      </c>
      <c r="M226" s="20">
        <v>161303</v>
      </c>
      <c r="N226" s="20">
        <v>0</v>
      </c>
      <c r="P226" s="20"/>
      <c r="Q226" s="20"/>
    </row>
    <row r="227" spans="1:17">
      <c r="A227" s="7">
        <v>687</v>
      </c>
      <c r="B227" s="4" t="s">
        <v>220</v>
      </c>
      <c r="C227" s="15">
        <v>17782945</v>
      </c>
      <c r="D227" s="11">
        <v>19082042</v>
      </c>
      <c r="E227" s="19">
        <v>335942</v>
      </c>
      <c r="F227" s="15">
        <v>9643</v>
      </c>
      <c r="G227" s="20">
        <v>70056</v>
      </c>
      <c r="H227" s="20">
        <v>31300</v>
      </c>
      <c r="I227" s="20">
        <v>35660</v>
      </c>
      <c r="J227" s="20">
        <v>0</v>
      </c>
      <c r="K227" s="20">
        <v>0</v>
      </c>
      <c r="L227" s="20">
        <v>18627</v>
      </c>
      <c r="M227" s="20">
        <v>45656</v>
      </c>
      <c r="N227" s="20">
        <v>0</v>
      </c>
      <c r="P227" s="20"/>
      <c r="Q227" s="20"/>
    </row>
    <row r="228" spans="1:17">
      <c r="A228" s="7">
        <v>689</v>
      </c>
      <c r="B228" s="4" t="s">
        <v>221</v>
      </c>
      <c r="C228" s="15">
        <v>982244</v>
      </c>
      <c r="D228" s="11">
        <v>1551865</v>
      </c>
      <c r="E228" s="19">
        <v>33485</v>
      </c>
      <c r="F228" s="15">
        <v>2247</v>
      </c>
      <c r="G228" s="20">
        <v>22083</v>
      </c>
      <c r="H228" s="20">
        <v>0</v>
      </c>
      <c r="I228" s="20">
        <v>4700</v>
      </c>
      <c r="J228" s="20">
        <v>0</v>
      </c>
      <c r="K228" s="20">
        <v>0</v>
      </c>
      <c r="L228" s="20">
        <v>976</v>
      </c>
      <c r="M228" s="20">
        <v>0</v>
      </c>
      <c r="N228" s="20">
        <v>0</v>
      </c>
      <c r="P228" s="20"/>
      <c r="Q228" s="20"/>
    </row>
    <row r="229" spans="1:17">
      <c r="A229" s="7">
        <v>703</v>
      </c>
      <c r="B229" s="4" t="s">
        <v>222</v>
      </c>
      <c r="C229" s="15">
        <v>2561583</v>
      </c>
      <c r="D229" s="11">
        <v>2977272</v>
      </c>
      <c r="E229" s="19">
        <v>51846</v>
      </c>
      <c r="F229" s="15">
        <v>16510</v>
      </c>
      <c r="G229" s="20">
        <v>108083</v>
      </c>
      <c r="H229" s="20">
        <v>217700</v>
      </c>
      <c r="I229" s="20">
        <v>18828</v>
      </c>
      <c r="J229" s="20">
        <v>0</v>
      </c>
      <c r="K229" s="20">
        <v>0</v>
      </c>
      <c r="L229" s="20">
        <v>27335</v>
      </c>
      <c r="M229" s="20">
        <v>61980</v>
      </c>
      <c r="N229" s="20">
        <v>0</v>
      </c>
      <c r="P229" s="20"/>
      <c r="Q229" s="20"/>
    </row>
    <row r="230" spans="1:17">
      <c r="A230" s="7">
        <v>707</v>
      </c>
      <c r="B230" s="4" t="s">
        <v>223</v>
      </c>
      <c r="C230" s="15">
        <v>999286</v>
      </c>
      <c r="D230" s="11">
        <v>1329210</v>
      </c>
      <c r="E230" s="19">
        <v>29402</v>
      </c>
      <c r="F230" s="15">
        <v>154</v>
      </c>
      <c r="G230" s="20">
        <v>0</v>
      </c>
      <c r="H230" s="20">
        <v>5250</v>
      </c>
      <c r="I230" s="20">
        <v>4700</v>
      </c>
      <c r="J230" s="20">
        <v>0</v>
      </c>
      <c r="K230" s="20">
        <v>0</v>
      </c>
      <c r="L230" s="20">
        <v>1869</v>
      </c>
      <c r="M230" s="20">
        <v>210</v>
      </c>
      <c r="N230" s="20">
        <v>0</v>
      </c>
      <c r="P230" s="20"/>
      <c r="Q230" s="20"/>
    </row>
    <row r="231" spans="1:17">
      <c r="A231" s="7">
        <v>715</v>
      </c>
      <c r="B231" s="4" t="s">
        <v>224</v>
      </c>
      <c r="C231" s="15">
        <v>14093568</v>
      </c>
      <c r="D231" s="11">
        <v>15217556</v>
      </c>
      <c r="E231" s="19">
        <v>261164</v>
      </c>
      <c r="F231" s="15">
        <v>11066</v>
      </c>
      <c r="G231" s="20">
        <v>49962</v>
      </c>
      <c r="H231" s="20">
        <v>15513</v>
      </c>
      <c r="I231" s="20">
        <v>19955</v>
      </c>
      <c r="J231" s="20">
        <v>29667</v>
      </c>
      <c r="K231" s="20">
        <v>0</v>
      </c>
      <c r="L231" s="20">
        <v>3834</v>
      </c>
      <c r="M231" s="20">
        <v>18745</v>
      </c>
      <c r="N231" s="20">
        <v>0</v>
      </c>
      <c r="P231" s="20"/>
      <c r="Q231" s="20"/>
    </row>
    <row r="232" spans="1:17">
      <c r="A232" s="7">
        <v>716</v>
      </c>
      <c r="B232" s="4" t="s">
        <v>225</v>
      </c>
      <c r="C232" s="15">
        <v>3844418</v>
      </c>
      <c r="D232" s="11">
        <v>4913824</v>
      </c>
      <c r="E232" s="19">
        <v>70297</v>
      </c>
      <c r="F232" s="15">
        <v>9598</v>
      </c>
      <c r="G232" s="20">
        <v>58677</v>
      </c>
      <c r="H232" s="20">
        <v>0</v>
      </c>
      <c r="I232" s="20">
        <v>27014</v>
      </c>
      <c r="J232" s="20">
        <v>0</v>
      </c>
      <c r="K232" s="20">
        <v>0</v>
      </c>
      <c r="L232" s="20">
        <v>614</v>
      </c>
      <c r="M232" s="20">
        <v>86154</v>
      </c>
      <c r="N232" s="20">
        <v>0</v>
      </c>
      <c r="P232" s="20"/>
      <c r="Q232" s="20"/>
    </row>
    <row r="233" spans="1:17">
      <c r="A233" s="7">
        <v>717</v>
      </c>
      <c r="B233" s="4" t="s">
        <v>226</v>
      </c>
      <c r="C233" s="15">
        <v>2272536</v>
      </c>
      <c r="D233" s="11">
        <v>2944494</v>
      </c>
      <c r="E233" s="19">
        <v>63723</v>
      </c>
      <c r="F233" s="15">
        <v>5676</v>
      </c>
      <c r="G233" s="20">
        <v>3256</v>
      </c>
      <c r="H233" s="20">
        <v>4500</v>
      </c>
      <c r="I233" s="20">
        <v>16986</v>
      </c>
      <c r="J233" s="20">
        <v>0</v>
      </c>
      <c r="K233" s="20">
        <v>0</v>
      </c>
      <c r="L233" s="20">
        <v>681</v>
      </c>
      <c r="M233" s="20">
        <v>35896</v>
      </c>
      <c r="N233" s="20">
        <v>0</v>
      </c>
      <c r="P233" s="20"/>
      <c r="Q233" s="20"/>
    </row>
    <row r="234" spans="1:17">
      <c r="A234" s="7">
        <v>718</v>
      </c>
      <c r="B234" s="4" t="s">
        <v>227</v>
      </c>
      <c r="C234" s="15">
        <v>24921226</v>
      </c>
      <c r="D234" s="11">
        <v>28673313</v>
      </c>
      <c r="E234" s="19">
        <v>385835</v>
      </c>
      <c r="F234" s="15">
        <v>17556</v>
      </c>
      <c r="G234" s="20">
        <v>93888</v>
      </c>
      <c r="H234" s="20">
        <v>42054</v>
      </c>
      <c r="I234" s="20">
        <v>43622</v>
      </c>
      <c r="J234" s="20">
        <v>0</v>
      </c>
      <c r="K234" s="20">
        <v>0</v>
      </c>
      <c r="L234" s="20">
        <v>54418</v>
      </c>
      <c r="M234" s="20">
        <v>58048</v>
      </c>
      <c r="N234" s="20">
        <v>0</v>
      </c>
      <c r="P234" s="20"/>
      <c r="Q234" s="20"/>
    </row>
    <row r="235" spans="1:17">
      <c r="A235" s="7">
        <v>733</v>
      </c>
      <c r="B235" s="4" t="s">
        <v>228</v>
      </c>
      <c r="C235" s="15">
        <v>1197093</v>
      </c>
      <c r="D235" s="11">
        <v>1558584</v>
      </c>
      <c r="E235" s="19">
        <v>37552</v>
      </c>
      <c r="F235" s="15">
        <v>1589</v>
      </c>
      <c r="G235" s="20">
        <v>977</v>
      </c>
      <c r="H235" s="20">
        <v>6000</v>
      </c>
      <c r="I235" s="20">
        <v>9760</v>
      </c>
      <c r="J235" s="20">
        <v>0</v>
      </c>
      <c r="K235" s="20">
        <v>0</v>
      </c>
      <c r="L235" s="20">
        <v>0</v>
      </c>
      <c r="M235" s="20">
        <v>1240</v>
      </c>
      <c r="N235" s="20">
        <v>0</v>
      </c>
      <c r="P235" s="20"/>
      <c r="Q235" s="20"/>
    </row>
    <row r="236" spans="1:17">
      <c r="A236" s="7">
        <v>736</v>
      </c>
      <c r="B236" s="4" t="s">
        <v>229</v>
      </c>
      <c r="C236" s="15">
        <v>5352656</v>
      </c>
      <c r="D236" s="11">
        <v>6040190</v>
      </c>
      <c r="E236" s="19">
        <v>70261</v>
      </c>
      <c r="F236" s="15">
        <v>10674</v>
      </c>
      <c r="G236" s="20">
        <v>84277</v>
      </c>
      <c r="H236" s="20">
        <v>62779</v>
      </c>
      <c r="I236" s="20">
        <v>22812</v>
      </c>
      <c r="J236" s="20">
        <v>0</v>
      </c>
      <c r="K236" s="20">
        <v>0</v>
      </c>
      <c r="L236" s="20">
        <v>6794</v>
      </c>
      <c r="M236" s="20">
        <v>19400</v>
      </c>
      <c r="N236" s="20">
        <v>0</v>
      </c>
      <c r="P236" s="20"/>
      <c r="Q236" s="20"/>
    </row>
    <row r="237" spans="1:17">
      <c r="A237" s="7">
        <v>737</v>
      </c>
      <c r="B237" s="4" t="s">
        <v>230</v>
      </c>
      <c r="C237" s="15">
        <v>7664237</v>
      </c>
      <c r="D237" s="11">
        <v>8197522</v>
      </c>
      <c r="E237" s="19">
        <v>111984</v>
      </c>
      <c r="F237" s="15">
        <v>9969</v>
      </c>
      <c r="G237" s="20">
        <v>60456</v>
      </c>
      <c r="H237" s="20">
        <v>30050</v>
      </c>
      <c r="I237" s="20">
        <v>13928</v>
      </c>
      <c r="J237" s="20">
        <v>0</v>
      </c>
      <c r="K237" s="20">
        <v>0</v>
      </c>
      <c r="L237" s="20">
        <v>13863</v>
      </c>
      <c r="M237" s="20">
        <v>27080</v>
      </c>
      <c r="N237" s="20">
        <v>0</v>
      </c>
      <c r="P237" s="20"/>
      <c r="Q237" s="20"/>
    </row>
    <row r="238" spans="1:17">
      <c r="A238" s="7">
        <v>738</v>
      </c>
      <c r="B238" s="4" t="s">
        <v>231</v>
      </c>
      <c r="C238" s="15">
        <v>1104967</v>
      </c>
      <c r="D238" s="11">
        <v>1521737</v>
      </c>
      <c r="E238" s="19">
        <v>10742</v>
      </c>
      <c r="F238" s="15">
        <v>8473</v>
      </c>
      <c r="G238" s="20">
        <v>4071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13154</v>
      </c>
      <c r="N238" s="20">
        <v>0</v>
      </c>
      <c r="P238" s="20"/>
      <c r="Q238" s="20"/>
    </row>
    <row r="239" spans="1:17">
      <c r="A239" s="7">
        <v>743</v>
      </c>
      <c r="B239" s="4" t="s">
        <v>232</v>
      </c>
      <c r="C239" s="15">
        <v>2409778</v>
      </c>
      <c r="D239" s="11">
        <v>2906055</v>
      </c>
      <c r="E239" s="19">
        <v>23323</v>
      </c>
      <c r="F239" s="15">
        <v>2861</v>
      </c>
      <c r="G239" s="20">
        <v>24110</v>
      </c>
      <c r="H239" s="20">
        <v>0</v>
      </c>
      <c r="I239" s="20">
        <v>4700</v>
      </c>
      <c r="J239" s="20">
        <v>0</v>
      </c>
      <c r="K239" s="20">
        <v>0</v>
      </c>
      <c r="L239" s="20">
        <v>1672</v>
      </c>
      <c r="M239" s="20">
        <v>123391</v>
      </c>
      <c r="N239" s="20">
        <v>0</v>
      </c>
      <c r="P239" s="20"/>
      <c r="Q239" s="20"/>
    </row>
    <row r="240" spans="1:17">
      <c r="A240" s="7">
        <v>744</v>
      </c>
      <c r="B240" s="4" t="s">
        <v>233</v>
      </c>
      <c r="C240" s="15">
        <v>816088</v>
      </c>
      <c r="D240" s="11">
        <v>996498</v>
      </c>
      <c r="E240" s="19">
        <v>19985</v>
      </c>
      <c r="F240" s="15">
        <v>576</v>
      </c>
      <c r="G240" s="20">
        <v>8369</v>
      </c>
      <c r="H240" s="20">
        <v>0</v>
      </c>
      <c r="I240" s="20">
        <v>2573</v>
      </c>
      <c r="J240" s="20">
        <v>0</v>
      </c>
      <c r="K240" s="20">
        <v>0</v>
      </c>
      <c r="L240" s="20">
        <v>7969</v>
      </c>
      <c r="M240" s="20">
        <v>0</v>
      </c>
      <c r="N240" s="20">
        <v>0</v>
      </c>
      <c r="P240" s="20"/>
      <c r="Q240" s="20"/>
    </row>
    <row r="241" spans="1:17">
      <c r="A241" s="7">
        <v>748</v>
      </c>
      <c r="B241" s="4" t="s">
        <v>234</v>
      </c>
      <c r="C241" s="15">
        <v>23285764</v>
      </c>
      <c r="D241" s="11">
        <v>24988195</v>
      </c>
      <c r="E241" s="19">
        <v>564772</v>
      </c>
      <c r="F241" s="15">
        <v>12839</v>
      </c>
      <c r="G241" s="20">
        <v>112533</v>
      </c>
      <c r="H241" s="20">
        <v>366000</v>
      </c>
      <c r="I241" s="20">
        <v>111171</v>
      </c>
      <c r="J241" s="20">
        <v>0</v>
      </c>
      <c r="K241" s="20">
        <v>0</v>
      </c>
      <c r="L241" s="20">
        <v>23701</v>
      </c>
      <c r="M241" s="20">
        <v>81563</v>
      </c>
      <c r="N241" s="20">
        <v>0</v>
      </c>
      <c r="P241" s="20"/>
      <c r="Q241" s="20"/>
    </row>
    <row r="242" spans="1:17">
      <c r="A242" s="7">
        <v>753</v>
      </c>
      <c r="B242" s="4" t="s">
        <v>235</v>
      </c>
      <c r="C242" s="15">
        <v>4979430</v>
      </c>
      <c r="D242" s="11">
        <v>5955192</v>
      </c>
      <c r="E242" s="19">
        <v>55329</v>
      </c>
      <c r="F242" s="15">
        <v>694</v>
      </c>
      <c r="G242" s="20">
        <v>21542</v>
      </c>
      <c r="H242" s="20">
        <v>8971</v>
      </c>
      <c r="I242" s="20">
        <v>10285</v>
      </c>
      <c r="J242" s="20">
        <v>0</v>
      </c>
      <c r="K242" s="20">
        <v>0</v>
      </c>
      <c r="L242" s="20">
        <v>2822</v>
      </c>
      <c r="M242" s="20">
        <v>10469</v>
      </c>
      <c r="N242" s="20">
        <v>0</v>
      </c>
      <c r="P242" s="20"/>
      <c r="Q242" s="20"/>
    </row>
    <row r="243" spans="1:17">
      <c r="A243" s="7">
        <v>755</v>
      </c>
      <c r="B243" s="4" t="s">
        <v>236</v>
      </c>
      <c r="C243" s="15">
        <v>1104360</v>
      </c>
      <c r="D243" s="11">
        <v>1170340</v>
      </c>
      <c r="E243" s="19">
        <v>26394</v>
      </c>
      <c r="F243" s="15">
        <v>0</v>
      </c>
      <c r="G243" s="20">
        <v>0</v>
      </c>
      <c r="H243" s="20">
        <v>0</v>
      </c>
      <c r="I243" s="20">
        <v>8174</v>
      </c>
      <c r="J243" s="20">
        <v>0</v>
      </c>
      <c r="K243" s="20">
        <v>0</v>
      </c>
      <c r="L243" s="20">
        <v>9864</v>
      </c>
      <c r="M243" s="20">
        <v>25215</v>
      </c>
      <c r="N243" s="20">
        <v>0</v>
      </c>
      <c r="P243" s="20"/>
      <c r="Q243" s="20"/>
    </row>
    <row r="244" spans="1:17">
      <c r="A244" s="7">
        <v>756</v>
      </c>
      <c r="B244" s="4" t="s">
        <v>237</v>
      </c>
      <c r="C244" s="15">
        <v>4265921</v>
      </c>
      <c r="D244" s="11">
        <v>4613065</v>
      </c>
      <c r="E244" s="19">
        <v>40348</v>
      </c>
      <c r="F244" s="15">
        <v>5758</v>
      </c>
      <c r="G244" s="20">
        <v>43358</v>
      </c>
      <c r="H244" s="20">
        <v>75000</v>
      </c>
      <c r="I244" s="20">
        <v>17889</v>
      </c>
      <c r="J244" s="20">
        <v>0</v>
      </c>
      <c r="K244" s="20">
        <v>0</v>
      </c>
      <c r="L244" s="20">
        <v>2002</v>
      </c>
      <c r="M244" s="20">
        <v>132065</v>
      </c>
      <c r="N244" s="20">
        <v>0</v>
      </c>
      <c r="P244" s="20"/>
      <c r="Q244" s="20"/>
    </row>
    <row r="245" spans="1:17">
      <c r="A245" s="7">
        <v>757</v>
      </c>
      <c r="B245" s="4" t="s">
        <v>238</v>
      </c>
      <c r="C245" s="15">
        <v>5510310</v>
      </c>
      <c r="D245" s="11">
        <v>5692496</v>
      </c>
      <c r="E245" s="19">
        <v>104233</v>
      </c>
      <c r="F245" s="15">
        <v>6880</v>
      </c>
      <c r="G245" s="20">
        <v>15074</v>
      </c>
      <c r="H245" s="20">
        <v>29823</v>
      </c>
      <c r="I245" s="20">
        <v>21282</v>
      </c>
      <c r="J245" s="20">
        <v>0</v>
      </c>
      <c r="K245" s="20">
        <v>0</v>
      </c>
      <c r="L245" s="20">
        <v>1084</v>
      </c>
      <c r="M245" s="20">
        <v>34631</v>
      </c>
      <c r="N245" s="20">
        <v>0</v>
      </c>
      <c r="P245" s="20"/>
      <c r="Q245" s="20"/>
    </row>
    <row r="246" spans="1:17">
      <c r="A246" s="7">
        <v>758</v>
      </c>
      <c r="B246" s="4" t="s">
        <v>239</v>
      </c>
      <c r="C246" s="15">
        <v>62476949</v>
      </c>
      <c r="D246" s="11">
        <v>69089429</v>
      </c>
      <c r="E246" s="19">
        <v>1874378</v>
      </c>
      <c r="F246" s="15">
        <v>13344</v>
      </c>
      <c r="G246" s="20">
        <v>60076</v>
      </c>
      <c r="H246" s="20">
        <v>54603</v>
      </c>
      <c r="I246" s="20">
        <v>119225</v>
      </c>
      <c r="J246" s="20">
        <v>0</v>
      </c>
      <c r="K246" s="20">
        <v>0</v>
      </c>
      <c r="L246" s="20">
        <v>0</v>
      </c>
      <c r="M246" s="20">
        <v>188068</v>
      </c>
      <c r="N246" s="20">
        <v>0</v>
      </c>
      <c r="P246" s="20"/>
      <c r="Q246" s="20"/>
    </row>
    <row r="247" spans="1:17">
      <c r="A247" s="7">
        <v>762</v>
      </c>
      <c r="B247" s="4" t="s">
        <v>240</v>
      </c>
      <c r="C247" s="15">
        <v>5345867</v>
      </c>
      <c r="D247" s="11">
        <v>5640031</v>
      </c>
      <c r="E247" s="19">
        <v>119841</v>
      </c>
      <c r="F247" s="15">
        <v>902</v>
      </c>
      <c r="G247" s="20">
        <v>27293</v>
      </c>
      <c r="H247" s="20">
        <v>0</v>
      </c>
      <c r="I247" s="20">
        <v>16560</v>
      </c>
      <c r="J247" s="20">
        <v>0</v>
      </c>
      <c r="K247" s="20">
        <v>0</v>
      </c>
      <c r="L247" s="20">
        <v>9472</v>
      </c>
      <c r="M247" s="20">
        <v>163376</v>
      </c>
      <c r="N247" s="20">
        <v>0</v>
      </c>
      <c r="P247" s="20"/>
      <c r="Q247" s="20"/>
    </row>
    <row r="248" spans="1:17">
      <c r="A248" s="7">
        <v>765</v>
      </c>
      <c r="B248" s="4" t="s">
        <v>241</v>
      </c>
      <c r="C248" s="15">
        <v>6396882</v>
      </c>
      <c r="D248" s="11">
        <v>6590287</v>
      </c>
      <c r="E248" s="19">
        <v>162009</v>
      </c>
      <c r="F248" s="15">
        <v>9127</v>
      </c>
      <c r="G248" s="20">
        <v>63669</v>
      </c>
      <c r="H248" s="20">
        <v>45000</v>
      </c>
      <c r="I248" s="20">
        <v>18447</v>
      </c>
      <c r="J248" s="20">
        <v>0</v>
      </c>
      <c r="K248" s="20">
        <v>0</v>
      </c>
      <c r="L248" s="20">
        <v>29232</v>
      </c>
      <c r="M248" s="20">
        <v>51506</v>
      </c>
      <c r="N248" s="20">
        <v>0</v>
      </c>
      <c r="P248" s="20"/>
      <c r="Q248" s="20"/>
    </row>
    <row r="249" spans="1:17">
      <c r="A249" s="7">
        <v>766</v>
      </c>
      <c r="B249" s="4" t="s">
        <v>242</v>
      </c>
      <c r="C249" s="15">
        <v>3761041</v>
      </c>
      <c r="D249" s="11">
        <v>4045533</v>
      </c>
      <c r="E249" s="19">
        <v>89085</v>
      </c>
      <c r="F249" s="15">
        <v>2996</v>
      </c>
      <c r="G249" s="20">
        <v>8187</v>
      </c>
      <c r="H249" s="20">
        <v>0</v>
      </c>
      <c r="I249" s="20">
        <v>0</v>
      </c>
      <c r="J249" s="20">
        <v>0</v>
      </c>
      <c r="K249" s="20">
        <v>16488</v>
      </c>
      <c r="L249" s="20">
        <v>32820</v>
      </c>
      <c r="M249" s="20">
        <v>1489</v>
      </c>
      <c r="N249" s="20">
        <v>0</v>
      </c>
      <c r="P249" s="20"/>
      <c r="Q249" s="20"/>
    </row>
    <row r="250" spans="1:17">
      <c r="A250" s="7">
        <v>770</v>
      </c>
      <c r="B250" s="4" t="s">
        <v>243</v>
      </c>
      <c r="C250" s="15">
        <v>1581116</v>
      </c>
      <c r="D250" s="11">
        <v>1880597</v>
      </c>
      <c r="E250" s="19">
        <v>11779</v>
      </c>
      <c r="F250" s="15">
        <v>2815</v>
      </c>
      <c r="G250" s="20">
        <v>8176</v>
      </c>
      <c r="H250" s="20">
        <v>3180</v>
      </c>
      <c r="I250" s="20">
        <v>10512</v>
      </c>
      <c r="J250" s="20">
        <v>0</v>
      </c>
      <c r="K250" s="20">
        <v>0</v>
      </c>
      <c r="L250" s="20">
        <v>9688</v>
      </c>
      <c r="M250" s="20">
        <v>83210</v>
      </c>
      <c r="N250" s="20">
        <v>0</v>
      </c>
      <c r="P250" s="20"/>
      <c r="Q250" s="20"/>
    </row>
    <row r="251" spans="1:17">
      <c r="A251" s="7">
        <v>772</v>
      </c>
      <c r="B251" s="4" t="s">
        <v>244</v>
      </c>
      <c r="C251" s="15">
        <v>93757353</v>
      </c>
      <c r="D251" s="11">
        <v>99562435</v>
      </c>
      <c r="E251" s="19">
        <v>-476817</v>
      </c>
      <c r="F251" s="15">
        <v>179534</v>
      </c>
      <c r="G251" s="20">
        <v>603669</v>
      </c>
      <c r="H251" s="20">
        <v>331849</v>
      </c>
      <c r="I251" s="20">
        <v>0</v>
      </c>
      <c r="J251" s="20">
        <v>0</v>
      </c>
      <c r="K251" s="20">
        <v>0</v>
      </c>
      <c r="L251" s="20">
        <v>109972</v>
      </c>
      <c r="M251" s="20">
        <v>746457</v>
      </c>
      <c r="N251" s="20">
        <v>0</v>
      </c>
      <c r="P251" s="20"/>
      <c r="Q251" s="20"/>
    </row>
    <row r="252" spans="1:17">
      <c r="A252" s="7">
        <v>777</v>
      </c>
      <c r="B252" s="4" t="s">
        <v>245</v>
      </c>
      <c r="C252" s="15">
        <v>8945557</v>
      </c>
      <c r="D252" s="11">
        <v>9256961</v>
      </c>
      <c r="E252" s="19">
        <v>220392</v>
      </c>
      <c r="F252" s="15">
        <v>4939</v>
      </c>
      <c r="G252" s="20">
        <v>34894</v>
      </c>
      <c r="H252" s="20">
        <v>9500</v>
      </c>
      <c r="I252" s="20">
        <v>32491</v>
      </c>
      <c r="J252" s="20">
        <v>0</v>
      </c>
      <c r="K252" s="20">
        <v>0</v>
      </c>
      <c r="L252" s="20">
        <v>25013</v>
      </c>
      <c r="M252" s="20">
        <v>8559</v>
      </c>
      <c r="N252" s="20">
        <v>0</v>
      </c>
      <c r="P252" s="20"/>
      <c r="Q252" s="20"/>
    </row>
    <row r="253" spans="1:17">
      <c r="A253" s="7">
        <v>779</v>
      </c>
      <c r="B253" s="4" t="s">
        <v>246</v>
      </c>
      <c r="C253" s="15">
        <v>4117770</v>
      </c>
      <c r="D253" s="11">
        <v>4427268</v>
      </c>
      <c r="E253" s="19">
        <v>104591</v>
      </c>
      <c r="F253" s="15">
        <v>6879</v>
      </c>
      <c r="G253" s="20">
        <v>33578</v>
      </c>
      <c r="H253" s="20">
        <v>8000</v>
      </c>
      <c r="I253" s="20">
        <v>21565</v>
      </c>
      <c r="J253" s="20">
        <v>8901</v>
      </c>
      <c r="K253" s="20">
        <v>3113</v>
      </c>
      <c r="L253" s="20">
        <v>12858</v>
      </c>
      <c r="M253" s="20">
        <v>603</v>
      </c>
      <c r="N253" s="20">
        <v>8715</v>
      </c>
      <c r="P253" s="20"/>
      <c r="Q253" s="20"/>
    </row>
    <row r="254" spans="1:17">
      <c r="A254" s="7">
        <v>784</v>
      </c>
      <c r="B254" s="4" t="s">
        <v>247</v>
      </c>
      <c r="C254" s="15">
        <v>5043598</v>
      </c>
      <c r="D254" s="11">
        <v>6259570</v>
      </c>
      <c r="E254" s="19">
        <v>83668</v>
      </c>
      <c r="F254" s="15">
        <v>22093</v>
      </c>
      <c r="G254" s="20">
        <v>47043</v>
      </c>
      <c r="H254" s="20">
        <v>0</v>
      </c>
      <c r="I254" s="20">
        <v>4093</v>
      </c>
      <c r="J254" s="20">
        <v>0</v>
      </c>
      <c r="K254" s="20">
        <v>0</v>
      </c>
      <c r="L254" s="20">
        <v>9320</v>
      </c>
      <c r="M254" s="20">
        <v>23480</v>
      </c>
      <c r="N254" s="20">
        <v>0</v>
      </c>
      <c r="P254" s="20"/>
      <c r="Q254" s="20"/>
    </row>
    <row r="255" spans="1:17">
      <c r="A255" s="7">
        <v>785</v>
      </c>
      <c r="B255" s="4" t="s">
        <v>248</v>
      </c>
      <c r="C255" s="15">
        <v>3839771</v>
      </c>
      <c r="D255" s="11">
        <v>4347363</v>
      </c>
      <c r="E255" s="19">
        <v>95784</v>
      </c>
      <c r="F255" s="15">
        <v>21370</v>
      </c>
      <c r="G255" s="20">
        <v>51409</v>
      </c>
      <c r="H255" s="20">
        <v>190000</v>
      </c>
      <c r="I255" s="20">
        <v>5951</v>
      </c>
      <c r="J255" s="20">
        <v>0</v>
      </c>
      <c r="K255" s="20">
        <v>0</v>
      </c>
      <c r="L255" s="20">
        <v>2818</v>
      </c>
      <c r="M255" s="20">
        <v>45722</v>
      </c>
      <c r="N255" s="20">
        <v>0</v>
      </c>
      <c r="P255" s="20"/>
      <c r="Q255" s="20"/>
    </row>
    <row r="256" spans="1:17">
      <c r="A256" s="7">
        <v>786</v>
      </c>
      <c r="B256" s="4" t="s">
        <v>249</v>
      </c>
      <c r="C256" s="15">
        <v>1886898</v>
      </c>
      <c r="D256" s="11">
        <v>2048690</v>
      </c>
      <c r="E256" s="19">
        <v>20697</v>
      </c>
      <c r="F256" s="15">
        <v>165</v>
      </c>
      <c r="G256" s="20">
        <v>3116</v>
      </c>
      <c r="H256" s="20">
        <v>0</v>
      </c>
      <c r="I256" s="20">
        <v>6654</v>
      </c>
      <c r="J256" s="20">
        <v>0</v>
      </c>
      <c r="K256" s="20">
        <v>0</v>
      </c>
      <c r="L256" s="20">
        <v>1120</v>
      </c>
      <c r="M256" s="20">
        <v>6679</v>
      </c>
      <c r="N256" s="20">
        <v>0</v>
      </c>
      <c r="P256" s="20"/>
      <c r="Q256" s="20"/>
    </row>
    <row r="257" spans="1:17">
      <c r="A257" s="7">
        <v>788</v>
      </c>
      <c r="B257" s="4" t="s">
        <v>250</v>
      </c>
      <c r="C257" s="15">
        <v>1195019</v>
      </c>
      <c r="D257" s="11">
        <v>1206652</v>
      </c>
      <c r="E257" s="19">
        <v>26279</v>
      </c>
      <c r="F257" s="15">
        <v>20566</v>
      </c>
      <c r="G257" s="20">
        <v>5771</v>
      </c>
      <c r="H257" s="20">
        <v>0</v>
      </c>
      <c r="I257" s="20">
        <v>6666</v>
      </c>
      <c r="J257" s="20">
        <v>0</v>
      </c>
      <c r="K257" s="20">
        <v>0</v>
      </c>
      <c r="L257" s="20">
        <v>3312</v>
      </c>
      <c r="M257" s="20">
        <v>195987</v>
      </c>
      <c r="N257" s="20">
        <v>0</v>
      </c>
      <c r="P257" s="20"/>
      <c r="Q257" s="20"/>
    </row>
    <row r="258" spans="1:17">
      <c r="A258" s="7">
        <v>794</v>
      </c>
      <c r="B258" s="4" t="s">
        <v>251</v>
      </c>
      <c r="C258" s="15">
        <v>37321968</v>
      </c>
      <c r="D258" s="11">
        <v>38344313</v>
      </c>
      <c r="E258" s="19">
        <v>576984</v>
      </c>
      <c r="F258" s="15">
        <v>31118</v>
      </c>
      <c r="G258" s="20">
        <v>203206</v>
      </c>
      <c r="H258" s="20">
        <v>200680</v>
      </c>
      <c r="I258" s="20">
        <v>29026</v>
      </c>
      <c r="J258" s="20">
        <v>0</v>
      </c>
      <c r="K258" s="20">
        <v>0</v>
      </c>
      <c r="L258" s="20">
        <v>106112</v>
      </c>
      <c r="M258" s="20">
        <v>263102</v>
      </c>
      <c r="N258" s="20">
        <v>0</v>
      </c>
      <c r="P258" s="20"/>
      <c r="Q258" s="20"/>
    </row>
    <row r="259" spans="1:17">
      <c r="A259" s="7">
        <v>796</v>
      </c>
      <c r="B259" s="4" t="s">
        <v>252</v>
      </c>
      <c r="C259" s="15">
        <v>50047010</v>
      </c>
      <c r="D259" s="11">
        <v>54551860</v>
      </c>
      <c r="E259" s="19">
        <v>1401782</v>
      </c>
      <c r="F259" s="15">
        <v>42427</v>
      </c>
      <c r="G259" s="20">
        <v>257560</v>
      </c>
      <c r="H259" s="20">
        <v>89708</v>
      </c>
      <c r="I259" s="20">
        <v>83483</v>
      </c>
      <c r="J259" s="20">
        <v>0</v>
      </c>
      <c r="K259" s="20">
        <v>0</v>
      </c>
      <c r="L259" s="20">
        <v>17639</v>
      </c>
      <c r="M259" s="20">
        <v>87748</v>
      </c>
      <c r="N259" s="20">
        <v>0</v>
      </c>
      <c r="P259" s="20"/>
      <c r="Q259" s="20"/>
    </row>
    <row r="260" spans="1:17">
      <c r="A260" s="7">
        <v>797</v>
      </c>
      <c r="B260" s="4" t="s">
        <v>253</v>
      </c>
      <c r="C260" s="15">
        <v>7960133</v>
      </c>
      <c r="D260" s="11">
        <v>8029615</v>
      </c>
      <c r="E260" s="19">
        <v>30348</v>
      </c>
      <c r="F260" s="15">
        <v>11140</v>
      </c>
      <c r="G260" s="20">
        <v>20358</v>
      </c>
      <c r="H260" s="20">
        <v>0</v>
      </c>
      <c r="I260" s="20">
        <v>25806</v>
      </c>
      <c r="J260" s="20">
        <v>0</v>
      </c>
      <c r="K260" s="20">
        <v>0</v>
      </c>
      <c r="L260" s="20">
        <v>1620</v>
      </c>
      <c r="M260" s="20">
        <v>73473</v>
      </c>
      <c r="N260" s="20">
        <v>0</v>
      </c>
      <c r="P260" s="20"/>
      <c r="Q260" s="20"/>
    </row>
    <row r="261" spans="1:17">
      <c r="A261" s="7">
        <v>798</v>
      </c>
      <c r="B261" s="4" t="s">
        <v>254</v>
      </c>
      <c r="C261" s="15">
        <v>1346838</v>
      </c>
      <c r="D261" s="11">
        <v>1643636</v>
      </c>
      <c r="E261" s="19">
        <v>52311</v>
      </c>
      <c r="F261" s="15">
        <v>4529</v>
      </c>
      <c r="G261" s="20">
        <v>42719</v>
      </c>
      <c r="H261" s="20">
        <v>30000</v>
      </c>
      <c r="I261" s="20">
        <v>2573</v>
      </c>
      <c r="J261" s="20">
        <v>0</v>
      </c>
      <c r="K261" s="20">
        <v>0</v>
      </c>
      <c r="L261" s="20">
        <v>0</v>
      </c>
      <c r="M261" s="20">
        <v>31322</v>
      </c>
      <c r="N261" s="20">
        <v>0</v>
      </c>
      <c r="P261" s="20"/>
      <c r="Q261" s="20"/>
    </row>
    <row r="262" spans="1:17">
      <c r="A262" s="7">
        <v>809</v>
      </c>
      <c r="B262" s="4" t="s">
        <v>255</v>
      </c>
      <c r="C262" s="15">
        <v>3570182</v>
      </c>
      <c r="D262" s="11">
        <v>3631161</v>
      </c>
      <c r="E262" s="19">
        <v>271461</v>
      </c>
      <c r="F262" s="15">
        <v>9587</v>
      </c>
      <c r="G262" s="20">
        <v>75851</v>
      </c>
      <c r="H262" s="20">
        <v>30000</v>
      </c>
      <c r="I262" s="20">
        <v>24065</v>
      </c>
      <c r="J262" s="20">
        <v>0</v>
      </c>
      <c r="K262" s="20">
        <v>0</v>
      </c>
      <c r="L262" s="20">
        <v>36015</v>
      </c>
      <c r="M262" s="20">
        <v>12682</v>
      </c>
      <c r="N262" s="20">
        <v>0</v>
      </c>
      <c r="P262" s="20"/>
      <c r="Q262" s="20"/>
    </row>
    <row r="263" spans="1:17">
      <c r="A263" s="7">
        <v>815</v>
      </c>
      <c r="B263" s="4" t="s">
        <v>256</v>
      </c>
      <c r="C263" s="15">
        <v>1218369</v>
      </c>
      <c r="D263" s="11">
        <v>1332539</v>
      </c>
      <c r="E263" s="19">
        <v>40513</v>
      </c>
      <c r="F263" s="15">
        <v>626</v>
      </c>
      <c r="G263" s="20">
        <v>1980</v>
      </c>
      <c r="H263" s="20">
        <v>0</v>
      </c>
      <c r="I263" s="20">
        <v>4093</v>
      </c>
      <c r="J263" s="20">
        <v>0</v>
      </c>
      <c r="K263" s="20">
        <v>0</v>
      </c>
      <c r="L263" s="20">
        <v>5350</v>
      </c>
      <c r="M263" s="20">
        <v>4800</v>
      </c>
      <c r="N263" s="20">
        <v>0</v>
      </c>
      <c r="P263" s="20"/>
      <c r="Q263" s="20"/>
    </row>
    <row r="264" spans="1:17">
      <c r="A264" s="7">
        <v>820</v>
      </c>
      <c r="B264" s="4" t="s">
        <v>257</v>
      </c>
      <c r="C264" s="15">
        <v>4646595</v>
      </c>
      <c r="D264" s="11">
        <v>5003145</v>
      </c>
      <c r="E264" s="19">
        <v>63504</v>
      </c>
      <c r="F264" s="15">
        <v>1461</v>
      </c>
      <c r="G264" s="20">
        <v>10263</v>
      </c>
      <c r="H264" s="20">
        <v>33500</v>
      </c>
      <c r="I264" s="20">
        <v>14673</v>
      </c>
      <c r="J264" s="20">
        <v>0</v>
      </c>
      <c r="K264" s="20">
        <v>0</v>
      </c>
      <c r="L264" s="20">
        <v>73</v>
      </c>
      <c r="M264" s="20">
        <v>32973</v>
      </c>
      <c r="N264" s="20">
        <v>0</v>
      </c>
      <c r="P264" s="20"/>
      <c r="Q264" s="20"/>
    </row>
    <row r="265" spans="1:17">
      <c r="A265" s="7">
        <v>823</v>
      </c>
      <c r="B265" s="4" t="s">
        <v>258</v>
      </c>
      <c r="C265" s="15">
        <v>1500423</v>
      </c>
      <c r="D265" s="11">
        <v>1944326</v>
      </c>
      <c r="E265" s="19">
        <v>16832</v>
      </c>
      <c r="F265" s="15">
        <v>24808</v>
      </c>
      <c r="G265" s="20">
        <v>0</v>
      </c>
      <c r="H265" s="20">
        <v>45128</v>
      </c>
      <c r="I265" s="20">
        <v>16487</v>
      </c>
      <c r="J265" s="20">
        <v>0</v>
      </c>
      <c r="K265" s="20">
        <v>0</v>
      </c>
      <c r="L265" s="20">
        <v>6685</v>
      </c>
      <c r="M265" s="20">
        <v>175765</v>
      </c>
      <c r="N265" s="20">
        <v>0</v>
      </c>
      <c r="P265" s="20"/>
      <c r="Q265" s="20"/>
    </row>
    <row r="266" spans="1:17">
      <c r="A266" s="7">
        <v>824</v>
      </c>
      <c r="B266" s="4" t="s">
        <v>259</v>
      </c>
      <c r="C266" s="15">
        <v>3639014</v>
      </c>
      <c r="D266" s="11">
        <v>3647577</v>
      </c>
      <c r="E266" s="19">
        <v>75385</v>
      </c>
      <c r="F266" s="15">
        <v>7601</v>
      </c>
      <c r="G266" s="20">
        <v>36353</v>
      </c>
      <c r="H266" s="20">
        <v>9612</v>
      </c>
      <c r="I266" s="20">
        <v>1520</v>
      </c>
      <c r="J266" s="20">
        <v>0</v>
      </c>
      <c r="K266" s="20">
        <v>0</v>
      </c>
      <c r="L266" s="20">
        <v>23739</v>
      </c>
      <c r="M266" s="20">
        <v>40709</v>
      </c>
      <c r="N266" s="20">
        <v>0</v>
      </c>
      <c r="P266" s="20"/>
      <c r="Q266" s="20"/>
    </row>
    <row r="267" spans="1:17">
      <c r="A267" s="7">
        <v>826</v>
      </c>
      <c r="B267" s="4" t="s">
        <v>260</v>
      </c>
      <c r="C267" s="15">
        <v>14558837</v>
      </c>
      <c r="D267" s="11">
        <v>14498284</v>
      </c>
      <c r="E267" s="19">
        <v>276694</v>
      </c>
      <c r="F267" s="15">
        <v>41052</v>
      </c>
      <c r="G267" s="20">
        <v>94851</v>
      </c>
      <c r="H267" s="20">
        <v>51700</v>
      </c>
      <c r="I267" s="20">
        <v>107390</v>
      </c>
      <c r="J267" s="20">
        <v>0</v>
      </c>
      <c r="K267" s="20">
        <v>0</v>
      </c>
      <c r="L267" s="20">
        <v>25605</v>
      </c>
      <c r="M267" s="20">
        <v>137587</v>
      </c>
      <c r="N267" s="20">
        <v>0</v>
      </c>
      <c r="P267" s="20"/>
      <c r="Q267" s="20"/>
    </row>
    <row r="268" spans="1:17">
      <c r="A268" s="7">
        <v>828</v>
      </c>
      <c r="B268" s="4" t="s">
        <v>261</v>
      </c>
      <c r="C268" s="15">
        <v>22145481</v>
      </c>
      <c r="D268" s="11">
        <v>22388809</v>
      </c>
      <c r="E268" s="19">
        <v>568564</v>
      </c>
      <c r="F268" s="15">
        <v>13491</v>
      </c>
      <c r="G268" s="20">
        <v>36998</v>
      </c>
      <c r="H268" s="20">
        <v>32750</v>
      </c>
      <c r="I268" s="20">
        <v>107313</v>
      </c>
      <c r="J268" s="20">
        <v>0</v>
      </c>
      <c r="K268" s="20">
        <v>0</v>
      </c>
      <c r="L268" s="20">
        <v>33794</v>
      </c>
      <c r="M268" s="20">
        <v>44011</v>
      </c>
      <c r="N268" s="20">
        <v>0</v>
      </c>
      <c r="P268" s="20"/>
      <c r="Q268" s="20"/>
    </row>
    <row r="269" spans="1:17">
      <c r="A269" s="7">
        <v>840</v>
      </c>
      <c r="B269" s="4" t="s">
        <v>262</v>
      </c>
      <c r="C269" s="15">
        <v>4061332</v>
      </c>
      <c r="D269" s="11">
        <v>4512703</v>
      </c>
      <c r="E269" s="19">
        <v>214314</v>
      </c>
      <c r="F269" s="15">
        <v>5939</v>
      </c>
      <c r="G269" s="20">
        <v>38486</v>
      </c>
      <c r="H269" s="20">
        <v>25000</v>
      </c>
      <c r="I269" s="20">
        <v>18257</v>
      </c>
      <c r="J269" s="20">
        <v>0</v>
      </c>
      <c r="K269" s="20">
        <v>0</v>
      </c>
      <c r="L269" s="20">
        <v>20643</v>
      </c>
      <c r="M269" s="20">
        <v>42088</v>
      </c>
      <c r="N269" s="20">
        <v>0</v>
      </c>
      <c r="P269" s="20"/>
      <c r="Q269" s="20"/>
    </row>
    <row r="270" spans="1:17">
      <c r="A270" s="7">
        <v>844</v>
      </c>
      <c r="B270" s="4" t="s">
        <v>409</v>
      </c>
      <c r="C270" s="15">
        <v>3445468</v>
      </c>
      <c r="D270" s="11">
        <v>3604696</v>
      </c>
      <c r="E270" s="19">
        <v>38721</v>
      </c>
      <c r="F270" s="15">
        <v>2638</v>
      </c>
      <c r="G270" s="20">
        <v>49261</v>
      </c>
      <c r="H270" s="20">
        <v>51080</v>
      </c>
      <c r="I270" s="20">
        <v>23855</v>
      </c>
      <c r="J270" s="20">
        <v>0</v>
      </c>
      <c r="K270" s="20">
        <v>0</v>
      </c>
      <c r="L270" s="20">
        <v>3525</v>
      </c>
      <c r="M270" s="20">
        <v>29979</v>
      </c>
      <c r="N270" s="20">
        <v>0</v>
      </c>
      <c r="P270" s="20"/>
      <c r="Q270" s="20"/>
    </row>
    <row r="271" spans="1:17">
      <c r="A271" s="7">
        <v>845</v>
      </c>
      <c r="B271" s="4" t="s">
        <v>263</v>
      </c>
      <c r="C271" s="15">
        <v>2934863</v>
      </c>
      <c r="D271" s="11">
        <v>3513306</v>
      </c>
      <c r="E271" s="19">
        <v>56450</v>
      </c>
      <c r="F271" s="15">
        <v>5721</v>
      </c>
      <c r="G271" s="20">
        <v>32084</v>
      </c>
      <c r="H271" s="20">
        <v>0</v>
      </c>
      <c r="I271" s="20">
        <v>29818</v>
      </c>
      <c r="J271" s="20">
        <v>0</v>
      </c>
      <c r="K271" s="20">
        <v>0</v>
      </c>
      <c r="L271" s="20">
        <v>3000</v>
      </c>
      <c r="M271" s="20">
        <v>67932</v>
      </c>
      <c r="N271" s="20">
        <v>0</v>
      </c>
      <c r="P271" s="20"/>
      <c r="Q271" s="20"/>
    </row>
    <row r="272" spans="1:17">
      <c r="A272" s="7">
        <v>846</v>
      </c>
      <c r="B272" s="4" t="s">
        <v>410</v>
      </c>
      <c r="C272" s="15">
        <v>1550734</v>
      </c>
      <c r="D272" s="11">
        <v>1848750</v>
      </c>
      <c r="E272" s="19">
        <v>55909</v>
      </c>
      <c r="F272" s="15">
        <v>3024</v>
      </c>
      <c r="G272" s="20">
        <v>13044</v>
      </c>
      <c r="H272" s="20">
        <v>24000</v>
      </c>
      <c r="I272" s="20">
        <v>24351</v>
      </c>
      <c r="J272" s="20">
        <v>0</v>
      </c>
      <c r="K272" s="20">
        <v>0</v>
      </c>
      <c r="L272" s="20">
        <v>4254</v>
      </c>
      <c r="M272" s="20">
        <v>38575</v>
      </c>
      <c r="N272" s="20">
        <v>0</v>
      </c>
      <c r="P272" s="20"/>
      <c r="Q272" s="20"/>
    </row>
    <row r="273" spans="1:17">
      <c r="A273" s="7">
        <v>847</v>
      </c>
      <c r="B273" s="4" t="s">
        <v>264</v>
      </c>
      <c r="C273" s="15">
        <v>2770138</v>
      </c>
      <c r="D273" s="11">
        <v>2999678</v>
      </c>
      <c r="E273" s="19">
        <v>22180</v>
      </c>
      <c r="F273" s="15">
        <v>5739</v>
      </c>
      <c r="G273" s="20">
        <v>83183</v>
      </c>
      <c r="H273" s="20">
        <v>150000</v>
      </c>
      <c r="I273" s="20">
        <v>4956</v>
      </c>
      <c r="J273" s="20">
        <v>0</v>
      </c>
      <c r="K273" s="20">
        <v>0</v>
      </c>
      <c r="L273" s="20">
        <v>37575</v>
      </c>
      <c r="M273" s="20">
        <v>70476</v>
      </c>
      <c r="N273" s="20">
        <v>0</v>
      </c>
      <c r="P273" s="20"/>
      <c r="Q273" s="20"/>
    </row>
    <row r="274" spans="1:17">
      <c r="A274" s="7">
        <v>848</v>
      </c>
      <c r="B274" s="4" t="s">
        <v>265</v>
      </c>
      <c r="C274" s="15">
        <v>2586029</v>
      </c>
      <c r="D274" s="11">
        <v>2855932</v>
      </c>
      <c r="E274" s="19">
        <v>22885</v>
      </c>
      <c r="F274" s="15">
        <v>4316</v>
      </c>
      <c r="G274" s="20">
        <v>18742</v>
      </c>
      <c r="H274" s="20">
        <v>190000</v>
      </c>
      <c r="I274" s="20">
        <v>2573</v>
      </c>
      <c r="J274" s="20">
        <v>0</v>
      </c>
      <c r="K274" s="20">
        <v>0</v>
      </c>
      <c r="L274" s="20">
        <v>0</v>
      </c>
      <c r="M274" s="20">
        <v>158783</v>
      </c>
      <c r="N274" s="20">
        <v>0</v>
      </c>
      <c r="P274" s="20"/>
      <c r="Q274" s="20"/>
    </row>
    <row r="275" spans="1:17">
      <c r="A275" s="7">
        <v>851</v>
      </c>
      <c r="B275" s="4" t="s">
        <v>266</v>
      </c>
      <c r="C275" s="15">
        <v>4547213</v>
      </c>
      <c r="D275" s="11">
        <v>5017484</v>
      </c>
      <c r="E275" s="19">
        <v>138123</v>
      </c>
      <c r="F275" s="15">
        <v>4636</v>
      </c>
      <c r="G275" s="20">
        <v>26021</v>
      </c>
      <c r="H275" s="20">
        <v>30000</v>
      </c>
      <c r="I275" s="20">
        <v>12687</v>
      </c>
      <c r="J275" s="20">
        <v>0</v>
      </c>
      <c r="K275" s="20">
        <v>0</v>
      </c>
      <c r="L275" s="20">
        <v>6463</v>
      </c>
      <c r="M275" s="20">
        <v>20187</v>
      </c>
      <c r="N275" s="20">
        <v>0</v>
      </c>
      <c r="P275" s="20"/>
      <c r="Q275" s="20"/>
    </row>
    <row r="276" spans="1:17">
      <c r="A276" s="7">
        <v>852</v>
      </c>
      <c r="B276" s="4" t="s">
        <v>267</v>
      </c>
      <c r="C276" s="15">
        <v>1819315</v>
      </c>
      <c r="D276" s="11">
        <v>1942542</v>
      </c>
      <c r="E276" s="19">
        <v>43468</v>
      </c>
      <c r="F276" s="15">
        <v>3857</v>
      </c>
      <c r="G276" s="20">
        <v>14526</v>
      </c>
      <c r="H276" s="20">
        <v>35528</v>
      </c>
      <c r="I276" s="20">
        <v>8393</v>
      </c>
      <c r="J276" s="20">
        <v>0</v>
      </c>
      <c r="K276" s="20">
        <v>0</v>
      </c>
      <c r="L276" s="20">
        <v>1617</v>
      </c>
      <c r="M276" s="20">
        <v>46677</v>
      </c>
      <c r="N276" s="20">
        <v>0</v>
      </c>
      <c r="P276" s="20"/>
      <c r="Q276" s="20"/>
    </row>
    <row r="277" spans="1:17">
      <c r="A277" s="7">
        <v>855</v>
      </c>
      <c r="B277" s="4" t="s">
        <v>268</v>
      </c>
      <c r="C277" s="15">
        <v>94201107</v>
      </c>
      <c r="D277" s="11">
        <v>109710427</v>
      </c>
      <c r="E277" s="19">
        <v>3569903</v>
      </c>
      <c r="F277" s="15">
        <v>180887</v>
      </c>
      <c r="G277" s="20">
        <v>800427</v>
      </c>
      <c r="H277" s="20">
        <v>105250</v>
      </c>
      <c r="I277" s="20">
        <v>61162</v>
      </c>
      <c r="J277" s="20">
        <v>0</v>
      </c>
      <c r="K277" s="20">
        <v>0</v>
      </c>
      <c r="L277" s="20">
        <v>338616</v>
      </c>
      <c r="M277" s="20">
        <v>463029</v>
      </c>
      <c r="N277" s="20">
        <v>0</v>
      </c>
      <c r="P277" s="20"/>
      <c r="Q277" s="20"/>
    </row>
    <row r="278" spans="1:17">
      <c r="A278" s="7">
        <v>856</v>
      </c>
      <c r="B278" s="4" t="s">
        <v>269</v>
      </c>
      <c r="C278" s="15">
        <v>9112743</v>
      </c>
      <c r="D278" s="11">
        <v>9285861</v>
      </c>
      <c r="E278" s="19">
        <v>210015</v>
      </c>
      <c r="F278" s="15">
        <v>12249</v>
      </c>
      <c r="G278" s="20">
        <v>191818</v>
      </c>
      <c r="H278" s="20">
        <v>9000</v>
      </c>
      <c r="I278" s="20">
        <v>29315</v>
      </c>
      <c r="J278" s="20">
        <v>0</v>
      </c>
      <c r="K278" s="20">
        <v>0</v>
      </c>
      <c r="L278" s="20">
        <v>45930</v>
      </c>
      <c r="M278" s="20">
        <v>24911</v>
      </c>
      <c r="N278" s="20">
        <v>0</v>
      </c>
      <c r="P278" s="20"/>
      <c r="Q278" s="20"/>
    </row>
    <row r="279" spans="1:17">
      <c r="A279" s="7">
        <v>858</v>
      </c>
      <c r="B279" s="4" t="s">
        <v>270</v>
      </c>
      <c r="C279" s="15">
        <v>6940440</v>
      </c>
      <c r="D279" s="11">
        <v>7573936</v>
      </c>
      <c r="E279" s="19">
        <v>96389</v>
      </c>
      <c r="F279" s="15">
        <v>6932</v>
      </c>
      <c r="G279" s="20">
        <v>20530</v>
      </c>
      <c r="H279" s="20">
        <v>5000</v>
      </c>
      <c r="I279" s="20">
        <v>11138</v>
      </c>
      <c r="J279" s="20">
        <v>0</v>
      </c>
      <c r="K279" s="20">
        <v>0</v>
      </c>
      <c r="L279" s="20">
        <v>15279</v>
      </c>
      <c r="M279" s="20">
        <v>10936</v>
      </c>
      <c r="N279" s="20">
        <v>0</v>
      </c>
      <c r="P279" s="20"/>
      <c r="Q279" s="20"/>
    </row>
    <row r="280" spans="1:17">
      <c r="A280" s="7">
        <v>860</v>
      </c>
      <c r="B280" s="4" t="s">
        <v>411</v>
      </c>
      <c r="C280" s="15">
        <v>5820032</v>
      </c>
      <c r="D280" s="11">
        <v>5895442</v>
      </c>
      <c r="E280" s="19">
        <v>124583</v>
      </c>
      <c r="F280" s="15">
        <v>549</v>
      </c>
      <c r="G280" s="20">
        <v>28957</v>
      </c>
      <c r="H280" s="20">
        <v>55654</v>
      </c>
      <c r="I280" s="20">
        <v>39286</v>
      </c>
      <c r="J280" s="20">
        <v>0</v>
      </c>
      <c r="K280" s="20">
        <v>0</v>
      </c>
      <c r="L280" s="20">
        <v>2750</v>
      </c>
      <c r="M280" s="20">
        <v>31523</v>
      </c>
      <c r="N280" s="20">
        <v>0</v>
      </c>
      <c r="P280" s="20"/>
      <c r="Q280" s="20"/>
    </row>
    <row r="281" spans="1:17">
      <c r="A281" s="7">
        <v>861</v>
      </c>
      <c r="B281" s="4" t="s">
        <v>271</v>
      </c>
      <c r="C281" s="15">
        <v>7092919</v>
      </c>
      <c r="D281" s="11">
        <v>7661850</v>
      </c>
      <c r="E281" s="19">
        <v>130043</v>
      </c>
      <c r="F281" s="15">
        <v>13289</v>
      </c>
      <c r="G281" s="20">
        <v>36958</v>
      </c>
      <c r="H281" s="20">
        <v>2900</v>
      </c>
      <c r="I281" s="20">
        <v>11287</v>
      </c>
      <c r="J281" s="20">
        <v>0</v>
      </c>
      <c r="K281" s="20">
        <v>0</v>
      </c>
      <c r="L281" s="20">
        <v>31741</v>
      </c>
      <c r="M281" s="20">
        <v>24395</v>
      </c>
      <c r="N281" s="20">
        <v>0</v>
      </c>
      <c r="P281" s="20"/>
      <c r="Q281" s="20"/>
    </row>
    <row r="282" spans="1:17">
      <c r="A282" s="7">
        <v>865</v>
      </c>
      <c r="B282" s="4" t="s">
        <v>272</v>
      </c>
      <c r="C282" s="15">
        <v>3690418</v>
      </c>
      <c r="D282" s="11">
        <v>4152484</v>
      </c>
      <c r="E282" s="19">
        <v>54584</v>
      </c>
      <c r="F282" s="15">
        <v>13148</v>
      </c>
      <c r="G282" s="20">
        <v>75350</v>
      </c>
      <c r="H282" s="20">
        <v>93400</v>
      </c>
      <c r="I282" s="20">
        <v>10825</v>
      </c>
      <c r="J282" s="20">
        <v>0</v>
      </c>
      <c r="K282" s="20">
        <v>0</v>
      </c>
      <c r="L282" s="20">
        <v>33950</v>
      </c>
      <c r="M282" s="20">
        <v>49090</v>
      </c>
      <c r="N282" s="20">
        <v>0</v>
      </c>
      <c r="P282" s="20"/>
      <c r="Q282" s="20"/>
    </row>
    <row r="283" spans="1:17">
      <c r="A283" s="7">
        <v>866</v>
      </c>
      <c r="B283" s="4" t="s">
        <v>273</v>
      </c>
      <c r="C283" s="15">
        <v>2248641</v>
      </c>
      <c r="D283" s="11">
        <v>2547178</v>
      </c>
      <c r="E283" s="19">
        <v>63354</v>
      </c>
      <c r="F283" s="15">
        <v>14962</v>
      </c>
      <c r="G283" s="20">
        <v>21948</v>
      </c>
      <c r="H283" s="20">
        <v>4500</v>
      </c>
      <c r="I283" s="20">
        <v>0</v>
      </c>
      <c r="J283" s="20">
        <v>0</v>
      </c>
      <c r="K283" s="20">
        <v>0</v>
      </c>
      <c r="L283" s="20">
        <v>0</v>
      </c>
      <c r="M283" s="20">
        <v>30609</v>
      </c>
      <c r="N283" s="20">
        <v>0</v>
      </c>
      <c r="P283" s="20"/>
      <c r="Q283" s="20"/>
    </row>
    <row r="284" spans="1:17">
      <c r="A284" s="7">
        <v>867</v>
      </c>
      <c r="B284" s="4" t="s">
        <v>274</v>
      </c>
      <c r="C284" s="15">
        <v>10745226</v>
      </c>
      <c r="D284" s="11">
        <v>11004852</v>
      </c>
      <c r="E284" s="19">
        <v>885195</v>
      </c>
      <c r="F284" s="15">
        <v>9871</v>
      </c>
      <c r="G284" s="20">
        <v>138550</v>
      </c>
      <c r="H284" s="20">
        <v>0</v>
      </c>
      <c r="I284" s="20">
        <v>29813</v>
      </c>
      <c r="J284" s="20">
        <v>0</v>
      </c>
      <c r="K284" s="20">
        <v>0</v>
      </c>
      <c r="L284" s="20">
        <v>53122</v>
      </c>
      <c r="M284" s="20">
        <v>30668</v>
      </c>
      <c r="N284" s="20">
        <v>0</v>
      </c>
      <c r="P284" s="20"/>
      <c r="Q284" s="20"/>
    </row>
    <row r="285" spans="1:17">
      <c r="A285" s="7">
        <v>870</v>
      </c>
      <c r="B285" s="4" t="s">
        <v>275</v>
      </c>
      <c r="C285" s="15">
        <v>2897664</v>
      </c>
      <c r="D285" s="11">
        <v>3611742</v>
      </c>
      <c r="E285" s="19">
        <v>63537</v>
      </c>
      <c r="F285" s="15">
        <v>24146</v>
      </c>
      <c r="G285" s="20">
        <v>4886</v>
      </c>
      <c r="H285" s="20">
        <v>0</v>
      </c>
      <c r="I285" s="20">
        <v>5146</v>
      </c>
      <c r="J285" s="20">
        <v>0</v>
      </c>
      <c r="K285" s="20">
        <v>0</v>
      </c>
      <c r="L285" s="20">
        <v>0</v>
      </c>
      <c r="M285" s="20">
        <v>23140</v>
      </c>
      <c r="N285" s="20">
        <v>0</v>
      </c>
      <c r="P285" s="20"/>
      <c r="Q285" s="20"/>
    </row>
    <row r="286" spans="1:17">
      <c r="A286" s="7">
        <v>873</v>
      </c>
      <c r="B286" s="4" t="s">
        <v>276</v>
      </c>
      <c r="C286" s="15">
        <v>3565515</v>
      </c>
      <c r="D286" s="11">
        <v>3657853</v>
      </c>
      <c r="E286" s="19">
        <v>117356</v>
      </c>
      <c r="F286" s="15">
        <v>6582</v>
      </c>
      <c r="G286" s="20">
        <v>7259</v>
      </c>
      <c r="H286" s="20">
        <v>5209</v>
      </c>
      <c r="I286" s="20">
        <v>13619</v>
      </c>
      <c r="J286" s="20">
        <v>0</v>
      </c>
      <c r="K286" s="20">
        <v>0</v>
      </c>
      <c r="L286" s="20">
        <v>0</v>
      </c>
      <c r="M286" s="20">
        <v>59595</v>
      </c>
      <c r="N286" s="20">
        <v>0</v>
      </c>
      <c r="P286" s="20"/>
      <c r="Q286" s="20"/>
    </row>
    <row r="287" spans="1:17">
      <c r="A287" s="7">
        <v>874</v>
      </c>
      <c r="B287" s="4" t="s">
        <v>277</v>
      </c>
      <c r="C287" s="15">
        <v>1439054</v>
      </c>
      <c r="D287" s="11">
        <v>2050848</v>
      </c>
      <c r="E287" s="19">
        <v>27308</v>
      </c>
      <c r="F287" s="15">
        <v>1627</v>
      </c>
      <c r="G287" s="20">
        <v>8420</v>
      </c>
      <c r="H287" s="20">
        <v>0</v>
      </c>
      <c r="I287" s="20">
        <v>6403</v>
      </c>
      <c r="J287" s="20">
        <v>0</v>
      </c>
      <c r="K287" s="20">
        <v>0</v>
      </c>
      <c r="L287" s="20">
        <v>1200</v>
      </c>
      <c r="M287" s="20">
        <v>0</v>
      </c>
      <c r="N287" s="20">
        <v>0</v>
      </c>
      <c r="P287" s="20"/>
      <c r="Q287" s="20"/>
    </row>
    <row r="288" spans="1:17">
      <c r="A288" s="7">
        <v>879</v>
      </c>
      <c r="B288" s="4" t="s">
        <v>278</v>
      </c>
      <c r="C288" s="15">
        <v>2199067</v>
      </c>
      <c r="D288" s="11">
        <v>2987224</v>
      </c>
      <c r="E288" s="19">
        <v>43329</v>
      </c>
      <c r="F288" s="15">
        <v>5516</v>
      </c>
      <c r="G288" s="20">
        <v>24053</v>
      </c>
      <c r="H288" s="20">
        <v>26000</v>
      </c>
      <c r="I288" s="20">
        <v>17578</v>
      </c>
      <c r="J288" s="20">
        <v>0</v>
      </c>
      <c r="K288" s="20">
        <v>0</v>
      </c>
      <c r="L288" s="20">
        <v>12846</v>
      </c>
      <c r="M288" s="20">
        <v>72417</v>
      </c>
      <c r="N288" s="20">
        <v>0</v>
      </c>
      <c r="P288" s="20"/>
      <c r="Q288" s="20"/>
    </row>
    <row r="289" spans="1:17">
      <c r="A289" s="7">
        <v>880</v>
      </c>
      <c r="B289" s="4" t="s">
        <v>279</v>
      </c>
      <c r="C289" s="15">
        <v>3089724</v>
      </c>
      <c r="D289" s="11">
        <v>2843858</v>
      </c>
      <c r="E289" s="19">
        <v>40921</v>
      </c>
      <c r="F289" s="15">
        <v>7428</v>
      </c>
      <c r="G289" s="20">
        <v>7407</v>
      </c>
      <c r="H289" s="20">
        <v>0</v>
      </c>
      <c r="I289" s="20">
        <v>6666</v>
      </c>
      <c r="J289" s="20">
        <v>0</v>
      </c>
      <c r="K289" s="20">
        <v>0</v>
      </c>
      <c r="L289" s="20">
        <v>1464</v>
      </c>
      <c r="M289" s="20">
        <v>7703</v>
      </c>
      <c r="N289" s="20">
        <v>0</v>
      </c>
      <c r="P289" s="20"/>
      <c r="Q289" s="20"/>
    </row>
    <row r="290" spans="1:17">
      <c r="A290" s="7">
        <v>881</v>
      </c>
      <c r="B290" s="4" t="s">
        <v>280</v>
      </c>
      <c r="C290" s="15">
        <v>2026929</v>
      </c>
      <c r="D290" s="11">
        <v>2080423</v>
      </c>
      <c r="E290" s="19">
        <v>15269</v>
      </c>
      <c r="F290" s="15">
        <v>0</v>
      </c>
      <c r="G290" s="20">
        <v>0</v>
      </c>
      <c r="H290" s="20">
        <v>17000</v>
      </c>
      <c r="I290" s="20">
        <v>6016</v>
      </c>
      <c r="J290" s="20">
        <v>0</v>
      </c>
      <c r="K290" s="20">
        <v>0</v>
      </c>
      <c r="L290" s="20">
        <v>0</v>
      </c>
      <c r="M290" s="20">
        <v>11140</v>
      </c>
      <c r="N290" s="20">
        <v>0</v>
      </c>
      <c r="P290" s="20"/>
      <c r="Q290" s="20"/>
    </row>
    <row r="291" spans="1:17">
      <c r="A291" s="7">
        <v>882</v>
      </c>
      <c r="B291" s="4" t="s">
        <v>281</v>
      </c>
      <c r="C291" s="15">
        <v>14248869</v>
      </c>
      <c r="D291" s="11">
        <v>15583327</v>
      </c>
      <c r="E291" s="19">
        <v>253968</v>
      </c>
      <c r="F291" s="15">
        <v>2384</v>
      </c>
      <c r="G291" s="20">
        <v>9515</v>
      </c>
      <c r="H291" s="20">
        <v>46154</v>
      </c>
      <c r="I291" s="20">
        <v>24049</v>
      </c>
      <c r="J291" s="20">
        <v>0</v>
      </c>
      <c r="K291" s="20">
        <v>0</v>
      </c>
      <c r="L291" s="20">
        <v>3675</v>
      </c>
      <c r="M291" s="20">
        <v>29255</v>
      </c>
      <c r="N291" s="20">
        <v>0</v>
      </c>
      <c r="P291" s="20"/>
      <c r="Q291" s="20"/>
    </row>
    <row r="292" spans="1:17">
      <c r="A292" s="7">
        <v>888</v>
      </c>
      <c r="B292" s="4" t="s">
        <v>282</v>
      </c>
      <c r="C292" s="15">
        <v>3705556</v>
      </c>
      <c r="D292" s="11">
        <v>3781820</v>
      </c>
      <c r="E292" s="19">
        <v>24941</v>
      </c>
      <c r="F292" s="15">
        <v>6477</v>
      </c>
      <c r="G292" s="20">
        <v>6347</v>
      </c>
      <c r="H292" s="20">
        <v>71005</v>
      </c>
      <c r="I292" s="20">
        <v>10293</v>
      </c>
      <c r="J292" s="20">
        <v>0</v>
      </c>
      <c r="K292" s="20">
        <v>0</v>
      </c>
      <c r="L292" s="20">
        <v>0</v>
      </c>
      <c r="M292" s="20">
        <v>10627</v>
      </c>
      <c r="N292" s="20">
        <v>0</v>
      </c>
      <c r="P292" s="20"/>
      <c r="Q292" s="20"/>
    </row>
    <row r="293" spans="1:17">
      <c r="A293" s="7">
        <v>889</v>
      </c>
      <c r="B293" s="4" t="s">
        <v>283</v>
      </c>
      <c r="C293" s="15">
        <v>2974416</v>
      </c>
      <c r="D293" s="11">
        <v>2898217</v>
      </c>
      <c r="E293" s="19">
        <v>52386</v>
      </c>
      <c r="F293" s="15">
        <v>20397</v>
      </c>
      <c r="G293" s="20">
        <v>8901</v>
      </c>
      <c r="H293" s="20">
        <v>0</v>
      </c>
      <c r="I293" s="20">
        <v>15062</v>
      </c>
      <c r="J293" s="20">
        <v>0</v>
      </c>
      <c r="K293" s="20">
        <v>0</v>
      </c>
      <c r="L293" s="20">
        <v>0</v>
      </c>
      <c r="M293" s="20">
        <v>36271</v>
      </c>
      <c r="N293" s="20">
        <v>0</v>
      </c>
      <c r="P293" s="20"/>
      <c r="Q293" s="20"/>
    </row>
    <row r="294" spans="1:17">
      <c r="A294" s="7">
        <v>893</v>
      </c>
      <c r="B294" s="4" t="s">
        <v>284</v>
      </c>
      <c r="C294" s="15">
        <v>2250260</v>
      </c>
      <c r="D294" s="11">
        <v>2428378</v>
      </c>
      <c r="E294" s="19">
        <v>21127</v>
      </c>
      <c r="F294" s="15">
        <v>7263</v>
      </c>
      <c r="G294" s="20">
        <v>39018</v>
      </c>
      <c r="H294" s="20">
        <v>17000</v>
      </c>
      <c r="I294" s="20">
        <v>28512</v>
      </c>
      <c r="J294" s="20">
        <v>0</v>
      </c>
      <c r="K294" s="20">
        <v>0</v>
      </c>
      <c r="L294" s="20">
        <v>0</v>
      </c>
      <c r="M294" s="20">
        <v>67156</v>
      </c>
      <c r="N294" s="20">
        <v>0</v>
      </c>
      <c r="P294" s="20"/>
      <c r="Q294" s="20"/>
    </row>
    <row r="295" spans="1:17">
      <c r="A295" s="7">
        <v>899</v>
      </c>
      <c r="B295" s="4" t="s">
        <v>285</v>
      </c>
      <c r="C295" s="15">
        <v>13384471</v>
      </c>
      <c r="D295" s="11">
        <v>12883453</v>
      </c>
      <c r="E295" s="19">
        <v>254494</v>
      </c>
      <c r="F295" s="15">
        <v>542</v>
      </c>
      <c r="G295" s="20">
        <v>32587</v>
      </c>
      <c r="H295" s="20">
        <v>0</v>
      </c>
      <c r="I295" s="20">
        <v>39535</v>
      </c>
      <c r="J295" s="20">
        <v>0</v>
      </c>
      <c r="K295" s="20">
        <v>0</v>
      </c>
      <c r="L295" s="20">
        <v>3459</v>
      </c>
      <c r="M295" s="20">
        <v>9313</v>
      </c>
      <c r="N295" s="20">
        <v>0</v>
      </c>
      <c r="P295" s="20"/>
      <c r="Q295" s="20"/>
    </row>
    <row r="296" spans="1:17">
      <c r="A296" s="7">
        <v>907</v>
      </c>
      <c r="B296" s="4" t="s">
        <v>286</v>
      </c>
      <c r="C296" s="15">
        <v>3232272</v>
      </c>
      <c r="D296" s="11">
        <v>3778991</v>
      </c>
      <c r="E296" s="19">
        <v>45722</v>
      </c>
      <c r="F296" s="15">
        <v>9981</v>
      </c>
      <c r="G296" s="20">
        <v>30932</v>
      </c>
      <c r="H296" s="20">
        <v>0</v>
      </c>
      <c r="I296" s="20">
        <v>6454</v>
      </c>
      <c r="J296" s="20">
        <v>0</v>
      </c>
      <c r="K296" s="20">
        <v>0</v>
      </c>
      <c r="L296" s="20">
        <v>4287</v>
      </c>
      <c r="M296" s="20">
        <v>25550</v>
      </c>
      <c r="N296" s="20">
        <v>0</v>
      </c>
      <c r="P296" s="20"/>
      <c r="Q296" s="20"/>
    </row>
    <row r="297" spans="1:17">
      <c r="A297" s="7">
        <v>917</v>
      </c>
      <c r="B297" s="4" t="s">
        <v>287</v>
      </c>
      <c r="C297" s="15">
        <v>62972313</v>
      </c>
      <c r="D297" s="11">
        <v>65433714</v>
      </c>
      <c r="E297" s="19">
        <v>1164750</v>
      </c>
      <c r="F297" s="15">
        <v>23729</v>
      </c>
      <c r="G297" s="20">
        <v>122198</v>
      </c>
      <c r="H297" s="20">
        <v>61870</v>
      </c>
      <c r="I297" s="20">
        <v>113902</v>
      </c>
      <c r="J297" s="20">
        <v>0</v>
      </c>
      <c r="K297" s="20">
        <v>0</v>
      </c>
      <c r="L297" s="20">
        <v>0</v>
      </c>
      <c r="M297" s="20">
        <v>161434</v>
      </c>
      <c r="N297" s="20">
        <v>0</v>
      </c>
      <c r="P297" s="20"/>
      <c r="Q297" s="20"/>
    </row>
    <row r="298" spans="1:17">
      <c r="A298" s="7">
        <v>928</v>
      </c>
      <c r="B298" s="4" t="s">
        <v>288</v>
      </c>
      <c r="C298" s="15">
        <v>27357832</v>
      </c>
      <c r="D298" s="11">
        <v>26991404</v>
      </c>
      <c r="E298" s="19">
        <v>867869</v>
      </c>
      <c r="F298" s="15">
        <v>23343</v>
      </c>
      <c r="G298" s="20">
        <v>89735</v>
      </c>
      <c r="H298" s="20">
        <v>56155</v>
      </c>
      <c r="I298" s="20">
        <v>109907</v>
      </c>
      <c r="J298" s="20">
        <v>0</v>
      </c>
      <c r="K298" s="20">
        <v>0</v>
      </c>
      <c r="L298" s="20">
        <v>18905</v>
      </c>
      <c r="M298" s="20">
        <v>88433</v>
      </c>
      <c r="N298" s="20">
        <v>0</v>
      </c>
      <c r="P298" s="20"/>
      <c r="Q298" s="20"/>
    </row>
    <row r="299" spans="1:17">
      <c r="A299" s="7">
        <v>935</v>
      </c>
      <c r="B299" s="4" t="s">
        <v>289</v>
      </c>
      <c r="C299" s="15">
        <v>58708599</v>
      </c>
      <c r="D299" s="11">
        <v>55140199</v>
      </c>
      <c r="E299" s="19">
        <v>1408136</v>
      </c>
      <c r="F299" s="15">
        <v>10750</v>
      </c>
      <c r="G299" s="20">
        <v>80780</v>
      </c>
      <c r="H299" s="20">
        <v>62292</v>
      </c>
      <c r="I299" s="20">
        <v>80628</v>
      </c>
      <c r="J299" s="20">
        <v>0</v>
      </c>
      <c r="K299" s="20">
        <v>0</v>
      </c>
      <c r="L299" s="20">
        <v>39367</v>
      </c>
      <c r="M299" s="20">
        <v>80990</v>
      </c>
      <c r="N299" s="20">
        <v>0</v>
      </c>
      <c r="P299" s="20"/>
      <c r="Q299" s="20"/>
    </row>
    <row r="300" spans="1:17">
      <c r="A300" s="7">
        <v>938</v>
      </c>
      <c r="B300" s="4" t="s">
        <v>290</v>
      </c>
      <c r="C300" s="15">
        <v>2914758</v>
      </c>
      <c r="D300" s="11">
        <v>3147156</v>
      </c>
      <c r="E300" s="19">
        <v>114271</v>
      </c>
      <c r="F300" s="15">
        <v>1295</v>
      </c>
      <c r="G300" s="20">
        <v>34712</v>
      </c>
      <c r="H300" s="20">
        <v>0</v>
      </c>
      <c r="I300" s="20">
        <v>10512</v>
      </c>
      <c r="J300" s="20">
        <v>0</v>
      </c>
      <c r="K300" s="20">
        <v>0</v>
      </c>
      <c r="L300" s="20">
        <v>2565</v>
      </c>
      <c r="M300" s="20">
        <v>22516</v>
      </c>
      <c r="N300" s="20">
        <v>0</v>
      </c>
      <c r="P300" s="20"/>
      <c r="Q300" s="20"/>
    </row>
    <row r="301" spans="1:17">
      <c r="A301" s="7">
        <v>944</v>
      </c>
      <c r="B301" s="4" t="s">
        <v>291</v>
      </c>
      <c r="C301" s="15">
        <v>1282236</v>
      </c>
      <c r="D301" s="11">
        <v>1522162</v>
      </c>
      <c r="E301" s="19">
        <v>74342</v>
      </c>
      <c r="F301" s="15">
        <v>1593</v>
      </c>
      <c r="G301" s="20">
        <v>0</v>
      </c>
      <c r="H301" s="20">
        <v>21000</v>
      </c>
      <c r="I301" s="20">
        <v>14800</v>
      </c>
      <c r="J301" s="20">
        <v>0</v>
      </c>
      <c r="K301" s="20">
        <v>0</v>
      </c>
      <c r="L301" s="20">
        <v>9588</v>
      </c>
      <c r="M301" s="20">
        <v>4460</v>
      </c>
      <c r="N301" s="20">
        <v>0</v>
      </c>
      <c r="P301" s="20"/>
      <c r="Q301" s="20"/>
    </row>
    <row r="302" spans="1:17">
      <c r="A302" s="7">
        <v>946</v>
      </c>
      <c r="B302" s="4" t="s">
        <v>292</v>
      </c>
      <c r="C302" s="15">
        <v>1707757</v>
      </c>
      <c r="D302" s="11">
        <v>1991666</v>
      </c>
      <c r="E302" s="19">
        <v>7685</v>
      </c>
      <c r="F302" s="15">
        <v>26162</v>
      </c>
      <c r="G302" s="20">
        <v>37602</v>
      </c>
      <c r="H302" s="20">
        <v>0</v>
      </c>
      <c r="I302" s="20">
        <v>8186</v>
      </c>
      <c r="J302" s="20">
        <v>0</v>
      </c>
      <c r="K302" s="20">
        <v>0</v>
      </c>
      <c r="L302" s="20">
        <v>600</v>
      </c>
      <c r="M302" s="20">
        <v>58739</v>
      </c>
      <c r="N302" s="20">
        <v>0</v>
      </c>
      <c r="P302" s="20"/>
      <c r="Q302" s="20"/>
    </row>
    <row r="303" spans="1:17">
      <c r="A303" s="7">
        <v>951</v>
      </c>
      <c r="B303" s="4" t="s">
        <v>293</v>
      </c>
      <c r="C303" s="15">
        <v>2785288</v>
      </c>
      <c r="D303" s="11">
        <v>2787703</v>
      </c>
      <c r="E303" s="19">
        <v>118080</v>
      </c>
      <c r="F303" s="15">
        <v>4984</v>
      </c>
      <c r="G303" s="22">
        <v>14760</v>
      </c>
      <c r="H303" s="22">
        <v>35000</v>
      </c>
      <c r="I303" s="22">
        <v>17820</v>
      </c>
      <c r="J303" s="22">
        <v>0</v>
      </c>
      <c r="K303" s="22">
        <v>0</v>
      </c>
      <c r="L303" s="22">
        <v>3487</v>
      </c>
      <c r="M303" s="22">
        <v>48150</v>
      </c>
      <c r="N303" s="22">
        <v>0</v>
      </c>
      <c r="P303" s="20"/>
      <c r="Q303" s="20"/>
    </row>
    <row r="304" spans="1:17">
      <c r="A304" s="7">
        <v>957</v>
      </c>
      <c r="B304" s="4" t="s">
        <v>294</v>
      </c>
      <c r="C304" s="15">
        <v>25730074</v>
      </c>
      <c r="D304" s="11">
        <v>25766473</v>
      </c>
      <c r="E304" s="19">
        <v>420857</v>
      </c>
      <c r="F304" s="15">
        <v>32719</v>
      </c>
      <c r="G304" s="20">
        <v>64553</v>
      </c>
      <c r="H304" s="20">
        <v>53841</v>
      </c>
      <c r="I304" s="20">
        <v>89206</v>
      </c>
      <c r="J304" s="20">
        <v>0</v>
      </c>
      <c r="K304" s="20">
        <v>0</v>
      </c>
      <c r="L304" s="20">
        <v>3307</v>
      </c>
      <c r="M304" s="20">
        <v>196485</v>
      </c>
      <c r="N304" s="20">
        <v>0</v>
      </c>
      <c r="P304" s="20"/>
      <c r="Q304" s="20"/>
    </row>
    <row r="305" spans="1:17">
      <c r="A305" s="7">
        <v>962</v>
      </c>
      <c r="B305" s="4" t="s">
        <v>295</v>
      </c>
      <c r="C305" s="15">
        <v>2703435</v>
      </c>
      <c r="D305" s="11">
        <v>2566942</v>
      </c>
      <c r="E305" s="19">
        <v>17336</v>
      </c>
      <c r="F305" s="15">
        <v>1715</v>
      </c>
      <c r="G305" s="20">
        <v>1442</v>
      </c>
      <c r="H305" s="20">
        <v>77501</v>
      </c>
      <c r="I305" s="20">
        <v>31122</v>
      </c>
      <c r="J305" s="20">
        <v>0</v>
      </c>
      <c r="K305" s="20">
        <v>0</v>
      </c>
      <c r="L305" s="20">
        <v>2635</v>
      </c>
      <c r="M305" s="20">
        <v>18184</v>
      </c>
      <c r="N305" s="20">
        <v>0</v>
      </c>
      <c r="P305" s="20"/>
      <c r="Q305" s="20"/>
    </row>
    <row r="306" spans="1:17">
      <c r="A306" s="7">
        <v>965</v>
      </c>
      <c r="B306" s="4" t="s">
        <v>296</v>
      </c>
      <c r="C306" s="15">
        <v>2013691</v>
      </c>
      <c r="D306" s="11">
        <v>1964241</v>
      </c>
      <c r="E306" s="19">
        <v>108923</v>
      </c>
      <c r="F306" s="15">
        <v>3844</v>
      </c>
      <c r="G306" s="20">
        <v>36111</v>
      </c>
      <c r="H306" s="20">
        <v>0</v>
      </c>
      <c r="I306" s="20">
        <v>26685</v>
      </c>
      <c r="J306" s="20">
        <v>0</v>
      </c>
      <c r="K306" s="20">
        <v>0</v>
      </c>
      <c r="L306" s="20">
        <v>4357</v>
      </c>
      <c r="M306" s="20">
        <v>10677</v>
      </c>
      <c r="N306" s="20">
        <v>0</v>
      </c>
      <c r="P306" s="20"/>
      <c r="Q306" s="20"/>
    </row>
    <row r="307" spans="1:17">
      <c r="A307" s="7">
        <v>971</v>
      </c>
      <c r="B307" s="4" t="s">
        <v>297</v>
      </c>
      <c r="C307" s="15">
        <v>4537044</v>
      </c>
      <c r="D307" s="11">
        <v>4466665</v>
      </c>
      <c r="E307" s="19">
        <v>75252</v>
      </c>
      <c r="F307" s="15">
        <v>322</v>
      </c>
      <c r="G307" s="20">
        <v>14275</v>
      </c>
      <c r="H307" s="20">
        <v>0</v>
      </c>
      <c r="I307" s="20">
        <v>35857</v>
      </c>
      <c r="J307" s="20">
        <v>0</v>
      </c>
      <c r="K307" s="20">
        <v>0</v>
      </c>
      <c r="L307" s="20">
        <v>2230</v>
      </c>
      <c r="M307" s="20">
        <v>11578</v>
      </c>
      <c r="N307" s="20">
        <v>0</v>
      </c>
      <c r="P307" s="20"/>
      <c r="Q307" s="20"/>
    </row>
    <row r="308" spans="1:17">
      <c r="A308" s="7">
        <v>981</v>
      </c>
      <c r="B308" s="4" t="s">
        <v>298</v>
      </c>
      <c r="C308" s="15">
        <v>4099621</v>
      </c>
      <c r="D308" s="11">
        <v>4310033</v>
      </c>
      <c r="E308" s="19">
        <v>-266376</v>
      </c>
      <c r="F308" s="15">
        <v>4316</v>
      </c>
      <c r="G308" s="20">
        <v>0</v>
      </c>
      <c r="H308" s="20">
        <v>0</v>
      </c>
      <c r="I308" s="20">
        <v>15860</v>
      </c>
      <c r="J308" s="20">
        <v>0</v>
      </c>
      <c r="K308" s="20">
        <v>0</v>
      </c>
      <c r="L308" s="20">
        <v>1300</v>
      </c>
      <c r="M308" s="20">
        <v>1736</v>
      </c>
      <c r="N308" s="20">
        <v>0</v>
      </c>
      <c r="P308" s="20"/>
      <c r="Q308" s="20"/>
    </row>
    <row r="309" spans="1:17">
      <c r="A309" s="7">
        <v>983</v>
      </c>
      <c r="B309" s="4" t="s">
        <v>299</v>
      </c>
      <c r="C309" s="15">
        <v>43960764</v>
      </c>
      <c r="D309" s="11">
        <v>45243752</v>
      </c>
      <c r="E309" s="19">
        <v>871121</v>
      </c>
      <c r="F309" s="15">
        <v>41095</v>
      </c>
      <c r="G309" s="20">
        <v>109176</v>
      </c>
      <c r="H309" s="20">
        <v>53071</v>
      </c>
      <c r="I309" s="20">
        <v>17886</v>
      </c>
      <c r="J309" s="20">
        <v>0</v>
      </c>
      <c r="K309" s="20">
        <v>0</v>
      </c>
      <c r="L309" s="20">
        <v>8458</v>
      </c>
      <c r="M309" s="20">
        <v>207019</v>
      </c>
      <c r="N309" s="20">
        <v>0</v>
      </c>
      <c r="P309" s="20"/>
      <c r="Q309" s="20"/>
    </row>
    <row r="310" spans="1:17">
      <c r="A310" s="7">
        <v>984</v>
      </c>
      <c r="B310" s="4" t="s">
        <v>300</v>
      </c>
      <c r="C310" s="15">
        <v>11180221</v>
      </c>
      <c r="D310" s="11">
        <v>11655111</v>
      </c>
      <c r="E310" s="19">
        <v>193242</v>
      </c>
      <c r="F310" s="15">
        <v>31075</v>
      </c>
      <c r="G310" s="20">
        <v>23319</v>
      </c>
      <c r="H310" s="20">
        <v>0</v>
      </c>
      <c r="I310" s="20">
        <v>15320</v>
      </c>
      <c r="J310" s="20">
        <v>0</v>
      </c>
      <c r="K310" s="20">
        <v>0</v>
      </c>
      <c r="L310" s="20">
        <v>0</v>
      </c>
      <c r="M310" s="20">
        <v>270155</v>
      </c>
      <c r="N310" s="20">
        <v>0</v>
      </c>
      <c r="P310" s="20"/>
      <c r="Q310" s="20"/>
    </row>
    <row r="311" spans="1:17">
      <c r="A311" s="7">
        <v>986</v>
      </c>
      <c r="B311" s="4" t="s">
        <v>301</v>
      </c>
      <c r="C311" s="15">
        <v>1990248</v>
      </c>
      <c r="D311" s="11">
        <v>1790527</v>
      </c>
      <c r="E311" s="19">
        <v>37288</v>
      </c>
      <c r="F311" s="15">
        <v>1455</v>
      </c>
      <c r="G311" s="20">
        <v>12847</v>
      </c>
      <c r="H311" s="20">
        <v>0</v>
      </c>
      <c r="I311" s="20">
        <v>27139</v>
      </c>
      <c r="J311" s="20">
        <v>0</v>
      </c>
      <c r="K311" s="20">
        <v>0</v>
      </c>
      <c r="L311" s="20">
        <v>3009</v>
      </c>
      <c r="M311" s="20">
        <v>33839</v>
      </c>
      <c r="N311" s="20">
        <v>0</v>
      </c>
      <c r="P311" s="20"/>
      <c r="Q311" s="20"/>
    </row>
    <row r="312" spans="1:17">
      <c r="A312" s="7">
        <v>988</v>
      </c>
      <c r="B312" s="4" t="s">
        <v>302</v>
      </c>
      <c r="C312" s="15">
        <v>12685998</v>
      </c>
      <c r="D312" s="11">
        <v>14232166</v>
      </c>
      <c r="E312" s="19">
        <v>285102</v>
      </c>
      <c r="F312" s="15">
        <v>11620</v>
      </c>
      <c r="G312" s="20">
        <v>43526</v>
      </c>
      <c r="H312" s="20">
        <v>154900</v>
      </c>
      <c r="I312" s="20">
        <v>84654</v>
      </c>
      <c r="J312" s="20">
        <v>0</v>
      </c>
      <c r="K312" s="20">
        <v>0</v>
      </c>
      <c r="L312" s="20">
        <v>28643</v>
      </c>
      <c r="M312" s="20">
        <v>111037</v>
      </c>
      <c r="N312" s="20">
        <v>0</v>
      </c>
      <c r="P312" s="20"/>
      <c r="Q312" s="20"/>
    </row>
    <row r="313" spans="1:17">
      <c r="A313" s="7">
        <v>994</v>
      </c>
      <c r="B313" s="4" t="s">
        <v>303</v>
      </c>
      <c r="C313" s="15">
        <v>4425374</v>
      </c>
      <c r="D313" s="11">
        <v>4446916</v>
      </c>
      <c r="E313" s="19">
        <v>163177</v>
      </c>
      <c r="F313" s="15">
        <v>7803</v>
      </c>
      <c r="G313" s="20">
        <v>51686</v>
      </c>
      <c r="H313" s="20">
        <v>7750</v>
      </c>
      <c r="I313" s="20">
        <v>14269</v>
      </c>
      <c r="J313" s="20">
        <v>0</v>
      </c>
      <c r="K313" s="20">
        <v>0</v>
      </c>
      <c r="L313" s="20">
        <v>5808</v>
      </c>
      <c r="M313" s="20">
        <v>159798</v>
      </c>
      <c r="N313" s="20">
        <v>0</v>
      </c>
      <c r="P313" s="20"/>
      <c r="Q313" s="20"/>
    </row>
    <row r="314" spans="1:17">
      <c r="A314" s="7">
        <v>995</v>
      </c>
      <c r="B314" s="4" t="s">
        <v>304</v>
      </c>
      <c r="C314" s="15">
        <v>34232700</v>
      </c>
      <c r="D314" s="11">
        <v>33348465</v>
      </c>
      <c r="E314" s="19">
        <v>846721</v>
      </c>
      <c r="F314" s="15">
        <v>95474</v>
      </c>
      <c r="G314" s="20">
        <v>398211</v>
      </c>
      <c r="H314" s="20">
        <v>155637</v>
      </c>
      <c r="I314" s="20">
        <v>383987</v>
      </c>
      <c r="J314" s="20">
        <v>0</v>
      </c>
      <c r="K314" s="20">
        <v>0</v>
      </c>
      <c r="L314" s="20">
        <v>87090</v>
      </c>
      <c r="M314" s="20">
        <v>149338</v>
      </c>
      <c r="N314" s="20">
        <v>0</v>
      </c>
      <c r="P314" s="20"/>
      <c r="Q314" s="20"/>
    </row>
    <row r="315" spans="1:17">
      <c r="A315" s="7">
        <v>1507</v>
      </c>
      <c r="B315" s="4" t="s">
        <v>305</v>
      </c>
      <c r="C315" s="15">
        <v>5699007</v>
      </c>
      <c r="D315" s="11">
        <v>5199918</v>
      </c>
      <c r="E315" s="19">
        <v>78605</v>
      </c>
      <c r="F315" s="15">
        <v>36392</v>
      </c>
      <c r="G315" s="20">
        <v>81409</v>
      </c>
      <c r="H315" s="20">
        <v>254500</v>
      </c>
      <c r="I315" s="20">
        <v>25651</v>
      </c>
      <c r="J315" s="20">
        <v>0</v>
      </c>
      <c r="K315" s="20">
        <v>0</v>
      </c>
      <c r="L315" s="20">
        <v>0</v>
      </c>
      <c r="M315" s="20">
        <v>373815</v>
      </c>
      <c r="N315" s="20">
        <v>0</v>
      </c>
      <c r="P315" s="20"/>
      <c r="Q315" s="20"/>
    </row>
    <row r="316" spans="1:17">
      <c r="A316" s="7">
        <v>1509</v>
      </c>
      <c r="B316" s="4" t="s">
        <v>306</v>
      </c>
      <c r="C316" s="15">
        <v>8301548</v>
      </c>
      <c r="D316" s="11">
        <v>9157937</v>
      </c>
      <c r="E316" s="19">
        <v>177500</v>
      </c>
      <c r="F316" s="15">
        <v>19323</v>
      </c>
      <c r="G316" s="20">
        <v>91263</v>
      </c>
      <c r="H316" s="20">
        <v>101850</v>
      </c>
      <c r="I316" s="20">
        <v>45947</v>
      </c>
      <c r="J316" s="20">
        <v>0</v>
      </c>
      <c r="K316" s="20">
        <v>0</v>
      </c>
      <c r="L316" s="20">
        <v>1279</v>
      </c>
      <c r="M316" s="20">
        <v>110022</v>
      </c>
      <c r="N316" s="20">
        <v>0</v>
      </c>
      <c r="P316" s="20"/>
      <c r="Q316" s="20"/>
    </row>
    <row r="317" spans="1:17">
      <c r="A317" s="7">
        <v>1525</v>
      </c>
      <c r="B317" s="4" t="s">
        <v>307</v>
      </c>
      <c r="C317" s="15">
        <v>3821260</v>
      </c>
      <c r="D317" s="11">
        <v>3962308</v>
      </c>
      <c r="E317" s="19">
        <v>89027</v>
      </c>
      <c r="F317" s="15">
        <v>2279</v>
      </c>
      <c r="G317" s="20">
        <v>18162</v>
      </c>
      <c r="H317" s="20">
        <v>10000</v>
      </c>
      <c r="I317" s="20">
        <v>20466</v>
      </c>
      <c r="J317" s="20">
        <v>0</v>
      </c>
      <c r="K317" s="20">
        <v>0</v>
      </c>
      <c r="L317" s="20">
        <v>6677</v>
      </c>
      <c r="M317" s="20">
        <v>7666</v>
      </c>
      <c r="N317" s="20">
        <v>0</v>
      </c>
      <c r="P317" s="20"/>
      <c r="Q317" s="20"/>
    </row>
    <row r="318" spans="1:17">
      <c r="A318" s="7">
        <v>1581</v>
      </c>
      <c r="B318" s="4" t="s">
        <v>308</v>
      </c>
      <c r="C318" s="15">
        <v>6892152</v>
      </c>
      <c r="D318" s="11">
        <v>8902982</v>
      </c>
      <c r="E318" s="19">
        <v>294497</v>
      </c>
      <c r="F318" s="15">
        <v>25308</v>
      </c>
      <c r="G318" s="20">
        <v>52016</v>
      </c>
      <c r="H318" s="20">
        <v>63600</v>
      </c>
      <c r="I318" s="20">
        <v>38835</v>
      </c>
      <c r="J318" s="20">
        <v>0</v>
      </c>
      <c r="K318" s="20">
        <v>0</v>
      </c>
      <c r="L318" s="20">
        <v>37599</v>
      </c>
      <c r="M318" s="20">
        <v>32178</v>
      </c>
      <c r="N318" s="20">
        <v>0</v>
      </c>
      <c r="P318" s="20"/>
      <c r="Q318" s="20"/>
    </row>
    <row r="319" spans="1:17">
      <c r="A319" s="7">
        <v>1586</v>
      </c>
      <c r="B319" s="4" t="s">
        <v>309</v>
      </c>
      <c r="C319" s="15">
        <v>4059327</v>
      </c>
      <c r="D319" s="11">
        <v>4609745</v>
      </c>
      <c r="E319" s="19">
        <v>216020</v>
      </c>
      <c r="F319" s="15">
        <v>10349</v>
      </c>
      <c r="G319" s="20">
        <v>31270</v>
      </c>
      <c r="H319" s="20">
        <v>42799</v>
      </c>
      <c r="I319" s="20">
        <v>4093</v>
      </c>
      <c r="J319" s="20">
        <v>0</v>
      </c>
      <c r="K319" s="20">
        <v>0</v>
      </c>
      <c r="L319" s="20">
        <v>2658</v>
      </c>
      <c r="M319" s="20">
        <v>70173</v>
      </c>
      <c r="N319" s="20">
        <v>0</v>
      </c>
      <c r="P319" s="20"/>
      <c r="Q319" s="20"/>
    </row>
    <row r="320" spans="1:17">
      <c r="A320" s="7">
        <v>1598</v>
      </c>
      <c r="B320" s="4" t="s">
        <v>310</v>
      </c>
      <c r="C320" s="15">
        <v>1903914</v>
      </c>
      <c r="D320" s="11">
        <v>2423960</v>
      </c>
      <c r="E320" s="19">
        <v>61114</v>
      </c>
      <c r="F320" s="15">
        <v>5491</v>
      </c>
      <c r="G320" s="20">
        <v>2946</v>
      </c>
      <c r="H320" s="20">
        <v>9768</v>
      </c>
      <c r="I320" s="20">
        <v>8306</v>
      </c>
      <c r="J320" s="20">
        <v>0</v>
      </c>
      <c r="K320" s="20">
        <v>0</v>
      </c>
      <c r="L320" s="20">
        <v>0</v>
      </c>
      <c r="M320" s="20">
        <v>21457</v>
      </c>
      <c r="N320" s="20">
        <v>0</v>
      </c>
      <c r="P320" s="20"/>
      <c r="Q320" s="20"/>
    </row>
    <row r="321" spans="1:17">
      <c r="A321" s="7">
        <v>1621</v>
      </c>
      <c r="B321" s="4" t="s">
        <v>311</v>
      </c>
      <c r="C321" s="15">
        <v>6894947</v>
      </c>
      <c r="D321" s="11">
        <v>8300012</v>
      </c>
      <c r="E321" s="19">
        <v>173765</v>
      </c>
      <c r="F321" s="15">
        <v>7982</v>
      </c>
      <c r="G321" s="20">
        <v>44806</v>
      </c>
      <c r="H321" s="20">
        <v>65000</v>
      </c>
      <c r="I321" s="20">
        <v>14298</v>
      </c>
      <c r="J321" s="20">
        <v>0</v>
      </c>
      <c r="K321" s="20">
        <v>0</v>
      </c>
      <c r="L321" s="20">
        <v>0</v>
      </c>
      <c r="M321" s="20">
        <v>95768</v>
      </c>
      <c r="N321" s="20">
        <v>0</v>
      </c>
      <c r="P321" s="20"/>
      <c r="Q321" s="20"/>
    </row>
    <row r="322" spans="1:17">
      <c r="A322" s="7">
        <v>1640</v>
      </c>
      <c r="B322" s="4" t="s">
        <v>312</v>
      </c>
      <c r="C322" s="15">
        <v>4783928</v>
      </c>
      <c r="D322" s="11">
        <v>5405588</v>
      </c>
      <c r="E322" s="19">
        <v>148988</v>
      </c>
      <c r="F322" s="15">
        <v>12460</v>
      </c>
      <c r="G322" s="20">
        <v>34483</v>
      </c>
      <c r="H322" s="20">
        <v>192000</v>
      </c>
      <c r="I322" s="20">
        <v>22681</v>
      </c>
      <c r="J322" s="20">
        <v>0</v>
      </c>
      <c r="K322" s="20">
        <v>0</v>
      </c>
      <c r="L322" s="20">
        <v>5753</v>
      </c>
      <c r="M322" s="20">
        <v>95842</v>
      </c>
      <c r="N322" s="20">
        <v>0</v>
      </c>
      <c r="P322" s="20"/>
      <c r="Q322" s="20"/>
    </row>
    <row r="323" spans="1:17">
      <c r="A323" s="7">
        <v>1641</v>
      </c>
      <c r="B323" s="4" t="s">
        <v>313</v>
      </c>
      <c r="C323" s="15">
        <v>3781568</v>
      </c>
      <c r="D323" s="11">
        <v>4108204</v>
      </c>
      <c r="E323" s="19">
        <v>61998</v>
      </c>
      <c r="F323" s="15">
        <v>20006</v>
      </c>
      <c r="G323" s="20">
        <v>160547</v>
      </c>
      <c r="H323" s="20">
        <v>53500</v>
      </c>
      <c r="I323" s="20">
        <v>28883</v>
      </c>
      <c r="J323" s="20">
        <v>193000</v>
      </c>
      <c r="K323" s="20">
        <v>2880</v>
      </c>
      <c r="L323" s="20">
        <v>64781</v>
      </c>
      <c r="M323" s="20">
        <v>61656</v>
      </c>
      <c r="N323" s="20">
        <v>18700</v>
      </c>
      <c r="P323" s="20"/>
      <c r="Q323" s="20"/>
    </row>
    <row r="324" spans="1:17">
      <c r="A324" s="7">
        <v>1651</v>
      </c>
      <c r="B324" s="4" t="s">
        <v>314</v>
      </c>
      <c r="C324" s="15">
        <v>5734788</v>
      </c>
      <c r="D324" s="11">
        <v>6204001</v>
      </c>
      <c r="E324" s="19">
        <v>228811</v>
      </c>
      <c r="F324" s="15">
        <v>5877</v>
      </c>
      <c r="G324" s="20">
        <v>88523</v>
      </c>
      <c r="H324" s="20">
        <v>0</v>
      </c>
      <c r="I324" s="20">
        <v>15658</v>
      </c>
      <c r="J324" s="20">
        <v>0</v>
      </c>
      <c r="K324" s="20">
        <v>0</v>
      </c>
      <c r="L324" s="20">
        <v>3297</v>
      </c>
      <c r="M324" s="20">
        <v>6133</v>
      </c>
      <c r="N324" s="20">
        <v>0</v>
      </c>
      <c r="P324" s="20"/>
      <c r="Q324" s="20"/>
    </row>
    <row r="325" spans="1:17">
      <c r="A325" s="7">
        <v>1652</v>
      </c>
      <c r="B325" s="4" t="s">
        <v>315</v>
      </c>
      <c r="C325" s="15">
        <v>5122985</v>
      </c>
      <c r="D325" s="11">
        <v>5232097</v>
      </c>
      <c r="E325" s="19">
        <v>66596</v>
      </c>
      <c r="F325" s="15">
        <v>4495</v>
      </c>
      <c r="G325" s="20">
        <v>61091</v>
      </c>
      <c r="H325" s="20">
        <v>9000</v>
      </c>
      <c r="I325" s="20">
        <v>9713</v>
      </c>
      <c r="J325" s="20">
        <v>0</v>
      </c>
      <c r="K325" s="20">
        <v>0</v>
      </c>
      <c r="L325" s="20">
        <v>18801</v>
      </c>
      <c r="M325" s="20">
        <v>59686</v>
      </c>
      <c r="N325" s="20">
        <v>0</v>
      </c>
      <c r="P325" s="20"/>
      <c r="Q325" s="20"/>
    </row>
    <row r="326" spans="1:17">
      <c r="A326" s="7">
        <v>1655</v>
      </c>
      <c r="B326" s="4" t="s">
        <v>316</v>
      </c>
      <c r="C326" s="15">
        <v>5795008</v>
      </c>
      <c r="D326" s="11">
        <v>6430127</v>
      </c>
      <c r="E326" s="19">
        <v>99087</v>
      </c>
      <c r="F326" s="15">
        <v>13674</v>
      </c>
      <c r="G326" s="20">
        <v>21117</v>
      </c>
      <c r="H326" s="20">
        <v>0</v>
      </c>
      <c r="I326" s="20">
        <v>26356</v>
      </c>
      <c r="J326" s="20">
        <v>0</v>
      </c>
      <c r="K326" s="20">
        <v>0</v>
      </c>
      <c r="L326" s="20">
        <v>7616</v>
      </c>
      <c r="M326" s="20">
        <v>39214</v>
      </c>
      <c r="N326" s="20">
        <v>0</v>
      </c>
      <c r="P326" s="20"/>
      <c r="Q326" s="20"/>
    </row>
    <row r="327" spans="1:17">
      <c r="A327" s="7">
        <v>1658</v>
      </c>
      <c r="B327" s="4" t="s">
        <v>317</v>
      </c>
      <c r="C327" s="15">
        <v>1418455</v>
      </c>
      <c r="D327" s="11">
        <v>1629766</v>
      </c>
      <c r="E327" s="19">
        <v>14858</v>
      </c>
      <c r="F327" s="15">
        <v>11562</v>
      </c>
      <c r="G327" s="20">
        <v>0</v>
      </c>
      <c r="H327" s="20">
        <v>0</v>
      </c>
      <c r="I327" s="20">
        <v>9227</v>
      </c>
      <c r="J327" s="20">
        <v>0</v>
      </c>
      <c r="K327" s="20">
        <v>0</v>
      </c>
      <c r="L327" s="20">
        <v>4590</v>
      </c>
      <c r="M327" s="20">
        <v>64014</v>
      </c>
      <c r="N327" s="20">
        <v>0</v>
      </c>
      <c r="P327" s="20"/>
      <c r="Q327" s="20"/>
    </row>
    <row r="328" spans="1:17">
      <c r="A328" s="7">
        <v>1659</v>
      </c>
      <c r="B328" s="4" t="s">
        <v>318</v>
      </c>
      <c r="C328" s="15">
        <v>2669439</v>
      </c>
      <c r="D328" s="11">
        <v>2963524</v>
      </c>
      <c r="E328" s="19">
        <v>64947</v>
      </c>
      <c r="F328" s="15">
        <v>4425</v>
      </c>
      <c r="G328" s="20">
        <v>34864</v>
      </c>
      <c r="H328" s="20">
        <v>169000</v>
      </c>
      <c r="I328" s="20">
        <v>8822</v>
      </c>
      <c r="J328" s="20">
        <v>0</v>
      </c>
      <c r="K328" s="20">
        <v>0</v>
      </c>
      <c r="L328" s="20">
        <v>14903</v>
      </c>
      <c r="M328" s="20">
        <v>49955</v>
      </c>
      <c r="N328" s="20">
        <v>0</v>
      </c>
      <c r="P328" s="20"/>
      <c r="Q328" s="20"/>
    </row>
    <row r="329" spans="1:17">
      <c r="A329" s="7">
        <v>1663</v>
      </c>
      <c r="B329" s="4" t="s">
        <v>319</v>
      </c>
      <c r="C329" s="15">
        <v>3199485</v>
      </c>
      <c r="D329" s="11">
        <v>3842672</v>
      </c>
      <c r="E329" s="19">
        <v>83380</v>
      </c>
      <c r="F329" s="15">
        <v>7840</v>
      </c>
      <c r="G329" s="20">
        <v>81802</v>
      </c>
      <c r="H329" s="20">
        <v>40000</v>
      </c>
      <c r="I329" s="20">
        <v>2573</v>
      </c>
      <c r="J329" s="20">
        <v>0</v>
      </c>
      <c r="K329" s="20">
        <v>0</v>
      </c>
      <c r="L329" s="20">
        <v>8236</v>
      </c>
      <c r="M329" s="20">
        <v>14960</v>
      </c>
      <c r="N329" s="20">
        <v>0</v>
      </c>
      <c r="P329" s="20"/>
      <c r="Q329" s="20"/>
    </row>
    <row r="330" spans="1:17">
      <c r="A330" s="7">
        <v>1667</v>
      </c>
      <c r="B330" s="4" t="s">
        <v>320</v>
      </c>
      <c r="C330" s="15">
        <v>1021365</v>
      </c>
      <c r="D330" s="11">
        <v>1205390</v>
      </c>
      <c r="E330" s="19">
        <v>17695</v>
      </c>
      <c r="F330" s="15">
        <v>1011</v>
      </c>
      <c r="G330" s="20">
        <v>11622</v>
      </c>
      <c r="H330" s="20">
        <v>49992</v>
      </c>
      <c r="I330" s="20">
        <v>16255</v>
      </c>
      <c r="J330" s="20">
        <v>0</v>
      </c>
      <c r="K330" s="20">
        <v>0</v>
      </c>
      <c r="L330" s="20">
        <v>15793</v>
      </c>
      <c r="M330" s="20">
        <v>182748</v>
      </c>
      <c r="N330" s="20">
        <v>0</v>
      </c>
      <c r="P330" s="20"/>
      <c r="Q330" s="20"/>
    </row>
    <row r="331" spans="1:17">
      <c r="A331" s="7">
        <v>1669</v>
      </c>
      <c r="B331" s="4" t="s">
        <v>321</v>
      </c>
      <c r="C331" s="15">
        <v>3563104</v>
      </c>
      <c r="D331" s="11">
        <v>4127106</v>
      </c>
      <c r="E331" s="19">
        <v>64188</v>
      </c>
      <c r="F331" s="15">
        <v>21192</v>
      </c>
      <c r="G331" s="20">
        <v>49403</v>
      </c>
      <c r="H331" s="20">
        <v>191275</v>
      </c>
      <c r="I331" s="20">
        <v>21472</v>
      </c>
      <c r="J331" s="20">
        <v>0</v>
      </c>
      <c r="K331" s="20">
        <v>0</v>
      </c>
      <c r="L331" s="20">
        <v>2322</v>
      </c>
      <c r="M331" s="20">
        <v>64054</v>
      </c>
      <c r="N331" s="20">
        <v>0</v>
      </c>
      <c r="P331" s="20"/>
      <c r="Q331" s="20"/>
    </row>
    <row r="332" spans="1:17">
      <c r="A332" s="7">
        <v>1674</v>
      </c>
      <c r="B332" s="4" t="s">
        <v>322</v>
      </c>
      <c r="C332" s="15">
        <v>23649116</v>
      </c>
      <c r="D332" s="11">
        <v>25759307</v>
      </c>
      <c r="E332" s="19">
        <v>321284</v>
      </c>
      <c r="F332" s="15">
        <v>19166</v>
      </c>
      <c r="G332" s="20">
        <v>65553</v>
      </c>
      <c r="H332" s="20">
        <v>134750</v>
      </c>
      <c r="I332" s="20">
        <v>104226</v>
      </c>
      <c r="J332" s="20">
        <v>0</v>
      </c>
      <c r="K332" s="20">
        <v>0</v>
      </c>
      <c r="L332" s="20">
        <v>12761</v>
      </c>
      <c r="M332" s="20">
        <v>183971</v>
      </c>
      <c r="N332" s="20">
        <v>0</v>
      </c>
      <c r="P332" s="20"/>
      <c r="Q332" s="20"/>
    </row>
    <row r="333" spans="1:17">
      <c r="A333" s="7">
        <v>1676</v>
      </c>
      <c r="B333" s="4" t="s">
        <v>323</v>
      </c>
      <c r="C333" s="15">
        <v>5787348</v>
      </c>
      <c r="D333" s="11">
        <v>6210030</v>
      </c>
      <c r="E333" s="19">
        <v>266847</v>
      </c>
      <c r="F333" s="15">
        <v>8387</v>
      </c>
      <c r="G333" s="20">
        <v>30862</v>
      </c>
      <c r="H333" s="20">
        <v>203019</v>
      </c>
      <c r="I333" s="20">
        <v>24091</v>
      </c>
      <c r="J333" s="20">
        <v>0</v>
      </c>
      <c r="K333" s="20">
        <v>0</v>
      </c>
      <c r="L333" s="20">
        <v>2575</v>
      </c>
      <c r="M333" s="20">
        <v>82705</v>
      </c>
      <c r="N333" s="20">
        <v>0</v>
      </c>
      <c r="P333" s="20"/>
      <c r="Q333" s="20"/>
    </row>
    <row r="334" spans="1:17">
      <c r="A334" s="7">
        <v>1680</v>
      </c>
      <c r="B334" s="4" t="s">
        <v>324</v>
      </c>
      <c r="C334" s="15">
        <v>4278928</v>
      </c>
      <c r="D334" s="11">
        <v>4708684</v>
      </c>
      <c r="E334" s="19">
        <v>167820</v>
      </c>
      <c r="F334" s="15">
        <v>15963</v>
      </c>
      <c r="G334" s="20">
        <v>178838</v>
      </c>
      <c r="H334" s="20">
        <v>0</v>
      </c>
      <c r="I334" s="20">
        <v>13089</v>
      </c>
      <c r="J334" s="20">
        <v>0</v>
      </c>
      <c r="K334" s="20">
        <v>0</v>
      </c>
      <c r="L334" s="20">
        <v>82557</v>
      </c>
      <c r="M334" s="20">
        <v>24263</v>
      </c>
      <c r="N334" s="20">
        <v>0</v>
      </c>
      <c r="P334" s="20"/>
      <c r="Q334" s="20"/>
    </row>
    <row r="335" spans="1:17">
      <c r="A335" s="7">
        <v>1681</v>
      </c>
      <c r="B335" s="4" t="s">
        <v>325</v>
      </c>
      <c r="C335" s="15">
        <v>6442201</v>
      </c>
      <c r="D335" s="11">
        <v>6826369</v>
      </c>
      <c r="E335" s="19">
        <v>203887</v>
      </c>
      <c r="F335" s="15">
        <v>29372</v>
      </c>
      <c r="G335" s="20">
        <v>128430</v>
      </c>
      <c r="H335" s="20">
        <v>10800</v>
      </c>
      <c r="I335" s="20">
        <v>31334</v>
      </c>
      <c r="J335" s="20">
        <v>0</v>
      </c>
      <c r="K335" s="20">
        <v>0</v>
      </c>
      <c r="L335" s="20">
        <v>0</v>
      </c>
      <c r="M335" s="20">
        <v>56341</v>
      </c>
      <c r="N335" s="20">
        <v>0</v>
      </c>
      <c r="P335" s="20"/>
      <c r="Q335" s="20"/>
    </row>
    <row r="336" spans="1:17">
      <c r="A336" s="7">
        <v>1684</v>
      </c>
      <c r="B336" s="4" t="s">
        <v>326</v>
      </c>
      <c r="C336" s="15">
        <v>5444442</v>
      </c>
      <c r="D336" s="11">
        <v>5444742</v>
      </c>
      <c r="E336" s="19">
        <v>77172</v>
      </c>
      <c r="F336" s="15">
        <v>1142</v>
      </c>
      <c r="G336" s="20">
        <v>9329</v>
      </c>
      <c r="H336" s="20">
        <v>29000</v>
      </c>
      <c r="I336" s="20">
        <v>11215</v>
      </c>
      <c r="J336" s="20">
        <v>0</v>
      </c>
      <c r="K336" s="20">
        <v>0</v>
      </c>
      <c r="L336" s="20">
        <v>717</v>
      </c>
      <c r="M336" s="20">
        <v>4742</v>
      </c>
      <c r="N336" s="20">
        <v>0</v>
      </c>
      <c r="P336" s="20"/>
      <c r="Q336" s="20"/>
    </row>
    <row r="337" spans="1:17">
      <c r="A337" s="7">
        <v>1685</v>
      </c>
      <c r="B337" s="4" t="s">
        <v>327</v>
      </c>
      <c r="C337" s="15">
        <v>1179101</v>
      </c>
      <c r="D337" s="11">
        <v>1767887</v>
      </c>
      <c r="E337" s="19">
        <v>16499</v>
      </c>
      <c r="F337" s="15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v>26755</v>
      </c>
      <c r="N337" s="20">
        <v>0</v>
      </c>
      <c r="P337" s="20"/>
      <c r="Q337" s="20"/>
    </row>
    <row r="338" spans="1:17">
      <c r="A338" s="7">
        <v>1690</v>
      </c>
      <c r="B338" s="4" t="s">
        <v>328</v>
      </c>
      <c r="C338" s="15">
        <v>2657012</v>
      </c>
      <c r="D338" s="11">
        <v>3102654</v>
      </c>
      <c r="E338" s="19">
        <v>113414</v>
      </c>
      <c r="F338" s="15">
        <v>13563</v>
      </c>
      <c r="G338" s="20">
        <v>61845</v>
      </c>
      <c r="H338" s="20">
        <v>17500</v>
      </c>
      <c r="I338" s="20">
        <v>22875</v>
      </c>
      <c r="J338" s="20">
        <v>0</v>
      </c>
      <c r="K338" s="20">
        <v>0</v>
      </c>
      <c r="L338" s="20">
        <v>21159</v>
      </c>
      <c r="M338" s="20">
        <v>59793</v>
      </c>
      <c r="N338" s="20">
        <v>0</v>
      </c>
      <c r="P338" s="20"/>
      <c r="Q338" s="20"/>
    </row>
    <row r="339" spans="1:17">
      <c r="A339" s="7">
        <v>1695</v>
      </c>
      <c r="B339" s="4" t="s">
        <v>329</v>
      </c>
      <c r="C339" s="15">
        <v>1138414</v>
      </c>
      <c r="D339" s="11">
        <v>1365571</v>
      </c>
      <c r="E339" s="19">
        <v>45195</v>
      </c>
      <c r="F339" s="15">
        <v>8267</v>
      </c>
      <c r="G339" s="20">
        <v>35153</v>
      </c>
      <c r="H339" s="20">
        <v>63915</v>
      </c>
      <c r="I339" s="20">
        <v>7719</v>
      </c>
      <c r="J339" s="20">
        <v>0</v>
      </c>
      <c r="K339" s="20">
        <v>0</v>
      </c>
      <c r="L339" s="20">
        <v>12155</v>
      </c>
      <c r="M339" s="20">
        <v>15682</v>
      </c>
      <c r="N339" s="20">
        <v>0</v>
      </c>
      <c r="P339" s="20"/>
      <c r="Q339" s="20"/>
    </row>
    <row r="340" spans="1:17">
      <c r="A340" s="7">
        <v>1696</v>
      </c>
      <c r="B340" s="4" t="s">
        <v>330</v>
      </c>
      <c r="C340" s="15">
        <v>2831807</v>
      </c>
      <c r="D340" s="11">
        <v>3234814</v>
      </c>
      <c r="E340" s="19">
        <v>54136</v>
      </c>
      <c r="F340" s="15">
        <v>14549</v>
      </c>
      <c r="G340" s="20">
        <v>65689</v>
      </c>
      <c r="H340" s="20">
        <v>14716</v>
      </c>
      <c r="I340" s="20">
        <v>26230</v>
      </c>
      <c r="J340" s="20">
        <v>0</v>
      </c>
      <c r="K340" s="20">
        <v>0</v>
      </c>
      <c r="L340" s="20">
        <v>6876</v>
      </c>
      <c r="M340" s="20">
        <v>31534</v>
      </c>
      <c r="N340" s="20">
        <v>0</v>
      </c>
      <c r="P340" s="20"/>
      <c r="Q340" s="20"/>
    </row>
    <row r="341" spans="1:17">
      <c r="A341" s="7">
        <v>1699</v>
      </c>
      <c r="B341" s="4" t="s">
        <v>331</v>
      </c>
      <c r="C341" s="15">
        <v>7447931</v>
      </c>
      <c r="D341" s="11">
        <v>8144649</v>
      </c>
      <c r="E341" s="19">
        <v>142388</v>
      </c>
      <c r="F341" s="15">
        <v>27319</v>
      </c>
      <c r="G341" s="20">
        <v>85032</v>
      </c>
      <c r="H341" s="20">
        <v>211771</v>
      </c>
      <c r="I341" s="20">
        <v>98754</v>
      </c>
      <c r="J341" s="20">
        <v>0</v>
      </c>
      <c r="K341" s="20">
        <v>0</v>
      </c>
      <c r="L341" s="20">
        <v>10783</v>
      </c>
      <c r="M341" s="20">
        <v>359277</v>
      </c>
      <c r="N341" s="20">
        <v>0</v>
      </c>
      <c r="P341" s="20"/>
      <c r="Q341" s="20"/>
    </row>
    <row r="342" spans="1:17">
      <c r="A342" s="7">
        <v>1700</v>
      </c>
      <c r="B342" s="4" t="s">
        <v>332</v>
      </c>
      <c r="C342" s="15">
        <v>6374126</v>
      </c>
      <c r="D342" s="11">
        <v>7159515</v>
      </c>
      <c r="E342" s="19">
        <v>131155</v>
      </c>
      <c r="F342" s="15">
        <v>55208</v>
      </c>
      <c r="G342" s="20">
        <v>129566</v>
      </c>
      <c r="H342" s="20">
        <v>67000</v>
      </c>
      <c r="I342" s="20">
        <v>80266</v>
      </c>
      <c r="J342" s="20">
        <v>0</v>
      </c>
      <c r="K342" s="20">
        <v>0</v>
      </c>
      <c r="L342" s="20">
        <v>49214</v>
      </c>
      <c r="M342" s="20">
        <v>76288</v>
      </c>
      <c r="N342" s="20">
        <v>0</v>
      </c>
      <c r="P342" s="20"/>
      <c r="Q342" s="20"/>
    </row>
    <row r="343" spans="1:17">
      <c r="A343" s="7">
        <v>1701</v>
      </c>
      <c r="B343" s="4" t="s">
        <v>333</v>
      </c>
      <c r="C343" s="15">
        <v>3785738</v>
      </c>
      <c r="D343" s="11">
        <v>3701298</v>
      </c>
      <c r="E343" s="19">
        <v>96320</v>
      </c>
      <c r="F343" s="15">
        <v>9858</v>
      </c>
      <c r="G343" s="20">
        <v>89427</v>
      </c>
      <c r="H343" s="20">
        <v>60000</v>
      </c>
      <c r="I343" s="20">
        <v>9995</v>
      </c>
      <c r="J343" s="20">
        <v>0</v>
      </c>
      <c r="K343" s="20">
        <v>0</v>
      </c>
      <c r="L343" s="20">
        <v>29236</v>
      </c>
      <c r="M343" s="20">
        <v>821</v>
      </c>
      <c r="N343" s="20">
        <v>0</v>
      </c>
      <c r="P343" s="20"/>
      <c r="Q343" s="20"/>
    </row>
    <row r="344" spans="1:17">
      <c r="A344" s="7">
        <v>1702</v>
      </c>
      <c r="B344" s="4" t="s">
        <v>334</v>
      </c>
      <c r="C344" s="15">
        <v>811418</v>
      </c>
      <c r="D344" s="11">
        <v>1115781</v>
      </c>
      <c r="E344" s="19">
        <v>470</v>
      </c>
      <c r="F344" s="15">
        <v>15648</v>
      </c>
      <c r="G344" s="20">
        <v>22962</v>
      </c>
      <c r="H344" s="20">
        <v>24000</v>
      </c>
      <c r="I344" s="20">
        <v>12160</v>
      </c>
      <c r="J344" s="20">
        <v>0</v>
      </c>
      <c r="K344" s="20">
        <v>0</v>
      </c>
      <c r="L344" s="20">
        <v>1597</v>
      </c>
      <c r="M344" s="20">
        <v>56307</v>
      </c>
      <c r="N344" s="20">
        <v>0</v>
      </c>
      <c r="P344" s="20"/>
      <c r="Q344" s="20"/>
    </row>
    <row r="345" spans="1:17">
      <c r="A345" s="7">
        <v>1705</v>
      </c>
      <c r="B345" s="4" t="s">
        <v>335</v>
      </c>
      <c r="C345" s="15">
        <v>7130858</v>
      </c>
      <c r="D345" s="11">
        <v>6923578</v>
      </c>
      <c r="E345" s="19">
        <v>92595</v>
      </c>
      <c r="F345" s="15">
        <v>4212</v>
      </c>
      <c r="G345" s="20">
        <v>21574</v>
      </c>
      <c r="H345" s="20">
        <v>51351</v>
      </c>
      <c r="I345" s="20">
        <v>14193</v>
      </c>
      <c r="J345" s="20">
        <v>0</v>
      </c>
      <c r="K345" s="20">
        <v>0</v>
      </c>
      <c r="L345" s="20">
        <v>3090</v>
      </c>
      <c r="M345" s="20">
        <v>98555</v>
      </c>
      <c r="N345" s="20">
        <v>0</v>
      </c>
      <c r="P345" s="20"/>
      <c r="Q345" s="20"/>
    </row>
    <row r="346" spans="1:17">
      <c r="A346" s="7">
        <v>1706</v>
      </c>
      <c r="B346" s="4" t="s">
        <v>336</v>
      </c>
      <c r="C346" s="15">
        <v>3246936</v>
      </c>
      <c r="D346" s="11">
        <v>3450421</v>
      </c>
      <c r="E346" s="19">
        <v>44388</v>
      </c>
      <c r="F346" s="15">
        <v>3815</v>
      </c>
      <c r="G346" s="20">
        <v>0</v>
      </c>
      <c r="H346" s="20">
        <v>7000</v>
      </c>
      <c r="I346" s="20">
        <v>11525</v>
      </c>
      <c r="J346" s="20">
        <v>0</v>
      </c>
      <c r="K346" s="20">
        <v>0</v>
      </c>
      <c r="L346" s="20">
        <v>531</v>
      </c>
      <c r="M346" s="20">
        <v>2031</v>
      </c>
      <c r="N346" s="20">
        <v>0</v>
      </c>
      <c r="P346" s="20"/>
      <c r="Q346" s="20"/>
    </row>
    <row r="347" spans="1:17">
      <c r="A347" s="7">
        <v>1708</v>
      </c>
      <c r="B347" s="4" t="s">
        <v>337</v>
      </c>
      <c r="C347" s="15">
        <v>11390550</v>
      </c>
      <c r="D347" s="11">
        <v>12043396</v>
      </c>
      <c r="E347" s="19">
        <v>294958</v>
      </c>
      <c r="F347" s="15">
        <v>11365</v>
      </c>
      <c r="G347" s="20">
        <v>110641</v>
      </c>
      <c r="H347" s="20">
        <v>138760</v>
      </c>
      <c r="I347" s="20">
        <v>64138</v>
      </c>
      <c r="J347" s="20">
        <v>0</v>
      </c>
      <c r="K347" s="20">
        <v>0</v>
      </c>
      <c r="L347" s="20">
        <v>84086</v>
      </c>
      <c r="M347" s="20">
        <v>60991</v>
      </c>
      <c r="N347" s="20">
        <v>0</v>
      </c>
      <c r="P347" s="20"/>
      <c r="Q347" s="20"/>
    </row>
    <row r="348" spans="1:17">
      <c r="A348" s="7">
        <v>1709</v>
      </c>
      <c r="B348" s="4" t="s">
        <v>338</v>
      </c>
      <c r="C348" s="15">
        <v>5548543</v>
      </c>
      <c r="D348" s="11">
        <v>6387313</v>
      </c>
      <c r="E348" s="19">
        <v>197914</v>
      </c>
      <c r="F348" s="15">
        <v>40186</v>
      </c>
      <c r="G348" s="20">
        <v>34086</v>
      </c>
      <c r="H348" s="20">
        <v>65000</v>
      </c>
      <c r="I348" s="20">
        <v>41919</v>
      </c>
      <c r="J348" s="20">
        <v>0</v>
      </c>
      <c r="K348" s="20">
        <v>0</v>
      </c>
      <c r="L348" s="20">
        <v>91354</v>
      </c>
      <c r="M348" s="20">
        <v>52393</v>
      </c>
      <c r="N348" s="20">
        <v>0</v>
      </c>
      <c r="P348" s="20"/>
      <c r="Q348" s="20"/>
    </row>
    <row r="349" spans="1:17">
      <c r="A349" s="7">
        <v>1711</v>
      </c>
      <c r="B349" s="4" t="s">
        <v>339</v>
      </c>
      <c r="C349" s="15">
        <v>6890249</v>
      </c>
      <c r="D349" s="11">
        <v>6691056</v>
      </c>
      <c r="E349" s="19">
        <v>230505</v>
      </c>
      <c r="F349" s="15">
        <v>17956</v>
      </c>
      <c r="G349" s="20">
        <v>55361</v>
      </c>
      <c r="H349" s="20">
        <v>25178</v>
      </c>
      <c r="I349" s="20">
        <v>19164</v>
      </c>
      <c r="J349" s="20">
        <v>0</v>
      </c>
      <c r="K349" s="20">
        <v>0</v>
      </c>
      <c r="L349" s="20">
        <v>0</v>
      </c>
      <c r="M349" s="20">
        <v>108215</v>
      </c>
      <c r="N349" s="20">
        <v>0</v>
      </c>
      <c r="P349" s="20"/>
      <c r="Q349" s="20"/>
    </row>
    <row r="350" spans="1:17">
      <c r="A350" s="7">
        <v>1714</v>
      </c>
      <c r="B350" s="4" t="s">
        <v>340</v>
      </c>
      <c r="C350" s="15">
        <v>4079125</v>
      </c>
      <c r="D350" s="11">
        <v>4265547</v>
      </c>
      <c r="E350" s="19">
        <v>301393</v>
      </c>
      <c r="F350" s="15">
        <v>3760</v>
      </c>
      <c r="G350" s="20">
        <v>8897</v>
      </c>
      <c r="H350" s="20">
        <v>31500</v>
      </c>
      <c r="I350" s="20">
        <v>28993</v>
      </c>
      <c r="J350" s="20">
        <v>0</v>
      </c>
      <c r="K350" s="20">
        <v>0</v>
      </c>
      <c r="L350" s="20">
        <v>0</v>
      </c>
      <c r="M350" s="20">
        <v>4997</v>
      </c>
      <c r="N350" s="20">
        <v>0</v>
      </c>
      <c r="P350" s="20"/>
      <c r="Q350" s="20"/>
    </row>
    <row r="351" spans="1:17">
      <c r="A351" s="7">
        <v>1719</v>
      </c>
      <c r="B351" s="4" t="s">
        <v>341</v>
      </c>
      <c r="C351" s="15">
        <v>2344592</v>
      </c>
      <c r="D351" s="11">
        <v>2411397</v>
      </c>
      <c r="E351" s="19">
        <v>85014</v>
      </c>
      <c r="F351" s="15">
        <v>660</v>
      </c>
      <c r="G351" s="20">
        <v>4511</v>
      </c>
      <c r="H351" s="20">
        <v>72000</v>
      </c>
      <c r="I351" s="20">
        <v>10759</v>
      </c>
      <c r="J351" s="20">
        <v>0</v>
      </c>
      <c r="K351" s="20">
        <v>0</v>
      </c>
      <c r="L351" s="20">
        <v>0</v>
      </c>
      <c r="M351" s="20">
        <v>32379</v>
      </c>
      <c r="N351" s="20">
        <v>0</v>
      </c>
      <c r="P351" s="20"/>
      <c r="Q351" s="20"/>
    </row>
    <row r="352" spans="1:17">
      <c r="A352" s="7">
        <v>1721</v>
      </c>
      <c r="B352" s="4" t="s">
        <v>342</v>
      </c>
      <c r="C352" s="15">
        <v>3345631</v>
      </c>
      <c r="D352" s="11">
        <v>3875694</v>
      </c>
      <c r="E352" s="19">
        <v>39551</v>
      </c>
      <c r="F352" s="15">
        <v>2891</v>
      </c>
      <c r="G352" s="20">
        <v>15237</v>
      </c>
      <c r="H352" s="20">
        <v>0</v>
      </c>
      <c r="I352" s="20">
        <v>20933</v>
      </c>
      <c r="J352" s="20">
        <v>0</v>
      </c>
      <c r="K352" s="20">
        <v>0</v>
      </c>
      <c r="L352" s="20">
        <v>3895</v>
      </c>
      <c r="M352" s="20">
        <v>33209</v>
      </c>
      <c r="N352" s="20">
        <v>0</v>
      </c>
      <c r="P352" s="20"/>
      <c r="Q352" s="20"/>
    </row>
    <row r="353" spans="1:17">
      <c r="A353" s="7">
        <v>1722</v>
      </c>
      <c r="B353" s="4" t="s">
        <v>343</v>
      </c>
      <c r="C353" s="15">
        <v>2361015</v>
      </c>
      <c r="D353" s="11">
        <v>2851784</v>
      </c>
      <c r="E353" s="19">
        <v>45785</v>
      </c>
      <c r="F353" s="15">
        <v>5204</v>
      </c>
      <c r="G353" s="20">
        <v>25240</v>
      </c>
      <c r="H353" s="20">
        <v>8431</v>
      </c>
      <c r="I353" s="20">
        <v>5807</v>
      </c>
      <c r="J353" s="20">
        <v>0</v>
      </c>
      <c r="K353" s="20">
        <v>0</v>
      </c>
      <c r="L353" s="20">
        <v>6347</v>
      </c>
      <c r="M353" s="20">
        <v>6601</v>
      </c>
      <c r="N353" s="20">
        <v>0</v>
      </c>
      <c r="P353" s="20"/>
      <c r="Q353" s="20"/>
    </row>
    <row r="354" spans="1:17">
      <c r="A354" s="7">
        <v>1723</v>
      </c>
      <c r="B354" s="4" t="s">
        <v>344</v>
      </c>
      <c r="C354" s="15">
        <v>896028</v>
      </c>
      <c r="D354" s="11">
        <v>1220625</v>
      </c>
      <c r="E354" s="19">
        <v>26316</v>
      </c>
      <c r="F354" s="15">
        <v>6189</v>
      </c>
      <c r="G354" s="20">
        <v>0</v>
      </c>
      <c r="H354" s="20">
        <v>17833</v>
      </c>
      <c r="I354" s="20">
        <v>0</v>
      </c>
      <c r="J354" s="20">
        <v>0</v>
      </c>
      <c r="K354" s="20">
        <v>0</v>
      </c>
      <c r="L354" s="20">
        <v>0</v>
      </c>
      <c r="M354" s="20">
        <v>12170</v>
      </c>
      <c r="N354" s="20">
        <v>0</v>
      </c>
      <c r="P354" s="20"/>
      <c r="Q354" s="20"/>
    </row>
    <row r="355" spans="1:17">
      <c r="A355" s="7">
        <v>1724</v>
      </c>
      <c r="B355" s="4" t="s">
        <v>345</v>
      </c>
      <c r="C355" s="15">
        <v>1936438</v>
      </c>
      <c r="D355" s="11">
        <v>2008763</v>
      </c>
      <c r="E355" s="19">
        <v>41602</v>
      </c>
      <c r="F355" s="15">
        <v>3643</v>
      </c>
      <c r="G355" s="20">
        <v>0</v>
      </c>
      <c r="H355" s="20">
        <v>93472</v>
      </c>
      <c r="I355" s="20">
        <v>16204</v>
      </c>
      <c r="J355" s="20">
        <v>0</v>
      </c>
      <c r="K355" s="20">
        <v>0</v>
      </c>
      <c r="L355" s="20">
        <v>13966</v>
      </c>
      <c r="M355" s="20">
        <v>49522</v>
      </c>
      <c r="N355" s="20">
        <v>0</v>
      </c>
      <c r="P355" s="20"/>
      <c r="Q355" s="20"/>
    </row>
    <row r="356" spans="1:17">
      <c r="A356" s="7">
        <v>1728</v>
      </c>
      <c r="B356" s="4" t="s">
        <v>346</v>
      </c>
      <c r="C356" s="15">
        <v>1910140</v>
      </c>
      <c r="D356" s="11">
        <v>2049999</v>
      </c>
      <c r="E356" s="19">
        <v>46464</v>
      </c>
      <c r="F356" s="15">
        <v>13549</v>
      </c>
      <c r="G356" s="20">
        <v>0</v>
      </c>
      <c r="H356" s="20">
        <v>75941</v>
      </c>
      <c r="I356" s="20">
        <v>14712</v>
      </c>
      <c r="J356" s="20">
        <v>0</v>
      </c>
      <c r="K356" s="20">
        <v>0</v>
      </c>
      <c r="L356" s="20">
        <v>26895</v>
      </c>
      <c r="M356" s="20">
        <v>53850</v>
      </c>
      <c r="N356" s="20">
        <v>0</v>
      </c>
      <c r="P356" s="20"/>
      <c r="Q356" s="20"/>
    </row>
    <row r="357" spans="1:17">
      <c r="A357" s="7">
        <v>1729</v>
      </c>
      <c r="B357" s="4" t="s">
        <v>347</v>
      </c>
      <c r="C357" s="15">
        <v>1790348</v>
      </c>
      <c r="D357" s="11">
        <v>2297032</v>
      </c>
      <c r="E357" s="19">
        <v>29199</v>
      </c>
      <c r="F357" s="15">
        <v>0</v>
      </c>
      <c r="G357" s="20">
        <v>10009</v>
      </c>
      <c r="H357" s="20">
        <v>15000</v>
      </c>
      <c r="I357" s="20">
        <v>9612</v>
      </c>
      <c r="J357" s="20">
        <v>0</v>
      </c>
      <c r="K357" s="20">
        <v>0</v>
      </c>
      <c r="L357" s="20">
        <v>1738</v>
      </c>
      <c r="M357" s="20">
        <v>17548</v>
      </c>
      <c r="N357" s="20">
        <v>0</v>
      </c>
      <c r="P357" s="20"/>
      <c r="Q357" s="20"/>
    </row>
    <row r="358" spans="1:17">
      <c r="A358" s="7">
        <v>1730</v>
      </c>
      <c r="B358" s="4" t="s">
        <v>348</v>
      </c>
      <c r="C358" s="15">
        <v>5303767</v>
      </c>
      <c r="D358" s="11">
        <v>5804541</v>
      </c>
      <c r="E358" s="19">
        <v>168492</v>
      </c>
      <c r="F358" s="15">
        <v>20627</v>
      </c>
      <c r="G358" s="20">
        <v>147716</v>
      </c>
      <c r="H358" s="20">
        <v>31841</v>
      </c>
      <c r="I358" s="20">
        <v>43367</v>
      </c>
      <c r="J358" s="20">
        <v>0</v>
      </c>
      <c r="K358" s="20">
        <v>0</v>
      </c>
      <c r="L358" s="20">
        <v>58359</v>
      </c>
      <c r="M358" s="20">
        <v>63785</v>
      </c>
      <c r="N358" s="20">
        <v>0</v>
      </c>
      <c r="P358" s="20"/>
      <c r="Q358" s="20"/>
    </row>
    <row r="359" spans="1:17">
      <c r="A359" s="7">
        <v>1731</v>
      </c>
      <c r="B359" s="4" t="s">
        <v>349</v>
      </c>
      <c r="C359" s="15">
        <v>5985246</v>
      </c>
      <c r="D359" s="11">
        <v>6822529</v>
      </c>
      <c r="E359" s="19">
        <v>130433</v>
      </c>
      <c r="F359" s="15">
        <v>36132</v>
      </c>
      <c r="G359" s="20">
        <v>37555</v>
      </c>
      <c r="H359" s="20">
        <v>49675</v>
      </c>
      <c r="I359" s="20">
        <v>48593</v>
      </c>
      <c r="J359" s="20">
        <v>0</v>
      </c>
      <c r="K359" s="20">
        <v>0</v>
      </c>
      <c r="L359" s="20">
        <v>0</v>
      </c>
      <c r="M359" s="20">
        <v>57675</v>
      </c>
      <c r="N359" s="20">
        <v>0</v>
      </c>
      <c r="P359" s="20"/>
      <c r="Q359" s="20"/>
    </row>
    <row r="360" spans="1:17">
      <c r="A360" s="7">
        <v>1734</v>
      </c>
      <c r="B360" s="4" t="s">
        <v>350</v>
      </c>
      <c r="C360" s="15">
        <v>7983816</v>
      </c>
      <c r="D360" s="11">
        <v>7845332</v>
      </c>
      <c r="E360" s="19">
        <v>223899</v>
      </c>
      <c r="F360" s="15">
        <v>2837</v>
      </c>
      <c r="G360" s="20">
        <v>21699</v>
      </c>
      <c r="H360" s="20">
        <v>44214</v>
      </c>
      <c r="I360" s="20">
        <v>24389</v>
      </c>
      <c r="J360" s="20">
        <v>0</v>
      </c>
      <c r="K360" s="20">
        <v>0</v>
      </c>
      <c r="L360" s="20">
        <v>13463</v>
      </c>
      <c r="M360" s="20">
        <v>60179</v>
      </c>
      <c r="N360" s="20">
        <v>0</v>
      </c>
      <c r="P360" s="20"/>
      <c r="Q360" s="20"/>
    </row>
    <row r="361" spans="1:17">
      <c r="A361" s="7">
        <v>1735</v>
      </c>
      <c r="B361" s="4" t="s">
        <v>351</v>
      </c>
      <c r="C361" s="15">
        <v>5442314</v>
      </c>
      <c r="D361" s="11">
        <v>5682666</v>
      </c>
      <c r="E361" s="19">
        <v>61938</v>
      </c>
      <c r="F361" s="15">
        <v>40177</v>
      </c>
      <c r="G361" s="20">
        <v>89748</v>
      </c>
      <c r="H361" s="20">
        <v>83808</v>
      </c>
      <c r="I361" s="20">
        <v>35895</v>
      </c>
      <c r="J361" s="20">
        <v>0</v>
      </c>
      <c r="K361" s="20">
        <v>0</v>
      </c>
      <c r="L361" s="20">
        <v>5672</v>
      </c>
      <c r="M361" s="20">
        <v>305927</v>
      </c>
      <c r="N361" s="20">
        <v>0</v>
      </c>
      <c r="P361" s="20"/>
      <c r="Q361" s="20"/>
    </row>
    <row r="362" spans="1:17">
      <c r="A362" s="7">
        <v>1740</v>
      </c>
      <c r="B362" s="4" t="s">
        <v>352</v>
      </c>
      <c r="C362" s="15">
        <v>3391998</v>
      </c>
      <c r="D362" s="11">
        <v>3686116</v>
      </c>
      <c r="E362" s="19">
        <v>132792</v>
      </c>
      <c r="F362" s="15">
        <v>5411</v>
      </c>
      <c r="G362" s="20">
        <v>16173</v>
      </c>
      <c r="H362" s="20">
        <v>0</v>
      </c>
      <c r="I362" s="20">
        <v>8067</v>
      </c>
      <c r="J362" s="20">
        <v>0</v>
      </c>
      <c r="K362" s="20">
        <v>0</v>
      </c>
      <c r="L362" s="20">
        <v>0</v>
      </c>
      <c r="M362" s="20">
        <v>167276</v>
      </c>
      <c r="N362" s="20">
        <v>0</v>
      </c>
      <c r="P362" s="20"/>
      <c r="Q362" s="20"/>
    </row>
    <row r="363" spans="1:17">
      <c r="A363" s="7">
        <v>1742</v>
      </c>
      <c r="B363" s="4" t="s">
        <v>353</v>
      </c>
      <c r="C363" s="15">
        <v>4765944</v>
      </c>
      <c r="D363" s="11">
        <v>5077701</v>
      </c>
      <c r="E363" s="19">
        <v>180872</v>
      </c>
      <c r="F363" s="15">
        <v>16080</v>
      </c>
      <c r="G363" s="20">
        <v>42641</v>
      </c>
      <c r="H363" s="20">
        <v>193897</v>
      </c>
      <c r="I363" s="20">
        <v>26884</v>
      </c>
      <c r="J363" s="20">
        <v>0</v>
      </c>
      <c r="K363" s="20">
        <v>0</v>
      </c>
      <c r="L363" s="20">
        <v>360</v>
      </c>
      <c r="M363" s="20">
        <v>85600</v>
      </c>
      <c r="N363" s="20">
        <v>0</v>
      </c>
      <c r="P363" s="20"/>
      <c r="Q363" s="20"/>
    </row>
    <row r="364" spans="1:17">
      <c r="A364" s="7">
        <v>1771</v>
      </c>
      <c r="B364" s="4" t="s">
        <v>354</v>
      </c>
      <c r="C364" s="15">
        <v>9423613</v>
      </c>
      <c r="D364" s="11">
        <v>10067098</v>
      </c>
      <c r="E364" s="19">
        <v>156368</v>
      </c>
      <c r="F364" s="15">
        <v>6586</v>
      </c>
      <c r="G364" s="20">
        <v>71190</v>
      </c>
      <c r="H364" s="20">
        <v>123953</v>
      </c>
      <c r="I364" s="20">
        <v>11885</v>
      </c>
      <c r="J364" s="20">
        <v>0</v>
      </c>
      <c r="K364" s="20">
        <v>0</v>
      </c>
      <c r="L364" s="20">
        <v>22152</v>
      </c>
      <c r="M364" s="20">
        <v>82497</v>
      </c>
      <c r="N364" s="20">
        <v>0</v>
      </c>
      <c r="P364" s="20"/>
      <c r="Q364" s="20"/>
    </row>
    <row r="365" spans="1:17">
      <c r="A365" s="7">
        <v>1773</v>
      </c>
      <c r="B365" s="4" t="s">
        <v>355</v>
      </c>
      <c r="C365" s="15">
        <v>2128200</v>
      </c>
      <c r="D365" s="11">
        <v>2668302</v>
      </c>
      <c r="E365" s="19">
        <v>73337</v>
      </c>
      <c r="F365" s="15">
        <v>10875</v>
      </c>
      <c r="G365" s="20">
        <v>25211</v>
      </c>
      <c r="H365" s="20">
        <v>0</v>
      </c>
      <c r="I365" s="20">
        <v>15601</v>
      </c>
      <c r="J365" s="20">
        <v>0</v>
      </c>
      <c r="K365" s="20">
        <v>0</v>
      </c>
      <c r="L365" s="20">
        <v>313</v>
      </c>
      <c r="M365" s="20">
        <v>0</v>
      </c>
      <c r="N365" s="20">
        <v>0</v>
      </c>
      <c r="P365" s="20"/>
      <c r="Q365" s="20"/>
    </row>
    <row r="366" spans="1:17">
      <c r="A366" s="7">
        <v>1774</v>
      </c>
      <c r="B366" s="4" t="s">
        <v>356</v>
      </c>
      <c r="C366" s="15">
        <v>2481173</v>
      </c>
      <c r="D366" s="11">
        <v>3075375</v>
      </c>
      <c r="E366" s="19">
        <v>60461</v>
      </c>
      <c r="F366" s="15">
        <v>29799</v>
      </c>
      <c r="G366" s="20">
        <v>65568</v>
      </c>
      <c r="H366" s="20">
        <v>9654</v>
      </c>
      <c r="I366" s="20">
        <v>13678</v>
      </c>
      <c r="J366" s="20">
        <v>0</v>
      </c>
      <c r="K366" s="20">
        <v>0</v>
      </c>
      <c r="L366" s="20">
        <v>13090</v>
      </c>
      <c r="M366" s="20">
        <v>164273</v>
      </c>
      <c r="N366" s="20">
        <v>0</v>
      </c>
      <c r="P366" s="20"/>
      <c r="Q366" s="20"/>
    </row>
    <row r="367" spans="1:17">
      <c r="A367" s="7">
        <v>1783</v>
      </c>
      <c r="B367" s="4" t="s">
        <v>357</v>
      </c>
      <c r="C367" s="15">
        <v>14868219</v>
      </c>
      <c r="D367" s="11">
        <v>17302960</v>
      </c>
      <c r="E367" s="19">
        <v>260776</v>
      </c>
      <c r="F367" s="15">
        <v>62567</v>
      </c>
      <c r="G367" s="20">
        <v>85028</v>
      </c>
      <c r="H367" s="20">
        <v>411500</v>
      </c>
      <c r="I367" s="20">
        <v>28860</v>
      </c>
      <c r="J367" s="20">
        <v>0</v>
      </c>
      <c r="K367" s="20">
        <v>0</v>
      </c>
      <c r="L367" s="20">
        <v>219909</v>
      </c>
      <c r="M367" s="20">
        <v>1158386</v>
      </c>
      <c r="N367" s="20">
        <v>0</v>
      </c>
      <c r="P367" s="20"/>
      <c r="Q367" s="20"/>
    </row>
    <row r="368" spans="1:17">
      <c r="A368" s="7">
        <v>1842</v>
      </c>
      <c r="B368" s="4" t="s">
        <v>358</v>
      </c>
      <c r="C368" s="15">
        <v>1374194</v>
      </c>
      <c r="D368" s="11">
        <v>1669203</v>
      </c>
      <c r="E368" s="19">
        <v>35126</v>
      </c>
      <c r="F368" s="15">
        <v>357</v>
      </c>
      <c r="G368" s="20">
        <v>192</v>
      </c>
      <c r="H368" s="20">
        <v>32096</v>
      </c>
      <c r="I368" s="20">
        <v>10734</v>
      </c>
      <c r="J368" s="20">
        <v>0</v>
      </c>
      <c r="K368" s="20">
        <v>0</v>
      </c>
      <c r="L368" s="20">
        <v>218</v>
      </c>
      <c r="M368" s="20">
        <v>28006</v>
      </c>
      <c r="N368" s="20">
        <v>0</v>
      </c>
      <c r="P368" s="20"/>
      <c r="Q368" s="20"/>
    </row>
    <row r="369" spans="1:17">
      <c r="A369" s="7">
        <v>1859</v>
      </c>
      <c r="B369" s="4" t="s">
        <v>359</v>
      </c>
      <c r="C369" s="15">
        <v>7672649</v>
      </c>
      <c r="D369" s="11">
        <v>7879733</v>
      </c>
      <c r="E369" s="19">
        <v>312118</v>
      </c>
      <c r="F369" s="15">
        <v>25546</v>
      </c>
      <c r="G369" s="20">
        <v>136464</v>
      </c>
      <c r="H369" s="20">
        <v>90400</v>
      </c>
      <c r="I369" s="20">
        <v>23517</v>
      </c>
      <c r="J369" s="20">
        <v>0</v>
      </c>
      <c r="K369" s="20">
        <v>0</v>
      </c>
      <c r="L369" s="20">
        <v>19071</v>
      </c>
      <c r="M369" s="20">
        <v>289947</v>
      </c>
      <c r="N369" s="20">
        <v>0</v>
      </c>
      <c r="P369" s="20"/>
      <c r="Q369" s="20"/>
    </row>
    <row r="370" spans="1:17">
      <c r="A370" s="7">
        <v>1876</v>
      </c>
      <c r="B370" s="4" t="s">
        <v>360</v>
      </c>
      <c r="C370" s="15">
        <v>4011970</v>
      </c>
      <c r="D370" s="11">
        <v>4903840</v>
      </c>
      <c r="E370" s="19">
        <v>3994</v>
      </c>
      <c r="F370" s="15">
        <v>40305</v>
      </c>
      <c r="G370" s="20">
        <v>73857</v>
      </c>
      <c r="H370" s="20">
        <v>274564</v>
      </c>
      <c r="I370" s="20">
        <v>33558</v>
      </c>
      <c r="J370" s="20">
        <v>0</v>
      </c>
      <c r="K370" s="20">
        <v>0</v>
      </c>
      <c r="L370" s="20">
        <v>17795</v>
      </c>
      <c r="M370" s="20">
        <v>222283</v>
      </c>
      <c r="N370" s="20">
        <v>0</v>
      </c>
      <c r="P370" s="20"/>
      <c r="Q370" s="20"/>
    </row>
    <row r="371" spans="1:17">
      <c r="A371" s="7">
        <v>1883</v>
      </c>
      <c r="B371" s="4" t="s">
        <v>361</v>
      </c>
      <c r="C371" s="15">
        <v>39639672</v>
      </c>
      <c r="D371" s="11">
        <v>40684630</v>
      </c>
      <c r="E371" s="19">
        <v>942334</v>
      </c>
      <c r="F371" s="15">
        <v>11269</v>
      </c>
      <c r="G371" s="20">
        <v>82944</v>
      </c>
      <c r="H371" s="20">
        <v>48572</v>
      </c>
      <c r="I371" s="20">
        <v>44580</v>
      </c>
      <c r="J371" s="20">
        <v>0</v>
      </c>
      <c r="K371" s="20">
        <v>0</v>
      </c>
      <c r="L371" s="20">
        <v>6264</v>
      </c>
      <c r="M371" s="20">
        <v>70009</v>
      </c>
      <c r="N371" s="20">
        <v>0</v>
      </c>
      <c r="P371" s="20"/>
      <c r="Q371" s="20"/>
    </row>
    <row r="372" spans="1:17">
      <c r="A372" s="7">
        <v>1884</v>
      </c>
      <c r="B372" s="4" t="s">
        <v>362</v>
      </c>
      <c r="C372" s="15">
        <v>2597614</v>
      </c>
      <c r="D372" s="11">
        <v>3564435</v>
      </c>
      <c r="E372" s="19">
        <v>52677</v>
      </c>
      <c r="F372" s="15">
        <v>7248</v>
      </c>
      <c r="G372" s="20">
        <v>21900</v>
      </c>
      <c r="H372" s="20">
        <v>207400</v>
      </c>
      <c r="I372" s="20">
        <v>22925</v>
      </c>
      <c r="J372" s="20">
        <v>0</v>
      </c>
      <c r="K372" s="20">
        <v>0</v>
      </c>
      <c r="L372" s="20">
        <v>13845</v>
      </c>
      <c r="M372" s="20">
        <v>37346</v>
      </c>
      <c r="N372" s="20">
        <v>0</v>
      </c>
      <c r="P372" s="20"/>
      <c r="Q372" s="20"/>
    </row>
    <row r="373" spans="1:17">
      <c r="A373" s="7">
        <v>1891</v>
      </c>
      <c r="B373" s="4" t="s">
        <v>363</v>
      </c>
      <c r="C373" s="15">
        <v>6896503</v>
      </c>
      <c r="D373" s="11">
        <v>7106646</v>
      </c>
      <c r="E373" s="19">
        <v>104528</v>
      </c>
      <c r="F373" s="15">
        <v>21916</v>
      </c>
      <c r="G373" s="20">
        <v>32416</v>
      </c>
      <c r="H373" s="20">
        <v>0</v>
      </c>
      <c r="I373" s="20">
        <v>6443</v>
      </c>
      <c r="J373" s="20">
        <v>0</v>
      </c>
      <c r="K373" s="20">
        <v>0</v>
      </c>
      <c r="L373" s="20">
        <v>18610</v>
      </c>
      <c r="M373" s="20">
        <v>19485</v>
      </c>
      <c r="N373" s="20">
        <v>0</v>
      </c>
      <c r="P373" s="20"/>
      <c r="Q373" s="20"/>
    </row>
    <row r="374" spans="1:17">
      <c r="A374" s="7">
        <v>1892</v>
      </c>
      <c r="B374" s="4" t="s">
        <v>364</v>
      </c>
      <c r="C374" s="15">
        <v>6570427</v>
      </c>
      <c r="D374" s="11">
        <v>7473850</v>
      </c>
      <c r="E374" s="19">
        <v>213919</v>
      </c>
      <c r="F374" s="15">
        <v>343</v>
      </c>
      <c r="G374" s="20">
        <v>7583</v>
      </c>
      <c r="H374" s="20">
        <v>0</v>
      </c>
      <c r="I374" s="20">
        <v>10517</v>
      </c>
      <c r="J374" s="20">
        <v>0</v>
      </c>
      <c r="K374" s="20">
        <v>0</v>
      </c>
      <c r="L374" s="20">
        <v>17093</v>
      </c>
      <c r="M374" s="20">
        <v>26737</v>
      </c>
      <c r="N374" s="20">
        <v>0</v>
      </c>
      <c r="P374" s="20"/>
      <c r="Q374" s="20"/>
    </row>
    <row r="375" spans="1:17">
      <c r="A375" s="7">
        <v>1894</v>
      </c>
      <c r="B375" s="4" t="s">
        <v>365</v>
      </c>
      <c r="C375" s="15">
        <v>6254794</v>
      </c>
      <c r="D375" s="11">
        <v>5561762</v>
      </c>
      <c r="E375" s="19">
        <v>34121</v>
      </c>
      <c r="F375" s="15">
        <v>43617</v>
      </c>
      <c r="G375" s="20">
        <v>100647</v>
      </c>
      <c r="H375" s="20">
        <v>201642</v>
      </c>
      <c r="I375" s="20">
        <v>60904</v>
      </c>
      <c r="J375" s="20">
        <v>0</v>
      </c>
      <c r="K375" s="20">
        <v>0</v>
      </c>
      <c r="L375" s="20">
        <v>7247</v>
      </c>
      <c r="M375" s="20">
        <v>234556</v>
      </c>
      <c r="N375" s="20">
        <v>0</v>
      </c>
      <c r="P375" s="20"/>
      <c r="Q375" s="20"/>
    </row>
    <row r="376" spans="1:17">
      <c r="A376" s="7">
        <v>1895</v>
      </c>
      <c r="B376" s="4" t="s">
        <v>366</v>
      </c>
      <c r="C376" s="15">
        <v>18944255</v>
      </c>
      <c r="D376" s="11">
        <v>20265852</v>
      </c>
      <c r="E376" s="19">
        <v>375086</v>
      </c>
      <c r="F376" s="15">
        <v>38590</v>
      </c>
      <c r="G376" s="20">
        <v>60097</v>
      </c>
      <c r="H376" s="20">
        <v>233673</v>
      </c>
      <c r="I376" s="20">
        <v>46000</v>
      </c>
      <c r="J376" s="20">
        <v>0</v>
      </c>
      <c r="K376" s="20">
        <v>0</v>
      </c>
      <c r="L376" s="20">
        <v>5007</v>
      </c>
      <c r="M376" s="20">
        <v>244729</v>
      </c>
      <c r="N376" s="20">
        <v>0</v>
      </c>
      <c r="P376" s="20"/>
      <c r="Q376" s="20"/>
    </row>
    <row r="377" spans="1:17">
      <c r="A377" s="7">
        <v>1896</v>
      </c>
      <c r="B377" s="4" t="s">
        <v>367</v>
      </c>
      <c r="C377" s="15">
        <v>2683482</v>
      </c>
      <c r="D377" s="11">
        <v>2804510</v>
      </c>
      <c r="E377" s="19">
        <v>57881</v>
      </c>
      <c r="F377" s="15">
        <v>5436</v>
      </c>
      <c r="G377" s="20">
        <v>33976</v>
      </c>
      <c r="H377" s="20">
        <v>0</v>
      </c>
      <c r="I377" s="20">
        <v>6142</v>
      </c>
      <c r="J377" s="20">
        <v>0</v>
      </c>
      <c r="K377" s="20">
        <v>0</v>
      </c>
      <c r="L377" s="20">
        <v>21296</v>
      </c>
      <c r="M377" s="20">
        <v>54178</v>
      </c>
      <c r="N377" s="20">
        <v>0</v>
      </c>
      <c r="P377" s="20"/>
      <c r="Q377" s="20"/>
    </row>
    <row r="378" spans="1:17">
      <c r="A378" s="7">
        <v>1900</v>
      </c>
      <c r="B378" s="4" t="s">
        <v>368</v>
      </c>
      <c r="C378" s="15">
        <v>29519445</v>
      </c>
      <c r="D378" s="11">
        <v>34037137</v>
      </c>
      <c r="E378" s="19">
        <v>772963</v>
      </c>
      <c r="F378" s="15">
        <v>98505</v>
      </c>
      <c r="G378" s="20">
        <v>507300</v>
      </c>
      <c r="H378" s="20">
        <v>253490</v>
      </c>
      <c r="I378" s="20">
        <v>154952</v>
      </c>
      <c r="J378" s="20">
        <v>0</v>
      </c>
      <c r="K378" s="20">
        <v>0</v>
      </c>
      <c r="L378" s="20">
        <v>241277</v>
      </c>
      <c r="M378" s="20">
        <v>285382</v>
      </c>
      <c r="N378" s="20">
        <v>0</v>
      </c>
      <c r="P378" s="20"/>
      <c r="Q378" s="20"/>
    </row>
    <row r="379" spans="1:17">
      <c r="A379" s="7">
        <v>1901</v>
      </c>
      <c r="B379" s="4" t="s">
        <v>369</v>
      </c>
      <c r="C379" s="15">
        <v>3201311</v>
      </c>
      <c r="D379" s="11">
        <v>3837088</v>
      </c>
      <c r="E379" s="19">
        <v>53066</v>
      </c>
      <c r="F379" s="15">
        <v>19684</v>
      </c>
      <c r="G379" s="20">
        <v>62978</v>
      </c>
      <c r="H379" s="20">
        <v>27500</v>
      </c>
      <c r="I379" s="20">
        <v>26671</v>
      </c>
      <c r="J379" s="20">
        <v>0</v>
      </c>
      <c r="K379" s="20">
        <v>0</v>
      </c>
      <c r="L379" s="20">
        <v>5066</v>
      </c>
      <c r="M379" s="20">
        <v>60011</v>
      </c>
      <c r="N379" s="20">
        <v>0</v>
      </c>
      <c r="P379" s="20"/>
      <c r="Q379" s="20"/>
    </row>
    <row r="380" spans="1:17">
      <c r="A380" s="7">
        <v>1903</v>
      </c>
      <c r="B380" s="4" t="s">
        <v>370</v>
      </c>
      <c r="C380" s="15">
        <v>2941785</v>
      </c>
      <c r="D380" s="11">
        <v>3028276</v>
      </c>
      <c r="E380" s="19">
        <v>357653</v>
      </c>
      <c r="F380" s="15">
        <v>1404</v>
      </c>
      <c r="G380" s="20">
        <v>27298</v>
      </c>
      <c r="H380" s="20">
        <v>15000</v>
      </c>
      <c r="I380" s="20">
        <v>6340</v>
      </c>
      <c r="J380" s="20">
        <v>0</v>
      </c>
      <c r="K380" s="20">
        <v>0</v>
      </c>
      <c r="L380" s="20">
        <v>11845</v>
      </c>
      <c r="M380" s="20">
        <v>18457</v>
      </c>
      <c r="N380" s="20">
        <v>0</v>
      </c>
      <c r="P380" s="20"/>
      <c r="Q380" s="20"/>
    </row>
    <row r="381" spans="1:17">
      <c r="A381" s="7">
        <v>1904</v>
      </c>
      <c r="B381" s="4" t="s">
        <v>371</v>
      </c>
      <c r="C381" s="15">
        <v>10471486</v>
      </c>
      <c r="D381" s="11">
        <v>11206756</v>
      </c>
      <c r="E381" s="19">
        <v>282415</v>
      </c>
      <c r="F381" s="15">
        <v>16396</v>
      </c>
      <c r="G381" s="20">
        <v>84430</v>
      </c>
      <c r="H381" s="20">
        <v>38</v>
      </c>
      <c r="I381" s="20">
        <v>14052</v>
      </c>
      <c r="J381" s="20">
        <v>0</v>
      </c>
      <c r="K381" s="20">
        <v>0</v>
      </c>
      <c r="L381" s="20">
        <v>36398</v>
      </c>
      <c r="M381" s="20">
        <v>80989</v>
      </c>
      <c r="N381" s="20">
        <v>0</v>
      </c>
      <c r="P381" s="20"/>
      <c r="Q381" s="20"/>
    </row>
    <row r="382" spans="1:17">
      <c r="A382" s="7">
        <v>1908</v>
      </c>
      <c r="B382" s="4" t="s">
        <v>398</v>
      </c>
      <c r="C382" s="15">
        <v>2660466</v>
      </c>
      <c r="D382" s="11">
        <v>3161529</v>
      </c>
      <c r="E382" s="19">
        <v>39069</v>
      </c>
      <c r="F382" s="15">
        <v>3472</v>
      </c>
      <c r="G382" s="20">
        <v>15303</v>
      </c>
      <c r="H382" s="20">
        <v>10000</v>
      </c>
      <c r="I382" s="20">
        <v>10521</v>
      </c>
      <c r="J382" s="20">
        <v>0</v>
      </c>
      <c r="K382" s="20">
        <v>0</v>
      </c>
      <c r="L382" s="20">
        <v>11417</v>
      </c>
      <c r="M382" s="20">
        <v>26829</v>
      </c>
      <c r="N382" s="20">
        <v>0</v>
      </c>
      <c r="P382" s="20"/>
      <c r="Q382" s="20"/>
    </row>
    <row r="383" spans="1:17">
      <c r="A383" s="7">
        <v>1911</v>
      </c>
      <c r="B383" s="4" t="s">
        <v>372</v>
      </c>
      <c r="C383" s="15">
        <v>7052836</v>
      </c>
      <c r="D383" s="11">
        <v>7078766</v>
      </c>
      <c r="E383" s="19">
        <v>214088</v>
      </c>
      <c r="F383" s="15">
        <v>29914</v>
      </c>
      <c r="G383" s="20">
        <v>46508</v>
      </c>
      <c r="H383" s="20">
        <v>64558</v>
      </c>
      <c r="I383" s="20">
        <v>20807</v>
      </c>
      <c r="J383" s="20">
        <v>0</v>
      </c>
      <c r="K383" s="20">
        <v>0</v>
      </c>
      <c r="L383" s="20">
        <v>580</v>
      </c>
      <c r="M383" s="20">
        <v>131163</v>
      </c>
      <c r="N383" s="20">
        <v>0</v>
      </c>
      <c r="P383" s="20"/>
      <c r="Q383" s="20"/>
    </row>
    <row r="384" spans="1:17">
      <c r="A384" s="7">
        <v>1916</v>
      </c>
      <c r="B384" s="4" t="s">
        <v>373</v>
      </c>
      <c r="C384" s="15">
        <v>22885756</v>
      </c>
      <c r="D384" s="11">
        <v>26634455</v>
      </c>
      <c r="E384" s="19">
        <v>542912</v>
      </c>
      <c r="F384" s="15">
        <v>26869</v>
      </c>
      <c r="G384" s="20">
        <v>169478</v>
      </c>
      <c r="H384" s="20">
        <v>29200</v>
      </c>
      <c r="I384" s="20">
        <v>132198</v>
      </c>
      <c r="J384" s="20">
        <v>0</v>
      </c>
      <c r="K384" s="20">
        <v>0</v>
      </c>
      <c r="L384" s="20">
        <v>27143</v>
      </c>
      <c r="M384" s="20">
        <v>14155</v>
      </c>
      <c r="N384" s="20">
        <v>0</v>
      </c>
      <c r="P384" s="20"/>
      <c r="Q384" s="20"/>
    </row>
    <row r="385" spans="1:17">
      <c r="A385" s="7">
        <v>1924</v>
      </c>
      <c r="B385" s="4" t="s">
        <v>374</v>
      </c>
      <c r="C385" s="15">
        <v>5272400</v>
      </c>
      <c r="D385" s="11">
        <v>6033072</v>
      </c>
      <c r="E385" s="19">
        <v>152763</v>
      </c>
      <c r="F385" s="15">
        <v>14381</v>
      </c>
      <c r="G385" s="20">
        <v>88113</v>
      </c>
      <c r="H385" s="20">
        <v>56134</v>
      </c>
      <c r="I385" s="20">
        <v>26665</v>
      </c>
      <c r="J385" s="20">
        <v>0</v>
      </c>
      <c r="K385" s="20">
        <v>0</v>
      </c>
      <c r="L385" s="20">
        <v>10328</v>
      </c>
      <c r="M385" s="20">
        <v>63413</v>
      </c>
      <c r="N385" s="20">
        <v>0</v>
      </c>
      <c r="P385" s="20"/>
      <c r="Q385" s="20"/>
    </row>
    <row r="386" spans="1:17">
      <c r="A386" s="7">
        <v>1926</v>
      </c>
      <c r="B386" s="4" t="s">
        <v>375</v>
      </c>
      <c r="C386" s="15">
        <v>6164431</v>
      </c>
      <c r="D386" s="11">
        <v>6214371</v>
      </c>
      <c r="E386" s="19">
        <v>43630</v>
      </c>
      <c r="F386" s="15">
        <v>9191</v>
      </c>
      <c r="G386" s="20">
        <v>35604</v>
      </c>
      <c r="H386" s="20">
        <v>0</v>
      </c>
      <c r="I386" s="20">
        <v>1870</v>
      </c>
      <c r="J386" s="20">
        <v>0</v>
      </c>
      <c r="K386" s="20">
        <v>0</v>
      </c>
      <c r="L386" s="20">
        <v>87</v>
      </c>
      <c r="M386" s="20">
        <v>79067</v>
      </c>
      <c r="N386" s="20">
        <v>0</v>
      </c>
      <c r="P386" s="20"/>
      <c r="Q386" s="20"/>
    </row>
    <row r="387" spans="1:17">
      <c r="A387" s="7">
        <v>1927</v>
      </c>
      <c r="B387" s="4" t="s">
        <v>376</v>
      </c>
      <c r="C387" s="15">
        <v>2518432</v>
      </c>
      <c r="D387" s="11">
        <v>2981668</v>
      </c>
      <c r="E387" s="19">
        <v>28159</v>
      </c>
      <c r="F387" s="15">
        <v>19123</v>
      </c>
      <c r="G387" s="20">
        <v>4529</v>
      </c>
      <c r="H387" s="20">
        <v>0</v>
      </c>
      <c r="I387" s="20">
        <v>9400</v>
      </c>
      <c r="J387" s="20">
        <v>0</v>
      </c>
      <c r="K387" s="20">
        <v>0</v>
      </c>
      <c r="L387" s="20">
        <v>838</v>
      </c>
      <c r="M387" s="20">
        <v>93901</v>
      </c>
      <c r="N387" s="20">
        <v>0</v>
      </c>
      <c r="P387" s="20"/>
      <c r="Q387" s="20"/>
    </row>
    <row r="388" spans="1:17">
      <c r="A388" s="7">
        <v>1930</v>
      </c>
      <c r="B388" s="4" t="s">
        <v>377</v>
      </c>
      <c r="C388" s="15">
        <v>33317322</v>
      </c>
      <c r="D388" s="11">
        <v>33120036</v>
      </c>
      <c r="E388" s="19">
        <v>783985</v>
      </c>
      <c r="F388" s="15">
        <v>23181</v>
      </c>
      <c r="G388" s="20">
        <v>180718</v>
      </c>
      <c r="H388" s="20">
        <v>15000</v>
      </c>
      <c r="I388" s="20">
        <v>2103</v>
      </c>
      <c r="J388" s="20">
        <v>0</v>
      </c>
      <c r="K388" s="20">
        <v>0</v>
      </c>
      <c r="L388" s="20">
        <v>99144</v>
      </c>
      <c r="M388" s="20">
        <v>47480</v>
      </c>
      <c r="N388" s="20">
        <v>0</v>
      </c>
      <c r="P388" s="20"/>
      <c r="Q388" s="20"/>
    </row>
    <row r="389" spans="1:17">
      <c r="A389" s="7">
        <v>1931</v>
      </c>
      <c r="B389" s="4" t="s">
        <v>378</v>
      </c>
      <c r="C389" s="15">
        <v>7878634</v>
      </c>
      <c r="D389" s="11">
        <v>9549324</v>
      </c>
      <c r="E389" s="19">
        <v>280453</v>
      </c>
      <c r="F389" s="15">
        <v>12581</v>
      </c>
      <c r="G389" s="20">
        <v>115741</v>
      </c>
      <c r="H389" s="20">
        <v>130595</v>
      </c>
      <c r="I389" s="20">
        <v>48846</v>
      </c>
      <c r="J389" s="20">
        <v>0</v>
      </c>
      <c r="K389" s="20">
        <v>0</v>
      </c>
      <c r="L389" s="20">
        <v>10841</v>
      </c>
      <c r="M389" s="20">
        <v>76294</v>
      </c>
      <c r="N389" s="20">
        <v>0</v>
      </c>
      <c r="P389" s="20"/>
      <c r="Q389" s="20"/>
    </row>
    <row r="390" spans="1:17">
      <c r="A390" s="7">
        <v>1940</v>
      </c>
      <c r="B390" s="4" t="s">
        <v>379</v>
      </c>
      <c r="C390" s="15">
        <v>11395142</v>
      </c>
      <c r="D390" s="11">
        <v>13506946</v>
      </c>
      <c r="E390" s="19">
        <v>269557</v>
      </c>
      <c r="F390" s="15">
        <v>32008</v>
      </c>
      <c r="G390" s="20">
        <v>122440</v>
      </c>
      <c r="H390" s="20">
        <v>245066</v>
      </c>
      <c r="I390" s="20">
        <v>49107</v>
      </c>
      <c r="J390" s="20">
        <v>0</v>
      </c>
      <c r="K390" s="20">
        <v>0</v>
      </c>
      <c r="L390" s="20">
        <v>32107</v>
      </c>
      <c r="M390" s="20">
        <v>253572</v>
      </c>
      <c r="N390" s="20">
        <v>0</v>
      </c>
      <c r="P390" s="20"/>
      <c r="Q390" s="20"/>
    </row>
    <row r="391" spans="1:17">
      <c r="A391" s="7">
        <v>1942</v>
      </c>
      <c r="B391" s="4" t="s">
        <v>380</v>
      </c>
      <c r="C391" s="15">
        <v>9716181</v>
      </c>
      <c r="D391" s="11">
        <v>12089348</v>
      </c>
      <c r="E391" s="19">
        <v>203636</v>
      </c>
      <c r="F391" s="15">
        <v>29102</v>
      </c>
      <c r="G391" s="20">
        <v>202407</v>
      </c>
      <c r="H391" s="20">
        <v>112250</v>
      </c>
      <c r="I391" s="20">
        <v>68979</v>
      </c>
      <c r="J391" s="20">
        <v>0</v>
      </c>
      <c r="K391" s="20">
        <v>0</v>
      </c>
      <c r="L391" s="20">
        <v>18717</v>
      </c>
      <c r="M391" s="20">
        <v>73035</v>
      </c>
      <c r="N391" s="20">
        <v>0</v>
      </c>
      <c r="P391" s="20"/>
      <c r="Q391" s="20"/>
    </row>
    <row r="392" spans="1:17">
      <c r="A392" s="7">
        <v>1945</v>
      </c>
      <c r="B392" s="4" t="s">
        <v>381</v>
      </c>
      <c r="C392" s="15">
        <v>8625544</v>
      </c>
      <c r="D392" s="11">
        <v>10959619</v>
      </c>
      <c r="E392" s="19">
        <v>152677</v>
      </c>
      <c r="F392" s="15">
        <v>16822</v>
      </c>
      <c r="G392" s="20">
        <v>50417</v>
      </c>
      <c r="H392" s="20">
        <v>0</v>
      </c>
      <c r="I392" s="20">
        <v>45355</v>
      </c>
      <c r="J392" s="20">
        <v>0</v>
      </c>
      <c r="K392" s="20">
        <v>0</v>
      </c>
      <c r="L392" s="20">
        <v>22483</v>
      </c>
      <c r="M392" s="20">
        <v>97716</v>
      </c>
      <c r="N392" s="20">
        <v>0</v>
      </c>
      <c r="P392" s="20"/>
      <c r="Q392" s="20"/>
    </row>
    <row r="393" spans="1:17">
      <c r="A393" s="7">
        <v>1955</v>
      </c>
      <c r="B393" s="4" t="s">
        <v>386</v>
      </c>
      <c r="C393" s="15">
        <v>7894753</v>
      </c>
      <c r="D393" s="11">
        <v>7007818</v>
      </c>
      <c r="E393" s="19">
        <v>300295</v>
      </c>
      <c r="F393" s="15">
        <v>10889</v>
      </c>
      <c r="G393" s="20">
        <v>56136</v>
      </c>
      <c r="H393" s="20">
        <v>11612</v>
      </c>
      <c r="I393" s="20">
        <v>28177</v>
      </c>
      <c r="J393" s="20">
        <v>0</v>
      </c>
      <c r="K393" s="20">
        <v>0</v>
      </c>
      <c r="L393" s="20">
        <v>5393</v>
      </c>
      <c r="M393" s="20">
        <v>112944</v>
      </c>
      <c r="N393" s="20">
        <v>0</v>
      </c>
      <c r="P393" s="20"/>
      <c r="Q393" s="20"/>
    </row>
    <row r="394" spans="1:17">
      <c r="A394" s="7">
        <v>1987</v>
      </c>
      <c r="B394" s="4" t="s">
        <v>399</v>
      </c>
      <c r="C394" s="15">
        <v>4205142</v>
      </c>
      <c r="D394" s="11">
        <v>4793702</v>
      </c>
      <c r="E394" s="19">
        <v>76535</v>
      </c>
      <c r="F394" s="15">
        <v>3595</v>
      </c>
      <c r="G394" s="20">
        <v>27363</v>
      </c>
      <c r="H394" s="20">
        <v>10000</v>
      </c>
      <c r="I394" s="20">
        <v>5022</v>
      </c>
      <c r="J394" s="20">
        <v>0</v>
      </c>
      <c r="K394" s="20">
        <v>0</v>
      </c>
      <c r="L394" s="20">
        <v>5851</v>
      </c>
      <c r="M394" s="20">
        <v>10507</v>
      </c>
      <c r="N394" s="20">
        <v>0</v>
      </c>
      <c r="P394" s="20"/>
      <c r="Q394" s="20"/>
    </row>
    <row r="395" spans="1:17">
      <c r="A395" s="7"/>
      <c r="B395" s="4"/>
      <c r="C395" s="13"/>
      <c r="F395" s="15"/>
    </row>
    <row r="396" spans="1:17">
      <c r="A396" s="7"/>
      <c r="B396" s="4"/>
      <c r="C396" s="13"/>
      <c r="D396" s="13"/>
      <c r="E396" s="14"/>
      <c r="F396" s="15"/>
    </row>
    <row r="397" spans="1:17">
      <c r="A397" s="7"/>
      <c r="B397" s="4"/>
      <c r="C397" s="13"/>
      <c r="D397" s="13"/>
      <c r="E397" s="14"/>
      <c r="F397" s="15"/>
    </row>
    <row r="398" spans="1:17">
      <c r="D398" s="13"/>
      <c r="E398" s="14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397"/>
  <sheetViews>
    <sheetView topLeftCell="A2" workbookViewId="0">
      <selection activeCell="A4" sqref="A4:B4"/>
    </sheetView>
  </sheetViews>
  <sheetFormatPr defaultColWidth="9.140625" defaultRowHeight="12.75"/>
  <cols>
    <col min="1" max="1" width="5" style="7" bestFit="1" customWidth="1"/>
    <col min="2" max="2" width="29.85546875" style="4" bestFit="1" customWidth="1"/>
    <col min="3" max="3" width="21" style="4" bestFit="1" customWidth="1"/>
    <col min="4" max="4" width="13.5703125" style="4" customWidth="1"/>
    <col min="5" max="5" width="16.5703125" style="4" customWidth="1"/>
    <col min="6" max="6" width="12.5703125" style="31" customWidth="1"/>
    <col min="7" max="7" width="22.140625" style="4" bestFit="1" customWidth="1"/>
    <col min="8" max="8" width="13.42578125" style="4" bestFit="1" customWidth="1"/>
    <col min="9" max="9" width="15.7109375" style="4" bestFit="1" customWidth="1"/>
    <col min="10" max="10" width="9.5703125" style="4" bestFit="1" customWidth="1"/>
    <col min="11" max="11" width="26.5703125" style="4" bestFit="1" customWidth="1"/>
    <col min="12" max="12" width="23" style="4" bestFit="1" customWidth="1"/>
    <col min="13" max="13" width="14.28515625" style="4" bestFit="1" customWidth="1"/>
    <col min="14" max="14" width="10.42578125" style="4" bestFit="1" customWidth="1"/>
    <col min="15" max="15" width="9.140625" style="4" customWidth="1"/>
    <col min="16" max="16384" width="9.140625" style="4"/>
  </cols>
  <sheetData>
    <row r="1" spans="1:14" ht="15" customHeight="1">
      <c r="A1" s="2"/>
      <c r="B1" s="9" t="s">
        <v>412</v>
      </c>
      <c r="C1" s="2" t="s">
        <v>0</v>
      </c>
      <c r="D1" s="2"/>
      <c r="E1" s="2"/>
      <c r="F1" s="23" t="s">
        <v>1</v>
      </c>
      <c r="G1" s="24"/>
      <c r="H1" s="24"/>
      <c r="I1" s="24"/>
      <c r="J1" s="24"/>
      <c r="K1" s="24"/>
      <c r="L1" s="24"/>
      <c r="M1" s="24"/>
      <c r="N1" s="24"/>
    </row>
    <row r="2" spans="1:14" ht="15" customHeight="1">
      <c r="A2" s="2"/>
      <c r="B2" s="2"/>
      <c r="C2" s="5" t="s">
        <v>2</v>
      </c>
      <c r="D2" s="5" t="s">
        <v>3</v>
      </c>
      <c r="E2" s="5" t="s">
        <v>4</v>
      </c>
      <c r="F2" s="25" t="s">
        <v>2</v>
      </c>
      <c r="G2" s="7" t="s">
        <v>400</v>
      </c>
      <c r="H2" s="7" t="s">
        <v>401</v>
      </c>
      <c r="I2" s="7" t="s">
        <v>402</v>
      </c>
      <c r="J2" s="7" t="s">
        <v>403</v>
      </c>
      <c r="K2" s="7" t="s">
        <v>404</v>
      </c>
      <c r="L2" s="7" t="s">
        <v>405</v>
      </c>
      <c r="M2" s="7" t="s">
        <v>406</v>
      </c>
      <c r="N2" s="7" t="s">
        <v>407</v>
      </c>
    </row>
    <row r="3" spans="1:14" ht="15" customHeight="1">
      <c r="A3" s="2"/>
      <c r="B3" s="2" t="s">
        <v>5</v>
      </c>
      <c r="C3" s="5" t="s">
        <v>387</v>
      </c>
      <c r="D3" s="5" t="s">
        <v>387</v>
      </c>
      <c r="E3" s="5" t="s">
        <v>387</v>
      </c>
      <c r="F3" s="25" t="s">
        <v>387</v>
      </c>
      <c r="G3" s="5" t="s">
        <v>387</v>
      </c>
      <c r="H3" s="5" t="s">
        <v>387</v>
      </c>
      <c r="I3" s="5" t="s">
        <v>387</v>
      </c>
      <c r="J3" s="5" t="s">
        <v>387</v>
      </c>
      <c r="K3" s="5" t="s">
        <v>387</v>
      </c>
      <c r="L3" s="5" t="s">
        <v>387</v>
      </c>
      <c r="M3" s="5" t="s">
        <v>387</v>
      </c>
      <c r="N3" s="5" t="s">
        <v>387</v>
      </c>
    </row>
    <row r="4" spans="1:14" ht="15" customHeight="1">
      <c r="A4" s="2">
        <v>0</v>
      </c>
      <c r="B4" s="2" t="s">
        <v>584</v>
      </c>
      <c r="C4" s="15">
        <f>SUM(C5:C397)</f>
        <v>5599179960</v>
      </c>
      <c r="D4" s="9">
        <f t="shared" ref="D4:N4" si="0">SUM(D5:D397)</f>
        <v>5852241992</v>
      </c>
      <c r="E4" s="9">
        <f t="shared" si="0"/>
        <v>147926831</v>
      </c>
      <c r="F4" s="26">
        <f t="shared" si="0"/>
        <v>8295738</v>
      </c>
      <c r="G4" s="9">
        <f t="shared" si="0"/>
        <v>39647445</v>
      </c>
      <c r="H4" s="9">
        <f t="shared" si="0"/>
        <v>28270670</v>
      </c>
      <c r="I4" s="9">
        <f t="shared" si="0"/>
        <v>14337767</v>
      </c>
      <c r="J4" s="9">
        <f t="shared" si="0"/>
        <v>274723</v>
      </c>
      <c r="K4" s="9">
        <f t="shared" si="0"/>
        <v>112807</v>
      </c>
      <c r="L4" s="9">
        <f t="shared" si="0"/>
        <v>10633405</v>
      </c>
      <c r="M4" s="9">
        <f t="shared" si="0"/>
        <v>33470021</v>
      </c>
      <c r="N4" s="9">
        <f t="shared" si="0"/>
        <v>78203</v>
      </c>
    </row>
    <row r="5" spans="1:14" ht="15" customHeight="1">
      <c r="A5" s="27">
        <v>3</v>
      </c>
      <c r="B5" s="24" t="s">
        <v>7</v>
      </c>
      <c r="C5" s="13">
        <v>5155594</v>
      </c>
      <c r="D5" s="28">
        <v>5997572</v>
      </c>
      <c r="E5" s="28">
        <v>179048</v>
      </c>
      <c r="F5" s="29">
        <v>3330</v>
      </c>
      <c r="G5" s="30">
        <v>11430</v>
      </c>
      <c r="H5" s="30">
        <v>0</v>
      </c>
      <c r="I5" s="30">
        <v>6047</v>
      </c>
      <c r="J5" s="30">
        <v>0</v>
      </c>
      <c r="K5" s="30">
        <v>0</v>
      </c>
      <c r="L5" s="30">
        <v>0</v>
      </c>
      <c r="M5" s="30">
        <v>15293</v>
      </c>
      <c r="N5" s="30">
        <v>0</v>
      </c>
    </row>
    <row r="6" spans="1:14" ht="15" customHeight="1">
      <c r="A6" s="27">
        <v>5</v>
      </c>
      <c r="B6" s="24" t="s">
        <v>8</v>
      </c>
      <c r="C6" s="13">
        <v>1742859</v>
      </c>
      <c r="D6" s="11">
        <v>1949674</v>
      </c>
      <c r="E6" s="11">
        <v>56408</v>
      </c>
      <c r="F6" s="29">
        <v>4205</v>
      </c>
      <c r="G6" s="30">
        <v>17271</v>
      </c>
      <c r="H6" s="30">
        <v>0</v>
      </c>
      <c r="I6" s="30">
        <v>2561</v>
      </c>
      <c r="J6" s="30">
        <v>0</v>
      </c>
      <c r="K6" s="30">
        <v>0</v>
      </c>
      <c r="L6" s="30">
        <v>3688</v>
      </c>
      <c r="M6" s="30">
        <v>0</v>
      </c>
      <c r="N6" s="30">
        <v>0</v>
      </c>
    </row>
    <row r="7" spans="1:14" ht="15" customHeight="1">
      <c r="A7" s="27">
        <v>7</v>
      </c>
      <c r="B7" s="24" t="s">
        <v>389</v>
      </c>
      <c r="C7" s="13">
        <v>2621863</v>
      </c>
      <c r="D7" s="28">
        <v>3126142</v>
      </c>
      <c r="E7" s="28">
        <v>48868</v>
      </c>
      <c r="F7" s="29">
        <v>5804</v>
      </c>
      <c r="G7" s="30">
        <v>11029</v>
      </c>
      <c r="H7" s="30">
        <v>15065</v>
      </c>
      <c r="I7" s="30">
        <v>3492</v>
      </c>
      <c r="J7" s="30">
        <v>0</v>
      </c>
      <c r="K7" s="30">
        <v>0</v>
      </c>
      <c r="L7" s="30">
        <v>0</v>
      </c>
      <c r="M7" s="30">
        <v>38032</v>
      </c>
      <c r="N7" s="30">
        <v>0</v>
      </c>
    </row>
    <row r="8" spans="1:14" ht="15" customHeight="1">
      <c r="A8" s="27">
        <v>9</v>
      </c>
      <c r="B8" s="24" t="s">
        <v>9</v>
      </c>
      <c r="C8" s="13">
        <v>1083132</v>
      </c>
      <c r="D8" s="28">
        <v>1370385</v>
      </c>
      <c r="E8" s="28">
        <v>55739</v>
      </c>
      <c r="F8" s="29">
        <v>6180</v>
      </c>
      <c r="G8" s="30">
        <v>37400</v>
      </c>
      <c r="H8" s="30">
        <v>0</v>
      </c>
      <c r="I8" s="30">
        <v>0</v>
      </c>
      <c r="J8" s="30">
        <v>0</v>
      </c>
      <c r="K8" s="30">
        <v>0</v>
      </c>
      <c r="L8" s="30">
        <v>9047</v>
      </c>
      <c r="M8" s="30">
        <v>6600</v>
      </c>
      <c r="N8" s="30">
        <v>0</v>
      </c>
    </row>
    <row r="9" spans="1:14" ht="15" customHeight="1">
      <c r="A9" s="27">
        <v>10</v>
      </c>
      <c r="B9" s="24" t="s">
        <v>10</v>
      </c>
      <c r="C9" s="13">
        <v>12651749</v>
      </c>
      <c r="D9" s="28">
        <v>13360402</v>
      </c>
      <c r="E9" s="28">
        <v>423366</v>
      </c>
      <c r="F9" s="29">
        <v>5087</v>
      </c>
      <c r="G9" s="30">
        <v>47445</v>
      </c>
      <c r="H9" s="30">
        <v>28200</v>
      </c>
      <c r="I9" s="30">
        <v>29688</v>
      </c>
      <c r="J9" s="30">
        <v>0</v>
      </c>
      <c r="K9" s="30">
        <v>0</v>
      </c>
      <c r="L9" s="30">
        <v>0</v>
      </c>
      <c r="M9" s="30">
        <v>78326</v>
      </c>
      <c r="N9" s="30">
        <v>0</v>
      </c>
    </row>
    <row r="10" spans="1:14" ht="15" customHeight="1">
      <c r="A10" s="27">
        <v>14</v>
      </c>
      <c r="B10" s="24" t="s">
        <v>11</v>
      </c>
      <c r="C10" s="13">
        <v>164765059</v>
      </c>
      <c r="D10" s="28">
        <v>155845208</v>
      </c>
      <c r="E10" s="28">
        <v>3892561</v>
      </c>
      <c r="F10" s="29">
        <v>247136</v>
      </c>
      <c r="G10" s="30">
        <v>1836484</v>
      </c>
      <c r="H10" s="30">
        <v>385916</v>
      </c>
      <c r="I10" s="30">
        <v>254942</v>
      </c>
      <c r="J10" s="30">
        <v>19466</v>
      </c>
      <c r="K10" s="30">
        <v>1127</v>
      </c>
      <c r="L10" s="30">
        <v>116367</v>
      </c>
      <c r="M10" s="30">
        <v>393222</v>
      </c>
      <c r="N10" s="30">
        <v>14168</v>
      </c>
    </row>
    <row r="11" spans="1:14" ht="15" customHeight="1">
      <c r="A11" s="27">
        <v>15</v>
      </c>
      <c r="B11" s="24" t="s">
        <v>12</v>
      </c>
      <c r="C11" s="13">
        <v>2017646</v>
      </c>
      <c r="D11" s="28">
        <v>2150421</v>
      </c>
      <c r="E11" s="28">
        <v>35836</v>
      </c>
      <c r="F11" s="29">
        <v>27343</v>
      </c>
      <c r="G11" s="30">
        <v>16076</v>
      </c>
      <c r="H11" s="30">
        <v>4126</v>
      </c>
      <c r="I11" s="30">
        <v>19052</v>
      </c>
      <c r="J11" s="30">
        <v>0</v>
      </c>
      <c r="K11" s="30">
        <v>0</v>
      </c>
      <c r="L11" s="30">
        <v>0</v>
      </c>
      <c r="M11" s="30">
        <v>143779</v>
      </c>
      <c r="N11" s="30">
        <v>0</v>
      </c>
    </row>
    <row r="12" spans="1:14" ht="15" customHeight="1">
      <c r="A12" s="27">
        <v>17</v>
      </c>
      <c r="B12" s="24" t="s">
        <v>13</v>
      </c>
      <c r="C12" s="13">
        <v>3114818</v>
      </c>
      <c r="D12" s="28">
        <v>3467801</v>
      </c>
      <c r="E12" s="28">
        <v>64819</v>
      </c>
      <c r="F12" s="29">
        <v>10640</v>
      </c>
      <c r="G12" s="30">
        <v>70905</v>
      </c>
      <c r="H12" s="30">
        <v>0</v>
      </c>
      <c r="I12" s="30">
        <v>9427</v>
      </c>
      <c r="J12" s="30">
        <v>0</v>
      </c>
      <c r="K12" s="30">
        <v>0</v>
      </c>
      <c r="L12" s="30">
        <v>6990</v>
      </c>
      <c r="M12" s="30">
        <v>41653</v>
      </c>
      <c r="N12" s="30">
        <v>0</v>
      </c>
    </row>
    <row r="13" spans="1:14" ht="15" customHeight="1">
      <c r="A13" s="27">
        <v>18</v>
      </c>
      <c r="B13" s="24" t="s">
        <v>390</v>
      </c>
      <c r="C13" s="13">
        <v>20222933</v>
      </c>
      <c r="D13" s="28">
        <v>17654057</v>
      </c>
      <c r="E13" s="28">
        <v>392777</v>
      </c>
      <c r="F13" s="29">
        <v>25457</v>
      </c>
      <c r="G13" s="30">
        <v>122370</v>
      </c>
      <c r="H13" s="30">
        <v>42035</v>
      </c>
      <c r="I13" s="30">
        <v>10206</v>
      </c>
      <c r="J13" s="30">
        <v>0</v>
      </c>
      <c r="K13" s="30">
        <v>0</v>
      </c>
      <c r="L13" s="30">
        <v>0</v>
      </c>
      <c r="M13" s="30">
        <v>131269</v>
      </c>
      <c r="N13" s="30">
        <v>0</v>
      </c>
    </row>
    <row r="14" spans="1:14" ht="15" customHeight="1">
      <c r="A14" s="27">
        <v>22</v>
      </c>
      <c r="B14" s="24" t="s">
        <v>14</v>
      </c>
      <c r="C14" s="13">
        <v>5141899</v>
      </c>
      <c r="D14" s="28">
        <v>5253967</v>
      </c>
      <c r="E14" s="28">
        <v>101563</v>
      </c>
      <c r="F14" s="29">
        <v>21597</v>
      </c>
      <c r="G14" s="30">
        <v>123547</v>
      </c>
      <c r="H14" s="30">
        <v>242500</v>
      </c>
      <c r="I14" s="30">
        <v>89185</v>
      </c>
      <c r="J14" s="30">
        <v>0</v>
      </c>
      <c r="K14" s="30">
        <v>0</v>
      </c>
      <c r="L14" s="30">
        <v>11095</v>
      </c>
      <c r="M14" s="30">
        <v>87444</v>
      </c>
      <c r="N14" s="30">
        <v>0</v>
      </c>
    </row>
    <row r="15" spans="1:14" ht="15" customHeight="1">
      <c r="A15" s="27">
        <v>24</v>
      </c>
      <c r="B15" s="24" t="s">
        <v>15</v>
      </c>
      <c r="C15" s="13">
        <v>2839346</v>
      </c>
      <c r="D15" s="28">
        <v>3215315</v>
      </c>
      <c r="E15" s="28">
        <v>175087</v>
      </c>
      <c r="F15" s="29">
        <v>4411</v>
      </c>
      <c r="G15" s="30">
        <v>0</v>
      </c>
      <c r="H15" s="30">
        <v>0</v>
      </c>
      <c r="I15" s="30">
        <v>6715</v>
      </c>
      <c r="J15" s="30">
        <v>0</v>
      </c>
      <c r="K15" s="30">
        <v>0</v>
      </c>
      <c r="L15" s="30">
        <v>0</v>
      </c>
      <c r="M15" s="30">
        <v>17630</v>
      </c>
      <c r="N15" s="30">
        <v>0</v>
      </c>
    </row>
    <row r="16" spans="1:14" ht="15" customHeight="1">
      <c r="A16" s="27">
        <v>25</v>
      </c>
      <c r="B16" s="24" t="s">
        <v>16</v>
      </c>
      <c r="C16" s="13">
        <v>2133724</v>
      </c>
      <c r="D16" s="28">
        <v>2377765</v>
      </c>
      <c r="E16" s="28">
        <v>88586</v>
      </c>
      <c r="F16" s="29">
        <v>5080</v>
      </c>
      <c r="G16" s="30">
        <v>28942</v>
      </c>
      <c r="H16" s="30">
        <v>31603</v>
      </c>
      <c r="I16" s="30">
        <v>14178</v>
      </c>
      <c r="J16" s="30">
        <v>0</v>
      </c>
      <c r="K16" s="30">
        <v>0</v>
      </c>
      <c r="L16" s="30">
        <v>0</v>
      </c>
      <c r="M16" s="30">
        <v>14138</v>
      </c>
      <c r="N16" s="30">
        <v>0</v>
      </c>
    </row>
    <row r="17" spans="1:14" ht="15" customHeight="1">
      <c r="A17" s="27">
        <v>34</v>
      </c>
      <c r="B17" s="24" t="s">
        <v>17</v>
      </c>
      <c r="C17" s="13">
        <v>89080383</v>
      </c>
      <c r="D17" s="28">
        <v>83603484</v>
      </c>
      <c r="E17" s="28">
        <v>1122384</v>
      </c>
      <c r="F17" s="29">
        <v>161973</v>
      </c>
      <c r="G17" s="30">
        <v>869121</v>
      </c>
      <c r="H17" s="30">
        <v>1266093</v>
      </c>
      <c r="I17" s="30">
        <v>927670</v>
      </c>
      <c r="J17" s="30">
        <v>0</v>
      </c>
      <c r="K17" s="30">
        <v>0</v>
      </c>
      <c r="L17" s="30">
        <v>111312</v>
      </c>
      <c r="M17" s="30">
        <v>544500</v>
      </c>
      <c r="N17" s="30">
        <v>0</v>
      </c>
    </row>
    <row r="18" spans="1:14" ht="15" customHeight="1">
      <c r="A18" s="27">
        <v>37</v>
      </c>
      <c r="B18" s="24" t="s">
        <v>18</v>
      </c>
      <c r="C18" s="13">
        <v>14646367</v>
      </c>
      <c r="D18" s="28">
        <v>13229017</v>
      </c>
      <c r="E18" s="28">
        <v>412390</v>
      </c>
      <c r="F18" s="29">
        <v>39424</v>
      </c>
      <c r="G18" s="30">
        <v>145811</v>
      </c>
      <c r="H18" s="30">
        <v>35393</v>
      </c>
      <c r="I18" s="30">
        <v>42217</v>
      </c>
      <c r="J18" s="30">
        <v>0</v>
      </c>
      <c r="K18" s="30">
        <v>0</v>
      </c>
      <c r="L18" s="30">
        <v>14264</v>
      </c>
      <c r="M18" s="30">
        <v>74394</v>
      </c>
      <c r="N18" s="30">
        <v>0</v>
      </c>
    </row>
    <row r="19" spans="1:14" ht="15" customHeight="1">
      <c r="A19" s="27">
        <v>40</v>
      </c>
      <c r="B19" s="24" t="s">
        <v>391</v>
      </c>
      <c r="C19" s="13">
        <v>2952964</v>
      </c>
      <c r="D19" s="28">
        <v>3226412</v>
      </c>
      <c r="E19" s="28">
        <v>67537</v>
      </c>
      <c r="F19" s="29">
        <v>17388</v>
      </c>
      <c r="G19" s="30">
        <v>65084</v>
      </c>
      <c r="H19" s="30">
        <v>2793</v>
      </c>
      <c r="I19" s="30">
        <v>9135</v>
      </c>
      <c r="J19" s="30">
        <v>0</v>
      </c>
      <c r="K19" s="30">
        <v>0</v>
      </c>
      <c r="L19" s="30">
        <v>0</v>
      </c>
      <c r="M19" s="30">
        <v>87061</v>
      </c>
      <c r="N19" s="30">
        <v>0</v>
      </c>
    </row>
    <row r="20" spans="1:14" ht="15" customHeight="1">
      <c r="A20" s="27">
        <v>47</v>
      </c>
      <c r="B20" s="24" t="s">
        <v>19</v>
      </c>
      <c r="C20" s="13">
        <v>11817252</v>
      </c>
      <c r="D20" s="28">
        <v>12480514</v>
      </c>
      <c r="E20" s="28">
        <v>313376</v>
      </c>
      <c r="F20" s="29">
        <v>39639</v>
      </c>
      <c r="G20" s="30">
        <v>239002</v>
      </c>
      <c r="H20" s="30">
        <v>116000</v>
      </c>
      <c r="I20" s="30">
        <v>58963</v>
      </c>
      <c r="J20" s="30">
        <v>0</v>
      </c>
      <c r="K20" s="30">
        <v>0</v>
      </c>
      <c r="L20" s="30">
        <v>99702</v>
      </c>
      <c r="M20" s="30">
        <v>77952</v>
      </c>
      <c r="N20" s="30">
        <v>0</v>
      </c>
    </row>
    <row r="21" spans="1:14" ht="15" customHeight="1">
      <c r="A21" s="27">
        <v>48</v>
      </c>
      <c r="B21" s="24" t="s">
        <v>392</v>
      </c>
      <c r="C21" s="13">
        <v>2673601</v>
      </c>
      <c r="D21" s="28">
        <v>3633561</v>
      </c>
      <c r="E21" s="28">
        <v>152094</v>
      </c>
      <c r="F21" s="29">
        <v>1220</v>
      </c>
      <c r="G21" s="30">
        <v>4108</v>
      </c>
      <c r="H21" s="30">
        <v>29470</v>
      </c>
      <c r="I21" s="30">
        <v>10709</v>
      </c>
      <c r="J21" s="30">
        <v>0</v>
      </c>
      <c r="K21" s="30">
        <v>0</v>
      </c>
      <c r="L21" s="30">
        <v>0</v>
      </c>
      <c r="M21" s="30">
        <v>32212</v>
      </c>
      <c r="N21" s="30">
        <v>0</v>
      </c>
    </row>
    <row r="22" spans="1:14" ht="15" customHeight="1">
      <c r="A22" s="27">
        <v>50</v>
      </c>
      <c r="B22" s="24" t="s">
        <v>20</v>
      </c>
      <c r="C22" s="13">
        <v>3577459</v>
      </c>
      <c r="D22" s="28">
        <v>3702399</v>
      </c>
      <c r="E22" s="28">
        <v>121084</v>
      </c>
      <c r="F22" s="29">
        <v>8575</v>
      </c>
      <c r="G22" s="30">
        <v>101608</v>
      </c>
      <c r="H22" s="30">
        <v>185000</v>
      </c>
      <c r="I22" s="30">
        <v>79944</v>
      </c>
      <c r="J22" s="30">
        <v>0</v>
      </c>
      <c r="K22" s="30">
        <v>0</v>
      </c>
      <c r="L22" s="30">
        <v>8451</v>
      </c>
      <c r="M22" s="30">
        <v>114933</v>
      </c>
      <c r="N22" s="30">
        <v>0</v>
      </c>
    </row>
    <row r="23" spans="1:14" ht="15" customHeight="1">
      <c r="A23" s="27">
        <v>53</v>
      </c>
      <c r="B23" s="24" t="s">
        <v>21</v>
      </c>
      <c r="C23" s="13">
        <v>3292748</v>
      </c>
      <c r="D23" s="28">
        <v>3773074</v>
      </c>
      <c r="E23" s="28">
        <v>83932</v>
      </c>
      <c r="F23" s="29">
        <v>6236</v>
      </c>
      <c r="G23" s="30">
        <v>93684</v>
      </c>
      <c r="H23" s="30">
        <v>18750</v>
      </c>
      <c r="I23" s="30">
        <v>0</v>
      </c>
      <c r="J23" s="30">
        <v>0</v>
      </c>
      <c r="K23" s="30">
        <v>0</v>
      </c>
      <c r="L23" s="30">
        <v>7266</v>
      </c>
      <c r="M23" s="30">
        <v>34771</v>
      </c>
      <c r="N23" s="30">
        <v>0</v>
      </c>
    </row>
    <row r="24" spans="1:14" ht="15" customHeight="1">
      <c r="A24" s="27">
        <v>56</v>
      </c>
      <c r="B24" s="24" t="s">
        <v>22</v>
      </c>
      <c r="C24" s="13">
        <v>2821723</v>
      </c>
      <c r="D24" s="28">
        <v>2989144</v>
      </c>
      <c r="E24" s="28">
        <v>47210</v>
      </c>
      <c r="F24" s="29">
        <v>11370</v>
      </c>
      <c r="G24" s="30">
        <v>83917</v>
      </c>
      <c r="H24" s="30">
        <v>0</v>
      </c>
      <c r="I24" s="30">
        <v>2561</v>
      </c>
      <c r="J24" s="30">
        <v>0</v>
      </c>
      <c r="K24" s="30">
        <v>0</v>
      </c>
      <c r="L24" s="30">
        <v>4997</v>
      </c>
      <c r="M24" s="30">
        <v>26349</v>
      </c>
      <c r="N24" s="30">
        <v>0</v>
      </c>
    </row>
    <row r="25" spans="1:14" ht="15" customHeight="1">
      <c r="A25" s="27">
        <v>58</v>
      </c>
      <c r="B25" s="24" t="s">
        <v>23</v>
      </c>
      <c r="C25" s="13">
        <v>8625912</v>
      </c>
      <c r="D25" s="28">
        <v>8554362</v>
      </c>
      <c r="E25" s="28">
        <v>189124</v>
      </c>
      <c r="F25" s="29">
        <v>17129</v>
      </c>
      <c r="G25" s="30">
        <v>51575</v>
      </c>
      <c r="H25" s="30">
        <v>100000</v>
      </c>
      <c r="I25" s="30">
        <v>12429</v>
      </c>
      <c r="J25" s="30">
        <v>0</v>
      </c>
      <c r="K25" s="30">
        <v>0</v>
      </c>
      <c r="L25" s="30">
        <v>9710</v>
      </c>
      <c r="M25" s="30">
        <v>141033</v>
      </c>
      <c r="N25" s="30">
        <v>0</v>
      </c>
    </row>
    <row r="26" spans="1:14" ht="15" customHeight="1">
      <c r="A26" s="27">
        <v>59</v>
      </c>
      <c r="B26" s="24" t="s">
        <v>24</v>
      </c>
      <c r="C26" s="13">
        <v>10022515</v>
      </c>
      <c r="D26" s="28">
        <v>9864334</v>
      </c>
      <c r="E26" s="28">
        <v>517786</v>
      </c>
      <c r="F26" s="29">
        <v>43795</v>
      </c>
      <c r="G26" s="30">
        <v>66994</v>
      </c>
      <c r="H26" s="30">
        <v>0</v>
      </c>
      <c r="I26" s="30">
        <v>24154</v>
      </c>
      <c r="J26" s="30">
        <v>0</v>
      </c>
      <c r="K26" s="30">
        <v>0</v>
      </c>
      <c r="L26" s="30">
        <v>28611</v>
      </c>
      <c r="M26" s="30">
        <v>74520</v>
      </c>
      <c r="N26" s="30">
        <v>0</v>
      </c>
    </row>
    <row r="27" spans="1:14" ht="15" customHeight="1">
      <c r="A27" s="27">
        <v>60</v>
      </c>
      <c r="B27" s="24" t="s">
        <v>25</v>
      </c>
      <c r="C27" s="13">
        <v>141232</v>
      </c>
      <c r="D27" s="28">
        <v>168455</v>
      </c>
      <c r="E27" s="28">
        <v>3443</v>
      </c>
      <c r="F27" s="29">
        <v>0</v>
      </c>
      <c r="G27" s="30">
        <v>1459</v>
      </c>
      <c r="H27" s="30">
        <v>0</v>
      </c>
      <c r="I27" s="30">
        <v>1513</v>
      </c>
      <c r="J27" s="30">
        <v>0</v>
      </c>
      <c r="K27" s="30">
        <v>0</v>
      </c>
      <c r="L27" s="30">
        <v>0</v>
      </c>
      <c r="M27" s="30">
        <v>7215</v>
      </c>
      <c r="N27" s="30">
        <v>0</v>
      </c>
    </row>
    <row r="28" spans="1:14" ht="15" customHeight="1">
      <c r="A28" s="27">
        <v>63</v>
      </c>
      <c r="B28" s="24" t="s">
        <v>393</v>
      </c>
      <c r="C28" s="13">
        <v>3554754</v>
      </c>
      <c r="D28" s="28">
        <v>3803359</v>
      </c>
      <c r="E28" s="28">
        <v>53060</v>
      </c>
      <c r="F28" s="29">
        <v>1615</v>
      </c>
      <c r="G28" s="30">
        <v>30170</v>
      </c>
      <c r="H28" s="30">
        <v>20000</v>
      </c>
      <c r="I28" s="30">
        <v>12388</v>
      </c>
      <c r="J28" s="30">
        <v>0</v>
      </c>
      <c r="K28" s="30">
        <v>0</v>
      </c>
      <c r="L28" s="30">
        <v>9311</v>
      </c>
      <c r="M28" s="30">
        <v>24225</v>
      </c>
      <c r="N28" s="30">
        <v>0</v>
      </c>
    </row>
    <row r="29" spans="1:14" ht="15" customHeight="1">
      <c r="A29" s="27">
        <v>70</v>
      </c>
      <c r="B29" s="24" t="s">
        <v>394</v>
      </c>
      <c r="C29" s="13">
        <v>6983010</v>
      </c>
      <c r="D29" s="28">
        <v>7305294</v>
      </c>
      <c r="E29" s="28">
        <v>206484</v>
      </c>
      <c r="F29" s="29">
        <v>7436</v>
      </c>
      <c r="G29" s="30">
        <v>42343</v>
      </c>
      <c r="H29" s="30">
        <v>1250</v>
      </c>
      <c r="I29" s="30">
        <v>25358</v>
      </c>
      <c r="J29" s="30">
        <v>0</v>
      </c>
      <c r="K29" s="30">
        <v>0</v>
      </c>
      <c r="L29" s="30">
        <v>11100</v>
      </c>
      <c r="M29" s="30">
        <v>56339</v>
      </c>
      <c r="N29" s="30">
        <v>0</v>
      </c>
    </row>
    <row r="30" spans="1:14" ht="15" customHeight="1">
      <c r="A30" s="27">
        <v>72</v>
      </c>
      <c r="B30" s="24" t="s">
        <v>26</v>
      </c>
      <c r="C30" s="13">
        <v>7114341</v>
      </c>
      <c r="D30" s="28">
        <v>7565783</v>
      </c>
      <c r="E30" s="28">
        <v>93552</v>
      </c>
      <c r="F30" s="29">
        <v>8075</v>
      </c>
      <c r="G30" s="30">
        <v>33417</v>
      </c>
      <c r="H30" s="30">
        <v>13600</v>
      </c>
      <c r="I30" s="30">
        <v>18984</v>
      </c>
      <c r="J30" s="30">
        <v>0</v>
      </c>
      <c r="K30" s="30">
        <v>0</v>
      </c>
      <c r="L30" s="30">
        <v>7273</v>
      </c>
      <c r="M30" s="30">
        <v>51593</v>
      </c>
      <c r="N30" s="30">
        <v>0</v>
      </c>
    </row>
    <row r="31" spans="1:14" ht="15" customHeight="1">
      <c r="A31" s="27">
        <v>74</v>
      </c>
      <c r="B31" s="24" t="s">
        <v>27</v>
      </c>
      <c r="C31" s="13">
        <v>16985663</v>
      </c>
      <c r="D31" s="28">
        <v>19353513</v>
      </c>
      <c r="E31" s="28">
        <v>301185</v>
      </c>
      <c r="F31" s="29">
        <v>26464</v>
      </c>
      <c r="G31" s="30">
        <v>109587</v>
      </c>
      <c r="H31" s="30">
        <v>84337</v>
      </c>
      <c r="I31" s="30">
        <v>58977</v>
      </c>
      <c r="J31" s="30">
        <v>0</v>
      </c>
      <c r="K31" s="30">
        <v>0</v>
      </c>
      <c r="L31" s="30">
        <v>43320</v>
      </c>
      <c r="M31" s="30">
        <v>92676</v>
      </c>
      <c r="N31" s="30">
        <v>0</v>
      </c>
    </row>
    <row r="32" spans="1:14" ht="15" customHeight="1">
      <c r="A32" s="27">
        <v>79</v>
      </c>
      <c r="B32" s="24" t="s">
        <v>28</v>
      </c>
      <c r="C32" s="13">
        <v>4292127</v>
      </c>
      <c r="D32" s="28">
        <v>4445069</v>
      </c>
      <c r="E32" s="28">
        <v>96032</v>
      </c>
      <c r="F32" s="29">
        <v>5746</v>
      </c>
      <c r="G32" s="30">
        <v>13179</v>
      </c>
      <c r="H32" s="30">
        <v>11500</v>
      </c>
      <c r="I32" s="30">
        <v>12997</v>
      </c>
      <c r="J32" s="30">
        <v>0</v>
      </c>
      <c r="K32" s="30">
        <v>0</v>
      </c>
      <c r="L32" s="30">
        <v>435</v>
      </c>
      <c r="M32" s="30">
        <v>19895</v>
      </c>
      <c r="N32" s="30">
        <v>0</v>
      </c>
    </row>
    <row r="33" spans="1:14" ht="15" customHeight="1">
      <c r="A33" s="27">
        <v>80</v>
      </c>
      <c r="B33" s="24" t="s">
        <v>29</v>
      </c>
      <c r="C33" s="13">
        <v>73929360</v>
      </c>
      <c r="D33" s="28">
        <v>79906140</v>
      </c>
      <c r="E33" s="28">
        <v>2043166</v>
      </c>
      <c r="F33" s="29">
        <v>85495</v>
      </c>
      <c r="G33" s="30">
        <v>384067</v>
      </c>
      <c r="H33" s="30">
        <v>182809</v>
      </c>
      <c r="I33" s="30">
        <v>146539</v>
      </c>
      <c r="J33" s="30">
        <v>0</v>
      </c>
      <c r="K33" s="30">
        <v>0</v>
      </c>
      <c r="L33" s="30">
        <v>68013</v>
      </c>
      <c r="M33" s="30">
        <v>306181</v>
      </c>
      <c r="N33" s="30">
        <v>0</v>
      </c>
    </row>
    <row r="34" spans="1:14" ht="15" customHeight="1">
      <c r="A34" s="27">
        <v>81</v>
      </c>
      <c r="B34" s="24" t="s">
        <v>395</v>
      </c>
      <c r="C34" s="13">
        <v>2497485</v>
      </c>
      <c r="D34" s="28">
        <v>2363080</v>
      </c>
      <c r="E34" s="28">
        <v>33789</v>
      </c>
      <c r="F34" s="29">
        <v>2687</v>
      </c>
      <c r="G34" s="30">
        <v>22932</v>
      </c>
      <c r="H34" s="30">
        <v>15000</v>
      </c>
      <c r="I34" s="30">
        <v>10132</v>
      </c>
      <c r="J34" s="30">
        <v>0</v>
      </c>
      <c r="K34" s="30">
        <v>0</v>
      </c>
      <c r="L34" s="30">
        <v>10810</v>
      </c>
      <c r="M34" s="30">
        <v>26725</v>
      </c>
      <c r="N34" s="30">
        <v>0</v>
      </c>
    </row>
    <row r="35" spans="1:14" ht="15" customHeight="1">
      <c r="A35" s="27">
        <v>85</v>
      </c>
      <c r="B35" s="24" t="s">
        <v>30</v>
      </c>
      <c r="C35" s="13">
        <v>7614225</v>
      </c>
      <c r="D35" s="28">
        <v>8113773</v>
      </c>
      <c r="E35" s="28">
        <v>843569</v>
      </c>
      <c r="F35" s="29">
        <v>18618</v>
      </c>
      <c r="G35" s="30">
        <v>86108</v>
      </c>
      <c r="H35" s="30">
        <v>80256</v>
      </c>
      <c r="I35" s="30">
        <v>23862</v>
      </c>
      <c r="J35" s="30">
        <v>0</v>
      </c>
      <c r="K35" s="30">
        <v>0</v>
      </c>
      <c r="L35" s="30">
        <v>6074</v>
      </c>
      <c r="M35" s="30">
        <v>220002</v>
      </c>
      <c r="N35" s="30">
        <v>0</v>
      </c>
    </row>
    <row r="36" spans="1:14" ht="15" customHeight="1">
      <c r="A36" s="27">
        <v>86</v>
      </c>
      <c r="B36" s="24" t="s">
        <v>31</v>
      </c>
      <c r="C36" s="13">
        <v>7492555</v>
      </c>
      <c r="D36" s="28">
        <v>8510030</v>
      </c>
      <c r="E36" s="28">
        <v>183602</v>
      </c>
      <c r="F36" s="29">
        <v>27008</v>
      </c>
      <c r="G36" s="30">
        <v>45956</v>
      </c>
      <c r="H36" s="30">
        <v>381343</v>
      </c>
      <c r="I36" s="30">
        <v>33507</v>
      </c>
      <c r="J36" s="30">
        <v>0</v>
      </c>
      <c r="K36" s="30">
        <v>0</v>
      </c>
      <c r="L36" s="30">
        <v>18546</v>
      </c>
      <c r="M36" s="30">
        <v>80713</v>
      </c>
      <c r="N36" s="30">
        <v>0</v>
      </c>
    </row>
    <row r="37" spans="1:14" ht="15" customHeight="1">
      <c r="A37" s="27">
        <v>88</v>
      </c>
      <c r="B37" s="24" t="s">
        <v>32</v>
      </c>
      <c r="C37" s="13">
        <v>128415</v>
      </c>
      <c r="D37" s="28">
        <v>120945</v>
      </c>
      <c r="E37" s="28">
        <v>3000</v>
      </c>
      <c r="F37" s="29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792</v>
      </c>
      <c r="N37" s="30">
        <v>0</v>
      </c>
    </row>
    <row r="38" spans="1:14" ht="15" customHeight="1">
      <c r="A38" s="27">
        <v>90</v>
      </c>
      <c r="B38" s="24" t="s">
        <v>33</v>
      </c>
      <c r="C38" s="13">
        <v>23687959</v>
      </c>
      <c r="D38" s="28">
        <v>25341852</v>
      </c>
      <c r="E38" s="28">
        <v>482358</v>
      </c>
      <c r="F38" s="29">
        <v>43490</v>
      </c>
      <c r="G38" s="30">
        <v>73219</v>
      </c>
      <c r="H38" s="30">
        <v>57200</v>
      </c>
      <c r="I38" s="30">
        <v>54391</v>
      </c>
      <c r="J38" s="30">
        <v>0</v>
      </c>
      <c r="K38" s="30">
        <v>0</v>
      </c>
      <c r="L38" s="30">
        <v>43632</v>
      </c>
      <c r="M38" s="30">
        <v>149751</v>
      </c>
      <c r="N38" s="30">
        <v>0</v>
      </c>
    </row>
    <row r="39" spans="1:14" ht="15" customHeight="1">
      <c r="A39" s="27">
        <v>93</v>
      </c>
      <c r="B39" s="24" t="s">
        <v>34</v>
      </c>
      <c r="C39" s="13">
        <v>313210</v>
      </c>
      <c r="D39" s="28">
        <v>340431</v>
      </c>
      <c r="E39" s="28">
        <v>5390</v>
      </c>
      <c r="F39" s="29">
        <v>1274</v>
      </c>
      <c r="G39" s="30">
        <v>6897</v>
      </c>
      <c r="H39" s="30">
        <v>107200</v>
      </c>
      <c r="I39" s="30">
        <v>2561</v>
      </c>
      <c r="J39" s="30">
        <v>0</v>
      </c>
      <c r="K39" s="30">
        <v>0</v>
      </c>
      <c r="L39" s="30">
        <v>4356</v>
      </c>
      <c r="M39" s="30">
        <v>16170</v>
      </c>
      <c r="N39" s="30">
        <v>0</v>
      </c>
    </row>
    <row r="40" spans="1:14" ht="15" customHeight="1">
      <c r="A40" s="27">
        <v>96</v>
      </c>
      <c r="B40" s="24" t="s">
        <v>35</v>
      </c>
      <c r="C40" s="13">
        <v>64867</v>
      </c>
      <c r="D40" s="28">
        <v>84627</v>
      </c>
      <c r="E40" s="28">
        <v>1200</v>
      </c>
      <c r="F40" s="29">
        <v>27540</v>
      </c>
      <c r="G40" s="30">
        <v>0</v>
      </c>
      <c r="H40" s="30">
        <v>0</v>
      </c>
      <c r="I40" s="30">
        <v>5294</v>
      </c>
      <c r="J40" s="30">
        <v>0</v>
      </c>
      <c r="K40" s="30">
        <v>0</v>
      </c>
      <c r="L40" s="30">
        <v>0</v>
      </c>
      <c r="M40" s="30">
        <v>44454</v>
      </c>
      <c r="N40" s="30">
        <v>0</v>
      </c>
    </row>
    <row r="41" spans="1:14" ht="15" customHeight="1">
      <c r="A41" s="27">
        <v>98</v>
      </c>
      <c r="B41" s="24" t="s">
        <v>36</v>
      </c>
      <c r="C41" s="13">
        <v>7163964</v>
      </c>
      <c r="D41" s="28">
        <v>5683387</v>
      </c>
      <c r="E41" s="28">
        <v>145778</v>
      </c>
      <c r="F41" s="29">
        <v>5661</v>
      </c>
      <c r="G41" s="30">
        <v>17303</v>
      </c>
      <c r="H41" s="30">
        <v>18541</v>
      </c>
      <c r="I41" s="30">
        <v>21235</v>
      </c>
      <c r="J41" s="30">
        <v>0</v>
      </c>
      <c r="K41" s="30">
        <v>0</v>
      </c>
      <c r="L41" s="30">
        <v>538</v>
      </c>
      <c r="M41" s="30">
        <v>16810</v>
      </c>
      <c r="N41" s="30">
        <v>0</v>
      </c>
    </row>
    <row r="42" spans="1:14" ht="15" customHeight="1">
      <c r="A42" s="27">
        <v>106</v>
      </c>
      <c r="B42" s="24" t="s">
        <v>37</v>
      </c>
      <c r="C42" s="13">
        <v>26163247</v>
      </c>
      <c r="D42" s="28">
        <v>27313520</v>
      </c>
      <c r="E42" s="28">
        <v>972146</v>
      </c>
      <c r="F42" s="29">
        <v>71139</v>
      </c>
      <c r="G42" s="30">
        <v>280597</v>
      </c>
      <c r="H42" s="30">
        <v>111284</v>
      </c>
      <c r="I42" s="30">
        <v>122562</v>
      </c>
      <c r="J42" s="30">
        <v>0</v>
      </c>
      <c r="K42" s="30">
        <v>0</v>
      </c>
      <c r="L42" s="30">
        <v>104652</v>
      </c>
      <c r="M42" s="30">
        <v>207558</v>
      </c>
      <c r="N42" s="30">
        <v>0</v>
      </c>
    </row>
    <row r="43" spans="1:14" ht="15" customHeight="1">
      <c r="A43" s="27">
        <v>109</v>
      </c>
      <c r="B43" s="24" t="s">
        <v>38</v>
      </c>
      <c r="C43" s="13">
        <v>11015526</v>
      </c>
      <c r="D43" s="28">
        <v>12095669</v>
      </c>
      <c r="E43" s="28">
        <v>233893</v>
      </c>
      <c r="F43" s="29">
        <v>18585</v>
      </c>
      <c r="G43" s="30">
        <v>69862</v>
      </c>
      <c r="H43" s="30">
        <v>19900</v>
      </c>
      <c r="I43" s="30">
        <v>25668</v>
      </c>
      <c r="J43" s="30">
        <v>0</v>
      </c>
      <c r="K43" s="30">
        <v>0</v>
      </c>
      <c r="L43" s="30">
        <v>19062</v>
      </c>
      <c r="M43" s="30">
        <v>44249</v>
      </c>
      <c r="N43" s="30">
        <v>0</v>
      </c>
    </row>
    <row r="44" spans="1:14" ht="15" customHeight="1">
      <c r="A44" s="27">
        <v>114</v>
      </c>
      <c r="B44" s="24" t="s">
        <v>39</v>
      </c>
      <c r="C44" s="13">
        <v>45869943</v>
      </c>
      <c r="D44" s="28">
        <v>51180293</v>
      </c>
      <c r="E44" s="28">
        <v>991333</v>
      </c>
      <c r="F44" s="29">
        <v>55042</v>
      </c>
      <c r="G44" s="30">
        <v>324712</v>
      </c>
      <c r="H44" s="30">
        <v>103700</v>
      </c>
      <c r="I44" s="30">
        <v>134037</v>
      </c>
      <c r="J44" s="30">
        <v>0</v>
      </c>
      <c r="K44" s="30">
        <v>0</v>
      </c>
      <c r="L44" s="30">
        <v>0</v>
      </c>
      <c r="M44" s="30">
        <v>115479</v>
      </c>
      <c r="N44" s="30">
        <v>0</v>
      </c>
    </row>
    <row r="45" spans="1:14" ht="15" customHeight="1">
      <c r="A45" s="27">
        <v>118</v>
      </c>
      <c r="B45" s="24" t="s">
        <v>40</v>
      </c>
      <c r="C45" s="13">
        <v>16695932</v>
      </c>
      <c r="D45" s="28">
        <v>17651365</v>
      </c>
      <c r="E45" s="28">
        <v>500955</v>
      </c>
      <c r="F45" s="29">
        <v>77182</v>
      </c>
      <c r="G45" s="30">
        <v>277687</v>
      </c>
      <c r="H45" s="30">
        <v>230902</v>
      </c>
      <c r="I45" s="30">
        <v>67306</v>
      </c>
      <c r="J45" s="30">
        <v>0</v>
      </c>
      <c r="K45" s="30">
        <v>0</v>
      </c>
      <c r="L45" s="30">
        <v>95192</v>
      </c>
      <c r="M45" s="30">
        <v>170463</v>
      </c>
      <c r="N45" s="30">
        <v>0</v>
      </c>
    </row>
    <row r="46" spans="1:14" ht="15" customHeight="1">
      <c r="A46" s="27">
        <v>119</v>
      </c>
      <c r="B46" s="24" t="s">
        <v>41</v>
      </c>
      <c r="C46" s="13">
        <v>9749279</v>
      </c>
      <c r="D46" s="28">
        <v>9329784</v>
      </c>
      <c r="E46" s="28">
        <v>151569</v>
      </c>
      <c r="F46" s="29">
        <v>18318</v>
      </c>
      <c r="G46" s="30">
        <v>118868</v>
      </c>
      <c r="H46" s="30">
        <v>149700</v>
      </c>
      <c r="I46" s="30">
        <v>69569</v>
      </c>
      <c r="J46" s="30">
        <v>0</v>
      </c>
      <c r="K46" s="30">
        <v>0</v>
      </c>
      <c r="L46" s="30">
        <v>66534</v>
      </c>
      <c r="M46" s="30">
        <v>41688</v>
      </c>
      <c r="N46" s="30">
        <v>0</v>
      </c>
    </row>
    <row r="47" spans="1:14" ht="15" customHeight="1">
      <c r="A47" s="27">
        <v>140</v>
      </c>
      <c r="B47" s="24" t="s">
        <v>396</v>
      </c>
      <c r="C47" s="13">
        <v>1816734</v>
      </c>
      <c r="D47" s="28">
        <v>1922110</v>
      </c>
      <c r="E47" s="28">
        <v>41142</v>
      </c>
      <c r="F47" s="29">
        <v>5192</v>
      </c>
      <c r="G47" s="30">
        <v>27609</v>
      </c>
      <c r="H47" s="30">
        <v>0</v>
      </c>
      <c r="I47" s="30">
        <v>7742</v>
      </c>
      <c r="J47" s="30">
        <v>0</v>
      </c>
      <c r="K47" s="30">
        <v>0</v>
      </c>
      <c r="L47" s="30">
        <v>7172</v>
      </c>
      <c r="M47" s="30">
        <v>17386</v>
      </c>
      <c r="N47" s="30">
        <v>0</v>
      </c>
    </row>
    <row r="48" spans="1:14" ht="15" customHeight="1">
      <c r="A48" s="27">
        <v>141</v>
      </c>
      <c r="B48" s="24" t="s">
        <v>42</v>
      </c>
      <c r="C48" s="13">
        <v>35683551</v>
      </c>
      <c r="D48" s="28">
        <v>37311174</v>
      </c>
      <c r="E48" s="28">
        <v>882145</v>
      </c>
      <c r="F48" s="29">
        <v>40112</v>
      </c>
      <c r="G48" s="30">
        <v>153354</v>
      </c>
      <c r="H48" s="30">
        <v>272808</v>
      </c>
      <c r="I48" s="30">
        <v>64608</v>
      </c>
      <c r="J48" s="30">
        <v>0</v>
      </c>
      <c r="K48" s="30">
        <v>0</v>
      </c>
      <c r="L48" s="30">
        <v>25453</v>
      </c>
      <c r="M48" s="30">
        <v>176623</v>
      </c>
      <c r="N48" s="30">
        <v>0</v>
      </c>
    </row>
    <row r="49" spans="1:14" ht="15" customHeight="1">
      <c r="A49" s="27">
        <v>147</v>
      </c>
      <c r="B49" s="24" t="s">
        <v>43</v>
      </c>
      <c r="C49" s="13">
        <v>3885431</v>
      </c>
      <c r="D49" s="28">
        <v>3850828</v>
      </c>
      <c r="E49" s="28">
        <v>98701</v>
      </c>
      <c r="F49" s="29">
        <v>8932</v>
      </c>
      <c r="G49" s="30">
        <v>71104</v>
      </c>
      <c r="H49" s="30">
        <v>46263</v>
      </c>
      <c r="I49" s="30">
        <v>14538</v>
      </c>
      <c r="J49" s="30">
        <v>0</v>
      </c>
      <c r="K49" s="30">
        <v>0</v>
      </c>
      <c r="L49" s="30">
        <v>9184</v>
      </c>
      <c r="M49" s="30">
        <v>35180</v>
      </c>
      <c r="N49" s="30">
        <v>0</v>
      </c>
    </row>
    <row r="50" spans="1:14" ht="15" customHeight="1">
      <c r="A50" s="27">
        <v>148</v>
      </c>
      <c r="B50" s="24" t="s">
        <v>44</v>
      </c>
      <c r="C50" s="13">
        <v>2380191</v>
      </c>
      <c r="D50" s="28">
        <v>2761710</v>
      </c>
      <c r="E50" s="28">
        <v>82911</v>
      </c>
      <c r="F50" s="29">
        <v>9637</v>
      </c>
      <c r="G50" s="30">
        <v>0</v>
      </c>
      <c r="H50" s="30">
        <v>221692</v>
      </c>
      <c r="I50" s="30">
        <v>12805</v>
      </c>
      <c r="J50" s="30">
        <v>0</v>
      </c>
      <c r="K50" s="30">
        <v>0</v>
      </c>
      <c r="L50" s="30">
        <v>7917</v>
      </c>
      <c r="M50" s="30">
        <v>86162</v>
      </c>
      <c r="N50" s="30">
        <v>0</v>
      </c>
    </row>
    <row r="51" spans="1:14" ht="15" customHeight="1">
      <c r="A51" s="27">
        <v>150</v>
      </c>
      <c r="B51" s="24" t="s">
        <v>45</v>
      </c>
      <c r="C51" s="13">
        <v>34377175</v>
      </c>
      <c r="D51" s="28">
        <v>38602296</v>
      </c>
      <c r="E51" s="28">
        <v>595722</v>
      </c>
      <c r="F51" s="29">
        <v>61685</v>
      </c>
      <c r="G51" s="30">
        <v>103683</v>
      </c>
      <c r="H51" s="30">
        <v>108243</v>
      </c>
      <c r="I51" s="30">
        <v>58203</v>
      </c>
      <c r="J51" s="30">
        <v>0</v>
      </c>
      <c r="K51" s="30">
        <v>0</v>
      </c>
      <c r="L51" s="30">
        <v>7326</v>
      </c>
      <c r="M51" s="30">
        <v>214375</v>
      </c>
      <c r="N51" s="30">
        <v>0</v>
      </c>
    </row>
    <row r="52" spans="1:14" ht="15" customHeight="1">
      <c r="A52" s="27">
        <v>153</v>
      </c>
      <c r="B52" s="24" t="s">
        <v>46</v>
      </c>
      <c r="C52" s="13">
        <v>89586736</v>
      </c>
      <c r="D52" s="28">
        <v>96383777</v>
      </c>
      <c r="E52" s="28">
        <v>1733349</v>
      </c>
      <c r="F52" s="29">
        <v>165581</v>
      </c>
      <c r="G52" s="30">
        <v>740211</v>
      </c>
      <c r="H52" s="30">
        <v>149723</v>
      </c>
      <c r="I52" s="30">
        <v>171225</v>
      </c>
      <c r="J52" s="30">
        <v>0</v>
      </c>
      <c r="K52" s="30">
        <v>0</v>
      </c>
      <c r="L52" s="30">
        <v>64838</v>
      </c>
      <c r="M52" s="30">
        <v>769373</v>
      </c>
      <c r="N52" s="30">
        <v>0</v>
      </c>
    </row>
    <row r="53" spans="1:14" ht="15" customHeight="1">
      <c r="A53" s="27">
        <v>158</v>
      </c>
      <c r="B53" s="24" t="s">
        <v>47</v>
      </c>
      <c r="C53" s="13">
        <v>4118805</v>
      </c>
      <c r="D53" s="28">
        <v>4976105</v>
      </c>
      <c r="E53" s="28">
        <v>186043</v>
      </c>
      <c r="F53" s="29">
        <v>43448</v>
      </c>
      <c r="G53" s="30">
        <v>117927</v>
      </c>
      <c r="H53" s="30">
        <v>132624</v>
      </c>
      <c r="I53" s="30">
        <v>37699</v>
      </c>
      <c r="J53" s="30">
        <v>0</v>
      </c>
      <c r="K53" s="30">
        <v>0</v>
      </c>
      <c r="L53" s="30">
        <v>6227</v>
      </c>
      <c r="M53" s="30">
        <v>219015</v>
      </c>
      <c r="N53" s="30">
        <v>0</v>
      </c>
    </row>
    <row r="54" spans="1:14" ht="15" customHeight="1">
      <c r="A54" s="27">
        <v>160</v>
      </c>
      <c r="B54" s="24" t="s">
        <v>48</v>
      </c>
      <c r="C54" s="13">
        <v>11666128</v>
      </c>
      <c r="D54" s="28">
        <v>11436284</v>
      </c>
      <c r="E54" s="28">
        <v>174151</v>
      </c>
      <c r="F54" s="29">
        <v>74402</v>
      </c>
      <c r="G54" s="30">
        <v>265157</v>
      </c>
      <c r="H54" s="30">
        <v>541657</v>
      </c>
      <c r="I54" s="30">
        <v>62978</v>
      </c>
      <c r="J54" s="30">
        <v>0</v>
      </c>
      <c r="K54" s="30">
        <v>0</v>
      </c>
      <c r="L54" s="30">
        <v>180773</v>
      </c>
      <c r="M54" s="30">
        <v>233915</v>
      </c>
      <c r="N54" s="30">
        <v>0</v>
      </c>
    </row>
    <row r="55" spans="1:14" ht="15" customHeight="1">
      <c r="A55" s="27">
        <v>163</v>
      </c>
      <c r="B55" s="24" t="s">
        <v>49</v>
      </c>
      <c r="C55" s="13">
        <v>5604434</v>
      </c>
      <c r="D55" s="28">
        <v>5832626</v>
      </c>
      <c r="E55" s="28">
        <v>122877</v>
      </c>
      <c r="F55" s="29">
        <v>26669</v>
      </c>
      <c r="G55" s="30">
        <v>17445</v>
      </c>
      <c r="H55" s="30">
        <v>30000</v>
      </c>
      <c r="I55" s="30">
        <v>13838</v>
      </c>
      <c r="J55" s="30">
        <v>0</v>
      </c>
      <c r="K55" s="30">
        <v>0</v>
      </c>
      <c r="L55" s="30">
        <v>0</v>
      </c>
      <c r="M55" s="30">
        <v>31334</v>
      </c>
      <c r="N55" s="30">
        <v>0</v>
      </c>
    </row>
    <row r="56" spans="1:14" ht="15" customHeight="1">
      <c r="A56" s="27">
        <v>164</v>
      </c>
      <c r="B56" s="24" t="s">
        <v>50</v>
      </c>
      <c r="C56" s="13">
        <v>31244252</v>
      </c>
      <c r="D56" s="28">
        <v>31271275</v>
      </c>
      <c r="E56" s="28">
        <v>873342</v>
      </c>
      <c r="F56" s="29">
        <v>88320</v>
      </c>
      <c r="G56" s="30">
        <v>350162</v>
      </c>
      <c r="H56" s="30">
        <v>410443</v>
      </c>
      <c r="I56" s="30">
        <v>0</v>
      </c>
      <c r="J56" s="30">
        <v>0</v>
      </c>
      <c r="K56" s="30">
        <v>0</v>
      </c>
      <c r="L56" s="30">
        <v>72054</v>
      </c>
      <c r="M56" s="30">
        <v>487978</v>
      </c>
      <c r="N56" s="30">
        <v>0</v>
      </c>
    </row>
    <row r="57" spans="1:14" ht="15" customHeight="1">
      <c r="A57" s="27">
        <v>166</v>
      </c>
      <c r="B57" s="24" t="s">
        <v>51</v>
      </c>
      <c r="C57" s="13">
        <v>10790064</v>
      </c>
      <c r="D57" s="28">
        <v>9955285</v>
      </c>
      <c r="E57" s="28">
        <v>259171</v>
      </c>
      <c r="F57" s="29">
        <v>41327</v>
      </c>
      <c r="G57" s="30">
        <v>46599</v>
      </c>
      <c r="H57" s="30">
        <v>30002</v>
      </c>
      <c r="I57" s="30">
        <v>19332</v>
      </c>
      <c r="J57" s="30">
        <v>0</v>
      </c>
      <c r="K57" s="30">
        <v>0</v>
      </c>
      <c r="L57" s="30">
        <v>15095</v>
      </c>
      <c r="M57" s="30">
        <v>216041</v>
      </c>
      <c r="N57" s="30">
        <v>0</v>
      </c>
    </row>
    <row r="58" spans="1:14" ht="15" customHeight="1">
      <c r="A58" s="27">
        <v>168</v>
      </c>
      <c r="B58" s="24" t="s">
        <v>52</v>
      </c>
      <c r="C58" s="13">
        <v>4573468</v>
      </c>
      <c r="D58" s="28">
        <v>5234090</v>
      </c>
      <c r="E58" s="28">
        <v>130255</v>
      </c>
      <c r="F58" s="29">
        <v>24940</v>
      </c>
      <c r="G58" s="30">
        <v>75267</v>
      </c>
      <c r="H58" s="30">
        <v>48150</v>
      </c>
      <c r="I58" s="30">
        <v>16179</v>
      </c>
      <c r="J58" s="30">
        <v>0</v>
      </c>
      <c r="K58" s="30">
        <v>0</v>
      </c>
      <c r="L58" s="30">
        <v>7412</v>
      </c>
      <c r="M58" s="30">
        <v>108010</v>
      </c>
      <c r="N58" s="30">
        <v>0</v>
      </c>
    </row>
    <row r="59" spans="1:14" ht="15" customHeight="1">
      <c r="A59" s="27">
        <v>171</v>
      </c>
      <c r="B59" s="24" t="s">
        <v>53</v>
      </c>
      <c r="C59" s="13">
        <v>11323749</v>
      </c>
      <c r="D59" s="28">
        <v>11343227</v>
      </c>
      <c r="E59" s="28">
        <v>219039</v>
      </c>
      <c r="F59" s="29">
        <v>33132</v>
      </c>
      <c r="G59" s="30">
        <v>246273</v>
      </c>
      <c r="H59" s="30">
        <v>59950</v>
      </c>
      <c r="I59" s="30">
        <v>146752</v>
      </c>
      <c r="J59" s="30">
        <v>0</v>
      </c>
      <c r="K59" s="30">
        <v>0</v>
      </c>
      <c r="L59" s="30">
        <v>40130</v>
      </c>
      <c r="M59" s="30">
        <v>196863</v>
      </c>
      <c r="N59" s="30">
        <v>0</v>
      </c>
    </row>
    <row r="60" spans="1:14" ht="15" customHeight="1">
      <c r="A60" s="27">
        <v>173</v>
      </c>
      <c r="B60" s="24" t="s">
        <v>54</v>
      </c>
      <c r="C60" s="13">
        <v>7996544</v>
      </c>
      <c r="D60" s="28">
        <v>7591708</v>
      </c>
      <c r="E60" s="28">
        <v>80871</v>
      </c>
      <c r="F60" s="29">
        <v>20174</v>
      </c>
      <c r="G60" s="30">
        <v>80288</v>
      </c>
      <c r="H60" s="30">
        <v>104000</v>
      </c>
      <c r="I60" s="30">
        <v>50396</v>
      </c>
      <c r="J60" s="30">
        <v>0</v>
      </c>
      <c r="K60" s="30">
        <v>0</v>
      </c>
      <c r="L60" s="30">
        <v>9905</v>
      </c>
      <c r="M60" s="30">
        <v>113892</v>
      </c>
      <c r="N60" s="30">
        <v>0</v>
      </c>
    </row>
    <row r="61" spans="1:14" ht="15" customHeight="1">
      <c r="A61" s="27">
        <v>175</v>
      </c>
      <c r="B61" s="24" t="s">
        <v>55</v>
      </c>
      <c r="C61" s="13">
        <v>2648829</v>
      </c>
      <c r="D61" s="28">
        <v>2738693</v>
      </c>
      <c r="E61" s="28">
        <v>38030</v>
      </c>
      <c r="F61" s="29">
        <v>6147</v>
      </c>
      <c r="G61" s="30">
        <v>184994</v>
      </c>
      <c r="H61" s="30">
        <v>0</v>
      </c>
      <c r="I61" s="30">
        <v>0</v>
      </c>
      <c r="J61" s="30">
        <v>0</v>
      </c>
      <c r="K61" s="30">
        <v>0</v>
      </c>
      <c r="L61" s="30">
        <v>99866</v>
      </c>
      <c r="M61" s="30">
        <v>10080</v>
      </c>
      <c r="N61" s="30">
        <v>0</v>
      </c>
    </row>
    <row r="62" spans="1:14" ht="15" customHeight="1">
      <c r="A62" s="27">
        <v>177</v>
      </c>
      <c r="B62" s="24" t="s">
        <v>56</v>
      </c>
      <c r="C62" s="13">
        <v>5020718</v>
      </c>
      <c r="D62" s="28">
        <v>4838613</v>
      </c>
      <c r="E62" s="28">
        <v>151359</v>
      </c>
      <c r="F62" s="29">
        <v>16530</v>
      </c>
      <c r="G62" s="30">
        <v>63542</v>
      </c>
      <c r="H62" s="30">
        <v>15000</v>
      </c>
      <c r="I62" s="30">
        <v>20334</v>
      </c>
      <c r="J62" s="30">
        <v>0</v>
      </c>
      <c r="K62" s="30">
        <v>0</v>
      </c>
      <c r="L62" s="30">
        <v>600</v>
      </c>
      <c r="M62" s="30">
        <v>36429</v>
      </c>
      <c r="N62" s="30">
        <v>0</v>
      </c>
    </row>
    <row r="63" spans="1:14" ht="15" customHeight="1">
      <c r="A63" s="27">
        <v>180</v>
      </c>
      <c r="B63" s="24" t="s">
        <v>57</v>
      </c>
      <c r="C63" s="13">
        <v>1347720</v>
      </c>
      <c r="D63" s="28">
        <v>1593259</v>
      </c>
      <c r="E63" s="28">
        <v>30207</v>
      </c>
      <c r="F63" s="29">
        <v>1553</v>
      </c>
      <c r="G63" s="30">
        <v>29452</v>
      </c>
      <c r="H63" s="30">
        <v>0</v>
      </c>
      <c r="I63" s="30">
        <v>5495</v>
      </c>
      <c r="J63" s="30">
        <v>0</v>
      </c>
      <c r="K63" s="30">
        <v>0</v>
      </c>
      <c r="L63" s="30">
        <v>872</v>
      </c>
      <c r="M63" s="30">
        <v>23009</v>
      </c>
      <c r="N63" s="30">
        <v>0</v>
      </c>
    </row>
    <row r="64" spans="1:14" ht="15" customHeight="1">
      <c r="A64" s="27">
        <v>183</v>
      </c>
      <c r="B64" s="24" t="s">
        <v>58</v>
      </c>
      <c r="C64" s="13">
        <v>1898555</v>
      </c>
      <c r="D64" s="28">
        <v>1853947</v>
      </c>
      <c r="E64" s="28">
        <v>48053</v>
      </c>
      <c r="F64" s="29">
        <v>19845</v>
      </c>
      <c r="G64" s="30">
        <v>61490</v>
      </c>
      <c r="H64" s="30">
        <v>37465</v>
      </c>
      <c r="I64" s="30">
        <v>14083</v>
      </c>
      <c r="J64" s="30">
        <v>0</v>
      </c>
      <c r="K64" s="30">
        <v>0</v>
      </c>
      <c r="L64" s="30">
        <v>72243</v>
      </c>
      <c r="M64" s="30">
        <v>10259</v>
      </c>
      <c r="N64" s="30">
        <v>0</v>
      </c>
    </row>
    <row r="65" spans="1:14" ht="15" customHeight="1">
      <c r="A65" s="27">
        <v>184</v>
      </c>
      <c r="B65" s="24" t="s">
        <v>59</v>
      </c>
      <c r="C65" s="13">
        <v>1487446</v>
      </c>
      <c r="D65" s="28">
        <v>1417117</v>
      </c>
      <c r="E65" s="28">
        <v>70795</v>
      </c>
      <c r="F65" s="29">
        <v>12218</v>
      </c>
      <c r="G65" s="30">
        <v>100568</v>
      </c>
      <c r="H65" s="30">
        <v>206501</v>
      </c>
      <c r="I65" s="30">
        <v>60387</v>
      </c>
      <c r="J65" s="30">
        <v>0</v>
      </c>
      <c r="K65" s="30">
        <v>0</v>
      </c>
      <c r="L65" s="30">
        <v>10643</v>
      </c>
      <c r="M65" s="30">
        <v>421911</v>
      </c>
      <c r="N65" s="30">
        <v>0</v>
      </c>
    </row>
    <row r="66" spans="1:14" ht="15" customHeight="1">
      <c r="A66" s="27">
        <v>189</v>
      </c>
      <c r="B66" s="24" t="s">
        <v>60</v>
      </c>
      <c r="C66" s="13">
        <v>2944599</v>
      </c>
      <c r="D66" s="28">
        <v>2798430</v>
      </c>
      <c r="E66" s="28">
        <v>93374</v>
      </c>
      <c r="F66" s="29">
        <v>17935</v>
      </c>
      <c r="G66" s="30">
        <v>40457</v>
      </c>
      <c r="H66" s="30">
        <v>31897</v>
      </c>
      <c r="I66" s="30">
        <v>21231</v>
      </c>
      <c r="J66" s="30">
        <v>0</v>
      </c>
      <c r="K66" s="30">
        <v>0</v>
      </c>
      <c r="L66" s="30">
        <v>4392</v>
      </c>
      <c r="M66" s="30">
        <v>91151</v>
      </c>
      <c r="N66" s="30">
        <v>0</v>
      </c>
    </row>
    <row r="67" spans="1:14" ht="15" customHeight="1">
      <c r="A67" s="27">
        <v>193</v>
      </c>
      <c r="B67" s="24" t="s">
        <v>61</v>
      </c>
      <c r="C67" s="13">
        <v>42721515</v>
      </c>
      <c r="D67" s="28">
        <v>46047246</v>
      </c>
      <c r="E67" s="28">
        <v>1104862</v>
      </c>
      <c r="F67" s="29">
        <v>67702</v>
      </c>
      <c r="G67" s="30">
        <v>278588</v>
      </c>
      <c r="H67" s="30">
        <v>73050</v>
      </c>
      <c r="I67" s="30">
        <v>32194</v>
      </c>
      <c r="J67" s="30">
        <v>0</v>
      </c>
      <c r="K67" s="30">
        <v>0</v>
      </c>
      <c r="L67" s="30">
        <v>118240</v>
      </c>
      <c r="M67" s="30">
        <v>227047</v>
      </c>
      <c r="N67" s="30">
        <v>17704</v>
      </c>
    </row>
    <row r="68" spans="1:14" ht="15" customHeight="1">
      <c r="A68" s="27">
        <v>196</v>
      </c>
      <c r="B68" s="24" t="s">
        <v>397</v>
      </c>
      <c r="C68" s="13">
        <v>2490025</v>
      </c>
      <c r="D68" s="28">
        <v>3338976</v>
      </c>
      <c r="E68" s="28">
        <v>47119</v>
      </c>
      <c r="F68" s="29">
        <v>6387</v>
      </c>
      <c r="G68" s="30">
        <v>13398</v>
      </c>
      <c r="H68" s="30">
        <v>10100</v>
      </c>
      <c r="I68" s="30">
        <v>8752</v>
      </c>
      <c r="J68" s="30">
        <v>0</v>
      </c>
      <c r="K68" s="30">
        <v>0</v>
      </c>
      <c r="L68" s="30">
        <v>1055</v>
      </c>
      <c r="M68" s="30">
        <v>0</v>
      </c>
      <c r="N68" s="30">
        <v>0</v>
      </c>
    </row>
    <row r="69" spans="1:14" ht="15" customHeight="1">
      <c r="A69" s="27">
        <v>197</v>
      </c>
      <c r="B69" s="24" t="s">
        <v>62</v>
      </c>
      <c r="C69" s="13">
        <v>4325128</v>
      </c>
      <c r="D69" s="28">
        <v>4159955</v>
      </c>
      <c r="E69" s="28">
        <v>89388</v>
      </c>
      <c r="F69" s="29">
        <v>11967</v>
      </c>
      <c r="G69" s="30">
        <v>17349</v>
      </c>
      <c r="H69" s="30">
        <v>0</v>
      </c>
      <c r="I69" s="30">
        <v>12346</v>
      </c>
      <c r="J69" s="30">
        <v>0</v>
      </c>
      <c r="K69" s="30">
        <v>0</v>
      </c>
      <c r="L69" s="30">
        <v>575</v>
      </c>
      <c r="M69" s="30">
        <v>53822</v>
      </c>
      <c r="N69" s="30">
        <v>0</v>
      </c>
    </row>
    <row r="70" spans="1:14" ht="15" customHeight="1">
      <c r="A70" s="27">
        <v>200</v>
      </c>
      <c r="B70" s="24" t="s">
        <v>63</v>
      </c>
      <c r="C70" s="13">
        <v>40561210</v>
      </c>
      <c r="D70" s="28">
        <v>48094187</v>
      </c>
      <c r="E70" s="28">
        <v>1544001</v>
      </c>
      <c r="F70" s="29">
        <v>31422</v>
      </c>
      <c r="G70" s="30">
        <v>73046</v>
      </c>
      <c r="H70" s="30">
        <v>92700</v>
      </c>
      <c r="I70" s="30">
        <v>100592</v>
      </c>
      <c r="J70" s="30">
        <v>0</v>
      </c>
      <c r="K70" s="30">
        <v>0</v>
      </c>
      <c r="L70" s="30">
        <v>28231</v>
      </c>
      <c r="M70" s="30">
        <v>241779</v>
      </c>
      <c r="N70" s="30">
        <v>0</v>
      </c>
    </row>
    <row r="71" spans="1:14" ht="15" customHeight="1">
      <c r="A71" s="27">
        <v>202</v>
      </c>
      <c r="B71" s="24" t="s">
        <v>64</v>
      </c>
      <c r="C71" s="13">
        <v>88920671</v>
      </c>
      <c r="D71" s="28">
        <v>102655257</v>
      </c>
      <c r="E71" s="28">
        <v>1890379</v>
      </c>
      <c r="F71" s="29">
        <v>86042</v>
      </c>
      <c r="G71" s="30">
        <v>336182</v>
      </c>
      <c r="H71" s="30">
        <v>222118</v>
      </c>
      <c r="I71" s="30">
        <v>84773</v>
      </c>
      <c r="J71" s="30">
        <v>0</v>
      </c>
      <c r="K71" s="30">
        <v>0</v>
      </c>
      <c r="L71" s="30">
        <v>75911</v>
      </c>
      <c r="M71" s="30">
        <v>306713</v>
      </c>
      <c r="N71" s="30">
        <v>0</v>
      </c>
    </row>
    <row r="72" spans="1:14" ht="15" customHeight="1">
      <c r="A72" s="27">
        <v>203</v>
      </c>
      <c r="B72" s="24" t="s">
        <v>65</v>
      </c>
      <c r="C72" s="13">
        <v>6316947</v>
      </c>
      <c r="D72" s="28">
        <v>6843499</v>
      </c>
      <c r="E72" s="28">
        <v>148098</v>
      </c>
      <c r="F72" s="29">
        <v>47698</v>
      </c>
      <c r="G72" s="30">
        <v>107749</v>
      </c>
      <c r="H72" s="30">
        <v>35000</v>
      </c>
      <c r="I72" s="30">
        <v>26882</v>
      </c>
      <c r="J72" s="30">
        <v>0</v>
      </c>
      <c r="K72" s="30">
        <v>0</v>
      </c>
      <c r="L72" s="30">
        <v>48437</v>
      </c>
      <c r="M72" s="30">
        <v>155638</v>
      </c>
      <c r="N72" s="30">
        <v>0</v>
      </c>
    </row>
    <row r="73" spans="1:14" ht="15" customHeight="1">
      <c r="A73" s="27">
        <v>209</v>
      </c>
      <c r="B73" s="24" t="s">
        <v>66</v>
      </c>
      <c r="C73" s="13">
        <v>4908799</v>
      </c>
      <c r="D73" s="28">
        <v>5386370</v>
      </c>
      <c r="E73" s="28">
        <v>153591</v>
      </c>
      <c r="F73" s="29">
        <v>5686</v>
      </c>
      <c r="G73" s="30">
        <v>71343</v>
      </c>
      <c r="H73" s="30">
        <v>60000</v>
      </c>
      <c r="I73" s="30">
        <v>45750</v>
      </c>
      <c r="J73" s="30">
        <v>0</v>
      </c>
      <c r="K73" s="30">
        <v>0</v>
      </c>
      <c r="L73" s="30">
        <v>56482</v>
      </c>
      <c r="M73" s="30">
        <v>39697</v>
      </c>
      <c r="N73" s="30">
        <v>0</v>
      </c>
    </row>
    <row r="74" spans="1:14" ht="15" customHeight="1">
      <c r="A74" s="27">
        <v>213</v>
      </c>
      <c r="B74" s="24" t="s">
        <v>67</v>
      </c>
      <c r="C74" s="13">
        <v>3793022</v>
      </c>
      <c r="D74" s="28">
        <v>4094453</v>
      </c>
      <c r="E74" s="28">
        <v>306472</v>
      </c>
      <c r="F74" s="29">
        <v>8877</v>
      </c>
      <c r="G74" s="30">
        <v>16568</v>
      </c>
      <c r="H74" s="30">
        <v>25500</v>
      </c>
      <c r="I74" s="30">
        <v>7159</v>
      </c>
      <c r="J74" s="30">
        <v>0</v>
      </c>
      <c r="K74" s="30">
        <v>0</v>
      </c>
      <c r="L74" s="30">
        <v>1442</v>
      </c>
      <c r="M74" s="30">
        <v>36219</v>
      </c>
      <c r="N74" s="30">
        <v>0</v>
      </c>
    </row>
    <row r="75" spans="1:14" ht="15" customHeight="1">
      <c r="A75" s="27">
        <v>214</v>
      </c>
      <c r="B75" s="24" t="s">
        <v>68</v>
      </c>
      <c r="C75" s="13">
        <v>2674192</v>
      </c>
      <c r="D75" s="28">
        <v>2638838</v>
      </c>
      <c r="E75" s="28">
        <v>69020</v>
      </c>
      <c r="F75" s="29">
        <v>11395</v>
      </c>
      <c r="G75" s="30">
        <v>25666</v>
      </c>
      <c r="H75" s="30">
        <v>10000</v>
      </c>
      <c r="I75" s="30">
        <v>35078</v>
      </c>
      <c r="J75" s="30">
        <v>0</v>
      </c>
      <c r="K75" s="30">
        <v>0</v>
      </c>
      <c r="L75" s="30">
        <v>5248</v>
      </c>
      <c r="M75" s="30">
        <v>89107</v>
      </c>
      <c r="N75" s="30">
        <v>0</v>
      </c>
    </row>
    <row r="76" spans="1:14" ht="15" customHeight="1">
      <c r="A76" s="27">
        <v>216</v>
      </c>
      <c r="B76" s="24" t="s">
        <v>69</v>
      </c>
      <c r="C76" s="13">
        <v>7485088</v>
      </c>
      <c r="D76" s="28">
        <v>7919769</v>
      </c>
      <c r="E76" s="28">
        <v>168855</v>
      </c>
      <c r="F76" s="29">
        <v>12462</v>
      </c>
      <c r="G76" s="30">
        <v>93507</v>
      </c>
      <c r="H76" s="30">
        <v>26300</v>
      </c>
      <c r="I76" s="30">
        <v>26241</v>
      </c>
      <c r="J76" s="30">
        <v>0</v>
      </c>
      <c r="K76" s="30">
        <v>33467</v>
      </c>
      <c r="L76" s="30">
        <v>17668</v>
      </c>
      <c r="M76" s="30">
        <v>103078</v>
      </c>
      <c r="N76" s="30">
        <v>0</v>
      </c>
    </row>
    <row r="77" spans="1:14" ht="15" customHeight="1">
      <c r="A77" s="27">
        <v>221</v>
      </c>
      <c r="B77" s="24" t="s">
        <v>70</v>
      </c>
      <c r="C77" s="13">
        <v>4347994</v>
      </c>
      <c r="D77" s="28">
        <v>4665904</v>
      </c>
      <c r="E77" s="28">
        <v>70205</v>
      </c>
      <c r="F77" s="29">
        <v>4485</v>
      </c>
      <c r="G77" s="30">
        <v>2988</v>
      </c>
      <c r="H77" s="30">
        <v>0</v>
      </c>
      <c r="I77" s="30">
        <v>16116</v>
      </c>
      <c r="J77" s="30">
        <v>0</v>
      </c>
      <c r="K77" s="30">
        <v>0</v>
      </c>
      <c r="L77" s="30">
        <v>1342</v>
      </c>
      <c r="M77" s="30">
        <v>20808</v>
      </c>
      <c r="N77" s="30">
        <v>0</v>
      </c>
    </row>
    <row r="78" spans="1:14" ht="15" customHeight="1">
      <c r="A78" s="27">
        <v>222</v>
      </c>
      <c r="B78" s="24" t="s">
        <v>71</v>
      </c>
      <c r="C78" s="13">
        <v>13840681</v>
      </c>
      <c r="D78" s="28">
        <v>16366944</v>
      </c>
      <c r="E78" s="28">
        <v>204145</v>
      </c>
      <c r="F78" s="29">
        <v>12677</v>
      </c>
      <c r="G78" s="30">
        <v>141167</v>
      </c>
      <c r="H78" s="30">
        <v>135803</v>
      </c>
      <c r="I78" s="30">
        <v>57937</v>
      </c>
      <c r="J78" s="30">
        <v>0</v>
      </c>
      <c r="K78" s="30">
        <v>0</v>
      </c>
      <c r="L78" s="30">
        <v>16741</v>
      </c>
      <c r="M78" s="30">
        <v>250096</v>
      </c>
      <c r="N78" s="30">
        <v>0</v>
      </c>
    </row>
    <row r="79" spans="1:14" ht="15" customHeight="1">
      <c r="A79" s="27">
        <v>225</v>
      </c>
      <c r="B79" s="24" t="s">
        <v>72</v>
      </c>
      <c r="C79" s="13">
        <v>3010123</v>
      </c>
      <c r="D79" s="28">
        <v>3513505</v>
      </c>
      <c r="E79" s="28">
        <v>46276</v>
      </c>
      <c r="F79" s="29">
        <v>6308</v>
      </c>
      <c r="G79" s="30">
        <v>96593</v>
      </c>
      <c r="H79" s="30">
        <v>0</v>
      </c>
      <c r="I79" s="30">
        <v>11156</v>
      </c>
      <c r="J79" s="30">
        <v>0</v>
      </c>
      <c r="K79" s="30">
        <v>0</v>
      </c>
      <c r="L79" s="30">
        <v>45574</v>
      </c>
      <c r="M79" s="30">
        <v>15604</v>
      </c>
      <c r="N79" s="30">
        <v>0</v>
      </c>
    </row>
    <row r="80" spans="1:14" ht="15" customHeight="1">
      <c r="A80" s="27">
        <v>226</v>
      </c>
      <c r="B80" s="24" t="s">
        <v>73</v>
      </c>
      <c r="C80" s="13">
        <v>5328627</v>
      </c>
      <c r="D80" s="28">
        <v>5918231</v>
      </c>
      <c r="E80" s="28">
        <v>123315</v>
      </c>
      <c r="F80" s="29">
        <v>4762</v>
      </c>
      <c r="G80" s="30">
        <v>46942</v>
      </c>
      <c r="H80" s="30">
        <v>35000</v>
      </c>
      <c r="I80" s="30">
        <v>22267</v>
      </c>
      <c r="J80" s="30">
        <v>0</v>
      </c>
      <c r="K80" s="30">
        <v>0</v>
      </c>
      <c r="L80" s="30">
        <v>672</v>
      </c>
      <c r="M80" s="30">
        <v>26349</v>
      </c>
      <c r="N80" s="30">
        <v>0</v>
      </c>
    </row>
    <row r="81" spans="1:14" ht="15" customHeight="1">
      <c r="A81" s="27">
        <v>228</v>
      </c>
      <c r="B81" s="24" t="s">
        <v>74</v>
      </c>
      <c r="C81" s="13">
        <v>19639346</v>
      </c>
      <c r="D81" s="28">
        <v>23506695</v>
      </c>
      <c r="E81" s="28">
        <v>646310</v>
      </c>
      <c r="F81" s="29">
        <v>28809</v>
      </c>
      <c r="G81" s="30">
        <v>153938</v>
      </c>
      <c r="H81" s="30">
        <v>140999</v>
      </c>
      <c r="I81" s="30">
        <v>0</v>
      </c>
      <c r="J81" s="30">
        <v>0</v>
      </c>
      <c r="K81" s="30">
        <v>66075</v>
      </c>
      <c r="L81" s="30">
        <v>62203</v>
      </c>
      <c r="M81" s="30">
        <v>231603</v>
      </c>
      <c r="N81" s="30">
        <v>0</v>
      </c>
    </row>
    <row r="82" spans="1:14" ht="15" customHeight="1">
      <c r="A82" s="27">
        <v>230</v>
      </c>
      <c r="B82" s="24" t="s">
        <v>75</v>
      </c>
      <c r="C82" s="13">
        <v>2989280</v>
      </c>
      <c r="D82" s="28">
        <v>2954165</v>
      </c>
      <c r="E82" s="28">
        <v>136766</v>
      </c>
      <c r="F82" s="29">
        <v>24687</v>
      </c>
      <c r="G82" s="30">
        <v>18221</v>
      </c>
      <c r="H82" s="30">
        <v>119000</v>
      </c>
      <c r="I82" s="30">
        <v>6034</v>
      </c>
      <c r="J82" s="30">
        <v>0</v>
      </c>
      <c r="K82" s="30">
        <v>0</v>
      </c>
      <c r="L82" s="30">
        <v>0</v>
      </c>
      <c r="M82" s="30">
        <v>176402</v>
      </c>
      <c r="N82" s="30">
        <v>0</v>
      </c>
    </row>
    <row r="83" spans="1:14" ht="15" customHeight="1">
      <c r="A83" s="27">
        <v>232</v>
      </c>
      <c r="B83" s="24" t="s">
        <v>76</v>
      </c>
      <c r="C83" s="13">
        <v>5629407</v>
      </c>
      <c r="D83" s="28">
        <v>5823983</v>
      </c>
      <c r="E83" s="28">
        <v>156066</v>
      </c>
      <c r="F83" s="29">
        <v>15140</v>
      </c>
      <c r="G83" s="30">
        <v>59878</v>
      </c>
      <c r="H83" s="30">
        <v>1448</v>
      </c>
      <c r="I83" s="30">
        <v>11589</v>
      </c>
      <c r="J83" s="30">
        <v>0</v>
      </c>
      <c r="K83" s="30">
        <v>0</v>
      </c>
      <c r="L83" s="30">
        <v>8383</v>
      </c>
      <c r="M83" s="30">
        <v>77597</v>
      </c>
      <c r="N83" s="30">
        <v>0</v>
      </c>
    </row>
    <row r="84" spans="1:14" ht="15" customHeight="1">
      <c r="A84" s="27">
        <v>233</v>
      </c>
      <c r="B84" s="24" t="s">
        <v>77</v>
      </c>
      <c r="C84" s="13">
        <v>3680378</v>
      </c>
      <c r="D84" s="28">
        <v>4359297</v>
      </c>
      <c r="E84" s="28">
        <v>73224</v>
      </c>
      <c r="F84" s="29">
        <v>10818</v>
      </c>
      <c r="G84" s="30">
        <v>75716</v>
      </c>
      <c r="H84" s="30">
        <v>25000</v>
      </c>
      <c r="I84" s="30">
        <v>14201</v>
      </c>
      <c r="J84" s="30">
        <v>0</v>
      </c>
      <c r="K84" s="30">
        <v>0</v>
      </c>
      <c r="L84" s="30">
        <v>31881</v>
      </c>
      <c r="M84" s="30">
        <v>118704</v>
      </c>
      <c r="N84" s="30">
        <v>0</v>
      </c>
    </row>
    <row r="85" spans="1:14" ht="15" customHeight="1">
      <c r="A85" s="27">
        <v>236</v>
      </c>
      <c r="B85" s="24" t="s">
        <v>78</v>
      </c>
      <c r="C85" s="13">
        <v>3091302</v>
      </c>
      <c r="D85" s="28">
        <v>3261195</v>
      </c>
      <c r="E85" s="28">
        <v>41568</v>
      </c>
      <c r="F85" s="29">
        <v>10603</v>
      </c>
      <c r="G85" s="30">
        <v>36109</v>
      </c>
      <c r="H85" s="30">
        <v>52348</v>
      </c>
      <c r="I85" s="30">
        <v>7433</v>
      </c>
      <c r="J85" s="30">
        <v>0</v>
      </c>
      <c r="K85" s="30">
        <v>0</v>
      </c>
      <c r="L85" s="30">
        <v>0</v>
      </c>
      <c r="M85" s="30">
        <v>87967</v>
      </c>
      <c r="N85" s="30">
        <v>0</v>
      </c>
    </row>
    <row r="86" spans="1:14" ht="15" customHeight="1">
      <c r="A86" s="27">
        <v>241</v>
      </c>
      <c r="B86" s="24" t="s">
        <v>413</v>
      </c>
      <c r="C86" s="13">
        <v>7881487</v>
      </c>
      <c r="D86" s="28">
        <v>9718887</v>
      </c>
      <c r="E86" s="28">
        <v>208865</v>
      </c>
      <c r="F86" s="29">
        <v>42975</v>
      </c>
      <c r="G86" s="30">
        <v>88347</v>
      </c>
      <c r="H86" s="30">
        <v>13000</v>
      </c>
      <c r="I86" s="30">
        <v>34920</v>
      </c>
      <c r="J86" s="30">
        <v>0</v>
      </c>
      <c r="K86" s="30">
        <v>0</v>
      </c>
      <c r="L86" s="30">
        <v>35740</v>
      </c>
      <c r="M86" s="30">
        <v>64208</v>
      </c>
      <c r="N86" s="30">
        <v>0</v>
      </c>
    </row>
    <row r="87" spans="1:14" ht="15" customHeight="1">
      <c r="A87" s="27">
        <v>243</v>
      </c>
      <c r="B87" s="24" t="s">
        <v>79</v>
      </c>
      <c r="C87" s="13">
        <v>10419020</v>
      </c>
      <c r="D87" s="28">
        <v>11394872</v>
      </c>
      <c r="E87" s="28">
        <v>305663</v>
      </c>
      <c r="F87" s="29">
        <v>7896</v>
      </c>
      <c r="G87" s="30">
        <v>51420</v>
      </c>
      <c r="H87" s="30">
        <v>127000</v>
      </c>
      <c r="I87" s="30">
        <v>23378</v>
      </c>
      <c r="J87" s="30">
        <v>0</v>
      </c>
      <c r="K87" s="30">
        <v>0</v>
      </c>
      <c r="L87" s="30">
        <v>36856</v>
      </c>
      <c r="M87" s="30">
        <v>46270</v>
      </c>
      <c r="N87" s="30">
        <v>0</v>
      </c>
    </row>
    <row r="88" spans="1:14" ht="15" customHeight="1">
      <c r="A88" s="27">
        <v>244</v>
      </c>
      <c r="B88" s="24" t="s">
        <v>80</v>
      </c>
      <c r="C88" s="13">
        <v>1482329</v>
      </c>
      <c r="D88" s="28">
        <v>1532618</v>
      </c>
      <c r="E88" s="28">
        <v>51034</v>
      </c>
      <c r="F88" s="29">
        <v>1481</v>
      </c>
      <c r="G88" s="30">
        <v>6876</v>
      </c>
      <c r="H88" s="30">
        <v>0</v>
      </c>
      <c r="I88" s="30">
        <v>5122</v>
      </c>
      <c r="J88" s="30">
        <v>0</v>
      </c>
      <c r="K88" s="30">
        <v>0</v>
      </c>
      <c r="L88" s="30">
        <v>0</v>
      </c>
      <c r="M88" s="30">
        <v>4266</v>
      </c>
      <c r="N88" s="30">
        <v>0</v>
      </c>
    </row>
    <row r="89" spans="1:14" ht="15" customHeight="1">
      <c r="A89" s="27">
        <v>246</v>
      </c>
      <c r="B89" s="24" t="s">
        <v>81</v>
      </c>
      <c r="C89" s="13">
        <v>2278265</v>
      </c>
      <c r="D89" s="28">
        <v>2117310</v>
      </c>
      <c r="E89" s="28">
        <v>23307</v>
      </c>
      <c r="F89" s="29">
        <v>623</v>
      </c>
      <c r="G89" s="30">
        <v>15677</v>
      </c>
      <c r="H89" s="30">
        <v>5200</v>
      </c>
      <c r="I89" s="30">
        <v>0</v>
      </c>
      <c r="J89" s="30">
        <v>0</v>
      </c>
      <c r="K89" s="30">
        <v>0</v>
      </c>
      <c r="L89" s="30">
        <v>20692</v>
      </c>
      <c r="M89" s="30">
        <v>54435</v>
      </c>
      <c r="N89" s="30">
        <v>0</v>
      </c>
    </row>
    <row r="90" spans="1:14" ht="15" customHeight="1">
      <c r="A90" s="27">
        <v>252</v>
      </c>
      <c r="B90" s="24" t="s">
        <v>82</v>
      </c>
      <c r="C90" s="13">
        <v>2792161</v>
      </c>
      <c r="D90" s="28">
        <v>3057676</v>
      </c>
      <c r="E90" s="28">
        <v>286063</v>
      </c>
      <c r="F90" s="29">
        <v>28775</v>
      </c>
      <c r="G90" s="30">
        <v>69875</v>
      </c>
      <c r="H90" s="30">
        <v>15000</v>
      </c>
      <c r="I90" s="30">
        <v>26824</v>
      </c>
      <c r="J90" s="30">
        <v>0</v>
      </c>
      <c r="K90" s="30">
        <v>0</v>
      </c>
      <c r="L90" s="30">
        <v>21296</v>
      </c>
      <c r="M90" s="30">
        <v>108810</v>
      </c>
      <c r="N90" s="30">
        <v>0</v>
      </c>
    </row>
    <row r="91" spans="1:14" ht="15" customHeight="1">
      <c r="A91" s="27">
        <v>262</v>
      </c>
      <c r="B91" s="24" t="s">
        <v>83</v>
      </c>
      <c r="C91" s="13">
        <v>4601992</v>
      </c>
      <c r="D91" s="28">
        <v>5697483</v>
      </c>
      <c r="E91" s="28">
        <v>171606</v>
      </c>
      <c r="F91" s="29">
        <v>28781</v>
      </c>
      <c r="G91" s="30">
        <v>185944</v>
      </c>
      <c r="H91" s="30">
        <v>18000</v>
      </c>
      <c r="I91" s="30">
        <v>29984</v>
      </c>
      <c r="J91" s="30">
        <v>0</v>
      </c>
      <c r="K91" s="30">
        <v>0</v>
      </c>
      <c r="L91" s="30">
        <v>102031</v>
      </c>
      <c r="M91" s="30">
        <v>28730</v>
      </c>
      <c r="N91" s="30">
        <v>0</v>
      </c>
    </row>
    <row r="92" spans="1:14" ht="15" customHeight="1">
      <c r="A92" s="27">
        <v>263</v>
      </c>
      <c r="B92" s="24" t="s">
        <v>84</v>
      </c>
      <c r="C92" s="13">
        <v>2725537</v>
      </c>
      <c r="D92" s="28">
        <v>3165186</v>
      </c>
      <c r="E92" s="28">
        <v>75211</v>
      </c>
      <c r="F92" s="29">
        <v>10261</v>
      </c>
      <c r="G92" s="30">
        <v>2203</v>
      </c>
      <c r="H92" s="30">
        <v>66708</v>
      </c>
      <c r="I92" s="30">
        <v>27429</v>
      </c>
      <c r="J92" s="30">
        <v>0</v>
      </c>
      <c r="K92" s="30">
        <v>0</v>
      </c>
      <c r="L92" s="30">
        <v>15246</v>
      </c>
      <c r="M92" s="30">
        <v>75376</v>
      </c>
      <c r="N92" s="30">
        <v>0</v>
      </c>
    </row>
    <row r="93" spans="1:14" ht="15" customHeight="1">
      <c r="A93" s="27">
        <v>267</v>
      </c>
      <c r="B93" s="24" t="s">
        <v>85</v>
      </c>
      <c r="C93" s="13">
        <v>4595741</v>
      </c>
      <c r="D93" s="28">
        <v>4229126</v>
      </c>
      <c r="E93" s="28">
        <v>135354</v>
      </c>
      <c r="F93" s="29">
        <v>9884</v>
      </c>
      <c r="G93" s="30">
        <v>58112</v>
      </c>
      <c r="H93" s="30">
        <v>40000</v>
      </c>
      <c r="I93" s="30">
        <v>11175</v>
      </c>
      <c r="J93" s="30">
        <v>0</v>
      </c>
      <c r="K93" s="30">
        <v>0</v>
      </c>
      <c r="L93" s="30">
        <v>22436</v>
      </c>
      <c r="M93" s="30">
        <v>75782</v>
      </c>
      <c r="N93" s="30">
        <v>0</v>
      </c>
    </row>
    <row r="94" spans="1:14" ht="15" customHeight="1">
      <c r="A94" s="27">
        <v>268</v>
      </c>
      <c r="B94" s="24" t="s">
        <v>86</v>
      </c>
      <c r="C94" s="13">
        <v>93210789</v>
      </c>
      <c r="D94" s="28">
        <v>101259847</v>
      </c>
      <c r="E94" s="28">
        <v>1917634</v>
      </c>
      <c r="F94" s="29">
        <v>99166</v>
      </c>
      <c r="G94" s="30">
        <v>498590</v>
      </c>
      <c r="H94" s="30">
        <v>274675</v>
      </c>
      <c r="I94" s="30">
        <v>54780</v>
      </c>
      <c r="J94" s="30">
        <v>88887</v>
      </c>
      <c r="K94" s="30">
        <v>5185</v>
      </c>
      <c r="L94" s="30">
        <v>173030</v>
      </c>
      <c r="M94" s="30">
        <v>351665</v>
      </c>
      <c r="N94" s="30">
        <v>21529</v>
      </c>
    </row>
    <row r="95" spans="1:14" ht="15" customHeight="1">
      <c r="A95" s="27">
        <v>269</v>
      </c>
      <c r="B95" s="24" t="s">
        <v>87</v>
      </c>
      <c r="C95" s="13">
        <v>2519347</v>
      </c>
      <c r="D95" s="28">
        <v>3175136</v>
      </c>
      <c r="E95" s="28">
        <v>32817</v>
      </c>
      <c r="F95" s="29">
        <v>10633</v>
      </c>
      <c r="G95" s="30">
        <v>36156</v>
      </c>
      <c r="H95" s="30">
        <v>7700</v>
      </c>
      <c r="I95" s="30">
        <v>0</v>
      </c>
      <c r="J95" s="30">
        <v>0</v>
      </c>
      <c r="K95" s="30">
        <v>0</v>
      </c>
      <c r="L95" s="30">
        <v>9439</v>
      </c>
      <c r="M95" s="30">
        <v>39560</v>
      </c>
      <c r="N95" s="30">
        <v>0</v>
      </c>
    </row>
    <row r="96" spans="1:14" ht="15" customHeight="1">
      <c r="A96" s="27">
        <v>273</v>
      </c>
      <c r="B96" s="24" t="s">
        <v>88</v>
      </c>
      <c r="C96" s="13">
        <v>2550297</v>
      </c>
      <c r="D96" s="28">
        <v>2897771</v>
      </c>
      <c r="E96" s="28">
        <v>100643</v>
      </c>
      <c r="F96" s="29">
        <v>16231</v>
      </c>
      <c r="G96" s="30">
        <v>130250</v>
      </c>
      <c r="H96" s="30">
        <v>154500</v>
      </c>
      <c r="I96" s="30">
        <v>33046</v>
      </c>
      <c r="J96" s="30">
        <v>0</v>
      </c>
      <c r="K96" s="30">
        <v>0</v>
      </c>
      <c r="L96" s="30">
        <v>1146</v>
      </c>
      <c r="M96" s="30">
        <v>85149</v>
      </c>
      <c r="N96" s="30">
        <v>0</v>
      </c>
    </row>
    <row r="97" spans="1:14" ht="15" customHeight="1">
      <c r="A97" s="27">
        <v>274</v>
      </c>
      <c r="B97" s="24" t="s">
        <v>89</v>
      </c>
      <c r="C97" s="13">
        <v>7020965</v>
      </c>
      <c r="D97" s="28">
        <v>8017551</v>
      </c>
      <c r="E97" s="28">
        <v>179707</v>
      </c>
      <c r="F97" s="29">
        <v>12955</v>
      </c>
      <c r="G97" s="30">
        <v>64642</v>
      </c>
      <c r="H97" s="30">
        <v>53077</v>
      </c>
      <c r="I97" s="30">
        <v>15480</v>
      </c>
      <c r="J97" s="30">
        <v>0</v>
      </c>
      <c r="K97" s="30">
        <v>0</v>
      </c>
      <c r="L97" s="30">
        <v>8035</v>
      </c>
      <c r="M97" s="30">
        <v>25839</v>
      </c>
      <c r="N97" s="30">
        <v>0</v>
      </c>
    </row>
    <row r="98" spans="1:14" ht="15" customHeight="1">
      <c r="A98" s="27">
        <v>275</v>
      </c>
      <c r="B98" s="24" t="s">
        <v>90</v>
      </c>
      <c r="C98" s="13">
        <v>11804625</v>
      </c>
      <c r="D98" s="28">
        <v>14045236</v>
      </c>
      <c r="E98" s="28">
        <v>399009</v>
      </c>
      <c r="F98" s="29">
        <v>53173</v>
      </c>
      <c r="G98" s="30">
        <v>342538</v>
      </c>
      <c r="H98" s="30">
        <v>47000</v>
      </c>
      <c r="I98" s="30">
        <v>48773</v>
      </c>
      <c r="J98" s="30">
        <v>0</v>
      </c>
      <c r="K98" s="30">
        <v>0</v>
      </c>
      <c r="L98" s="30">
        <v>168583</v>
      </c>
      <c r="M98" s="30">
        <v>76804</v>
      </c>
      <c r="N98" s="30">
        <v>0</v>
      </c>
    </row>
    <row r="99" spans="1:14" ht="15" customHeight="1">
      <c r="A99" s="27">
        <v>277</v>
      </c>
      <c r="B99" s="24" t="s">
        <v>91</v>
      </c>
      <c r="C99" s="13">
        <v>51707</v>
      </c>
      <c r="D99" s="28">
        <v>57252</v>
      </c>
      <c r="E99" s="28">
        <v>17412</v>
      </c>
      <c r="F99" s="29">
        <v>8054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8257</v>
      </c>
      <c r="N99" s="30">
        <v>0</v>
      </c>
    </row>
    <row r="100" spans="1:14" ht="15" customHeight="1">
      <c r="A100" s="27">
        <v>279</v>
      </c>
      <c r="B100" s="24" t="s">
        <v>92</v>
      </c>
      <c r="C100" s="13">
        <v>765768</v>
      </c>
      <c r="D100" s="28">
        <v>797098</v>
      </c>
      <c r="E100" s="28">
        <v>28014</v>
      </c>
      <c r="F100" s="29">
        <v>1339</v>
      </c>
      <c r="G100" s="30">
        <v>337</v>
      </c>
      <c r="H100" s="30">
        <v>51000</v>
      </c>
      <c r="I100" s="30">
        <v>10690</v>
      </c>
      <c r="J100" s="30">
        <v>0</v>
      </c>
      <c r="K100" s="30">
        <v>0</v>
      </c>
      <c r="L100" s="30">
        <v>0</v>
      </c>
      <c r="M100" s="30">
        <v>8890</v>
      </c>
      <c r="N100" s="30">
        <v>0</v>
      </c>
    </row>
    <row r="101" spans="1:14" ht="15" customHeight="1">
      <c r="A101" s="27">
        <v>281</v>
      </c>
      <c r="B101" s="24" t="s">
        <v>93</v>
      </c>
      <c r="C101" s="13">
        <v>14747825</v>
      </c>
      <c r="D101" s="28">
        <v>17250974</v>
      </c>
      <c r="E101" s="28">
        <v>408746</v>
      </c>
      <c r="F101" s="29">
        <v>26757</v>
      </c>
      <c r="G101" s="30">
        <v>178846</v>
      </c>
      <c r="H101" s="30">
        <v>41147</v>
      </c>
      <c r="I101" s="30">
        <v>57671</v>
      </c>
      <c r="J101" s="30">
        <v>0</v>
      </c>
      <c r="K101" s="30">
        <v>0</v>
      </c>
      <c r="L101" s="30">
        <v>22488</v>
      </c>
      <c r="M101" s="30">
        <v>106934</v>
      </c>
      <c r="N101" s="30">
        <v>0</v>
      </c>
    </row>
    <row r="102" spans="1:14" ht="15" customHeight="1">
      <c r="A102" s="27">
        <v>285</v>
      </c>
      <c r="B102" s="24" t="s">
        <v>94</v>
      </c>
      <c r="C102" s="13">
        <v>3159554</v>
      </c>
      <c r="D102" s="28">
        <v>3720251</v>
      </c>
      <c r="E102" s="28">
        <v>117635</v>
      </c>
      <c r="F102" s="29">
        <v>6624</v>
      </c>
      <c r="G102" s="30">
        <v>6336</v>
      </c>
      <c r="H102" s="30">
        <v>1200</v>
      </c>
      <c r="I102" s="30">
        <v>21917</v>
      </c>
      <c r="J102" s="30">
        <v>0</v>
      </c>
      <c r="K102" s="30">
        <v>0</v>
      </c>
      <c r="L102" s="30">
        <v>17859</v>
      </c>
      <c r="M102" s="30">
        <v>1200</v>
      </c>
      <c r="N102" s="30">
        <v>0</v>
      </c>
    </row>
    <row r="103" spans="1:14" ht="15" customHeight="1">
      <c r="A103" s="27">
        <v>289</v>
      </c>
      <c r="B103" s="24" t="s">
        <v>95</v>
      </c>
      <c r="C103" s="13">
        <v>9650651</v>
      </c>
      <c r="D103" s="28">
        <v>8616697</v>
      </c>
      <c r="E103" s="28">
        <v>188167</v>
      </c>
      <c r="F103" s="29">
        <v>8233</v>
      </c>
      <c r="G103" s="30">
        <v>34836</v>
      </c>
      <c r="H103" s="30">
        <v>0</v>
      </c>
      <c r="I103" s="30">
        <v>6635</v>
      </c>
      <c r="J103" s="30">
        <v>0</v>
      </c>
      <c r="K103" s="30">
        <v>0</v>
      </c>
      <c r="L103" s="30">
        <v>9228</v>
      </c>
      <c r="M103" s="30">
        <v>8898</v>
      </c>
      <c r="N103" s="30">
        <v>0</v>
      </c>
    </row>
    <row r="104" spans="1:14" ht="15" customHeight="1">
      <c r="A104" s="27">
        <v>293</v>
      </c>
      <c r="B104" s="24" t="s">
        <v>96</v>
      </c>
      <c r="C104" s="13">
        <v>5011948</v>
      </c>
      <c r="D104" s="28">
        <v>5497000</v>
      </c>
      <c r="E104" s="28">
        <v>67910</v>
      </c>
      <c r="F104" s="29">
        <v>6465</v>
      </c>
      <c r="G104" s="30">
        <v>32380</v>
      </c>
      <c r="H104" s="30">
        <v>0</v>
      </c>
      <c r="I104" s="30">
        <v>9196</v>
      </c>
      <c r="J104" s="30">
        <v>0</v>
      </c>
      <c r="K104" s="30">
        <v>0</v>
      </c>
      <c r="L104" s="30">
        <v>2030</v>
      </c>
      <c r="M104" s="30">
        <v>60039</v>
      </c>
      <c r="N104" s="30">
        <v>0</v>
      </c>
    </row>
    <row r="105" spans="1:14" ht="15" customHeight="1">
      <c r="A105" s="27">
        <v>294</v>
      </c>
      <c r="B105" s="24" t="s">
        <v>97</v>
      </c>
      <c r="C105" s="13">
        <v>7491404</v>
      </c>
      <c r="D105" s="28">
        <v>8300870</v>
      </c>
      <c r="E105" s="28">
        <v>366269</v>
      </c>
      <c r="F105" s="29">
        <v>4006</v>
      </c>
      <c r="G105" s="30">
        <v>136520</v>
      </c>
      <c r="H105" s="30">
        <v>7057</v>
      </c>
      <c r="I105" s="30">
        <v>20244</v>
      </c>
      <c r="J105" s="30">
        <v>0</v>
      </c>
      <c r="K105" s="30">
        <v>0</v>
      </c>
      <c r="L105" s="30">
        <v>27512</v>
      </c>
      <c r="M105" s="30">
        <v>110050</v>
      </c>
      <c r="N105" s="30">
        <v>0</v>
      </c>
    </row>
    <row r="106" spans="1:14" ht="15" customHeight="1">
      <c r="A106" s="27">
        <v>296</v>
      </c>
      <c r="B106" s="24" t="s">
        <v>98</v>
      </c>
      <c r="C106" s="13">
        <v>8561782</v>
      </c>
      <c r="D106" s="28">
        <v>9600084</v>
      </c>
      <c r="E106" s="28">
        <v>106449</v>
      </c>
      <c r="F106" s="29">
        <v>30119</v>
      </c>
      <c r="G106" s="30">
        <v>67895</v>
      </c>
      <c r="H106" s="30">
        <v>37000</v>
      </c>
      <c r="I106" s="30">
        <v>78442</v>
      </c>
      <c r="J106" s="30">
        <v>0</v>
      </c>
      <c r="K106" s="30">
        <v>0</v>
      </c>
      <c r="L106" s="30">
        <v>2980</v>
      </c>
      <c r="M106" s="30">
        <v>85841</v>
      </c>
      <c r="N106" s="30">
        <v>0</v>
      </c>
    </row>
    <row r="107" spans="1:14" ht="15" customHeight="1">
      <c r="A107" s="27">
        <v>297</v>
      </c>
      <c r="B107" s="24" t="s">
        <v>99</v>
      </c>
      <c r="C107" s="13">
        <v>3791038</v>
      </c>
      <c r="D107" s="28">
        <v>4519318</v>
      </c>
      <c r="E107" s="28">
        <v>166393</v>
      </c>
      <c r="F107" s="29">
        <v>19825</v>
      </c>
      <c r="G107" s="30">
        <v>129276</v>
      </c>
      <c r="H107" s="30">
        <v>44450</v>
      </c>
      <c r="I107" s="30">
        <v>32770</v>
      </c>
      <c r="J107" s="30">
        <v>0</v>
      </c>
      <c r="K107" s="30">
        <v>0</v>
      </c>
      <c r="L107" s="30">
        <v>46104</v>
      </c>
      <c r="M107" s="30">
        <v>95938</v>
      </c>
      <c r="N107" s="30">
        <v>0</v>
      </c>
    </row>
    <row r="108" spans="1:14" ht="15" customHeight="1">
      <c r="A108" s="27">
        <v>299</v>
      </c>
      <c r="B108" s="24" t="s">
        <v>100</v>
      </c>
      <c r="C108" s="13">
        <v>7834732</v>
      </c>
      <c r="D108" s="28">
        <v>8902111</v>
      </c>
      <c r="E108" s="28">
        <v>243836</v>
      </c>
      <c r="F108" s="29">
        <v>9915</v>
      </c>
      <c r="G108" s="30">
        <v>26667</v>
      </c>
      <c r="H108" s="30">
        <v>55000</v>
      </c>
      <c r="I108" s="30">
        <v>20250</v>
      </c>
      <c r="J108" s="30">
        <v>0</v>
      </c>
      <c r="K108" s="30">
        <v>0</v>
      </c>
      <c r="L108" s="30">
        <v>2956</v>
      </c>
      <c r="M108" s="30">
        <v>11329</v>
      </c>
      <c r="N108" s="30">
        <v>0</v>
      </c>
    </row>
    <row r="109" spans="1:14" ht="15" customHeight="1">
      <c r="A109" s="27">
        <v>301</v>
      </c>
      <c r="B109" s="24" t="s">
        <v>101</v>
      </c>
      <c r="C109" s="13">
        <v>16807413</v>
      </c>
      <c r="D109" s="28">
        <v>21557209</v>
      </c>
      <c r="E109" s="28">
        <v>522471</v>
      </c>
      <c r="F109" s="29">
        <v>55167</v>
      </c>
      <c r="G109" s="30">
        <v>498084</v>
      </c>
      <c r="H109" s="30">
        <v>105000</v>
      </c>
      <c r="I109" s="30">
        <v>62330</v>
      </c>
      <c r="J109" s="30">
        <v>0</v>
      </c>
      <c r="K109" s="30">
        <v>0</v>
      </c>
      <c r="L109" s="30">
        <v>241240</v>
      </c>
      <c r="M109" s="30">
        <v>131394</v>
      </c>
      <c r="N109" s="30">
        <v>0</v>
      </c>
    </row>
    <row r="110" spans="1:14" ht="15" customHeight="1">
      <c r="A110" s="27">
        <v>302</v>
      </c>
      <c r="B110" s="24" t="s">
        <v>102</v>
      </c>
      <c r="C110" s="13">
        <v>3433136</v>
      </c>
      <c r="D110" s="28">
        <v>3760034</v>
      </c>
      <c r="E110" s="28">
        <v>55230</v>
      </c>
      <c r="F110" s="29">
        <v>14363</v>
      </c>
      <c r="G110" s="30">
        <v>32664</v>
      </c>
      <c r="H110" s="30">
        <v>0</v>
      </c>
      <c r="I110" s="30">
        <v>12805</v>
      </c>
      <c r="J110" s="30">
        <v>0</v>
      </c>
      <c r="K110" s="30">
        <v>0</v>
      </c>
      <c r="L110" s="30">
        <v>2249</v>
      </c>
      <c r="M110" s="30">
        <v>28826</v>
      </c>
      <c r="N110" s="30">
        <v>0</v>
      </c>
    </row>
    <row r="111" spans="1:14" ht="15" customHeight="1">
      <c r="A111" s="27">
        <v>303</v>
      </c>
      <c r="B111" s="24" t="s">
        <v>103</v>
      </c>
      <c r="C111" s="13">
        <v>8351540</v>
      </c>
      <c r="D111" s="28">
        <v>8648798</v>
      </c>
      <c r="E111" s="28">
        <v>143084</v>
      </c>
      <c r="F111" s="29">
        <v>24337</v>
      </c>
      <c r="G111" s="30">
        <v>221231</v>
      </c>
      <c r="H111" s="30">
        <v>134383</v>
      </c>
      <c r="I111" s="30">
        <v>143377</v>
      </c>
      <c r="J111" s="30">
        <v>0</v>
      </c>
      <c r="K111" s="30">
        <v>0</v>
      </c>
      <c r="L111" s="30">
        <v>47493</v>
      </c>
      <c r="M111" s="30">
        <v>116623</v>
      </c>
      <c r="N111" s="30">
        <v>0</v>
      </c>
    </row>
    <row r="112" spans="1:14" ht="15" customHeight="1">
      <c r="A112" s="27">
        <v>304</v>
      </c>
      <c r="B112" s="24" t="s">
        <v>104</v>
      </c>
      <c r="C112" s="13">
        <v>1402558</v>
      </c>
      <c r="D112" s="28">
        <v>1565488</v>
      </c>
      <c r="E112" s="28">
        <v>42159</v>
      </c>
      <c r="F112" s="29">
        <v>10054</v>
      </c>
      <c r="G112" s="30">
        <v>38804</v>
      </c>
      <c r="H112" s="30">
        <v>1205</v>
      </c>
      <c r="I112" s="30">
        <v>16270</v>
      </c>
      <c r="J112" s="30">
        <v>0</v>
      </c>
      <c r="K112" s="30">
        <v>0</v>
      </c>
      <c r="L112" s="30">
        <v>634</v>
      </c>
      <c r="M112" s="30">
        <v>28996</v>
      </c>
      <c r="N112" s="30">
        <v>0</v>
      </c>
    </row>
    <row r="113" spans="1:14" ht="15" customHeight="1">
      <c r="A113" s="27">
        <v>307</v>
      </c>
      <c r="B113" s="24" t="s">
        <v>105</v>
      </c>
      <c r="C113" s="13">
        <v>40573391</v>
      </c>
      <c r="D113" s="28">
        <v>44919942</v>
      </c>
      <c r="E113" s="28">
        <v>815780</v>
      </c>
      <c r="F113" s="29">
        <v>41783</v>
      </c>
      <c r="G113" s="30">
        <v>315448</v>
      </c>
      <c r="H113" s="30">
        <v>154012</v>
      </c>
      <c r="I113" s="30">
        <v>194998</v>
      </c>
      <c r="J113" s="30">
        <v>0</v>
      </c>
      <c r="K113" s="30">
        <v>0</v>
      </c>
      <c r="L113" s="30">
        <v>39237</v>
      </c>
      <c r="M113" s="30">
        <v>236266</v>
      </c>
      <c r="N113" s="30">
        <v>0</v>
      </c>
    </row>
    <row r="114" spans="1:14" ht="15" customHeight="1">
      <c r="A114" s="27">
        <v>308</v>
      </c>
      <c r="B114" s="24" t="s">
        <v>106</v>
      </c>
      <c r="C114" s="13">
        <v>4125943</v>
      </c>
      <c r="D114" s="28">
        <v>4782642</v>
      </c>
      <c r="E114" s="28">
        <v>86661</v>
      </c>
      <c r="F114" s="29">
        <v>10909</v>
      </c>
      <c r="G114" s="30">
        <v>13398</v>
      </c>
      <c r="H114" s="30">
        <v>79500</v>
      </c>
      <c r="I114" s="30">
        <v>31894</v>
      </c>
      <c r="J114" s="30">
        <v>0</v>
      </c>
      <c r="K114" s="30">
        <v>0</v>
      </c>
      <c r="L114" s="30">
        <v>6370</v>
      </c>
      <c r="M114" s="30">
        <v>24712</v>
      </c>
      <c r="N114" s="30">
        <v>0</v>
      </c>
    </row>
    <row r="115" spans="1:14" ht="15" customHeight="1">
      <c r="A115" s="27">
        <v>310</v>
      </c>
      <c r="B115" s="24" t="s">
        <v>107</v>
      </c>
      <c r="C115" s="13">
        <v>6001462</v>
      </c>
      <c r="D115" s="28">
        <v>7799457</v>
      </c>
      <c r="E115" s="28">
        <v>211271</v>
      </c>
      <c r="F115" s="29">
        <v>11736</v>
      </c>
      <c r="G115" s="30">
        <v>157363</v>
      </c>
      <c r="H115" s="30">
        <v>14400</v>
      </c>
      <c r="I115" s="30">
        <v>64943</v>
      </c>
      <c r="J115" s="30">
        <v>0</v>
      </c>
      <c r="K115" s="30">
        <v>0</v>
      </c>
      <c r="L115" s="30">
        <v>69373</v>
      </c>
      <c r="M115" s="30">
        <v>4757</v>
      </c>
      <c r="N115" s="30">
        <v>0</v>
      </c>
    </row>
    <row r="116" spans="1:14" ht="15" customHeight="1">
      <c r="A116" s="27">
        <v>312</v>
      </c>
      <c r="B116" s="24" t="s">
        <v>108</v>
      </c>
      <c r="C116" s="13">
        <v>1298935</v>
      </c>
      <c r="D116" s="28">
        <v>1632735</v>
      </c>
      <c r="E116" s="28">
        <v>105217</v>
      </c>
      <c r="F116" s="29">
        <v>17893</v>
      </c>
      <c r="G116" s="30">
        <v>33403</v>
      </c>
      <c r="H116" s="30">
        <v>0</v>
      </c>
      <c r="I116" s="30">
        <v>18657</v>
      </c>
      <c r="J116" s="30">
        <v>0</v>
      </c>
      <c r="K116" s="30">
        <v>0</v>
      </c>
      <c r="L116" s="30">
        <v>22651</v>
      </c>
      <c r="M116" s="30">
        <v>23912</v>
      </c>
      <c r="N116" s="30">
        <v>0</v>
      </c>
    </row>
    <row r="117" spans="1:14" ht="15" customHeight="1">
      <c r="A117" s="27">
        <v>313</v>
      </c>
      <c r="B117" s="24" t="s">
        <v>109</v>
      </c>
      <c r="C117" s="13">
        <v>1824952</v>
      </c>
      <c r="D117" s="28">
        <v>1986525</v>
      </c>
      <c r="E117" s="28">
        <v>61343</v>
      </c>
      <c r="F117" s="29">
        <v>1735</v>
      </c>
      <c r="G117" s="30">
        <v>3965</v>
      </c>
      <c r="H117" s="30">
        <v>29800</v>
      </c>
      <c r="I117" s="30">
        <v>8601</v>
      </c>
      <c r="J117" s="30">
        <v>0</v>
      </c>
      <c r="K117" s="30">
        <v>0</v>
      </c>
      <c r="L117" s="30">
        <v>0</v>
      </c>
      <c r="M117" s="30">
        <v>10452</v>
      </c>
      <c r="N117" s="30">
        <v>0</v>
      </c>
    </row>
    <row r="118" spans="1:14" ht="15" customHeight="1">
      <c r="A118" s="27">
        <v>317</v>
      </c>
      <c r="B118" s="24" t="s">
        <v>110</v>
      </c>
      <c r="C118" s="13">
        <v>1031981</v>
      </c>
      <c r="D118" s="28">
        <v>1024907</v>
      </c>
      <c r="E118" s="28">
        <v>36906</v>
      </c>
      <c r="F118" s="29">
        <v>6656</v>
      </c>
      <c r="G118" s="30">
        <v>15650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211</v>
      </c>
      <c r="N118" s="30">
        <v>0</v>
      </c>
    </row>
    <row r="119" spans="1:14" ht="15" customHeight="1">
      <c r="A119" s="27">
        <v>321</v>
      </c>
      <c r="B119" s="24" t="s">
        <v>111</v>
      </c>
      <c r="C119" s="13">
        <v>6282283</v>
      </c>
      <c r="D119" s="28">
        <v>6598866</v>
      </c>
      <c r="E119" s="28">
        <v>227069</v>
      </c>
      <c r="F119" s="29">
        <v>13961</v>
      </c>
      <c r="G119" s="30">
        <v>85694</v>
      </c>
      <c r="H119" s="30">
        <v>120115</v>
      </c>
      <c r="I119" s="30">
        <v>18123</v>
      </c>
      <c r="J119" s="30">
        <v>0</v>
      </c>
      <c r="K119" s="30">
        <v>0</v>
      </c>
      <c r="L119" s="30">
        <v>0</v>
      </c>
      <c r="M119" s="30">
        <v>39045</v>
      </c>
      <c r="N119" s="30">
        <v>0</v>
      </c>
    </row>
    <row r="120" spans="1:14" ht="15" customHeight="1">
      <c r="A120" s="27">
        <v>327</v>
      </c>
      <c r="B120" s="24" t="s">
        <v>112</v>
      </c>
      <c r="C120" s="13">
        <v>3084543</v>
      </c>
      <c r="D120" s="28">
        <v>3506224</v>
      </c>
      <c r="E120" s="28">
        <v>77916</v>
      </c>
      <c r="F120" s="29">
        <v>4828</v>
      </c>
      <c r="G120" s="30">
        <v>35270</v>
      </c>
      <c r="H120" s="30">
        <v>43148</v>
      </c>
      <c r="I120" s="30">
        <v>29449</v>
      </c>
      <c r="J120" s="30">
        <v>0</v>
      </c>
      <c r="K120" s="30">
        <v>0</v>
      </c>
      <c r="L120" s="30">
        <v>6507</v>
      </c>
      <c r="M120" s="30">
        <v>51302</v>
      </c>
      <c r="N120" s="30">
        <v>0</v>
      </c>
    </row>
    <row r="121" spans="1:14" ht="15" customHeight="1">
      <c r="A121" s="27">
        <v>331</v>
      </c>
      <c r="B121" s="24" t="s">
        <v>113</v>
      </c>
      <c r="C121" s="13">
        <v>1336268</v>
      </c>
      <c r="D121" s="28">
        <v>1602831</v>
      </c>
      <c r="E121" s="28">
        <v>132129</v>
      </c>
      <c r="F121" s="29">
        <v>398</v>
      </c>
      <c r="G121" s="30">
        <v>1524</v>
      </c>
      <c r="H121" s="30">
        <v>17000</v>
      </c>
      <c r="I121" s="30">
        <v>5769</v>
      </c>
      <c r="J121" s="30">
        <v>0</v>
      </c>
      <c r="K121" s="30">
        <v>0</v>
      </c>
      <c r="L121" s="30">
        <v>0</v>
      </c>
      <c r="M121" s="30">
        <v>17944</v>
      </c>
      <c r="N121" s="30">
        <v>0</v>
      </c>
    </row>
    <row r="122" spans="1:14" ht="15" customHeight="1">
      <c r="A122" s="27">
        <v>335</v>
      </c>
      <c r="B122" s="24" t="s">
        <v>114</v>
      </c>
      <c r="C122" s="13">
        <v>1256120</v>
      </c>
      <c r="D122" s="28">
        <v>1306654</v>
      </c>
      <c r="E122" s="28">
        <v>11452</v>
      </c>
      <c r="F122" s="29">
        <v>83</v>
      </c>
      <c r="G122" s="30">
        <v>11300</v>
      </c>
      <c r="H122" s="30">
        <v>0</v>
      </c>
      <c r="I122" s="30">
        <v>2670</v>
      </c>
      <c r="J122" s="30">
        <v>0</v>
      </c>
      <c r="K122" s="30">
        <v>0</v>
      </c>
      <c r="L122" s="30">
        <v>0</v>
      </c>
      <c r="M122" s="30">
        <v>1063</v>
      </c>
      <c r="N122" s="30">
        <v>0</v>
      </c>
    </row>
    <row r="123" spans="1:14" ht="15" customHeight="1">
      <c r="A123" s="27">
        <v>339</v>
      </c>
      <c r="B123" s="24" t="s">
        <v>115</v>
      </c>
      <c r="C123" s="13">
        <v>429296</v>
      </c>
      <c r="D123" s="28">
        <v>430524</v>
      </c>
      <c r="E123" s="28">
        <v>4911</v>
      </c>
      <c r="F123" s="29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</row>
    <row r="124" spans="1:14" ht="15" customHeight="1">
      <c r="A124" s="27">
        <v>340</v>
      </c>
      <c r="B124" s="24" t="s">
        <v>116</v>
      </c>
      <c r="C124" s="13">
        <v>3355606</v>
      </c>
      <c r="D124" s="28">
        <v>3994795</v>
      </c>
      <c r="E124" s="28">
        <v>158910</v>
      </c>
      <c r="F124" s="29">
        <v>14374</v>
      </c>
      <c r="G124" s="30">
        <v>55888</v>
      </c>
      <c r="H124" s="30">
        <v>14755</v>
      </c>
      <c r="I124" s="30">
        <v>14201</v>
      </c>
      <c r="J124" s="30">
        <v>0</v>
      </c>
      <c r="K124" s="30">
        <v>0</v>
      </c>
      <c r="L124" s="30">
        <v>54171</v>
      </c>
      <c r="M124" s="30">
        <v>26741</v>
      </c>
      <c r="N124" s="30">
        <v>0</v>
      </c>
    </row>
    <row r="125" spans="1:14" ht="15" customHeight="1">
      <c r="A125" s="27">
        <v>342</v>
      </c>
      <c r="B125" s="24" t="s">
        <v>117</v>
      </c>
      <c r="C125" s="13">
        <v>8098342</v>
      </c>
      <c r="D125" s="28">
        <v>9892292</v>
      </c>
      <c r="E125" s="28">
        <v>314261</v>
      </c>
      <c r="F125" s="29">
        <v>10263</v>
      </c>
      <c r="G125" s="30">
        <v>33622</v>
      </c>
      <c r="H125" s="30">
        <v>74700</v>
      </c>
      <c r="I125" s="30">
        <v>34400</v>
      </c>
      <c r="J125" s="30">
        <v>0</v>
      </c>
      <c r="K125" s="30">
        <v>0</v>
      </c>
      <c r="L125" s="30">
        <v>16117</v>
      </c>
      <c r="M125" s="30">
        <v>33884</v>
      </c>
      <c r="N125" s="30">
        <v>0</v>
      </c>
    </row>
    <row r="126" spans="1:14" ht="15" customHeight="1">
      <c r="A126" s="27">
        <v>344</v>
      </c>
      <c r="B126" s="24" t="s">
        <v>118</v>
      </c>
      <c r="C126" s="13">
        <v>121740430</v>
      </c>
      <c r="D126" s="28">
        <v>141211009</v>
      </c>
      <c r="E126" s="28">
        <v>4656197</v>
      </c>
      <c r="F126" s="29">
        <v>185793</v>
      </c>
      <c r="G126" s="30">
        <v>1082514</v>
      </c>
      <c r="H126" s="30">
        <v>344949</v>
      </c>
      <c r="I126" s="30">
        <v>247112</v>
      </c>
      <c r="J126" s="30">
        <v>0</v>
      </c>
      <c r="K126" s="30">
        <v>0</v>
      </c>
      <c r="L126" s="30">
        <v>74364</v>
      </c>
      <c r="M126" s="30">
        <v>260583</v>
      </c>
      <c r="N126" s="30">
        <v>0</v>
      </c>
    </row>
    <row r="127" spans="1:14" ht="15" customHeight="1">
      <c r="A127" s="27">
        <v>345</v>
      </c>
      <c r="B127" s="24" t="s">
        <v>119</v>
      </c>
      <c r="C127" s="13">
        <v>16386264</v>
      </c>
      <c r="D127" s="28">
        <v>18716248</v>
      </c>
      <c r="E127" s="28">
        <v>618728</v>
      </c>
      <c r="F127" s="29">
        <v>37147</v>
      </c>
      <c r="G127" s="30">
        <v>113340</v>
      </c>
      <c r="H127" s="30">
        <v>0</v>
      </c>
      <c r="I127" s="30">
        <v>43408</v>
      </c>
      <c r="J127" s="30">
        <v>0</v>
      </c>
      <c r="K127" s="30">
        <v>0</v>
      </c>
      <c r="L127" s="30">
        <v>41299</v>
      </c>
      <c r="M127" s="30">
        <v>101908</v>
      </c>
      <c r="N127" s="30">
        <v>0</v>
      </c>
    </row>
    <row r="128" spans="1:14" ht="15" customHeight="1">
      <c r="A128" s="27">
        <v>351</v>
      </c>
      <c r="B128" s="24" t="s">
        <v>120</v>
      </c>
      <c r="C128" s="13">
        <v>878601</v>
      </c>
      <c r="D128" s="28">
        <v>1267658</v>
      </c>
      <c r="E128" s="28">
        <v>5918</v>
      </c>
      <c r="F128" s="29">
        <v>23051</v>
      </c>
      <c r="G128" s="30">
        <v>5578</v>
      </c>
      <c r="H128" s="30">
        <v>0</v>
      </c>
      <c r="I128" s="30">
        <v>7683</v>
      </c>
      <c r="J128" s="30">
        <v>0</v>
      </c>
      <c r="K128" s="30">
        <v>0</v>
      </c>
      <c r="L128" s="30">
        <v>0</v>
      </c>
      <c r="M128" s="30">
        <v>43771</v>
      </c>
      <c r="N128" s="30">
        <v>0</v>
      </c>
    </row>
    <row r="129" spans="1:14" ht="15" customHeight="1">
      <c r="A129" s="27">
        <v>352</v>
      </c>
      <c r="B129" s="24" t="s">
        <v>121</v>
      </c>
      <c r="C129" s="13">
        <v>3021660</v>
      </c>
      <c r="D129" s="28">
        <v>3623545</v>
      </c>
      <c r="E129" s="28">
        <v>117948</v>
      </c>
      <c r="F129" s="29">
        <v>5950</v>
      </c>
      <c r="G129" s="30">
        <v>58111</v>
      </c>
      <c r="H129" s="30">
        <v>48300</v>
      </c>
      <c r="I129" s="30">
        <v>43044</v>
      </c>
      <c r="J129" s="30">
        <v>0</v>
      </c>
      <c r="K129" s="30">
        <v>0</v>
      </c>
      <c r="L129" s="30">
        <v>49004</v>
      </c>
      <c r="M129" s="30">
        <v>30306</v>
      </c>
      <c r="N129" s="30">
        <v>0</v>
      </c>
    </row>
    <row r="130" spans="1:14" ht="15" customHeight="1">
      <c r="A130" s="27">
        <v>353</v>
      </c>
      <c r="B130" s="24" t="s">
        <v>122</v>
      </c>
      <c r="C130" s="13">
        <v>6376123</v>
      </c>
      <c r="D130" s="28">
        <v>6521050</v>
      </c>
      <c r="E130" s="28">
        <v>142064</v>
      </c>
      <c r="F130" s="29">
        <v>5947</v>
      </c>
      <c r="G130" s="30">
        <v>42353</v>
      </c>
      <c r="H130" s="30">
        <v>452</v>
      </c>
      <c r="I130" s="30">
        <v>21097</v>
      </c>
      <c r="J130" s="30">
        <v>0</v>
      </c>
      <c r="K130" s="30">
        <v>0</v>
      </c>
      <c r="L130" s="30">
        <v>0</v>
      </c>
      <c r="M130" s="30">
        <v>40164</v>
      </c>
      <c r="N130" s="30">
        <v>0</v>
      </c>
    </row>
    <row r="131" spans="1:14" ht="15" customHeight="1">
      <c r="A131" s="27">
        <v>355</v>
      </c>
      <c r="B131" s="24" t="s">
        <v>123</v>
      </c>
      <c r="C131" s="13">
        <v>14561804</v>
      </c>
      <c r="D131" s="28">
        <v>17584003</v>
      </c>
      <c r="E131" s="28">
        <v>545469</v>
      </c>
      <c r="F131" s="29">
        <v>15680</v>
      </c>
      <c r="G131" s="30">
        <v>229693</v>
      </c>
      <c r="H131" s="30">
        <v>34200</v>
      </c>
      <c r="I131" s="30">
        <v>150690</v>
      </c>
      <c r="J131" s="30">
        <v>0</v>
      </c>
      <c r="K131" s="30">
        <v>0</v>
      </c>
      <c r="L131" s="30">
        <v>179671</v>
      </c>
      <c r="M131" s="30">
        <v>65345</v>
      </c>
      <c r="N131" s="30">
        <v>0</v>
      </c>
    </row>
    <row r="132" spans="1:14" ht="15" customHeight="1">
      <c r="A132" s="27">
        <v>356</v>
      </c>
      <c r="B132" s="24" t="s">
        <v>124</v>
      </c>
      <c r="C132" s="13">
        <v>16222298</v>
      </c>
      <c r="D132" s="28">
        <v>17005246</v>
      </c>
      <c r="E132" s="28">
        <v>458707</v>
      </c>
      <c r="F132" s="29">
        <v>19214</v>
      </c>
      <c r="G132" s="30">
        <v>91915</v>
      </c>
      <c r="H132" s="30">
        <v>79064</v>
      </c>
      <c r="I132" s="30">
        <v>92494</v>
      </c>
      <c r="J132" s="30">
        <v>0</v>
      </c>
      <c r="K132" s="30">
        <v>0</v>
      </c>
      <c r="L132" s="30">
        <v>0</v>
      </c>
      <c r="M132" s="30">
        <v>61605</v>
      </c>
      <c r="N132" s="30">
        <v>0</v>
      </c>
    </row>
    <row r="133" spans="1:14" ht="15" customHeight="1">
      <c r="A133" s="27">
        <v>358</v>
      </c>
      <c r="B133" s="24" t="s">
        <v>125</v>
      </c>
      <c r="C133" s="13">
        <v>3112364</v>
      </c>
      <c r="D133" s="28">
        <v>2958267</v>
      </c>
      <c r="E133" s="28">
        <v>58774</v>
      </c>
      <c r="F133" s="29">
        <v>11067</v>
      </c>
      <c r="G133" s="30">
        <v>4993</v>
      </c>
      <c r="H133" s="30">
        <v>23677</v>
      </c>
      <c r="I133" s="30">
        <v>524</v>
      </c>
      <c r="J133" s="30">
        <v>0</v>
      </c>
      <c r="K133" s="30">
        <v>0</v>
      </c>
      <c r="L133" s="30">
        <v>1584</v>
      </c>
      <c r="M133" s="30">
        <v>21279</v>
      </c>
      <c r="N133" s="30">
        <v>0</v>
      </c>
    </row>
    <row r="134" spans="1:14" ht="15" customHeight="1">
      <c r="A134" s="27">
        <v>361</v>
      </c>
      <c r="B134" s="24" t="s">
        <v>126</v>
      </c>
      <c r="C134" s="13">
        <v>33936442</v>
      </c>
      <c r="D134" s="28">
        <v>33233958</v>
      </c>
      <c r="E134" s="28">
        <v>773220</v>
      </c>
      <c r="F134" s="29">
        <v>35527</v>
      </c>
      <c r="G134" s="30">
        <v>117394</v>
      </c>
      <c r="H134" s="30">
        <v>143142</v>
      </c>
      <c r="I134" s="30">
        <v>87539</v>
      </c>
      <c r="J134" s="30">
        <v>0</v>
      </c>
      <c r="K134" s="30">
        <v>0</v>
      </c>
      <c r="L134" s="30">
        <v>24464</v>
      </c>
      <c r="M134" s="30">
        <v>136940</v>
      </c>
      <c r="N134" s="30">
        <v>0</v>
      </c>
    </row>
    <row r="135" spans="1:14" ht="15" customHeight="1">
      <c r="A135" s="27">
        <v>362</v>
      </c>
      <c r="B135" s="24" t="s">
        <v>127</v>
      </c>
      <c r="C135" s="13">
        <v>18222147</v>
      </c>
      <c r="D135" s="28">
        <v>13717025</v>
      </c>
      <c r="E135" s="28">
        <v>421060</v>
      </c>
      <c r="F135" s="29">
        <v>19957</v>
      </c>
      <c r="G135" s="30">
        <v>45955</v>
      </c>
      <c r="H135" s="30">
        <v>133821</v>
      </c>
      <c r="I135" s="30">
        <v>2395</v>
      </c>
      <c r="J135" s="30">
        <v>0</v>
      </c>
      <c r="K135" s="30">
        <v>0</v>
      </c>
      <c r="L135" s="30">
        <v>5689</v>
      </c>
      <c r="M135" s="30">
        <v>34171</v>
      </c>
      <c r="N135" s="30">
        <v>0</v>
      </c>
    </row>
    <row r="136" spans="1:14" ht="15" customHeight="1">
      <c r="A136" s="27">
        <v>363</v>
      </c>
      <c r="B136" s="24" t="s">
        <v>128</v>
      </c>
      <c r="C136" s="13">
        <v>580105199</v>
      </c>
      <c r="D136" s="28">
        <v>595722725</v>
      </c>
      <c r="E136" s="28">
        <v>16083543</v>
      </c>
      <c r="F136" s="29">
        <v>643415</v>
      </c>
      <c r="G136" s="30">
        <v>5482685</v>
      </c>
      <c r="H136" s="30">
        <v>1160998</v>
      </c>
      <c r="I136" s="30">
        <v>569025</v>
      </c>
      <c r="J136" s="30">
        <v>0</v>
      </c>
      <c r="K136" s="30">
        <v>0</v>
      </c>
      <c r="L136" s="30">
        <v>2022435</v>
      </c>
      <c r="M136" s="30">
        <v>1483963</v>
      </c>
      <c r="N136" s="30">
        <v>0</v>
      </c>
    </row>
    <row r="137" spans="1:14" ht="15" customHeight="1">
      <c r="A137" s="27">
        <v>370</v>
      </c>
      <c r="B137" s="24" t="s">
        <v>129</v>
      </c>
      <c r="C137" s="13">
        <v>831753</v>
      </c>
      <c r="D137" s="28">
        <v>998831</v>
      </c>
      <c r="E137" s="28">
        <v>30921</v>
      </c>
      <c r="F137" s="29">
        <v>865</v>
      </c>
      <c r="G137" s="30">
        <v>10084</v>
      </c>
      <c r="H137" s="30">
        <v>0</v>
      </c>
      <c r="I137" s="30">
        <v>9722</v>
      </c>
      <c r="J137" s="30">
        <v>0</v>
      </c>
      <c r="K137" s="30">
        <v>0</v>
      </c>
      <c r="L137" s="30">
        <v>2250</v>
      </c>
      <c r="M137" s="30">
        <v>300</v>
      </c>
      <c r="N137" s="30">
        <v>0</v>
      </c>
    </row>
    <row r="138" spans="1:14" ht="15" customHeight="1">
      <c r="A138" s="27">
        <v>373</v>
      </c>
      <c r="B138" s="24" t="s">
        <v>130</v>
      </c>
      <c r="C138" s="13">
        <v>3614806</v>
      </c>
      <c r="D138" s="28">
        <v>3798046</v>
      </c>
      <c r="E138" s="28">
        <v>131666</v>
      </c>
      <c r="F138" s="29">
        <v>7581</v>
      </c>
      <c r="G138" s="30">
        <v>40612</v>
      </c>
      <c r="H138" s="30">
        <v>16124</v>
      </c>
      <c r="I138" s="30">
        <v>29684</v>
      </c>
      <c r="J138" s="30">
        <v>0</v>
      </c>
      <c r="K138" s="30">
        <v>0</v>
      </c>
      <c r="L138" s="30">
        <v>5904</v>
      </c>
      <c r="M138" s="30">
        <v>13457</v>
      </c>
      <c r="N138" s="30">
        <v>0</v>
      </c>
    </row>
    <row r="139" spans="1:14" ht="15" customHeight="1">
      <c r="A139" s="27">
        <v>375</v>
      </c>
      <c r="B139" s="24" t="s">
        <v>131</v>
      </c>
      <c r="C139" s="13">
        <v>12959379</v>
      </c>
      <c r="D139" s="28">
        <v>12695393</v>
      </c>
      <c r="E139" s="28">
        <v>591793</v>
      </c>
      <c r="F139" s="29">
        <v>3184</v>
      </c>
      <c r="G139" s="30">
        <v>27718</v>
      </c>
      <c r="H139" s="30">
        <v>84300</v>
      </c>
      <c r="I139" s="30">
        <v>13437</v>
      </c>
      <c r="J139" s="30">
        <v>0</v>
      </c>
      <c r="K139" s="30">
        <v>0</v>
      </c>
      <c r="L139" s="30">
        <v>693</v>
      </c>
      <c r="M139" s="30">
        <v>29479</v>
      </c>
      <c r="N139" s="30">
        <v>0</v>
      </c>
    </row>
    <row r="140" spans="1:14" ht="15" customHeight="1">
      <c r="A140" s="27">
        <v>376</v>
      </c>
      <c r="B140" s="24" t="s">
        <v>132</v>
      </c>
      <c r="C140" s="13">
        <v>1225571</v>
      </c>
      <c r="D140" s="28">
        <v>1463483</v>
      </c>
      <c r="E140" s="28">
        <v>21650</v>
      </c>
      <c r="F140" s="29">
        <v>9672</v>
      </c>
      <c r="G140" s="30">
        <v>9763</v>
      </c>
      <c r="H140" s="30">
        <v>0</v>
      </c>
      <c r="I140" s="30">
        <v>2561</v>
      </c>
      <c r="J140" s="30">
        <v>0</v>
      </c>
      <c r="K140" s="30">
        <v>0</v>
      </c>
      <c r="L140" s="30">
        <v>1083</v>
      </c>
      <c r="M140" s="30">
        <v>16305</v>
      </c>
      <c r="N140" s="30">
        <v>0</v>
      </c>
    </row>
    <row r="141" spans="1:14" ht="15" customHeight="1">
      <c r="A141" s="27">
        <v>377</v>
      </c>
      <c r="B141" s="24" t="s">
        <v>133</v>
      </c>
      <c r="C141" s="13">
        <v>2201277</v>
      </c>
      <c r="D141" s="28">
        <v>2501534</v>
      </c>
      <c r="E141" s="28">
        <v>41172</v>
      </c>
      <c r="F141" s="29">
        <v>5147</v>
      </c>
      <c r="G141" s="30">
        <v>65704</v>
      </c>
      <c r="H141" s="30">
        <v>0</v>
      </c>
      <c r="I141" s="30">
        <v>13302</v>
      </c>
      <c r="J141" s="30">
        <v>0</v>
      </c>
      <c r="K141" s="30">
        <v>0</v>
      </c>
      <c r="L141" s="30">
        <v>0</v>
      </c>
      <c r="M141" s="30">
        <v>6411</v>
      </c>
      <c r="N141" s="30">
        <v>0</v>
      </c>
    </row>
    <row r="142" spans="1:14" ht="15" customHeight="1">
      <c r="A142" s="27">
        <v>381</v>
      </c>
      <c r="B142" s="24" t="s">
        <v>414</v>
      </c>
      <c r="C142" s="13">
        <v>6170915</v>
      </c>
      <c r="D142" s="28">
        <v>7277597</v>
      </c>
      <c r="E142" s="28">
        <v>263920</v>
      </c>
      <c r="F142" s="29">
        <v>12650</v>
      </c>
      <c r="G142" s="30">
        <v>100324</v>
      </c>
      <c r="H142" s="30">
        <v>39400</v>
      </c>
      <c r="I142" s="30">
        <v>24580</v>
      </c>
      <c r="J142" s="30">
        <v>0</v>
      </c>
      <c r="K142" s="30">
        <v>0</v>
      </c>
      <c r="L142" s="30">
        <v>12140</v>
      </c>
      <c r="M142" s="30">
        <v>9803</v>
      </c>
      <c r="N142" s="30">
        <v>0</v>
      </c>
    </row>
    <row r="143" spans="1:14" ht="15" customHeight="1">
      <c r="A143" s="27">
        <v>383</v>
      </c>
      <c r="B143" s="24" t="s">
        <v>134</v>
      </c>
      <c r="C143" s="13">
        <v>3499483</v>
      </c>
      <c r="D143" s="28">
        <v>3780215</v>
      </c>
      <c r="E143" s="28">
        <v>88653</v>
      </c>
      <c r="F143" s="29">
        <v>14269</v>
      </c>
      <c r="G143" s="30">
        <v>25270</v>
      </c>
      <c r="H143" s="30">
        <v>0</v>
      </c>
      <c r="I143" s="30">
        <v>12805</v>
      </c>
      <c r="J143" s="30">
        <v>0</v>
      </c>
      <c r="K143" s="30">
        <v>0</v>
      </c>
      <c r="L143" s="30">
        <v>4782</v>
      </c>
      <c r="M143" s="30">
        <v>9062</v>
      </c>
      <c r="N143" s="30">
        <v>0</v>
      </c>
    </row>
    <row r="144" spans="1:14" ht="15" customHeight="1">
      <c r="A144" s="27">
        <v>384</v>
      </c>
      <c r="B144" s="24" t="s">
        <v>135</v>
      </c>
      <c r="C144" s="13">
        <v>8088912</v>
      </c>
      <c r="D144" s="28">
        <v>6927954</v>
      </c>
      <c r="E144" s="28">
        <v>40317</v>
      </c>
      <c r="F144" s="29">
        <v>28071</v>
      </c>
      <c r="G144" s="30">
        <v>170299</v>
      </c>
      <c r="H144" s="30">
        <v>118200</v>
      </c>
      <c r="I144" s="30">
        <v>57447</v>
      </c>
      <c r="J144" s="30">
        <v>0</v>
      </c>
      <c r="K144" s="30">
        <v>0</v>
      </c>
      <c r="L144" s="30">
        <v>11055</v>
      </c>
      <c r="M144" s="30">
        <v>138493</v>
      </c>
      <c r="N144" s="30">
        <v>0</v>
      </c>
    </row>
    <row r="145" spans="1:14" ht="15" customHeight="1">
      <c r="A145" s="27">
        <v>385</v>
      </c>
      <c r="B145" s="24" t="s">
        <v>136</v>
      </c>
      <c r="C145" s="13">
        <v>3120428</v>
      </c>
      <c r="D145" s="28">
        <v>3069378</v>
      </c>
      <c r="E145" s="28">
        <v>58487</v>
      </c>
      <c r="F145" s="29">
        <v>5595</v>
      </c>
      <c r="G145" s="30">
        <v>1685</v>
      </c>
      <c r="H145" s="30">
        <v>0</v>
      </c>
      <c r="I145" s="30">
        <v>7683</v>
      </c>
      <c r="J145" s="30">
        <v>0</v>
      </c>
      <c r="K145" s="30">
        <v>0</v>
      </c>
      <c r="L145" s="30">
        <v>806</v>
      </c>
      <c r="M145" s="30">
        <v>5504</v>
      </c>
      <c r="N145" s="30">
        <v>0</v>
      </c>
    </row>
    <row r="146" spans="1:14" ht="15" customHeight="1">
      <c r="A146" s="27">
        <v>388</v>
      </c>
      <c r="B146" s="24" t="s">
        <v>137</v>
      </c>
      <c r="C146" s="13">
        <v>4366898</v>
      </c>
      <c r="D146" s="28">
        <v>4512856</v>
      </c>
      <c r="E146" s="28">
        <v>97639</v>
      </c>
      <c r="F146" s="29">
        <v>9375</v>
      </c>
      <c r="G146" s="30">
        <v>13201</v>
      </c>
      <c r="H146" s="30">
        <v>130054</v>
      </c>
      <c r="I146" s="30">
        <v>19591</v>
      </c>
      <c r="J146" s="30">
        <v>0</v>
      </c>
      <c r="K146" s="30">
        <v>0</v>
      </c>
      <c r="L146" s="30">
        <v>1173</v>
      </c>
      <c r="M146" s="30">
        <v>27427</v>
      </c>
      <c r="N146" s="30">
        <v>0</v>
      </c>
    </row>
    <row r="147" spans="1:14" ht="15" customHeight="1">
      <c r="A147" s="27">
        <v>392</v>
      </c>
      <c r="B147" s="24" t="s">
        <v>138</v>
      </c>
      <c r="C147" s="13">
        <v>50080105</v>
      </c>
      <c r="D147" s="28">
        <v>48832811</v>
      </c>
      <c r="E147" s="28">
        <v>1695641</v>
      </c>
      <c r="F147" s="29">
        <v>68233</v>
      </c>
      <c r="G147" s="30">
        <v>127869</v>
      </c>
      <c r="H147" s="30">
        <v>97500</v>
      </c>
      <c r="I147" s="30">
        <v>35008</v>
      </c>
      <c r="J147" s="30">
        <v>0</v>
      </c>
      <c r="K147" s="30">
        <v>0</v>
      </c>
      <c r="L147" s="30">
        <v>15476</v>
      </c>
      <c r="M147" s="30">
        <v>192154</v>
      </c>
      <c r="N147" s="30">
        <v>0</v>
      </c>
    </row>
    <row r="148" spans="1:14" ht="15" customHeight="1">
      <c r="A148" s="27">
        <v>393</v>
      </c>
      <c r="B148" s="24" t="s">
        <v>139</v>
      </c>
      <c r="C148" s="13">
        <v>749940</v>
      </c>
      <c r="D148" s="28">
        <v>899674</v>
      </c>
      <c r="E148" s="28">
        <v>11576</v>
      </c>
      <c r="F148" s="29">
        <v>1130</v>
      </c>
      <c r="G148" s="30">
        <v>21904</v>
      </c>
      <c r="H148" s="30">
        <v>0</v>
      </c>
      <c r="I148" s="30">
        <v>3608</v>
      </c>
      <c r="J148" s="30">
        <v>0</v>
      </c>
      <c r="K148" s="30">
        <v>0</v>
      </c>
      <c r="L148" s="30">
        <v>0</v>
      </c>
      <c r="M148" s="30">
        <v>3335</v>
      </c>
      <c r="N148" s="30">
        <v>0</v>
      </c>
    </row>
    <row r="149" spans="1:14" ht="15" customHeight="1">
      <c r="A149" s="27">
        <v>394</v>
      </c>
      <c r="B149" s="24" t="s">
        <v>140</v>
      </c>
      <c r="C149" s="13">
        <v>27402202</v>
      </c>
      <c r="D149" s="28">
        <v>24098038</v>
      </c>
      <c r="E149" s="28">
        <v>558986</v>
      </c>
      <c r="F149" s="29">
        <v>37960</v>
      </c>
      <c r="G149" s="30">
        <v>164732</v>
      </c>
      <c r="H149" s="30">
        <v>39548</v>
      </c>
      <c r="I149" s="30">
        <v>24318</v>
      </c>
      <c r="J149" s="30">
        <v>0</v>
      </c>
      <c r="K149" s="30">
        <v>0</v>
      </c>
      <c r="L149" s="30">
        <v>79825</v>
      </c>
      <c r="M149" s="30">
        <v>288846</v>
      </c>
      <c r="N149" s="30">
        <v>0</v>
      </c>
    </row>
    <row r="150" spans="1:14" ht="15" customHeight="1">
      <c r="A150" s="27">
        <v>396</v>
      </c>
      <c r="B150" s="24" t="s">
        <v>141</v>
      </c>
      <c r="C150" s="13">
        <v>9754159</v>
      </c>
      <c r="D150" s="28">
        <v>11090298</v>
      </c>
      <c r="E150" s="28">
        <v>172242</v>
      </c>
      <c r="F150" s="29">
        <v>9962</v>
      </c>
      <c r="G150" s="30">
        <v>19333</v>
      </c>
      <c r="H150" s="30">
        <v>0</v>
      </c>
      <c r="I150" s="30">
        <v>14463</v>
      </c>
      <c r="J150" s="30">
        <v>0</v>
      </c>
      <c r="K150" s="30">
        <v>0</v>
      </c>
      <c r="L150" s="30">
        <v>0</v>
      </c>
      <c r="M150" s="30">
        <v>30529</v>
      </c>
      <c r="N150" s="30">
        <v>0</v>
      </c>
    </row>
    <row r="151" spans="1:14" ht="15" customHeight="1">
      <c r="A151" s="27">
        <v>397</v>
      </c>
      <c r="B151" s="24" t="s">
        <v>142</v>
      </c>
      <c r="C151" s="13">
        <v>2923492</v>
      </c>
      <c r="D151" s="28">
        <v>3097335</v>
      </c>
      <c r="E151" s="28">
        <v>71513</v>
      </c>
      <c r="F151" s="29">
        <v>3693</v>
      </c>
      <c r="G151" s="30">
        <v>41431</v>
      </c>
      <c r="H151" s="30">
        <v>66300</v>
      </c>
      <c r="I151" s="30">
        <v>14842</v>
      </c>
      <c r="J151" s="30">
        <v>0</v>
      </c>
      <c r="K151" s="30">
        <v>0</v>
      </c>
      <c r="L151" s="30">
        <v>0</v>
      </c>
      <c r="M151" s="30">
        <v>56188</v>
      </c>
      <c r="N151" s="30">
        <v>0</v>
      </c>
    </row>
    <row r="152" spans="1:14" ht="15" customHeight="1">
      <c r="A152" s="27">
        <v>398</v>
      </c>
      <c r="B152" s="24" t="s">
        <v>143</v>
      </c>
      <c r="C152" s="13">
        <v>10278564</v>
      </c>
      <c r="D152" s="28">
        <v>10082836</v>
      </c>
      <c r="E152" s="28">
        <v>198905</v>
      </c>
      <c r="F152" s="29">
        <v>12886</v>
      </c>
      <c r="G152" s="30">
        <v>89603</v>
      </c>
      <c r="H152" s="30">
        <v>120000</v>
      </c>
      <c r="I152" s="30">
        <v>84843</v>
      </c>
      <c r="J152" s="30">
        <v>0</v>
      </c>
      <c r="K152" s="30">
        <v>0</v>
      </c>
      <c r="L152" s="30">
        <v>2934</v>
      </c>
      <c r="M152" s="30">
        <v>171762</v>
      </c>
      <c r="N152" s="30">
        <v>0</v>
      </c>
    </row>
    <row r="153" spans="1:14" ht="15" customHeight="1">
      <c r="A153" s="27">
        <v>399</v>
      </c>
      <c r="B153" s="24" t="s">
        <v>144</v>
      </c>
      <c r="C153" s="13">
        <v>2675145</v>
      </c>
      <c r="D153" s="28">
        <v>3009663</v>
      </c>
      <c r="E153" s="28">
        <v>90036</v>
      </c>
      <c r="F153" s="29">
        <v>2899</v>
      </c>
      <c r="G153" s="30">
        <v>23120</v>
      </c>
      <c r="H153" s="30">
        <v>0</v>
      </c>
      <c r="I153" s="30">
        <v>15820</v>
      </c>
      <c r="J153" s="30">
        <v>0</v>
      </c>
      <c r="K153" s="30">
        <v>0</v>
      </c>
      <c r="L153" s="30">
        <v>4300</v>
      </c>
      <c r="M153" s="30">
        <v>25286</v>
      </c>
      <c r="N153" s="30">
        <v>0</v>
      </c>
    </row>
    <row r="154" spans="1:14" ht="15" customHeight="1">
      <c r="A154" s="27">
        <v>400</v>
      </c>
      <c r="B154" s="24" t="s">
        <v>145</v>
      </c>
      <c r="C154" s="13">
        <v>23526347</v>
      </c>
      <c r="D154" s="28">
        <v>23173712</v>
      </c>
      <c r="E154" s="28">
        <v>666416</v>
      </c>
      <c r="F154" s="29">
        <v>16708</v>
      </c>
      <c r="G154" s="30">
        <v>30937</v>
      </c>
      <c r="H154" s="30">
        <v>58000</v>
      </c>
      <c r="I154" s="30">
        <v>49807</v>
      </c>
      <c r="J154" s="30">
        <v>0</v>
      </c>
      <c r="K154" s="30">
        <v>0</v>
      </c>
      <c r="L154" s="30">
        <v>4832</v>
      </c>
      <c r="M154" s="30">
        <v>39542</v>
      </c>
      <c r="N154" s="30">
        <v>0</v>
      </c>
    </row>
    <row r="155" spans="1:14" ht="15" customHeight="1">
      <c r="A155" s="27">
        <v>402</v>
      </c>
      <c r="B155" s="24" t="s">
        <v>146</v>
      </c>
      <c r="C155" s="13">
        <v>24699922</v>
      </c>
      <c r="D155" s="28">
        <v>28037544</v>
      </c>
      <c r="E155" s="28">
        <v>421910</v>
      </c>
      <c r="F155" s="29">
        <v>50374</v>
      </c>
      <c r="G155" s="30">
        <v>330903</v>
      </c>
      <c r="H155" s="30">
        <v>132953</v>
      </c>
      <c r="I155" s="30">
        <v>110766</v>
      </c>
      <c r="J155" s="30">
        <v>0</v>
      </c>
      <c r="K155" s="30">
        <v>0</v>
      </c>
      <c r="L155" s="30">
        <v>48730</v>
      </c>
      <c r="M155" s="30">
        <v>157671</v>
      </c>
      <c r="N155" s="30">
        <v>0</v>
      </c>
    </row>
    <row r="156" spans="1:14" ht="15" customHeight="1">
      <c r="A156" s="27">
        <v>405</v>
      </c>
      <c r="B156" s="24" t="s">
        <v>147</v>
      </c>
      <c r="C156" s="13">
        <v>21920102</v>
      </c>
      <c r="D156" s="28">
        <v>21572883</v>
      </c>
      <c r="E156" s="28">
        <v>644985</v>
      </c>
      <c r="F156" s="29">
        <v>18919</v>
      </c>
      <c r="G156" s="30">
        <v>3343</v>
      </c>
      <c r="H156" s="30">
        <v>324114</v>
      </c>
      <c r="I156" s="30">
        <v>62817</v>
      </c>
      <c r="J156" s="30">
        <v>0</v>
      </c>
      <c r="K156" s="30">
        <v>0</v>
      </c>
      <c r="L156" s="30">
        <v>712</v>
      </c>
      <c r="M156" s="30">
        <v>97174</v>
      </c>
      <c r="N156" s="30">
        <v>0</v>
      </c>
    </row>
    <row r="157" spans="1:14" ht="15" customHeight="1">
      <c r="A157" s="27">
        <v>406</v>
      </c>
      <c r="B157" s="24" t="s">
        <v>148</v>
      </c>
      <c r="C157" s="13">
        <v>8897628</v>
      </c>
      <c r="D157" s="28">
        <v>9744939</v>
      </c>
      <c r="E157" s="28">
        <v>207847</v>
      </c>
      <c r="F157" s="29">
        <v>31468</v>
      </c>
      <c r="G157" s="30">
        <v>252037</v>
      </c>
      <c r="H157" s="30">
        <v>47426</v>
      </c>
      <c r="I157" s="30">
        <v>38929</v>
      </c>
      <c r="J157" s="30">
        <v>0</v>
      </c>
      <c r="K157" s="30">
        <v>0</v>
      </c>
      <c r="L157" s="30">
        <v>11066</v>
      </c>
      <c r="M157" s="30">
        <v>25736</v>
      </c>
      <c r="N157" s="30">
        <v>0</v>
      </c>
    </row>
    <row r="158" spans="1:14" ht="15" customHeight="1">
      <c r="A158" s="27">
        <v>415</v>
      </c>
      <c r="B158" s="24" t="s">
        <v>149</v>
      </c>
      <c r="C158" s="13">
        <v>1279283</v>
      </c>
      <c r="D158" s="28">
        <v>1507327</v>
      </c>
      <c r="E158" s="28">
        <v>20277</v>
      </c>
      <c r="F158" s="29">
        <v>4129</v>
      </c>
      <c r="G158" s="30">
        <v>29439</v>
      </c>
      <c r="H158" s="30">
        <v>20000</v>
      </c>
      <c r="I158" s="30">
        <v>5122</v>
      </c>
      <c r="J158" s="30">
        <v>0</v>
      </c>
      <c r="K158" s="30">
        <v>0</v>
      </c>
      <c r="L158" s="30">
        <v>3421</v>
      </c>
      <c r="M158" s="30">
        <v>9710</v>
      </c>
      <c r="N158" s="30">
        <v>0</v>
      </c>
    </row>
    <row r="159" spans="1:14" ht="15" customHeight="1">
      <c r="A159" s="27">
        <v>416</v>
      </c>
      <c r="B159" s="24" t="s">
        <v>150</v>
      </c>
      <c r="C159" s="13">
        <v>3149517</v>
      </c>
      <c r="D159" s="28">
        <v>3450328</v>
      </c>
      <c r="E159" s="28">
        <v>91626</v>
      </c>
      <c r="F159" s="29">
        <v>14483</v>
      </c>
      <c r="G159" s="30">
        <v>32601</v>
      </c>
      <c r="H159" s="30">
        <v>0</v>
      </c>
      <c r="I159" s="30">
        <v>19421</v>
      </c>
      <c r="J159" s="30">
        <v>0</v>
      </c>
      <c r="K159" s="30">
        <v>0</v>
      </c>
      <c r="L159" s="30">
        <v>15414</v>
      </c>
      <c r="M159" s="30">
        <v>23270</v>
      </c>
      <c r="N159" s="30">
        <v>0</v>
      </c>
    </row>
    <row r="160" spans="1:14" ht="15" customHeight="1">
      <c r="A160" s="27">
        <v>417</v>
      </c>
      <c r="B160" s="24" t="s">
        <v>151</v>
      </c>
      <c r="C160" s="13">
        <v>1216434</v>
      </c>
      <c r="D160" s="28">
        <v>1277115</v>
      </c>
      <c r="E160" s="28">
        <v>22005</v>
      </c>
      <c r="F160" s="29">
        <v>11130</v>
      </c>
      <c r="G160" s="30">
        <v>25458</v>
      </c>
      <c r="H160" s="30">
        <v>0</v>
      </c>
      <c r="I160" s="30">
        <v>8167</v>
      </c>
      <c r="J160" s="30">
        <v>0</v>
      </c>
      <c r="K160" s="30">
        <v>0</v>
      </c>
      <c r="L160" s="30">
        <v>5914</v>
      </c>
      <c r="M160" s="30">
        <v>8779</v>
      </c>
      <c r="N160" s="30">
        <v>0</v>
      </c>
    </row>
    <row r="161" spans="1:14" ht="15" customHeight="1">
      <c r="A161" s="27">
        <v>420</v>
      </c>
      <c r="B161" s="24" t="s">
        <v>152</v>
      </c>
      <c r="C161" s="13">
        <v>6256255</v>
      </c>
      <c r="D161" s="28">
        <v>6419772</v>
      </c>
      <c r="E161" s="28">
        <v>222610</v>
      </c>
      <c r="F161" s="29">
        <v>46288</v>
      </c>
      <c r="G161" s="30">
        <v>4345</v>
      </c>
      <c r="H161" s="30">
        <v>99904</v>
      </c>
      <c r="I161" s="30">
        <v>16879</v>
      </c>
      <c r="J161" s="30">
        <v>0</v>
      </c>
      <c r="K161" s="30">
        <v>0</v>
      </c>
      <c r="L161" s="30">
        <v>0</v>
      </c>
      <c r="M161" s="30">
        <v>106444</v>
      </c>
      <c r="N161" s="30">
        <v>0</v>
      </c>
    </row>
    <row r="162" spans="1:14" ht="15" customHeight="1">
      <c r="A162" s="27">
        <v>424</v>
      </c>
      <c r="B162" s="24" t="s">
        <v>415</v>
      </c>
      <c r="C162" s="13">
        <v>1239266</v>
      </c>
      <c r="D162" s="28">
        <v>1221675</v>
      </c>
      <c r="E162" s="28">
        <v>6265</v>
      </c>
      <c r="F162" s="29">
        <v>2988</v>
      </c>
      <c r="G162" s="30">
        <v>29973</v>
      </c>
      <c r="H162" s="30">
        <v>35149</v>
      </c>
      <c r="I162" s="30">
        <v>10546</v>
      </c>
      <c r="J162" s="30">
        <v>0</v>
      </c>
      <c r="K162" s="30">
        <v>0</v>
      </c>
      <c r="L162" s="30">
        <v>2574</v>
      </c>
      <c r="M162" s="30">
        <v>2572</v>
      </c>
      <c r="N162" s="30">
        <v>0</v>
      </c>
    </row>
    <row r="163" spans="1:14" ht="15" customHeight="1">
      <c r="A163" s="27">
        <v>425</v>
      </c>
      <c r="B163" s="24" t="s">
        <v>416</v>
      </c>
      <c r="C163" s="13">
        <v>2078047</v>
      </c>
      <c r="D163" s="28">
        <v>2578845</v>
      </c>
      <c r="E163" s="28">
        <v>144558</v>
      </c>
      <c r="F163" s="29">
        <v>6202</v>
      </c>
      <c r="G163" s="30">
        <v>96733</v>
      </c>
      <c r="H163" s="30">
        <v>0</v>
      </c>
      <c r="I163" s="30">
        <v>3771</v>
      </c>
      <c r="J163" s="30">
        <v>0</v>
      </c>
      <c r="K163" s="30">
        <v>0</v>
      </c>
      <c r="L163" s="30">
        <v>4275</v>
      </c>
      <c r="M163" s="30">
        <v>22891</v>
      </c>
      <c r="N163" s="30">
        <v>0</v>
      </c>
    </row>
    <row r="164" spans="1:14" ht="15" customHeight="1">
      <c r="A164" s="27">
        <v>431</v>
      </c>
      <c r="B164" s="24" t="s">
        <v>153</v>
      </c>
      <c r="C164" s="13">
        <v>912686</v>
      </c>
      <c r="D164" s="28">
        <v>1123912</v>
      </c>
      <c r="E164" s="28">
        <v>31203</v>
      </c>
      <c r="F164" s="29">
        <v>13195</v>
      </c>
      <c r="G164" s="30">
        <v>36781</v>
      </c>
      <c r="H164" s="30">
        <v>0</v>
      </c>
      <c r="I164" s="30">
        <v>6177</v>
      </c>
      <c r="J164" s="30">
        <v>0</v>
      </c>
      <c r="K164" s="30">
        <v>0</v>
      </c>
      <c r="L164" s="30">
        <v>0</v>
      </c>
      <c r="M164" s="30">
        <v>15043</v>
      </c>
      <c r="N164" s="30">
        <v>0</v>
      </c>
    </row>
    <row r="165" spans="1:14" ht="15" customHeight="1">
      <c r="A165" s="27">
        <v>432</v>
      </c>
      <c r="B165" s="24" t="s">
        <v>154</v>
      </c>
      <c r="C165" s="13">
        <v>1112764</v>
      </c>
      <c r="D165" s="28">
        <v>1480925</v>
      </c>
      <c r="E165" s="28">
        <v>117566</v>
      </c>
      <c r="F165" s="29">
        <v>453</v>
      </c>
      <c r="G165" s="30">
        <v>0</v>
      </c>
      <c r="H165" s="30">
        <v>270</v>
      </c>
      <c r="I165" s="30">
        <v>11933</v>
      </c>
      <c r="J165" s="30">
        <v>0</v>
      </c>
      <c r="K165" s="30">
        <v>0</v>
      </c>
      <c r="L165" s="30">
        <v>0</v>
      </c>
      <c r="M165" s="30">
        <v>3103</v>
      </c>
      <c r="N165" s="30">
        <v>0</v>
      </c>
    </row>
    <row r="166" spans="1:14" ht="15" customHeight="1">
      <c r="A166" s="27">
        <v>437</v>
      </c>
      <c r="B166" s="24" t="s">
        <v>155</v>
      </c>
      <c r="C166" s="13">
        <v>1740189</v>
      </c>
      <c r="D166" s="28">
        <v>2234804</v>
      </c>
      <c r="E166" s="28">
        <v>37055</v>
      </c>
      <c r="F166" s="29">
        <v>372</v>
      </c>
      <c r="G166" s="30">
        <v>0</v>
      </c>
      <c r="H166" s="30">
        <v>13500</v>
      </c>
      <c r="I166" s="30">
        <v>9983</v>
      </c>
      <c r="J166" s="30">
        <v>0</v>
      </c>
      <c r="K166" s="30">
        <v>0</v>
      </c>
      <c r="L166" s="30">
        <v>0</v>
      </c>
      <c r="M166" s="30">
        <v>12421</v>
      </c>
      <c r="N166" s="30">
        <v>0</v>
      </c>
    </row>
    <row r="167" spans="1:14" ht="15" customHeight="1">
      <c r="A167" s="27">
        <v>439</v>
      </c>
      <c r="B167" s="24" t="s">
        <v>156</v>
      </c>
      <c r="C167" s="13">
        <v>23624037</v>
      </c>
      <c r="D167" s="28">
        <v>21344173</v>
      </c>
      <c r="E167" s="28">
        <v>865915</v>
      </c>
      <c r="F167" s="29">
        <v>15739</v>
      </c>
      <c r="G167" s="30">
        <v>105543</v>
      </c>
      <c r="H167" s="30">
        <v>52584</v>
      </c>
      <c r="I167" s="30">
        <v>59164</v>
      </c>
      <c r="J167" s="30">
        <v>0</v>
      </c>
      <c r="K167" s="30">
        <v>0</v>
      </c>
      <c r="L167" s="30">
        <v>30781</v>
      </c>
      <c r="M167" s="30">
        <v>61755</v>
      </c>
      <c r="N167" s="30">
        <v>0</v>
      </c>
    </row>
    <row r="168" spans="1:14" ht="15" customHeight="1">
      <c r="A168" s="27">
        <v>441</v>
      </c>
      <c r="B168" s="24" t="s">
        <v>157</v>
      </c>
      <c r="C168" s="13">
        <v>6921143</v>
      </c>
      <c r="D168" s="28">
        <v>7199843</v>
      </c>
      <c r="E168" s="28">
        <v>200665</v>
      </c>
      <c r="F168" s="29">
        <v>15600</v>
      </c>
      <c r="G168" s="30">
        <v>100691</v>
      </c>
      <c r="H168" s="30">
        <v>195650</v>
      </c>
      <c r="I168" s="30">
        <v>46300</v>
      </c>
      <c r="J168" s="30">
        <v>0</v>
      </c>
      <c r="K168" s="30">
        <v>0</v>
      </c>
      <c r="L168" s="30">
        <v>27198</v>
      </c>
      <c r="M168" s="30">
        <v>95525</v>
      </c>
      <c r="N168" s="30">
        <v>0</v>
      </c>
    </row>
    <row r="169" spans="1:14" ht="15" customHeight="1">
      <c r="A169" s="27">
        <v>448</v>
      </c>
      <c r="B169" s="24" t="s">
        <v>158</v>
      </c>
      <c r="C169" s="13">
        <v>1481012</v>
      </c>
      <c r="D169" s="28">
        <v>1528619</v>
      </c>
      <c r="E169" s="28">
        <v>37959</v>
      </c>
      <c r="F169" s="29">
        <v>5628</v>
      </c>
      <c r="G169" s="30">
        <v>41346</v>
      </c>
      <c r="H169" s="30">
        <v>195800</v>
      </c>
      <c r="I169" s="30">
        <v>32468</v>
      </c>
      <c r="J169" s="30">
        <v>0</v>
      </c>
      <c r="K169" s="30">
        <v>0</v>
      </c>
      <c r="L169" s="30">
        <v>3927</v>
      </c>
      <c r="M169" s="30">
        <v>95551</v>
      </c>
      <c r="N169" s="30">
        <v>0</v>
      </c>
    </row>
    <row r="170" spans="1:14" ht="15" customHeight="1">
      <c r="A170" s="27">
        <v>450</v>
      </c>
      <c r="B170" s="24" t="s">
        <v>159</v>
      </c>
      <c r="C170" s="13">
        <v>1452249</v>
      </c>
      <c r="D170" s="28">
        <v>1687877</v>
      </c>
      <c r="E170" s="28">
        <v>7888</v>
      </c>
      <c r="F170" s="29">
        <v>9927</v>
      </c>
      <c r="G170" s="30">
        <v>24676</v>
      </c>
      <c r="H170" s="30">
        <v>0</v>
      </c>
      <c r="I170" s="30">
        <v>19436</v>
      </c>
      <c r="J170" s="30">
        <v>0</v>
      </c>
      <c r="K170" s="30">
        <v>0</v>
      </c>
      <c r="L170" s="30">
        <v>3088</v>
      </c>
      <c r="M170" s="30">
        <v>34187</v>
      </c>
      <c r="N170" s="30">
        <v>0</v>
      </c>
    </row>
    <row r="171" spans="1:14" ht="15" customHeight="1">
      <c r="A171" s="27">
        <v>451</v>
      </c>
      <c r="B171" s="24" t="s">
        <v>160</v>
      </c>
      <c r="C171" s="13">
        <v>4266359</v>
      </c>
      <c r="D171" s="28">
        <v>4416581</v>
      </c>
      <c r="E171" s="28">
        <v>88948</v>
      </c>
      <c r="F171" s="29">
        <v>10869</v>
      </c>
      <c r="G171" s="30">
        <v>14796</v>
      </c>
      <c r="H171" s="30">
        <v>0</v>
      </c>
      <c r="I171" s="30">
        <v>18180</v>
      </c>
      <c r="J171" s="30">
        <v>0</v>
      </c>
      <c r="K171" s="30">
        <v>0</v>
      </c>
      <c r="L171" s="30">
        <v>11429</v>
      </c>
      <c r="M171" s="30">
        <v>4041</v>
      </c>
      <c r="N171" s="30">
        <v>0</v>
      </c>
    </row>
    <row r="172" spans="1:14" ht="15" customHeight="1">
      <c r="A172" s="27">
        <v>453</v>
      </c>
      <c r="B172" s="24" t="s">
        <v>161</v>
      </c>
      <c r="C172" s="13">
        <v>16464607</v>
      </c>
      <c r="D172" s="28">
        <v>17931619</v>
      </c>
      <c r="E172" s="28">
        <v>719686</v>
      </c>
      <c r="F172" s="29">
        <v>10498</v>
      </c>
      <c r="G172" s="30">
        <v>20462</v>
      </c>
      <c r="H172" s="30">
        <v>6000</v>
      </c>
      <c r="I172" s="30">
        <v>15366</v>
      </c>
      <c r="J172" s="30">
        <v>0</v>
      </c>
      <c r="K172" s="30">
        <v>0</v>
      </c>
      <c r="L172" s="30">
        <v>10721</v>
      </c>
      <c r="M172" s="30">
        <v>22758</v>
      </c>
      <c r="N172" s="30">
        <v>0</v>
      </c>
    </row>
    <row r="173" spans="1:14" ht="15" customHeight="1">
      <c r="A173" s="27">
        <v>457</v>
      </c>
      <c r="B173" s="24" t="s">
        <v>162</v>
      </c>
      <c r="C173" s="13">
        <v>4595960</v>
      </c>
      <c r="D173" s="28">
        <v>5189890</v>
      </c>
      <c r="E173" s="28">
        <v>88149</v>
      </c>
      <c r="F173" s="29">
        <v>9238</v>
      </c>
      <c r="G173" s="30">
        <v>9460</v>
      </c>
      <c r="H173" s="30">
        <v>9069</v>
      </c>
      <c r="I173" s="30">
        <v>27335</v>
      </c>
      <c r="J173" s="30">
        <v>0</v>
      </c>
      <c r="K173" s="30">
        <v>0</v>
      </c>
      <c r="L173" s="30">
        <v>2584</v>
      </c>
      <c r="M173" s="30">
        <v>23912</v>
      </c>
      <c r="N173" s="30">
        <v>0</v>
      </c>
    </row>
    <row r="174" spans="1:14" ht="15" customHeight="1">
      <c r="A174" s="27">
        <v>473</v>
      </c>
      <c r="B174" s="24" t="s">
        <v>163</v>
      </c>
      <c r="C174" s="13">
        <v>5383288</v>
      </c>
      <c r="D174" s="28">
        <v>5414129</v>
      </c>
      <c r="E174" s="28">
        <v>107399</v>
      </c>
      <c r="F174" s="29">
        <v>4758</v>
      </c>
      <c r="G174" s="30">
        <v>91805</v>
      </c>
      <c r="H174" s="30">
        <v>79900</v>
      </c>
      <c r="I174" s="30">
        <v>3099</v>
      </c>
      <c r="J174" s="30">
        <v>0</v>
      </c>
      <c r="K174" s="30">
        <v>0</v>
      </c>
      <c r="L174" s="30">
        <v>2500</v>
      </c>
      <c r="M174" s="30">
        <v>21539</v>
      </c>
      <c r="N174" s="30">
        <v>0</v>
      </c>
    </row>
    <row r="175" spans="1:14" ht="15" customHeight="1">
      <c r="A175" s="27">
        <v>478</v>
      </c>
      <c r="B175" s="24" t="s">
        <v>417</v>
      </c>
      <c r="C175" s="13">
        <v>649003</v>
      </c>
      <c r="D175" s="28">
        <v>730126</v>
      </c>
      <c r="E175" s="28">
        <v>11401</v>
      </c>
      <c r="F175" s="29">
        <v>0</v>
      </c>
      <c r="G175" s="30">
        <v>0</v>
      </c>
      <c r="H175" s="30">
        <v>0</v>
      </c>
      <c r="I175" s="30">
        <v>10709</v>
      </c>
      <c r="J175" s="30">
        <v>0</v>
      </c>
      <c r="K175" s="30">
        <v>0</v>
      </c>
      <c r="L175" s="30">
        <v>0</v>
      </c>
      <c r="M175" s="30">
        <v>9512</v>
      </c>
      <c r="N175" s="30">
        <v>0</v>
      </c>
    </row>
    <row r="176" spans="1:14" ht="15" customHeight="1">
      <c r="A176" s="27">
        <v>479</v>
      </c>
      <c r="B176" s="24" t="s">
        <v>164</v>
      </c>
      <c r="C176" s="13">
        <v>58481956</v>
      </c>
      <c r="D176" s="28">
        <v>54466699</v>
      </c>
      <c r="E176" s="28">
        <v>996695</v>
      </c>
      <c r="F176" s="29">
        <v>48431</v>
      </c>
      <c r="G176" s="30">
        <v>366100</v>
      </c>
      <c r="H176" s="30">
        <v>216855</v>
      </c>
      <c r="I176" s="30">
        <v>233590</v>
      </c>
      <c r="J176" s="30">
        <v>0</v>
      </c>
      <c r="K176" s="30">
        <v>0</v>
      </c>
      <c r="L176" s="30">
        <v>23431</v>
      </c>
      <c r="M176" s="30">
        <v>147171</v>
      </c>
      <c r="N176" s="30">
        <v>0</v>
      </c>
    </row>
    <row r="177" spans="1:14" ht="15" customHeight="1">
      <c r="A177" s="27">
        <v>482</v>
      </c>
      <c r="B177" s="24" t="s">
        <v>165</v>
      </c>
      <c r="C177" s="13">
        <v>3841483</v>
      </c>
      <c r="D177" s="28">
        <v>4123799</v>
      </c>
      <c r="E177" s="28">
        <v>60764</v>
      </c>
      <c r="F177" s="29">
        <v>4570</v>
      </c>
      <c r="G177" s="30">
        <v>7082</v>
      </c>
      <c r="H177" s="30">
        <v>0</v>
      </c>
      <c r="I177" s="30">
        <v>2943</v>
      </c>
      <c r="J177" s="30">
        <v>0</v>
      </c>
      <c r="K177" s="30">
        <v>0</v>
      </c>
      <c r="L177" s="30">
        <v>0</v>
      </c>
      <c r="M177" s="30">
        <v>6678</v>
      </c>
      <c r="N177" s="30">
        <v>0</v>
      </c>
    </row>
    <row r="178" spans="1:14" ht="15" customHeight="1">
      <c r="A178" s="27">
        <v>484</v>
      </c>
      <c r="B178" s="24" t="s">
        <v>166</v>
      </c>
      <c r="C178" s="13">
        <v>20301172</v>
      </c>
      <c r="D178" s="28">
        <v>20595959</v>
      </c>
      <c r="E178" s="28">
        <v>374988</v>
      </c>
      <c r="F178" s="29">
        <v>26380</v>
      </c>
      <c r="G178" s="30">
        <v>298611</v>
      </c>
      <c r="H178" s="30">
        <v>38769</v>
      </c>
      <c r="I178" s="30">
        <v>55530</v>
      </c>
      <c r="J178" s="30">
        <v>0</v>
      </c>
      <c r="K178" s="30">
        <v>0</v>
      </c>
      <c r="L178" s="30">
        <v>97763</v>
      </c>
      <c r="M178" s="30">
        <v>279556</v>
      </c>
      <c r="N178" s="30">
        <v>0</v>
      </c>
    </row>
    <row r="179" spans="1:14" ht="15" customHeight="1">
      <c r="A179" s="27">
        <v>489</v>
      </c>
      <c r="B179" s="24" t="s">
        <v>167</v>
      </c>
      <c r="C179" s="13">
        <v>7405407</v>
      </c>
      <c r="D179" s="28">
        <v>6437168</v>
      </c>
      <c r="E179" s="28">
        <v>85765</v>
      </c>
      <c r="F179" s="29">
        <v>22796</v>
      </c>
      <c r="G179" s="30">
        <v>87794</v>
      </c>
      <c r="H179" s="30">
        <v>131200</v>
      </c>
      <c r="I179" s="30">
        <v>21033</v>
      </c>
      <c r="J179" s="30">
        <v>0</v>
      </c>
      <c r="K179" s="30">
        <v>0</v>
      </c>
      <c r="L179" s="30">
        <v>6608</v>
      </c>
      <c r="M179" s="30">
        <v>122686</v>
      </c>
      <c r="N179" s="30">
        <v>0</v>
      </c>
    </row>
    <row r="180" spans="1:14" ht="15" customHeight="1">
      <c r="A180" s="27">
        <v>498</v>
      </c>
      <c r="B180" s="24" t="s">
        <v>168</v>
      </c>
      <c r="C180" s="13">
        <v>1684185</v>
      </c>
      <c r="D180" s="28">
        <v>1867591</v>
      </c>
      <c r="E180" s="28">
        <v>46319</v>
      </c>
      <c r="F180" s="29">
        <v>3588</v>
      </c>
      <c r="G180" s="30">
        <v>238</v>
      </c>
      <c r="H180" s="30">
        <v>34661</v>
      </c>
      <c r="I180" s="30">
        <v>10715</v>
      </c>
      <c r="J180" s="30">
        <v>0</v>
      </c>
      <c r="K180" s="30">
        <v>0</v>
      </c>
      <c r="L180" s="30">
        <v>2672</v>
      </c>
      <c r="M180" s="30">
        <v>13227</v>
      </c>
      <c r="N180" s="30">
        <v>0</v>
      </c>
    </row>
    <row r="181" spans="1:14" ht="15" customHeight="1">
      <c r="A181" s="27">
        <v>501</v>
      </c>
      <c r="B181" s="24" t="s">
        <v>169</v>
      </c>
      <c r="C181" s="13">
        <v>2465970</v>
      </c>
      <c r="D181" s="28">
        <v>2884546</v>
      </c>
      <c r="E181" s="28">
        <v>73037</v>
      </c>
      <c r="F181" s="29">
        <v>1304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17148</v>
      </c>
      <c r="M181" s="30">
        <v>70862</v>
      </c>
      <c r="N181" s="30">
        <v>0</v>
      </c>
    </row>
    <row r="182" spans="1:14" ht="15" customHeight="1">
      <c r="A182" s="27">
        <v>502</v>
      </c>
      <c r="B182" s="24" t="s">
        <v>170</v>
      </c>
      <c r="C182" s="13">
        <v>31108162</v>
      </c>
      <c r="D182" s="28">
        <v>31471647</v>
      </c>
      <c r="E182" s="28">
        <v>766087</v>
      </c>
      <c r="F182" s="29">
        <v>17226</v>
      </c>
      <c r="G182" s="30">
        <v>94161</v>
      </c>
      <c r="H182" s="30">
        <v>31227</v>
      </c>
      <c r="I182" s="30">
        <v>46538</v>
      </c>
      <c r="J182" s="30">
        <v>0</v>
      </c>
      <c r="K182" s="30">
        <v>0</v>
      </c>
      <c r="L182" s="30">
        <v>40769</v>
      </c>
      <c r="M182" s="30">
        <v>17976</v>
      </c>
      <c r="N182" s="30">
        <v>0</v>
      </c>
    </row>
    <row r="183" spans="1:14" ht="15" customHeight="1">
      <c r="A183" s="27">
        <v>503</v>
      </c>
      <c r="B183" s="24" t="s">
        <v>171</v>
      </c>
      <c r="C183" s="13">
        <v>50760740</v>
      </c>
      <c r="D183" s="28">
        <v>44348744</v>
      </c>
      <c r="E183" s="28">
        <v>925813</v>
      </c>
      <c r="F183" s="29">
        <v>42733</v>
      </c>
      <c r="G183" s="30">
        <v>132043</v>
      </c>
      <c r="H183" s="30">
        <v>116626</v>
      </c>
      <c r="I183" s="30">
        <v>2881</v>
      </c>
      <c r="J183" s="30">
        <v>0</v>
      </c>
      <c r="K183" s="30">
        <v>0</v>
      </c>
      <c r="L183" s="30">
        <v>46022</v>
      </c>
      <c r="M183" s="30">
        <v>77307</v>
      </c>
      <c r="N183" s="30">
        <v>0</v>
      </c>
    </row>
    <row r="184" spans="1:14" ht="15" customHeight="1">
      <c r="A184" s="27">
        <v>505</v>
      </c>
      <c r="B184" s="24" t="s">
        <v>172</v>
      </c>
      <c r="C184" s="13">
        <v>51520165</v>
      </c>
      <c r="D184" s="28">
        <v>57144387</v>
      </c>
      <c r="E184" s="28">
        <v>1195619</v>
      </c>
      <c r="F184" s="29">
        <v>23536</v>
      </c>
      <c r="G184" s="30">
        <v>76990</v>
      </c>
      <c r="H184" s="30">
        <v>101581</v>
      </c>
      <c r="I184" s="30">
        <v>38085</v>
      </c>
      <c r="J184" s="30">
        <v>0</v>
      </c>
      <c r="K184" s="30">
        <v>0</v>
      </c>
      <c r="L184" s="30">
        <v>39494</v>
      </c>
      <c r="M184" s="30">
        <v>92122</v>
      </c>
      <c r="N184" s="30">
        <v>0</v>
      </c>
    </row>
    <row r="185" spans="1:14" ht="15" customHeight="1">
      <c r="A185" s="27">
        <v>512</v>
      </c>
      <c r="B185" s="24" t="s">
        <v>173</v>
      </c>
      <c r="C185" s="13">
        <v>10622524</v>
      </c>
      <c r="D185" s="28">
        <v>9945652</v>
      </c>
      <c r="E185" s="28">
        <v>252953</v>
      </c>
      <c r="F185" s="29">
        <v>7703</v>
      </c>
      <c r="G185" s="30">
        <v>21362</v>
      </c>
      <c r="H185" s="30">
        <v>0</v>
      </c>
      <c r="I185" s="30">
        <v>24000</v>
      </c>
      <c r="J185" s="30">
        <v>0</v>
      </c>
      <c r="K185" s="30">
        <v>0</v>
      </c>
      <c r="L185" s="30">
        <v>5644</v>
      </c>
      <c r="M185" s="30">
        <v>45738</v>
      </c>
      <c r="N185" s="30">
        <v>0</v>
      </c>
    </row>
    <row r="186" spans="1:14" ht="15" customHeight="1">
      <c r="A186" s="27">
        <v>513</v>
      </c>
      <c r="B186" s="24" t="s">
        <v>174</v>
      </c>
      <c r="C186" s="13">
        <v>21294070</v>
      </c>
      <c r="D186" s="28">
        <v>23547937</v>
      </c>
      <c r="E186" s="28">
        <v>511915</v>
      </c>
      <c r="F186" s="29">
        <v>5795</v>
      </c>
      <c r="G186" s="30">
        <v>61202</v>
      </c>
      <c r="H186" s="30">
        <v>85000</v>
      </c>
      <c r="I186" s="30">
        <v>18924</v>
      </c>
      <c r="J186" s="30">
        <v>0</v>
      </c>
      <c r="K186" s="30">
        <v>0</v>
      </c>
      <c r="L186" s="30">
        <v>29493</v>
      </c>
      <c r="M186" s="30">
        <v>57879</v>
      </c>
      <c r="N186" s="30">
        <v>0</v>
      </c>
    </row>
    <row r="187" spans="1:14" ht="15" customHeight="1">
      <c r="A187" s="27">
        <v>518</v>
      </c>
      <c r="B187" s="24" t="s">
        <v>175</v>
      </c>
      <c r="C187" s="13">
        <v>334636682</v>
      </c>
      <c r="D187" s="28">
        <v>367744232</v>
      </c>
      <c r="E187" s="28">
        <v>18255461</v>
      </c>
      <c r="F187" s="29">
        <v>231228</v>
      </c>
      <c r="G187" s="30">
        <v>662758</v>
      </c>
      <c r="H187" s="30">
        <v>721025</v>
      </c>
      <c r="I187" s="30">
        <v>206023</v>
      </c>
      <c r="J187" s="30">
        <v>0</v>
      </c>
      <c r="K187" s="30">
        <v>0</v>
      </c>
      <c r="L187" s="30">
        <v>86461</v>
      </c>
      <c r="M187" s="30">
        <v>1043476</v>
      </c>
      <c r="N187" s="30">
        <v>0</v>
      </c>
    </row>
    <row r="188" spans="1:14" ht="15" customHeight="1">
      <c r="A188" s="27">
        <v>523</v>
      </c>
      <c r="B188" s="24" t="s">
        <v>176</v>
      </c>
      <c r="C188" s="13">
        <v>1473449</v>
      </c>
      <c r="D188" s="28">
        <v>1596378</v>
      </c>
      <c r="E188" s="28">
        <v>76506</v>
      </c>
      <c r="F188" s="29">
        <v>0</v>
      </c>
      <c r="G188" s="30">
        <v>311</v>
      </c>
      <c r="H188" s="30">
        <v>0</v>
      </c>
      <c r="I188" s="30">
        <v>4700</v>
      </c>
      <c r="J188" s="30">
        <v>0</v>
      </c>
      <c r="K188" s="30">
        <v>0</v>
      </c>
      <c r="L188" s="30">
        <v>-1902</v>
      </c>
      <c r="M188" s="30">
        <v>15115</v>
      </c>
      <c r="N188" s="30">
        <v>0</v>
      </c>
    </row>
    <row r="189" spans="1:14" ht="15" customHeight="1">
      <c r="A189" s="27">
        <v>530</v>
      </c>
      <c r="B189" s="24" t="s">
        <v>177</v>
      </c>
      <c r="C189" s="13">
        <v>11009398</v>
      </c>
      <c r="D189" s="28">
        <v>11309615</v>
      </c>
      <c r="E189" s="28">
        <v>322245</v>
      </c>
      <c r="F189" s="29">
        <v>31697</v>
      </c>
      <c r="G189" s="30">
        <v>53379</v>
      </c>
      <c r="H189" s="30">
        <v>0</v>
      </c>
      <c r="I189" s="30">
        <v>15975</v>
      </c>
      <c r="J189" s="30">
        <v>0</v>
      </c>
      <c r="K189" s="30">
        <v>0</v>
      </c>
      <c r="L189" s="30">
        <v>33098</v>
      </c>
      <c r="M189" s="30">
        <v>121609</v>
      </c>
      <c r="N189" s="30">
        <v>0</v>
      </c>
    </row>
    <row r="190" spans="1:14" ht="15" customHeight="1">
      <c r="A190" s="27">
        <v>531</v>
      </c>
      <c r="B190" s="24" t="s">
        <v>178</v>
      </c>
      <c r="C190" s="13">
        <v>3821541</v>
      </c>
      <c r="D190" s="28">
        <v>3829691</v>
      </c>
      <c r="E190" s="28">
        <v>75208</v>
      </c>
      <c r="F190" s="29">
        <v>2752</v>
      </c>
      <c r="G190" s="30">
        <v>22051</v>
      </c>
      <c r="H190" s="30">
        <v>4100</v>
      </c>
      <c r="I190" s="30">
        <v>5045</v>
      </c>
      <c r="J190" s="30">
        <v>0</v>
      </c>
      <c r="K190" s="30">
        <v>0</v>
      </c>
      <c r="L190" s="30">
        <v>5219</v>
      </c>
      <c r="M190" s="30">
        <v>2607</v>
      </c>
      <c r="N190" s="30">
        <v>0</v>
      </c>
    </row>
    <row r="191" spans="1:14" ht="15" customHeight="1">
      <c r="A191" s="27">
        <v>532</v>
      </c>
      <c r="B191" s="24" t="s">
        <v>179</v>
      </c>
      <c r="C191" s="13">
        <v>2655208</v>
      </c>
      <c r="D191" s="28">
        <v>3211289</v>
      </c>
      <c r="E191" s="28">
        <v>67965</v>
      </c>
      <c r="F191" s="29">
        <v>2151</v>
      </c>
      <c r="G191" s="30">
        <v>0</v>
      </c>
      <c r="H191" s="30">
        <v>13498</v>
      </c>
      <c r="I191" s="30">
        <v>18131</v>
      </c>
      <c r="J191" s="30">
        <v>0</v>
      </c>
      <c r="K191" s="30">
        <v>0</v>
      </c>
      <c r="L191" s="30">
        <v>0</v>
      </c>
      <c r="M191" s="30">
        <v>21756</v>
      </c>
      <c r="N191" s="30">
        <v>0</v>
      </c>
    </row>
    <row r="192" spans="1:14" ht="15" customHeight="1">
      <c r="A192" s="27">
        <v>534</v>
      </c>
      <c r="B192" s="24" t="s">
        <v>180</v>
      </c>
      <c r="C192" s="13">
        <v>2890682</v>
      </c>
      <c r="D192" s="28">
        <v>3099835</v>
      </c>
      <c r="E192" s="28">
        <v>62612</v>
      </c>
      <c r="F192" s="29">
        <v>3655</v>
      </c>
      <c r="G192" s="30">
        <v>17083</v>
      </c>
      <c r="H192" s="30">
        <v>705</v>
      </c>
      <c r="I192" s="30">
        <v>12805</v>
      </c>
      <c r="J192" s="30">
        <v>0</v>
      </c>
      <c r="K192" s="30">
        <v>0</v>
      </c>
      <c r="L192" s="30">
        <v>4714</v>
      </c>
      <c r="M192" s="30">
        <v>49689</v>
      </c>
      <c r="N192" s="30">
        <v>0</v>
      </c>
    </row>
    <row r="193" spans="1:14" ht="15" customHeight="1">
      <c r="A193" s="27">
        <v>537</v>
      </c>
      <c r="B193" s="24" t="s">
        <v>181</v>
      </c>
      <c r="C193" s="13">
        <v>10032900</v>
      </c>
      <c r="D193" s="28">
        <v>11354528</v>
      </c>
      <c r="E193" s="28">
        <v>258482</v>
      </c>
      <c r="F193" s="29">
        <v>9416</v>
      </c>
      <c r="G193" s="30">
        <v>60878</v>
      </c>
      <c r="H193" s="30">
        <v>11500</v>
      </c>
      <c r="I193" s="30">
        <v>33758</v>
      </c>
      <c r="J193" s="30">
        <v>0</v>
      </c>
      <c r="K193" s="30">
        <v>0</v>
      </c>
      <c r="L193" s="30">
        <v>22929</v>
      </c>
      <c r="M193" s="30">
        <v>33329</v>
      </c>
      <c r="N193" s="30">
        <v>0</v>
      </c>
    </row>
    <row r="194" spans="1:14" ht="15" customHeight="1">
      <c r="A194" s="27">
        <v>542</v>
      </c>
      <c r="B194" s="24" t="s">
        <v>182</v>
      </c>
      <c r="C194" s="13">
        <v>5595717</v>
      </c>
      <c r="D194" s="28">
        <v>5901327</v>
      </c>
      <c r="E194" s="28">
        <v>117859</v>
      </c>
      <c r="F194" s="29">
        <v>3413</v>
      </c>
      <c r="G194" s="30">
        <v>6418</v>
      </c>
      <c r="H194" s="30">
        <v>4136</v>
      </c>
      <c r="I194" s="30">
        <v>7672</v>
      </c>
      <c r="J194" s="30">
        <v>0</v>
      </c>
      <c r="K194" s="30">
        <v>0</v>
      </c>
      <c r="L194" s="30">
        <v>0</v>
      </c>
      <c r="M194" s="30">
        <v>47299</v>
      </c>
      <c r="N194" s="30">
        <v>0</v>
      </c>
    </row>
    <row r="195" spans="1:14" ht="15" customHeight="1">
      <c r="A195" s="27">
        <v>545</v>
      </c>
      <c r="B195" s="24" t="s">
        <v>183</v>
      </c>
      <c r="C195" s="13">
        <v>4342607</v>
      </c>
      <c r="D195" s="28">
        <v>4580511</v>
      </c>
      <c r="E195" s="28">
        <v>144774</v>
      </c>
      <c r="F195" s="29">
        <v>958</v>
      </c>
      <c r="G195" s="30">
        <v>12365</v>
      </c>
      <c r="H195" s="30">
        <v>19000</v>
      </c>
      <c r="I195" s="30">
        <v>18680</v>
      </c>
      <c r="J195" s="30">
        <v>0</v>
      </c>
      <c r="K195" s="30">
        <v>0</v>
      </c>
      <c r="L195" s="30">
        <v>0</v>
      </c>
      <c r="M195" s="30">
        <v>6629</v>
      </c>
      <c r="N195" s="30">
        <v>0</v>
      </c>
    </row>
    <row r="196" spans="1:14" ht="15" customHeight="1">
      <c r="A196" s="27">
        <v>546</v>
      </c>
      <c r="B196" s="24" t="s">
        <v>184</v>
      </c>
      <c r="C196" s="13">
        <v>47528492</v>
      </c>
      <c r="D196" s="28">
        <v>47239413</v>
      </c>
      <c r="E196" s="28">
        <v>1097218</v>
      </c>
      <c r="F196" s="29">
        <v>61497</v>
      </c>
      <c r="G196" s="30">
        <v>456101</v>
      </c>
      <c r="H196" s="30">
        <v>86500</v>
      </c>
      <c r="I196" s="30">
        <v>81803</v>
      </c>
      <c r="J196" s="30">
        <v>0</v>
      </c>
      <c r="K196" s="30">
        <v>0</v>
      </c>
      <c r="L196" s="30">
        <v>11644</v>
      </c>
      <c r="M196" s="30">
        <v>12090</v>
      </c>
      <c r="N196" s="30">
        <v>0</v>
      </c>
    </row>
    <row r="197" spans="1:14" ht="15" customHeight="1">
      <c r="A197" s="27">
        <v>547</v>
      </c>
      <c r="B197" s="24" t="s">
        <v>185</v>
      </c>
      <c r="C197" s="13">
        <v>5172261</v>
      </c>
      <c r="D197" s="28">
        <v>5246555</v>
      </c>
      <c r="E197" s="28">
        <v>69641</v>
      </c>
      <c r="F197" s="29">
        <v>2119</v>
      </c>
      <c r="G197" s="30">
        <v>27499</v>
      </c>
      <c r="H197" s="30">
        <v>15200</v>
      </c>
      <c r="I197" s="30">
        <v>13740</v>
      </c>
      <c r="J197" s="30">
        <v>0</v>
      </c>
      <c r="K197" s="30">
        <v>0</v>
      </c>
      <c r="L197" s="30">
        <v>1129</v>
      </c>
      <c r="M197" s="30">
        <v>1764</v>
      </c>
      <c r="N197" s="30">
        <v>0</v>
      </c>
    </row>
    <row r="198" spans="1:14" ht="15" customHeight="1">
      <c r="A198" s="27">
        <v>553</v>
      </c>
      <c r="B198" s="24" t="s">
        <v>186</v>
      </c>
      <c r="C198" s="13">
        <v>2615241</v>
      </c>
      <c r="D198" s="28">
        <v>2997174</v>
      </c>
      <c r="E198" s="28">
        <v>114965</v>
      </c>
      <c r="F198" s="29">
        <v>5437</v>
      </c>
      <c r="G198" s="30">
        <v>15528</v>
      </c>
      <c r="H198" s="30">
        <v>0</v>
      </c>
      <c r="I198" s="30">
        <v>2561</v>
      </c>
      <c r="J198" s="30">
        <v>0</v>
      </c>
      <c r="K198" s="30">
        <v>0</v>
      </c>
      <c r="L198" s="30">
        <v>4726</v>
      </c>
      <c r="M198" s="30">
        <v>12358</v>
      </c>
      <c r="N198" s="30">
        <v>0</v>
      </c>
    </row>
    <row r="199" spans="1:14" ht="15" customHeight="1">
      <c r="A199" s="27">
        <v>556</v>
      </c>
      <c r="B199" s="24" t="s">
        <v>187</v>
      </c>
      <c r="C199" s="13">
        <v>11623537</v>
      </c>
      <c r="D199" s="28">
        <v>11274150</v>
      </c>
      <c r="E199" s="28">
        <v>165271</v>
      </c>
      <c r="F199" s="29">
        <v>5753</v>
      </c>
      <c r="G199" s="30">
        <v>80656</v>
      </c>
      <c r="H199" s="30">
        <v>15087</v>
      </c>
      <c r="I199" s="30">
        <v>0</v>
      </c>
      <c r="J199" s="30">
        <v>0</v>
      </c>
      <c r="K199" s="30">
        <v>0</v>
      </c>
      <c r="L199" s="30">
        <v>51799</v>
      </c>
      <c r="M199" s="30">
        <v>43022</v>
      </c>
      <c r="N199" s="30">
        <v>0</v>
      </c>
    </row>
    <row r="200" spans="1:14" ht="15" customHeight="1">
      <c r="A200" s="27">
        <v>569</v>
      </c>
      <c r="B200" s="24" t="s">
        <v>188</v>
      </c>
      <c r="C200" s="13">
        <v>2585762</v>
      </c>
      <c r="D200" s="28">
        <v>2893207</v>
      </c>
      <c r="E200" s="28">
        <v>61490</v>
      </c>
      <c r="F200" s="29">
        <v>29162</v>
      </c>
      <c r="G200" s="30">
        <v>23585</v>
      </c>
      <c r="H200" s="30">
        <v>37600</v>
      </c>
      <c r="I200" s="30">
        <v>14641</v>
      </c>
      <c r="J200" s="30">
        <v>0</v>
      </c>
      <c r="K200" s="30">
        <v>0</v>
      </c>
      <c r="L200" s="30">
        <v>18657</v>
      </c>
      <c r="M200" s="30">
        <v>50330</v>
      </c>
      <c r="N200" s="30">
        <v>0</v>
      </c>
    </row>
    <row r="201" spans="1:14" ht="15" customHeight="1">
      <c r="A201" s="27">
        <v>575</v>
      </c>
      <c r="B201" s="24" t="s">
        <v>189</v>
      </c>
      <c r="C201" s="13">
        <v>3283962</v>
      </c>
      <c r="D201" s="28">
        <v>3563022</v>
      </c>
      <c r="E201" s="28">
        <v>80937</v>
      </c>
      <c r="F201" s="29">
        <v>7666</v>
      </c>
      <c r="G201" s="30">
        <v>2112</v>
      </c>
      <c r="H201" s="30">
        <v>0</v>
      </c>
      <c r="I201" s="30">
        <v>5587</v>
      </c>
      <c r="J201" s="30">
        <v>0</v>
      </c>
      <c r="K201" s="30">
        <v>0</v>
      </c>
      <c r="L201" s="30">
        <v>5807</v>
      </c>
      <c r="M201" s="30">
        <v>10306</v>
      </c>
      <c r="N201" s="30">
        <v>0</v>
      </c>
    </row>
    <row r="202" spans="1:14" ht="15" customHeight="1">
      <c r="A202" s="27">
        <v>576</v>
      </c>
      <c r="B202" s="24" t="s">
        <v>190</v>
      </c>
      <c r="C202" s="13">
        <v>1820724</v>
      </c>
      <c r="D202" s="28">
        <v>2013897</v>
      </c>
      <c r="E202" s="28">
        <v>47373</v>
      </c>
      <c r="F202" s="29">
        <v>3824</v>
      </c>
      <c r="G202" s="30">
        <v>3510</v>
      </c>
      <c r="H202" s="30">
        <v>5000</v>
      </c>
      <c r="I202" s="30">
        <v>5538</v>
      </c>
      <c r="J202" s="30">
        <v>0</v>
      </c>
      <c r="K202" s="30">
        <v>0</v>
      </c>
      <c r="L202" s="30">
        <v>3814</v>
      </c>
      <c r="M202" s="30">
        <v>6579</v>
      </c>
      <c r="N202" s="30">
        <v>0</v>
      </c>
    </row>
    <row r="203" spans="1:14" ht="15" customHeight="1">
      <c r="A203" s="27">
        <v>579</v>
      </c>
      <c r="B203" s="24" t="s">
        <v>191</v>
      </c>
      <c r="C203" s="13">
        <v>2943857</v>
      </c>
      <c r="D203" s="28">
        <v>3600164</v>
      </c>
      <c r="E203" s="28">
        <v>46931</v>
      </c>
      <c r="F203" s="29">
        <v>5101</v>
      </c>
      <c r="G203" s="30">
        <v>31517</v>
      </c>
      <c r="H203" s="30">
        <v>0</v>
      </c>
      <c r="I203" s="30">
        <v>7170</v>
      </c>
      <c r="J203" s="30">
        <v>0</v>
      </c>
      <c r="K203" s="30">
        <v>0</v>
      </c>
      <c r="L203" s="30">
        <v>3927</v>
      </c>
      <c r="M203" s="30">
        <v>10588</v>
      </c>
      <c r="N203" s="30">
        <v>0</v>
      </c>
    </row>
    <row r="204" spans="1:14" ht="15" customHeight="1">
      <c r="A204" s="27">
        <v>584</v>
      </c>
      <c r="B204" s="24" t="s">
        <v>192</v>
      </c>
      <c r="C204" s="13">
        <v>3246795</v>
      </c>
      <c r="D204" s="28">
        <v>3349670</v>
      </c>
      <c r="E204" s="28">
        <v>44273</v>
      </c>
      <c r="F204" s="29">
        <v>9779</v>
      </c>
      <c r="G204" s="30">
        <v>1997</v>
      </c>
      <c r="H204" s="30">
        <v>9612</v>
      </c>
      <c r="I204" s="30">
        <v>2103</v>
      </c>
      <c r="J204" s="30">
        <v>0</v>
      </c>
      <c r="K204" s="30">
        <v>0</v>
      </c>
      <c r="L204" s="30">
        <v>0</v>
      </c>
      <c r="M204" s="30">
        <v>13347</v>
      </c>
      <c r="N204" s="30">
        <v>0</v>
      </c>
    </row>
    <row r="205" spans="1:14" ht="15" customHeight="1">
      <c r="A205" s="27">
        <v>585</v>
      </c>
      <c r="B205" s="24" t="s">
        <v>193</v>
      </c>
      <c r="C205" s="13">
        <v>3125062</v>
      </c>
      <c r="D205" s="28">
        <v>2797314</v>
      </c>
      <c r="E205" s="28">
        <v>36551</v>
      </c>
      <c r="F205" s="29">
        <v>550</v>
      </c>
      <c r="G205" s="30">
        <v>91315</v>
      </c>
      <c r="H205" s="30">
        <v>18800</v>
      </c>
      <c r="I205" s="30">
        <v>2942</v>
      </c>
      <c r="J205" s="30">
        <v>0</v>
      </c>
      <c r="K205" s="30">
        <v>0</v>
      </c>
      <c r="L205" s="30">
        <v>4627</v>
      </c>
      <c r="M205" s="30">
        <v>64919</v>
      </c>
      <c r="N205" s="30">
        <v>0</v>
      </c>
    </row>
    <row r="206" spans="1:14" ht="15" customHeight="1">
      <c r="A206" s="27">
        <v>588</v>
      </c>
      <c r="B206" s="24" t="s">
        <v>194</v>
      </c>
      <c r="C206" s="13">
        <v>720619</v>
      </c>
      <c r="D206" s="28">
        <v>1016638</v>
      </c>
      <c r="E206" s="28">
        <v>30436</v>
      </c>
      <c r="F206" s="29">
        <v>1894</v>
      </c>
      <c r="G206" s="30">
        <v>18142</v>
      </c>
      <c r="H206" s="30">
        <v>0</v>
      </c>
      <c r="I206" s="30">
        <v>2103</v>
      </c>
      <c r="J206" s="30">
        <v>0</v>
      </c>
      <c r="K206" s="30">
        <v>0</v>
      </c>
      <c r="L206" s="30">
        <v>1147</v>
      </c>
      <c r="M206" s="30">
        <v>2858</v>
      </c>
      <c r="N206" s="30">
        <v>0</v>
      </c>
    </row>
    <row r="207" spans="1:14" ht="15" customHeight="1">
      <c r="A207" s="27">
        <v>589</v>
      </c>
      <c r="B207" s="24" t="s">
        <v>195</v>
      </c>
      <c r="C207" s="13">
        <v>1102989</v>
      </c>
      <c r="D207" s="28">
        <v>1026938</v>
      </c>
      <c r="E207" s="28">
        <v>9812</v>
      </c>
      <c r="F207" s="29">
        <v>1408</v>
      </c>
      <c r="G207" s="30">
        <v>4992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</row>
    <row r="208" spans="1:14" ht="15" customHeight="1">
      <c r="A208" s="27">
        <v>590</v>
      </c>
      <c r="B208" s="24" t="s">
        <v>196</v>
      </c>
      <c r="C208" s="13">
        <v>6240428</v>
      </c>
      <c r="D208" s="28">
        <v>6966891</v>
      </c>
      <c r="E208" s="28">
        <v>225263</v>
      </c>
      <c r="F208" s="29">
        <v>8347</v>
      </c>
      <c r="G208" s="30">
        <v>74592</v>
      </c>
      <c r="H208" s="30">
        <v>0</v>
      </c>
      <c r="I208" s="30">
        <v>4207</v>
      </c>
      <c r="J208" s="30">
        <v>0</v>
      </c>
      <c r="K208" s="30">
        <v>0</v>
      </c>
      <c r="L208" s="30">
        <v>19175</v>
      </c>
      <c r="M208" s="30">
        <v>22012</v>
      </c>
      <c r="N208" s="30">
        <v>0</v>
      </c>
    </row>
    <row r="209" spans="1:14" ht="15" customHeight="1">
      <c r="A209" s="27">
        <v>597</v>
      </c>
      <c r="B209" s="24" t="s">
        <v>197</v>
      </c>
      <c r="C209" s="13">
        <v>11322960</v>
      </c>
      <c r="D209" s="28">
        <v>9924956</v>
      </c>
      <c r="E209" s="28">
        <v>270019</v>
      </c>
      <c r="F209" s="29">
        <v>12668</v>
      </c>
      <c r="G209" s="30">
        <v>96927</v>
      </c>
      <c r="H209" s="30">
        <v>124200</v>
      </c>
      <c r="I209" s="30">
        <v>37860</v>
      </c>
      <c r="J209" s="30">
        <v>0</v>
      </c>
      <c r="K209" s="30">
        <v>0</v>
      </c>
      <c r="L209" s="30">
        <v>2101</v>
      </c>
      <c r="M209" s="30">
        <v>129261</v>
      </c>
      <c r="N209" s="30">
        <v>0</v>
      </c>
    </row>
    <row r="210" spans="1:14" ht="15" customHeight="1">
      <c r="A210" s="27">
        <v>599</v>
      </c>
      <c r="B210" s="24" t="s">
        <v>198</v>
      </c>
      <c r="C210" s="13">
        <v>543849270</v>
      </c>
      <c r="D210" s="28">
        <v>564095266</v>
      </c>
      <c r="E210" s="28">
        <v>13397224</v>
      </c>
      <c r="F210" s="29">
        <v>145805</v>
      </c>
      <c r="G210" s="30">
        <v>1059967</v>
      </c>
      <c r="H210" s="30">
        <v>315623</v>
      </c>
      <c r="I210" s="30">
        <v>363362</v>
      </c>
      <c r="J210" s="30">
        <v>10365</v>
      </c>
      <c r="K210" s="30">
        <v>0</v>
      </c>
      <c r="L210" s="30">
        <v>457314</v>
      </c>
      <c r="M210" s="30">
        <v>383664</v>
      </c>
      <c r="N210" s="30">
        <v>23022</v>
      </c>
    </row>
    <row r="211" spans="1:14" ht="15" customHeight="1">
      <c r="A211" s="27">
        <v>603</v>
      </c>
      <c r="B211" s="24" t="s">
        <v>199</v>
      </c>
      <c r="C211" s="13">
        <v>19797444</v>
      </c>
      <c r="D211" s="28">
        <v>19034485</v>
      </c>
      <c r="E211" s="28">
        <v>343488</v>
      </c>
      <c r="F211" s="29">
        <v>27935</v>
      </c>
      <c r="G211" s="30">
        <v>125616</v>
      </c>
      <c r="H211" s="30">
        <v>20400</v>
      </c>
      <c r="I211" s="30">
        <v>30732</v>
      </c>
      <c r="J211" s="30">
        <v>0</v>
      </c>
      <c r="K211" s="30">
        <v>0</v>
      </c>
      <c r="L211" s="30">
        <v>11932</v>
      </c>
      <c r="M211" s="30">
        <v>95699</v>
      </c>
      <c r="N211" s="30">
        <v>0</v>
      </c>
    </row>
    <row r="212" spans="1:14" ht="15" customHeight="1">
      <c r="A212" s="27">
        <v>606</v>
      </c>
      <c r="B212" s="24" t="s">
        <v>200</v>
      </c>
      <c r="C212" s="13">
        <v>41631785</v>
      </c>
      <c r="D212" s="28">
        <v>38027799</v>
      </c>
      <c r="E212" s="28">
        <v>925343</v>
      </c>
      <c r="F212" s="29">
        <v>11071</v>
      </c>
      <c r="G212" s="30">
        <v>75591</v>
      </c>
      <c r="H212" s="30">
        <v>25652</v>
      </c>
      <c r="I212" s="30">
        <v>19339</v>
      </c>
      <c r="J212" s="30">
        <v>0</v>
      </c>
      <c r="K212" s="30">
        <v>0</v>
      </c>
      <c r="L212" s="30">
        <v>10871</v>
      </c>
      <c r="M212" s="30">
        <v>17980</v>
      </c>
      <c r="N212" s="30">
        <v>0</v>
      </c>
    </row>
    <row r="213" spans="1:14" ht="15" customHeight="1">
      <c r="A213" s="27">
        <v>610</v>
      </c>
      <c r="B213" s="24" t="s">
        <v>201</v>
      </c>
      <c r="C213" s="13">
        <v>5073305</v>
      </c>
      <c r="D213" s="11">
        <v>5794711</v>
      </c>
      <c r="E213" s="11">
        <v>98657</v>
      </c>
      <c r="F213" s="29">
        <v>11082</v>
      </c>
      <c r="G213" s="30">
        <v>6112</v>
      </c>
      <c r="H213" s="30">
        <v>0</v>
      </c>
      <c r="I213" s="30">
        <v>10517</v>
      </c>
      <c r="J213" s="30">
        <v>0</v>
      </c>
      <c r="K213" s="30">
        <v>0</v>
      </c>
      <c r="L213" s="30">
        <v>0</v>
      </c>
      <c r="M213" s="30">
        <v>19246</v>
      </c>
      <c r="N213" s="30">
        <v>0</v>
      </c>
    </row>
    <row r="214" spans="1:14" ht="15" customHeight="1">
      <c r="A214" s="27">
        <v>611</v>
      </c>
      <c r="B214" s="24" t="s">
        <v>202</v>
      </c>
      <c r="C214" s="13">
        <v>887681</v>
      </c>
      <c r="D214" s="28">
        <v>1119379</v>
      </c>
      <c r="E214" s="28">
        <v>11763</v>
      </c>
      <c r="F214" s="29">
        <v>184</v>
      </c>
      <c r="G214" s="30">
        <v>42614</v>
      </c>
      <c r="H214" s="30">
        <v>0</v>
      </c>
      <c r="I214" s="30">
        <v>0</v>
      </c>
      <c r="J214" s="30">
        <v>0</v>
      </c>
      <c r="K214" s="30">
        <v>0</v>
      </c>
      <c r="L214" s="30">
        <v>3773</v>
      </c>
      <c r="M214" s="30">
        <v>29723</v>
      </c>
      <c r="N214" s="30">
        <v>0</v>
      </c>
    </row>
    <row r="215" spans="1:14" ht="15" customHeight="1">
      <c r="A215" s="27">
        <v>613</v>
      </c>
      <c r="B215" s="24" t="s">
        <v>203</v>
      </c>
      <c r="C215" s="13">
        <v>4025292</v>
      </c>
      <c r="D215" s="28">
        <v>4399107</v>
      </c>
      <c r="E215" s="28">
        <v>56544</v>
      </c>
      <c r="F215" s="29">
        <v>6096</v>
      </c>
      <c r="G215" s="30">
        <v>23612</v>
      </c>
      <c r="H215" s="30">
        <v>69500</v>
      </c>
      <c r="I215" s="30">
        <v>21916</v>
      </c>
      <c r="J215" s="30">
        <v>0</v>
      </c>
      <c r="K215" s="30">
        <v>0</v>
      </c>
      <c r="L215" s="30">
        <v>4504</v>
      </c>
      <c r="M215" s="30">
        <v>9897</v>
      </c>
      <c r="N215" s="30">
        <v>0</v>
      </c>
    </row>
    <row r="216" spans="1:14" ht="15" customHeight="1">
      <c r="A216" s="27">
        <v>614</v>
      </c>
      <c r="B216" s="24" t="s">
        <v>204</v>
      </c>
      <c r="C216" s="13">
        <v>1197478</v>
      </c>
      <c r="D216" s="28">
        <v>1543031</v>
      </c>
      <c r="E216" s="28">
        <v>9394</v>
      </c>
      <c r="F216" s="29">
        <v>640</v>
      </c>
      <c r="G216" s="30">
        <v>0</v>
      </c>
      <c r="H216" s="30">
        <v>0</v>
      </c>
      <c r="I216" s="30">
        <v>13665</v>
      </c>
      <c r="J216" s="30">
        <v>0</v>
      </c>
      <c r="K216" s="30">
        <v>0</v>
      </c>
      <c r="L216" s="30">
        <v>847</v>
      </c>
      <c r="M216" s="30">
        <v>0</v>
      </c>
      <c r="N216" s="30">
        <v>0</v>
      </c>
    </row>
    <row r="217" spans="1:14" ht="15" customHeight="1">
      <c r="A217" s="27">
        <v>617</v>
      </c>
      <c r="B217" s="24" t="s">
        <v>205</v>
      </c>
      <c r="C217" s="13">
        <v>934720</v>
      </c>
      <c r="D217" s="28">
        <v>823423</v>
      </c>
      <c r="E217" s="28">
        <v>5312</v>
      </c>
      <c r="F217" s="29">
        <v>0</v>
      </c>
      <c r="G217" s="30">
        <v>0</v>
      </c>
      <c r="H217" s="30">
        <v>0</v>
      </c>
      <c r="I217" s="30">
        <v>1260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</row>
    <row r="218" spans="1:14" ht="15" customHeight="1">
      <c r="A218" s="27">
        <v>620</v>
      </c>
      <c r="B218" s="24" t="s">
        <v>206</v>
      </c>
      <c r="C218" s="13">
        <v>3420322</v>
      </c>
      <c r="D218" s="28">
        <v>3597364</v>
      </c>
      <c r="E218" s="28">
        <v>84222</v>
      </c>
      <c r="F218" s="29">
        <v>2059</v>
      </c>
      <c r="G218" s="30">
        <v>19928</v>
      </c>
      <c r="H218" s="30">
        <v>0</v>
      </c>
      <c r="I218" s="30">
        <v>14506</v>
      </c>
      <c r="J218" s="30">
        <v>0</v>
      </c>
      <c r="K218" s="30">
        <v>0</v>
      </c>
      <c r="L218" s="30">
        <v>0</v>
      </c>
      <c r="M218" s="30">
        <v>7332</v>
      </c>
      <c r="N218" s="30">
        <v>0</v>
      </c>
    </row>
    <row r="219" spans="1:14" ht="15" customHeight="1">
      <c r="A219" s="27">
        <v>622</v>
      </c>
      <c r="B219" s="24" t="s">
        <v>207</v>
      </c>
      <c r="C219" s="13">
        <v>34403252</v>
      </c>
      <c r="D219" s="28">
        <v>33418898</v>
      </c>
      <c r="E219" s="28">
        <v>597061</v>
      </c>
      <c r="F219" s="29">
        <v>4463</v>
      </c>
      <c r="G219" s="30">
        <v>58209</v>
      </c>
      <c r="H219" s="30">
        <v>0</v>
      </c>
      <c r="I219" s="30">
        <v>24814</v>
      </c>
      <c r="J219" s="30">
        <v>0</v>
      </c>
      <c r="K219" s="30">
        <v>0</v>
      </c>
      <c r="L219" s="30">
        <v>11963</v>
      </c>
      <c r="M219" s="30">
        <v>41043</v>
      </c>
      <c r="N219" s="30">
        <v>0</v>
      </c>
    </row>
    <row r="220" spans="1:14" ht="15" customHeight="1">
      <c r="A220" s="27">
        <v>626</v>
      </c>
      <c r="B220" s="24" t="s">
        <v>208</v>
      </c>
      <c r="C220" s="13">
        <v>4236523</v>
      </c>
      <c r="D220" s="28">
        <v>4665938</v>
      </c>
      <c r="E220" s="28">
        <v>132624</v>
      </c>
      <c r="F220" s="29">
        <v>16064</v>
      </c>
      <c r="G220" s="30">
        <v>83220</v>
      </c>
      <c r="H220" s="30">
        <v>0</v>
      </c>
      <c r="I220" s="30">
        <v>23393</v>
      </c>
      <c r="J220" s="30">
        <v>0</v>
      </c>
      <c r="K220" s="30">
        <v>0</v>
      </c>
      <c r="L220" s="30">
        <v>3599</v>
      </c>
      <c r="M220" s="30">
        <v>582</v>
      </c>
      <c r="N220" s="30">
        <v>0</v>
      </c>
    </row>
    <row r="221" spans="1:14" ht="15" customHeight="1">
      <c r="A221" s="27">
        <v>627</v>
      </c>
      <c r="B221" s="24" t="s">
        <v>209</v>
      </c>
      <c r="C221" s="13">
        <v>3733300</v>
      </c>
      <c r="D221" s="28">
        <v>4126419</v>
      </c>
      <c r="E221" s="28">
        <v>102741</v>
      </c>
      <c r="F221" s="29">
        <v>218</v>
      </c>
      <c r="G221" s="30">
        <v>2051</v>
      </c>
      <c r="H221" s="30">
        <v>0</v>
      </c>
      <c r="I221" s="30">
        <v>3027</v>
      </c>
      <c r="J221" s="30">
        <v>0</v>
      </c>
      <c r="K221" s="30">
        <v>0</v>
      </c>
      <c r="L221" s="30">
        <v>0</v>
      </c>
      <c r="M221" s="30">
        <v>47399</v>
      </c>
      <c r="N221" s="30">
        <v>0</v>
      </c>
    </row>
    <row r="222" spans="1:14" ht="15" customHeight="1">
      <c r="A222" s="27">
        <v>629</v>
      </c>
      <c r="B222" s="24" t="s">
        <v>210</v>
      </c>
      <c r="C222" s="13">
        <v>4453529</v>
      </c>
      <c r="D222" s="28">
        <v>5254554</v>
      </c>
      <c r="E222" s="28">
        <v>109485</v>
      </c>
      <c r="F222" s="29">
        <v>14115</v>
      </c>
      <c r="G222" s="30">
        <v>69770</v>
      </c>
      <c r="H222" s="30">
        <v>1100</v>
      </c>
      <c r="I222" s="30">
        <v>31515</v>
      </c>
      <c r="J222" s="30">
        <v>0</v>
      </c>
      <c r="K222" s="30">
        <v>0</v>
      </c>
      <c r="L222" s="30">
        <v>2742</v>
      </c>
      <c r="M222" s="30">
        <v>2064</v>
      </c>
      <c r="N222" s="30">
        <v>0</v>
      </c>
    </row>
    <row r="223" spans="1:14" ht="15" customHeight="1">
      <c r="A223" s="27">
        <v>632</v>
      </c>
      <c r="B223" s="24" t="s">
        <v>211</v>
      </c>
      <c r="C223" s="13">
        <v>6783489</v>
      </c>
      <c r="D223" s="28">
        <v>7152449</v>
      </c>
      <c r="E223" s="28">
        <v>155639</v>
      </c>
      <c r="F223" s="29">
        <v>3664</v>
      </c>
      <c r="G223" s="30">
        <v>102797</v>
      </c>
      <c r="H223" s="30">
        <v>26600</v>
      </c>
      <c r="I223" s="30">
        <v>9049</v>
      </c>
      <c r="J223" s="30">
        <v>0</v>
      </c>
      <c r="K223" s="30">
        <v>0</v>
      </c>
      <c r="L223" s="30">
        <v>23336</v>
      </c>
      <c r="M223" s="30">
        <v>35141</v>
      </c>
      <c r="N223" s="30">
        <v>0</v>
      </c>
    </row>
    <row r="224" spans="1:14" ht="15" customHeight="1">
      <c r="A224" s="27">
        <v>637</v>
      </c>
      <c r="B224" s="24" t="s">
        <v>212</v>
      </c>
      <c r="C224" s="13">
        <v>47971933</v>
      </c>
      <c r="D224" s="28">
        <v>41415474</v>
      </c>
      <c r="E224" s="28">
        <v>203135</v>
      </c>
      <c r="F224" s="29">
        <v>8267</v>
      </c>
      <c r="G224" s="30">
        <v>23846</v>
      </c>
      <c r="H224" s="30">
        <v>38000</v>
      </c>
      <c r="I224" s="30">
        <v>60549</v>
      </c>
      <c r="J224" s="30">
        <v>0</v>
      </c>
      <c r="K224" s="30">
        <v>0</v>
      </c>
      <c r="L224" s="30">
        <v>0</v>
      </c>
      <c r="M224" s="30">
        <v>6393</v>
      </c>
      <c r="N224" s="30">
        <v>0</v>
      </c>
    </row>
    <row r="225" spans="1:14" ht="15" customHeight="1">
      <c r="A225" s="27">
        <v>638</v>
      </c>
      <c r="B225" s="24" t="s">
        <v>213</v>
      </c>
      <c r="C225" s="13">
        <v>812862</v>
      </c>
      <c r="D225" s="28">
        <v>853426</v>
      </c>
      <c r="E225" s="28">
        <v>5861</v>
      </c>
      <c r="F225" s="29">
        <v>2967</v>
      </c>
      <c r="G225" s="30">
        <v>0</v>
      </c>
      <c r="H225" s="30">
        <v>0</v>
      </c>
      <c r="I225" s="30">
        <v>4940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</row>
    <row r="226" spans="1:14" ht="15" customHeight="1">
      <c r="A226" s="27">
        <v>642</v>
      </c>
      <c r="B226" s="24" t="s">
        <v>214</v>
      </c>
      <c r="C226" s="13">
        <v>14129258</v>
      </c>
      <c r="D226" s="28">
        <v>14143124</v>
      </c>
      <c r="E226" s="28">
        <v>339140</v>
      </c>
      <c r="F226" s="29">
        <v>7206</v>
      </c>
      <c r="G226" s="30">
        <v>40595</v>
      </c>
      <c r="H226" s="30">
        <v>0</v>
      </c>
      <c r="I226" s="30">
        <v>8831</v>
      </c>
      <c r="J226" s="30">
        <v>0</v>
      </c>
      <c r="K226" s="30">
        <v>0</v>
      </c>
      <c r="L226" s="30">
        <v>21623</v>
      </c>
      <c r="M226" s="30">
        <v>9576</v>
      </c>
      <c r="N226" s="30">
        <v>0</v>
      </c>
    </row>
    <row r="227" spans="1:14" ht="15" customHeight="1">
      <c r="A227" s="27">
        <v>654</v>
      </c>
      <c r="B227" s="24" t="s">
        <v>215</v>
      </c>
      <c r="C227" s="13">
        <v>2815940</v>
      </c>
      <c r="D227" s="28">
        <v>2843563</v>
      </c>
      <c r="E227" s="28">
        <v>118873</v>
      </c>
      <c r="F227" s="29">
        <v>14881</v>
      </c>
      <c r="G227" s="30">
        <v>35381</v>
      </c>
      <c r="H227" s="30">
        <v>36691</v>
      </c>
      <c r="I227" s="30">
        <v>22835</v>
      </c>
      <c r="J227" s="30">
        <v>0</v>
      </c>
      <c r="K227" s="30">
        <v>0</v>
      </c>
      <c r="L227" s="30">
        <v>16439</v>
      </c>
      <c r="M227" s="30">
        <v>97865</v>
      </c>
      <c r="N227" s="30">
        <v>0</v>
      </c>
    </row>
    <row r="228" spans="1:14" ht="15" customHeight="1">
      <c r="A228" s="27">
        <v>664</v>
      </c>
      <c r="B228" s="24" t="s">
        <v>216</v>
      </c>
      <c r="C228" s="13">
        <v>8972892</v>
      </c>
      <c r="D228" s="28">
        <v>9792176</v>
      </c>
      <c r="E228" s="28">
        <v>310552</v>
      </c>
      <c r="F228" s="29">
        <v>7556</v>
      </c>
      <c r="G228" s="30">
        <v>187969</v>
      </c>
      <c r="H228" s="30">
        <v>295700</v>
      </c>
      <c r="I228" s="30">
        <v>66166</v>
      </c>
      <c r="J228" s="30">
        <v>0</v>
      </c>
      <c r="K228" s="30">
        <v>0</v>
      </c>
      <c r="L228" s="30">
        <v>45098</v>
      </c>
      <c r="M228" s="30">
        <v>113336</v>
      </c>
      <c r="N228" s="30">
        <v>0</v>
      </c>
    </row>
    <row r="229" spans="1:14" ht="15" customHeight="1">
      <c r="A229" s="27">
        <v>668</v>
      </c>
      <c r="B229" s="24" t="s">
        <v>217</v>
      </c>
      <c r="C229" s="13">
        <v>2648412</v>
      </c>
      <c r="D229" s="28">
        <v>3299734</v>
      </c>
      <c r="E229" s="28">
        <v>51085</v>
      </c>
      <c r="F229" s="29">
        <v>8741</v>
      </c>
      <c r="G229" s="30">
        <v>72106</v>
      </c>
      <c r="H229" s="30">
        <v>104051</v>
      </c>
      <c r="I229" s="30">
        <v>28454</v>
      </c>
      <c r="J229" s="30">
        <v>0</v>
      </c>
      <c r="K229" s="30">
        <v>0</v>
      </c>
      <c r="L229" s="30">
        <v>27178</v>
      </c>
      <c r="M229" s="30">
        <v>97535</v>
      </c>
      <c r="N229" s="30">
        <v>0</v>
      </c>
    </row>
    <row r="230" spans="1:14" ht="15" customHeight="1">
      <c r="A230" s="27">
        <v>677</v>
      </c>
      <c r="B230" s="24" t="s">
        <v>218</v>
      </c>
      <c r="C230" s="13">
        <v>4371253</v>
      </c>
      <c r="D230" s="28">
        <v>4262090</v>
      </c>
      <c r="E230" s="28">
        <v>82036</v>
      </c>
      <c r="F230" s="29">
        <v>8777</v>
      </c>
      <c r="G230" s="30">
        <v>333</v>
      </c>
      <c r="H230" s="30">
        <v>23000</v>
      </c>
      <c r="I230" s="30">
        <v>16332</v>
      </c>
      <c r="J230" s="30">
        <v>0</v>
      </c>
      <c r="K230" s="30">
        <v>0</v>
      </c>
      <c r="L230" s="30">
        <v>4857</v>
      </c>
      <c r="M230" s="30">
        <v>15737</v>
      </c>
      <c r="N230" s="30">
        <v>0</v>
      </c>
    </row>
    <row r="231" spans="1:14" ht="15" customHeight="1">
      <c r="A231" s="27">
        <v>678</v>
      </c>
      <c r="B231" s="24" t="s">
        <v>219</v>
      </c>
      <c r="C231" s="13">
        <v>843466</v>
      </c>
      <c r="D231" s="28">
        <v>1162356</v>
      </c>
      <c r="E231" s="28">
        <v>26287</v>
      </c>
      <c r="F231" s="29">
        <v>1016</v>
      </c>
      <c r="G231" s="30">
        <v>11790</v>
      </c>
      <c r="H231" s="30">
        <v>8000</v>
      </c>
      <c r="I231" s="30">
        <v>25463</v>
      </c>
      <c r="J231" s="30">
        <v>0</v>
      </c>
      <c r="K231" s="30">
        <v>0</v>
      </c>
      <c r="L231" s="30">
        <v>1404</v>
      </c>
      <c r="M231" s="30">
        <v>2509</v>
      </c>
      <c r="N231" s="30">
        <v>0</v>
      </c>
    </row>
    <row r="232" spans="1:14" ht="15" customHeight="1">
      <c r="A232" s="27">
        <v>687</v>
      </c>
      <c r="B232" s="24" t="s">
        <v>220</v>
      </c>
      <c r="C232" s="13">
        <v>16775920</v>
      </c>
      <c r="D232" s="28">
        <v>17689028</v>
      </c>
      <c r="E232" s="28">
        <v>335000</v>
      </c>
      <c r="F232" s="29">
        <v>7683</v>
      </c>
      <c r="G232" s="30">
        <v>91800</v>
      </c>
      <c r="H232" s="30">
        <v>91845</v>
      </c>
      <c r="I232" s="30">
        <v>45280</v>
      </c>
      <c r="J232" s="30">
        <v>0</v>
      </c>
      <c r="K232" s="30">
        <v>0</v>
      </c>
      <c r="L232" s="30">
        <v>35173</v>
      </c>
      <c r="M232" s="30">
        <v>52993</v>
      </c>
      <c r="N232" s="30">
        <v>0</v>
      </c>
    </row>
    <row r="233" spans="1:14" ht="15" customHeight="1">
      <c r="A233" s="27">
        <v>689</v>
      </c>
      <c r="B233" s="24" t="s">
        <v>221</v>
      </c>
      <c r="C233" s="13">
        <v>911054</v>
      </c>
      <c r="D233" s="28">
        <v>1170480</v>
      </c>
      <c r="E233" s="28">
        <v>37445</v>
      </c>
      <c r="F233" s="29">
        <v>1146</v>
      </c>
      <c r="G233" s="30">
        <v>11675</v>
      </c>
      <c r="H233" s="30">
        <v>0</v>
      </c>
      <c r="I233" s="30">
        <v>0</v>
      </c>
      <c r="J233" s="30">
        <v>0</v>
      </c>
      <c r="K233" s="30">
        <v>0</v>
      </c>
      <c r="L233" s="30">
        <v>96</v>
      </c>
      <c r="M233" s="30">
        <v>2869</v>
      </c>
      <c r="N233" s="30">
        <v>0</v>
      </c>
    </row>
    <row r="234" spans="1:14" ht="15" customHeight="1">
      <c r="A234" s="27">
        <v>703</v>
      </c>
      <c r="B234" s="24" t="s">
        <v>222</v>
      </c>
      <c r="C234" s="13">
        <v>2811584</v>
      </c>
      <c r="D234" s="28">
        <v>2680737</v>
      </c>
      <c r="E234" s="28">
        <v>63369</v>
      </c>
      <c r="F234" s="29">
        <v>1976</v>
      </c>
      <c r="G234" s="30">
        <v>51422</v>
      </c>
      <c r="H234" s="30">
        <v>0</v>
      </c>
      <c r="I234" s="30">
        <v>18740</v>
      </c>
      <c r="J234" s="30">
        <v>0</v>
      </c>
      <c r="K234" s="30">
        <v>0</v>
      </c>
      <c r="L234" s="30">
        <v>26288</v>
      </c>
      <c r="M234" s="30">
        <v>56451</v>
      </c>
      <c r="N234" s="30">
        <v>0</v>
      </c>
    </row>
    <row r="235" spans="1:14" ht="15" customHeight="1">
      <c r="A235" s="27">
        <v>707</v>
      </c>
      <c r="B235" s="24" t="s">
        <v>223</v>
      </c>
      <c r="C235" s="13">
        <v>961032</v>
      </c>
      <c r="D235" s="28">
        <v>1089364</v>
      </c>
      <c r="E235" s="28">
        <v>30970</v>
      </c>
      <c r="F235" s="29">
        <v>2903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0">
        <v>975</v>
      </c>
      <c r="M235" s="30">
        <v>0</v>
      </c>
      <c r="N235" s="30">
        <v>0</v>
      </c>
    </row>
    <row r="236" spans="1:14" ht="15" customHeight="1">
      <c r="A236" s="27">
        <v>715</v>
      </c>
      <c r="B236" s="24" t="s">
        <v>224</v>
      </c>
      <c r="C236" s="13">
        <v>13872775</v>
      </c>
      <c r="D236" s="28">
        <v>14358468</v>
      </c>
      <c r="E236" s="28">
        <v>352486</v>
      </c>
      <c r="F236" s="29">
        <v>3596</v>
      </c>
      <c r="G236" s="30">
        <v>23683</v>
      </c>
      <c r="H236" s="30">
        <v>19800</v>
      </c>
      <c r="I236" s="30">
        <v>42766</v>
      </c>
      <c r="J236" s="30">
        <v>0</v>
      </c>
      <c r="K236" s="30">
        <v>0</v>
      </c>
      <c r="L236" s="30">
        <v>4009</v>
      </c>
      <c r="M236" s="30">
        <v>26768</v>
      </c>
      <c r="N236" s="30">
        <v>0</v>
      </c>
    </row>
    <row r="237" spans="1:14" ht="15" customHeight="1">
      <c r="A237" s="27">
        <v>716</v>
      </c>
      <c r="B237" s="24" t="s">
        <v>225</v>
      </c>
      <c r="C237" s="13">
        <v>3648174</v>
      </c>
      <c r="D237" s="28">
        <v>4395401</v>
      </c>
      <c r="E237" s="28">
        <v>62714</v>
      </c>
      <c r="F237" s="29">
        <v>5530</v>
      </c>
      <c r="G237" s="30">
        <v>20347</v>
      </c>
      <c r="H237" s="30">
        <v>130000</v>
      </c>
      <c r="I237" s="30">
        <v>26424</v>
      </c>
      <c r="J237" s="30">
        <v>0</v>
      </c>
      <c r="K237" s="30">
        <v>0</v>
      </c>
      <c r="L237" s="30">
        <v>460</v>
      </c>
      <c r="M237" s="30">
        <v>82726</v>
      </c>
      <c r="N237" s="30">
        <v>0</v>
      </c>
    </row>
    <row r="238" spans="1:14" ht="15" customHeight="1">
      <c r="A238" s="27">
        <v>717</v>
      </c>
      <c r="B238" s="24" t="s">
        <v>226</v>
      </c>
      <c r="C238" s="13">
        <v>2240319</v>
      </c>
      <c r="D238" s="28">
        <v>2504650</v>
      </c>
      <c r="E238" s="28">
        <v>90772</v>
      </c>
      <c r="F238" s="29">
        <v>12981</v>
      </c>
      <c r="G238" s="30">
        <v>9561</v>
      </c>
      <c r="H238" s="30">
        <v>6500</v>
      </c>
      <c r="I238" s="30">
        <v>18857</v>
      </c>
      <c r="J238" s="30">
        <v>0</v>
      </c>
      <c r="K238" s="30">
        <v>0</v>
      </c>
      <c r="L238" s="30">
        <v>5916</v>
      </c>
      <c r="M238" s="30">
        <v>22344</v>
      </c>
      <c r="N238" s="30">
        <v>0</v>
      </c>
    </row>
    <row r="239" spans="1:14" ht="15" customHeight="1">
      <c r="A239" s="27">
        <v>718</v>
      </c>
      <c r="B239" s="24" t="s">
        <v>227</v>
      </c>
      <c r="C239" s="13">
        <v>22870564</v>
      </c>
      <c r="D239" s="28">
        <v>26671082</v>
      </c>
      <c r="E239" s="28">
        <v>364538</v>
      </c>
      <c r="F239" s="29">
        <v>16328</v>
      </c>
      <c r="G239" s="30">
        <v>85592</v>
      </c>
      <c r="H239" s="30">
        <v>10000</v>
      </c>
      <c r="I239" s="30">
        <v>52010</v>
      </c>
      <c r="J239" s="30">
        <v>0</v>
      </c>
      <c r="K239" s="30">
        <v>0</v>
      </c>
      <c r="L239" s="30">
        <v>33553</v>
      </c>
      <c r="M239" s="30">
        <v>36862</v>
      </c>
      <c r="N239" s="30">
        <v>0</v>
      </c>
    </row>
    <row r="240" spans="1:14" ht="15" customHeight="1">
      <c r="A240" s="27">
        <v>733</v>
      </c>
      <c r="B240" s="24" t="s">
        <v>228</v>
      </c>
      <c r="C240" s="13">
        <v>1167431</v>
      </c>
      <c r="D240" s="28">
        <v>1341021</v>
      </c>
      <c r="E240" s="28">
        <v>126020</v>
      </c>
      <c r="F240" s="29">
        <v>0</v>
      </c>
      <c r="G240" s="30">
        <v>0</v>
      </c>
      <c r="H240" s="30">
        <v>0</v>
      </c>
      <c r="I240" s="30">
        <v>7500</v>
      </c>
      <c r="J240" s="30">
        <v>0</v>
      </c>
      <c r="K240" s="30">
        <v>0</v>
      </c>
      <c r="L240" s="30">
        <v>0</v>
      </c>
      <c r="M240" s="30">
        <v>181</v>
      </c>
      <c r="N240" s="30">
        <v>0</v>
      </c>
    </row>
    <row r="241" spans="1:14" ht="15" customHeight="1">
      <c r="A241" s="27">
        <v>736</v>
      </c>
      <c r="B241" s="24" t="s">
        <v>229</v>
      </c>
      <c r="C241" s="13">
        <v>5296893</v>
      </c>
      <c r="D241" s="28">
        <v>5754933</v>
      </c>
      <c r="E241" s="28">
        <v>51008</v>
      </c>
      <c r="F241" s="29">
        <v>13658</v>
      </c>
      <c r="G241" s="30">
        <v>74642</v>
      </c>
      <c r="H241" s="30">
        <v>0</v>
      </c>
      <c r="I241" s="30">
        <v>12921</v>
      </c>
      <c r="J241" s="30">
        <v>0</v>
      </c>
      <c r="K241" s="30">
        <v>0</v>
      </c>
      <c r="L241" s="30">
        <v>2177</v>
      </c>
      <c r="M241" s="30">
        <v>36425</v>
      </c>
      <c r="N241" s="30">
        <v>0</v>
      </c>
    </row>
    <row r="242" spans="1:14" ht="15" customHeight="1">
      <c r="A242" s="27">
        <v>737</v>
      </c>
      <c r="B242" s="24" t="s">
        <v>230</v>
      </c>
      <c r="C242" s="13">
        <v>7518337</v>
      </c>
      <c r="D242" s="28">
        <v>7746564</v>
      </c>
      <c r="E242" s="28">
        <v>250136</v>
      </c>
      <c r="F242" s="29">
        <v>12971</v>
      </c>
      <c r="G242" s="30">
        <v>85269</v>
      </c>
      <c r="H242" s="30">
        <v>32000</v>
      </c>
      <c r="I242" s="30">
        <v>21275</v>
      </c>
      <c r="J242" s="30">
        <v>0</v>
      </c>
      <c r="K242" s="30">
        <v>0</v>
      </c>
      <c r="L242" s="30">
        <v>28312</v>
      </c>
      <c r="M242" s="30">
        <v>29077</v>
      </c>
      <c r="N242" s="30">
        <v>0</v>
      </c>
    </row>
    <row r="243" spans="1:14" ht="15" customHeight="1">
      <c r="A243" s="27">
        <v>738</v>
      </c>
      <c r="B243" s="24" t="s">
        <v>231</v>
      </c>
      <c r="C243" s="13">
        <v>1026133</v>
      </c>
      <c r="D243" s="28">
        <v>1267759</v>
      </c>
      <c r="E243" s="28">
        <v>1804</v>
      </c>
      <c r="F243" s="29">
        <v>5306</v>
      </c>
      <c r="G243" s="30">
        <v>4582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13858</v>
      </c>
      <c r="N243" s="30">
        <v>0</v>
      </c>
    </row>
    <row r="244" spans="1:14" ht="15" customHeight="1">
      <c r="A244" s="27">
        <v>743</v>
      </c>
      <c r="B244" s="24" t="s">
        <v>232</v>
      </c>
      <c r="C244" s="13">
        <v>2497520</v>
      </c>
      <c r="D244" s="28">
        <v>2623381</v>
      </c>
      <c r="E244" s="28">
        <v>36465</v>
      </c>
      <c r="F244" s="29">
        <v>425</v>
      </c>
      <c r="G244" s="30">
        <v>15316</v>
      </c>
      <c r="H244" s="30">
        <v>0</v>
      </c>
      <c r="I244" s="30">
        <v>0</v>
      </c>
      <c r="J244" s="30">
        <v>0</v>
      </c>
      <c r="K244" s="30">
        <v>0</v>
      </c>
      <c r="L244" s="30">
        <v>6946</v>
      </c>
      <c r="M244" s="30">
        <v>100039</v>
      </c>
      <c r="N244" s="30">
        <v>0</v>
      </c>
    </row>
    <row r="245" spans="1:14" ht="15" customHeight="1">
      <c r="A245" s="27">
        <v>744</v>
      </c>
      <c r="B245" s="24" t="s">
        <v>233</v>
      </c>
      <c r="C245" s="13">
        <v>878152</v>
      </c>
      <c r="D245" s="28">
        <v>858807</v>
      </c>
      <c r="E245" s="28">
        <v>0</v>
      </c>
      <c r="F245" s="29">
        <v>210</v>
      </c>
      <c r="G245" s="30">
        <v>0</v>
      </c>
      <c r="H245" s="30">
        <v>10986</v>
      </c>
      <c r="I245" s="30">
        <v>0</v>
      </c>
      <c r="J245" s="30">
        <v>0</v>
      </c>
      <c r="K245" s="30">
        <v>0</v>
      </c>
      <c r="L245" s="30">
        <v>3655</v>
      </c>
      <c r="M245" s="30">
        <v>15256</v>
      </c>
      <c r="N245" s="30">
        <v>0</v>
      </c>
    </row>
    <row r="246" spans="1:14" ht="15" customHeight="1">
      <c r="A246" s="27">
        <v>748</v>
      </c>
      <c r="B246" s="24" t="s">
        <v>234</v>
      </c>
      <c r="C246" s="13">
        <v>21135650</v>
      </c>
      <c r="D246" s="28">
        <v>24457702</v>
      </c>
      <c r="E246" s="28">
        <v>555638</v>
      </c>
      <c r="F246" s="29">
        <v>10448</v>
      </c>
      <c r="G246" s="30">
        <v>81612</v>
      </c>
      <c r="H246" s="30">
        <v>160000</v>
      </c>
      <c r="I246" s="30">
        <v>105196</v>
      </c>
      <c r="J246" s="30">
        <v>0</v>
      </c>
      <c r="K246" s="30">
        <v>0</v>
      </c>
      <c r="L246" s="30">
        <v>13073</v>
      </c>
      <c r="M246" s="30">
        <v>35972</v>
      </c>
      <c r="N246" s="30">
        <v>0</v>
      </c>
    </row>
    <row r="247" spans="1:14" ht="15" customHeight="1">
      <c r="A247" s="27">
        <v>753</v>
      </c>
      <c r="B247" s="24" t="s">
        <v>235</v>
      </c>
      <c r="C247" s="13">
        <v>4945122</v>
      </c>
      <c r="D247" s="28">
        <v>5604063</v>
      </c>
      <c r="E247" s="28">
        <v>146745</v>
      </c>
      <c r="F247" s="29">
        <v>698</v>
      </c>
      <c r="G247" s="30">
        <v>5849</v>
      </c>
      <c r="H247" s="30">
        <v>0</v>
      </c>
      <c r="I247" s="30">
        <v>11700</v>
      </c>
      <c r="J247" s="30">
        <v>0</v>
      </c>
      <c r="K247" s="30">
        <v>0</v>
      </c>
      <c r="L247" s="30">
        <v>2893</v>
      </c>
      <c r="M247" s="30">
        <v>17208</v>
      </c>
      <c r="N247" s="30">
        <v>0</v>
      </c>
    </row>
    <row r="248" spans="1:14" ht="15" customHeight="1">
      <c r="A248" s="27">
        <v>755</v>
      </c>
      <c r="B248" s="24" t="s">
        <v>236</v>
      </c>
      <c r="C248" s="13">
        <v>991425</v>
      </c>
      <c r="D248" s="28">
        <v>1117571</v>
      </c>
      <c r="E248" s="28">
        <v>16086</v>
      </c>
      <c r="F248" s="29">
        <v>925</v>
      </c>
      <c r="G248" s="30">
        <v>6627</v>
      </c>
      <c r="H248" s="30">
        <v>86200</v>
      </c>
      <c r="I248" s="30">
        <v>4074</v>
      </c>
      <c r="J248" s="30">
        <v>0</v>
      </c>
      <c r="K248" s="30">
        <v>0</v>
      </c>
      <c r="L248" s="30">
        <v>0</v>
      </c>
      <c r="M248" s="30">
        <v>29213</v>
      </c>
      <c r="N248" s="30">
        <v>0</v>
      </c>
    </row>
    <row r="249" spans="1:14" ht="15" customHeight="1">
      <c r="A249" s="27">
        <v>756</v>
      </c>
      <c r="B249" s="24" t="s">
        <v>237</v>
      </c>
      <c r="C249" s="13">
        <v>3730128</v>
      </c>
      <c r="D249" s="28">
        <v>4200079</v>
      </c>
      <c r="E249" s="28">
        <v>50530</v>
      </c>
      <c r="F249" s="29">
        <v>14756</v>
      </c>
      <c r="G249" s="30">
        <v>75136</v>
      </c>
      <c r="H249" s="30">
        <v>92082</v>
      </c>
      <c r="I249" s="30">
        <v>29780</v>
      </c>
      <c r="J249" s="30">
        <v>0</v>
      </c>
      <c r="K249" s="30">
        <v>0</v>
      </c>
      <c r="L249" s="30">
        <v>790</v>
      </c>
      <c r="M249" s="30">
        <v>108512</v>
      </c>
      <c r="N249" s="30">
        <v>0</v>
      </c>
    </row>
    <row r="250" spans="1:14" ht="15" customHeight="1">
      <c r="A250" s="27">
        <v>757</v>
      </c>
      <c r="B250" s="24" t="s">
        <v>238</v>
      </c>
      <c r="C250" s="13">
        <v>5126270</v>
      </c>
      <c r="D250" s="28">
        <v>5484390</v>
      </c>
      <c r="E250" s="28">
        <v>73926</v>
      </c>
      <c r="F250" s="29">
        <v>2893</v>
      </c>
      <c r="G250" s="30">
        <v>20262</v>
      </c>
      <c r="H250" s="30">
        <v>26500</v>
      </c>
      <c r="I250" s="30">
        <v>36163</v>
      </c>
      <c r="J250" s="30">
        <v>0</v>
      </c>
      <c r="K250" s="30">
        <v>0</v>
      </c>
      <c r="L250" s="30">
        <v>3146</v>
      </c>
      <c r="M250" s="30">
        <v>18843</v>
      </c>
      <c r="N250" s="30">
        <v>0</v>
      </c>
    </row>
    <row r="251" spans="1:14" ht="15" customHeight="1">
      <c r="A251" s="27">
        <v>758</v>
      </c>
      <c r="B251" s="24" t="s">
        <v>239</v>
      </c>
      <c r="C251" s="13">
        <v>58603168</v>
      </c>
      <c r="D251" s="28">
        <v>64820743</v>
      </c>
      <c r="E251" s="28">
        <v>1607883</v>
      </c>
      <c r="F251" s="29">
        <v>42731</v>
      </c>
      <c r="G251" s="30">
        <v>0</v>
      </c>
      <c r="H251" s="30">
        <v>148702</v>
      </c>
      <c r="I251" s="30">
        <v>77765</v>
      </c>
      <c r="J251" s="30">
        <v>0</v>
      </c>
      <c r="K251" s="30">
        <v>0</v>
      </c>
      <c r="L251" s="30">
        <v>0</v>
      </c>
      <c r="M251" s="30">
        <v>156154</v>
      </c>
      <c r="N251" s="30">
        <v>0</v>
      </c>
    </row>
    <row r="252" spans="1:14" ht="15" customHeight="1">
      <c r="A252" s="27">
        <v>762</v>
      </c>
      <c r="B252" s="24" t="s">
        <v>240</v>
      </c>
      <c r="C252" s="13">
        <v>4924753</v>
      </c>
      <c r="D252" s="28">
        <v>5302557</v>
      </c>
      <c r="E252" s="28">
        <v>139642</v>
      </c>
      <c r="F252" s="29">
        <v>4703</v>
      </c>
      <c r="G252" s="30">
        <v>9407</v>
      </c>
      <c r="H252" s="30">
        <v>96745</v>
      </c>
      <c r="I252" s="30">
        <v>21762</v>
      </c>
      <c r="J252" s="30">
        <v>0</v>
      </c>
      <c r="K252" s="30">
        <v>0</v>
      </c>
      <c r="L252" s="30">
        <v>7191</v>
      </c>
      <c r="M252" s="30">
        <v>152627</v>
      </c>
      <c r="N252" s="30">
        <v>0</v>
      </c>
    </row>
    <row r="253" spans="1:14" ht="15" customHeight="1">
      <c r="A253" s="27">
        <v>765</v>
      </c>
      <c r="B253" s="24" t="s">
        <v>241</v>
      </c>
      <c r="C253" s="13">
        <v>6270226</v>
      </c>
      <c r="D253" s="28">
        <v>6726518</v>
      </c>
      <c r="E253" s="28">
        <v>105378</v>
      </c>
      <c r="F253" s="29">
        <v>13781</v>
      </c>
      <c r="G253" s="30">
        <v>47658</v>
      </c>
      <c r="H253" s="30">
        <v>0</v>
      </c>
      <c r="I253" s="30">
        <v>14201</v>
      </c>
      <c r="J253" s="30">
        <v>0</v>
      </c>
      <c r="K253" s="30">
        <v>0</v>
      </c>
      <c r="L253" s="30">
        <v>18136</v>
      </c>
      <c r="M253" s="30">
        <v>44166</v>
      </c>
      <c r="N253" s="30">
        <v>0</v>
      </c>
    </row>
    <row r="254" spans="1:14" ht="15" customHeight="1">
      <c r="A254" s="27">
        <v>766</v>
      </c>
      <c r="B254" s="24" t="s">
        <v>242</v>
      </c>
      <c r="C254" s="13">
        <v>3748750</v>
      </c>
      <c r="D254" s="28">
        <v>3733331</v>
      </c>
      <c r="E254" s="28">
        <v>75912</v>
      </c>
      <c r="F254" s="29">
        <v>1094</v>
      </c>
      <c r="G254" s="30">
        <v>8905</v>
      </c>
      <c r="H254" s="30">
        <v>0</v>
      </c>
      <c r="I254" s="30">
        <v>0</v>
      </c>
      <c r="J254" s="30">
        <v>0</v>
      </c>
      <c r="K254" s="30">
        <v>5122</v>
      </c>
      <c r="L254" s="30">
        <v>74144</v>
      </c>
      <c r="M254" s="30">
        <v>0</v>
      </c>
      <c r="N254" s="30">
        <v>0</v>
      </c>
    </row>
    <row r="255" spans="1:14" ht="15" customHeight="1">
      <c r="A255" s="27">
        <v>770</v>
      </c>
      <c r="B255" s="24" t="s">
        <v>243</v>
      </c>
      <c r="C255" s="13">
        <v>1462200</v>
      </c>
      <c r="D255" s="28">
        <v>1660929</v>
      </c>
      <c r="E255" s="28">
        <v>33097</v>
      </c>
      <c r="F255" s="29">
        <v>11701</v>
      </c>
      <c r="G255" s="30">
        <v>9556</v>
      </c>
      <c r="H255" s="30">
        <v>100000</v>
      </c>
      <c r="I255" s="30">
        <v>13495</v>
      </c>
      <c r="J255" s="30">
        <v>0</v>
      </c>
      <c r="K255" s="30">
        <v>0</v>
      </c>
      <c r="L255" s="30">
        <v>13819</v>
      </c>
      <c r="M255" s="30">
        <v>103368</v>
      </c>
      <c r="N255" s="30">
        <v>0</v>
      </c>
    </row>
    <row r="256" spans="1:14" ht="15" customHeight="1">
      <c r="A256" s="27">
        <v>772</v>
      </c>
      <c r="B256" s="24" t="s">
        <v>244</v>
      </c>
      <c r="C256" s="13">
        <v>97830620</v>
      </c>
      <c r="D256" s="28">
        <v>94808621</v>
      </c>
      <c r="E256" s="28">
        <v>1709990</v>
      </c>
      <c r="F256" s="29">
        <v>259820</v>
      </c>
      <c r="G256" s="30">
        <v>821356</v>
      </c>
      <c r="H256" s="30">
        <v>411798</v>
      </c>
      <c r="I256" s="30">
        <v>0</v>
      </c>
      <c r="J256" s="30">
        <v>0</v>
      </c>
      <c r="K256" s="30">
        <v>0</v>
      </c>
      <c r="L256" s="30">
        <v>218608</v>
      </c>
      <c r="M256" s="30">
        <v>721280</v>
      </c>
      <c r="N256" s="30">
        <v>0</v>
      </c>
    </row>
    <row r="257" spans="1:14" ht="15" customHeight="1">
      <c r="A257" s="27">
        <v>777</v>
      </c>
      <c r="B257" s="24" t="s">
        <v>245</v>
      </c>
      <c r="C257" s="13">
        <v>7798280</v>
      </c>
      <c r="D257" s="28">
        <v>9012362</v>
      </c>
      <c r="E257" s="28">
        <v>183547</v>
      </c>
      <c r="F257" s="29">
        <v>3702</v>
      </c>
      <c r="G257" s="30">
        <v>18283</v>
      </c>
      <c r="H257" s="30">
        <v>0</v>
      </c>
      <c r="I257" s="30">
        <v>32215</v>
      </c>
      <c r="J257" s="30">
        <v>0</v>
      </c>
      <c r="K257" s="30">
        <v>0</v>
      </c>
      <c r="L257" s="30">
        <v>21157</v>
      </c>
      <c r="M257" s="30">
        <v>2798</v>
      </c>
      <c r="N257" s="30">
        <v>0</v>
      </c>
    </row>
    <row r="258" spans="1:14" ht="15" customHeight="1">
      <c r="A258" s="27">
        <v>779</v>
      </c>
      <c r="B258" s="24" t="s">
        <v>246</v>
      </c>
      <c r="C258" s="13">
        <v>3954564</v>
      </c>
      <c r="D258" s="28">
        <v>4397089</v>
      </c>
      <c r="E258" s="28">
        <v>166766</v>
      </c>
      <c r="F258" s="29">
        <v>8057</v>
      </c>
      <c r="G258" s="30">
        <v>74141</v>
      </c>
      <c r="H258" s="30">
        <v>7200</v>
      </c>
      <c r="I258" s="30">
        <v>36901</v>
      </c>
      <c r="J258" s="30">
        <v>25998</v>
      </c>
      <c r="K258" s="30">
        <v>1831</v>
      </c>
      <c r="L258" s="30">
        <v>2500</v>
      </c>
      <c r="M258" s="30">
        <v>799</v>
      </c>
      <c r="N258" s="30">
        <v>1780</v>
      </c>
    </row>
    <row r="259" spans="1:14" ht="15" customHeight="1">
      <c r="A259" s="27">
        <v>784</v>
      </c>
      <c r="B259" s="24" t="s">
        <v>247</v>
      </c>
      <c r="C259" s="13">
        <v>5042010</v>
      </c>
      <c r="D259" s="28">
        <v>5603933</v>
      </c>
      <c r="E259" s="28">
        <v>50291</v>
      </c>
      <c r="F259" s="29">
        <v>19464</v>
      </c>
      <c r="G259" s="30">
        <v>72987</v>
      </c>
      <c r="H259" s="30">
        <v>0</v>
      </c>
      <c r="I259" s="30">
        <v>12175</v>
      </c>
      <c r="J259" s="30">
        <v>0</v>
      </c>
      <c r="K259" s="30">
        <v>0</v>
      </c>
      <c r="L259" s="30">
        <v>6686</v>
      </c>
      <c r="M259" s="30">
        <v>29688</v>
      </c>
      <c r="N259" s="30">
        <v>0</v>
      </c>
    </row>
    <row r="260" spans="1:14" ht="15" customHeight="1">
      <c r="A260" s="27">
        <v>785</v>
      </c>
      <c r="B260" s="24" t="s">
        <v>248</v>
      </c>
      <c r="C260" s="13">
        <v>3461202</v>
      </c>
      <c r="D260" s="28">
        <v>4003087</v>
      </c>
      <c r="E260" s="28">
        <v>83571</v>
      </c>
      <c r="F260" s="29">
        <v>10385</v>
      </c>
      <c r="G260" s="30">
        <v>55719</v>
      </c>
      <c r="H260" s="30">
        <v>15000</v>
      </c>
      <c r="I260" s="30">
        <v>10579</v>
      </c>
      <c r="J260" s="30">
        <v>0</v>
      </c>
      <c r="K260" s="30">
        <v>0</v>
      </c>
      <c r="L260" s="30">
        <v>3397</v>
      </c>
      <c r="M260" s="30">
        <v>57168</v>
      </c>
      <c r="N260" s="30">
        <v>0</v>
      </c>
    </row>
    <row r="261" spans="1:14" ht="15" customHeight="1">
      <c r="A261" s="27">
        <v>786</v>
      </c>
      <c r="B261" s="24" t="s">
        <v>249</v>
      </c>
      <c r="C261" s="13">
        <v>1834935</v>
      </c>
      <c r="D261" s="28">
        <v>2018155</v>
      </c>
      <c r="E261" s="28">
        <v>18871</v>
      </c>
      <c r="F261" s="29">
        <v>5934</v>
      </c>
      <c r="G261" s="30">
        <v>2563</v>
      </c>
      <c r="H261" s="30">
        <v>0</v>
      </c>
      <c r="I261" s="30">
        <v>4074</v>
      </c>
      <c r="J261" s="30">
        <v>0</v>
      </c>
      <c r="K261" s="30">
        <v>0</v>
      </c>
      <c r="L261" s="30">
        <v>1633</v>
      </c>
      <c r="M261" s="30">
        <v>4910</v>
      </c>
      <c r="N261" s="30">
        <v>0</v>
      </c>
    </row>
    <row r="262" spans="1:14" ht="15" customHeight="1">
      <c r="A262" s="27">
        <v>788</v>
      </c>
      <c r="B262" s="24" t="s">
        <v>250</v>
      </c>
      <c r="C262" s="13">
        <v>1025823</v>
      </c>
      <c r="D262" s="28">
        <v>1119563</v>
      </c>
      <c r="E262" s="28">
        <v>31247</v>
      </c>
      <c r="F262" s="29">
        <v>1539</v>
      </c>
      <c r="G262" s="30">
        <v>107</v>
      </c>
      <c r="H262" s="30">
        <v>0</v>
      </c>
      <c r="I262" s="30">
        <v>5872</v>
      </c>
      <c r="J262" s="30">
        <v>0</v>
      </c>
      <c r="K262" s="30">
        <v>0</v>
      </c>
      <c r="L262" s="30">
        <v>3140</v>
      </c>
      <c r="M262" s="30">
        <v>306745</v>
      </c>
      <c r="N262" s="30">
        <v>0</v>
      </c>
    </row>
    <row r="263" spans="1:14" ht="15" customHeight="1">
      <c r="A263" s="27">
        <v>794</v>
      </c>
      <c r="B263" s="24" t="s">
        <v>251</v>
      </c>
      <c r="C263" s="13">
        <v>35499998</v>
      </c>
      <c r="D263" s="28">
        <v>37428030</v>
      </c>
      <c r="E263" s="28">
        <v>781312</v>
      </c>
      <c r="F263" s="29">
        <v>22903</v>
      </c>
      <c r="G263" s="30">
        <v>202269</v>
      </c>
      <c r="H263" s="30">
        <v>210636</v>
      </c>
      <c r="I263" s="30">
        <v>40419</v>
      </c>
      <c r="J263" s="30">
        <v>0</v>
      </c>
      <c r="K263" s="30">
        <v>0</v>
      </c>
      <c r="L263" s="30">
        <v>94445</v>
      </c>
      <c r="M263" s="30">
        <v>178589</v>
      </c>
      <c r="N263" s="30">
        <v>0</v>
      </c>
    </row>
    <row r="264" spans="1:14" ht="15" customHeight="1">
      <c r="A264" s="27">
        <v>796</v>
      </c>
      <c r="B264" s="24" t="s">
        <v>252</v>
      </c>
      <c r="C264" s="13">
        <v>47881909</v>
      </c>
      <c r="D264" s="28">
        <v>53983421</v>
      </c>
      <c r="E264" s="28">
        <v>1295235</v>
      </c>
      <c r="F264" s="29">
        <v>39075</v>
      </c>
      <c r="G264" s="30">
        <v>253886</v>
      </c>
      <c r="H264" s="30">
        <v>217700</v>
      </c>
      <c r="I264" s="30">
        <v>177421</v>
      </c>
      <c r="J264" s="30">
        <v>0</v>
      </c>
      <c r="K264" s="30">
        <v>0</v>
      </c>
      <c r="L264" s="30">
        <v>54968</v>
      </c>
      <c r="M264" s="30">
        <v>211280</v>
      </c>
      <c r="N264" s="30">
        <v>0</v>
      </c>
    </row>
    <row r="265" spans="1:14" ht="15" customHeight="1">
      <c r="A265" s="27">
        <v>797</v>
      </c>
      <c r="B265" s="24" t="s">
        <v>253</v>
      </c>
      <c r="C265" s="13">
        <v>6702250</v>
      </c>
      <c r="D265" s="28">
        <v>8171447</v>
      </c>
      <c r="E265" s="28">
        <v>140501</v>
      </c>
      <c r="F265" s="29">
        <v>23942</v>
      </c>
      <c r="G265" s="30">
        <v>27459</v>
      </c>
      <c r="H265" s="30">
        <v>0</v>
      </c>
      <c r="I265" s="30">
        <v>14140</v>
      </c>
      <c r="J265" s="30">
        <v>0</v>
      </c>
      <c r="K265" s="30">
        <v>0</v>
      </c>
      <c r="L265" s="30">
        <v>10679</v>
      </c>
      <c r="M265" s="30">
        <v>78379</v>
      </c>
      <c r="N265" s="30">
        <v>0</v>
      </c>
    </row>
    <row r="266" spans="1:14" ht="15" customHeight="1">
      <c r="A266" s="27">
        <v>798</v>
      </c>
      <c r="B266" s="24" t="s">
        <v>254</v>
      </c>
      <c r="C266" s="13">
        <v>1259636</v>
      </c>
      <c r="D266" s="28">
        <v>1522051</v>
      </c>
      <c r="E266" s="28">
        <v>25367</v>
      </c>
      <c r="F266" s="29">
        <v>1545</v>
      </c>
      <c r="G266" s="30">
        <v>79364</v>
      </c>
      <c r="H266" s="30">
        <v>8082</v>
      </c>
      <c r="I266" s="30">
        <v>2561</v>
      </c>
      <c r="J266" s="30">
        <v>0</v>
      </c>
      <c r="K266" s="30">
        <v>0</v>
      </c>
      <c r="L266" s="30">
        <v>0</v>
      </c>
      <c r="M266" s="30">
        <v>40233</v>
      </c>
      <c r="N266" s="30">
        <v>0</v>
      </c>
    </row>
    <row r="267" spans="1:14" ht="15" customHeight="1">
      <c r="A267" s="27">
        <v>809</v>
      </c>
      <c r="B267" s="24" t="s">
        <v>255</v>
      </c>
      <c r="C267" s="13">
        <v>3416029</v>
      </c>
      <c r="D267" s="28">
        <v>3477735</v>
      </c>
      <c r="E267" s="28">
        <v>67044</v>
      </c>
      <c r="F267" s="29">
        <v>4077</v>
      </c>
      <c r="G267" s="30">
        <v>127024</v>
      </c>
      <c r="H267" s="30">
        <v>0</v>
      </c>
      <c r="I267" s="30">
        <v>13238</v>
      </c>
      <c r="J267" s="30">
        <v>0</v>
      </c>
      <c r="K267" s="30">
        <v>0</v>
      </c>
      <c r="L267" s="30">
        <v>59932</v>
      </c>
      <c r="M267" s="30">
        <v>9306</v>
      </c>
      <c r="N267" s="30">
        <v>0</v>
      </c>
    </row>
    <row r="268" spans="1:14" ht="15" customHeight="1">
      <c r="A268" s="27">
        <v>815</v>
      </c>
      <c r="B268" s="24" t="s">
        <v>256</v>
      </c>
      <c r="C268" s="13">
        <v>1273962</v>
      </c>
      <c r="D268" s="28">
        <v>1175361</v>
      </c>
      <c r="E268" s="28">
        <v>19206</v>
      </c>
      <c r="F268" s="29">
        <v>0</v>
      </c>
      <c r="G268" s="30">
        <v>6781</v>
      </c>
      <c r="H268" s="30">
        <v>0</v>
      </c>
      <c r="I268" s="30">
        <v>0</v>
      </c>
      <c r="J268" s="30">
        <v>0</v>
      </c>
      <c r="K268" s="30">
        <v>0</v>
      </c>
      <c r="L268" s="30">
        <v>1250</v>
      </c>
      <c r="M268" s="30">
        <v>9990</v>
      </c>
      <c r="N268" s="30">
        <v>0</v>
      </c>
    </row>
    <row r="269" spans="1:14" ht="15" customHeight="1">
      <c r="A269" s="27">
        <v>820</v>
      </c>
      <c r="B269" s="24" t="s">
        <v>257</v>
      </c>
      <c r="C269" s="13">
        <v>4576114</v>
      </c>
      <c r="D269" s="28">
        <v>4980831</v>
      </c>
      <c r="E269" s="28">
        <v>55396</v>
      </c>
      <c r="F269" s="29">
        <v>965</v>
      </c>
      <c r="G269" s="30">
        <v>25013</v>
      </c>
      <c r="H269" s="30">
        <v>15000</v>
      </c>
      <c r="I269" s="30">
        <v>13619</v>
      </c>
      <c r="J269" s="30">
        <v>0</v>
      </c>
      <c r="K269" s="30">
        <v>0</v>
      </c>
      <c r="L269" s="30">
        <v>550</v>
      </c>
      <c r="M269" s="30">
        <v>39616</v>
      </c>
      <c r="N269" s="30">
        <v>0</v>
      </c>
    </row>
    <row r="270" spans="1:14" ht="15" customHeight="1">
      <c r="A270" s="27">
        <v>823</v>
      </c>
      <c r="B270" s="24" t="s">
        <v>258</v>
      </c>
      <c r="C270" s="13">
        <v>1400922</v>
      </c>
      <c r="D270" s="28">
        <v>1675568</v>
      </c>
      <c r="E270" s="28">
        <v>19251</v>
      </c>
      <c r="F270" s="29">
        <v>16457</v>
      </c>
      <c r="G270" s="30">
        <v>7364</v>
      </c>
      <c r="H270" s="30">
        <v>0</v>
      </c>
      <c r="I270" s="30">
        <v>20429</v>
      </c>
      <c r="J270" s="30">
        <v>0</v>
      </c>
      <c r="K270" s="30">
        <v>0</v>
      </c>
      <c r="L270" s="30">
        <v>2760</v>
      </c>
      <c r="M270" s="30">
        <v>94945</v>
      </c>
      <c r="N270" s="30">
        <v>0</v>
      </c>
    </row>
    <row r="271" spans="1:14" ht="15" customHeight="1">
      <c r="A271" s="27">
        <v>824</v>
      </c>
      <c r="B271" s="24" t="s">
        <v>259</v>
      </c>
      <c r="C271" s="13">
        <v>3499235</v>
      </c>
      <c r="D271" s="28">
        <v>3792299</v>
      </c>
      <c r="E271" s="28">
        <v>80242</v>
      </c>
      <c r="F271" s="29">
        <v>11252</v>
      </c>
      <c r="G271" s="30">
        <v>43944</v>
      </c>
      <c r="H271" s="30">
        <v>0</v>
      </c>
      <c r="I271" s="30">
        <v>6635</v>
      </c>
      <c r="J271" s="30">
        <v>0</v>
      </c>
      <c r="K271" s="30">
        <v>0</v>
      </c>
      <c r="L271" s="30">
        <v>23639</v>
      </c>
      <c r="M271" s="30">
        <v>78394</v>
      </c>
      <c r="N271" s="30">
        <v>0</v>
      </c>
    </row>
    <row r="272" spans="1:14" ht="15" customHeight="1">
      <c r="A272" s="27">
        <v>826</v>
      </c>
      <c r="B272" s="24" t="s">
        <v>260</v>
      </c>
      <c r="C272" s="13">
        <v>13644166</v>
      </c>
      <c r="D272" s="28">
        <v>14317007</v>
      </c>
      <c r="E272" s="28">
        <v>187886</v>
      </c>
      <c r="F272" s="29">
        <v>19752</v>
      </c>
      <c r="G272" s="30">
        <v>141109</v>
      </c>
      <c r="H272" s="30">
        <v>89443</v>
      </c>
      <c r="I272" s="30">
        <v>123926</v>
      </c>
      <c r="J272" s="30">
        <v>0</v>
      </c>
      <c r="K272" s="30">
        <v>0</v>
      </c>
      <c r="L272" s="30">
        <v>47417</v>
      </c>
      <c r="M272" s="30">
        <v>83605</v>
      </c>
      <c r="N272" s="30">
        <v>0</v>
      </c>
    </row>
    <row r="273" spans="1:14" ht="15" customHeight="1">
      <c r="A273" s="27">
        <v>828</v>
      </c>
      <c r="B273" s="24" t="s">
        <v>261</v>
      </c>
      <c r="C273" s="13">
        <v>19903766</v>
      </c>
      <c r="D273" s="28">
        <v>20940371</v>
      </c>
      <c r="E273" s="28">
        <v>379865</v>
      </c>
      <c r="F273" s="29">
        <v>2864</v>
      </c>
      <c r="G273" s="30">
        <v>36555</v>
      </c>
      <c r="H273" s="30">
        <v>0</v>
      </c>
      <c r="I273" s="30">
        <v>110475</v>
      </c>
      <c r="J273" s="30">
        <v>0</v>
      </c>
      <c r="K273" s="30">
        <v>0</v>
      </c>
      <c r="L273" s="30">
        <v>0</v>
      </c>
      <c r="M273" s="30">
        <v>10396</v>
      </c>
      <c r="N273" s="30">
        <v>0</v>
      </c>
    </row>
    <row r="274" spans="1:14" ht="15" customHeight="1">
      <c r="A274" s="27">
        <v>840</v>
      </c>
      <c r="B274" s="24" t="s">
        <v>262</v>
      </c>
      <c r="C274" s="13">
        <v>3983127</v>
      </c>
      <c r="D274" s="28">
        <v>4101489</v>
      </c>
      <c r="E274" s="28">
        <v>97490</v>
      </c>
      <c r="F274" s="29">
        <v>2440</v>
      </c>
      <c r="G274" s="30">
        <v>31195</v>
      </c>
      <c r="H274" s="30">
        <v>240000</v>
      </c>
      <c r="I274" s="30">
        <v>8497</v>
      </c>
      <c r="J274" s="30">
        <v>0</v>
      </c>
      <c r="K274" s="30">
        <v>0</v>
      </c>
      <c r="L274" s="30">
        <v>13123</v>
      </c>
      <c r="M274" s="30">
        <v>122576</v>
      </c>
      <c r="N274" s="30">
        <v>0</v>
      </c>
    </row>
    <row r="275" spans="1:14" ht="15" customHeight="1">
      <c r="A275" s="27">
        <v>844</v>
      </c>
      <c r="B275" s="24" t="s">
        <v>409</v>
      </c>
      <c r="C275" s="13">
        <v>3296143</v>
      </c>
      <c r="D275" s="28">
        <v>3343853</v>
      </c>
      <c r="E275" s="28">
        <v>40795</v>
      </c>
      <c r="F275" s="29">
        <v>6956</v>
      </c>
      <c r="G275" s="30">
        <v>7048</v>
      </c>
      <c r="H275" s="30">
        <v>25771</v>
      </c>
      <c r="I275" s="30">
        <v>27005</v>
      </c>
      <c r="J275" s="30">
        <v>0</v>
      </c>
      <c r="K275" s="30">
        <v>0</v>
      </c>
      <c r="L275" s="30">
        <v>2876</v>
      </c>
      <c r="M275" s="30">
        <v>31040</v>
      </c>
      <c r="N275" s="30">
        <v>0</v>
      </c>
    </row>
    <row r="276" spans="1:14" ht="15" customHeight="1">
      <c r="A276" s="27">
        <v>845</v>
      </c>
      <c r="B276" s="24" t="s">
        <v>263</v>
      </c>
      <c r="C276" s="13">
        <v>2693146</v>
      </c>
      <c r="D276" s="28">
        <v>3228667</v>
      </c>
      <c r="E276" s="28">
        <v>62133</v>
      </c>
      <c r="F276" s="29">
        <v>9673</v>
      </c>
      <c r="G276" s="30">
        <v>11944</v>
      </c>
      <c r="H276" s="30">
        <v>21600</v>
      </c>
      <c r="I276" s="30">
        <v>27819</v>
      </c>
      <c r="J276" s="30">
        <v>0</v>
      </c>
      <c r="K276" s="30">
        <v>0</v>
      </c>
      <c r="L276" s="30">
        <v>2556</v>
      </c>
      <c r="M276" s="30">
        <v>59302</v>
      </c>
      <c r="N276" s="30">
        <v>0</v>
      </c>
    </row>
    <row r="277" spans="1:14" ht="15" customHeight="1">
      <c r="A277" s="27">
        <v>846</v>
      </c>
      <c r="B277" s="24" t="s">
        <v>410</v>
      </c>
      <c r="C277" s="13">
        <v>1564737</v>
      </c>
      <c r="D277" s="28">
        <v>1646941</v>
      </c>
      <c r="E277" s="28">
        <v>27706</v>
      </c>
      <c r="F277" s="29">
        <v>2585</v>
      </c>
      <c r="G277" s="30">
        <v>16798</v>
      </c>
      <c r="H277" s="30">
        <v>35000</v>
      </c>
      <c r="I277" s="30">
        <v>29132</v>
      </c>
      <c r="J277" s="30">
        <v>0</v>
      </c>
      <c r="K277" s="30">
        <v>0</v>
      </c>
      <c r="L277" s="30">
        <v>899</v>
      </c>
      <c r="M277" s="30">
        <v>22305</v>
      </c>
      <c r="N277" s="30">
        <v>0</v>
      </c>
    </row>
    <row r="278" spans="1:14" ht="15" customHeight="1">
      <c r="A278" s="27">
        <v>847</v>
      </c>
      <c r="B278" s="24" t="s">
        <v>264</v>
      </c>
      <c r="C278" s="13">
        <v>2927767</v>
      </c>
      <c r="D278" s="28">
        <v>2877772</v>
      </c>
      <c r="E278" s="28">
        <v>87130</v>
      </c>
      <c r="F278" s="29">
        <v>13007</v>
      </c>
      <c r="G278" s="30">
        <v>85512</v>
      </c>
      <c r="H278" s="30">
        <v>0</v>
      </c>
      <c r="I278" s="30">
        <v>12623</v>
      </c>
      <c r="J278" s="30">
        <v>0</v>
      </c>
      <c r="K278" s="30">
        <v>0</v>
      </c>
      <c r="L278" s="30">
        <v>26576</v>
      </c>
      <c r="M278" s="30">
        <v>60019</v>
      </c>
      <c r="N278" s="30">
        <v>0</v>
      </c>
    </row>
    <row r="279" spans="1:14" ht="15" customHeight="1">
      <c r="A279" s="27">
        <v>848</v>
      </c>
      <c r="B279" s="24" t="s">
        <v>265</v>
      </c>
      <c r="C279" s="13">
        <v>2584695</v>
      </c>
      <c r="D279" s="28">
        <v>2615347</v>
      </c>
      <c r="E279" s="28">
        <v>60679</v>
      </c>
      <c r="F279" s="29">
        <v>2647</v>
      </c>
      <c r="G279" s="30">
        <v>26389</v>
      </c>
      <c r="H279" s="30">
        <v>0</v>
      </c>
      <c r="I279" s="30">
        <v>13974</v>
      </c>
      <c r="J279" s="30">
        <v>0</v>
      </c>
      <c r="K279" s="30">
        <v>0</v>
      </c>
      <c r="L279" s="30">
        <v>229</v>
      </c>
      <c r="M279" s="30">
        <v>50883</v>
      </c>
      <c r="N279" s="30">
        <v>0</v>
      </c>
    </row>
    <row r="280" spans="1:14" ht="15" customHeight="1">
      <c r="A280" s="27">
        <v>851</v>
      </c>
      <c r="B280" s="24" t="s">
        <v>266</v>
      </c>
      <c r="C280" s="13">
        <v>3818172</v>
      </c>
      <c r="D280" s="28">
        <v>4941026</v>
      </c>
      <c r="E280" s="28">
        <v>193386</v>
      </c>
      <c r="F280" s="29">
        <v>9686</v>
      </c>
      <c r="G280" s="30">
        <v>21689</v>
      </c>
      <c r="H280" s="30">
        <v>25520</v>
      </c>
      <c r="I280" s="30">
        <v>29408</v>
      </c>
      <c r="J280" s="30">
        <v>0</v>
      </c>
      <c r="K280" s="30">
        <v>0</v>
      </c>
      <c r="L280" s="30">
        <v>0</v>
      </c>
      <c r="M280" s="30">
        <v>17929</v>
      </c>
      <c r="N280" s="30">
        <v>0</v>
      </c>
    </row>
    <row r="281" spans="1:14" ht="15" customHeight="1">
      <c r="A281" s="27">
        <v>852</v>
      </c>
      <c r="B281" s="24" t="s">
        <v>267</v>
      </c>
      <c r="C281" s="13">
        <v>1691032</v>
      </c>
      <c r="D281" s="28">
        <v>1957022</v>
      </c>
      <c r="E281" s="28">
        <v>37057</v>
      </c>
      <c r="F281" s="29">
        <v>10072</v>
      </c>
      <c r="G281" s="30">
        <v>11480</v>
      </c>
      <c r="H281" s="30">
        <v>6000</v>
      </c>
      <c r="I281" s="30">
        <v>9722</v>
      </c>
      <c r="J281" s="30">
        <v>0</v>
      </c>
      <c r="K281" s="30">
        <v>0</v>
      </c>
      <c r="L281" s="30">
        <v>4567</v>
      </c>
      <c r="M281" s="30">
        <v>24189</v>
      </c>
      <c r="N281" s="30">
        <v>0</v>
      </c>
    </row>
    <row r="282" spans="1:14" ht="15" customHeight="1">
      <c r="A282" s="27">
        <v>855</v>
      </c>
      <c r="B282" s="24" t="s">
        <v>268</v>
      </c>
      <c r="C282" s="13">
        <v>89549026</v>
      </c>
      <c r="D282" s="28">
        <v>103862205</v>
      </c>
      <c r="E282" s="28">
        <v>2985850</v>
      </c>
      <c r="F282" s="29">
        <v>239258</v>
      </c>
      <c r="G282" s="30">
        <v>682977</v>
      </c>
      <c r="H282" s="30">
        <v>89800</v>
      </c>
      <c r="I282" s="30">
        <v>53411</v>
      </c>
      <c r="J282" s="30">
        <v>0</v>
      </c>
      <c r="K282" s="30">
        <v>0</v>
      </c>
      <c r="L282" s="30">
        <v>376951</v>
      </c>
      <c r="M282" s="30">
        <v>402413</v>
      </c>
      <c r="N282" s="30">
        <v>0</v>
      </c>
    </row>
    <row r="283" spans="1:14" ht="15" customHeight="1">
      <c r="A283" s="27">
        <v>856</v>
      </c>
      <c r="B283" s="24" t="s">
        <v>269</v>
      </c>
      <c r="C283" s="13">
        <v>8116151</v>
      </c>
      <c r="D283" s="28">
        <v>8699220</v>
      </c>
      <c r="E283" s="28">
        <v>377868</v>
      </c>
      <c r="F283" s="29">
        <v>8137</v>
      </c>
      <c r="G283" s="30">
        <v>124841</v>
      </c>
      <c r="H283" s="30">
        <v>90695</v>
      </c>
      <c r="I283" s="30">
        <v>43768</v>
      </c>
      <c r="J283" s="30">
        <v>0</v>
      </c>
      <c r="K283" s="30">
        <v>0</v>
      </c>
      <c r="L283" s="30">
        <v>51512</v>
      </c>
      <c r="M283" s="30">
        <v>96654</v>
      </c>
      <c r="N283" s="30">
        <v>0</v>
      </c>
    </row>
    <row r="284" spans="1:14" ht="15" customHeight="1">
      <c r="A284" s="27">
        <v>858</v>
      </c>
      <c r="B284" s="24" t="s">
        <v>270</v>
      </c>
      <c r="C284" s="13">
        <v>6549709</v>
      </c>
      <c r="D284" s="28">
        <v>7084142</v>
      </c>
      <c r="E284" s="28">
        <v>118392</v>
      </c>
      <c r="F284" s="29">
        <v>7791</v>
      </c>
      <c r="G284" s="30">
        <v>38189</v>
      </c>
      <c r="H284" s="30">
        <v>20900</v>
      </c>
      <c r="I284" s="30">
        <v>39575</v>
      </c>
      <c r="J284" s="30">
        <v>0</v>
      </c>
      <c r="K284" s="30">
        <v>0</v>
      </c>
      <c r="L284" s="30">
        <v>15431</v>
      </c>
      <c r="M284" s="30">
        <v>34126</v>
      </c>
      <c r="N284" s="30">
        <v>0</v>
      </c>
    </row>
    <row r="285" spans="1:14" ht="15" customHeight="1">
      <c r="A285" s="27">
        <v>860</v>
      </c>
      <c r="B285" s="24" t="s">
        <v>411</v>
      </c>
      <c r="C285" s="13">
        <v>5075728</v>
      </c>
      <c r="D285" s="28">
        <v>5300588</v>
      </c>
      <c r="E285" s="28">
        <v>65382</v>
      </c>
      <c r="F285" s="29">
        <v>1714</v>
      </c>
      <c r="G285" s="30">
        <v>23542</v>
      </c>
      <c r="H285" s="30">
        <v>30000</v>
      </c>
      <c r="I285" s="30">
        <v>37832</v>
      </c>
      <c r="J285" s="30">
        <v>0</v>
      </c>
      <c r="K285" s="30">
        <v>0</v>
      </c>
      <c r="L285" s="30">
        <v>2830</v>
      </c>
      <c r="M285" s="30">
        <v>67778</v>
      </c>
      <c r="N285" s="30">
        <v>0</v>
      </c>
    </row>
    <row r="286" spans="1:14" ht="15" customHeight="1">
      <c r="A286" s="27">
        <v>861</v>
      </c>
      <c r="B286" s="24" t="s">
        <v>271</v>
      </c>
      <c r="C286" s="13">
        <v>6794719</v>
      </c>
      <c r="D286" s="28">
        <v>7099972</v>
      </c>
      <c r="E286" s="28">
        <v>114153</v>
      </c>
      <c r="F286" s="29">
        <v>33325</v>
      </c>
      <c r="G286" s="30">
        <v>16167</v>
      </c>
      <c r="H286" s="30">
        <v>74271</v>
      </c>
      <c r="I286" s="30">
        <v>33364</v>
      </c>
      <c r="J286" s="30">
        <v>0</v>
      </c>
      <c r="K286" s="30">
        <v>0</v>
      </c>
      <c r="L286" s="30">
        <v>6098</v>
      </c>
      <c r="M286" s="30">
        <v>21451</v>
      </c>
      <c r="N286" s="30">
        <v>0</v>
      </c>
    </row>
    <row r="287" spans="1:14" ht="15" customHeight="1">
      <c r="A287" s="27">
        <v>865</v>
      </c>
      <c r="B287" s="24" t="s">
        <v>272</v>
      </c>
      <c r="C287" s="13">
        <v>3446180</v>
      </c>
      <c r="D287" s="28">
        <v>3808070</v>
      </c>
      <c r="E287" s="28">
        <v>107808</v>
      </c>
      <c r="F287" s="29">
        <v>6921</v>
      </c>
      <c r="G287" s="30">
        <v>87002</v>
      </c>
      <c r="H287" s="30">
        <v>123068</v>
      </c>
      <c r="I287" s="30">
        <v>14100</v>
      </c>
      <c r="J287" s="30">
        <v>0</v>
      </c>
      <c r="K287" s="30">
        <v>0</v>
      </c>
      <c r="L287" s="30">
        <v>36247</v>
      </c>
      <c r="M287" s="30">
        <v>28969</v>
      </c>
      <c r="N287" s="30">
        <v>0</v>
      </c>
    </row>
    <row r="288" spans="1:14" ht="15" customHeight="1">
      <c r="A288" s="27">
        <v>866</v>
      </c>
      <c r="B288" s="24" t="s">
        <v>273</v>
      </c>
      <c r="C288" s="13">
        <v>2187362</v>
      </c>
      <c r="D288" s="28">
        <v>2439971</v>
      </c>
      <c r="E288" s="28">
        <v>140774</v>
      </c>
      <c r="F288" s="29">
        <v>13032</v>
      </c>
      <c r="G288" s="30">
        <v>41901</v>
      </c>
      <c r="H288" s="30">
        <v>4500</v>
      </c>
      <c r="I288" s="30">
        <v>0</v>
      </c>
      <c r="J288" s="30">
        <v>0</v>
      </c>
      <c r="K288" s="30">
        <v>0</v>
      </c>
      <c r="L288" s="30">
        <v>7638</v>
      </c>
      <c r="M288" s="30">
        <v>14590</v>
      </c>
      <c r="N288" s="30">
        <v>0</v>
      </c>
    </row>
    <row r="289" spans="1:14" ht="15" customHeight="1">
      <c r="A289" s="27">
        <v>867</v>
      </c>
      <c r="B289" s="24" t="s">
        <v>274</v>
      </c>
      <c r="C289" s="13">
        <v>10307549</v>
      </c>
      <c r="D289" s="28">
        <v>10360628</v>
      </c>
      <c r="E289" s="28">
        <v>182549</v>
      </c>
      <c r="F289" s="29">
        <v>8717</v>
      </c>
      <c r="G289" s="30">
        <v>173589</v>
      </c>
      <c r="H289" s="30">
        <v>140000</v>
      </c>
      <c r="I289" s="30">
        <v>38369</v>
      </c>
      <c r="J289" s="30">
        <v>0</v>
      </c>
      <c r="K289" s="30">
        <v>0</v>
      </c>
      <c r="L289" s="30">
        <v>60577</v>
      </c>
      <c r="M289" s="30">
        <v>23780</v>
      </c>
      <c r="N289" s="30">
        <v>0</v>
      </c>
    </row>
    <row r="290" spans="1:14" ht="15" customHeight="1">
      <c r="A290" s="27">
        <v>870</v>
      </c>
      <c r="B290" s="24" t="s">
        <v>275</v>
      </c>
      <c r="C290" s="13">
        <v>2824148</v>
      </c>
      <c r="D290" s="28">
        <v>3118774</v>
      </c>
      <c r="E290" s="28">
        <v>45199</v>
      </c>
      <c r="F290" s="29">
        <v>1087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112220</v>
      </c>
      <c r="N290" s="30">
        <v>0</v>
      </c>
    </row>
    <row r="291" spans="1:14" ht="15" customHeight="1">
      <c r="A291" s="27">
        <v>873</v>
      </c>
      <c r="B291" s="24" t="s">
        <v>276</v>
      </c>
      <c r="C291" s="13">
        <v>3503165</v>
      </c>
      <c r="D291" s="28">
        <v>3596906</v>
      </c>
      <c r="E291" s="28">
        <v>121050</v>
      </c>
      <c r="F291" s="29">
        <v>6115</v>
      </c>
      <c r="G291" s="30">
        <v>31630</v>
      </c>
      <c r="H291" s="30">
        <v>10241</v>
      </c>
      <c r="I291" s="30">
        <v>16059</v>
      </c>
      <c r="J291" s="30">
        <v>0</v>
      </c>
      <c r="K291" s="30">
        <v>0</v>
      </c>
      <c r="L291" s="30">
        <v>0</v>
      </c>
      <c r="M291" s="30">
        <v>54896</v>
      </c>
      <c r="N291" s="30">
        <v>0</v>
      </c>
    </row>
    <row r="292" spans="1:14" ht="15" customHeight="1">
      <c r="A292" s="27">
        <v>874</v>
      </c>
      <c r="B292" s="24" t="s">
        <v>277</v>
      </c>
      <c r="C292" s="13">
        <v>1247233</v>
      </c>
      <c r="D292" s="28">
        <v>1757507</v>
      </c>
      <c r="E292" s="28">
        <v>54177</v>
      </c>
      <c r="F292" s="29">
        <v>2405</v>
      </c>
      <c r="G292" s="30">
        <v>0</v>
      </c>
      <c r="H292" s="30">
        <v>0</v>
      </c>
      <c r="I292" s="30">
        <v>1831</v>
      </c>
      <c r="J292" s="30">
        <v>0</v>
      </c>
      <c r="K292" s="30">
        <v>0</v>
      </c>
      <c r="L292" s="30">
        <v>1375</v>
      </c>
      <c r="M292" s="30">
        <v>0</v>
      </c>
      <c r="N292" s="30">
        <v>0</v>
      </c>
    </row>
    <row r="293" spans="1:14" ht="15" customHeight="1">
      <c r="A293" s="27">
        <v>879</v>
      </c>
      <c r="B293" s="24" t="s">
        <v>278</v>
      </c>
      <c r="C293" s="13">
        <v>2109838</v>
      </c>
      <c r="D293" s="28">
        <v>2537589</v>
      </c>
      <c r="E293" s="28">
        <v>39290</v>
      </c>
      <c r="F293" s="29">
        <v>2668</v>
      </c>
      <c r="G293" s="30">
        <v>20106</v>
      </c>
      <c r="H293" s="30">
        <v>365000</v>
      </c>
      <c r="I293" s="30">
        <v>22418</v>
      </c>
      <c r="J293" s="30">
        <v>0</v>
      </c>
      <c r="K293" s="30">
        <v>0</v>
      </c>
      <c r="L293" s="30">
        <v>16705</v>
      </c>
      <c r="M293" s="30">
        <v>292388</v>
      </c>
      <c r="N293" s="30">
        <v>0</v>
      </c>
    </row>
    <row r="294" spans="1:14" ht="15" customHeight="1">
      <c r="A294" s="27">
        <v>880</v>
      </c>
      <c r="B294" s="24" t="s">
        <v>279</v>
      </c>
      <c r="C294" s="13">
        <v>3069538</v>
      </c>
      <c r="D294" s="28">
        <v>2966256</v>
      </c>
      <c r="E294" s="28">
        <v>42983</v>
      </c>
      <c r="F294" s="29">
        <v>3428</v>
      </c>
      <c r="G294" s="30">
        <v>10934</v>
      </c>
      <c r="H294" s="30">
        <v>0</v>
      </c>
      <c r="I294" s="30">
        <v>5122</v>
      </c>
      <c r="J294" s="30">
        <v>0</v>
      </c>
      <c r="K294" s="30">
        <v>0</v>
      </c>
      <c r="L294" s="30">
        <v>3055</v>
      </c>
      <c r="M294" s="30">
        <v>14887</v>
      </c>
      <c r="N294" s="30">
        <v>0</v>
      </c>
    </row>
    <row r="295" spans="1:14" ht="15" customHeight="1">
      <c r="A295" s="27">
        <v>881</v>
      </c>
      <c r="B295" s="24" t="s">
        <v>280</v>
      </c>
      <c r="C295" s="13">
        <v>2248722</v>
      </c>
      <c r="D295" s="28">
        <v>1930847</v>
      </c>
      <c r="E295" s="28">
        <v>41079</v>
      </c>
      <c r="F295" s="29">
        <v>318</v>
      </c>
      <c r="G295" s="30">
        <v>0</v>
      </c>
      <c r="H295" s="30">
        <v>10000</v>
      </c>
      <c r="I295" s="30">
        <v>9572</v>
      </c>
      <c r="J295" s="30">
        <v>0</v>
      </c>
      <c r="K295" s="30">
        <v>0</v>
      </c>
      <c r="L295" s="30">
        <v>0</v>
      </c>
      <c r="M295" s="30">
        <v>13170</v>
      </c>
      <c r="N295" s="30">
        <v>0</v>
      </c>
    </row>
    <row r="296" spans="1:14" ht="15" customHeight="1">
      <c r="A296" s="27">
        <v>882</v>
      </c>
      <c r="B296" s="24" t="s">
        <v>281</v>
      </c>
      <c r="C296" s="13">
        <v>13744033</v>
      </c>
      <c r="D296" s="28">
        <v>14881453</v>
      </c>
      <c r="E296" s="28">
        <v>344842</v>
      </c>
      <c r="F296" s="29">
        <v>1690</v>
      </c>
      <c r="G296" s="30">
        <v>8878</v>
      </c>
      <c r="H296" s="30">
        <v>0</v>
      </c>
      <c r="I296" s="30">
        <v>38845</v>
      </c>
      <c r="J296" s="30">
        <v>0</v>
      </c>
      <c r="K296" s="30">
        <v>0</v>
      </c>
      <c r="L296" s="30">
        <v>10788</v>
      </c>
      <c r="M296" s="30">
        <v>41351</v>
      </c>
      <c r="N296" s="30">
        <v>0</v>
      </c>
    </row>
    <row r="297" spans="1:14" ht="15" customHeight="1">
      <c r="A297" s="27">
        <v>888</v>
      </c>
      <c r="B297" s="24" t="s">
        <v>282</v>
      </c>
      <c r="C297" s="13">
        <v>3629012</v>
      </c>
      <c r="D297" s="28">
        <v>3740151</v>
      </c>
      <c r="E297" s="28">
        <v>33291</v>
      </c>
      <c r="F297" s="29">
        <v>4314</v>
      </c>
      <c r="G297" s="30">
        <v>24222</v>
      </c>
      <c r="H297" s="30">
        <v>0</v>
      </c>
      <c r="I297" s="30">
        <v>7683</v>
      </c>
      <c r="J297" s="30">
        <v>0</v>
      </c>
      <c r="K297" s="30">
        <v>0</v>
      </c>
      <c r="L297" s="30">
        <v>1009</v>
      </c>
      <c r="M297" s="30">
        <v>0</v>
      </c>
      <c r="N297" s="30">
        <v>0</v>
      </c>
    </row>
    <row r="298" spans="1:14" ht="15" customHeight="1">
      <c r="A298" s="27">
        <v>889</v>
      </c>
      <c r="B298" s="24" t="s">
        <v>283</v>
      </c>
      <c r="C298" s="13">
        <v>3323546</v>
      </c>
      <c r="D298" s="28">
        <v>3066752</v>
      </c>
      <c r="E298" s="28">
        <v>28961</v>
      </c>
      <c r="F298" s="29">
        <v>1286</v>
      </c>
      <c r="G298" s="30">
        <v>7494</v>
      </c>
      <c r="H298" s="30">
        <v>9441</v>
      </c>
      <c r="I298" s="30">
        <v>11255</v>
      </c>
      <c r="J298" s="30">
        <v>0</v>
      </c>
      <c r="K298" s="30">
        <v>0</v>
      </c>
      <c r="L298" s="30">
        <v>706</v>
      </c>
      <c r="M298" s="30">
        <v>32087</v>
      </c>
      <c r="N298" s="30">
        <v>0</v>
      </c>
    </row>
    <row r="299" spans="1:14" ht="15" customHeight="1">
      <c r="A299" s="27">
        <v>893</v>
      </c>
      <c r="B299" s="24" t="s">
        <v>284</v>
      </c>
      <c r="C299" s="13">
        <v>2192318</v>
      </c>
      <c r="D299" s="28">
        <v>2357034</v>
      </c>
      <c r="E299" s="28">
        <v>21094</v>
      </c>
      <c r="F299" s="29">
        <v>6279</v>
      </c>
      <c r="G299" s="30">
        <v>72059</v>
      </c>
      <c r="H299" s="30">
        <v>38526</v>
      </c>
      <c r="I299" s="30">
        <v>33274</v>
      </c>
      <c r="J299" s="30">
        <v>0</v>
      </c>
      <c r="K299" s="30">
        <v>0</v>
      </c>
      <c r="L299" s="30">
        <v>13382</v>
      </c>
      <c r="M299" s="30">
        <v>179242</v>
      </c>
      <c r="N299" s="30">
        <v>0</v>
      </c>
    </row>
    <row r="300" spans="1:14" ht="15" customHeight="1">
      <c r="A300" s="27">
        <v>899</v>
      </c>
      <c r="B300" s="24" t="s">
        <v>285</v>
      </c>
      <c r="C300" s="13">
        <v>13520553</v>
      </c>
      <c r="D300" s="28">
        <v>13070788</v>
      </c>
      <c r="E300" s="28">
        <v>223159</v>
      </c>
      <c r="F300" s="29">
        <v>4781</v>
      </c>
      <c r="G300" s="30">
        <v>25936</v>
      </c>
      <c r="H300" s="30">
        <v>0</v>
      </c>
      <c r="I300" s="30">
        <v>33131</v>
      </c>
      <c r="J300" s="30">
        <v>0</v>
      </c>
      <c r="K300" s="30">
        <v>0</v>
      </c>
      <c r="L300" s="30">
        <v>4224</v>
      </c>
      <c r="M300" s="30">
        <v>21399</v>
      </c>
      <c r="N300" s="30">
        <v>0</v>
      </c>
    </row>
    <row r="301" spans="1:14" ht="15" customHeight="1">
      <c r="A301" s="27">
        <v>907</v>
      </c>
      <c r="B301" s="24" t="s">
        <v>286</v>
      </c>
      <c r="C301" s="13">
        <v>3293968</v>
      </c>
      <c r="D301" s="28">
        <v>3476196</v>
      </c>
      <c r="E301" s="28">
        <v>59671</v>
      </c>
      <c r="F301" s="29">
        <v>5698</v>
      </c>
      <c r="G301" s="30">
        <v>25660</v>
      </c>
      <c r="H301" s="30">
        <v>0</v>
      </c>
      <c r="I301" s="30">
        <v>4809</v>
      </c>
      <c r="J301" s="30">
        <v>0</v>
      </c>
      <c r="K301" s="30">
        <v>0</v>
      </c>
      <c r="L301" s="30">
        <v>7552</v>
      </c>
      <c r="M301" s="30">
        <v>7021</v>
      </c>
      <c r="N301" s="30">
        <v>0</v>
      </c>
    </row>
    <row r="302" spans="1:14" ht="15" customHeight="1">
      <c r="A302" s="27">
        <v>917</v>
      </c>
      <c r="B302" s="24" t="s">
        <v>287</v>
      </c>
      <c r="C302" s="13">
        <v>63631704</v>
      </c>
      <c r="D302" s="28">
        <v>64084282</v>
      </c>
      <c r="E302" s="28">
        <v>698037</v>
      </c>
      <c r="F302" s="29">
        <v>32707</v>
      </c>
      <c r="G302" s="30">
        <v>82478</v>
      </c>
      <c r="H302" s="30">
        <v>205194</v>
      </c>
      <c r="I302" s="30">
        <v>125215</v>
      </c>
      <c r="J302" s="30">
        <v>0</v>
      </c>
      <c r="K302" s="30">
        <v>0</v>
      </c>
      <c r="L302" s="30">
        <v>0</v>
      </c>
      <c r="M302" s="30">
        <v>378585</v>
      </c>
      <c r="N302" s="30">
        <v>0</v>
      </c>
    </row>
    <row r="303" spans="1:14" ht="15" customHeight="1">
      <c r="A303" s="27">
        <v>928</v>
      </c>
      <c r="B303" s="24" t="s">
        <v>288</v>
      </c>
      <c r="C303" s="13">
        <v>26953754</v>
      </c>
      <c r="D303" s="28">
        <v>27421527</v>
      </c>
      <c r="E303" s="28">
        <v>1006325</v>
      </c>
      <c r="F303" s="29">
        <v>41028</v>
      </c>
      <c r="G303" s="30">
        <v>61070</v>
      </c>
      <c r="H303" s="30">
        <v>132200</v>
      </c>
      <c r="I303" s="30">
        <v>89179</v>
      </c>
      <c r="J303" s="30">
        <v>0</v>
      </c>
      <c r="K303" s="30">
        <v>0</v>
      </c>
      <c r="L303" s="30">
        <v>6420</v>
      </c>
      <c r="M303" s="30">
        <v>101975</v>
      </c>
      <c r="N303" s="30">
        <v>0</v>
      </c>
    </row>
    <row r="304" spans="1:14" ht="15" customHeight="1">
      <c r="A304" s="27">
        <v>935</v>
      </c>
      <c r="B304" s="24" t="s">
        <v>289</v>
      </c>
      <c r="C304" s="13">
        <v>62253752</v>
      </c>
      <c r="D304" s="28">
        <v>53905244</v>
      </c>
      <c r="E304" s="28">
        <v>1272631</v>
      </c>
      <c r="F304" s="29">
        <v>12617</v>
      </c>
      <c r="G304" s="30">
        <v>95158</v>
      </c>
      <c r="H304" s="30">
        <v>2500</v>
      </c>
      <c r="I304" s="30">
        <v>78824</v>
      </c>
      <c r="J304" s="30">
        <v>0</v>
      </c>
      <c r="K304" s="30">
        <v>0</v>
      </c>
      <c r="L304" s="30">
        <v>46341</v>
      </c>
      <c r="M304" s="30">
        <v>127109</v>
      </c>
      <c r="N304" s="30">
        <v>0</v>
      </c>
    </row>
    <row r="305" spans="1:14" ht="15" customHeight="1">
      <c r="A305" s="27">
        <v>938</v>
      </c>
      <c r="B305" s="24" t="s">
        <v>290</v>
      </c>
      <c r="C305" s="13">
        <v>2978783</v>
      </c>
      <c r="D305" s="28">
        <v>3022170</v>
      </c>
      <c r="E305" s="28">
        <v>5543</v>
      </c>
      <c r="F305" s="29">
        <v>7269</v>
      </c>
      <c r="G305" s="30">
        <v>0</v>
      </c>
      <c r="H305" s="30">
        <v>21346</v>
      </c>
      <c r="I305" s="30">
        <v>11467</v>
      </c>
      <c r="J305" s="30">
        <v>0</v>
      </c>
      <c r="K305" s="30">
        <v>0</v>
      </c>
      <c r="L305" s="30">
        <v>0</v>
      </c>
      <c r="M305" s="30">
        <v>15320</v>
      </c>
      <c r="N305" s="30">
        <v>0</v>
      </c>
    </row>
    <row r="306" spans="1:14" ht="15" customHeight="1">
      <c r="A306" s="27">
        <v>944</v>
      </c>
      <c r="B306" s="24" t="s">
        <v>291</v>
      </c>
      <c r="C306" s="13">
        <v>1212210</v>
      </c>
      <c r="D306" s="28">
        <v>1383747</v>
      </c>
      <c r="E306" s="28">
        <v>21976</v>
      </c>
      <c r="F306" s="29">
        <v>1383</v>
      </c>
      <c r="G306" s="30">
        <v>0</v>
      </c>
      <c r="H306" s="30">
        <v>184</v>
      </c>
      <c r="I306" s="30">
        <v>12852</v>
      </c>
      <c r="J306" s="30">
        <v>0</v>
      </c>
      <c r="K306" s="30">
        <v>0</v>
      </c>
      <c r="L306" s="30">
        <v>3035</v>
      </c>
      <c r="M306" s="30">
        <v>24035</v>
      </c>
      <c r="N306" s="30">
        <v>0</v>
      </c>
    </row>
    <row r="307" spans="1:14" ht="15" customHeight="1">
      <c r="A307" s="27">
        <v>946</v>
      </c>
      <c r="B307" s="24" t="s">
        <v>292</v>
      </c>
      <c r="C307" s="13">
        <v>1645366</v>
      </c>
      <c r="D307" s="28">
        <v>1903621</v>
      </c>
      <c r="E307" s="28">
        <v>9812</v>
      </c>
      <c r="F307" s="29">
        <v>15215</v>
      </c>
      <c r="G307" s="30">
        <v>0</v>
      </c>
      <c r="H307" s="30">
        <v>362307</v>
      </c>
      <c r="I307" s="30">
        <v>13530</v>
      </c>
      <c r="J307" s="30">
        <v>0</v>
      </c>
      <c r="K307" s="30">
        <v>0</v>
      </c>
      <c r="L307" s="30">
        <v>844</v>
      </c>
      <c r="M307" s="30">
        <v>134095</v>
      </c>
      <c r="N307" s="30">
        <v>0</v>
      </c>
    </row>
    <row r="308" spans="1:14" ht="15" customHeight="1">
      <c r="A308" s="27">
        <v>951</v>
      </c>
      <c r="B308" s="24" t="s">
        <v>293</v>
      </c>
      <c r="C308" s="13">
        <v>2901765</v>
      </c>
      <c r="D308" s="28">
        <v>2822889</v>
      </c>
      <c r="E308" s="28">
        <v>94551</v>
      </c>
      <c r="F308" s="29">
        <v>16164</v>
      </c>
      <c r="G308" s="30">
        <v>13034</v>
      </c>
      <c r="H308" s="30">
        <v>500</v>
      </c>
      <c r="I308" s="30">
        <v>18256</v>
      </c>
      <c r="J308" s="30">
        <v>0</v>
      </c>
      <c r="K308" s="30">
        <v>0</v>
      </c>
      <c r="L308" s="30">
        <v>4727</v>
      </c>
      <c r="M308" s="30">
        <v>35785</v>
      </c>
      <c r="N308" s="30">
        <v>0</v>
      </c>
    </row>
    <row r="309" spans="1:14" ht="15" customHeight="1">
      <c r="A309" s="27">
        <v>957</v>
      </c>
      <c r="B309" s="24" t="s">
        <v>294</v>
      </c>
      <c r="C309" s="13">
        <v>25356079</v>
      </c>
      <c r="D309" s="28">
        <v>24977518</v>
      </c>
      <c r="E309" s="28">
        <v>534966</v>
      </c>
      <c r="F309" s="29">
        <v>10917</v>
      </c>
      <c r="G309" s="30">
        <v>70027</v>
      </c>
      <c r="H309" s="30">
        <v>377987</v>
      </c>
      <c r="I309" s="30">
        <v>105362</v>
      </c>
      <c r="J309" s="30">
        <v>0</v>
      </c>
      <c r="K309" s="30">
        <v>0</v>
      </c>
      <c r="L309" s="30">
        <v>7661</v>
      </c>
      <c r="M309" s="30">
        <v>175032</v>
      </c>
      <c r="N309" s="30">
        <v>0</v>
      </c>
    </row>
    <row r="310" spans="1:14" ht="15" customHeight="1">
      <c r="A310" s="27">
        <v>962</v>
      </c>
      <c r="B310" s="24" t="s">
        <v>295</v>
      </c>
      <c r="C310" s="13">
        <v>2683761</v>
      </c>
      <c r="D310" s="28">
        <v>2621127</v>
      </c>
      <c r="E310" s="28">
        <v>15864</v>
      </c>
      <c r="F310" s="29">
        <v>1787</v>
      </c>
      <c r="G310" s="30">
        <v>3189</v>
      </c>
      <c r="H310" s="30">
        <v>0</v>
      </c>
      <c r="I310" s="30">
        <v>34728</v>
      </c>
      <c r="J310" s="30">
        <v>0</v>
      </c>
      <c r="K310" s="30">
        <v>0</v>
      </c>
      <c r="L310" s="30">
        <v>1153</v>
      </c>
      <c r="M310" s="30">
        <v>17888</v>
      </c>
      <c r="N310" s="30">
        <v>0</v>
      </c>
    </row>
    <row r="311" spans="1:14" ht="15" customHeight="1">
      <c r="A311" s="27">
        <v>965</v>
      </c>
      <c r="B311" s="24" t="s">
        <v>296</v>
      </c>
      <c r="C311" s="13">
        <v>1943960</v>
      </c>
      <c r="D311" s="28">
        <v>2179227</v>
      </c>
      <c r="E311" s="28">
        <v>29350</v>
      </c>
      <c r="F311" s="29">
        <v>1846</v>
      </c>
      <c r="G311" s="30">
        <v>20088</v>
      </c>
      <c r="H311" s="30">
        <v>0</v>
      </c>
      <c r="I311" s="30">
        <v>34174</v>
      </c>
      <c r="J311" s="30">
        <v>0</v>
      </c>
      <c r="K311" s="30">
        <v>0</v>
      </c>
      <c r="L311" s="30">
        <v>3712</v>
      </c>
      <c r="M311" s="30">
        <v>5832</v>
      </c>
      <c r="N311" s="30">
        <v>0</v>
      </c>
    </row>
    <row r="312" spans="1:14" ht="15" customHeight="1">
      <c r="A312" s="27">
        <v>971</v>
      </c>
      <c r="B312" s="24" t="s">
        <v>297</v>
      </c>
      <c r="C312" s="13">
        <v>4822865</v>
      </c>
      <c r="D312" s="28">
        <v>4375704</v>
      </c>
      <c r="E312" s="28">
        <v>129218</v>
      </c>
      <c r="F312" s="29">
        <v>2604</v>
      </c>
      <c r="G312" s="30">
        <v>6588</v>
      </c>
      <c r="H312" s="30">
        <v>60000</v>
      </c>
      <c r="I312" s="30">
        <v>32413</v>
      </c>
      <c r="J312" s="30">
        <v>0</v>
      </c>
      <c r="K312" s="30">
        <v>0</v>
      </c>
      <c r="L312" s="30">
        <v>471</v>
      </c>
      <c r="M312" s="30">
        <v>14220</v>
      </c>
      <c r="N312" s="30">
        <v>0</v>
      </c>
    </row>
    <row r="313" spans="1:14" ht="15" customHeight="1">
      <c r="A313" s="27">
        <v>981</v>
      </c>
      <c r="B313" s="24" t="s">
        <v>298</v>
      </c>
      <c r="C313" s="13">
        <v>4517086</v>
      </c>
      <c r="D313" s="28">
        <v>4067383</v>
      </c>
      <c r="E313" s="28">
        <v>6491</v>
      </c>
      <c r="F313" s="29">
        <v>1277</v>
      </c>
      <c r="G313" s="30">
        <v>9990</v>
      </c>
      <c r="H313" s="30">
        <v>25808</v>
      </c>
      <c r="I313" s="30">
        <v>12201</v>
      </c>
      <c r="J313" s="30">
        <v>0</v>
      </c>
      <c r="K313" s="30">
        <v>0</v>
      </c>
      <c r="L313" s="30">
        <v>0</v>
      </c>
      <c r="M313" s="30">
        <v>600</v>
      </c>
      <c r="N313" s="30">
        <v>0</v>
      </c>
    </row>
    <row r="314" spans="1:14" ht="15" customHeight="1">
      <c r="A314" s="27">
        <v>983</v>
      </c>
      <c r="B314" s="24" t="s">
        <v>299</v>
      </c>
      <c r="C314" s="13">
        <v>39560742</v>
      </c>
      <c r="D314" s="28">
        <v>42249468</v>
      </c>
      <c r="E314" s="28">
        <v>723530</v>
      </c>
      <c r="F314" s="29">
        <v>54920</v>
      </c>
      <c r="G314" s="30">
        <v>122151</v>
      </c>
      <c r="H314" s="30">
        <v>170094</v>
      </c>
      <c r="I314" s="30">
        <v>41287</v>
      </c>
      <c r="J314" s="30">
        <v>0</v>
      </c>
      <c r="K314" s="30">
        <v>0</v>
      </c>
      <c r="L314" s="30">
        <v>9446</v>
      </c>
      <c r="M314" s="30">
        <v>131832</v>
      </c>
      <c r="N314" s="30">
        <v>0</v>
      </c>
    </row>
    <row r="315" spans="1:14" ht="15" customHeight="1">
      <c r="A315" s="27">
        <v>984</v>
      </c>
      <c r="B315" s="24" t="s">
        <v>300</v>
      </c>
      <c r="C315" s="13">
        <v>9940109</v>
      </c>
      <c r="D315" s="28">
        <v>11115259</v>
      </c>
      <c r="E315" s="28">
        <v>506305</v>
      </c>
      <c r="F315" s="29">
        <v>22960</v>
      </c>
      <c r="G315" s="30">
        <v>102009</v>
      </c>
      <c r="H315" s="30">
        <v>726812</v>
      </c>
      <c r="I315" s="30">
        <v>36319</v>
      </c>
      <c r="J315" s="30">
        <v>0</v>
      </c>
      <c r="K315" s="30">
        <v>0</v>
      </c>
      <c r="L315" s="30">
        <v>0</v>
      </c>
      <c r="M315" s="30">
        <v>205141</v>
      </c>
      <c r="N315" s="30">
        <v>0</v>
      </c>
    </row>
    <row r="316" spans="1:14" ht="15" customHeight="1">
      <c r="A316" s="27">
        <v>986</v>
      </c>
      <c r="B316" s="24" t="s">
        <v>301</v>
      </c>
      <c r="C316" s="13">
        <v>2233556</v>
      </c>
      <c r="D316" s="28">
        <v>1843723</v>
      </c>
      <c r="E316" s="28">
        <v>52204</v>
      </c>
      <c r="F316" s="29">
        <v>2461</v>
      </c>
      <c r="G316" s="30">
        <v>35775</v>
      </c>
      <c r="H316" s="30">
        <v>6000</v>
      </c>
      <c r="I316" s="30">
        <v>30781</v>
      </c>
      <c r="J316" s="30">
        <v>0</v>
      </c>
      <c r="K316" s="30">
        <v>0</v>
      </c>
      <c r="L316" s="30">
        <v>1776</v>
      </c>
      <c r="M316" s="30">
        <v>27731</v>
      </c>
      <c r="N316" s="30">
        <v>0</v>
      </c>
    </row>
    <row r="317" spans="1:14" ht="15" customHeight="1">
      <c r="A317" s="27">
        <v>988</v>
      </c>
      <c r="B317" s="24" t="s">
        <v>302</v>
      </c>
      <c r="C317" s="13">
        <v>11749224</v>
      </c>
      <c r="D317" s="28">
        <v>13564779</v>
      </c>
      <c r="E317" s="28">
        <v>265329</v>
      </c>
      <c r="F317" s="29">
        <v>11599</v>
      </c>
      <c r="G317" s="30">
        <v>58425</v>
      </c>
      <c r="H317" s="30">
        <v>16112</v>
      </c>
      <c r="I317" s="30">
        <v>98839</v>
      </c>
      <c r="J317" s="30">
        <v>0</v>
      </c>
      <c r="K317" s="30">
        <v>0</v>
      </c>
      <c r="L317" s="30">
        <v>20518</v>
      </c>
      <c r="M317" s="30">
        <v>98417</v>
      </c>
      <c r="N317" s="30">
        <v>0</v>
      </c>
    </row>
    <row r="318" spans="1:14" ht="15" customHeight="1">
      <c r="A318" s="27">
        <v>994</v>
      </c>
      <c r="B318" s="24" t="s">
        <v>303</v>
      </c>
      <c r="C318" s="13">
        <v>4509134</v>
      </c>
      <c r="D318" s="28">
        <v>4437213</v>
      </c>
      <c r="E318" s="28">
        <v>123147</v>
      </c>
      <c r="F318" s="29">
        <v>21389</v>
      </c>
      <c r="G318" s="30">
        <v>14238</v>
      </c>
      <c r="H318" s="30">
        <v>88528</v>
      </c>
      <c r="I318" s="30">
        <v>54392</v>
      </c>
      <c r="J318" s="30">
        <v>0</v>
      </c>
      <c r="K318" s="30">
        <v>0</v>
      </c>
      <c r="L318" s="30">
        <v>700</v>
      </c>
      <c r="M318" s="30">
        <v>96133</v>
      </c>
      <c r="N318" s="30">
        <v>0</v>
      </c>
    </row>
    <row r="319" spans="1:14" ht="15" customHeight="1">
      <c r="A319" s="27">
        <v>995</v>
      </c>
      <c r="B319" s="24" t="s">
        <v>304</v>
      </c>
      <c r="C319" s="13">
        <v>31859899</v>
      </c>
      <c r="D319" s="28">
        <v>32279500</v>
      </c>
      <c r="E319" s="28">
        <v>814089</v>
      </c>
      <c r="F319" s="29">
        <v>66673</v>
      </c>
      <c r="G319" s="30">
        <v>570622</v>
      </c>
      <c r="H319" s="30">
        <v>232837</v>
      </c>
      <c r="I319" s="30">
        <v>421972</v>
      </c>
      <c r="J319" s="30">
        <v>0</v>
      </c>
      <c r="K319" s="30">
        <v>0</v>
      </c>
      <c r="L319" s="30">
        <v>86419</v>
      </c>
      <c r="M319" s="30">
        <v>145748</v>
      </c>
      <c r="N319" s="30">
        <v>0</v>
      </c>
    </row>
    <row r="320" spans="1:14" ht="15" customHeight="1">
      <c r="A320" s="27">
        <v>1507</v>
      </c>
      <c r="B320" s="24" t="s">
        <v>305</v>
      </c>
      <c r="C320" s="13">
        <v>5067265</v>
      </c>
      <c r="D320" s="28">
        <v>5137242</v>
      </c>
      <c r="E320" s="28">
        <v>85376</v>
      </c>
      <c r="F320" s="29">
        <v>55421</v>
      </c>
      <c r="G320" s="30">
        <v>63966</v>
      </c>
      <c r="H320" s="30">
        <v>192500</v>
      </c>
      <c r="I320" s="30">
        <v>66343</v>
      </c>
      <c r="J320" s="30">
        <v>0</v>
      </c>
      <c r="K320" s="30">
        <v>0</v>
      </c>
      <c r="L320" s="30">
        <v>0</v>
      </c>
      <c r="M320" s="30">
        <v>306389</v>
      </c>
      <c r="N320" s="30">
        <v>0</v>
      </c>
    </row>
    <row r="321" spans="1:14" ht="15" customHeight="1">
      <c r="A321" s="27">
        <v>1509</v>
      </c>
      <c r="B321" s="24" t="s">
        <v>306</v>
      </c>
      <c r="C321" s="13">
        <v>7025055</v>
      </c>
      <c r="D321" s="28">
        <v>8859371</v>
      </c>
      <c r="E321" s="28">
        <v>245459</v>
      </c>
      <c r="F321" s="29">
        <v>23715</v>
      </c>
      <c r="G321" s="30">
        <v>83878</v>
      </c>
      <c r="H321" s="30">
        <v>0</v>
      </c>
      <c r="I321" s="30">
        <v>15023</v>
      </c>
      <c r="J321" s="30">
        <v>0</v>
      </c>
      <c r="K321" s="30">
        <v>0</v>
      </c>
      <c r="L321" s="30">
        <v>7679</v>
      </c>
      <c r="M321" s="30">
        <v>129064</v>
      </c>
      <c r="N321" s="30">
        <v>0</v>
      </c>
    </row>
    <row r="322" spans="1:14" ht="15" customHeight="1">
      <c r="A322" s="27">
        <v>1525</v>
      </c>
      <c r="B322" s="24" t="s">
        <v>307</v>
      </c>
      <c r="C322" s="13">
        <v>4004721</v>
      </c>
      <c r="D322" s="28">
        <v>3553900</v>
      </c>
      <c r="E322" s="28">
        <v>54517</v>
      </c>
      <c r="F322" s="29">
        <v>2873</v>
      </c>
      <c r="G322" s="30">
        <v>0</v>
      </c>
      <c r="H322" s="30">
        <v>14500</v>
      </c>
      <c r="I322" s="30">
        <v>7566</v>
      </c>
      <c r="J322" s="30">
        <v>0</v>
      </c>
      <c r="K322" s="30">
        <v>0</v>
      </c>
      <c r="L322" s="30">
        <v>12091</v>
      </c>
      <c r="M322" s="30">
        <v>31949</v>
      </c>
      <c r="N322" s="30">
        <v>0</v>
      </c>
    </row>
    <row r="323" spans="1:14" ht="15" customHeight="1">
      <c r="A323" s="27">
        <v>1581</v>
      </c>
      <c r="B323" s="24" t="s">
        <v>308</v>
      </c>
      <c r="C323" s="13">
        <v>6394133</v>
      </c>
      <c r="D323" s="28">
        <v>8127708</v>
      </c>
      <c r="E323" s="28">
        <v>244884</v>
      </c>
      <c r="F323" s="29">
        <v>7870</v>
      </c>
      <c r="G323" s="30">
        <v>134974</v>
      </c>
      <c r="H323" s="30">
        <v>0</v>
      </c>
      <c r="I323" s="30">
        <v>58049</v>
      </c>
      <c r="J323" s="30">
        <v>0</v>
      </c>
      <c r="K323" s="30">
        <v>0</v>
      </c>
      <c r="L323" s="30">
        <v>75978</v>
      </c>
      <c r="M323" s="30">
        <v>26136</v>
      </c>
      <c r="N323" s="30">
        <v>0</v>
      </c>
    </row>
    <row r="324" spans="1:14" ht="15" customHeight="1">
      <c r="A324" s="27">
        <v>1586</v>
      </c>
      <c r="B324" s="24" t="s">
        <v>309</v>
      </c>
      <c r="C324" s="13">
        <v>4085755</v>
      </c>
      <c r="D324" s="28">
        <v>4137153</v>
      </c>
      <c r="E324" s="28">
        <v>202034</v>
      </c>
      <c r="F324" s="29">
        <v>16135</v>
      </c>
      <c r="G324" s="30">
        <v>41415</v>
      </c>
      <c r="H324" s="30">
        <v>16894</v>
      </c>
      <c r="I324" s="30">
        <v>13943</v>
      </c>
      <c r="J324" s="30">
        <v>0</v>
      </c>
      <c r="K324" s="30">
        <v>0</v>
      </c>
      <c r="L324" s="30">
        <v>3948</v>
      </c>
      <c r="M324" s="30">
        <v>59008</v>
      </c>
      <c r="N324" s="30">
        <v>0</v>
      </c>
    </row>
    <row r="325" spans="1:14" ht="15" customHeight="1">
      <c r="A325" s="27">
        <v>1598</v>
      </c>
      <c r="B325" s="24" t="s">
        <v>310</v>
      </c>
      <c r="C325" s="13">
        <v>2055443</v>
      </c>
      <c r="D325" s="28">
        <v>2083849</v>
      </c>
      <c r="E325" s="28">
        <v>57371</v>
      </c>
      <c r="F325" s="29">
        <v>4026</v>
      </c>
      <c r="G325" s="30">
        <v>0</v>
      </c>
      <c r="H325" s="30">
        <v>6797</v>
      </c>
      <c r="I325" s="30">
        <v>9150</v>
      </c>
      <c r="J325" s="30">
        <v>0</v>
      </c>
      <c r="K325" s="30">
        <v>0</v>
      </c>
      <c r="L325" s="30">
        <v>0</v>
      </c>
      <c r="M325" s="30">
        <v>10349</v>
      </c>
      <c r="N325" s="30">
        <v>0</v>
      </c>
    </row>
    <row r="326" spans="1:14" ht="15" customHeight="1">
      <c r="A326" s="27">
        <v>1621</v>
      </c>
      <c r="B326" s="24" t="s">
        <v>311</v>
      </c>
      <c r="C326" s="13">
        <v>7503944</v>
      </c>
      <c r="D326" s="28">
        <v>7058232</v>
      </c>
      <c r="E326" s="28">
        <v>191853</v>
      </c>
      <c r="F326" s="29">
        <v>8294</v>
      </c>
      <c r="G326" s="30">
        <v>16575</v>
      </c>
      <c r="H326" s="30">
        <v>0</v>
      </c>
      <c r="I326" s="30">
        <v>9113</v>
      </c>
      <c r="J326" s="30">
        <v>0</v>
      </c>
      <c r="K326" s="30">
        <v>0</v>
      </c>
      <c r="L326" s="30">
        <v>0</v>
      </c>
      <c r="M326" s="30">
        <v>62230</v>
      </c>
      <c r="N326" s="30">
        <v>0</v>
      </c>
    </row>
    <row r="327" spans="1:14" ht="15" customHeight="1">
      <c r="A327" s="27">
        <v>1640</v>
      </c>
      <c r="B327" s="24" t="s">
        <v>312</v>
      </c>
      <c r="C327" s="13">
        <v>4394575</v>
      </c>
      <c r="D327" s="28">
        <v>5185130</v>
      </c>
      <c r="E327" s="28">
        <v>102179</v>
      </c>
      <c r="F327" s="29">
        <v>37586</v>
      </c>
      <c r="G327" s="30">
        <v>10867</v>
      </c>
      <c r="H327" s="30">
        <v>28000</v>
      </c>
      <c r="I327" s="30">
        <v>20795</v>
      </c>
      <c r="J327" s="30">
        <v>0</v>
      </c>
      <c r="K327" s="30">
        <v>0</v>
      </c>
      <c r="L327" s="30">
        <v>4532</v>
      </c>
      <c r="M327" s="30">
        <v>74728</v>
      </c>
      <c r="N327" s="30">
        <v>0</v>
      </c>
    </row>
    <row r="328" spans="1:14" ht="15" customHeight="1">
      <c r="A328" s="27">
        <v>1641</v>
      </c>
      <c r="B328" s="24" t="s">
        <v>313</v>
      </c>
      <c r="C328" s="13">
        <v>3658938</v>
      </c>
      <c r="D328" s="28">
        <v>4057731</v>
      </c>
      <c r="E328" s="28">
        <v>82836</v>
      </c>
      <c r="F328" s="29">
        <v>8411</v>
      </c>
      <c r="G328" s="30">
        <v>93402</v>
      </c>
      <c r="H328" s="30">
        <v>27500</v>
      </c>
      <c r="I328" s="30">
        <v>22184</v>
      </c>
      <c r="J328" s="30">
        <v>130007</v>
      </c>
      <c r="K328" s="30">
        <v>0</v>
      </c>
      <c r="L328" s="30">
        <v>0</v>
      </c>
      <c r="M328" s="30">
        <v>37222</v>
      </c>
      <c r="N328" s="30">
        <v>0</v>
      </c>
    </row>
    <row r="329" spans="1:14" ht="15" customHeight="1">
      <c r="A329" s="27">
        <v>1651</v>
      </c>
      <c r="B329" s="24" t="s">
        <v>314</v>
      </c>
      <c r="C329" s="13">
        <v>5896588</v>
      </c>
      <c r="D329" s="28">
        <v>5939091</v>
      </c>
      <c r="E329" s="28">
        <v>145113</v>
      </c>
      <c r="F329" s="29">
        <v>34695</v>
      </c>
      <c r="G329" s="30">
        <v>53879</v>
      </c>
      <c r="H329" s="30">
        <v>65000</v>
      </c>
      <c r="I329" s="30">
        <v>25252</v>
      </c>
      <c r="J329" s="30">
        <v>0</v>
      </c>
      <c r="K329" s="30">
        <v>0</v>
      </c>
      <c r="L329" s="30">
        <v>5731</v>
      </c>
      <c r="M329" s="30">
        <v>9129</v>
      </c>
      <c r="N329" s="30">
        <v>0</v>
      </c>
    </row>
    <row r="330" spans="1:14" ht="15" customHeight="1">
      <c r="A330" s="27">
        <v>1652</v>
      </c>
      <c r="B330" s="24" t="s">
        <v>315</v>
      </c>
      <c r="C330" s="13">
        <v>4836266</v>
      </c>
      <c r="D330" s="28">
        <v>4889803</v>
      </c>
      <c r="E330" s="28">
        <v>128645</v>
      </c>
      <c r="F330" s="29">
        <v>11969</v>
      </c>
      <c r="G330" s="30">
        <v>37879</v>
      </c>
      <c r="H330" s="30">
        <v>0</v>
      </c>
      <c r="I330" s="30">
        <v>4956</v>
      </c>
      <c r="J330" s="30">
        <v>0</v>
      </c>
      <c r="K330" s="30">
        <v>0</v>
      </c>
      <c r="L330" s="30">
        <v>16406</v>
      </c>
      <c r="M330" s="30">
        <v>45715</v>
      </c>
      <c r="N330" s="30">
        <v>0</v>
      </c>
    </row>
    <row r="331" spans="1:14" ht="15" customHeight="1">
      <c r="A331" s="27">
        <v>1655</v>
      </c>
      <c r="B331" s="24" t="s">
        <v>316</v>
      </c>
      <c r="C331" s="13">
        <v>5341103</v>
      </c>
      <c r="D331" s="28">
        <v>5899226</v>
      </c>
      <c r="E331" s="28">
        <v>179019</v>
      </c>
      <c r="F331" s="29">
        <v>12450</v>
      </c>
      <c r="G331" s="30">
        <v>33216</v>
      </c>
      <c r="H331" s="30">
        <v>118184</v>
      </c>
      <c r="I331" s="30">
        <v>34357</v>
      </c>
      <c r="J331" s="30">
        <v>0</v>
      </c>
      <c r="K331" s="30">
        <v>0</v>
      </c>
      <c r="L331" s="30">
        <v>29789</v>
      </c>
      <c r="M331" s="30">
        <v>103786</v>
      </c>
      <c r="N331" s="30">
        <v>0</v>
      </c>
    </row>
    <row r="332" spans="1:14" ht="15" customHeight="1">
      <c r="A332" s="27">
        <v>1658</v>
      </c>
      <c r="B332" s="24" t="s">
        <v>317</v>
      </c>
      <c r="C332" s="13">
        <v>1487245</v>
      </c>
      <c r="D332" s="28">
        <v>1558192</v>
      </c>
      <c r="E332" s="28">
        <v>21726</v>
      </c>
      <c r="F332" s="29">
        <v>8977</v>
      </c>
      <c r="G332" s="30">
        <v>8211</v>
      </c>
      <c r="H332" s="30">
        <v>77239</v>
      </c>
      <c r="I332" s="30">
        <v>13270</v>
      </c>
      <c r="J332" s="30">
        <v>0</v>
      </c>
      <c r="K332" s="30">
        <v>0</v>
      </c>
      <c r="L332" s="30">
        <v>5352</v>
      </c>
      <c r="M332" s="30">
        <v>55400</v>
      </c>
      <c r="N332" s="30">
        <v>0</v>
      </c>
    </row>
    <row r="333" spans="1:14" ht="15" customHeight="1">
      <c r="A333" s="27">
        <v>1659</v>
      </c>
      <c r="B333" s="24" t="s">
        <v>318</v>
      </c>
      <c r="C333" s="13">
        <v>2581973</v>
      </c>
      <c r="D333" s="28">
        <v>2762856</v>
      </c>
      <c r="E333" s="28">
        <v>73888</v>
      </c>
      <c r="F333" s="29">
        <v>1810</v>
      </c>
      <c r="G333" s="30">
        <v>22455</v>
      </c>
      <c r="H333" s="30">
        <v>52980</v>
      </c>
      <c r="I333" s="30">
        <v>12805</v>
      </c>
      <c r="J333" s="30">
        <v>0</v>
      </c>
      <c r="K333" s="30">
        <v>0</v>
      </c>
      <c r="L333" s="30">
        <v>10835</v>
      </c>
      <c r="M333" s="30">
        <v>54280</v>
      </c>
      <c r="N333" s="30">
        <v>0</v>
      </c>
    </row>
    <row r="334" spans="1:14" ht="15" customHeight="1">
      <c r="A334" s="27">
        <v>1663</v>
      </c>
      <c r="B334" s="24" t="s">
        <v>319</v>
      </c>
      <c r="C334" s="13">
        <v>3047929</v>
      </c>
      <c r="D334" s="28">
        <v>3528883</v>
      </c>
      <c r="E334" s="28">
        <v>131892</v>
      </c>
      <c r="F334" s="29">
        <v>12310</v>
      </c>
      <c r="G334" s="30">
        <v>33953</v>
      </c>
      <c r="H334" s="30">
        <v>0</v>
      </c>
      <c r="I334" s="30">
        <v>2561</v>
      </c>
      <c r="J334" s="30">
        <v>0</v>
      </c>
      <c r="K334" s="30">
        <v>0</v>
      </c>
      <c r="L334" s="30">
        <v>1954</v>
      </c>
      <c r="M334" s="30">
        <v>17990</v>
      </c>
      <c r="N334" s="30">
        <v>0</v>
      </c>
    </row>
    <row r="335" spans="1:14" ht="15" customHeight="1">
      <c r="A335" s="27">
        <v>1667</v>
      </c>
      <c r="B335" s="24" t="s">
        <v>320</v>
      </c>
      <c r="C335" s="13">
        <v>1084484</v>
      </c>
      <c r="D335" s="28">
        <v>1044002</v>
      </c>
      <c r="E335" s="28">
        <v>22629</v>
      </c>
      <c r="F335" s="29">
        <v>4245</v>
      </c>
      <c r="G335" s="30">
        <v>20906</v>
      </c>
      <c r="H335" s="30">
        <v>388500</v>
      </c>
      <c r="I335" s="30">
        <v>22350</v>
      </c>
      <c r="J335" s="30">
        <v>0</v>
      </c>
      <c r="K335" s="30">
        <v>0</v>
      </c>
      <c r="L335" s="30">
        <v>1154</v>
      </c>
      <c r="M335" s="30">
        <v>50224</v>
      </c>
      <c r="N335" s="30">
        <v>0</v>
      </c>
    </row>
    <row r="336" spans="1:14" ht="15" customHeight="1">
      <c r="A336" s="27">
        <v>1669</v>
      </c>
      <c r="B336" s="24" t="s">
        <v>321</v>
      </c>
      <c r="C336" s="13">
        <v>3624937</v>
      </c>
      <c r="D336" s="28">
        <v>3577967</v>
      </c>
      <c r="E336" s="28">
        <v>141231</v>
      </c>
      <c r="F336" s="29">
        <v>0</v>
      </c>
      <c r="G336" s="30">
        <v>789</v>
      </c>
      <c r="H336" s="30">
        <v>30500</v>
      </c>
      <c r="I336" s="30">
        <v>11806</v>
      </c>
      <c r="J336" s="30">
        <v>0</v>
      </c>
      <c r="K336" s="30">
        <v>0</v>
      </c>
      <c r="L336" s="30">
        <v>789</v>
      </c>
      <c r="M336" s="30">
        <v>47325</v>
      </c>
      <c r="N336" s="30">
        <v>0</v>
      </c>
    </row>
    <row r="337" spans="1:14" ht="15" customHeight="1">
      <c r="A337" s="27">
        <v>1674</v>
      </c>
      <c r="B337" s="24" t="s">
        <v>322</v>
      </c>
      <c r="C337" s="13">
        <v>21217646</v>
      </c>
      <c r="D337" s="28">
        <v>24079421</v>
      </c>
      <c r="E337" s="28">
        <v>561840</v>
      </c>
      <c r="F337" s="29">
        <v>16088</v>
      </c>
      <c r="G337" s="30">
        <v>163526</v>
      </c>
      <c r="H337" s="30">
        <v>37950</v>
      </c>
      <c r="I337" s="30">
        <v>110023</v>
      </c>
      <c r="J337" s="30">
        <v>0</v>
      </c>
      <c r="K337" s="30">
        <v>0</v>
      </c>
      <c r="L337" s="30">
        <v>169134</v>
      </c>
      <c r="M337" s="30">
        <v>73367</v>
      </c>
      <c r="N337" s="30">
        <v>0</v>
      </c>
    </row>
    <row r="338" spans="1:14" ht="15" customHeight="1">
      <c r="A338" s="27">
        <v>1676</v>
      </c>
      <c r="B338" s="24" t="s">
        <v>323</v>
      </c>
      <c r="C338" s="13">
        <v>5504945</v>
      </c>
      <c r="D338" s="28">
        <v>5621768</v>
      </c>
      <c r="E338" s="28">
        <v>124755</v>
      </c>
      <c r="F338" s="29">
        <v>8190</v>
      </c>
      <c r="G338" s="30">
        <v>94823</v>
      </c>
      <c r="H338" s="30">
        <v>199288</v>
      </c>
      <c r="I338" s="30">
        <v>30001</v>
      </c>
      <c r="J338" s="30">
        <v>0</v>
      </c>
      <c r="K338" s="30">
        <v>0</v>
      </c>
      <c r="L338" s="30">
        <v>26101</v>
      </c>
      <c r="M338" s="30">
        <v>44340</v>
      </c>
      <c r="N338" s="30">
        <v>0</v>
      </c>
    </row>
    <row r="339" spans="1:14" ht="15" customHeight="1">
      <c r="A339" s="27">
        <v>1680</v>
      </c>
      <c r="B339" s="24" t="s">
        <v>324</v>
      </c>
      <c r="C339" s="13">
        <v>4179445</v>
      </c>
      <c r="D339" s="28">
        <v>4542249</v>
      </c>
      <c r="E339" s="28">
        <v>256623</v>
      </c>
      <c r="F339" s="29">
        <v>30610</v>
      </c>
      <c r="G339" s="30">
        <v>155239</v>
      </c>
      <c r="H339" s="30">
        <v>2000</v>
      </c>
      <c r="I339" s="30">
        <v>29784</v>
      </c>
      <c r="J339" s="30">
        <v>0</v>
      </c>
      <c r="K339" s="30">
        <v>0</v>
      </c>
      <c r="L339" s="30">
        <v>49967</v>
      </c>
      <c r="M339" s="30">
        <v>55724</v>
      </c>
      <c r="N339" s="30">
        <v>0</v>
      </c>
    </row>
    <row r="340" spans="1:14" ht="15" customHeight="1">
      <c r="A340" s="27">
        <v>1681</v>
      </c>
      <c r="B340" s="24" t="s">
        <v>325</v>
      </c>
      <c r="C340" s="13">
        <v>6432189</v>
      </c>
      <c r="D340" s="28">
        <v>6519135</v>
      </c>
      <c r="E340" s="28">
        <v>120309</v>
      </c>
      <c r="F340" s="29">
        <v>8754</v>
      </c>
      <c r="G340" s="30">
        <v>95167</v>
      </c>
      <c r="H340" s="30">
        <v>49500</v>
      </c>
      <c r="I340" s="30">
        <v>17505</v>
      </c>
      <c r="J340" s="30">
        <v>0</v>
      </c>
      <c r="K340" s="30">
        <v>0</v>
      </c>
      <c r="L340" s="30">
        <v>0</v>
      </c>
      <c r="M340" s="30">
        <v>41849</v>
      </c>
      <c r="N340" s="30">
        <v>0</v>
      </c>
    </row>
    <row r="341" spans="1:14" ht="15" customHeight="1">
      <c r="A341" s="27">
        <v>1684</v>
      </c>
      <c r="B341" s="24" t="s">
        <v>326</v>
      </c>
      <c r="C341" s="13">
        <v>5256565</v>
      </c>
      <c r="D341" s="28">
        <v>5225427</v>
      </c>
      <c r="E341" s="28">
        <v>127032</v>
      </c>
      <c r="F341" s="29">
        <v>1151</v>
      </c>
      <c r="G341" s="30">
        <v>3053</v>
      </c>
      <c r="H341" s="30">
        <v>0</v>
      </c>
      <c r="I341" s="30">
        <v>17810</v>
      </c>
      <c r="J341" s="30">
        <v>0</v>
      </c>
      <c r="K341" s="30">
        <v>0</v>
      </c>
      <c r="L341" s="30">
        <v>2626</v>
      </c>
      <c r="M341" s="30">
        <v>14812</v>
      </c>
      <c r="N341" s="30">
        <v>0</v>
      </c>
    </row>
    <row r="342" spans="1:14" ht="15" customHeight="1">
      <c r="A342" s="27">
        <v>1685</v>
      </c>
      <c r="B342" s="24" t="s">
        <v>327</v>
      </c>
      <c r="C342" s="13">
        <v>1033341</v>
      </c>
      <c r="D342" s="28">
        <v>1394107</v>
      </c>
      <c r="E342" s="28">
        <v>6464</v>
      </c>
      <c r="F342" s="29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28177</v>
      </c>
      <c r="N342" s="30">
        <v>0</v>
      </c>
    </row>
    <row r="343" spans="1:14" ht="15" customHeight="1">
      <c r="A343" s="27">
        <v>1690</v>
      </c>
      <c r="B343" s="24" t="s">
        <v>328</v>
      </c>
      <c r="C343" s="13">
        <v>2626990</v>
      </c>
      <c r="D343" s="28">
        <v>2912092</v>
      </c>
      <c r="E343" s="28">
        <v>90026</v>
      </c>
      <c r="F343" s="29">
        <v>28694</v>
      </c>
      <c r="G343" s="30">
        <v>153703</v>
      </c>
      <c r="H343" s="30">
        <v>132700</v>
      </c>
      <c r="I343" s="30">
        <v>23037</v>
      </c>
      <c r="J343" s="30">
        <v>0</v>
      </c>
      <c r="K343" s="30">
        <v>0</v>
      </c>
      <c r="L343" s="30">
        <v>41173</v>
      </c>
      <c r="M343" s="30">
        <v>95593</v>
      </c>
      <c r="N343" s="30">
        <v>0</v>
      </c>
    </row>
    <row r="344" spans="1:14" ht="15" customHeight="1">
      <c r="A344" s="27">
        <v>1695</v>
      </c>
      <c r="B344" s="24" t="s">
        <v>329</v>
      </c>
      <c r="C344" s="13">
        <v>1217466</v>
      </c>
      <c r="D344" s="28">
        <v>1272310</v>
      </c>
      <c r="E344" s="28">
        <v>-1182</v>
      </c>
      <c r="F344" s="29">
        <v>3548</v>
      </c>
      <c r="G344" s="30">
        <v>33605</v>
      </c>
      <c r="H344" s="30">
        <v>19212</v>
      </c>
      <c r="I344" s="30">
        <v>15947</v>
      </c>
      <c r="J344" s="30">
        <v>0</v>
      </c>
      <c r="K344" s="30">
        <v>0</v>
      </c>
      <c r="L344" s="30">
        <v>8361</v>
      </c>
      <c r="M344" s="30">
        <v>14718</v>
      </c>
      <c r="N344" s="30">
        <v>0</v>
      </c>
    </row>
    <row r="345" spans="1:14" ht="15" customHeight="1">
      <c r="A345" s="27">
        <v>1696</v>
      </c>
      <c r="B345" s="24" t="s">
        <v>330</v>
      </c>
      <c r="C345" s="13">
        <v>2726592</v>
      </c>
      <c r="D345" s="28">
        <v>2912722</v>
      </c>
      <c r="E345" s="28">
        <v>69213</v>
      </c>
      <c r="F345" s="29">
        <v>9951</v>
      </c>
      <c r="G345" s="30">
        <v>63487</v>
      </c>
      <c r="H345" s="30">
        <v>90584</v>
      </c>
      <c r="I345" s="30">
        <v>22467</v>
      </c>
      <c r="J345" s="30">
        <v>0</v>
      </c>
      <c r="K345" s="30">
        <v>0</v>
      </c>
      <c r="L345" s="30">
        <v>2085</v>
      </c>
      <c r="M345" s="30">
        <v>31146</v>
      </c>
      <c r="N345" s="30">
        <v>0</v>
      </c>
    </row>
    <row r="346" spans="1:14" ht="15" customHeight="1">
      <c r="A346" s="27">
        <v>1699</v>
      </c>
      <c r="B346" s="24" t="s">
        <v>331</v>
      </c>
      <c r="C346" s="13">
        <v>7011719</v>
      </c>
      <c r="D346" s="28">
        <v>7704290</v>
      </c>
      <c r="E346" s="28">
        <v>140475</v>
      </c>
      <c r="F346" s="29">
        <v>44866</v>
      </c>
      <c r="G346" s="30">
        <v>152615</v>
      </c>
      <c r="H346" s="30">
        <v>284053</v>
      </c>
      <c r="I346" s="30">
        <v>96709</v>
      </c>
      <c r="J346" s="30">
        <v>0</v>
      </c>
      <c r="K346" s="30">
        <v>0</v>
      </c>
      <c r="L346" s="30">
        <v>8675</v>
      </c>
      <c r="M346" s="30">
        <v>126607</v>
      </c>
      <c r="N346" s="30">
        <v>0</v>
      </c>
    </row>
    <row r="347" spans="1:14" ht="15" customHeight="1">
      <c r="A347" s="27">
        <v>1700</v>
      </c>
      <c r="B347" s="24" t="s">
        <v>332</v>
      </c>
      <c r="C347" s="13">
        <v>6450573</v>
      </c>
      <c r="D347" s="28">
        <v>6399189</v>
      </c>
      <c r="E347" s="28">
        <v>94548</v>
      </c>
      <c r="F347" s="29">
        <v>25521</v>
      </c>
      <c r="G347" s="30">
        <v>168147</v>
      </c>
      <c r="H347" s="30">
        <v>78074</v>
      </c>
      <c r="I347" s="30">
        <v>33235</v>
      </c>
      <c r="J347" s="30">
        <v>0</v>
      </c>
      <c r="K347" s="30">
        <v>0</v>
      </c>
      <c r="L347" s="30">
        <v>96234</v>
      </c>
      <c r="M347" s="30">
        <v>55003</v>
      </c>
      <c r="N347" s="30">
        <v>0</v>
      </c>
    </row>
    <row r="348" spans="1:14" ht="15" customHeight="1">
      <c r="A348" s="27">
        <v>1701</v>
      </c>
      <c r="B348" s="24" t="s">
        <v>333</v>
      </c>
      <c r="C348" s="13">
        <v>3587269</v>
      </c>
      <c r="D348" s="28">
        <v>3877068</v>
      </c>
      <c r="E348" s="28">
        <v>157990</v>
      </c>
      <c r="F348" s="29">
        <v>11730</v>
      </c>
      <c r="G348" s="30">
        <v>117966</v>
      </c>
      <c r="H348" s="30">
        <v>0</v>
      </c>
      <c r="I348" s="30">
        <v>15228</v>
      </c>
      <c r="J348" s="30">
        <v>0</v>
      </c>
      <c r="K348" s="30">
        <v>0</v>
      </c>
      <c r="L348" s="30">
        <v>36991</v>
      </c>
      <c r="M348" s="30">
        <v>1303</v>
      </c>
      <c r="N348" s="30">
        <v>0</v>
      </c>
    </row>
    <row r="349" spans="1:14" ht="15" customHeight="1">
      <c r="A349" s="27">
        <v>1702</v>
      </c>
      <c r="B349" s="24" t="s">
        <v>334</v>
      </c>
      <c r="C349" s="13">
        <v>724219</v>
      </c>
      <c r="D349" s="28">
        <v>914980</v>
      </c>
      <c r="E349" s="28">
        <v>3677</v>
      </c>
      <c r="F349" s="29">
        <v>5336</v>
      </c>
      <c r="G349" s="30">
        <v>18724</v>
      </c>
      <c r="H349" s="30">
        <v>55779</v>
      </c>
      <c r="I349" s="30">
        <v>16363</v>
      </c>
      <c r="J349" s="30">
        <v>0</v>
      </c>
      <c r="K349" s="30">
        <v>0</v>
      </c>
      <c r="L349" s="30">
        <v>2623</v>
      </c>
      <c r="M349" s="30">
        <v>55224</v>
      </c>
      <c r="N349" s="30">
        <v>0</v>
      </c>
    </row>
    <row r="350" spans="1:14" ht="15" customHeight="1">
      <c r="A350" s="27">
        <v>1705</v>
      </c>
      <c r="B350" s="24" t="s">
        <v>335</v>
      </c>
      <c r="C350" s="13">
        <v>6834205</v>
      </c>
      <c r="D350" s="28">
        <v>6435321</v>
      </c>
      <c r="E350" s="28">
        <v>168558</v>
      </c>
      <c r="F350" s="29">
        <v>6990</v>
      </c>
      <c r="G350" s="30">
        <v>26119</v>
      </c>
      <c r="H350" s="30">
        <v>249000</v>
      </c>
      <c r="I350" s="30">
        <v>19975</v>
      </c>
      <c r="J350" s="30">
        <v>0</v>
      </c>
      <c r="K350" s="30">
        <v>0</v>
      </c>
      <c r="L350" s="30">
        <v>9760</v>
      </c>
      <c r="M350" s="30">
        <v>83197</v>
      </c>
      <c r="N350" s="30">
        <v>0</v>
      </c>
    </row>
    <row r="351" spans="1:14" ht="15" customHeight="1">
      <c r="A351" s="27">
        <v>1706</v>
      </c>
      <c r="B351" s="24" t="s">
        <v>336</v>
      </c>
      <c r="C351" s="13">
        <v>3046422</v>
      </c>
      <c r="D351" s="28">
        <v>3346292</v>
      </c>
      <c r="E351" s="28">
        <v>69857</v>
      </c>
      <c r="F351" s="29">
        <v>3391</v>
      </c>
      <c r="G351" s="30">
        <v>5372</v>
      </c>
      <c r="H351" s="30">
        <v>0</v>
      </c>
      <c r="I351" s="30">
        <v>2561</v>
      </c>
      <c r="J351" s="30">
        <v>0</v>
      </c>
      <c r="K351" s="30">
        <v>0</v>
      </c>
      <c r="L351" s="30">
        <v>1544</v>
      </c>
      <c r="M351" s="30">
        <v>8997</v>
      </c>
      <c r="N351" s="30">
        <v>0</v>
      </c>
    </row>
    <row r="352" spans="1:14" ht="15" customHeight="1">
      <c r="A352" s="27">
        <v>1708</v>
      </c>
      <c r="B352" s="24" t="s">
        <v>337</v>
      </c>
      <c r="C352" s="13">
        <v>11005306</v>
      </c>
      <c r="D352" s="28">
        <v>12252070</v>
      </c>
      <c r="E352" s="28">
        <v>262544</v>
      </c>
      <c r="F352" s="29">
        <v>21544</v>
      </c>
      <c r="G352" s="30">
        <v>135103</v>
      </c>
      <c r="H352" s="30">
        <v>42000</v>
      </c>
      <c r="I352" s="30">
        <v>32331</v>
      </c>
      <c r="J352" s="30">
        <v>0</v>
      </c>
      <c r="K352" s="30">
        <v>0</v>
      </c>
      <c r="L352" s="30">
        <v>36019</v>
      </c>
      <c r="M352" s="30">
        <v>64283</v>
      </c>
      <c r="N352" s="30">
        <v>0</v>
      </c>
    </row>
    <row r="353" spans="1:14" ht="15" customHeight="1">
      <c r="A353" s="27">
        <v>1709</v>
      </c>
      <c r="B353" s="24" t="s">
        <v>338</v>
      </c>
      <c r="C353" s="13">
        <v>5760304</v>
      </c>
      <c r="D353" s="28">
        <v>5951647</v>
      </c>
      <c r="E353" s="28">
        <v>43781</v>
      </c>
      <c r="F353" s="29">
        <v>8171</v>
      </c>
      <c r="G353" s="30">
        <v>133401</v>
      </c>
      <c r="H353" s="30">
        <v>62450</v>
      </c>
      <c r="I353" s="30">
        <v>43531</v>
      </c>
      <c r="J353" s="30">
        <v>0</v>
      </c>
      <c r="K353" s="30">
        <v>0</v>
      </c>
      <c r="L353" s="30">
        <v>106070</v>
      </c>
      <c r="M353" s="30">
        <v>83591</v>
      </c>
      <c r="N353" s="30">
        <v>0</v>
      </c>
    </row>
    <row r="354" spans="1:14" ht="15" customHeight="1">
      <c r="A354" s="27">
        <v>1711</v>
      </c>
      <c r="B354" s="24" t="s">
        <v>339</v>
      </c>
      <c r="C354" s="13">
        <v>6984215</v>
      </c>
      <c r="D354" s="28">
        <v>6336278</v>
      </c>
      <c r="E354" s="28">
        <v>131924</v>
      </c>
      <c r="F354" s="29">
        <v>9581</v>
      </c>
      <c r="G354" s="30">
        <v>43645</v>
      </c>
      <c r="H354" s="30">
        <v>52325</v>
      </c>
      <c r="I354" s="30">
        <v>16258</v>
      </c>
      <c r="J354" s="30">
        <v>0</v>
      </c>
      <c r="K354" s="30">
        <v>0</v>
      </c>
      <c r="L354" s="30">
        <v>0</v>
      </c>
      <c r="M354" s="30">
        <v>125680</v>
      </c>
      <c r="N354" s="30">
        <v>0</v>
      </c>
    </row>
    <row r="355" spans="1:14" ht="15" customHeight="1">
      <c r="A355" s="27">
        <v>1714</v>
      </c>
      <c r="B355" s="24" t="s">
        <v>340</v>
      </c>
      <c r="C355" s="13">
        <v>4264256</v>
      </c>
      <c r="D355" s="28">
        <v>3985743</v>
      </c>
      <c r="E355" s="28">
        <v>108998</v>
      </c>
      <c r="F355" s="29">
        <v>3256</v>
      </c>
      <c r="G355" s="30">
        <v>10966</v>
      </c>
      <c r="H355" s="30">
        <v>15000</v>
      </c>
      <c r="I355" s="30">
        <v>22348</v>
      </c>
      <c r="J355" s="30">
        <v>0</v>
      </c>
      <c r="K355" s="30">
        <v>0</v>
      </c>
      <c r="L355" s="30">
        <v>3829</v>
      </c>
      <c r="M355" s="30">
        <v>10793</v>
      </c>
      <c r="N355" s="30">
        <v>0</v>
      </c>
    </row>
    <row r="356" spans="1:14" ht="15" customHeight="1">
      <c r="A356" s="27">
        <v>1719</v>
      </c>
      <c r="B356" s="24" t="s">
        <v>341</v>
      </c>
      <c r="C356" s="13">
        <v>2341877</v>
      </c>
      <c r="D356" s="28">
        <v>2198420</v>
      </c>
      <c r="E356" s="28">
        <v>62443</v>
      </c>
      <c r="F356" s="29">
        <v>0</v>
      </c>
      <c r="G356" s="30">
        <v>0</v>
      </c>
      <c r="H356" s="30">
        <v>5860</v>
      </c>
      <c r="I356" s="30">
        <v>18934</v>
      </c>
      <c r="J356" s="30">
        <v>0</v>
      </c>
      <c r="K356" s="30">
        <v>0</v>
      </c>
      <c r="L356" s="30">
        <v>0</v>
      </c>
      <c r="M356" s="30">
        <v>19077</v>
      </c>
      <c r="N356" s="30">
        <v>0</v>
      </c>
    </row>
    <row r="357" spans="1:14" ht="15" customHeight="1">
      <c r="A357" s="27">
        <v>1721</v>
      </c>
      <c r="B357" s="24" t="s">
        <v>342</v>
      </c>
      <c r="C357" s="13">
        <v>3196709</v>
      </c>
      <c r="D357" s="28">
        <v>3339104</v>
      </c>
      <c r="E357" s="28">
        <v>17272</v>
      </c>
      <c r="F357" s="29">
        <v>2042</v>
      </c>
      <c r="G357" s="30">
        <v>16734</v>
      </c>
      <c r="H357" s="30">
        <v>0</v>
      </c>
      <c r="I357" s="30">
        <v>18740</v>
      </c>
      <c r="J357" s="30">
        <v>0</v>
      </c>
      <c r="K357" s="30">
        <v>0</v>
      </c>
      <c r="L357" s="30">
        <v>12525</v>
      </c>
      <c r="M357" s="30">
        <v>67407</v>
      </c>
      <c r="N357" s="30">
        <v>0</v>
      </c>
    </row>
    <row r="358" spans="1:14" ht="15" customHeight="1">
      <c r="A358" s="27">
        <v>1722</v>
      </c>
      <c r="B358" s="24" t="s">
        <v>343</v>
      </c>
      <c r="C358" s="13">
        <v>2336394</v>
      </c>
      <c r="D358" s="28">
        <v>2626110</v>
      </c>
      <c r="E358" s="28">
        <v>37541</v>
      </c>
      <c r="F358" s="29">
        <v>5660</v>
      </c>
      <c r="G358" s="30">
        <v>33039</v>
      </c>
      <c r="H358" s="30">
        <v>25000</v>
      </c>
      <c r="I358" s="30">
        <v>9150</v>
      </c>
      <c r="J358" s="30">
        <v>0</v>
      </c>
      <c r="K358" s="30">
        <v>0</v>
      </c>
      <c r="L358" s="30">
        <v>7814</v>
      </c>
      <c r="M358" s="30">
        <v>2098</v>
      </c>
      <c r="N358" s="30">
        <v>0</v>
      </c>
    </row>
    <row r="359" spans="1:14" ht="15" customHeight="1">
      <c r="A359" s="27">
        <v>1723</v>
      </c>
      <c r="B359" s="24" t="s">
        <v>344</v>
      </c>
      <c r="C359" s="13">
        <v>735962</v>
      </c>
      <c r="D359" s="28">
        <v>1004102</v>
      </c>
      <c r="E359" s="28">
        <v>29114</v>
      </c>
      <c r="F359" s="29">
        <v>8704</v>
      </c>
      <c r="G359" s="30">
        <v>0</v>
      </c>
      <c r="H359" s="30">
        <v>34479</v>
      </c>
      <c r="I359" s="30">
        <v>3099</v>
      </c>
      <c r="J359" s="30">
        <v>0</v>
      </c>
      <c r="K359" s="30">
        <v>0</v>
      </c>
      <c r="L359" s="30">
        <v>0</v>
      </c>
      <c r="M359" s="30">
        <v>20285</v>
      </c>
      <c r="N359" s="30">
        <v>0</v>
      </c>
    </row>
    <row r="360" spans="1:14" ht="15" customHeight="1">
      <c r="A360" s="27">
        <v>1724</v>
      </c>
      <c r="B360" s="24" t="s">
        <v>345</v>
      </c>
      <c r="C360" s="13">
        <v>2002615</v>
      </c>
      <c r="D360" s="28">
        <v>1965143</v>
      </c>
      <c r="E360" s="28">
        <v>63330</v>
      </c>
      <c r="F360" s="29">
        <v>16363</v>
      </c>
      <c r="G360" s="30">
        <v>5956</v>
      </c>
      <c r="H360" s="30">
        <v>0</v>
      </c>
      <c r="I360" s="30">
        <v>22634</v>
      </c>
      <c r="J360" s="30">
        <v>0</v>
      </c>
      <c r="K360" s="30">
        <v>0</v>
      </c>
      <c r="L360" s="30">
        <v>24397</v>
      </c>
      <c r="M360" s="30">
        <v>33498</v>
      </c>
      <c r="N360" s="30">
        <v>0</v>
      </c>
    </row>
    <row r="361" spans="1:14" ht="15" customHeight="1">
      <c r="A361" s="27">
        <v>1728</v>
      </c>
      <c r="B361" s="24" t="s">
        <v>346</v>
      </c>
      <c r="C361" s="13">
        <v>1865462</v>
      </c>
      <c r="D361" s="28">
        <v>2045946</v>
      </c>
      <c r="E361" s="28">
        <v>33189</v>
      </c>
      <c r="F361" s="29">
        <v>2646</v>
      </c>
      <c r="G361" s="30">
        <v>40828</v>
      </c>
      <c r="H361" s="30">
        <v>77500</v>
      </c>
      <c r="I361" s="30">
        <v>26600</v>
      </c>
      <c r="J361" s="30">
        <v>0</v>
      </c>
      <c r="K361" s="30">
        <v>0</v>
      </c>
      <c r="L361" s="30">
        <v>18118</v>
      </c>
      <c r="M361" s="30">
        <v>64578</v>
      </c>
      <c r="N361" s="30">
        <v>0</v>
      </c>
    </row>
    <row r="362" spans="1:14" ht="15" customHeight="1">
      <c r="A362" s="27">
        <v>1729</v>
      </c>
      <c r="B362" s="24" t="s">
        <v>347</v>
      </c>
      <c r="C362" s="13">
        <v>1823815</v>
      </c>
      <c r="D362" s="28">
        <v>2035746</v>
      </c>
      <c r="E362" s="28">
        <v>1027</v>
      </c>
      <c r="F362" s="29">
        <v>0</v>
      </c>
      <c r="G362" s="30">
        <v>0</v>
      </c>
      <c r="H362" s="30">
        <v>91862</v>
      </c>
      <c r="I362" s="30">
        <v>18160</v>
      </c>
      <c r="J362" s="30">
        <v>0</v>
      </c>
      <c r="K362" s="30">
        <v>0</v>
      </c>
      <c r="L362" s="30">
        <v>0</v>
      </c>
      <c r="M362" s="30">
        <v>12320</v>
      </c>
      <c r="N362" s="30">
        <v>0</v>
      </c>
    </row>
    <row r="363" spans="1:14" ht="15" customHeight="1">
      <c r="A363" s="27">
        <v>1730</v>
      </c>
      <c r="B363" s="24" t="s">
        <v>348</v>
      </c>
      <c r="C363" s="13">
        <v>5024802</v>
      </c>
      <c r="D363" s="28">
        <v>5438660</v>
      </c>
      <c r="E363" s="28">
        <v>254839</v>
      </c>
      <c r="F363" s="29">
        <v>29673</v>
      </c>
      <c r="G363" s="30">
        <v>68884</v>
      </c>
      <c r="H363" s="30">
        <v>0</v>
      </c>
      <c r="I363" s="30">
        <v>51449</v>
      </c>
      <c r="J363" s="30">
        <v>0</v>
      </c>
      <c r="K363" s="30">
        <v>0</v>
      </c>
      <c r="L363" s="30">
        <v>37683</v>
      </c>
      <c r="M363" s="30">
        <v>62825</v>
      </c>
      <c r="N363" s="30">
        <v>0</v>
      </c>
    </row>
    <row r="364" spans="1:14" ht="15" customHeight="1">
      <c r="A364" s="27">
        <v>1731</v>
      </c>
      <c r="B364" s="24" t="s">
        <v>349</v>
      </c>
      <c r="C364" s="13">
        <v>5914864</v>
      </c>
      <c r="D364" s="28">
        <v>6475043</v>
      </c>
      <c r="E364" s="28">
        <v>169626</v>
      </c>
      <c r="F364" s="29">
        <v>20728</v>
      </c>
      <c r="G364" s="30">
        <v>86552</v>
      </c>
      <c r="H364" s="30">
        <v>159156</v>
      </c>
      <c r="I364" s="30">
        <v>37367</v>
      </c>
      <c r="J364" s="30">
        <v>0</v>
      </c>
      <c r="K364" s="30">
        <v>0</v>
      </c>
      <c r="L364" s="30">
        <v>156819</v>
      </c>
      <c r="M364" s="30">
        <v>85708</v>
      </c>
      <c r="N364" s="30">
        <v>0</v>
      </c>
    </row>
    <row r="365" spans="1:14" ht="15" customHeight="1">
      <c r="A365" s="27">
        <v>1734</v>
      </c>
      <c r="B365" s="24" t="s">
        <v>350</v>
      </c>
      <c r="C365" s="13">
        <v>7684400</v>
      </c>
      <c r="D365" s="28">
        <v>7667009</v>
      </c>
      <c r="E365" s="28">
        <v>162767</v>
      </c>
      <c r="F365" s="29">
        <v>10853</v>
      </c>
      <c r="G365" s="30">
        <v>29856</v>
      </c>
      <c r="H365" s="30">
        <v>9612</v>
      </c>
      <c r="I365" s="30">
        <v>20677</v>
      </c>
      <c r="J365" s="30">
        <v>0</v>
      </c>
      <c r="K365" s="30">
        <v>0</v>
      </c>
      <c r="L365" s="30">
        <v>28606</v>
      </c>
      <c r="M365" s="30">
        <v>34019</v>
      </c>
      <c r="N365" s="30">
        <v>0</v>
      </c>
    </row>
    <row r="366" spans="1:14" ht="15" customHeight="1">
      <c r="A366" s="27">
        <v>1735</v>
      </c>
      <c r="B366" s="24" t="s">
        <v>351</v>
      </c>
      <c r="C366" s="13">
        <v>5627907</v>
      </c>
      <c r="D366" s="28">
        <v>5180998</v>
      </c>
      <c r="E366" s="28">
        <v>66276</v>
      </c>
      <c r="F366" s="29">
        <v>24247</v>
      </c>
      <c r="G366" s="30">
        <v>95025</v>
      </c>
      <c r="H366" s="30">
        <v>255965</v>
      </c>
      <c r="I366" s="30">
        <v>73708</v>
      </c>
      <c r="J366" s="30">
        <v>0</v>
      </c>
      <c r="K366" s="30">
        <v>0</v>
      </c>
      <c r="L366" s="30">
        <v>12058</v>
      </c>
      <c r="M366" s="30">
        <v>223663</v>
      </c>
      <c r="N366" s="30">
        <v>0</v>
      </c>
    </row>
    <row r="367" spans="1:14" ht="15" customHeight="1">
      <c r="A367" s="27">
        <v>1740</v>
      </c>
      <c r="B367" s="24" t="s">
        <v>352</v>
      </c>
      <c r="C367" s="13">
        <v>3382232</v>
      </c>
      <c r="D367" s="28">
        <v>3502573</v>
      </c>
      <c r="E367" s="28">
        <v>52531</v>
      </c>
      <c r="F367" s="29">
        <v>16347</v>
      </c>
      <c r="G367" s="30">
        <v>35703</v>
      </c>
      <c r="H367" s="30">
        <v>0</v>
      </c>
      <c r="I367" s="30">
        <v>26917</v>
      </c>
      <c r="J367" s="30">
        <v>0</v>
      </c>
      <c r="K367" s="30">
        <v>0</v>
      </c>
      <c r="L367" s="30">
        <v>9854</v>
      </c>
      <c r="M367" s="30">
        <v>126471</v>
      </c>
      <c r="N367" s="30">
        <v>0</v>
      </c>
    </row>
    <row r="368" spans="1:14" ht="15" customHeight="1">
      <c r="A368" s="27">
        <v>1742</v>
      </c>
      <c r="B368" s="24" t="s">
        <v>353</v>
      </c>
      <c r="C368" s="13">
        <v>4904070</v>
      </c>
      <c r="D368" s="28">
        <v>4648495</v>
      </c>
      <c r="E368" s="28">
        <v>136212</v>
      </c>
      <c r="F368" s="29">
        <v>20852</v>
      </c>
      <c r="G368" s="30">
        <v>12355</v>
      </c>
      <c r="H368" s="30">
        <v>6608</v>
      </c>
      <c r="I368" s="30">
        <v>24670</v>
      </c>
      <c r="J368" s="30">
        <v>0</v>
      </c>
      <c r="K368" s="30">
        <v>0</v>
      </c>
      <c r="L368" s="30">
        <v>4791</v>
      </c>
      <c r="M368" s="30">
        <v>75554</v>
      </c>
      <c r="N368" s="30">
        <v>0</v>
      </c>
    </row>
    <row r="369" spans="1:14" ht="15" customHeight="1">
      <c r="A369" s="27">
        <v>1771</v>
      </c>
      <c r="B369" s="24" t="s">
        <v>354</v>
      </c>
      <c r="C369" s="13">
        <v>9078149</v>
      </c>
      <c r="D369" s="28">
        <v>9715415</v>
      </c>
      <c r="E369" s="28">
        <v>183986</v>
      </c>
      <c r="F369" s="29">
        <v>7655</v>
      </c>
      <c r="G369" s="30">
        <v>67268</v>
      </c>
      <c r="H369" s="30">
        <v>119864</v>
      </c>
      <c r="I369" s="30">
        <v>22184</v>
      </c>
      <c r="J369" s="30">
        <v>0</v>
      </c>
      <c r="K369" s="30">
        <v>0</v>
      </c>
      <c r="L369" s="30">
        <v>26694</v>
      </c>
      <c r="M369" s="30">
        <v>100460</v>
      </c>
      <c r="N369" s="30">
        <v>0</v>
      </c>
    </row>
    <row r="370" spans="1:14" ht="15" customHeight="1">
      <c r="A370" s="27">
        <v>1773</v>
      </c>
      <c r="B370" s="24" t="s">
        <v>355</v>
      </c>
      <c r="C370" s="13">
        <v>2205411</v>
      </c>
      <c r="D370" s="28">
        <v>2349417</v>
      </c>
      <c r="E370" s="28">
        <v>37994</v>
      </c>
      <c r="F370" s="29">
        <v>4973</v>
      </c>
      <c r="G370" s="30">
        <v>11566</v>
      </c>
      <c r="H370" s="30">
        <v>0</v>
      </c>
      <c r="I370" s="30">
        <v>7042</v>
      </c>
      <c r="J370" s="30">
        <v>0</v>
      </c>
      <c r="K370" s="30">
        <v>0</v>
      </c>
      <c r="L370" s="30">
        <v>1082</v>
      </c>
      <c r="M370" s="30">
        <v>27803</v>
      </c>
      <c r="N370" s="30">
        <v>0</v>
      </c>
    </row>
    <row r="371" spans="1:14" ht="15" customHeight="1">
      <c r="A371" s="27">
        <v>1774</v>
      </c>
      <c r="B371" s="24" t="s">
        <v>356</v>
      </c>
      <c r="C371" s="13">
        <v>2511029</v>
      </c>
      <c r="D371" s="28">
        <v>2752210</v>
      </c>
      <c r="E371" s="28">
        <v>79959</v>
      </c>
      <c r="F371" s="29">
        <v>15831</v>
      </c>
      <c r="G371" s="30">
        <v>58982</v>
      </c>
      <c r="H371" s="30">
        <v>17600</v>
      </c>
      <c r="I371" s="30">
        <v>17574</v>
      </c>
      <c r="J371" s="30">
        <v>0</v>
      </c>
      <c r="K371" s="30">
        <v>0</v>
      </c>
      <c r="L371" s="30">
        <v>9003</v>
      </c>
      <c r="M371" s="30">
        <v>151731</v>
      </c>
      <c r="N371" s="30">
        <v>0</v>
      </c>
    </row>
    <row r="372" spans="1:14" ht="15" customHeight="1">
      <c r="A372" s="27">
        <v>1783</v>
      </c>
      <c r="B372" s="24" t="s">
        <v>357</v>
      </c>
      <c r="C372" s="13">
        <v>16328653</v>
      </c>
      <c r="D372" s="28">
        <v>15899845</v>
      </c>
      <c r="E372" s="28">
        <v>241568</v>
      </c>
      <c r="F372" s="29">
        <v>117510</v>
      </c>
      <c r="G372" s="30">
        <v>73954</v>
      </c>
      <c r="H372" s="30">
        <v>413000</v>
      </c>
      <c r="I372" s="30">
        <v>53844</v>
      </c>
      <c r="J372" s="30">
        <v>0</v>
      </c>
      <c r="K372" s="30">
        <v>0</v>
      </c>
      <c r="L372" s="30">
        <v>40078</v>
      </c>
      <c r="M372" s="30">
        <v>985031</v>
      </c>
      <c r="N372" s="30">
        <v>0</v>
      </c>
    </row>
    <row r="373" spans="1:14" ht="15" customHeight="1">
      <c r="A373" s="27">
        <v>1842</v>
      </c>
      <c r="B373" s="24" t="s">
        <v>358</v>
      </c>
      <c r="C373" s="13">
        <v>1562134</v>
      </c>
      <c r="D373" s="28">
        <v>1565775</v>
      </c>
      <c r="E373" s="28">
        <v>58464</v>
      </c>
      <c r="F373" s="29">
        <v>212</v>
      </c>
      <c r="G373" s="30">
        <v>3763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70619</v>
      </c>
      <c r="N373" s="30">
        <v>0</v>
      </c>
    </row>
    <row r="374" spans="1:14" ht="15" customHeight="1">
      <c r="A374" s="27">
        <v>1859</v>
      </c>
      <c r="B374" s="24" t="s">
        <v>359</v>
      </c>
      <c r="C374" s="13">
        <v>7700886</v>
      </c>
      <c r="D374" s="28">
        <v>7289927</v>
      </c>
      <c r="E374" s="28">
        <v>274337</v>
      </c>
      <c r="F374" s="29">
        <v>31802</v>
      </c>
      <c r="G374" s="30">
        <v>189257</v>
      </c>
      <c r="H374" s="30">
        <v>479837</v>
      </c>
      <c r="I374" s="30">
        <v>55773</v>
      </c>
      <c r="J374" s="30">
        <v>0</v>
      </c>
      <c r="K374" s="30">
        <v>0</v>
      </c>
      <c r="L374" s="30">
        <v>20560</v>
      </c>
      <c r="M374" s="30">
        <v>238663</v>
      </c>
      <c r="N374" s="30">
        <v>0</v>
      </c>
    </row>
    <row r="375" spans="1:14" ht="15" customHeight="1">
      <c r="A375" s="27">
        <v>1876</v>
      </c>
      <c r="B375" s="24" t="s">
        <v>360</v>
      </c>
      <c r="C375" s="13">
        <v>3763025</v>
      </c>
      <c r="D375" s="28">
        <v>4259842</v>
      </c>
      <c r="E375" s="28">
        <v>140887</v>
      </c>
      <c r="F375" s="29">
        <v>44709</v>
      </c>
      <c r="G375" s="30">
        <v>265751</v>
      </c>
      <c r="H375" s="30">
        <v>85000</v>
      </c>
      <c r="I375" s="30">
        <v>27934</v>
      </c>
      <c r="J375" s="30">
        <v>0</v>
      </c>
      <c r="K375" s="30">
        <v>0</v>
      </c>
      <c r="L375" s="30">
        <v>0</v>
      </c>
      <c r="M375" s="30">
        <v>206074</v>
      </c>
      <c r="N375" s="30">
        <v>0</v>
      </c>
    </row>
    <row r="376" spans="1:14" ht="15" customHeight="1">
      <c r="A376" s="27">
        <v>1883</v>
      </c>
      <c r="B376" s="24" t="s">
        <v>361</v>
      </c>
      <c r="C376" s="13">
        <v>37920451</v>
      </c>
      <c r="D376" s="28">
        <v>39268282</v>
      </c>
      <c r="E376" s="28">
        <v>512386</v>
      </c>
      <c r="F376" s="29">
        <v>15649</v>
      </c>
      <c r="G376" s="30">
        <v>73487</v>
      </c>
      <c r="H376" s="30">
        <v>57000</v>
      </c>
      <c r="I376" s="30">
        <v>82153</v>
      </c>
      <c r="J376" s="30">
        <v>0</v>
      </c>
      <c r="K376" s="30">
        <v>0</v>
      </c>
      <c r="L376" s="30">
        <v>6039</v>
      </c>
      <c r="M376" s="30">
        <v>70366</v>
      </c>
      <c r="N376" s="30">
        <v>0</v>
      </c>
    </row>
    <row r="377" spans="1:14" ht="15" customHeight="1">
      <c r="A377" s="27">
        <v>1884</v>
      </c>
      <c r="B377" s="24" t="s">
        <v>362</v>
      </c>
      <c r="C377" s="13">
        <v>2585828</v>
      </c>
      <c r="D377" s="28">
        <v>2912239</v>
      </c>
      <c r="E377" s="28">
        <v>39603</v>
      </c>
      <c r="F377" s="29">
        <v>13785</v>
      </c>
      <c r="G377" s="30">
        <v>114919</v>
      </c>
      <c r="H377" s="30">
        <v>35300</v>
      </c>
      <c r="I377" s="30">
        <v>18625</v>
      </c>
      <c r="J377" s="30">
        <v>0</v>
      </c>
      <c r="K377" s="30">
        <v>0</v>
      </c>
      <c r="L377" s="30">
        <v>40748</v>
      </c>
      <c r="M377" s="30">
        <v>64184</v>
      </c>
      <c r="N377" s="30">
        <v>0</v>
      </c>
    </row>
    <row r="378" spans="1:14" ht="15" customHeight="1">
      <c r="A378" s="27">
        <v>1891</v>
      </c>
      <c r="B378" s="24" t="s">
        <v>363</v>
      </c>
      <c r="C378" s="13">
        <v>6717196</v>
      </c>
      <c r="D378" s="28">
        <v>7061056</v>
      </c>
      <c r="E378" s="28">
        <v>87212</v>
      </c>
      <c r="F378" s="29">
        <v>8806</v>
      </c>
      <c r="G378" s="30">
        <v>43146</v>
      </c>
      <c r="H378" s="30">
        <v>42100</v>
      </c>
      <c r="I378" s="30">
        <v>12307</v>
      </c>
      <c r="J378" s="30">
        <v>0</v>
      </c>
      <c r="K378" s="30">
        <v>0</v>
      </c>
      <c r="L378" s="30">
        <v>10496</v>
      </c>
      <c r="M378" s="30">
        <v>18412</v>
      </c>
      <c r="N378" s="30">
        <v>0</v>
      </c>
    </row>
    <row r="379" spans="1:14" ht="15" customHeight="1">
      <c r="A379" s="27">
        <v>1892</v>
      </c>
      <c r="B379" s="24" t="s">
        <v>364</v>
      </c>
      <c r="C379" s="13">
        <v>7191729</v>
      </c>
      <c r="D379" s="28">
        <v>6830260</v>
      </c>
      <c r="E379" s="28">
        <v>123519</v>
      </c>
      <c r="F379" s="29">
        <v>34594</v>
      </c>
      <c r="G379" s="30">
        <v>5431</v>
      </c>
      <c r="H379" s="30">
        <v>22000</v>
      </c>
      <c r="I379" s="30">
        <v>10512</v>
      </c>
      <c r="J379" s="30">
        <v>0</v>
      </c>
      <c r="K379" s="30">
        <v>0</v>
      </c>
      <c r="L379" s="30">
        <v>1788</v>
      </c>
      <c r="M379" s="30">
        <v>71258</v>
      </c>
      <c r="N379" s="30">
        <v>0</v>
      </c>
    </row>
    <row r="380" spans="1:14" ht="15" customHeight="1">
      <c r="A380" s="27">
        <v>1894</v>
      </c>
      <c r="B380" s="24" t="s">
        <v>365</v>
      </c>
      <c r="C380" s="13">
        <v>5320662</v>
      </c>
      <c r="D380" s="28">
        <v>5231032</v>
      </c>
      <c r="E380" s="28">
        <v>51805</v>
      </c>
      <c r="F380" s="29">
        <v>55303</v>
      </c>
      <c r="G380" s="30">
        <v>90778</v>
      </c>
      <c r="H380" s="30">
        <v>110551</v>
      </c>
      <c r="I380" s="30">
        <v>45760</v>
      </c>
      <c r="J380" s="30">
        <v>0</v>
      </c>
      <c r="K380" s="30">
        <v>0</v>
      </c>
      <c r="L380" s="30">
        <v>0</v>
      </c>
      <c r="M380" s="30">
        <v>304974</v>
      </c>
      <c r="N380" s="30">
        <v>0</v>
      </c>
    </row>
    <row r="381" spans="1:14" ht="15" customHeight="1">
      <c r="A381" s="27">
        <v>1895</v>
      </c>
      <c r="B381" s="24" t="s">
        <v>366</v>
      </c>
      <c r="C381" s="13">
        <v>18807853</v>
      </c>
      <c r="D381" s="28">
        <v>19721507</v>
      </c>
      <c r="E381" s="28">
        <v>291830</v>
      </c>
      <c r="F381" s="29">
        <v>25508</v>
      </c>
      <c r="G381" s="30">
        <v>86956</v>
      </c>
      <c r="H381" s="30">
        <v>187458</v>
      </c>
      <c r="I381" s="30">
        <v>43866</v>
      </c>
      <c r="J381" s="30">
        <v>0</v>
      </c>
      <c r="K381" s="30">
        <v>0</v>
      </c>
      <c r="L381" s="30">
        <v>27202</v>
      </c>
      <c r="M381" s="30">
        <v>252538</v>
      </c>
      <c r="N381" s="30">
        <v>0</v>
      </c>
    </row>
    <row r="382" spans="1:14" ht="15" customHeight="1">
      <c r="A382" s="27">
        <v>1896</v>
      </c>
      <c r="B382" s="24" t="s">
        <v>367</v>
      </c>
      <c r="C382" s="13">
        <v>2955164</v>
      </c>
      <c r="D382" s="28">
        <v>2488536</v>
      </c>
      <c r="E382" s="28">
        <v>52595</v>
      </c>
      <c r="F382" s="29">
        <v>9680</v>
      </c>
      <c r="G382" s="30">
        <v>14959</v>
      </c>
      <c r="H382" s="30">
        <v>0</v>
      </c>
      <c r="I382" s="30">
        <v>5247</v>
      </c>
      <c r="J382" s="30">
        <v>0</v>
      </c>
      <c r="K382" s="30">
        <v>0</v>
      </c>
      <c r="L382" s="30">
        <v>1314</v>
      </c>
      <c r="M382" s="30">
        <v>30729</v>
      </c>
      <c r="N382" s="30">
        <v>0</v>
      </c>
    </row>
    <row r="383" spans="1:14" ht="15" customHeight="1">
      <c r="A383" s="27">
        <v>1900</v>
      </c>
      <c r="B383" s="24" t="s">
        <v>418</v>
      </c>
      <c r="C383" s="13">
        <v>27186427</v>
      </c>
      <c r="D383" s="28">
        <v>31729003</v>
      </c>
      <c r="E383" s="28">
        <v>598860</v>
      </c>
      <c r="F383" s="29">
        <v>91829</v>
      </c>
      <c r="G383" s="30">
        <v>375052</v>
      </c>
      <c r="H383" s="30">
        <v>284684</v>
      </c>
      <c r="I383" s="30">
        <v>137487</v>
      </c>
      <c r="J383" s="30">
        <v>0</v>
      </c>
      <c r="K383" s="30">
        <v>0</v>
      </c>
      <c r="L383" s="30">
        <v>147214</v>
      </c>
      <c r="M383" s="30">
        <v>339907</v>
      </c>
      <c r="N383" s="30">
        <v>0</v>
      </c>
    </row>
    <row r="384" spans="1:14" ht="15" customHeight="1">
      <c r="A384" s="27">
        <v>1901</v>
      </c>
      <c r="B384" s="24" t="s">
        <v>369</v>
      </c>
      <c r="C384" s="13">
        <v>3050109</v>
      </c>
      <c r="D384" s="28">
        <v>3372284</v>
      </c>
      <c r="E384" s="28">
        <v>54512</v>
      </c>
      <c r="F384" s="29">
        <v>13761</v>
      </c>
      <c r="G384" s="30">
        <v>52130</v>
      </c>
      <c r="H384" s="30">
        <v>112000</v>
      </c>
      <c r="I384" s="30">
        <v>34670</v>
      </c>
      <c r="J384" s="30">
        <v>0</v>
      </c>
      <c r="K384" s="30">
        <v>0</v>
      </c>
      <c r="L384" s="30">
        <v>5888</v>
      </c>
      <c r="M384" s="30">
        <v>63187</v>
      </c>
      <c r="N384" s="30">
        <v>0</v>
      </c>
    </row>
    <row r="385" spans="1:14" ht="15" customHeight="1">
      <c r="A385" s="27">
        <v>1903</v>
      </c>
      <c r="B385" s="24" t="s">
        <v>370</v>
      </c>
      <c r="C385" s="13">
        <v>3058981</v>
      </c>
      <c r="D385" s="28">
        <v>2884694</v>
      </c>
      <c r="E385" s="28">
        <v>12211</v>
      </c>
      <c r="F385" s="29">
        <v>5048</v>
      </c>
      <c r="G385" s="30">
        <v>12576</v>
      </c>
      <c r="H385" s="30">
        <v>11552</v>
      </c>
      <c r="I385" s="30">
        <v>10356</v>
      </c>
      <c r="J385" s="30">
        <v>0</v>
      </c>
      <c r="K385" s="30">
        <v>0</v>
      </c>
      <c r="L385" s="30">
        <v>0</v>
      </c>
      <c r="M385" s="30">
        <v>21064</v>
      </c>
      <c r="N385" s="30">
        <v>0</v>
      </c>
    </row>
    <row r="386" spans="1:14" ht="15" customHeight="1">
      <c r="A386" s="27">
        <v>1904</v>
      </c>
      <c r="B386" s="24" t="s">
        <v>371</v>
      </c>
      <c r="C386" s="13">
        <v>9915327</v>
      </c>
      <c r="D386" s="28">
        <v>9976209</v>
      </c>
      <c r="E386" s="28">
        <v>193949</v>
      </c>
      <c r="F386" s="29">
        <v>14739</v>
      </c>
      <c r="G386" s="30">
        <v>183775</v>
      </c>
      <c r="H386" s="30">
        <v>152100</v>
      </c>
      <c r="I386" s="30">
        <v>21395</v>
      </c>
      <c r="J386" s="30">
        <v>0</v>
      </c>
      <c r="K386" s="30">
        <v>0</v>
      </c>
      <c r="L386" s="30">
        <v>17685</v>
      </c>
      <c r="M386" s="30">
        <v>50598</v>
      </c>
      <c r="N386" s="30">
        <v>0</v>
      </c>
    </row>
    <row r="387" spans="1:14" ht="15" customHeight="1">
      <c r="A387" s="27">
        <v>1908</v>
      </c>
      <c r="B387" s="24" t="s">
        <v>398</v>
      </c>
      <c r="C387" s="13">
        <v>2597560</v>
      </c>
      <c r="D387" s="28">
        <v>2994675</v>
      </c>
      <c r="E387" s="28">
        <v>83153</v>
      </c>
      <c r="F387" s="29">
        <v>2382</v>
      </c>
      <c r="G387" s="30">
        <v>26051</v>
      </c>
      <c r="H387" s="30">
        <v>23600</v>
      </c>
      <c r="I387" s="30">
        <v>8025</v>
      </c>
      <c r="J387" s="30">
        <v>0</v>
      </c>
      <c r="K387" s="30">
        <v>0</v>
      </c>
      <c r="L387" s="30">
        <v>3449</v>
      </c>
      <c r="M387" s="30">
        <v>7827</v>
      </c>
      <c r="N387" s="30">
        <v>0</v>
      </c>
    </row>
    <row r="388" spans="1:14" ht="15" customHeight="1">
      <c r="A388" s="27">
        <v>1911</v>
      </c>
      <c r="B388" s="24" t="s">
        <v>372</v>
      </c>
      <c r="C388" s="13">
        <v>7541096</v>
      </c>
      <c r="D388" s="28">
        <v>6787527</v>
      </c>
      <c r="E388" s="28">
        <v>200307</v>
      </c>
      <c r="F388" s="29">
        <v>32072</v>
      </c>
      <c r="G388" s="30">
        <v>96562</v>
      </c>
      <c r="H388" s="30">
        <v>69326</v>
      </c>
      <c r="I388" s="30">
        <v>53039</v>
      </c>
      <c r="J388" s="30">
        <v>0</v>
      </c>
      <c r="K388" s="30">
        <v>0</v>
      </c>
      <c r="L388" s="30">
        <v>0</v>
      </c>
      <c r="M388" s="30">
        <v>130967</v>
      </c>
      <c r="N388" s="30">
        <v>0</v>
      </c>
    </row>
    <row r="389" spans="1:14" ht="15" customHeight="1">
      <c r="A389" s="27">
        <v>1916</v>
      </c>
      <c r="B389" s="24" t="s">
        <v>373</v>
      </c>
      <c r="C389" s="13">
        <v>24388278</v>
      </c>
      <c r="D389" s="28">
        <v>25366423</v>
      </c>
      <c r="E389" s="28">
        <v>578331</v>
      </c>
      <c r="F389" s="29">
        <v>27806</v>
      </c>
      <c r="G389" s="30">
        <v>191259</v>
      </c>
      <c r="H389" s="30">
        <v>93642</v>
      </c>
      <c r="I389" s="30">
        <v>107068</v>
      </c>
      <c r="J389" s="30">
        <v>0</v>
      </c>
      <c r="K389" s="30">
        <v>0</v>
      </c>
      <c r="L389" s="30">
        <v>21031</v>
      </c>
      <c r="M389" s="30">
        <v>29683</v>
      </c>
      <c r="N389" s="30">
        <v>0</v>
      </c>
    </row>
    <row r="390" spans="1:14" ht="15" customHeight="1">
      <c r="A390" s="27">
        <v>1921</v>
      </c>
      <c r="B390" s="24" t="s">
        <v>419</v>
      </c>
      <c r="C390" s="13">
        <v>11296241</v>
      </c>
      <c r="D390" s="28">
        <v>12607177</v>
      </c>
      <c r="E390" s="28">
        <v>166972</v>
      </c>
      <c r="F390" s="29">
        <v>50809</v>
      </c>
      <c r="G390" s="30">
        <v>154654</v>
      </c>
      <c r="H390" s="30">
        <v>337470</v>
      </c>
      <c r="I390" s="30">
        <v>49263</v>
      </c>
      <c r="J390" s="30">
        <v>0</v>
      </c>
      <c r="K390" s="30">
        <v>0</v>
      </c>
      <c r="L390" s="30">
        <v>33128</v>
      </c>
      <c r="M390" s="30">
        <v>141527</v>
      </c>
      <c r="N390" s="30">
        <v>0</v>
      </c>
    </row>
    <row r="391" spans="1:14" ht="15" customHeight="1">
      <c r="A391" s="27">
        <v>1924</v>
      </c>
      <c r="B391" s="24" t="s">
        <v>374</v>
      </c>
      <c r="C391" s="13">
        <v>6538689</v>
      </c>
      <c r="D391" s="28">
        <v>5413605</v>
      </c>
      <c r="E391" s="28">
        <v>267154</v>
      </c>
      <c r="F391" s="29">
        <v>27898</v>
      </c>
      <c r="G391" s="30">
        <v>93568</v>
      </c>
      <c r="H391" s="30">
        <v>56500</v>
      </c>
      <c r="I391" s="30">
        <v>32972</v>
      </c>
      <c r="J391" s="30">
        <v>0</v>
      </c>
      <c r="K391" s="30">
        <v>0</v>
      </c>
      <c r="L391" s="30">
        <v>1437</v>
      </c>
      <c r="M391" s="30">
        <v>125796</v>
      </c>
      <c r="N391" s="30">
        <v>0</v>
      </c>
    </row>
    <row r="392" spans="1:14" ht="15" customHeight="1">
      <c r="A392" s="27">
        <v>1926</v>
      </c>
      <c r="B392" s="24" t="s">
        <v>375</v>
      </c>
      <c r="C392" s="13">
        <v>6622607</v>
      </c>
      <c r="D392" s="28">
        <v>5979369</v>
      </c>
      <c r="E392" s="28">
        <v>92336</v>
      </c>
      <c r="F392" s="29">
        <v>3759</v>
      </c>
      <c r="G392" s="30">
        <v>27557</v>
      </c>
      <c r="H392" s="30">
        <v>160000</v>
      </c>
      <c r="I392" s="30">
        <v>26869</v>
      </c>
      <c r="J392" s="30">
        <v>0</v>
      </c>
      <c r="K392" s="30">
        <v>0</v>
      </c>
      <c r="L392" s="30">
        <v>111</v>
      </c>
      <c r="M392" s="30">
        <v>185592</v>
      </c>
      <c r="N392" s="30">
        <v>0</v>
      </c>
    </row>
    <row r="393" spans="1:14" ht="15" customHeight="1">
      <c r="A393" s="27">
        <v>1927</v>
      </c>
      <c r="B393" s="24" t="s">
        <v>376</v>
      </c>
      <c r="C393" s="13">
        <v>2832599</v>
      </c>
      <c r="D393" s="28">
        <v>2519757</v>
      </c>
      <c r="E393" s="28">
        <v>39655</v>
      </c>
      <c r="F393" s="29">
        <v>796</v>
      </c>
      <c r="G393" s="30">
        <v>14437</v>
      </c>
      <c r="H393" s="30">
        <v>154400</v>
      </c>
      <c r="I393" s="30">
        <v>4700</v>
      </c>
      <c r="J393" s="30">
        <v>0</v>
      </c>
      <c r="K393" s="30">
        <v>0</v>
      </c>
      <c r="L393" s="30">
        <v>0</v>
      </c>
      <c r="M393" s="30">
        <v>47926</v>
      </c>
      <c r="N393" s="30">
        <v>0</v>
      </c>
    </row>
    <row r="394" spans="1:14" ht="15" customHeight="1">
      <c r="A394" s="27">
        <v>1930</v>
      </c>
      <c r="B394" s="24" t="s">
        <v>377</v>
      </c>
      <c r="C394" s="13">
        <v>33344266</v>
      </c>
      <c r="D394" s="28">
        <v>30865448</v>
      </c>
      <c r="E394" s="28">
        <v>813382</v>
      </c>
      <c r="F394" s="29">
        <v>22582</v>
      </c>
      <c r="G394" s="30">
        <v>130637</v>
      </c>
      <c r="H394" s="30">
        <v>0</v>
      </c>
      <c r="I394" s="30">
        <v>5660</v>
      </c>
      <c r="J394" s="30">
        <v>0</v>
      </c>
      <c r="K394" s="30">
        <v>0</v>
      </c>
      <c r="L394" s="30">
        <v>24816</v>
      </c>
      <c r="M394" s="30">
        <v>59327</v>
      </c>
      <c r="N394" s="30">
        <v>0</v>
      </c>
    </row>
    <row r="395" spans="1:14" ht="15" customHeight="1">
      <c r="A395" s="27">
        <v>1931</v>
      </c>
      <c r="B395" s="24" t="s">
        <v>378</v>
      </c>
      <c r="C395" s="13">
        <v>8374346</v>
      </c>
      <c r="D395" s="28">
        <v>8857643</v>
      </c>
      <c r="E395" s="28">
        <v>252937</v>
      </c>
      <c r="F395" s="29">
        <v>38842</v>
      </c>
      <c r="G395" s="30">
        <v>176360</v>
      </c>
      <c r="H395" s="30">
        <v>145645</v>
      </c>
      <c r="I395" s="30">
        <v>55445</v>
      </c>
      <c r="J395" s="30">
        <v>0</v>
      </c>
      <c r="K395" s="30">
        <v>0</v>
      </c>
      <c r="L395" s="30">
        <v>79846</v>
      </c>
      <c r="M395" s="30">
        <v>48670</v>
      </c>
      <c r="N395" s="30">
        <v>0</v>
      </c>
    </row>
    <row r="396" spans="1:14" ht="15" customHeight="1">
      <c r="A396" s="27">
        <v>1955</v>
      </c>
      <c r="B396" s="24" t="s">
        <v>386</v>
      </c>
      <c r="C396" s="13">
        <v>7276899</v>
      </c>
      <c r="D396" s="28">
        <v>7294684</v>
      </c>
      <c r="E396" s="28">
        <v>231633</v>
      </c>
      <c r="F396" s="29">
        <v>31442</v>
      </c>
      <c r="G396" s="30">
        <v>113303</v>
      </c>
      <c r="H396" s="30">
        <v>65000</v>
      </c>
      <c r="I396" s="30">
        <v>64008</v>
      </c>
      <c r="J396" s="30">
        <v>0</v>
      </c>
      <c r="K396" s="30">
        <v>0</v>
      </c>
      <c r="L396" s="30">
        <v>10102</v>
      </c>
      <c r="M396" s="30">
        <v>125039</v>
      </c>
      <c r="N396" s="30">
        <v>0</v>
      </c>
    </row>
    <row r="397" spans="1:14" ht="15" customHeight="1">
      <c r="A397" s="27">
        <v>1987</v>
      </c>
      <c r="B397" s="24" t="s">
        <v>399</v>
      </c>
      <c r="C397" s="13">
        <v>4356359</v>
      </c>
      <c r="D397" s="28">
        <v>4728038</v>
      </c>
      <c r="E397" s="28">
        <v>94994</v>
      </c>
      <c r="F397" s="29">
        <v>3619</v>
      </c>
      <c r="G397" s="30">
        <v>17455</v>
      </c>
      <c r="H397" s="30">
        <v>0</v>
      </c>
      <c r="I397" s="30">
        <v>13530</v>
      </c>
      <c r="J397" s="30">
        <v>0</v>
      </c>
      <c r="K397" s="30">
        <v>0</v>
      </c>
      <c r="L397" s="30">
        <v>0</v>
      </c>
      <c r="M397" s="30">
        <v>36981</v>
      </c>
      <c r="N397" s="30">
        <v>0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407"/>
  <sheetViews>
    <sheetView workbookViewId="0">
      <selection activeCell="A4" sqref="A4:B4"/>
    </sheetView>
  </sheetViews>
  <sheetFormatPr defaultRowHeight="15"/>
  <cols>
    <col min="1" max="1" width="5" style="32" bestFit="1" customWidth="1"/>
    <col min="2" max="2" width="29.85546875" bestFit="1" customWidth="1"/>
    <col min="3" max="3" width="21" bestFit="1" customWidth="1"/>
    <col min="4" max="4" width="12.85546875" bestFit="1" customWidth="1"/>
    <col min="5" max="5" width="15.7109375" customWidth="1"/>
    <col min="6" max="6" width="10.140625" style="37" hidden="1" customWidth="1"/>
    <col min="7" max="7" width="22.140625" hidden="1" customWidth="1"/>
    <col min="8" max="8" width="19.28515625" hidden="1" customWidth="1"/>
    <col min="9" max="9" width="7" hidden="1" customWidth="1"/>
    <col min="10" max="10" width="22.85546875" hidden="1" customWidth="1"/>
    <col min="11" max="11" width="6.28515625" hidden="1" customWidth="1"/>
    <col min="12" max="12" width="12.140625" hidden="1" customWidth="1"/>
    <col min="13" max="13" width="20.5703125" hidden="1" customWidth="1"/>
    <col min="14" max="14" width="10.7109375" style="37" bestFit="1" customWidth="1"/>
    <col min="15" max="15" width="22" style="4" bestFit="1" customWidth="1"/>
    <col min="16" max="16" width="12.85546875" style="4" bestFit="1" customWidth="1"/>
    <col min="17" max="17" width="15.42578125" style="4" bestFit="1" customWidth="1"/>
    <col min="18" max="18" width="9.28515625" style="4" bestFit="1" customWidth="1"/>
    <col min="19" max="19" width="26.28515625" style="4" bestFit="1" customWidth="1"/>
    <col min="20" max="20" width="22.7109375" style="4" bestFit="1" customWidth="1"/>
    <col min="21" max="21" width="13.7109375" style="4" bestFit="1" customWidth="1"/>
    <col min="22" max="22" width="10" style="4" bestFit="1" customWidth="1"/>
    <col min="23" max="23" width="9.140625" customWidth="1"/>
  </cols>
  <sheetData>
    <row r="1" spans="1:22" s="32" customFormat="1">
      <c r="A1" s="2"/>
      <c r="B1" s="16" t="s">
        <v>426</v>
      </c>
      <c r="C1" s="2" t="s">
        <v>0</v>
      </c>
      <c r="D1" s="2"/>
      <c r="E1" s="2"/>
      <c r="F1" s="138" t="s">
        <v>420</v>
      </c>
      <c r="G1" s="138"/>
      <c r="H1" s="2"/>
      <c r="I1" s="2"/>
      <c r="J1" s="2"/>
      <c r="K1" s="2"/>
      <c r="L1" s="2"/>
      <c r="M1" s="2"/>
      <c r="N1" s="23" t="s">
        <v>1</v>
      </c>
      <c r="O1" s="7"/>
      <c r="P1" s="7"/>
      <c r="Q1" s="7"/>
      <c r="R1" s="7"/>
      <c r="S1" s="7"/>
      <c r="T1" s="7"/>
      <c r="U1" s="7"/>
      <c r="V1" s="7"/>
    </row>
    <row r="2" spans="1:22" s="32" customFormat="1">
      <c r="A2" s="2"/>
      <c r="B2" s="2"/>
      <c r="C2" s="5" t="s">
        <v>2</v>
      </c>
      <c r="D2" s="5" t="s">
        <v>3</v>
      </c>
      <c r="E2" s="5" t="s">
        <v>4</v>
      </c>
      <c r="F2" s="25" t="s">
        <v>2</v>
      </c>
      <c r="G2" s="5" t="s">
        <v>421</v>
      </c>
      <c r="H2" s="5" t="s">
        <v>422</v>
      </c>
      <c r="I2" s="5" t="s">
        <v>3</v>
      </c>
      <c r="J2" s="5" t="s">
        <v>423</v>
      </c>
      <c r="K2" s="5" t="s">
        <v>4</v>
      </c>
      <c r="L2" s="5" t="s">
        <v>424</v>
      </c>
      <c r="M2" s="5" t="s">
        <v>425</v>
      </c>
      <c r="N2" s="25" t="s">
        <v>2</v>
      </c>
      <c r="O2" s="7" t="s">
        <v>400</v>
      </c>
      <c r="P2" s="7" t="s">
        <v>401</v>
      </c>
      <c r="Q2" s="7" t="s">
        <v>402</v>
      </c>
      <c r="R2" s="7" t="s">
        <v>403</v>
      </c>
      <c r="S2" s="7" t="s">
        <v>404</v>
      </c>
      <c r="T2" s="7" t="s">
        <v>405</v>
      </c>
      <c r="U2" s="7" t="s">
        <v>406</v>
      </c>
      <c r="V2" s="7" t="s">
        <v>407</v>
      </c>
    </row>
    <row r="3" spans="1:22" s="32" customFormat="1">
      <c r="A3" s="2"/>
      <c r="B3" s="2" t="s">
        <v>5</v>
      </c>
      <c r="C3" s="5" t="s">
        <v>387</v>
      </c>
      <c r="D3" s="5" t="s">
        <v>387</v>
      </c>
      <c r="E3" s="5" t="s">
        <v>387</v>
      </c>
      <c r="F3" s="25" t="s">
        <v>6</v>
      </c>
      <c r="G3" s="5" t="s">
        <v>6</v>
      </c>
      <c r="H3" s="5" t="s">
        <v>6</v>
      </c>
      <c r="I3" s="5"/>
      <c r="J3" s="5"/>
      <c r="K3" s="5"/>
      <c r="L3" s="5"/>
      <c r="M3" s="5"/>
      <c r="N3" s="25" t="s">
        <v>387</v>
      </c>
      <c r="O3" s="5" t="s">
        <v>387</v>
      </c>
      <c r="P3" s="5" t="s">
        <v>387</v>
      </c>
      <c r="Q3" s="5" t="s">
        <v>387</v>
      </c>
      <c r="R3" s="5" t="s">
        <v>387</v>
      </c>
      <c r="S3" s="5" t="s">
        <v>387</v>
      </c>
      <c r="T3" s="5" t="s">
        <v>387</v>
      </c>
      <c r="U3" s="5" t="s">
        <v>387</v>
      </c>
      <c r="V3" s="5" t="s">
        <v>387</v>
      </c>
    </row>
    <row r="4" spans="1:22" s="32" customFormat="1">
      <c r="A4" s="2">
        <v>0</v>
      </c>
      <c r="B4" s="2" t="s">
        <v>584</v>
      </c>
      <c r="C4" s="46">
        <f>SUM(C5:C407)</f>
        <v>5709539698</v>
      </c>
      <c r="D4" s="9">
        <f>SUM(D5:D600)</f>
        <v>5927237933</v>
      </c>
      <c r="E4" s="9">
        <f>SUM(E5:E600)</f>
        <v>150041974</v>
      </c>
      <c r="F4" s="33">
        <v>689.9</v>
      </c>
      <c r="G4" s="16">
        <v>53.8</v>
      </c>
      <c r="H4" s="16"/>
      <c r="I4" s="16"/>
      <c r="J4" s="16"/>
      <c r="K4" s="16"/>
      <c r="L4" s="16"/>
      <c r="M4" s="16"/>
      <c r="N4" s="26">
        <f>SUM(N5:N407)</f>
        <v>8843995</v>
      </c>
      <c r="O4" s="34">
        <v>46319570</v>
      </c>
      <c r="P4" s="34">
        <v>31454554</v>
      </c>
      <c r="Q4" s="34">
        <v>15684092</v>
      </c>
      <c r="R4" s="34">
        <v>504268</v>
      </c>
      <c r="S4" s="34">
        <v>106617</v>
      </c>
      <c r="T4" s="34">
        <v>10714490</v>
      </c>
      <c r="U4" s="34">
        <v>34043690</v>
      </c>
      <c r="V4" s="34">
        <v>322394</v>
      </c>
    </row>
    <row r="5" spans="1:22">
      <c r="A5" s="2">
        <v>3</v>
      </c>
      <c r="B5" s="1" t="s">
        <v>7</v>
      </c>
      <c r="C5" s="13">
        <v>4782692</v>
      </c>
      <c r="D5" s="13">
        <v>5874923</v>
      </c>
      <c r="E5" s="13">
        <v>176145</v>
      </c>
      <c r="F5" s="35">
        <v>659008</v>
      </c>
      <c r="G5" s="13">
        <v>35992</v>
      </c>
      <c r="H5" s="13"/>
      <c r="I5" s="13"/>
      <c r="J5" s="13"/>
      <c r="K5" s="13"/>
      <c r="L5" s="13"/>
      <c r="M5" s="13"/>
      <c r="N5" s="35">
        <v>2361</v>
      </c>
      <c r="O5" s="36">
        <v>33339</v>
      </c>
      <c r="P5" s="36">
        <v>0</v>
      </c>
      <c r="Q5" s="36">
        <v>14305</v>
      </c>
      <c r="R5" s="36">
        <v>0</v>
      </c>
      <c r="S5" s="36">
        <v>0</v>
      </c>
      <c r="T5" s="36">
        <v>3738</v>
      </c>
      <c r="U5" s="36">
        <v>17824</v>
      </c>
      <c r="V5" s="36">
        <v>0</v>
      </c>
    </row>
    <row r="6" spans="1:22">
      <c r="A6" s="2">
        <v>5</v>
      </c>
      <c r="B6" s="1" t="s">
        <v>8</v>
      </c>
      <c r="C6" s="13">
        <v>1694682</v>
      </c>
      <c r="D6" s="13">
        <v>1985344</v>
      </c>
      <c r="E6" s="13">
        <v>63755</v>
      </c>
      <c r="F6" s="35">
        <v>210720</v>
      </c>
      <c r="G6" s="13">
        <v>12332</v>
      </c>
      <c r="H6" s="13"/>
      <c r="I6" s="13"/>
      <c r="J6" s="13"/>
      <c r="K6" s="13"/>
      <c r="L6" s="13"/>
      <c r="M6" s="13"/>
      <c r="N6" s="35">
        <v>2647</v>
      </c>
      <c r="O6" s="36">
        <v>14691</v>
      </c>
      <c r="P6" s="36">
        <v>8300</v>
      </c>
      <c r="Q6" s="36">
        <v>2542</v>
      </c>
      <c r="R6" s="36">
        <v>0</v>
      </c>
      <c r="S6" s="36">
        <v>0</v>
      </c>
      <c r="T6" s="36">
        <v>0</v>
      </c>
      <c r="U6" s="36">
        <v>575</v>
      </c>
      <c r="V6" s="36">
        <v>0</v>
      </c>
    </row>
    <row r="7" spans="1:22">
      <c r="A7" s="2">
        <v>7</v>
      </c>
      <c r="B7" s="1" t="s">
        <v>389</v>
      </c>
      <c r="C7" s="13">
        <v>2636913</v>
      </c>
      <c r="D7" s="13">
        <v>3070065</v>
      </c>
      <c r="E7" s="13">
        <v>34108</v>
      </c>
      <c r="F7" s="35">
        <v>432805</v>
      </c>
      <c r="G7" s="13">
        <v>36140</v>
      </c>
      <c r="H7" s="13"/>
      <c r="I7" s="13"/>
      <c r="J7" s="13"/>
      <c r="K7" s="13"/>
      <c r="L7" s="13"/>
      <c r="M7" s="13"/>
      <c r="N7" s="35">
        <v>10081</v>
      </c>
      <c r="O7" s="36">
        <v>7359</v>
      </c>
      <c r="P7" s="36">
        <v>0</v>
      </c>
      <c r="Q7" s="36">
        <v>4044</v>
      </c>
      <c r="R7" s="36">
        <v>0</v>
      </c>
      <c r="S7" s="36">
        <v>0</v>
      </c>
      <c r="T7" s="36">
        <v>0</v>
      </c>
      <c r="U7" s="36">
        <v>20125</v>
      </c>
      <c r="V7" s="36">
        <v>0</v>
      </c>
    </row>
    <row r="8" spans="1:22">
      <c r="A8" s="2">
        <v>9</v>
      </c>
      <c r="B8" s="1" t="s">
        <v>9</v>
      </c>
      <c r="C8" s="13">
        <v>897187</v>
      </c>
      <c r="D8" s="13">
        <v>1310678</v>
      </c>
      <c r="E8" s="13">
        <v>43842</v>
      </c>
      <c r="F8" s="35">
        <v>111434</v>
      </c>
      <c r="G8" s="13">
        <v>8219</v>
      </c>
      <c r="H8" s="13"/>
      <c r="I8" s="13"/>
      <c r="J8" s="13"/>
      <c r="K8" s="13"/>
      <c r="L8" s="13"/>
      <c r="M8" s="13"/>
      <c r="N8" s="35">
        <v>3612</v>
      </c>
      <c r="O8" s="36">
        <v>40571</v>
      </c>
      <c r="P8" s="36">
        <v>0</v>
      </c>
      <c r="Q8" s="36">
        <v>0</v>
      </c>
      <c r="R8" s="36">
        <v>0</v>
      </c>
      <c r="S8" s="36">
        <v>0</v>
      </c>
      <c r="T8" s="36">
        <v>7669</v>
      </c>
      <c r="U8" s="36">
        <v>4790</v>
      </c>
      <c r="V8" s="36">
        <v>0</v>
      </c>
    </row>
    <row r="9" spans="1:22">
      <c r="A9" s="2">
        <v>10</v>
      </c>
      <c r="B9" s="1" t="s">
        <v>10</v>
      </c>
      <c r="C9" s="13">
        <v>11652045</v>
      </c>
      <c r="D9" s="13">
        <v>13931780</v>
      </c>
      <c r="E9" s="13">
        <v>426695</v>
      </c>
      <c r="F9" s="35">
        <v>1627962</v>
      </c>
      <c r="G9" s="13">
        <v>116915</v>
      </c>
      <c r="H9" s="13"/>
      <c r="I9" s="13"/>
      <c r="J9" s="13"/>
      <c r="K9" s="13"/>
      <c r="L9" s="13"/>
      <c r="M9" s="13"/>
      <c r="N9" s="35">
        <v>16494</v>
      </c>
      <c r="O9" s="36">
        <v>54807</v>
      </c>
      <c r="P9" s="36">
        <v>242000</v>
      </c>
      <c r="Q9" s="36">
        <v>24862</v>
      </c>
      <c r="R9" s="36">
        <v>0</v>
      </c>
      <c r="S9" s="36">
        <v>0</v>
      </c>
      <c r="T9" s="36">
        <v>7378</v>
      </c>
      <c r="U9" s="36">
        <v>59582</v>
      </c>
      <c r="V9" s="36">
        <v>0</v>
      </c>
    </row>
    <row r="10" spans="1:22">
      <c r="A10" s="2">
        <v>14</v>
      </c>
      <c r="B10" s="1" t="s">
        <v>11</v>
      </c>
      <c r="C10" s="13">
        <v>152590449</v>
      </c>
      <c r="D10" s="13">
        <v>157533731</v>
      </c>
      <c r="E10" s="13">
        <v>3562342</v>
      </c>
      <c r="F10" s="35">
        <v>19430631</v>
      </c>
      <c r="G10" s="13">
        <v>765508</v>
      </c>
      <c r="H10" s="13"/>
      <c r="I10" s="13"/>
      <c r="J10" s="13"/>
      <c r="K10" s="13"/>
      <c r="L10" s="13"/>
      <c r="M10" s="13"/>
      <c r="N10" s="35">
        <v>203715</v>
      </c>
      <c r="O10" s="36">
        <v>1846522</v>
      </c>
      <c r="P10" s="36">
        <v>727969</v>
      </c>
      <c r="Q10" s="36">
        <v>190476</v>
      </c>
      <c r="R10" s="36">
        <v>29487</v>
      </c>
      <c r="S10" s="36">
        <v>3076</v>
      </c>
      <c r="T10" s="36">
        <v>140571</v>
      </c>
      <c r="U10" s="36">
        <v>468940</v>
      </c>
      <c r="V10" s="36">
        <v>10035</v>
      </c>
    </row>
    <row r="11" spans="1:22">
      <c r="A11" s="2">
        <v>15</v>
      </c>
      <c r="B11" s="1" t="s">
        <v>12</v>
      </c>
      <c r="C11" s="13">
        <v>2015635</v>
      </c>
      <c r="D11" s="13">
        <v>2254609</v>
      </c>
      <c r="E11" s="13">
        <v>48448</v>
      </c>
      <c r="F11" s="35">
        <v>274431</v>
      </c>
      <c r="G11" s="13">
        <v>37170</v>
      </c>
      <c r="H11" s="13"/>
      <c r="I11" s="13"/>
      <c r="J11" s="13"/>
      <c r="K11" s="13"/>
      <c r="L11" s="13"/>
      <c r="M11" s="13"/>
      <c r="N11" s="35">
        <v>1434</v>
      </c>
      <c r="O11" s="36">
        <v>0</v>
      </c>
      <c r="P11" s="36">
        <v>0</v>
      </c>
      <c r="Q11" s="36">
        <v>13272</v>
      </c>
      <c r="R11" s="36">
        <v>0</v>
      </c>
      <c r="S11" s="36">
        <v>0</v>
      </c>
      <c r="T11" s="36">
        <v>0</v>
      </c>
      <c r="U11" s="36">
        <v>48813</v>
      </c>
      <c r="V11" s="36">
        <v>0</v>
      </c>
    </row>
    <row r="12" spans="1:22">
      <c r="A12" s="2">
        <v>17</v>
      </c>
      <c r="B12" s="1" t="s">
        <v>13</v>
      </c>
      <c r="C12" s="13">
        <v>2848192</v>
      </c>
      <c r="D12" s="13">
        <v>3374477</v>
      </c>
      <c r="E12" s="13">
        <v>65602</v>
      </c>
      <c r="F12" s="35">
        <v>368380</v>
      </c>
      <c r="G12" s="13">
        <v>21201</v>
      </c>
      <c r="H12" s="13"/>
      <c r="I12" s="13"/>
      <c r="J12" s="13"/>
      <c r="K12" s="13"/>
      <c r="L12" s="13"/>
      <c r="M12" s="13"/>
      <c r="N12" s="35">
        <v>19896</v>
      </c>
      <c r="O12" s="36">
        <v>96822</v>
      </c>
      <c r="P12" s="36">
        <v>28000</v>
      </c>
      <c r="Q12" s="36">
        <v>6900</v>
      </c>
      <c r="R12" s="36">
        <v>0</v>
      </c>
      <c r="S12" s="36">
        <v>0</v>
      </c>
      <c r="T12" s="36">
        <v>2978</v>
      </c>
      <c r="U12" s="36">
        <v>52102</v>
      </c>
      <c r="V12" s="36">
        <v>0</v>
      </c>
    </row>
    <row r="13" spans="1:22">
      <c r="A13" s="2">
        <v>18</v>
      </c>
      <c r="B13" s="1" t="s">
        <v>390</v>
      </c>
      <c r="C13" s="13">
        <v>17715619</v>
      </c>
      <c r="D13" s="13">
        <v>18472359</v>
      </c>
      <c r="E13" s="13">
        <v>560958</v>
      </c>
      <c r="F13" s="35">
        <v>2475690</v>
      </c>
      <c r="G13" s="13">
        <v>154310</v>
      </c>
      <c r="H13" s="13"/>
      <c r="I13" s="13"/>
      <c r="J13" s="13"/>
      <c r="K13" s="13"/>
      <c r="L13" s="13"/>
      <c r="M13" s="13"/>
      <c r="N13" s="35">
        <v>21237</v>
      </c>
      <c r="O13" s="36">
        <v>112169</v>
      </c>
      <c r="P13" s="36">
        <v>154142</v>
      </c>
      <c r="Q13" s="36">
        <v>24196</v>
      </c>
      <c r="R13" s="36">
        <v>0</v>
      </c>
      <c r="S13" s="36">
        <v>0</v>
      </c>
      <c r="T13" s="36">
        <v>0</v>
      </c>
      <c r="U13" s="36">
        <v>72208</v>
      </c>
      <c r="V13" s="36">
        <v>0</v>
      </c>
    </row>
    <row r="14" spans="1:22">
      <c r="A14" s="2">
        <v>22</v>
      </c>
      <c r="B14" s="1" t="s">
        <v>14</v>
      </c>
      <c r="C14" s="13">
        <v>5184690</v>
      </c>
      <c r="D14" s="13">
        <v>5211771</v>
      </c>
      <c r="E14" s="13">
        <v>123287</v>
      </c>
      <c r="F14" s="35">
        <v>603425</v>
      </c>
      <c r="G14" s="13">
        <v>65901</v>
      </c>
      <c r="H14" s="13"/>
      <c r="I14" s="13"/>
      <c r="J14" s="13"/>
      <c r="K14" s="13"/>
      <c r="L14" s="13"/>
      <c r="M14" s="13"/>
      <c r="N14" s="35">
        <v>42292</v>
      </c>
      <c r="O14" s="36">
        <v>58833</v>
      </c>
      <c r="P14" s="36">
        <v>125453</v>
      </c>
      <c r="Q14" s="36">
        <v>77991</v>
      </c>
      <c r="R14" s="36">
        <v>0</v>
      </c>
      <c r="S14" s="36">
        <v>0</v>
      </c>
      <c r="T14" s="36">
        <v>3751</v>
      </c>
      <c r="U14" s="36">
        <v>74473</v>
      </c>
      <c r="V14" s="36">
        <v>0</v>
      </c>
    </row>
    <row r="15" spans="1:22">
      <c r="A15" s="2">
        <v>24</v>
      </c>
      <c r="B15" s="1" t="s">
        <v>15</v>
      </c>
      <c r="C15" s="13">
        <v>2763476</v>
      </c>
      <c r="D15" s="13">
        <v>3278051</v>
      </c>
      <c r="E15" s="13">
        <v>109757</v>
      </c>
      <c r="F15" s="35">
        <v>378441</v>
      </c>
      <c r="G15" s="13">
        <v>15790</v>
      </c>
      <c r="H15" s="13"/>
      <c r="I15" s="13"/>
      <c r="J15" s="13"/>
      <c r="K15" s="13"/>
      <c r="L15" s="13"/>
      <c r="M15" s="13"/>
      <c r="N15" s="35">
        <v>858</v>
      </c>
      <c r="O15" s="36">
        <v>0</v>
      </c>
      <c r="P15" s="36">
        <v>0</v>
      </c>
      <c r="Q15" s="36">
        <v>4344</v>
      </c>
      <c r="R15" s="36">
        <v>0</v>
      </c>
      <c r="S15" s="36">
        <v>0</v>
      </c>
      <c r="T15" s="36">
        <v>0</v>
      </c>
      <c r="U15" s="36">
        <v>16624</v>
      </c>
      <c r="V15" s="36">
        <v>0</v>
      </c>
    </row>
    <row r="16" spans="1:22">
      <c r="A16" s="2">
        <v>25</v>
      </c>
      <c r="B16" s="1" t="s">
        <v>16</v>
      </c>
      <c r="C16" s="13">
        <v>2149182</v>
      </c>
      <c r="D16" s="13">
        <v>2450608</v>
      </c>
      <c r="E16" s="13">
        <v>44995</v>
      </c>
      <c r="F16" s="35">
        <v>258661</v>
      </c>
      <c r="G16" s="13">
        <v>25421</v>
      </c>
      <c r="H16" s="13"/>
      <c r="I16" s="13"/>
      <c r="J16" s="13"/>
      <c r="K16" s="13"/>
      <c r="L16" s="13"/>
      <c r="M16" s="13"/>
      <c r="N16" s="35">
        <v>6157</v>
      </c>
      <c r="O16" s="36">
        <v>20435</v>
      </c>
      <c r="P16" s="36">
        <v>43873</v>
      </c>
      <c r="Q16" s="36">
        <v>15151</v>
      </c>
      <c r="R16" s="36">
        <v>0</v>
      </c>
      <c r="S16" s="36">
        <v>0</v>
      </c>
      <c r="T16" s="36">
        <v>2780</v>
      </c>
      <c r="U16" s="36">
        <v>12491</v>
      </c>
      <c r="V16" s="36">
        <v>0</v>
      </c>
    </row>
    <row r="17" spans="1:22">
      <c r="A17" s="2">
        <v>34</v>
      </c>
      <c r="B17" s="1" t="s">
        <v>17</v>
      </c>
      <c r="C17" s="13">
        <v>89422638</v>
      </c>
      <c r="D17" s="13">
        <v>89071667</v>
      </c>
      <c r="E17" s="13">
        <v>1636688</v>
      </c>
      <c r="F17" s="35">
        <v>10432898</v>
      </c>
      <c r="G17" s="13">
        <v>937847</v>
      </c>
      <c r="H17" s="13"/>
      <c r="I17" s="13"/>
      <c r="J17" s="13"/>
      <c r="K17" s="13"/>
      <c r="L17" s="13"/>
      <c r="M17" s="13"/>
      <c r="N17" s="35">
        <v>70753</v>
      </c>
      <c r="O17" s="36">
        <v>1028000</v>
      </c>
      <c r="P17" s="36">
        <v>863303</v>
      </c>
      <c r="Q17" s="36">
        <v>966142</v>
      </c>
      <c r="R17" s="36">
        <v>0</v>
      </c>
      <c r="S17" s="36">
        <v>0</v>
      </c>
      <c r="T17" s="36">
        <v>92251</v>
      </c>
      <c r="U17" s="36">
        <v>453395</v>
      </c>
      <c r="V17" s="36">
        <v>0</v>
      </c>
    </row>
    <row r="18" spans="1:22">
      <c r="A18" s="2">
        <v>37</v>
      </c>
      <c r="B18" s="1" t="s">
        <v>18</v>
      </c>
      <c r="C18" s="13">
        <v>14143141</v>
      </c>
      <c r="D18" s="13">
        <v>13624508</v>
      </c>
      <c r="E18" s="13">
        <v>427996</v>
      </c>
      <c r="F18" s="35">
        <v>1936547</v>
      </c>
      <c r="G18" s="13">
        <v>127468</v>
      </c>
      <c r="H18" s="13"/>
      <c r="I18" s="13"/>
      <c r="J18" s="13"/>
      <c r="K18" s="13"/>
      <c r="L18" s="13"/>
      <c r="M18" s="13"/>
      <c r="N18" s="35">
        <v>36439</v>
      </c>
      <c r="O18" s="36">
        <v>174126</v>
      </c>
      <c r="P18" s="36">
        <v>36000</v>
      </c>
      <c r="Q18" s="36">
        <v>64757</v>
      </c>
      <c r="R18" s="36">
        <v>0</v>
      </c>
      <c r="S18" s="36">
        <v>0</v>
      </c>
      <c r="T18" s="36">
        <v>18376</v>
      </c>
      <c r="U18" s="36">
        <v>88097</v>
      </c>
      <c r="V18" s="36">
        <v>0</v>
      </c>
    </row>
    <row r="19" spans="1:22">
      <c r="A19" s="2">
        <v>40</v>
      </c>
      <c r="B19" s="1" t="s">
        <v>391</v>
      </c>
      <c r="C19" s="13">
        <v>2973107</v>
      </c>
      <c r="D19" s="13">
        <v>3226878</v>
      </c>
      <c r="E19" s="13">
        <v>108677</v>
      </c>
      <c r="F19" s="35">
        <v>370302</v>
      </c>
      <c r="G19" s="13">
        <v>31166</v>
      </c>
      <c r="H19" s="13"/>
      <c r="I19" s="13"/>
      <c r="J19" s="13"/>
      <c r="K19" s="13"/>
      <c r="L19" s="13"/>
      <c r="M19" s="13"/>
      <c r="N19" s="35">
        <v>15501</v>
      </c>
      <c r="O19" s="36">
        <v>141584</v>
      </c>
      <c r="P19" s="36">
        <v>25680</v>
      </c>
      <c r="Q19" s="36">
        <v>10860</v>
      </c>
      <c r="R19" s="36">
        <v>0</v>
      </c>
      <c r="S19" s="36">
        <v>0</v>
      </c>
      <c r="T19" s="36">
        <v>0</v>
      </c>
      <c r="U19" s="36">
        <v>97763</v>
      </c>
      <c r="V19" s="36">
        <v>0</v>
      </c>
    </row>
    <row r="20" spans="1:22">
      <c r="A20" s="2">
        <v>47</v>
      </c>
      <c r="B20" s="1" t="s">
        <v>19</v>
      </c>
      <c r="C20" s="13">
        <v>12244103</v>
      </c>
      <c r="D20" s="13">
        <v>12418750</v>
      </c>
      <c r="E20" s="13">
        <v>307507</v>
      </c>
      <c r="F20" s="35">
        <v>1764004</v>
      </c>
      <c r="G20" s="13">
        <v>125810</v>
      </c>
      <c r="H20" s="13"/>
      <c r="I20" s="13"/>
      <c r="J20" s="13"/>
      <c r="K20" s="13"/>
      <c r="L20" s="13"/>
      <c r="M20" s="13"/>
      <c r="N20" s="35">
        <v>34169</v>
      </c>
      <c r="O20" s="36">
        <v>240046</v>
      </c>
      <c r="P20" s="36">
        <v>16639</v>
      </c>
      <c r="Q20" s="36">
        <v>148268</v>
      </c>
      <c r="R20" s="36">
        <v>0</v>
      </c>
      <c r="S20" s="36">
        <v>0</v>
      </c>
      <c r="T20" s="36">
        <v>84861</v>
      </c>
      <c r="U20" s="36">
        <v>113066</v>
      </c>
      <c r="V20" s="36">
        <v>0</v>
      </c>
    </row>
    <row r="21" spans="1:22">
      <c r="A21" s="2">
        <v>48</v>
      </c>
      <c r="B21" s="1" t="s">
        <v>392</v>
      </c>
      <c r="C21" s="13">
        <v>2449404</v>
      </c>
      <c r="D21" s="13">
        <v>3254956</v>
      </c>
      <c r="E21" s="13">
        <v>58477</v>
      </c>
      <c r="F21" s="35">
        <v>398514</v>
      </c>
      <c r="G21" s="13">
        <v>44015</v>
      </c>
      <c r="H21" s="13"/>
      <c r="I21" s="13"/>
      <c r="J21" s="13"/>
      <c r="K21" s="13"/>
      <c r="L21" s="13"/>
      <c r="M21" s="13"/>
      <c r="N21" s="35">
        <v>5959</v>
      </c>
      <c r="O21" s="36">
        <v>15604</v>
      </c>
      <c r="P21" s="36">
        <v>54300</v>
      </c>
      <c r="Q21" s="36">
        <v>5084</v>
      </c>
      <c r="R21" s="36">
        <v>0</v>
      </c>
      <c r="S21" s="36">
        <v>0</v>
      </c>
      <c r="T21" s="36">
        <v>0</v>
      </c>
      <c r="U21" s="36">
        <v>22768</v>
      </c>
      <c r="V21" s="36">
        <v>0</v>
      </c>
    </row>
    <row r="22" spans="1:22">
      <c r="A22" s="2">
        <v>50</v>
      </c>
      <c r="B22" s="1" t="s">
        <v>20</v>
      </c>
      <c r="C22" s="13">
        <v>3548683</v>
      </c>
      <c r="D22" s="13">
        <v>3699077</v>
      </c>
      <c r="E22" s="13">
        <v>117381</v>
      </c>
      <c r="F22" s="35">
        <v>384287</v>
      </c>
      <c r="G22" s="13">
        <v>37193</v>
      </c>
      <c r="H22" s="13"/>
      <c r="I22" s="13"/>
      <c r="J22" s="13"/>
      <c r="K22" s="13"/>
      <c r="L22" s="13"/>
      <c r="M22" s="13"/>
      <c r="N22" s="35">
        <v>7236</v>
      </c>
      <c r="O22" s="36">
        <v>96538</v>
      </c>
      <c r="P22" s="36">
        <v>110000</v>
      </c>
      <c r="Q22" s="36">
        <v>92015</v>
      </c>
      <c r="R22" s="36">
        <v>0</v>
      </c>
      <c r="S22" s="36">
        <v>0</v>
      </c>
      <c r="T22" s="36">
        <v>9263</v>
      </c>
      <c r="U22" s="36">
        <v>93823</v>
      </c>
      <c r="V22" s="36">
        <v>0</v>
      </c>
    </row>
    <row r="23" spans="1:22">
      <c r="A23" s="2">
        <v>53</v>
      </c>
      <c r="B23" s="1" t="s">
        <v>21</v>
      </c>
      <c r="C23" s="13">
        <v>3287159</v>
      </c>
      <c r="D23" s="13">
        <v>3724407</v>
      </c>
      <c r="E23" s="13">
        <v>88906</v>
      </c>
      <c r="F23" s="35">
        <v>435974</v>
      </c>
      <c r="G23" s="13">
        <v>29815</v>
      </c>
      <c r="H23" s="13"/>
      <c r="I23" s="13"/>
      <c r="J23" s="13"/>
      <c r="K23" s="13"/>
      <c r="L23" s="13"/>
      <c r="M23" s="13"/>
      <c r="N23" s="35">
        <v>11366</v>
      </c>
      <c r="O23" s="36">
        <v>76800</v>
      </c>
      <c r="P23" s="36">
        <v>38900</v>
      </c>
      <c r="Q23" s="36">
        <v>8088</v>
      </c>
      <c r="R23" s="36">
        <v>0</v>
      </c>
      <c r="S23" s="36">
        <v>0</v>
      </c>
      <c r="T23" s="36">
        <v>4787</v>
      </c>
      <c r="U23" s="36">
        <v>45886</v>
      </c>
      <c r="V23" s="36">
        <v>0</v>
      </c>
    </row>
    <row r="24" spans="1:22">
      <c r="A24" s="2">
        <v>56</v>
      </c>
      <c r="B24" s="1" t="s">
        <v>22</v>
      </c>
      <c r="C24" s="13">
        <v>2712550</v>
      </c>
      <c r="D24" s="13">
        <v>2966126</v>
      </c>
      <c r="E24" s="13">
        <v>20280</v>
      </c>
      <c r="F24" s="35">
        <v>376669</v>
      </c>
      <c r="G24" s="13">
        <v>37533</v>
      </c>
      <c r="H24" s="13"/>
      <c r="I24" s="13"/>
      <c r="J24" s="13"/>
      <c r="K24" s="13"/>
      <c r="L24" s="13"/>
      <c r="M24" s="13"/>
      <c r="N24" s="35">
        <v>13877</v>
      </c>
      <c r="O24" s="36">
        <v>116185</v>
      </c>
      <c r="P24" s="36">
        <v>90250</v>
      </c>
      <c r="Q24" s="36">
        <v>10630</v>
      </c>
      <c r="R24" s="36">
        <v>0</v>
      </c>
      <c r="S24" s="36">
        <v>0</v>
      </c>
      <c r="T24" s="36">
        <v>971</v>
      </c>
      <c r="U24" s="36">
        <v>61518</v>
      </c>
      <c r="V24" s="36">
        <v>0</v>
      </c>
    </row>
    <row r="25" spans="1:22">
      <c r="A25" s="2">
        <v>58</v>
      </c>
      <c r="B25" s="1" t="s">
        <v>23</v>
      </c>
      <c r="C25" s="13">
        <v>8436032</v>
      </c>
      <c r="D25" s="13">
        <v>8854495</v>
      </c>
      <c r="E25" s="13">
        <v>215609</v>
      </c>
      <c r="F25" s="35">
        <v>1001880</v>
      </c>
      <c r="G25" s="13">
        <v>65963</v>
      </c>
      <c r="H25" s="13"/>
      <c r="I25" s="13"/>
      <c r="J25" s="13"/>
      <c r="K25" s="13"/>
      <c r="L25" s="13"/>
      <c r="M25" s="13"/>
      <c r="N25" s="35">
        <v>11056</v>
      </c>
      <c r="O25" s="36">
        <v>86180</v>
      </c>
      <c r="P25" s="36">
        <v>30000</v>
      </c>
      <c r="Q25" s="36">
        <v>18444</v>
      </c>
      <c r="R25" s="36">
        <v>0</v>
      </c>
      <c r="S25" s="36">
        <v>0</v>
      </c>
      <c r="T25" s="36">
        <v>6322</v>
      </c>
      <c r="U25" s="36">
        <v>118950</v>
      </c>
      <c r="V25" s="36">
        <v>0</v>
      </c>
    </row>
    <row r="26" spans="1:22">
      <c r="A26" s="2">
        <v>59</v>
      </c>
      <c r="B26" s="1" t="s">
        <v>24</v>
      </c>
      <c r="C26" s="13">
        <v>10030236</v>
      </c>
      <c r="D26" s="13">
        <v>10250743</v>
      </c>
      <c r="E26" s="13">
        <v>411451</v>
      </c>
      <c r="F26" s="35">
        <v>1219608</v>
      </c>
      <c r="G26" s="13">
        <v>73793</v>
      </c>
      <c r="H26" s="13"/>
      <c r="I26" s="13"/>
      <c r="J26" s="13"/>
      <c r="K26" s="13"/>
      <c r="L26" s="13"/>
      <c r="M26" s="13"/>
      <c r="N26" s="35">
        <v>26314</v>
      </c>
      <c r="O26" s="36">
        <v>113414</v>
      </c>
      <c r="P26" s="36">
        <v>43082</v>
      </c>
      <c r="Q26" s="36">
        <v>26940</v>
      </c>
      <c r="R26" s="36">
        <v>0</v>
      </c>
      <c r="S26" s="36">
        <v>0</v>
      </c>
      <c r="T26" s="36">
        <v>21745</v>
      </c>
      <c r="U26" s="36">
        <v>51365</v>
      </c>
      <c r="V26" s="36">
        <v>0</v>
      </c>
    </row>
    <row r="27" spans="1:22">
      <c r="A27" s="2">
        <v>60</v>
      </c>
      <c r="B27" s="1" t="s">
        <v>25</v>
      </c>
      <c r="C27" s="13">
        <v>132854</v>
      </c>
      <c r="D27" s="13">
        <v>128695</v>
      </c>
      <c r="E27" s="13">
        <v>1537</v>
      </c>
      <c r="F27" s="35">
        <v>32306</v>
      </c>
      <c r="G27" s="13">
        <v>19367</v>
      </c>
      <c r="H27" s="13"/>
      <c r="I27" s="13"/>
      <c r="J27" s="13"/>
      <c r="K27" s="13"/>
      <c r="L27" s="13"/>
      <c r="M27" s="13"/>
      <c r="N27" s="35">
        <v>4812</v>
      </c>
      <c r="O27" s="36">
        <v>2539</v>
      </c>
      <c r="P27" s="36">
        <v>0</v>
      </c>
      <c r="Q27" s="36">
        <v>1502</v>
      </c>
      <c r="R27" s="36">
        <v>0</v>
      </c>
      <c r="S27" s="36">
        <v>0</v>
      </c>
      <c r="T27" s="36">
        <v>0</v>
      </c>
      <c r="U27" s="36">
        <v>7575</v>
      </c>
      <c r="V27" s="36">
        <v>0</v>
      </c>
    </row>
    <row r="28" spans="1:22">
      <c r="A28" s="2">
        <v>63</v>
      </c>
      <c r="B28" s="1" t="s">
        <v>393</v>
      </c>
      <c r="C28" s="13">
        <v>3347061</v>
      </c>
      <c r="D28" s="13">
        <v>3762695</v>
      </c>
      <c r="E28" s="13">
        <v>45730</v>
      </c>
      <c r="F28" s="35">
        <v>401159</v>
      </c>
      <c r="G28" s="13">
        <v>27367</v>
      </c>
      <c r="H28" s="13"/>
      <c r="I28" s="13"/>
      <c r="J28" s="13"/>
      <c r="K28" s="13"/>
      <c r="L28" s="13"/>
      <c r="M28" s="13"/>
      <c r="N28" s="35">
        <v>24028</v>
      </c>
      <c r="O28" s="36">
        <v>42188</v>
      </c>
      <c r="P28" s="36">
        <v>0</v>
      </c>
      <c r="Q28" s="36">
        <v>11322</v>
      </c>
      <c r="R28" s="36">
        <v>0</v>
      </c>
      <c r="S28" s="36">
        <v>0</v>
      </c>
      <c r="T28" s="36">
        <v>8263</v>
      </c>
      <c r="U28" s="36">
        <v>34722</v>
      </c>
      <c r="V28" s="36">
        <v>0</v>
      </c>
    </row>
    <row r="29" spans="1:22">
      <c r="A29" s="2">
        <v>70</v>
      </c>
      <c r="B29" s="1" t="s">
        <v>394</v>
      </c>
      <c r="C29" s="13">
        <v>6788210</v>
      </c>
      <c r="D29" s="13">
        <v>7414039</v>
      </c>
      <c r="E29" s="13">
        <v>162480</v>
      </c>
      <c r="F29" s="35">
        <v>791060</v>
      </c>
      <c r="G29" s="13">
        <v>65041</v>
      </c>
      <c r="H29" s="13"/>
      <c r="I29" s="13"/>
      <c r="J29" s="13"/>
      <c r="K29" s="13"/>
      <c r="L29" s="13"/>
      <c r="M29" s="13"/>
      <c r="N29" s="35">
        <v>33464</v>
      </c>
      <c r="O29" s="36">
        <v>63967</v>
      </c>
      <c r="P29" s="36">
        <v>57500</v>
      </c>
      <c r="Q29" s="36">
        <v>35413</v>
      </c>
      <c r="R29" s="36">
        <v>0</v>
      </c>
      <c r="S29" s="36">
        <v>0</v>
      </c>
      <c r="T29" s="36">
        <v>3499</v>
      </c>
      <c r="U29" s="36">
        <v>43250</v>
      </c>
      <c r="V29" s="36">
        <v>0</v>
      </c>
    </row>
    <row r="30" spans="1:22">
      <c r="A30" s="2">
        <v>72</v>
      </c>
      <c r="B30" s="1" t="s">
        <v>26</v>
      </c>
      <c r="C30" s="13">
        <v>7085723</v>
      </c>
      <c r="D30" s="13">
        <v>7509921</v>
      </c>
      <c r="E30" s="13">
        <v>103725</v>
      </c>
      <c r="F30" s="35">
        <v>805117</v>
      </c>
      <c r="G30" s="13">
        <v>51783</v>
      </c>
      <c r="H30" s="13"/>
      <c r="I30" s="13"/>
      <c r="J30" s="13"/>
      <c r="K30" s="13"/>
      <c r="L30" s="13"/>
      <c r="M30" s="13"/>
      <c r="N30" s="35">
        <v>28630</v>
      </c>
      <c r="O30" s="36">
        <v>36312</v>
      </c>
      <c r="P30" s="36">
        <v>189145</v>
      </c>
      <c r="Q30" s="36">
        <v>17304</v>
      </c>
      <c r="R30" s="36">
        <v>0</v>
      </c>
      <c r="S30" s="36">
        <v>0</v>
      </c>
      <c r="T30" s="36">
        <v>12976</v>
      </c>
      <c r="U30" s="36">
        <v>25029</v>
      </c>
      <c r="V30" s="36">
        <v>0</v>
      </c>
    </row>
    <row r="31" spans="1:22">
      <c r="A31" s="2">
        <v>74</v>
      </c>
      <c r="B31" s="1" t="s">
        <v>27</v>
      </c>
      <c r="C31" s="13">
        <v>17753785</v>
      </c>
      <c r="D31" s="13">
        <v>19757765</v>
      </c>
      <c r="E31" s="13">
        <v>386642</v>
      </c>
      <c r="F31" s="35">
        <v>2042742</v>
      </c>
      <c r="G31" s="13">
        <v>125774</v>
      </c>
      <c r="H31" s="13"/>
      <c r="I31" s="13"/>
      <c r="J31" s="13"/>
      <c r="K31" s="13"/>
      <c r="L31" s="13"/>
      <c r="M31" s="13"/>
      <c r="N31" s="35">
        <v>42254</v>
      </c>
      <c r="O31" s="36">
        <v>113062</v>
      </c>
      <c r="P31" s="36">
        <v>140600</v>
      </c>
      <c r="Q31" s="36">
        <v>39156</v>
      </c>
      <c r="R31" s="36">
        <v>0</v>
      </c>
      <c r="S31" s="36">
        <v>0</v>
      </c>
      <c r="T31" s="36">
        <v>20728</v>
      </c>
      <c r="U31" s="36">
        <v>101809</v>
      </c>
      <c r="V31" s="36">
        <v>0</v>
      </c>
    </row>
    <row r="32" spans="1:22">
      <c r="A32" s="2">
        <v>79</v>
      </c>
      <c r="B32" s="1" t="s">
        <v>28</v>
      </c>
      <c r="C32" s="13">
        <v>3976187</v>
      </c>
      <c r="D32" s="13">
        <v>4558405</v>
      </c>
      <c r="E32" s="13">
        <v>80639</v>
      </c>
      <c r="F32" s="35">
        <v>461750</v>
      </c>
      <c r="G32" s="13">
        <v>27577</v>
      </c>
      <c r="H32" s="13"/>
      <c r="I32" s="13"/>
      <c r="J32" s="13"/>
      <c r="K32" s="13"/>
      <c r="L32" s="13"/>
      <c r="M32" s="13"/>
      <c r="N32" s="35">
        <v>9213</v>
      </c>
      <c r="O32" s="36">
        <v>26818</v>
      </c>
      <c r="P32" s="36">
        <v>50261</v>
      </c>
      <c r="Q32" s="36">
        <v>14820</v>
      </c>
      <c r="R32" s="36">
        <v>0</v>
      </c>
      <c r="S32" s="36">
        <v>0</v>
      </c>
      <c r="T32" s="36">
        <v>19396</v>
      </c>
      <c r="U32" s="36">
        <v>34440</v>
      </c>
      <c r="V32" s="36">
        <v>0</v>
      </c>
    </row>
    <row r="33" spans="1:22">
      <c r="A33" s="2">
        <v>80</v>
      </c>
      <c r="B33" s="1" t="s">
        <v>29</v>
      </c>
      <c r="C33" s="13">
        <v>73629645</v>
      </c>
      <c r="D33" s="13">
        <v>78990131</v>
      </c>
      <c r="E33" s="13">
        <v>2219163</v>
      </c>
      <c r="F33" s="35">
        <v>9498476</v>
      </c>
      <c r="G33" s="13">
        <v>265095</v>
      </c>
      <c r="H33" s="13"/>
      <c r="I33" s="13"/>
      <c r="J33" s="13"/>
      <c r="K33" s="13"/>
      <c r="L33" s="13"/>
      <c r="M33" s="13"/>
      <c r="N33" s="35">
        <v>79338</v>
      </c>
      <c r="O33" s="36">
        <v>423995</v>
      </c>
      <c r="P33" s="36">
        <v>366900</v>
      </c>
      <c r="Q33" s="36">
        <v>140280</v>
      </c>
      <c r="R33" s="36">
        <v>0</v>
      </c>
      <c r="S33" s="36">
        <v>0</v>
      </c>
      <c r="T33" s="36">
        <v>91840</v>
      </c>
      <c r="U33" s="36">
        <v>259702</v>
      </c>
      <c r="V33" s="36">
        <v>0</v>
      </c>
    </row>
    <row r="34" spans="1:22">
      <c r="A34" s="2">
        <v>81</v>
      </c>
      <c r="B34" s="1" t="s">
        <v>395</v>
      </c>
      <c r="C34" s="13">
        <v>2371391</v>
      </c>
      <c r="D34" s="13">
        <v>2587872</v>
      </c>
      <c r="E34" s="13">
        <v>85026</v>
      </c>
      <c r="F34" s="35">
        <v>275277</v>
      </c>
      <c r="G34" s="13">
        <v>15060</v>
      </c>
      <c r="H34" s="13"/>
      <c r="I34" s="13"/>
      <c r="J34" s="13"/>
      <c r="K34" s="13"/>
      <c r="L34" s="13"/>
      <c r="M34" s="13"/>
      <c r="N34" s="35">
        <v>1331</v>
      </c>
      <c r="O34" s="36">
        <v>20411</v>
      </c>
      <c r="P34" s="36">
        <v>27500</v>
      </c>
      <c r="Q34" s="36">
        <v>18194</v>
      </c>
      <c r="R34" s="36">
        <v>0</v>
      </c>
      <c r="S34" s="36">
        <v>0</v>
      </c>
      <c r="T34" s="36">
        <v>1316</v>
      </c>
      <c r="U34" s="36">
        <v>63427</v>
      </c>
      <c r="V34" s="36">
        <v>0</v>
      </c>
    </row>
    <row r="35" spans="1:22">
      <c r="A35" s="2">
        <v>85</v>
      </c>
      <c r="B35" s="1" t="s">
        <v>30</v>
      </c>
      <c r="C35" s="13">
        <v>7358715</v>
      </c>
      <c r="D35" s="13">
        <v>8169038</v>
      </c>
      <c r="E35" s="13">
        <v>354481</v>
      </c>
      <c r="F35" s="35">
        <v>929889</v>
      </c>
      <c r="G35" s="13">
        <v>70797</v>
      </c>
      <c r="H35" s="13"/>
      <c r="I35" s="13"/>
      <c r="J35" s="13"/>
      <c r="K35" s="13"/>
      <c r="L35" s="13"/>
      <c r="M35" s="13"/>
      <c r="N35" s="35">
        <v>19452</v>
      </c>
      <c r="O35" s="36">
        <v>49774</v>
      </c>
      <c r="P35" s="36">
        <v>199116</v>
      </c>
      <c r="Q35" s="36">
        <v>26690</v>
      </c>
      <c r="R35" s="36">
        <v>0</v>
      </c>
      <c r="S35" s="36">
        <v>0</v>
      </c>
      <c r="T35" s="36">
        <v>3268</v>
      </c>
      <c r="U35" s="36">
        <v>85643</v>
      </c>
      <c r="V35" s="36">
        <v>0</v>
      </c>
    </row>
    <row r="36" spans="1:22">
      <c r="A36" s="2">
        <v>86</v>
      </c>
      <c r="B36" s="1" t="s">
        <v>31</v>
      </c>
      <c r="C36" s="13">
        <v>7723211</v>
      </c>
      <c r="D36" s="13">
        <v>8770827</v>
      </c>
      <c r="E36" s="13">
        <v>184624</v>
      </c>
      <c r="F36" s="35">
        <v>985620</v>
      </c>
      <c r="G36" s="13">
        <v>29135</v>
      </c>
      <c r="H36" s="13"/>
      <c r="I36" s="13"/>
      <c r="J36" s="13"/>
      <c r="K36" s="13"/>
      <c r="L36" s="13"/>
      <c r="M36" s="13"/>
      <c r="N36" s="35">
        <v>17312</v>
      </c>
      <c r="O36" s="36">
        <v>102154</v>
      </c>
      <c r="P36" s="36">
        <v>30400</v>
      </c>
      <c r="Q36" s="36">
        <v>24349</v>
      </c>
      <c r="R36" s="36">
        <v>0</v>
      </c>
      <c r="S36" s="36">
        <v>0</v>
      </c>
      <c r="T36" s="36">
        <v>3982</v>
      </c>
      <c r="U36" s="36">
        <v>64610</v>
      </c>
      <c r="V36" s="36">
        <v>0</v>
      </c>
    </row>
    <row r="37" spans="1:22">
      <c r="A37" s="2">
        <v>88</v>
      </c>
      <c r="B37" s="1" t="s">
        <v>32</v>
      </c>
      <c r="C37" s="13">
        <v>115718</v>
      </c>
      <c r="D37" s="13">
        <v>137264</v>
      </c>
      <c r="E37" s="13">
        <v>9046</v>
      </c>
      <c r="F37" s="35">
        <v>16484</v>
      </c>
      <c r="G37" s="13">
        <v>4983</v>
      </c>
      <c r="H37" s="13"/>
      <c r="I37" s="13"/>
      <c r="J37" s="13"/>
      <c r="K37" s="13"/>
      <c r="L37" s="13"/>
      <c r="M37" s="13"/>
      <c r="N37" s="35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792</v>
      </c>
      <c r="V37" s="36">
        <v>0</v>
      </c>
    </row>
    <row r="38" spans="1:22">
      <c r="A38" s="2">
        <v>90</v>
      </c>
      <c r="B38" s="1" t="s">
        <v>33</v>
      </c>
      <c r="C38" s="13">
        <v>24763432</v>
      </c>
      <c r="D38" s="13">
        <v>26552935</v>
      </c>
      <c r="E38" s="13">
        <v>667211</v>
      </c>
      <c r="F38" s="35">
        <v>3252541</v>
      </c>
      <c r="G38" s="13">
        <v>136551</v>
      </c>
      <c r="H38" s="13"/>
      <c r="I38" s="13"/>
      <c r="J38" s="13"/>
      <c r="K38" s="13"/>
      <c r="L38" s="13"/>
      <c r="M38" s="13"/>
      <c r="N38" s="35">
        <v>39876</v>
      </c>
      <c r="O38" s="36">
        <v>128085</v>
      </c>
      <c r="P38" s="36">
        <v>174900</v>
      </c>
      <c r="Q38" s="36">
        <v>59276</v>
      </c>
      <c r="R38" s="36">
        <v>0</v>
      </c>
      <c r="S38" s="36">
        <v>0</v>
      </c>
      <c r="T38" s="36">
        <v>56314</v>
      </c>
      <c r="U38" s="36">
        <v>85866</v>
      </c>
      <c r="V38" s="36">
        <v>0</v>
      </c>
    </row>
    <row r="39" spans="1:22">
      <c r="A39" s="2">
        <v>93</v>
      </c>
      <c r="B39" s="1" t="s">
        <v>34</v>
      </c>
      <c r="C39" s="13">
        <v>308362</v>
      </c>
      <c r="D39" s="13">
        <v>319151</v>
      </c>
      <c r="E39" s="13">
        <v>7089</v>
      </c>
      <c r="F39" s="35">
        <v>42757</v>
      </c>
      <c r="G39" s="13">
        <v>8253</v>
      </c>
      <c r="H39" s="13"/>
      <c r="I39" s="13"/>
      <c r="J39" s="13"/>
      <c r="K39" s="13"/>
      <c r="L39" s="13"/>
      <c r="M39" s="13"/>
      <c r="N39" s="35">
        <v>947</v>
      </c>
      <c r="O39" s="36">
        <v>16292</v>
      </c>
      <c r="P39" s="36">
        <v>16000</v>
      </c>
      <c r="Q39" s="36">
        <v>2542</v>
      </c>
      <c r="R39" s="36">
        <v>0</v>
      </c>
      <c r="S39" s="36">
        <v>0</v>
      </c>
      <c r="T39" s="36">
        <v>2889</v>
      </c>
      <c r="U39" s="36">
        <v>540</v>
      </c>
      <c r="V39" s="36">
        <v>0</v>
      </c>
    </row>
    <row r="40" spans="1:22">
      <c r="A40" s="2">
        <v>96</v>
      </c>
      <c r="B40" s="1" t="s">
        <v>35</v>
      </c>
      <c r="C40" s="13">
        <v>59738</v>
      </c>
      <c r="D40" s="13">
        <v>84602</v>
      </c>
      <c r="E40" s="13">
        <v>1793</v>
      </c>
      <c r="F40" s="35">
        <v>8637</v>
      </c>
      <c r="G40" s="13">
        <v>2886</v>
      </c>
      <c r="H40" s="13"/>
      <c r="I40" s="13"/>
      <c r="J40" s="13"/>
      <c r="K40" s="13"/>
      <c r="L40" s="13"/>
      <c r="M40" s="13"/>
      <c r="N40" s="35">
        <v>526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31550</v>
      </c>
      <c r="V40" s="36">
        <v>0</v>
      </c>
    </row>
    <row r="41" spans="1:22">
      <c r="A41" s="2">
        <v>98</v>
      </c>
      <c r="B41" s="1" t="s">
        <v>36</v>
      </c>
      <c r="C41" s="13">
        <v>6846127</v>
      </c>
      <c r="D41" s="13">
        <v>6778332</v>
      </c>
      <c r="E41" s="13">
        <v>133369</v>
      </c>
      <c r="F41" s="35">
        <v>850892</v>
      </c>
      <c r="G41" s="13">
        <v>51399</v>
      </c>
      <c r="H41" s="13"/>
      <c r="I41" s="13"/>
      <c r="J41" s="13"/>
      <c r="K41" s="13"/>
      <c r="L41" s="13"/>
      <c r="M41" s="13"/>
      <c r="N41" s="35">
        <v>4976</v>
      </c>
      <c r="O41" s="36">
        <v>33052</v>
      </c>
      <c r="P41" s="36">
        <v>48100</v>
      </c>
      <c r="Q41" s="36">
        <v>18986</v>
      </c>
      <c r="R41" s="36">
        <v>0</v>
      </c>
      <c r="S41" s="36">
        <v>0</v>
      </c>
      <c r="T41" s="36">
        <v>3365</v>
      </c>
      <c r="U41" s="36">
        <v>10185</v>
      </c>
      <c r="V41" s="36">
        <v>0</v>
      </c>
    </row>
    <row r="42" spans="1:22">
      <c r="A42" s="2">
        <v>106</v>
      </c>
      <c r="B42" s="1" t="s">
        <v>37</v>
      </c>
      <c r="C42" s="13">
        <v>28763460</v>
      </c>
      <c r="D42" s="13">
        <v>27113852</v>
      </c>
      <c r="E42" s="13">
        <v>1170368</v>
      </c>
      <c r="F42" s="35">
        <v>3830558</v>
      </c>
      <c r="G42" s="13">
        <v>149480</v>
      </c>
      <c r="H42" s="13"/>
      <c r="I42" s="13"/>
      <c r="J42" s="13"/>
      <c r="K42" s="13"/>
      <c r="L42" s="13"/>
      <c r="M42" s="13"/>
      <c r="N42" s="35">
        <v>100809</v>
      </c>
      <c r="O42" s="36">
        <v>356430</v>
      </c>
      <c r="P42" s="36">
        <v>147642</v>
      </c>
      <c r="Q42" s="36">
        <v>179364</v>
      </c>
      <c r="R42" s="36">
        <v>0</v>
      </c>
      <c r="S42" s="36">
        <v>0</v>
      </c>
      <c r="T42" s="36">
        <v>118595</v>
      </c>
      <c r="U42" s="36">
        <v>245237</v>
      </c>
      <c r="V42" s="36">
        <v>0</v>
      </c>
    </row>
    <row r="43" spans="1:22">
      <c r="A43" s="2">
        <v>109</v>
      </c>
      <c r="B43" s="1" t="s">
        <v>38</v>
      </c>
      <c r="C43" s="13">
        <v>11841139</v>
      </c>
      <c r="D43" s="13">
        <v>12564072</v>
      </c>
      <c r="E43" s="13">
        <v>220939</v>
      </c>
      <c r="F43" s="35">
        <v>1512038</v>
      </c>
      <c r="G43" s="13">
        <v>73206</v>
      </c>
      <c r="H43" s="13"/>
      <c r="I43" s="13"/>
      <c r="J43" s="13"/>
      <c r="K43" s="13"/>
      <c r="L43" s="13"/>
      <c r="M43" s="13"/>
      <c r="N43" s="35">
        <v>18646</v>
      </c>
      <c r="O43" s="36">
        <v>50039</v>
      </c>
      <c r="P43" s="36">
        <v>42141</v>
      </c>
      <c r="Q43" s="36">
        <v>27272</v>
      </c>
      <c r="R43" s="36">
        <v>0</v>
      </c>
      <c r="S43" s="36">
        <v>0</v>
      </c>
      <c r="T43" s="36">
        <v>18658</v>
      </c>
      <c r="U43" s="36">
        <v>114065</v>
      </c>
      <c r="V43" s="36">
        <v>0</v>
      </c>
    </row>
    <row r="44" spans="1:22">
      <c r="A44" s="2">
        <v>114</v>
      </c>
      <c r="B44" s="1" t="s">
        <v>39</v>
      </c>
      <c r="C44" s="13">
        <v>47440407</v>
      </c>
      <c r="D44" s="13">
        <v>54017265</v>
      </c>
      <c r="E44" s="13">
        <v>1127140</v>
      </c>
      <c r="F44" s="35">
        <v>6247290</v>
      </c>
      <c r="G44" s="13">
        <v>257799</v>
      </c>
      <c r="H44" s="13"/>
      <c r="I44" s="13"/>
      <c r="J44" s="13"/>
      <c r="K44" s="13"/>
      <c r="L44" s="13"/>
      <c r="M44" s="13"/>
      <c r="N44" s="35">
        <v>36372</v>
      </c>
      <c r="O44" s="36">
        <v>268853</v>
      </c>
      <c r="P44" s="36">
        <v>139700</v>
      </c>
      <c r="Q44" s="36">
        <v>90282</v>
      </c>
      <c r="R44" s="36">
        <v>0</v>
      </c>
      <c r="S44" s="36">
        <v>0</v>
      </c>
      <c r="T44" s="36">
        <v>0</v>
      </c>
      <c r="U44" s="36">
        <v>162564</v>
      </c>
      <c r="V44" s="36">
        <v>0</v>
      </c>
    </row>
    <row r="45" spans="1:22">
      <c r="A45" s="2">
        <v>118</v>
      </c>
      <c r="B45" s="1" t="s">
        <v>40</v>
      </c>
      <c r="C45" s="13">
        <v>18523348</v>
      </c>
      <c r="D45" s="13">
        <v>17616833</v>
      </c>
      <c r="E45" s="13">
        <v>288178</v>
      </c>
      <c r="F45" s="35">
        <v>2611152</v>
      </c>
      <c r="G45" s="13">
        <v>176901</v>
      </c>
      <c r="H45" s="13"/>
      <c r="I45" s="13"/>
      <c r="J45" s="13"/>
      <c r="K45" s="13"/>
      <c r="L45" s="13"/>
      <c r="M45" s="13"/>
      <c r="N45" s="35">
        <v>63164</v>
      </c>
      <c r="O45" s="36">
        <v>610315</v>
      </c>
      <c r="P45" s="36">
        <v>598563</v>
      </c>
      <c r="Q45" s="36">
        <v>97291</v>
      </c>
      <c r="R45" s="36">
        <v>0</v>
      </c>
      <c r="S45" s="36">
        <v>0</v>
      </c>
      <c r="T45" s="36">
        <v>203076</v>
      </c>
      <c r="U45" s="36">
        <v>211137</v>
      </c>
      <c r="V45" s="36">
        <v>0</v>
      </c>
    </row>
    <row r="46" spans="1:22">
      <c r="A46" s="2">
        <v>119</v>
      </c>
      <c r="B46" s="1" t="s">
        <v>41</v>
      </c>
      <c r="C46" s="13">
        <v>9892308</v>
      </c>
      <c r="D46" s="13">
        <v>10120850</v>
      </c>
      <c r="E46" s="13">
        <v>269508</v>
      </c>
      <c r="F46" s="35">
        <v>1106946</v>
      </c>
      <c r="G46" s="13">
        <v>70439</v>
      </c>
      <c r="H46" s="13"/>
      <c r="I46" s="13"/>
      <c r="J46" s="13"/>
      <c r="K46" s="13"/>
      <c r="L46" s="13"/>
      <c r="M46" s="13"/>
      <c r="N46" s="35">
        <v>8398</v>
      </c>
      <c r="O46" s="36">
        <v>167004</v>
      </c>
      <c r="P46" s="36">
        <v>35160</v>
      </c>
      <c r="Q46" s="36">
        <v>67698</v>
      </c>
      <c r="R46" s="36">
        <v>0</v>
      </c>
      <c r="S46" s="36">
        <v>0</v>
      </c>
      <c r="T46" s="36">
        <v>57207</v>
      </c>
      <c r="U46" s="36">
        <v>50973</v>
      </c>
      <c r="V46" s="36">
        <v>0</v>
      </c>
    </row>
    <row r="47" spans="1:22">
      <c r="A47" s="2">
        <v>140</v>
      </c>
      <c r="B47" s="1" t="s">
        <v>396</v>
      </c>
      <c r="C47" s="13">
        <v>1534655</v>
      </c>
      <c r="D47" s="13">
        <v>1836109</v>
      </c>
      <c r="E47" s="13">
        <v>38752</v>
      </c>
      <c r="F47" s="35">
        <v>204599</v>
      </c>
      <c r="G47" s="13">
        <v>22016</v>
      </c>
      <c r="H47" s="13"/>
      <c r="I47" s="13"/>
      <c r="J47" s="13"/>
      <c r="K47" s="13"/>
      <c r="L47" s="13"/>
      <c r="M47" s="13"/>
      <c r="N47" s="35">
        <v>8867</v>
      </c>
      <c r="O47" s="36">
        <v>42220</v>
      </c>
      <c r="P47" s="36">
        <v>50000</v>
      </c>
      <c r="Q47" s="36">
        <v>11988</v>
      </c>
      <c r="R47" s="36">
        <v>0</v>
      </c>
      <c r="S47" s="36">
        <v>0</v>
      </c>
      <c r="T47" s="36">
        <v>19011</v>
      </c>
      <c r="U47" s="36">
        <v>14258</v>
      </c>
      <c r="V47" s="36">
        <v>0</v>
      </c>
    </row>
    <row r="48" spans="1:22">
      <c r="A48" s="2">
        <v>141</v>
      </c>
      <c r="B48" s="1" t="s">
        <v>42</v>
      </c>
      <c r="C48" s="13">
        <v>36091828</v>
      </c>
      <c r="D48" s="13">
        <v>37660073</v>
      </c>
      <c r="E48" s="13">
        <v>1343955</v>
      </c>
      <c r="F48" s="35">
        <v>4948339</v>
      </c>
      <c r="G48" s="13">
        <v>225348</v>
      </c>
      <c r="H48" s="13"/>
      <c r="I48" s="13"/>
      <c r="J48" s="13"/>
      <c r="K48" s="13"/>
      <c r="L48" s="13"/>
      <c r="M48" s="13"/>
      <c r="N48" s="35">
        <v>43276</v>
      </c>
      <c r="O48" s="36">
        <v>139322</v>
      </c>
      <c r="P48" s="36">
        <v>59650</v>
      </c>
      <c r="Q48" s="36">
        <v>59158</v>
      </c>
      <c r="R48" s="36">
        <v>0</v>
      </c>
      <c r="S48" s="36">
        <v>0</v>
      </c>
      <c r="T48" s="36">
        <v>27400</v>
      </c>
      <c r="U48" s="36">
        <v>241255</v>
      </c>
      <c r="V48" s="36">
        <v>0</v>
      </c>
    </row>
    <row r="49" spans="1:22">
      <c r="A49" s="2">
        <v>147</v>
      </c>
      <c r="B49" s="1" t="s">
        <v>43</v>
      </c>
      <c r="C49" s="13">
        <v>3192480</v>
      </c>
      <c r="D49" s="13">
        <v>4181018</v>
      </c>
      <c r="E49" s="13">
        <v>140178</v>
      </c>
      <c r="F49" s="35">
        <v>358985</v>
      </c>
      <c r="G49" s="13">
        <v>91377</v>
      </c>
      <c r="H49" s="13"/>
      <c r="I49" s="13"/>
      <c r="J49" s="13"/>
      <c r="K49" s="13"/>
      <c r="L49" s="13"/>
      <c r="M49" s="13"/>
      <c r="N49" s="35">
        <v>697</v>
      </c>
      <c r="O49" s="36">
        <v>71895</v>
      </c>
      <c r="P49" s="36">
        <v>92000</v>
      </c>
      <c r="Q49" s="36">
        <v>15366</v>
      </c>
      <c r="R49" s="36">
        <v>0</v>
      </c>
      <c r="S49" s="36">
        <v>0</v>
      </c>
      <c r="T49" s="36">
        <v>1296</v>
      </c>
      <c r="U49" s="36">
        <v>32845</v>
      </c>
      <c r="V49" s="36">
        <v>0</v>
      </c>
    </row>
    <row r="50" spans="1:22">
      <c r="A50" s="2">
        <v>148</v>
      </c>
      <c r="B50" s="1" t="s">
        <v>44</v>
      </c>
      <c r="C50" s="13">
        <v>2081316</v>
      </c>
      <c r="D50" s="13">
        <v>2571318</v>
      </c>
      <c r="E50" s="13">
        <v>33939</v>
      </c>
      <c r="F50" s="35">
        <v>203585</v>
      </c>
      <c r="G50" s="13">
        <v>54461</v>
      </c>
      <c r="H50" s="13"/>
      <c r="I50" s="13"/>
      <c r="J50" s="13"/>
      <c r="K50" s="13"/>
      <c r="L50" s="13"/>
      <c r="M50" s="13"/>
      <c r="N50" s="35">
        <v>6414</v>
      </c>
      <c r="O50" s="36">
        <v>29037</v>
      </c>
      <c r="P50" s="36">
        <v>8370</v>
      </c>
      <c r="Q50" s="36">
        <v>2542</v>
      </c>
      <c r="R50" s="36">
        <v>0</v>
      </c>
      <c r="S50" s="36">
        <v>0</v>
      </c>
      <c r="T50" s="36">
        <v>1803</v>
      </c>
      <c r="U50" s="36">
        <v>80391</v>
      </c>
      <c r="V50" s="36">
        <v>0</v>
      </c>
    </row>
    <row r="51" spans="1:22">
      <c r="A51" s="2">
        <v>150</v>
      </c>
      <c r="B51" s="1" t="s">
        <v>45</v>
      </c>
      <c r="C51" s="13">
        <v>37521467</v>
      </c>
      <c r="D51" s="13">
        <v>38987696</v>
      </c>
      <c r="E51" s="13">
        <v>499888</v>
      </c>
      <c r="F51" s="35">
        <v>4207569</v>
      </c>
      <c r="G51" s="13">
        <v>266044</v>
      </c>
      <c r="H51" s="13"/>
      <c r="I51" s="13"/>
      <c r="J51" s="13"/>
      <c r="K51" s="13"/>
      <c r="L51" s="13"/>
      <c r="M51" s="13"/>
      <c r="N51" s="35">
        <v>65948</v>
      </c>
      <c r="O51" s="36">
        <v>189134</v>
      </c>
      <c r="P51" s="36">
        <v>281079</v>
      </c>
      <c r="Q51" s="36">
        <v>57312</v>
      </c>
      <c r="R51" s="36">
        <v>0</v>
      </c>
      <c r="S51" s="36">
        <v>0</v>
      </c>
      <c r="T51" s="36">
        <v>16911</v>
      </c>
      <c r="U51" s="36">
        <v>247112</v>
      </c>
      <c r="V51" s="36">
        <v>0</v>
      </c>
    </row>
    <row r="52" spans="1:22">
      <c r="A52" s="2">
        <v>153</v>
      </c>
      <c r="B52" s="1" t="s">
        <v>46</v>
      </c>
      <c r="C52" s="13">
        <v>87463653</v>
      </c>
      <c r="D52" s="13">
        <v>99782895</v>
      </c>
      <c r="E52" s="13">
        <v>1191295</v>
      </c>
      <c r="F52" s="35">
        <v>12209686</v>
      </c>
      <c r="G52" s="13">
        <v>883208</v>
      </c>
      <c r="H52" s="13"/>
      <c r="I52" s="13"/>
      <c r="J52" s="13"/>
      <c r="K52" s="13"/>
      <c r="L52" s="13"/>
      <c r="M52" s="13"/>
      <c r="N52" s="35">
        <v>194533</v>
      </c>
      <c r="O52" s="36">
        <v>1099796</v>
      </c>
      <c r="P52" s="36">
        <v>698665</v>
      </c>
      <c r="Q52" s="36">
        <v>198836</v>
      </c>
      <c r="R52" s="36">
        <v>0</v>
      </c>
      <c r="S52" s="36">
        <v>0</v>
      </c>
      <c r="T52" s="36">
        <v>76407</v>
      </c>
      <c r="U52" s="36">
        <v>863853</v>
      </c>
      <c r="V52" s="36">
        <v>0</v>
      </c>
    </row>
    <row r="53" spans="1:22">
      <c r="A53" s="2">
        <v>158</v>
      </c>
      <c r="B53" s="1" t="s">
        <v>47</v>
      </c>
      <c r="C53" s="13">
        <v>3921798</v>
      </c>
      <c r="D53" s="13">
        <v>4826889</v>
      </c>
      <c r="E53" s="13">
        <v>63104</v>
      </c>
      <c r="F53" s="35">
        <v>354944</v>
      </c>
      <c r="G53" s="13">
        <v>56948</v>
      </c>
      <c r="H53" s="13"/>
      <c r="I53" s="13"/>
      <c r="J53" s="13"/>
      <c r="K53" s="13"/>
      <c r="L53" s="13"/>
      <c r="M53" s="13"/>
      <c r="N53" s="35">
        <v>34210</v>
      </c>
      <c r="O53" s="36">
        <v>67987</v>
      </c>
      <c r="P53" s="36">
        <v>194025</v>
      </c>
      <c r="Q53" s="36">
        <v>58707</v>
      </c>
      <c r="R53" s="36">
        <v>0</v>
      </c>
      <c r="S53" s="36">
        <v>0</v>
      </c>
      <c r="T53" s="36">
        <v>12920</v>
      </c>
      <c r="U53" s="36">
        <v>78986</v>
      </c>
      <c r="V53" s="36">
        <v>0</v>
      </c>
    </row>
    <row r="54" spans="1:22">
      <c r="A54" s="2">
        <v>160</v>
      </c>
      <c r="B54" s="1" t="s">
        <v>48</v>
      </c>
      <c r="C54" s="13">
        <v>10330840</v>
      </c>
      <c r="D54" s="13">
        <v>11773890</v>
      </c>
      <c r="E54" s="13">
        <v>263152</v>
      </c>
      <c r="F54" s="35">
        <v>1206961</v>
      </c>
      <c r="G54" s="13">
        <v>156773</v>
      </c>
      <c r="H54" s="13"/>
      <c r="I54" s="13"/>
      <c r="J54" s="13"/>
      <c r="K54" s="13"/>
      <c r="L54" s="13"/>
      <c r="M54" s="13"/>
      <c r="N54" s="35">
        <v>125592</v>
      </c>
      <c r="O54" s="36">
        <v>351902</v>
      </c>
      <c r="P54" s="36">
        <v>462015</v>
      </c>
      <c r="Q54" s="36">
        <v>0</v>
      </c>
      <c r="R54" s="36">
        <v>0</v>
      </c>
      <c r="S54" s="36">
        <v>0</v>
      </c>
      <c r="T54" s="36">
        <v>185617</v>
      </c>
      <c r="U54" s="36">
        <v>202239</v>
      </c>
      <c r="V54" s="36">
        <v>0</v>
      </c>
    </row>
    <row r="55" spans="1:22">
      <c r="A55" s="2">
        <v>163</v>
      </c>
      <c r="B55" s="1" t="s">
        <v>49</v>
      </c>
      <c r="C55" s="13">
        <v>5714735</v>
      </c>
      <c r="D55" s="13">
        <v>5983763</v>
      </c>
      <c r="E55" s="13">
        <v>78371</v>
      </c>
      <c r="F55" s="35">
        <v>631769</v>
      </c>
      <c r="G55" s="13">
        <v>54452</v>
      </c>
      <c r="H55" s="13"/>
      <c r="I55" s="13"/>
      <c r="J55" s="13"/>
      <c r="K55" s="13"/>
      <c r="L55" s="13"/>
      <c r="M55" s="13"/>
      <c r="N55" s="35">
        <v>12065</v>
      </c>
      <c r="O55" s="36">
        <v>57043</v>
      </c>
      <c r="P55" s="36">
        <v>111469</v>
      </c>
      <c r="Q55" s="36">
        <v>22082</v>
      </c>
      <c r="R55" s="36">
        <v>0</v>
      </c>
      <c r="S55" s="36">
        <v>0</v>
      </c>
      <c r="T55" s="36">
        <v>8423</v>
      </c>
      <c r="U55" s="36">
        <v>299103</v>
      </c>
      <c r="V55" s="36">
        <v>0</v>
      </c>
    </row>
    <row r="56" spans="1:22">
      <c r="A56" s="2">
        <v>164</v>
      </c>
      <c r="B56" s="1" t="s">
        <v>50</v>
      </c>
      <c r="C56" s="13">
        <v>30558706</v>
      </c>
      <c r="D56" s="13">
        <v>31844029</v>
      </c>
      <c r="E56" s="13">
        <v>957545</v>
      </c>
      <c r="F56" s="35">
        <v>4066699</v>
      </c>
      <c r="G56" s="13">
        <v>234898</v>
      </c>
      <c r="H56" s="13"/>
      <c r="I56" s="13"/>
      <c r="J56" s="13"/>
      <c r="K56" s="13"/>
      <c r="L56" s="13"/>
      <c r="M56" s="13"/>
      <c r="N56" s="35">
        <v>109180</v>
      </c>
      <c r="O56" s="36">
        <v>637000</v>
      </c>
      <c r="P56" s="36">
        <v>222483</v>
      </c>
      <c r="Q56" s="36">
        <v>0</v>
      </c>
      <c r="R56" s="36">
        <v>0</v>
      </c>
      <c r="S56" s="36">
        <v>0</v>
      </c>
      <c r="T56" s="36">
        <v>30128</v>
      </c>
      <c r="U56" s="36">
        <v>429285</v>
      </c>
      <c r="V56" s="36">
        <v>0</v>
      </c>
    </row>
    <row r="57" spans="1:22">
      <c r="A57" s="2">
        <v>166</v>
      </c>
      <c r="B57" s="1" t="s">
        <v>51</v>
      </c>
      <c r="C57" s="13">
        <v>10590065</v>
      </c>
      <c r="D57" s="13">
        <v>9858994</v>
      </c>
      <c r="E57" s="13">
        <v>206458</v>
      </c>
      <c r="F57" s="35">
        <v>1039265</v>
      </c>
      <c r="G57" s="13">
        <v>119396</v>
      </c>
      <c r="H57" s="13"/>
      <c r="I57" s="13"/>
      <c r="J57" s="13"/>
      <c r="K57" s="13"/>
      <c r="L57" s="13"/>
      <c r="M57" s="13"/>
      <c r="N57" s="35">
        <v>24247</v>
      </c>
      <c r="O57" s="36">
        <v>74952</v>
      </c>
      <c r="P57" s="36">
        <v>28689</v>
      </c>
      <c r="Q57" s="36">
        <v>11559</v>
      </c>
      <c r="R57" s="36">
        <v>0</v>
      </c>
      <c r="S57" s="36">
        <v>0</v>
      </c>
      <c r="T57" s="36">
        <v>10750</v>
      </c>
      <c r="U57" s="36">
        <v>180922</v>
      </c>
      <c r="V57" s="36">
        <v>0</v>
      </c>
    </row>
    <row r="58" spans="1:22">
      <c r="A58" s="2">
        <v>168</v>
      </c>
      <c r="B58" s="1" t="s">
        <v>52</v>
      </c>
      <c r="C58" s="13">
        <v>4286225</v>
      </c>
      <c r="D58" s="13">
        <v>5065717</v>
      </c>
      <c r="E58" s="13">
        <v>78469</v>
      </c>
      <c r="F58" s="35">
        <v>384460</v>
      </c>
      <c r="G58" s="13">
        <v>41373</v>
      </c>
      <c r="H58" s="13"/>
      <c r="I58" s="13"/>
      <c r="J58" s="13"/>
      <c r="K58" s="13"/>
      <c r="L58" s="13"/>
      <c r="M58" s="13"/>
      <c r="N58" s="35">
        <v>25571</v>
      </c>
      <c r="O58" s="36">
        <v>63329</v>
      </c>
      <c r="P58" s="36">
        <v>79076</v>
      </c>
      <c r="Q58" s="36">
        <v>25577</v>
      </c>
      <c r="R58" s="36">
        <v>0</v>
      </c>
      <c r="S58" s="36">
        <v>0</v>
      </c>
      <c r="T58" s="36">
        <v>9064</v>
      </c>
      <c r="U58" s="36">
        <v>115823</v>
      </c>
      <c r="V58" s="36">
        <v>0</v>
      </c>
    </row>
    <row r="59" spans="1:22">
      <c r="A59" s="2">
        <v>171</v>
      </c>
      <c r="B59" s="1" t="s">
        <v>53</v>
      </c>
      <c r="C59" s="13">
        <v>10959587</v>
      </c>
      <c r="D59" s="13">
        <v>10734868</v>
      </c>
      <c r="E59" s="13">
        <v>150437</v>
      </c>
      <c r="F59" s="35">
        <v>1237577</v>
      </c>
      <c r="G59" s="13">
        <v>91438</v>
      </c>
      <c r="H59" s="13"/>
      <c r="I59" s="13"/>
      <c r="J59" s="13"/>
      <c r="K59" s="13"/>
      <c r="L59" s="13"/>
      <c r="M59" s="13"/>
      <c r="N59" s="35">
        <v>23590</v>
      </c>
      <c r="O59" s="36">
        <v>271043</v>
      </c>
      <c r="P59" s="36">
        <v>637381</v>
      </c>
      <c r="Q59" s="36">
        <v>194636</v>
      </c>
      <c r="R59" s="36">
        <v>0</v>
      </c>
      <c r="S59" s="36">
        <v>0</v>
      </c>
      <c r="T59" s="36">
        <v>41812</v>
      </c>
      <c r="U59" s="36">
        <v>312544</v>
      </c>
      <c r="V59" s="36">
        <v>0</v>
      </c>
    </row>
    <row r="60" spans="1:22">
      <c r="A60" s="2">
        <v>173</v>
      </c>
      <c r="B60" s="1" t="s">
        <v>54</v>
      </c>
      <c r="C60" s="13">
        <v>7708636</v>
      </c>
      <c r="D60" s="13">
        <v>7712376</v>
      </c>
      <c r="E60" s="13">
        <v>200610</v>
      </c>
      <c r="F60" s="35">
        <v>905507</v>
      </c>
      <c r="G60" s="13">
        <v>79230</v>
      </c>
      <c r="H60" s="13"/>
      <c r="I60" s="13"/>
      <c r="J60" s="13"/>
      <c r="K60" s="13"/>
      <c r="L60" s="13"/>
      <c r="M60" s="13"/>
      <c r="N60" s="35">
        <v>21803</v>
      </c>
      <c r="O60" s="36">
        <v>90254</v>
      </c>
      <c r="P60" s="36">
        <v>23541</v>
      </c>
      <c r="Q60" s="36">
        <v>48793</v>
      </c>
      <c r="R60" s="36">
        <v>0</v>
      </c>
      <c r="S60" s="36">
        <v>0</v>
      </c>
      <c r="T60" s="36">
        <v>5760</v>
      </c>
      <c r="U60" s="36">
        <v>147947</v>
      </c>
      <c r="V60" s="36">
        <v>0</v>
      </c>
    </row>
    <row r="61" spans="1:22">
      <c r="A61" s="2">
        <v>175</v>
      </c>
      <c r="B61" s="1" t="s">
        <v>55</v>
      </c>
      <c r="C61" s="13">
        <v>2512398</v>
      </c>
      <c r="D61" s="13">
        <v>2806878</v>
      </c>
      <c r="E61" s="13">
        <v>25840</v>
      </c>
      <c r="F61" s="35">
        <v>216504</v>
      </c>
      <c r="G61" s="13">
        <v>31177</v>
      </c>
      <c r="H61" s="13"/>
      <c r="I61" s="13"/>
      <c r="J61" s="13"/>
      <c r="K61" s="13"/>
      <c r="L61" s="13"/>
      <c r="M61" s="13"/>
      <c r="N61" s="35">
        <v>5459</v>
      </c>
      <c r="O61" s="36">
        <v>113943</v>
      </c>
      <c r="P61" s="36">
        <v>45000</v>
      </c>
      <c r="Q61" s="36">
        <v>4001</v>
      </c>
      <c r="R61" s="36">
        <v>0</v>
      </c>
      <c r="S61" s="36">
        <v>0</v>
      </c>
      <c r="T61" s="36">
        <v>28619</v>
      </c>
      <c r="U61" s="36">
        <v>3289</v>
      </c>
      <c r="V61" s="36">
        <v>0</v>
      </c>
    </row>
    <row r="62" spans="1:22">
      <c r="A62" s="2">
        <v>177</v>
      </c>
      <c r="B62" s="1" t="s">
        <v>56</v>
      </c>
      <c r="C62" s="13">
        <v>4610948</v>
      </c>
      <c r="D62" s="13">
        <v>4775890</v>
      </c>
      <c r="E62" s="13">
        <v>143231</v>
      </c>
      <c r="F62" s="35">
        <v>444575</v>
      </c>
      <c r="G62" s="13">
        <v>49897</v>
      </c>
      <c r="H62" s="13"/>
      <c r="I62" s="13"/>
      <c r="J62" s="13"/>
      <c r="K62" s="13"/>
      <c r="L62" s="13"/>
      <c r="M62" s="13"/>
      <c r="N62" s="35">
        <v>6898</v>
      </c>
      <c r="O62" s="36">
        <v>36603</v>
      </c>
      <c r="P62" s="36">
        <v>16000</v>
      </c>
      <c r="Q62" s="36">
        <v>15850</v>
      </c>
      <c r="R62" s="36">
        <v>0</v>
      </c>
      <c r="S62" s="36">
        <v>0</v>
      </c>
      <c r="T62" s="36">
        <v>3320</v>
      </c>
      <c r="U62" s="36">
        <v>91078</v>
      </c>
      <c r="V62" s="36">
        <v>0</v>
      </c>
    </row>
    <row r="63" spans="1:22">
      <c r="A63" s="2">
        <v>180</v>
      </c>
      <c r="B63" s="1" t="s">
        <v>57</v>
      </c>
      <c r="C63" s="13">
        <v>1295614</v>
      </c>
      <c r="D63" s="13">
        <v>1327050</v>
      </c>
      <c r="E63" s="13">
        <v>37858</v>
      </c>
      <c r="F63" s="35">
        <v>114686</v>
      </c>
      <c r="G63" s="13">
        <v>25901</v>
      </c>
      <c r="H63" s="13"/>
      <c r="I63" s="13"/>
      <c r="J63" s="13"/>
      <c r="K63" s="13"/>
      <c r="L63" s="13"/>
      <c r="M63" s="13"/>
      <c r="N63" s="35">
        <v>6018</v>
      </c>
      <c r="O63" s="36">
        <v>15092</v>
      </c>
      <c r="P63" s="36">
        <v>54300</v>
      </c>
      <c r="Q63" s="36">
        <v>7626</v>
      </c>
      <c r="R63" s="36">
        <v>0</v>
      </c>
      <c r="S63" s="36">
        <v>0</v>
      </c>
      <c r="T63" s="36">
        <v>0</v>
      </c>
      <c r="U63" s="36">
        <v>17431</v>
      </c>
      <c r="V63" s="36">
        <v>0</v>
      </c>
    </row>
    <row r="64" spans="1:22">
      <c r="A64" s="2">
        <v>183</v>
      </c>
      <c r="B64" s="1" t="s">
        <v>58</v>
      </c>
      <c r="C64" s="13">
        <v>1575490</v>
      </c>
      <c r="D64" s="13">
        <v>1830948</v>
      </c>
      <c r="E64" s="13">
        <v>30150</v>
      </c>
      <c r="F64" s="35">
        <v>167495</v>
      </c>
      <c r="G64" s="13">
        <v>24379</v>
      </c>
      <c r="H64" s="13"/>
      <c r="I64" s="13"/>
      <c r="J64" s="13"/>
      <c r="K64" s="13"/>
      <c r="L64" s="13"/>
      <c r="M64" s="13"/>
      <c r="N64" s="35">
        <v>28175</v>
      </c>
      <c r="O64" s="36">
        <v>38958</v>
      </c>
      <c r="P64" s="36">
        <v>50000</v>
      </c>
      <c r="Q64" s="36">
        <v>11900</v>
      </c>
      <c r="R64" s="36">
        <v>0</v>
      </c>
      <c r="S64" s="36">
        <v>0</v>
      </c>
      <c r="T64" s="36">
        <v>17919</v>
      </c>
      <c r="U64" s="36">
        <v>91508</v>
      </c>
      <c r="V64" s="36">
        <v>0</v>
      </c>
    </row>
    <row r="65" spans="1:22">
      <c r="A65" s="2">
        <v>184</v>
      </c>
      <c r="B65" s="1" t="s">
        <v>59</v>
      </c>
      <c r="C65" s="13">
        <v>1483056</v>
      </c>
      <c r="D65" s="13">
        <v>1393968</v>
      </c>
      <c r="E65" s="13">
        <v>74923</v>
      </c>
      <c r="F65" s="35">
        <v>221485</v>
      </c>
      <c r="G65" s="13">
        <v>49765</v>
      </c>
      <c r="H65" s="13"/>
      <c r="I65" s="13"/>
      <c r="J65" s="13"/>
      <c r="K65" s="13"/>
      <c r="L65" s="13"/>
      <c r="M65" s="13"/>
      <c r="N65" s="35">
        <v>7445</v>
      </c>
      <c r="O65" s="36">
        <v>246385</v>
      </c>
      <c r="P65" s="36">
        <v>227178</v>
      </c>
      <c r="Q65" s="36">
        <v>81659</v>
      </c>
      <c r="R65" s="36">
        <v>0</v>
      </c>
      <c r="S65" s="36">
        <v>0</v>
      </c>
      <c r="T65" s="36">
        <v>4131</v>
      </c>
      <c r="U65" s="36">
        <v>288584</v>
      </c>
      <c r="V65" s="36">
        <v>0</v>
      </c>
    </row>
    <row r="66" spans="1:22">
      <c r="A66" s="2">
        <v>189</v>
      </c>
      <c r="B66" s="1" t="s">
        <v>60</v>
      </c>
      <c r="C66" s="13">
        <v>2826421</v>
      </c>
      <c r="D66" s="13">
        <v>2922210</v>
      </c>
      <c r="E66" s="13">
        <v>41842</v>
      </c>
      <c r="F66" s="35">
        <v>272250</v>
      </c>
      <c r="G66" s="13">
        <v>33069</v>
      </c>
      <c r="H66" s="13"/>
      <c r="I66" s="13"/>
      <c r="J66" s="13"/>
      <c r="K66" s="13"/>
      <c r="L66" s="13"/>
      <c r="M66" s="13"/>
      <c r="N66" s="35">
        <v>30578</v>
      </c>
      <c r="O66" s="36">
        <v>17973</v>
      </c>
      <c r="P66" s="36">
        <v>60000</v>
      </c>
      <c r="Q66" s="36">
        <v>13056</v>
      </c>
      <c r="R66" s="36">
        <v>0</v>
      </c>
      <c r="S66" s="36">
        <v>0</v>
      </c>
      <c r="T66" s="36">
        <v>0</v>
      </c>
      <c r="U66" s="36">
        <v>82298</v>
      </c>
      <c r="V66" s="36">
        <v>0</v>
      </c>
    </row>
    <row r="67" spans="1:22">
      <c r="A67" s="2">
        <v>193</v>
      </c>
      <c r="B67" s="1" t="s">
        <v>61</v>
      </c>
      <c r="C67" s="13">
        <v>49069839</v>
      </c>
      <c r="D67" s="13">
        <v>45015360</v>
      </c>
      <c r="E67" s="13">
        <v>1147635</v>
      </c>
      <c r="F67" s="35">
        <v>5539523</v>
      </c>
      <c r="G67" s="13">
        <v>293080</v>
      </c>
      <c r="H67" s="13"/>
      <c r="I67" s="13"/>
      <c r="J67" s="13"/>
      <c r="K67" s="13"/>
      <c r="L67" s="13"/>
      <c r="M67" s="13"/>
      <c r="N67" s="35">
        <v>76041</v>
      </c>
      <c r="O67" s="36">
        <v>272197</v>
      </c>
      <c r="P67" s="36">
        <v>112442</v>
      </c>
      <c r="Q67" s="36">
        <v>43417</v>
      </c>
      <c r="R67" s="36">
        <v>91551</v>
      </c>
      <c r="S67" s="36">
        <v>0</v>
      </c>
      <c r="T67" s="36">
        <v>154036</v>
      </c>
      <c r="U67" s="36">
        <v>111007</v>
      </c>
      <c r="V67" s="36">
        <v>75193</v>
      </c>
    </row>
    <row r="68" spans="1:22">
      <c r="A68" s="2">
        <v>196</v>
      </c>
      <c r="B68" s="1" t="s">
        <v>397</v>
      </c>
      <c r="C68" s="13">
        <v>2303091</v>
      </c>
      <c r="D68" s="13">
        <v>3086911</v>
      </c>
      <c r="E68" s="13">
        <v>39218</v>
      </c>
      <c r="F68" s="35">
        <v>320069</v>
      </c>
      <c r="G68" s="13">
        <v>64647</v>
      </c>
      <c r="H68" s="13"/>
      <c r="I68" s="13"/>
      <c r="J68" s="13"/>
      <c r="K68" s="13"/>
      <c r="L68" s="13"/>
      <c r="M68" s="13"/>
      <c r="N68" s="35">
        <v>3680</v>
      </c>
      <c r="O68" s="36">
        <v>25296</v>
      </c>
      <c r="P68" s="36">
        <v>0</v>
      </c>
      <c r="Q68" s="36">
        <v>5084</v>
      </c>
      <c r="R68" s="36">
        <v>0</v>
      </c>
      <c r="S68" s="36">
        <v>0</v>
      </c>
      <c r="T68" s="36">
        <v>658</v>
      </c>
      <c r="U68" s="36">
        <v>1601</v>
      </c>
      <c r="V68" s="36">
        <v>0</v>
      </c>
    </row>
    <row r="69" spans="1:22">
      <c r="A69" s="2">
        <v>197</v>
      </c>
      <c r="B69" s="1" t="s">
        <v>62</v>
      </c>
      <c r="C69" s="13">
        <v>3406015</v>
      </c>
      <c r="D69" s="13">
        <v>4285252</v>
      </c>
      <c r="E69" s="13">
        <v>65105</v>
      </c>
      <c r="F69" s="35">
        <v>369193</v>
      </c>
      <c r="G69" s="13">
        <v>43025</v>
      </c>
      <c r="H69" s="13"/>
      <c r="I69" s="13"/>
      <c r="J69" s="13"/>
      <c r="K69" s="13"/>
      <c r="L69" s="13"/>
      <c r="M69" s="13"/>
      <c r="N69" s="35">
        <v>13762</v>
      </c>
      <c r="O69" s="36">
        <v>34129</v>
      </c>
      <c r="P69" s="36">
        <v>544</v>
      </c>
      <c r="Q69" s="36">
        <v>31250</v>
      </c>
      <c r="R69" s="36">
        <v>0</v>
      </c>
      <c r="S69" s="36">
        <v>0</v>
      </c>
      <c r="T69" s="36">
        <v>370</v>
      </c>
      <c r="U69" s="36">
        <v>55956</v>
      </c>
      <c r="V69" s="36">
        <v>0</v>
      </c>
    </row>
    <row r="70" spans="1:22">
      <c r="A70" s="2">
        <v>200</v>
      </c>
      <c r="B70" s="1" t="s">
        <v>63</v>
      </c>
      <c r="C70" s="13">
        <v>44421989</v>
      </c>
      <c r="D70" s="13">
        <v>49032197</v>
      </c>
      <c r="E70" s="13">
        <v>1542718</v>
      </c>
      <c r="F70" s="35">
        <v>5460667</v>
      </c>
      <c r="G70" s="13">
        <v>380595</v>
      </c>
      <c r="H70" s="13"/>
      <c r="I70" s="13"/>
      <c r="J70" s="13"/>
      <c r="K70" s="13"/>
      <c r="L70" s="13"/>
      <c r="M70" s="13"/>
      <c r="N70" s="35">
        <v>53564</v>
      </c>
      <c r="O70" s="36">
        <v>125481</v>
      </c>
      <c r="P70" s="36">
        <v>37890</v>
      </c>
      <c r="Q70" s="36">
        <v>144817</v>
      </c>
      <c r="R70" s="36">
        <v>0</v>
      </c>
      <c r="S70" s="36">
        <v>0</v>
      </c>
      <c r="T70" s="36">
        <v>80083</v>
      </c>
      <c r="U70" s="36">
        <v>242658</v>
      </c>
      <c r="V70" s="36">
        <v>0</v>
      </c>
    </row>
    <row r="71" spans="1:22">
      <c r="A71" s="2">
        <v>202</v>
      </c>
      <c r="B71" s="1" t="s">
        <v>64</v>
      </c>
      <c r="C71" s="13">
        <v>101539499</v>
      </c>
      <c r="D71" s="13">
        <v>102725545</v>
      </c>
      <c r="E71" s="13">
        <v>997668</v>
      </c>
      <c r="F71" s="35">
        <v>12139948</v>
      </c>
      <c r="G71" s="13">
        <v>694027</v>
      </c>
      <c r="H71" s="13"/>
      <c r="I71" s="13"/>
      <c r="J71" s="13"/>
      <c r="K71" s="13"/>
      <c r="L71" s="13"/>
      <c r="M71" s="13"/>
      <c r="N71" s="35">
        <v>127569</v>
      </c>
      <c r="O71" s="36">
        <v>457462</v>
      </c>
      <c r="P71" s="36">
        <v>356729</v>
      </c>
      <c r="Q71" s="36">
        <v>87772</v>
      </c>
      <c r="R71" s="36">
        <v>0</v>
      </c>
      <c r="S71" s="36">
        <v>0</v>
      </c>
      <c r="T71" s="36">
        <v>72343</v>
      </c>
      <c r="U71" s="36">
        <v>418458</v>
      </c>
      <c r="V71" s="36">
        <v>0</v>
      </c>
    </row>
    <row r="72" spans="1:22">
      <c r="A72" s="2">
        <v>203</v>
      </c>
      <c r="B72" s="1" t="s">
        <v>65</v>
      </c>
      <c r="C72" s="13">
        <v>6091486</v>
      </c>
      <c r="D72" s="13">
        <v>6780187</v>
      </c>
      <c r="E72" s="13">
        <v>105422</v>
      </c>
      <c r="F72" s="35">
        <v>743958</v>
      </c>
      <c r="G72" s="13">
        <v>154838</v>
      </c>
      <c r="H72" s="13"/>
      <c r="I72" s="13"/>
      <c r="J72" s="13"/>
      <c r="K72" s="13"/>
      <c r="L72" s="13"/>
      <c r="M72" s="13"/>
      <c r="N72" s="35">
        <v>35823</v>
      </c>
      <c r="O72" s="36">
        <v>218598</v>
      </c>
      <c r="P72" s="36">
        <v>245100</v>
      </c>
      <c r="Q72" s="36">
        <v>45308</v>
      </c>
      <c r="R72" s="36">
        <v>0</v>
      </c>
      <c r="S72" s="36">
        <v>0</v>
      </c>
      <c r="T72" s="36">
        <v>51943</v>
      </c>
      <c r="U72" s="36">
        <v>294942</v>
      </c>
      <c r="V72" s="36">
        <v>0</v>
      </c>
    </row>
    <row r="73" spans="1:22">
      <c r="A73" s="2">
        <v>209</v>
      </c>
      <c r="B73" s="1" t="s">
        <v>66</v>
      </c>
      <c r="C73" s="13">
        <v>4447766</v>
      </c>
      <c r="D73" s="13">
        <v>5593527</v>
      </c>
      <c r="E73" s="13">
        <v>202257</v>
      </c>
      <c r="F73" s="35">
        <v>566149</v>
      </c>
      <c r="G73" s="13">
        <v>68539</v>
      </c>
      <c r="H73" s="13"/>
      <c r="I73" s="13"/>
      <c r="J73" s="13"/>
      <c r="K73" s="13"/>
      <c r="L73" s="13"/>
      <c r="M73" s="13"/>
      <c r="N73" s="35">
        <v>16912</v>
      </c>
      <c r="O73" s="36">
        <v>54471</v>
      </c>
      <c r="P73" s="36">
        <v>3000</v>
      </c>
      <c r="Q73" s="36">
        <v>52029</v>
      </c>
      <c r="R73" s="36">
        <v>0</v>
      </c>
      <c r="S73" s="36">
        <v>0</v>
      </c>
      <c r="T73" s="36">
        <v>40182</v>
      </c>
      <c r="U73" s="36">
        <v>37827</v>
      </c>
      <c r="V73" s="36">
        <v>0</v>
      </c>
    </row>
    <row r="74" spans="1:22">
      <c r="A74" s="2">
        <v>213</v>
      </c>
      <c r="B74" s="1" t="s">
        <v>67</v>
      </c>
      <c r="C74" s="13">
        <v>3498772</v>
      </c>
      <c r="D74" s="13">
        <v>4253897</v>
      </c>
      <c r="E74" s="13">
        <v>188257</v>
      </c>
      <c r="F74" s="35">
        <v>386529</v>
      </c>
      <c r="G74" s="13">
        <v>48006</v>
      </c>
      <c r="H74" s="13"/>
      <c r="I74" s="13"/>
      <c r="J74" s="13"/>
      <c r="K74" s="13"/>
      <c r="L74" s="13"/>
      <c r="M74" s="13"/>
      <c r="N74" s="35">
        <v>21008</v>
      </c>
      <c r="O74" s="36">
        <v>98987</v>
      </c>
      <c r="P74" s="36">
        <v>0</v>
      </c>
      <c r="Q74" s="36">
        <v>6738</v>
      </c>
      <c r="R74" s="36">
        <v>0</v>
      </c>
      <c r="S74" s="36">
        <v>0</v>
      </c>
      <c r="T74" s="36">
        <v>16095</v>
      </c>
      <c r="U74" s="36">
        <v>14516</v>
      </c>
      <c r="V74" s="36">
        <v>0</v>
      </c>
    </row>
    <row r="75" spans="1:22">
      <c r="A75" s="2">
        <v>214</v>
      </c>
      <c r="B75" s="1" t="s">
        <v>68</v>
      </c>
      <c r="C75" s="13">
        <v>2207736</v>
      </c>
      <c r="D75" s="13">
        <v>2862103</v>
      </c>
      <c r="E75" s="13">
        <v>80305</v>
      </c>
      <c r="F75" s="35">
        <v>247503</v>
      </c>
      <c r="G75" s="13">
        <v>35322</v>
      </c>
      <c r="H75" s="13"/>
      <c r="I75" s="13"/>
      <c r="J75" s="13"/>
      <c r="K75" s="13"/>
      <c r="L75" s="13"/>
      <c r="M75" s="13"/>
      <c r="N75" s="35">
        <v>6106</v>
      </c>
      <c r="O75" s="36">
        <v>19463</v>
      </c>
      <c r="P75" s="36">
        <v>75200</v>
      </c>
      <c r="Q75" s="36">
        <v>19727</v>
      </c>
      <c r="R75" s="36">
        <v>0</v>
      </c>
      <c r="S75" s="36">
        <v>0</v>
      </c>
      <c r="T75" s="36">
        <v>5397</v>
      </c>
      <c r="U75" s="36">
        <v>96323</v>
      </c>
      <c r="V75" s="36">
        <v>0</v>
      </c>
    </row>
    <row r="76" spans="1:22">
      <c r="A76" s="2">
        <v>216</v>
      </c>
      <c r="B76" s="1" t="s">
        <v>69</v>
      </c>
      <c r="C76" s="13">
        <v>7684516</v>
      </c>
      <c r="D76" s="13">
        <v>8270025</v>
      </c>
      <c r="E76" s="13">
        <v>244705</v>
      </c>
      <c r="F76" s="35">
        <v>730631</v>
      </c>
      <c r="G76" s="13">
        <v>71583</v>
      </c>
      <c r="H76" s="13"/>
      <c r="I76" s="13"/>
      <c r="J76" s="13"/>
      <c r="K76" s="13"/>
      <c r="L76" s="13"/>
      <c r="M76" s="13"/>
      <c r="N76" s="35">
        <v>26258</v>
      </c>
      <c r="O76" s="36">
        <v>97897</v>
      </c>
      <c r="P76" s="36">
        <v>0</v>
      </c>
      <c r="Q76" s="36">
        <v>31196</v>
      </c>
      <c r="R76" s="36">
        <v>0</v>
      </c>
      <c r="S76" s="36">
        <v>31152</v>
      </c>
      <c r="T76" s="36">
        <v>46570</v>
      </c>
      <c r="U76" s="36">
        <v>108965</v>
      </c>
      <c r="V76" s="36">
        <v>0</v>
      </c>
    </row>
    <row r="77" spans="1:22">
      <c r="A77" s="2">
        <v>221</v>
      </c>
      <c r="B77" s="1" t="s">
        <v>70</v>
      </c>
      <c r="C77" s="13">
        <v>4232156</v>
      </c>
      <c r="D77" s="13">
        <v>4802807</v>
      </c>
      <c r="E77" s="13">
        <v>64968</v>
      </c>
      <c r="F77" s="35">
        <v>505064</v>
      </c>
      <c r="G77" s="13">
        <v>48480</v>
      </c>
      <c r="H77" s="13"/>
      <c r="I77" s="13"/>
      <c r="J77" s="13"/>
      <c r="K77" s="13"/>
      <c r="L77" s="13"/>
      <c r="M77" s="13"/>
      <c r="N77" s="35">
        <v>3592</v>
      </c>
      <c r="O77" s="36">
        <v>13714</v>
      </c>
      <c r="P77" s="36">
        <v>0</v>
      </c>
      <c r="Q77" s="36">
        <v>0</v>
      </c>
      <c r="R77" s="36">
        <v>0</v>
      </c>
      <c r="S77" s="36">
        <v>0</v>
      </c>
      <c r="T77" s="36">
        <v>773</v>
      </c>
      <c r="U77" s="36">
        <v>2009</v>
      </c>
      <c r="V77" s="36">
        <v>0</v>
      </c>
    </row>
    <row r="78" spans="1:22">
      <c r="A78" s="2">
        <v>222</v>
      </c>
      <c r="B78" s="1" t="s">
        <v>71</v>
      </c>
      <c r="C78" s="13">
        <v>15125133</v>
      </c>
      <c r="D78" s="13">
        <v>16038194</v>
      </c>
      <c r="E78" s="13">
        <v>405254</v>
      </c>
      <c r="F78" s="35">
        <v>1865385</v>
      </c>
      <c r="G78" s="13">
        <v>155107</v>
      </c>
      <c r="H78" s="13"/>
      <c r="I78" s="13"/>
      <c r="J78" s="13"/>
      <c r="K78" s="13"/>
      <c r="L78" s="13"/>
      <c r="M78" s="13"/>
      <c r="N78" s="35">
        <v>35977</v>
      </c>
      <c r="O78" s="36">
        <v>111340</v>
      </c>
      <c r="P78" s="36">
        <v>199181</v>
      </c>
      <c r="Q78" s="36">
        <v>77390</v>
      </c>
      <c r="R78" s="36">
        <v>0</v>
      </c>
      <c r="S78" s="36">
        <v>0</v>
      </c>
      <c r="T78" s="36">
        <v>10833</v>
      </c>
      <c r="U78" s="36">
        <v>173138</v>
      </c>
      <c r="V78" s="36">
        <v>0</v>
      </c>
    </row>
    <row r="79" spans="1:22">
      <c r="A79" s="2">
        <v>225</v>
      </c>
      <c r="B79" s="1" t="s">
        <v>72</v>
      </c>
      <c r="C79" s="13">
        <v>2745614</v>
      </c>
      <c r="D79" s="13">
        <v>3155339</v>
      </c>
      <c r="E79" s="13">
        <v>96670</v>
      </c>
      <c r="F79" s="35">
        <v>334393</v>
      </c>
      <c r="G79" s="13">
        <v>33974</v>
      </c>
      <c r="H79" s="13"/>
      <c r="I79" s="13"/>
      <c r="J79" s="13"/>
      <c r="K79" s="13"/>
      <c r="L79" s="13"/>
      <c r="M79" s="13"/>
      <c r="N79" s="35">
        <v>8402</v>
      </c>
      <c r="O79" s="36">
        <v>92146</v>
      </c>
      <c r="P79" s="36">
        <v>0</v>
      </c>
      <c r="Q79" s="36">
        <v>14212</v>
      </c>
      <c r="R79" s="36">
        <v>0</v>
      </c>
      <c r="S79" s="36">
        <v>0</v>
      </c>
      <c r="T79" s="36">
        <v>29902</v>
      </c>
      <c r="U79" s="36">
        <v>31373</v>
      </c>
      <c r="V79" s="36">
        <v>0</v>
      </c>
    </row>
    <row r="80" spans="1:22">
      <c r="A80" s="2">
        <v>226</v>
      </c>
      <c r="B80" s="1" t="s">
        <v>73</v>
      </c>
      <c r="C80" s="13">
        <v>4657122</v>
      </c>
      <c r="D80" s="13">
        <v>5873181</v>
      </c>
      <c r="E80" s="13">
        <v>135129</v>
      </c>
      <c r="F80" s="35">
        <v>577261</v>
      </c>
      <c r="G80" s="13">
        <v>67740</v>
      </c>
      <c r="H80" s="13"/>
      <c r="I80" s="13"/>
      <c r="J80" s="13"/>
      <c r="K80" s="13"/>
      <c r="L80" s="13"/>
      <c r="M80" s="13"/>
      <c r="N80" s="35">
        <v>2912</v>
      </c>
      <c r="O80" s="36">
        <v>52685</v>
      </c>
      <c r="P80" s="36">
        <v>30000</v>
      </c>
      <c r="Q80" s="36">
        <v>17082</v>
      </c>
      <c r="R80" s="36">
        <v>0</v>
      </c>
      <c r="S80" s="36">
        <v>0</v>
      </c>
      <c r="T80" s="36">
        <v>4122</v>
      </c>
      <c r="U80" s="36">
        <v>18627</v>
      </c>
      <c r="V80" s="36">
        <v>0</v>
      </c>
    </row>
    <row r="81" spans="1:22">
      <c r="A81" s="2">
        <v>228</v>
      </c>
      <c r="B81" s="1" t="s">
        <v>74</v>
      </c>
      <c r="C81" s="13">
        <v>20142444</v>
      </c>
      <c r="D81" s="13">
        <v>22566728</v>
      </c>
      <c r="E81" s="13">
        <v>580658</v>
      </c>
      <c r="F81" s="35">
        <v>2537272</v>
      </c>
      <c r="G81" s="13">
        <v>288900</v>
      </c>
      <c r="H81" s="13"/>
      <c r="I81" s="13"/>
      <c r="J81" s="13"/>
      <c r="K81" s="13"/>
      <c r="L81" s="13"/>
      <c r="M81" s="13"/>
      <c r="N81" s="35">
        <v>83394</v>
      </c>
      <c r="O81" s="36">
        <v>189141</v>
      </c>
      <c r="P81" s="36">
        <v>110000</v>
      </c>
      <c r="Q81" s="36">
        <v>52642</v>
      </c>
      <c r="R81" s="36">
        <v>0</v>
      </c>
      <c r="S81" s="36">
        <v>0</v>
      </c>
      <c r="T81" s="36">
        <v>97093</v>
      </c>
      <c r="U81" s="36">
        <v>204726</v>
      </c>
      <c r="V81" s="36">
        <v>0</v>
      </c>
    </row>
    <row r="82" spans="1:22">
      <c r="A82" s="2">
        <v>230</v>
      </c>
      <c r="B82" s="1" t="s">
        <v>75</v>
      </c>
      <c r="C82" s="13">
        <v>2626341</v>
      </c>
      <c r="D82" s="13">
        <v>2984410</v>
      </c>
      <c r="E82" s="13">
        <v>441513</v>
      </c>
      <c r="F82" s="35">
        <v>289041</v>
      </c>
      <c r="G82" s="13">
        <v>70415</v>
      </c>
      <c r="H82" s="13"/>
      <c r="I82" s="13"/>
      <c r="J82" s="13"/>
      <c r="K82" s="13"/>
      <c r="L82" s="13"/>
      <c r="M82" s="13"/>
      <c r="N82" s="35">
        <v>25182</v>
      </c>
      <c r="O82" s="36">
        <v>26571</v>
      </c>
      <c r="P82" s="36">
        <v>647</v>
      </c>
      <c r="Q82" s="36">
        <v>9600</v>
      </c>
      <c r="R82" s="36">
        <v>0</v>
      </c>
      <c r="S82" s="36">
        <v>0</v>
      </c>
      <c r="T82" s="36">
        <v>1590</v>
      </c>
      <c r="U82" s="36">
        <v>144465</v>
      </c>
      <c r="V82" s="36">
        <v>0</v>
      </c>
    </row>
    <row r="83" spans="1:22">
      <c r="A83" s="2">
        <v>232</v>
      </c>
      <c r="B83" s="1" t="s">
        <v>76</v>
      </c>
      <c r="C83" s="13">
        <v>5478548</v>
      </c>
      <c r="D83" s="13">
        <v>6132054</v>
      </c>
      <c r="E83" s="13">
        <v>140093</v>
      </c>
      <c r="F83" s="35">
        <v>675553</v>
      </c>
      <c r="G83" s="13">
        <v>58773</v>
      </c>
      <c r="H83" s="13"/>
      <c r="I83" s="13"/>
      <c r="J83" s="13"/>
      <c r="K83" s="13"/>
      <c r="L83" s="13"/>
      <c r="M83" s="13"/>
      <c r="N83" s="35">
        <v>8715</v>
      </c>
      <c r="O83" s="36">
        <v>80820</v>
      </c>
      <c r="P83" s="36">
        <v>64485</v>
      </c>
      <c r="Q83" s="36">
        <v>22057</v>
      </c>
      <c r="R83" s="36">
        <v>0</v>
      </c>
      <c r="S83" s="36">
        <v>0</v>
      </c>
      <c r="T83" s="36">
        <v>8024</v>
      </c>
      <c r="U83" s="36">
        <v>21630</v>
      </c>
      <c r="V83" s="36">
        <v>0</v>
      </c>
    </row>
    <row r="84" spans="1:22">
      <c r="A84" s="2">
        <v>233</v>
      </c>
      <c r="B84" s="1" t="s">
        <v>77</v>
      </c>
      <c r="C84" s="13">
        <v>3877646</v>
      </c>
      <c r="D84" s="13">
        <v>4330748</v>
      </c>
      <c r="E84" s="13">
        <v>73829</v>
      </c>
      <c r="F84" s="35">
        <v>375791</v>
      </c>
      <c r="G84" s="13">
        <v>61329</v>
      </c>
      <c r="H84" s="13"/>
      <c r="I84" s="13"/>
      <c r="J84" s="13"/>
      <c r="K84" s="13"/>
      <c r="L84" s="13"/>
      <c r="M84" s="13"/>
      <c r="N84" s="35">
        <v>13678</v>
      </c>
      <c r="O84" s="36">
        <v>116862</v>
      </c>
      <c r="P84" s="36">
        <v>36000</v>
      </c>
      <c r="Q84" s="36">
        <v>21972</v>
      </c>
      <c r="R84" s="36">
        <v>0</v>
      </c>
      <c r="S84" s="36">
        <v>0</v>
      </c>
      <c r="T84" s="36">
        <v>35575</v>
      </c>
      <c r="U84" s="36">
        <v>57341</v>
      </c>
      <c r="V84" s="36">
        <v>0</v>
      </c>
    </row>
    <row r="85" spans="1:22">
      <c r="A85" s="2">
        <v>236</v>
      </c>
      <c r="B85" s="1" t="s">
        <v>78</v>
      </c>
      <c r="C85" s="13">
        <v>3004328</v>
      </c>
      <c r="D85" s="13">
        <v>3219051</v>
      </c>
      <c r="E85" s="13">
        <v>89617</v>
      </c>
      <c r="F85" s="35">
        <v>292478</v>
      </c>
      <c r="G85" s="13">
        <v>39575</v>
      </c>
      <c r="H85" s="13"/>
      <c r="I85" s="13"/>
      <c r="J85" s="13"/>
      <c r="K85" s="13"/>
      <c r="L85" s="13"/>
      <c r="M85" s="13"/>
      <c r="N85" s="35">
        <v>11358</v>
      </c>
      <c r="O85" s="36">
        <v>44773</v>
      </c>
      <c r="P85" s="36">
        <v>0</v>
      </c>
      <c r="Q85" s="36">
        <v>6586</v>
      </c>
      <c r="R85" s="36">
        <v>0</v>
      </c>
      <c r="S85" s="36">
        <v>0</v>
      </c>
      <c r="T85" s="36">
        <v>2575</v>
      </c>
      <c r="U85" s="36">
        <v>79064</v>
      </c>
      <c r="V85" s="36">
        <v>0</v>
      </c>
    </row>
    <row r="86" spans="1:22">
      <c r="A86" s="2">
        <v>241</v>
      </c>
      <c r="B86" s="1" t="s">
        <v>413</v>
      </c>
      <c r="C86" s="13">
        <v>4231637</v>
      </c>
      <c r="D86" s="13">
        <v>5038514</v>
      </c>
      <c r="E86" s="13">
        <v>79400</v>
      </c>
      <c r="F86" s="35">
        <v>537503</v>
      </c>
      <c r="G86" s="13">
        <v>65038</v>
      </c>
      <c r="H86" s="13"/>
      <c r="I86" s="13"/>
      <c r="J86" s="13"/>
      <c r="K86" s="13"/>
      <c r="L86" s="13"/>
      <c r="M86" s="13"/>
      <c r="N86" s="35">
        <v>8042</v>
      </c>
      <c r="O86" s="36">
        <v>88665</v>
      </c>
      <c r="P86" s="36">
        <v>30719</v>
      </c>
      <c r="Q86" s="36">
        <v>53571</v>
      </c>
      <c r="R86" s="36">
        <v>0</v>
      </c>
      <c r="S86" s="36">
        <v>0</v>
      </c>
      <c r="T86" s="36">
        <v>1027</v>
      </c>
      <c r="U86" s="36">
        <v>72739</v>
      </c>
      <c r="V86" s="36">
        <v>0</v>
      </c>
    </row>
    <row r="87" spans="1:22">
      <c r="A87" s="2">
        <v>243</v>
      </c>
      <c r="B87" s="1" t="s">
        <v>79</v>
      </c>
      <c r="C87" s="13">
        <v>9848253</v>
      </c>
      <c r="D87" s="13">
        <v>11439467</v>
      </c>
      <c r="E87" s="13">
        <v>257919</v>
      </c>
      <c r="F87" s="35">
        <v>1165306</v>
      </c>
      <c r="G87" s="13">
        <v>118770</v>
      </c>
      <c r="H87" s="13"/>
      <c r="I87" s="13"/>
      <c r="J87" s="13"/>
      <c r="K87" s="13"/>
      <c r="L87" s="13"/>
      <c r="M87" s="13"/>
      <c r="N87" s="35">
        <v>17391</v>
      </c>
      <c r="O87" s="36">
        <v>115510</v>
      </c>
      <c r="P87" s="36">
        <v>0</v>
      </c>
      <c r="Q87" s="36">
        <v>27596</v>
      </c>
      <c r="R87" s="36">
        <v>0</v>
      </c>
      <c r="S87" s="36">
        <v>0</v>
      </c>
      <c r="T87" s="36">
        <v>65440</v>
      </c>
      <c r="U87" s="36">
        <v>79743</v>
      </c>
      <c r="V87" s="36">
        <v>0</v>
      </c>
    </row>
    <row r="88" spans="1:22">
      <c r="A88" s="2">
        <v>244</v>
      </c>
      <c r="B88" s="1" t="s">
        <v>80</v>
      </c>
      <c r="C88" s="13">
        <v>1487933</v>
      </c>
      <c r="D88" s="13">
        <v>1547521</v>
      </c>
      <c r="E88" s="13">
        <v>18501</v>
      </c>
      <c r="F88" s="35">
        <v>138616</v>
      </c>
      <c r="G88" s="13">
        <v>17823</v>
      </c>
      <c r="H88" s="13"/>
      <c r="I88" s="13"/>
      <c r="J88" s="13"/>
      <c r="K88" s="13"/>
      <c r="L88" s="13"/>
      <c r="M88" s="13"/>
      <c r="N88" s="35">
        <v>3981</v>
      </c>
      <c r="O88" s="36">
        <v>6604</v>
      </c>
      <c r="P88" s="36">
        <v>0</v>
      </c>
      <c r="Q88" s="36">
        <v>3455</v>
      </c>
      <c r="R88" s="36">
        <v>0</v>
      </c>
      <c r="S88" s="36">
        <v>0</v>
      </c>
      <c r="T88" s="36">
        <v>0</v>
      </c>
      <c r="U88" s="36">
        <v>4299</v>
      </c>
      <c r="V88" s="36">
        <v>0</v>
      </c>
    </row>
    <row r="89" spans="1:22">
      <c r="A89" s="2">
        <v>246</v>
      </c>
      <c r="B89" s="1" t="s">
        <v>81</v>
      </c>
      <c r="C89" s="13">
        <v>2134207</v>
      </c>
      <c r="D89" s="13">
        <v>2142026</v>
      </c>
      <c r="E89" s="13">
        <v>38973</v>
      </c>
      <c r="F89" s="35">
        <v>191324</v>
      </c>
      <c r="G89" s="13">
        <v>26606</v>
      </c>
      <c r="H89" s="13"/>
      <c r="I89" s="13"/>
      <c r="J89" s="13"/>
      <c r="K89" s="13"/>
      <c r="L89" s="13"/>
      <c r="M89" s="13"/>
      <c r="N89" s="35">
        <v>10507</v>
      </c>
      <c r="O89" s="36">
        <v>40063</v>
      </c>
      <c r="P89" s="36">
        <v>26300</v>
      </c>
      <c r="Q89" s="36">
        <v>5084</v>
      </c>
      <c r="R89" s="36">
        <v>0</v>
      </c>
      <c r="S89" s="36">
        <v>0</v>
      </c>
      <c r="T89" s="36">
        <v>0</v>
      </c>
      <c r="U89" s="36">
        <v>12934</v>
      </c>
      <c r="V89" s="36">
        <v>0</v>
      </c>
    </row>
    <row r="90" spans="1:22">
      <c r="A90" s="2">
        <v>252</v>
      </c>
      <c r="B90" s="1" t="s">
        <v>82</v>
      </c>
      <c r="C90" s="13">
        <v>2635334</v>
      </c>
      <c r="D90" s="13">
        <v>3077447</v>
      </c>
      <c r="E90" s="13">
        <v>117445</v>
      </c>
      <c r="F90" s="35">
        <v>332065</v>
      </c>
      <c r="G90" s="13">
        <v>34293</v>
      </c>
      <c r="H90" s="13"/>
      <c r="I90" s="13"/>
      <c r="J90" s="13"/>
      <c r="K90" s="13"/>
      <c r="L90" s="13"/>
      <c r="M90" s="13"/>
      <c r="N90" s="35">
        <v>21843</v>
      </c>
      <c r="O90" s="36">
        <v>140140</v>
      </c>
      <c r="P90" s="36">
        <v>24041</v>
      </c>
      <c r="Q90" s="36">
        <v>33683</v>
      </c>
      <c r="R90" s="36">
        <v>0</v>
      </c>
      <c r="S90" s="36">
        <v>0</v>
      </c>
      <c r="T90" s="36">
        <v>64563</v>
      </c>
      <c r="U90" s="36">
        <v>88053</v>
      </c>
      <c r="V90" s="36">
        <v>0</v>
      </c>
    </row>
    <row r="91" spans="1:22">
      <c r="A91" s="2">
        <v>262</v>
      </c>
      <c r="B91" s="1" t="s">
        <v>83</v>
      </c>
      <c r="C91" s="13">
        <v>4558800</v>
      </c>
      <c r="D91" s="13">
        <v>5541881</v>
      </c>
      <c r="E91" s="13">
        <v>190216</v>
      </c>
      <c r="F91" s="35">
        <v>450440</v>
      </c>
      <c r="G91" s="13">
        <v>48263</v>
      </c>
      <c r="H91" s="13"/>
      <c r="I91" s="13"/>
      <c r="J91" s="13"/>
      <c r="K91" s="13"/>
      <c r="L91" s="13"/>
      <c r="M91" s="13"/>
      <c r="N91" s="35">
        <v>36621</v>
      </c>
      <c r="O91" s="36">
        <v>252114</v>
      </c>
      <c r="P91" s="36">
        <v>0</v>
      </c>
      <c r="Q91" s="36">
        <v>42257</v>
      </c>
      <c r="R91" s="36">
        <v>0</v>
      </c>
      <c r="S91" s="36">
        <v>0</v>
      </c>
      <c r="T91" s="36">
        <v>114606</v>
      </c>
      <c r="U91" s="36">
        <v>139760</v>
      </c>
      <c r="V91" s="36">
        <v>0</v>
      </c>
    </row>
    <row r="92" spans="1:22">
      <c r="A92" s="2">
        <v>263</v>
      </c>
      <c r="B92" s="1" t="s">
        <v>84</v>
      </c>
      <c r="C92" s="13">
        <v>2353792</v>
      </c>
      <c r="D92" s="13">
        <v>2724980</v>
      </c>
      <c r="E92" s="13">
        <v>157818</v>
      </c>
      <c r="F92" s="35">
        <v>273091</v>
      </c>
      <c r="G92" s="13">
        <v>57695</v>
      </c>
      <c r="H92" s="13"/>
      <c r="I92" s="13"/>
      <c r="J92" s="13"/>
      <c r="K92" s="13"/>
      <c r="L92" s="13"/>
      <c r="M92" s="13"/>
      <c r="N92" s="35">
        <v>26841</v>
      </c>
      <c r="O92" s="36">
        <v>77219</v>
      </c>
      <c r="P92" s="36">
        <v>107500</v>
      </c>
      <c r="Q92" s="36">
        <v>21258</v>
      </c>
      <c r="R92" s="36">
        <v>0</v>
      </c>
      <c r="S92" s="36">
        <v>0</v>
      </c>
      <c r="T92" s="36">
        <v>31085</v>
      </c>
      <c r="U92" s="36">
        <v>69168</v>
      </c>
      <c r="V92" s="36">
        <v>0</v>
      </c>
    </row>
    <row r="93" spans="1:22">
      <c r="A93" s="2">
        <v>265</v>
      </c>
      <c r="B93" s="1" t="s">
        <v>427</v>
      </c>
      <c r="C93" s="13">
        <v>1397610</v>
      </c>
      <c r="D93" s="13">
        <v>1877047</v>
      </c>
      <c r="E93" s="13">
        <v>15457</v>
      </c>
      <c r="F93" s="35">
        <v>169841</v>
      </c>
      <c r="G93" s="13">
        <v>15000</v>
      </c>
      <c r="H93" s="13"/>
      <c r="I93" s="13"/>
      <c r="J93" s="13"/>
      <c r="K93" s="13"/>
      <c r="L93" s="13"/>
      <c r="M93" s="13"/>
      <c r="N93" s="35">
        <v>3274</v>
      </c>
      <c r="O93" s="36">
        <v>11669</v>
      </c>
      <c r="P93" s="36">
        <v>0</v>
      </c>
      <c r="Q93" s="36">
        <v>7248</v>
      </c>
      <c r="R93" s="36">
        <v>0</v>
      </c>
      <c r="S93" s="36">
        <v>0</v>
      </c>
      <c r="T93" s="36">
        <v>750</v>
      </c>
      <c r="U93" s="36">
        <v>13869</v>
      </c>
      <c r="V93" s="36">
        <v>0</v>
      </c>
    </row>
    <row r="94" spans="1:22">
      <c r="A94" s="2">
        <v>267</v>
      </c>
      <c r="B94" s="1" t="s">
        <v>85</v>
      </c>
      <c r="C94" s="13">
        <v>3925590</v>
      </c>
      <c r="D94" s="13">
        <v>4137451</v>
      </c>
      <c r="E94" s="13">
        <v>117602</v>
      </c>
      <c r="F94" s="35">
        <v>382037</v>
      </c>
      <c r="G94" s="13">
        <v>85210</v>
      </c>
      <c r="H94" s="13"/>
      <c r="I94" s="13"/>
      <c r="J94" s="13"/>
      <c r="K94" s="13"/>
      <c r="L94" s="13"/>
      <c r="M94" s="13"/>
      <c r="N94" s="35">
        <v>37040</v>
      </c>
      <c r="O94" s="36">
        <v>103258</v>
      </c>
      <c r="P94" s="36">
        <v>0</v>
      </c>
      <c r="Q94" s="36">
        <v>19988</v>
      </c>
      <c r="R94" s="36">
        <v>0</v>
      </c>
      <c r="S94" s="36">
        <v>0</v>
      </c>
      <c r="T94" s="36">
        <v>49581</v>
      </c>
      <c r="U94" s="36">
        <v>100586</v>
      </c>
      <c r="V94" s="36">
        <v>0</v>
      </c>
    </row>
    <row r="95" spans="1:22">
      <c r="A95" s="2">
        <v>268</v>
      </c>
      <c r="B95" s="1" t="s">
        <v>86</v>
      </c>
      <c r="C95" s="13">
        <v>101250098</v>
      </c>
      <c r="D95" s="13">
        <v>102042816</v>
      </c>
      <c r="E95" s="13">
        <v>1699036</v>
      </c>
      <c r="F95" s="35">
        <v>12205482</v>
      </c>
      <c r="G95" s="13">
        <v>689656</v>
      </c>
      <c r="H95" s="13"/>
      <c r="I95" s="13"/>
      <c r="J95" s="13"/>
      <c r="K95" s="13"/>
      <c r="L95" s="13"/>
      <c r="M95" s="13"/>
      <c r="N95" s="35">
        <v>108627</v>
      </c>
      <c r="O95" s="36">
        <v>710320</v>
      </c>
      <c r="P95" s="36">
        <v>259665</v>
      </c>
      <c r="Q95" s="36">
        <v>83012</v>
      </c>
      <c r="R95" s="36">
        <v>48044</v>
      </c>
      <c r="S95" s="36">
        <v>0</v>
      </c>
      <c r="T95" s="36">
        <v>107695</v>
      </c>
      <c r="U95" s="36">
        <v>599164</v>
      </c>
      <c r="V95" s="36">
        <v>11372</v>
      </c>
    </row>
    <row r="96" spans="1:22">
      <c r="A96" s="2">
        <v>269</v>
      </c>
      <c r="B96" s="1" t="s">
        <v>87</v>
      </c>
      <c r="C96" s="13">
        <v>2321102</v>
      </c>
      <c r="D96" s="13">
        <v>2919613</v>
      </c>
      <c r="E96" s="13">
        <v>18785</v>
      </c>
      <c r="F96" s="35">
        <v>232387</v>
      </c>
      <c r="G96" s="13">
        <v>60681</v>
      </c>
      <c r="H96" s="13"/>
      <c r="I96" s="13"/>
      <c r="J96" s="13"/>
      <c r="K96" s="13"/>
      <c r="L96" s="13"/>
      <c r="M96" s="13"/>
      <c r="N96" s="35">
        <v>8020</v>
      </c>
      <c r="O96" s="36">
        <v>25892</v>
      </c>
      <c r="P96" s="36">
        <v>46000</v>
      </c>
      <c r="Q96" s="36">
        <v>9251</v>
      </c>
      <c r="R96" s="36">
        <v>0</v>
      </c>
      <c r="S96" s="36">
        <v>0</v>
      </c>
      <c r="T96" s="36">
        <v>3975</v>
      </c>
      <c r="U96" s="36">
        <v>22461</v>
      </c>
      <c r="V96" s="36">
        <v>0</v>
      </c>
    </row>
    <row r="97" spans="1:22">
      <c r="A97" s="2">
        <v>273</v>
      </c>
      <c r="B97" s="1" t="s">
        <v>88</v>
      </c>
      <c r="C97" s="13">
        <v>2336538</v>
      </c>
      <c r="D97" s="13">
        <v>2854326</v>
      </c>
      <c r="E97" s="13">
        <v>87208</v>
      </c>
      <c r="F97" s="35">
        <v>269621</v>
      </c>
      <c r="G97" s="13">
        <v>64971</v>
      </c>
      <c r="H97" s="13"/>
      <c r="I97" s="13"/>
      <c r="J97" s="13"/>
      <c r="K97" s="13"/>
      <c r="L97" s="13"/>
      <c r="M97" s="13"/>
      <c r="N97" s="35">
        <v>13369</v>
      </c>
      <c r="O97" s="36">
        <v>162463</v>
      </c>
      <c r="P97" s="36">
        <v>168372</v>
      </c>
      <c r="Q97" s="36">
        <v>61360</v>
      </c>
      <c r="R97" s="36">
        <v>0</v>
      </c>
      <c r="S97" s="36">
        <v>0</v>
      </c>
      <c r="T97" s="36">
        <v>6074</v>
      </c>
      <c r="U97" s="36">
        <v>88293</v>
      </c>
      <c r="V97" s="36">
        <v>0</v>
      </c>
    </row>
    <row r="98" spans="1:22">
      <c r="A98" s="2">
        <v>274</v>
      </c>
      <c r="B98" s="1" t="s">
        <v>89</v>
      </c>
      <c r="C98" s="13">
        <v>7329630</v>
      </c>
      <c r="D98" s="13">
        <v>8344112</v>
      </c>
      <c r="E98" s="13">
        <v>159974</v>
      </c>
      <c r="F98" s="35">
        <v>765765</v>
      </c>
      <c r="G98" s="13">
        <v>66178</v>
      </c>
      <c r="H98" s="13"/>
      <c r="I98" s="13"/>
      <c r="J98" s="13"/>
      <c r="K98" s="13"/>
      <c r="L98" s="13"/>
      <c r="M98" s="13"/>
      <c r="N98" s="35">
        <v>7116</v>
      </c>
      <c r="O98" s="36">
        <v>50040</v>
      </c>
      <c r="P98" s="36">
        <v>61593</v>
      </c>
      <c r="Q98" s="36">
        <v>34467</v>
      </c>
      <c r="R98" s="36">
        <v>0</v>
      </c>
      <c r="S98" s="36">
        <v>0</v>
      </c>
      <c r="T98" s="36">
        <v>1156</v>
      </c>
      <c r="U98" s="36">
        <v>31501</v>
      </c>
      <c r="V98" s="36">
        <v>0</v>
      </c>
    </row>
    <row r="99" spans="1:22">
      <c r="A99" s="2">
        <v>275</v>
      </c>
      <c r="B99" s="1" t="s">
        <v>90</v>
      </c>
      <c r="C99" s="13">
        <v>12587153</v>
      </c>
      <c r="D99" s="13">
        <v>14087451</v>
      </c>
      <c r="E99" s="13">
        <v>273515</v>
      </c>
      <c r="F99" s="35">
        <v>1471296</v>
      </c>
      <c r="G99" s="13">
        <v>132066</v>
      </c>
      <c r="H99" s="13"/>
      <c r="I99" s="13"/>
      <c r="J99" s="13"/>
      <c r="K99" s="13"/>
      <c r="L99" s="13"/>
      <c r="M99" s="13"/>
      <c r="N99" s="35">
        <v>41658</v>
      </c>
      <c r="O99" s="36">
        <v>287524</v>
      </c>
      <c r="P99" s="36">
        <v>18317</v>
      </c>
      <c r="Q99" s="36">
        <v>51039</v>
      </c>
      <c r="R99" s="36">
        <v>0</v>
      </c>
      <c r="S99" s="36">
        <v>0</v>
      </c>
      <c r="T99" s="36">
        <v>113522</v>
      </c>
      <c r="U99" s="36">
        <v>98007</v>
      </c>
      <c r="V99" s="36">
        <v>0</v>
      </c>
    </row>
    <row r="100" spans="1:22">
      <c r="A100" s="2">
        <v>277</v>
      </c>
      <c r="B100" s="1" t="s">
        <v>91</v>
      </c>
      <c r="C100" s="13">
        <v>56024</v>
      </c>
      <c r="D100" s="13">
        <v>60232</v>
      </c>
      <c r="E100" s="13">
        <v>3575</v>
      </c>
      <c r="F100" s="35">
        <v>9666</v>
      </c>
      <c r="G100" s="13">
        <v>1725</v>
      </c>
      <c r="H100" s="13"/>
      <c r="I100" s="13"/>
      <c r="J100" s="13"/>
      <c r="K100" s="13"/>
      <c r="L100" s="13"/>
      <c r="M100" s="13"/>
      <c r="N100" s="35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400</v>
      </c>
      <c r="V100" s="36">
        <v>0</v>
      </c>
    </row>
    <row r="101" spans="1:22">
      <c r="A101" s="2">
        <v>279</v>
      </c>
      <c r="B101" s="1" t="s">
        <v>92</v>
      </c>
      <c r="C101" s="13">
        <v>471916</v>
      </c>
      <c r="D101" s="13">
        <v>714520</v>
      </c>
      <c r="E101" s="13">
        <v>35788</v>
      </c>
      <c r="F101" s="35">
        <v>70397</v>
      </c>
      <c r="G101" s="13">
        <v>32462</v>
      </c>
      <c r="H101" s="13"/>
      <c r="I101" s="13"/>
      <c r="J101" s="13"/>
      <c r="K101" s="13"/>
      <c r="L101" s="13"/>
      <c r="M101" s="13"/>
      <c r="N101" s="35">
        <v>2537</v>
      </c>
      <c r="O101" s="36">
        <v>929</v>
      </c>
      <c r="P101" s="36">
        <v>6000</v>
      </c>
      <c r="Q101" s="36">
        <v>2542</v>
      </c>
      <c r="R101" s="36">
        <v>0</v>
      </c>
      <c r="S101" s="36">
        <v>0</v>
      </c>
      <c r="T101" s="36">
        <v>0</v>
      </c>
      <c r="U101" s="36">
        <v>713</v>
      </c>
      <c r="V101" s="36">
        <v>0</v>
      </c>
    </row>
    <row r="102" spans="1:22">
      <c r="A102" s="2">
        <v>281</v>
      </c>
      <c r="B102" s="1" t="s">
        <v>93</v>
      </c>
      <c r="C102" s="13">
        <v>14552953</v>
      </c>
      <c r="D102" s="13">
        <v>17492732</v>
      </c>
      <c r="E102" s="13">
        <v>402275</v>
      </c>
      <c r="F102" s="35">
        <v>1951567</v>
      </c>
      <c r="G102" s="13">
        <v>130329</v>
      </c>
      <c r="H102" s="13"/>
      <c r="I102" s="13"/>
      <c r="J102" s="13"/>
      <c r="K102" s="13"/>
      <c r="L102" s="13"/>
      <c r="M102" s="13"/>
      <c r="N102" s="35">
        <v>33837</v>
      </c>
      <c r="O102" s="36">
        <v>189781</v>
      </c>
      <c r="P102" s="36">
        <v>41500</v>
      </c>
      <c r="Q102" s="36">
        <v>82576</v>
      </c>
      <c r="R102" s="36">
        <v>0</v>
      </c>
      <c r="S102" s="36">
        <v>0</v>
      </c>
      <c r="T102" s="36">
        <v>15320</v>
      </c>
      <c r="U102" s="36">
        <v>142038</v>
      </c>
      <c r="V102" s="36">
        <v>0</v>
      </c>
    </row>
    <row r="103" spans="1:22">
      <c r="A103" s="2">
        <v>282</v>
      </c>
      <c r="B103" s="1" t="s">
        <v>428</v>
      </c>
      <c r="C103" s="13">
        <v>2246815</v>
      </c>
      <c r="D103" s="13">
        <v>2419553</v>
      </c>
      <c r="E103" s="13">
        <v>114518</v>
      </c>
      <c r="F103" s="35">
        <v>227213</v>
      </c>
      <c r="G103" s="13">
        <v>19434</v>
      </c>
      <c r="H103" s="13"/>
      <c r="I103" s="13"/>
      <c r="J103" s="13"/>
      <c r="K103" s="13"/>
      <c r="L103" s="13"/>
      <c r="M103" s="13"/>
      <c r="N103" s="35">
        <v>10721</v>
      </c>
      <c r="O103" s="36">
        <v>18777</v>
      </c>
      <c r="P103" s="36">
        <v>9000</v>
      </c>
      <c r="Q103" s="36">
        <v>19180</v>
      </c>
      <c r="R103" s="36">
        <v>0</v>
      </c>
      <c r="S103" s="36">
        <v>0</v>
      </c>
      <c r="T103" s="36">
        <v>10171</v>
      </c>
      <c r="U103" s="36">
        <v>16516</v>
      </c>
      <c r="V103" s="36">
        <v>0</v>
      </c>
    </row>
    <row r="104" spans="1:22">
      <c r="A104" s="2">
        <v>285</v>
      </c>
      <c r="B104" s="1" t="s">
        <v>94</v>
      </c>
      <c r="C104" s="13">
        <v>2974349</v>
      </c>
      <c r="D104" s="13">
        <v>3623395</v>
      </c>
      <c r="E104" s="13">
        <v>88371</v>
      </c>
      <c r="F104" s="35">
        <v>289145</v>
      </c>
      <c r="G104" s="13">
        <v>41568</v>
      </c>
      <c r="H104" s="13"/>
      <c r="I104" s="13"/>
      <c r="J104" s="13"/>
      <c r="K104" s="13"/>
      <c r="L104" s="13"/>
      <c r="M104" s="13"/>
      <c r="N104" s="35">
        <v>7494</v>
      </c>
      <c r="O104" s="36">
        <v>37367</v>
      </c>
      <c r="P104" s="36">
        <v>18082</v>
      </c>
      <c r="Q104" s="36">
        <v>32909</v>
      </c>
      <c r="R104" s="36">
        <v>0</v>
      </c>
      <c r="S104" s="36">
        <v>0</v>
      </c>
      <c r="T104" s="36">
        <v>0</v>
      </c>
      <c r="U104" s="36">
        <v>39499</v>
      </c>
      <c r="V104" s="36">
        <v>0</v>
      </c>
    </row>
    <row r="105" spans="1:22">
      <c r="A105" s="2">
        <v>289</v>
      </c>
      <c r="B105" s="1" t="s">
        <v>95</v>
      </c>
      <c r="C105" s="13">
        <v>10250452</v>
      </c>
      <c r="D105" s="13">
        <v>8984754</v>
      </c>
      <c r="E105" s="13">
        <v>349476</v>
      </c>
      <c r="F105" s="35">
        <v>1238974</v>
      </c>
      <c r="G105" s="13">
        <v>167022</v>
      </c>
      <c r="H105" s="13"/>
      <c r="I105" s="13"/>
      <c r="J105" s="13"/>
      <c r="K105" s="13"/>
      <c r="L105" s="13"/>
      <c r="M105" s="13"/>
      <c r="N105" s="35">
        <v>7473</v>
      </c>
      <c r="O105" s="36">
        <v>50435</v>
      </c>
      <c r="P105" s="36">
        <v>5000</v>
      </c>
      <c r="Q105" s="36">
        <v>29191</v>
      </c>
      <c r="R105" s="36">
        <v>0</v>
      </c>
      <c r="S105" s="36">
        <v>0</v>
      </c>
      <c r="T105" s="36">
        <v>10847</v>
      </c>
      <c r="U105" s="36">
        <v>29826</v>
      </c>
      <c r="V105" s="36">
        <v>0</v>
      </c>
    </row>
    <row r="106" spans="1:22">
      <c r="A106" s="2">
        <v>293</v>
      </c>
      <c r="B106" s="1" t="s">
        <v>96</v>
      </c>
      <c r="C106" s="13">
        <v>4741181</v>
      </c>
      <c r="D106" s="13">
        <v>5758435</v>
      </c>
      <c r="E106" s="13">
        <v>130109</v>
      </c>
      <c r="F106" s="35">
        <v>542715</v>
      </c>
      <c r="G106" s="13">
        <v>42458</v>
      </c>
      <c r="H106" s="13"/>
      <c r="I106" s="13"/>
      <c r="J106" s="13"/>
      <c r="K106" s="13"/>
      <c r="L106" s="13"/>
      <c r="M106" s="13"/>
      <c r="N106" s="35">
        <v>23545</v>
      </c>
      <c r="O106" s="36">
        <v>54108</v>
      </c>
      <c r="P106" s="36">
        <v>46100</v>
      </c>
      <c r="Q106" s="36">
        <v>25651</v>
      </c>
      <c r="R106" s="36">
        <v>0</v>
      </c>
      <c r="S106" s="36">
        <v>0</v>
      </c>
      <c r="T106" s="36">
        <v>6164</v>
      </c>
      <c r="U106" s="36">
        <v>44357</v>
      </c>
      <c r="V106" s="36">
        <v>0</v>
      </c>
    </row>
    <row r="107" spans="1:22">
      <c r="A107" s="2">
        <v>294</v>
      </c>
      <c r="B107" s="1" t="s">
        <v>97</v>
      </c>
      <c r="C107" s="13">
        <v>7752770</v>
      </c>
      <c r="D107" s="13">
        <v>8607893</v>
      </c>
      <c r="E107" s="13">
        <v>325381</v>
      </c>
      <c r="F107" s="35">
        <v>853452</v>
      </c>
      <c r="G107" s="13">
        <v>75095</v>
      </c>
      <c r="H107" s="13"/>
      <c r="I107" s="13"/>
      <c r="J107" s="13"/>
      <c r="K107" s="13"/>
      <c r="L107" s="13"/>
      <c r="M107" s="13"/>
      <c r="N107" s="35">
        <v>24429</v>
      </c>
      <c r="O107" s="36">
        <v>164798</v>
      </c>
      <c r="P107" s="36">
        <v>57749</v>
      </c>
      <c r="Q107" s="36">
        <v>40897</v>
      </c>
      <c r="R107" s="36">
        <v>0</v>
      </c>
      <c r="S107" s="36">
        <v>0</v>
      </c>
      <c r="T107" s="36">
        <v>7883</v>
      </c>
      <c r="U107" s="36">
        <v>105060</v>
      </c>
      <c r="V107" s="36">
        <v>0</v>
      </c>
    </row>
    <row r="108" spans="1:22">
      <c r="A108" s="2">
        <v>296</v>
      </c>
      <c r="B108" s="1" t="s">
        <v>98</v>
      </c>
      <c r="C108" s="13">
        <v>9406305</v>
      </c>
      <c r="D108" s="13">
        <v>9395081</v>
      </c>
      <c r="E108" s="13">
        <v>578709</v>
      </c>
      <c r="F108" s="35">
        <v>855463</v>
      </c>
      <c r="G108" s="13">
        <v>90607</v>
      </c>
      <c r="H108" s="13"/>
      <c r="I108" s="13"/>
      <c r="J108" s="13"/>
      <c r="K108" s="13"/>
      <c r="L108" s="13"/>
      <c r="M108" s="13"/>
      <c r="N108" s="35">
        <v>19582</v>
      </c>
      <c r="O108" s="36">
        <v>109533</v>
      </c>
      <c r="P108" s="36">
        <v>83370</v>
      </c>
      <c r="Q108" s="36">
        <v>66710</v>
      </c>
      <c r="R108" s="36">
        <v>0</v>
      </c>
      <c r="S108" s="36">
        <v>0</v>
      </c>
      <c r="T108" s="36">
        <v>2117</v>
      </c>
      <c r="U108" s="36">
        <v>92010</v>
      </c>
      <c r="V108" s="36">
        <v>0</v>
      </c>
    </row>
    <row r="109" spans="1:22">
      <c r="A109" s="2">
        <v>297</v>
      </c>
      <c r="B109" s="1" t="s">
        <v>99</v>
      </c>
      <c r="C109" s="13">
        <v>3618910</v>
      </c>
      <c r="D109" s="13">
        <v>4003554</v>
      </c>
      <c r="E109" s="13">
        <v>117062</v>
      </c>
      <c r="F109" s="35">
        <v>354423</v>
      </c>
      <c r="G109" s="13">
        <v>44724</v>
      </c>
      <c r="H109" s="13"/>
      <c r="I109" s="13"/>
      <c r="J109" s="13"/>
      <c r="K109" s="13"/>
      <c r="L109" s="13"/>
      <c r="M109" s="13"/>
      <c r="N109" s="35">
        <v>39035</v>
      </c>
      <c r="O109" s="36">
        <v>46400</v>
      </c>
      <c r="P109" s="36">
        <v>81494</v>
      </c>
      <c r="Q109" s="36">
        <v>43122</v>
      </c>
      <c r="R109" s="36">
        <v>0</v>
      </c>
      <c r="S109" s="36">
        <v>0</v>
      </c>
      <c r="T109" s="36">
        <v>12645</v>
      </c>
      <c r="U109" s="36">
        <v>119534</v>
      </c>
      <c r="V109" s="36">
        <v>0</v>
      </c>
    </row>
    <row r="110" spans="1:22">
      <c r="A110" s="2">
        <v>299</v>
      </c>
      <c r="B110" s="1" t="s">
        <v>100</v>
      </c>
      <c r="C110" s="13">
        <v>7776918</v>
      </c>
      <c r="D110" s="13">
        <v>8653974</v>
      </c>
      <c r="E110" s="13">
        <v>142495</v>
      </c>
      <c r="F110" s="35">
        <v>829636</v>
      </c>
      <c r="G110" s="13">
        <v>99263</v>
      </c>
      <c r="H110" s="13"/>
      <c r="I110" s="13"/>
      <c r="J110" s="13"/>
      <c r="K110" s="13"/>
      <c r="L110" s="13"/>
      <c r="M110" s="13"/>
      <c r="N110" s="35">
        <v>5242</v>
      </c>
      <c r="O110" s="36">
        <v>48341</v>
      </c>
      <c r="P110" s="36">
        <v>36500</v>
      </c>
      <c r="Q110" s="36">
        <v>19727</v>
      </c>
      <c r="R110" s="36">
        <v>0</v>
      </c>
      <c r="S110" s="36">
        <v>0</v>
      </c>
      <c r="T110" s="36">
        <v>2328</v>
      </c>
      <c r="U110" s="36">
        <v>31190</v>
      </c>
      <c r="V110" s="36">
        <v>0</v>
      </c>
    </row>
    <row r="111" spans="1:22">
      <c r="A111" s="2">
        <v>301</v>
      </c>
      <c r="B111" s="1" t="s">
        <v>101</v>
      </c>
      <c r="C111" s="13">
        <v>17546451</v>
      </c>
      <c r="D111" s="13">
        <v>20771150</v>
      </c>
      <c r="E111" s="13">
        <v>652780</v>
      </c>
      <c r="F111" s="35">
        <v>2189603</v>
      </c>
      <c r="G111" s="13">
        <v>100274</v>
      </c>
      <c r="H111" s="13"/>
      <c r="I111" s="13"/>
      <c r="J111" s="13"/>
      <c r="K111" s="13"/>
      <c r="L111" s="13"/>
      <c r="M111" s="13"/>
      <c r="N111" s="35">
        <v>74294</v>
      </c>
      <c r="O111" s="36">
        <v>523350</v>
      </c>
      <c r="P111" s="36">
        <v>1018</v>
      </c>
      <c r="Q111" s="36">
        <v>83458</v>
      </c>
      <c r="R111" s="36">
        <v>0</v>
      </c>
      <c r="S111" s="36">
        <v>0</v>
      </c>
      <c r="T111" s="36">
        <v>253498</v>
      </c>
      <c r="U111" s="36">
        <v>123644</v>
      </c>
      <c r="V111" s="36">
        <v>0</v>
      </c>
    </row>
    <row r="112" spans="1:22">
      <c r="A112" s="2">
        <v>302</v>
      </c>
      <c r="B112" s="1" t="s">
        <v>102</v>
      </c>
      <c r="C112" s="13">
        <v>3114420</v>
      </c>
      <c r="D112" s="13">
        <v>3718091</v>
      </c>
      <c r="E112" s="13">
        <v>55180</v>
      </c>
      <c r="F112" s="35">
        <v>328454</v>
      </c>
      <c r="G112" s="13">
        <v>69896</v>
      </c>
      <c r="H112" s="13"/>
      <c r="I112" s="13"/>
      <c r="J112" s="13"/>
      <c r="K112" s="13"/>
      <c r="L112" s="13"/>
      <c r="M112" s="13"/>
      <c r="N112" s="35">
        <v>10843</v>
      </c>
      <c r="O112" s="36">
        <v>18263</v>
      </c>
      <c r="P112" s="36">
        <v>30000</v>
      </c>
      <c r="Q112" s="36">
        <v>7625</v>
      </c>
      <c r="R112" s="36">
        <v>0</v>
      </c>
      <c r="S112" s="36">
        <v>0</v>
      </c>
      <c r="T112" s="36">
        <v>1800</v>
      </c>
      <c r="U112" s="36">
        <v>16225</v>
      </c>
      <c r="V112" s="36">
        <v>0</v>
      </c>
    </row>
    <row r="113" spans="1:22">
      <c r="A113" s="2">
        <v>303</v>
      </c>
      <c r="B113" s="1" t="s">
        <v>103</v>
      </c>
      <c r="C113" s="13">
        <v>9421371</v>
      </c>
      <c r="D113" s="13">
        <v>8958685</v>
      </c>
      <c r="E113" s="13">
        <v>212075</v>
      </c>
      <c r="F113" s="35">
        <v>1218357</v>
      </c>
      <c r="G113" s="13">
        <v>104102</v>
      </c>
      <c r="H113" s="13"/>
      <c r="I113" s="13"/>
      <c r="J113" s="13"/>
      <c r="K113" s="13"/>
      <c r="L113" s="13"/>
      <c r="M113" s="13"/>
      <c r="N113" s="35">
        <v>14075</v>
      </c>
      <c r="O113" s="36">
        <v>297181</v>
      </c>
      <c r="P113" s="36">
        <v>163500</v>
      </c>
      <c r="Q113" s="36">
        <v>177780</v>
      </c>
      <c r="R113" s="36">
        <v>0</v>
      </c>
      <c r="S113" s="36">
        <v>0</v>
      </c>
      <c r="T113" s="36">
        <v>8207</v>
      </c>
      <c r="U113" s="36">
        <v>61422</v>
      </c>
      <c r="V113" s="36">
        <v>0</v>
      </c>
    </row>
    <row r="114" spans="1:22">
      <c r="A114" s="2">
        <v>304</v>
      </c>
      <c r="B114" s="1" t="s">
        <v>104</v>
      </c>
      <c r="C114" s="13">
        <v>1273614</v>
      </c>
      <c r="D114" s="13">
        <v>1483545</v>
      </c>
      <c r="E114" s="13">
        <v>17703</v>
      </c>
      <c r="F114" s="35">
        <v>120530</v>
      </c>
      <c r="G114" s="13">
        <v>18726</v>
      </c>
      <c r="H114" s="13"/>
      <c r="I114" s="13"/>
      <c r="J114" s="13"/>
      <c r="K114" s="13"/>
      <c r="L114" s="13"/>
      <c r="M114" s="13"/>
      <c r="N114" s="35">
        <v>2722</v>
      </c>
      <c r="O114" s="36">
        <v>30082</v>
      </c>
      <c r="P114" s="36">
        <v>0</v>
      </c>
      <c r="Q114" s="36">
        <v>12348</v>
      </c>
      <c r="R114" s="36">
        <v>0</v>
      </c>
      <c r="S114" s="36">
        <v>0</v>
      </c>
      <c r="T114" s="36">
        <v>-236</v>
      </c>
      <c r="U114" s="36">
        <v>227170</v>
      </c>
      <c r="V114" s="36">
        <v>0</v>
      </c>
    </row>
    <row r="115" spans="1:22">
      <c r="A115" s="2">
        <v>307</v>
      </c>
      <c r="B115" s="1" t="s">
        <v>105</v>
      </c>
      <c r="C115" s="13">
        <v>47199753</v>
      </c>
      <c r="D115" s="13">
        <v>45153846</v>
      </c>
      <c r="E115" s="13">
        <v>890910</v>
      </c>
      <c r="F115" s="35">
        <v>4934292</v>
      </c>
      <c r="G115" s="13">
        <v>427427</v>
      </c>
      <c r="H115" s="13"/>
      <c r="I115" s="13"/>
      <c r="J115" s="13"/>
      <c r="K115" s="13"/>
      <c r="L115" s="13"/>
      <c r="M115" s="13"/>
      <c r="N115" s="35">
        <v>46703</v>
      </c>
      <c r="O115" s="36">
        <v>306024</v>
      </c>
      <c r="P115" s="36">
        <v>198170</v>
      </c>
      <c r="Q115" s="36">
        <v>156568</v>
      </c>
      <c r="R115" s="36">
        <v>0</v>
      </c>
      <c r="S115" s="36">
        <v>0</v>
      </c>
      <c r="T115" s="36">
        <v>43974</v>
      </c>
      <c r="U115" s="36">
        <v>196189</v>
      </c>
      <c r="V115" s="36">
        <v>0</v>
      </c>
    </row>
    <row r="116" spans="1:22">
      <c r="A116" s="2">
        <v>308</v>
      </c>
      <c r="B116" s="1" t="s">
        <v>106</v>
      </c>
      <c r="C116" s="13">
        <v>4337895</v>
      </c>
      <c r="D116" s="13">
        <v>4733269</v>
      </c>
      <c r="E116" s="13">
        <v>171442</v>
      </c>
      <c r="F116" s="35">
        <v>377469</v>
      </c>
      <c r="G116" s="13">
        <v>43734</v>
      </c>
      <c r="H116" s="13"/>
      <c r="I116" s="13"/>
      <c r="J116" s="13"/>
      <c r="K116" s="13"/>
      <c r="L116" s="13"/>
      <c r="M116" s="13"/>
      <c r="N116" s="35">
        <v>8927</v>
      </c>
      <c r="O116" s="36">
        <v>39760</v>
      </c>
      <c r="P116" s="36">
        <v>37800</v>
      </c>
      <c r="Q116" s="36">
        <v>20711</v>
      </c>
      <c r="R116" s="36">
        <v>0</v>
      </c>
      <c r="S116" s="36">
        <v>0</v>
      </c>
      <c r="T116" s="36">
        <v>3312</v>
      </c>
      <c r="U116" s="36">
        <v>35943</v>
      </c>
      <c r="V116" s="36">
        <v>0</v>
      </c>
    </row>
    <row r="117" spans="1:22">
      <c r="A117" s="2">
        <v>310</v>
      </c>
      <c r="B117" s="1" t="s">
        <v>107</v>
      </c>
      <c r="C117" s="13">
        <v>6396936</v>
      </c>
      <c r="D117" s="13">
        <v>7390629</v>
      </c>
      <c r="E117" s="13">
        <v>233069</v>
      </c>
      <c r="F117" s="35">
        <v>622302</v>
      </c>
      <c r="G117" s="13">
        <v>89680</v>
      </c>
      <c r="H117" s="13"/>
      <c r="I117" s="13"/>
      <c r="J117" s="13"/>
      <c r="K117" s="13"/>
      <c r="L117" s="13"/>
      <c r="M117" s="13"/>
      <c r="N117" s="35">
        <v>4660</v>
      </c>
      <c r="O117" s="36">
        <v>197339</v>
      </c>
      <c r="P117" s="36">
        <v>15000</v>
      </c>
      <c r="Q117" s="36">
        <v>93242</v>
      </c>
      <c r="R117" s="36">
        <v>0</v>
      </c>
      <c r="S117" s="36">
        <v>0</v>
      </c>
      <c r="T117" s="36">
        <v>76727</v>
      </c>
      <c r="U117" s="36">
        <v>3328</v>
      </c>
      <c r="V117" s="36">
        <v>0</v>
      </c>
    </row>
    <row r="118" spans="1:22">
      <c r="A118" s="2">
        <v>312</v>
      </c>
      <c r="B118" s="1" t="s">
        <v>108</v>
      </c>
      <c r="C118" s="13">
        <v>1214671</v>
      </c>
      <c r="D118" s="13">
        <v>1558129</v>
      </c>
      <c r="E118" s="13">
        <v>31181</v>
      </c>
      <c r="F118" s="35">
        <v>117132</v>
      </c>
      <c r="G118" s="13">
        <v>23185</v>
      </c>
      <c r="H118" s="13"/>
      <c r="I118" s="13"/>
      <c r="J118" s="13"/>
      <c r="K118" s="13"/>
      <c r="L118" s="13"/>
      <c r="M118" s="13"/>
      <c r="N118" s="35">
        <v>1144</v>
      </c>
      <c r="O118" s="36">
        <v>21800</v>
      </c>
      <c r="P118" s="36">
        <v>0</v>
      </c>
      <c r="Q118" s="36">
        <v>23728</v>
      </c>
      <c r="R118" s="36">
        <v>0</v>
      </c>
      <c r="S118" s="36">
        <v>0</v>
      </c>
      <c r="T118" s="36">
        <v>8004</v>
      </c>
      <c r="U118" s="36">
        <v>18645</v>
      </c>
      <c r="V118" s="36">
        <v>0</v>
      </c>
    </row>
    <row r="119" spans="1:22">
      <c r="A119" s="2">
        <v>313</v>
      </c>
      <c r="B119" s="1" t="s">
        <v>109</v>
      </c>
      <c r="C119" s="13">
        <v>1700719</v>
      </c>
      <c r="D119" s="13">
        <v>1873396</v>
      </c>
      <c r="E119" s="13">
        <v>42601</v>
      </c>
      <c r="F119" s="35">
        <v>169990</v>
      </c>
      <c r="G119" s="13">
        <v>43833</v>
      </c>
      <c r="H119" s="13"/>
      <c r="I119" s="13"/>
      <c r="J119" s="13"/>
      <c r="K119" s="13"/>
      <c r="L119" s="13"/>
      <c r="M119" s="13"/>
      <c r="N119" s="35">
        <v>714</v>
      </c>
      <c r="O119" s="36">
        <v>9061</v>
      </c>
      <c r="P119" s="36">
        <v>26240</v>
      </c>
      <c r="Q119" s="36">
        <v>9260</v>
      </c>
      <c r="R119" s="36">
        <v>0</v>
      </c>
      <c r="S119" s="36">
        <v>0</v>
      </c>
      <c r="T119" s="36">
        <v>0</v>
      </c>
      <c r="U119" s="36">
        <v>8028</v>
      </c>
      <c r="V119" s="36">
        <v>0</v>
      </c>
    </row>
    <row r="120" spans="1:22">
      <c r="A120" s="2">
        <v>317</v>
      </c>
      <c r="B120" s="1" t="s">
        <v>110</v>
      </c>
      <c r="C120" s="13">
        <v>990492</v>
      </c>
      <c r="D120" s="13">
        <v>1083499</v>
      </c>
      <c r="E120" s="13">
        <v>16348</v>
      </c>
      <c r="F120" s="35">
        <v>79946</v>
      </c>
      <c r="G120" s="13">
        <v>13736</v>
      </c>
      <c r="H120" s="13"/>
      <c r="I120" s="13"/>
      <c r="J120" s="13"/>
      <c r="K120" s="13"/>
      <c r="L120" s="13"/>
      <c r="M120" s="13"/>
      <c r="N120" s="35">
        <v>1825</v>
      </c>
      <c r="O120" s="36">
        <v>30219</v>
      </c>
      <c r="P120" s="36">
        <v>4530</v>
      </c>
      <c r="Q120" s="36">
        <v>9139</v>
      </c>
      <c r="R120" s="36">
        <v>0</v>
      </c>
      <c r="S120" s="36">
        <v>0</v>
      </c>
      <c r="T120" s="36">
        <v>5475</v>
      </c>
      <c r="U120" s="36">
        <v>330</v>
      </c>
      <c r="V120" s="36">
        <v>0</v>
      </c>
    </row>
    <row r="121" spans="1:22">
      <c r="A121" s="2">
        <v>321</v>
      </c>
      <c r="B121" s="1" t="s">
        <v>111</v>
      </c>
      <c r="C121" s="13">
        <v>5097777</v>
      </c>
      <c r="D121" s="13">
        <v>6441631</v>
      </c>
      <c r="E121" s="13">
        <v>155343</v>
      </c>
      <c r="F121" s="35">
        <v>362064</v>
      </c>
      <c r="G121" s="13">
        <v>79937</v>
      </c>
      <c r="H121" s="13"/>
      <c r="I121" s="13"/>
      <c r="J121" s="13"/>
      <c r="K121" s="13"/>
      <c r="L121" s="13"/>
      <c r="M121" s="13"/>
      <c r="N121" s="35">
        <v>25696</v>
      </c>
      <c r="O121" s="36">
        <v>87563</v>
      </c>
      <c r="P121" s="36">
        <v>44800</v>
      </c>
      <c r="Q121" s="36">
        <v>19193</v>
      </c>
      <c r="R121" s="36">
        <v>0</v>
      </c>
      <c r="S121" s="36">
        <v>0</v>
      </c>
      <c r="T121" s="36">
        <v>26548</v>
      </c>
      <c r="U121" s="36">
        <v>8605</v>
      </c>
      <c r="V121" s="36">
        <v>0</v>
      </c>
    </row>
    <row r="122" spans="1:22">
      <c r="A122" s="2">
        <v>327</v>
      </c>
      <c r="B122" s="1" t="s">
        <v>112</v>
      </c>
      <c r="C122" s="13">
        <v>2846306</v>
      </c>
      <c r="D122" s="13">
        <v>3343346</v>
      </c>
      <c r="E122" s="13">
        <v>90379</v>
      </c>
      <c r="F122" s="35">
        <v>237761</v>
      </c>
      <c r="G122" s="13">
        <v>45394</v>
      </c>
      <c r="H122" s="13"/>
      <c r="I122" s="13"/>
      <c r="J122" s="13"/>
      <c r="K122" s="13"/>
      <c r="L122" s="13"/>
      <c r="M122" s="13"/>
      <c r="N122" s="35">
        <v>2964</v>
      </c>
      <c r="O122" s="36">
        <v>44163</v>
      </c>
      <c r="P122" s="36">
        <v>48100</v>
      </c>
      <c r="Q122" s="36">
        <v>19070</v>
      </c>
      <c r="R122" s="36">
        <v>0</v>
      </c>
      <c r="S122" s="36">
        <v>0</v>
      </c>
      <c r="T122" s="36">
        <v>600</v>
      </c>
      <c r="U122" s="36">
        <v>42317</v>
      </c>
      <c r="V122" s="36">
        <v>0</v>
      </c>
    </row>
    <row r="123" spans="1:22">
      <c r="A123" s="2">
        <v>331</v>
      </c>
      <c r="B123" s="1" t="s">
        <v>113</v>
      </c>
      <c r="C123" s="13">
        <v>1268749</v>
      </c>
      <c r="D123" s="13">
        <v>1589492</v>
      </c>
      <c r="E123" s="13">
        <v>35483</v>
      </c>
      <c r="F123" s="35">
        <v>100986</v>
      </c>
      <c r="G123" s="13">
        <v>24039</v>
      </c>
      <c r="H123" s="13"/>
      <c r="I123" s="13"/>
      <c r="J123" s="13"/>
      <c r="K123" s="13"/>
      <c r="L123" s="13"/>
      <c r="M123" s="13"/>
      <c r="N123" s="35">
        <v>7283</v>
      </c>
      <c r="O123" s="36">
        <v>6851</v>
      </c>
      <c r="P123" s="36">
        <v>8875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</row>
    <row r="124" spans="1:22">
      <c r="A124" s="2">
        <v>335</v>
      </c>
      <c r="B124" s="1" t="s">
        <v>114</v>
      </c>
      <c r="C124" s="13">
        <v>1225461</v>
      </c>
      <c r="D124" s="13">
        <v>1249388</v>
      </c>
      <c r="E124" s="13">
        <v>12832</v>
      </c>
      <c r="F124" s="35">
        <v>108742</v>
      </c>
      <c r="G124" s="13">
        <v>21058</v>
      </c>
      <c r="H124" s="13"/>
      <c r="I124" s="13"/>
      <c r="J124" s="13"/>
      <c r="K124" s="13"/>
      <c r="L124" s="13"/>
      <c r="M124" s="13"/>
      <c r="N124" s="35">
        <v>3968</v>
      </c>
      <c r="O124" s="36">
        <v>25814</v>
      </c>
      <c r="P124" s="36">
        <v>14500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</row>
    <row r="125" spans="1:22">
      <c r="A125" s="2">
        <v>339</v>
      </c>
      <c r="B125" s="1" t="s">
        <v>115</v>
      </c>
      <c r="C125" s="13">
        <v>434871</v>
      </c>
      <c r="D125" s="13">
        <v>437260</v>
      </c>
      <c r="E125" s="13">
        <v>19760</v>
      </c>
      <c r="F125" s="35">
        <v>35560</v>
      </c>
      <c r="G125" s="13">
        <v>11402</v>
      </c>
      <c r="H125" s="13"/>
      <c r="I125" s="13"/>
      <c r="J125" s="13"/>
      <c r="K125" s="13"/>
      <c r="L125" s="13"/>
      <c r="M125" s="13"/>
      <c r="N125" s="35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</row>
    <row r="126" spans="1:22">
      <c r="A126" s="2">
        <v>340</v>
      </c>
      <c r="B126" s="1" t="s">
        <v>116</v>
      </c>
      <c r="C126" s="13">
        <v>3381322</v>
      </c>
      <c r="D126" s="13">
        <v>3762005</v>
      </c>
      <c r="E126" s="13">
        <v>211388</v>
      </c>
      <c r="F126" s="35">
        <v>244038</v>
      </c>
      <c r="G126" s="13">
        <v>33776</v>
      </c>
      <c r="H126" s="13"/>
      <c r="I126" s="13"/>
      <c r="J126" s="13"/>
      <c r="K126" s="13"/>
      <c r="L126" s="13"/>
      <c r="M126" s="13"/>
      <c r="N126" s="35">
        <v>4491</v>
      </c>
      <c r="O126" s="36">
        <v>81913</v>
      </c>
      <c r="P126" s="36">
        <v>24000</v>
      </c>
      <c r="Q126" s="36">
        <v>17660</v>
      </c>
      <c r="R126" s="36">
        <v>0</v>
      </c>
      <c r="S126" s="36">
        <v>0</v>
      </c>
      <c r="T126" s="36">
        <v>41666</v>
      </c>
      <c r="U126" s="36">
        <v>58548</v>
      </c>
      <c r="V126" s="36">
        <v>0</v>
      </c>
    </row>
    <row r="127" spans="1:22">
      <c r="A127" s="2">
        <v>342</v>
      </c>
      <c r="B127" s="1" t="s">
        <v>117</v>
      </c>
      <c r="C127" s="13">
        <v>9337234</v>
      </c>
      <c r="D127" s="13">
        <v>9689356</v>
      </c>
      <c r="E127" s="13">
        <v>312991</v>
      </c>
      <c r="F127" s="35">
        <v>1167336</v>
      </c>
      <c r="G127" s="13">
        <v>119666</v>
      </c>
      <c r="H127" s="13"/>
      <c r="I127" s="13"/>
      <c r="J127" s="13"/>
      <c r="K127" s="13"/>
      <c r="L127" s="13"/>
      <c r="M127" s="13"/>
      <c r="N127" s="35">
        <v>8200</v>
      </c>
      <c r="O127" s="36">
        <v>49732</v>
      </c>
      <c r="P127" s="36">
        <v>0</v>
      </c>
      <c r="Q127" s="36">
        <v>23896</v>
      </c>
      <c r="R127" s="36">
        <v>0</v>
      </c>
      <c r="S127" s="36">
        <v>0</v>
      </c>
      <c r="T127" s="36">
        <v>5903</v>
      </c>
      <c r="U127" s="36">
        <v>37255</v>
      </c>
      <c r="V127" s="36">
        <v>0</v>
      </c>
    </row>
    <row r="128" spans="1:22">
      <c r="A128" s="2">
        <v>344</v>
      </c>
      <c r="B128" s="1" t="s">
        <v>118</v>
      </c>
      <c r="C128" s="13">
        <v>140677970</v>
      </c>
      <c r="D128" s="13">
        <v>141050756</v>
      </c>
      <c r="E128" s="13">
        <v>4753862</v>
      </c>
      <c r="F128" s="35">
        <v>14734688</v>
      </c>
      <c r="G128" s="13">
        <v>1551424</v>
      </c>
      <c r="H128" s="13"/>
      <c r="I128" s="13"/>
      <c r="J128" s="13"/>
      <c r="K128" s="13"/>
      <c r="L128" s="13"/>
      <c r="M128" s="13"/>
      <c r="N128" s="35">
        <v>169717</v>
      </c>
      <c r="O128" s="36">
        <v>1120513</v>
      </c>
      <c r="P128" s="36">
        <v>409845</v>
      </c>
      <c r="Q128" s="36">
        <v>283184</v>
      </c>
      <c r="R128" s="36">
        <v>0</v>
      </c>
      <c r="S128" s="36">
        <v>0</v>
      </c>
      <c r="T128" s="36">
        <v>79661</v>
      </c>
      <c r="U128" s="36">
        <v>297477</v>
      </c>
      <c r="V128" s="36">
        <v>0</v>
      </c>
    </row>
    <row r="129" spans="1:22">
      <c r="A129" s="2">
        <v>345</v>
      </c>
      <c r="B129" s="1" t="s">
        <v>119</v>
      </c>
      <c r="C129" s="13">
        <v>16729838</v>
      </c>
      <c r="D129" s="13">
        <v>19494992</v>
      </c>
      <c r="E129" s="13">
        <v>873571</v>
      </c>
      <c r="F129" s="35">
        <v>2143433</v>
      </c>
      <c r="G129" s="13">
        <v>159923</v>
      </c>
      <c r="H129" s="13"/>
      <c r="I129" s="13"/>
      <c r="J129" s="13"/>
      <c r="K129" s="13"/>
      <c r="L129" s="13"/>
      <c r="M129" s="13"/>
      <c r="N129" s="35">
        <v>33401</v>
      </c>
      <c r="O129" s="36">
        <v>123740</v>
      </c>
      <c r="P129" s="36">
        <v>1755</v>
      </c>
      <c r="Q129" s="36">
        <v>33234</v>
      </c>
      <c r="R129" s="36">
        <v>0</v>
      </c>
      <c r="S129" s="36">
        <v>0</v>
      </c>
      <c r="T129" s="36">
        <v>90464</v>
      </c>
      <c r="U129" s="36">
        <v>94630</v>
      </c>
      <c r="V129" s="36">
        <v>0</v>
      </c>
    </row>
    <row r="130" spans="1:22">
      <c r="A130" s="2">
        <v>351</v>
      </c>
      <c r="B130" s="1" t="s">
        <v>120</v>
      </c>
      <c r="C130" s="13">
        <v>750935</v>
      </c>
      <c r="D130" s="13">
        <v>1155287</v>
      </c>
      <c r="E130" s="13">
        <v>8320</v>
      </c>
      <c r="F130" s="35">
        <v>79403</v>
      </c>
      <c r="G130" s="13">
        <v>17666</v>
      </c>
      <c r="H130" s="13"/>
      <c r="I130" s="13"/>
      <c r="J130" s="13"/>
      <c r="K130" s="13"/>
      <c r="L130" s="13"/>
      <c r="M130" s="13"/>
      <c r="N130" s="35">
        <v>3765</v>
      </c>
      <c r="O130" s="36">
        <v>42785</v>
      </c>
      <c r="P130" s="36">
        <v>0</v>
      </c>
      <c r="Q130" s="36">
        <v>9474</v>
      </c>
      <c r="R130" s="36">
        <v>0</v>
      </c>
      <c r="S130" s="36">
        <v>0</v>
      </c>
      <c r="T130" s="36">
        <v>30490</v>
      </c>
      <c r="U130" s="36">
        <v>47095</v>
      </c>
      <c r="V130" s="36">
        <v>0</v>
      </c>
    </row>
    <row r="131" spans="1:22">
      <c r="A131" s="2">
        <v>352</v>
      </c>
      <c r="B131" s="1" t="s">
        <v>121</v>
      </c>
      <c r="C131" s="13">
        <v>2910933</v>
      </c>
      <c r="D131" s="13">
        <v>3368471</v>
      </c>
      <c r="E131" s="13">
        <v>55586</v>
      </c>
      <c r="F131" s="35">
        <v>235779</v>
      </c>
      <c r="G131" s="13">
        <v>33570</v>
      </c>
      <c r="H131" s="13"/>
      <c r="I131" s="13"/>
      <c r="J131" s="13"/>
      <c r="K131" s="13"/>
      <c r="L131" s="13"/>
      <c r="M131" s="13"/>
      <c r="N131" s="35">
        <v>7859</v>
      </c>
      <c r="O131" s="36">
        <v>58209</v>
      </c>
      <c r="P131" s="36">
        <v>54800</v>
      </c>
      <c r="Q131" s="36">
        <v>54677</v>
      </c>
      <c r="R131" s="36">
        <v>0</v>
      </c>
      <c r="S131" s="36">
        <v>0</v>
      </c>
      <c r="T131" s="36">
        <v>33370</v>
      </c>
      <c r="U131" s="36">
        <v>27083</v>
      </c>
      <c r="V131" s="36">
        <v>0</v>
      </c>
    </row>
    <row r="132" spans="1:22">
      <c r="A132" s="2">
        <v>353</v>
      </c>
      <c r="B132" s="1" t="s">
        <v>122</v>
      </c>
      <c r="C132" s="13">
        <v>5690611</v>
      </c>
      <c r="D132" s="13">
        <v>6282362</v>
      </c>
      <c r="E132" s="13">
        <v>163851</v>
      </c>
      <c r="F132" s="35">
        <v>558657</v>
      </c>
      <c r="G132" s="13">
        <v>71108</v>
      </c>
      <c r="H132" s="13"/>
      <c r="I132" s="13"/>
      <c r="J132" s="13"/>
      <c r="K132" s="13"/>
      <c r="L132" s="13"/>
      <c r="M132" s="13"/>
      <c r="N132" s="35">
        <v>5724</v>
      </c>
      <c r="O132" s="36">
        <v>37813</v>
      </c>
      <c r="P132" s="36">
        <v>218400</v>
      </c>
      <c r="Q132" s="36">
        <v>16536</v>
      </c>
      <c r="R132" s="36">
        <v>0</v>
      </c>
      <c r="S132" s="36">
        <v>0</v>
      </c>
      <c r="T132" s="36">
        <v>2235</v>
      </c>
      <c r="U132" s="36">
        <v>1988</v>
      </c>
      <c r="V132" s="36">
        <v>0</v>
      </c>
    </row>
    <row r="133" spans="1:22">
      <c r="A133" s="2">
        <v>355</v>
      </c>
      <c r="B133" s="1" t="s">
        <v>123</v>
      </c>
      <c r="C133" s="13">
        <v>15938737</v>
      </c>
      <c r="D133" s="13">
        <v>17070618</v>
      </c>
      <c r="E133" s="13">
        <v>325711</v>
      </c>
      <c r="F133" s="35">
        <v>1767413</v>
      </c>
      <c r="G133" s="13">
        <v>174631</v>
      </c>
      <c r="H133" s="13"/>
      <c r="I133" s="13"/>
      <c r="J133" s="13"/>
      <c r="K133" s="13"/>
      <c r="L133" s="13"/>
      <c r="M133" s="13"/>
      <c r="N133" s="35">
        <v>33153</v>
      </c>
      <c r="O133" s="36">
        <v>211692</v>
      </c>
      <c r="P133" s="36">
        <v>42000</v>
      </c>
      <c r="Q133" s="36">
        <v>122149</v>
      </c>
      <c r="R133" s="36">
        <v>0</v>
      </c>
      <c r="S133" s="36">
        <v>0</v>
      </c>
      <c r="T133" s="36">
        <v>99551</v>
      </c>
      <c r="U133" s="36">
        <v>60359</v>
      </c>
      <c r="V133" s="36">
        <v>0</v>
      </c>
    </row>
    <row r="134" spans="1:22">
      <c r="A134" s="2">
        <v>356</v>
      </c>
      <c r="B134" s="1" t="s">
        <v>124</v>
      </c>
      <c r="C134" s="13">
        <v>16418277</v>
      </c>
      <c r="D134" s="13">
        <v>16442039</v>
      </c>
      <c r="E134" s="13">
        <v>451683</v>
      </c>
      <c r="F134" s="35">
        <v>1604876</v>
      </c>
      <c r="G134" s="13">
        <v>202347</v>
      </c>
      <c r="H134" s="13"/>
      <c r="I134" s="13"/>
      <c r="J134" s="13"/>
      <c r="K134" s="13"/>
      <c r="L134" s="13"/>
      <c r="M134" s="13"/>
      <c r="N134" s="35">
        <v>27301</v>
      </c>
      <c r="O134" s="36">
        <v>95017</v>
      </c>
      <c r="P134" s="36">
        <v>38209</v>
      </c>
      <c r="Q134" s="36">
        <v>53118</v>
      </c>
      <c r="R134" s="36">
        <v>0</v>
      </c>
      <c r="S134" s="36">
        <v>0</v>
      </c>
      <c r="T134" s="36">
        <v>17082</v>
      </c>
      <c r="U134" s="36">
        <v>113942</v>
      </c>
      <c r="V134" s="36">
        <v>0</v>
      </c>
    </row>
    <row r="135" spans="1:22">
      <c r="A135" s="2">
        <v>358</v>
      </c>
      <c r="B135" s="1" t="s">
        <v>125</v>
      </c>
      <c r="C135" s="13">
        <v>2375430</v>
      </c>
      <c r="D135" s="13">
        <v>2622381</v>
      </c>
      <c r="E135" s="13">
        <v>55729</v>
      </c>
      <c r="F135" s="35">
        <v>224837</v>
      </c>
      <c r="G135" s="13">
        <v>73315</v>
      </c>
      <c r="H135" s="13"/>
      <c r="I135" s="13"/>
      <c r="J135" s="13"/>
      <c r="K135" s="13"/>
      <c r="L135" s="13"/>
      <c r="M135" s="13"/>
      <c r="N135" s="35">
        <v>8446</v>
      </c>
      <c r="O135" s="36">
        <v>4300</v>
      </c>
      <c r="P135" s="36">
        <v>1900</v>
      </c>
      <c r="Q135" s="36">
        <v>5573</v>
      </c>
      <c r="R135" s="36">
        <v>0</v>
      </c>
      <c r="S135" s="36">
        <v>0</v>
      </c>
      <c r="T135" s="36">
        <v>5197</v>
      </c>
      <c r="U135" s="36">
        <v>16084</v>
      </c>
      <c r="V135" s="36">
        <v>0</v>
      </c>
    </row>
    <row r="136" spans="1:22">
      <c r="A136" s="2">
        <v>361</v>
      </c>
      <c r="B136" s="1" t="s">
        <v>126</v>
      </c>
      <c r="C136" s="13">
        <v>31835956</v>
      </c>
      <c r="D136" s="13">
        <v>31698101</v>
      </c>
      <c r="E136" s="13">
        <v>935117</v>
      </c>
      <c r="F136" s="35">
        <v>3434453</v>
      </c>
      <c r="G136" s="13">
        <v>364829</v>
      </c>
      <c r="H136" s="13"/>
      <c r="I136" s="13"/>
      <c r="J136" s="13"/>
      <c r="K136" s="13"/>
      <c r="L136" s="13"/>
      <c r="M136" s="13"/>
      <c r="N136" s="35">
        <v>36085</v>
      </c>
      <c r="O136" s="36">
        <v>172537</v>
      </c>
      <c r="P136" s="36">
        <v>147200</v>
      </c>
      <c r="Q136" s="36">
        <v>107657</v>
      </c>
      <c r="R136" s="36">
        <v>0</v>
      </c>
      <c r="S136" s="36">
        <v>0</v>
      </c>
      <c r="T136" s="36">
        <v>21673</v>
      </c>
      <c r="U136" s="36">
        <v>120361</v>
      </c>
      <c r="V136" s="36">
        <v>0</v>
      </c>
    </row>
    <row r="137" spans="1:22">
      <c r="A137" s="2">
        <v>362</v>
      </c>
      <c r="B137" s="1" t="s">
        <v>127</v>
      </c>
      <c r="C137" s="13">
        <v>15027364</v>
      </c>
      <c r="D137" s="13">
        <v>13033038</v>
      </c>
      <c r="E137" s="13">
        <v>517807</v>
      </c>
      <c r="F137" s="35">
        <v>1541058</v>
      </c>
      <c r="G137" s="13">
        <v>296908</v>
      </c>
      <c r="H137" s="13"/>
      <c r="I137" s="13"/>
      <c r="J137" s="13"/>
      <c r="K137" s="13"/>
      <c r="L137" s="13"/>
      <c r="M137" s="13"/>
      <c r="N137" s="35">
        <v>17553</v>
      </c>
      <c r="O137" s="36">
        <v>80064</v>
      </c>
      <c r="P137" s="36">
        <v>142542</v>
      </c>
      <c r="Q137" s="36">
        <v>4506</v>
      </c>
      <c r="R137" s="36">
        <v>0</v>
      </c>
      <c r="S137" s="36">
        <v>0</v>
      </c>
      <c r="T137" s="36">
        <v>19998</v>
      </c>
      <c r="U137" s="36">
        <v>65141</v>
      </c>
      <c r="V137" s="36">
        <v>0</v>
      </c>
    </row>
    <row r="138" spans="1:22">
      <c r="A138" s="2">
        <v>363</v>
      </c>
      <c r="B138" s="1" t="s">
        <v>128</v>
      </c>
      <c r="C138" s="13">
        <v>616360368</v>
      </c>
      <c r="D138" s="13">
        <v>623120243</v>
      </c>
      <c r="E138" s="13">
        <v>15290519</v>
      </c>
      <c r="F138" s="35">
        <v>76151785</v>
      </c>
      <c r="G138" s="13">
        <v>4782915</v>
      </c>
      <c r="H138" s="13"/>
      <c r="I138" s="13"/>
      <c r="J138" s="13"/>
      <c r="K138" s="13"/>
      <c r="L138" s="13"/>
      <c r="M138" s="13"/>
      <c r="N138" s="35">
        <v>631158</v>
      </c>
      <c r="O138" s="36">
        <v>6030299</v>
      </c>
      <c r="P138" s="36">
        <v>1606755</v>
      </c>
      <c r="Q138" s="36">
        <v>664463</v>
      </c>
      <c r="R138" s="36">
        <v>0</v>
      </c>
      <c r="S138" s="36">
        <v>0</v>
      </c>
      <c r="T138" s="36">
        <v>1893062</v>
      </c>
      <c r="U138" s="36">
        <v>1552829</v>
      </c>
      <c r="V138" s="36">
        <v>0</v>
      </c>
    </row>
    <row r="139" spans="1:22">
      <c r="A139" s="2">
        <v>365</v>
      </c>
      <c r="B139" s="1" t="s">
        <v>429</v>
      </c>
      <c r="C139" s="13">
        <v>396308</v>
      </c>
      <c r="D139" s="13">
        <v>622040</v>
      </c>
      <c r="E139" s="13">
        <v>4020</v>
      </c>
      <c r="F139" s="35">
        <v>51973</v>
      </c>
      <c r="G139" s="13">
        <v>8751</v>
      </c>
      <c r="H139" s="13"/>
      <c r="I139" s="13"/>
      <c r="J139" s="13"/>
      <c r="K139" s="13"/>
      <c r="L139" s="13"/>
      <c r="M139" s="13"/>
      <c r="N139" s="35">
        <v>807</v>
      </c>
      <c r="O139" s="36">
        <v>0</v>
      </c>
      <c r="P139" s="36">
        <v>0</v>
      </c>
      <c r="Q139" s="36">
        <v>8742</v>
      </c>
      <c r="R139" s="36">
        <v>0</v>
      </c>
      <c r="S139" s="36">
        <v>0</v>
      </c>
      <c r="T139" s="36">
        <v>0</v>
      </c>
      <c r="U139" s="36">
        <v>7310</v>
      </c>
      <c r="V139" s="36">
        <v>0</v>
      </c>
    </row>
    <row r="140" spans="1:22">
      <c r="A140" s="2">
        <v>370</v>
      </c>
      <c r="B140" s="1" t="s">
        <v>129</v>
      </c>
      <c r="C140" s="13">
        <v>769342</v>
      </c>
      <c r="D140" s="13">
        <v>1036086</v>
      </c>
      <c r="E140" s="13">
        <v>24568</v>
      </c>
      <c r="F140" s="35">
        <v>70937</v>
      </c>
      <c r="G140" s="13">
        <v>12587</v>
      </c>
      <c r="H140" s="13"/>
      <c r="I140" s="13"/>
      <c r="J140" s="13"/>
      <c r="K140" s="13"/>
      <c r="L140" s="13"/>
      <c r="M140" s="13"/>
      <c r="N140" s="35">
        <v>582</v>
      </c>
      <c r="O140" s="36">
        <v>0</v>
      </c>
      <c r="P140" s="36">
        <v>0</v>
      </c>
      <c r="Q140" s="36">
        <v>2542</v>
      </c>
      <c r="R140" s="36">
        <v>0</v>
      </c>
      <c r="S140" s="36">
        <v>0</v>
      </c>
      <c r="T140" s="36">
        <v>2250</v>
      </c>
      <c r="U140" s="36">
        <v>244</v>
      </c>
      <c r="V140" s="36">
        <v>0</v>
      </c>
    </row>
    <row r="141" spans="1:22">
      <c r="A141" s="2">
        <v>373</v>
      </c>
      <c r="B141" s="1" t="s">
        <v>130</v>
      </c>
      <c r="C141" s="13">
        <v>3664691</v>
      </c>
      <c r="D141" s="13">
        <v>4080221</v>
      </c>
      <c r="E141" s="13">
        <v>110413</v>
      </c>
      <c r="F141" s="35">
        <v>306497</v>
      </c>
      <c r="G141" s="13">
        <v>43180</v>
      </c>
      <c r="H141" s="13"/>
      <c r="I141" s="13"/>
      <c r="J141" s="13"/>
      <c r="K141" s="13"/>
      <c r="L141" s="13"/>
      <c r="M141" s="13"/>
      <c r="N141" s="35">
        <v>4768</v>
      </c>
      <c r="O141" s="36">
        <v>55594</v>
      </c>
      <c r="P141" s="36">
        <v>6700</v>
      </c>
      <c r="Q141" s="36">
        <v>23807</v>
      </c>
      <c r="R141" s="36">
        <v>0</v>
      </c>
      <c r="S141" s="36">
        <v>0</v>
      </c>
      <c r="T141" s="36">
        <v>3051</v>
      </c>
      <c r="U141" s="36">
        <v>11469</v>
      </c>
      <c r="V141" s="36">
        <v>0</v>
      </c>
    </row>
    <row r="142" spans="1:22">
      <c r="A142" s="2">
        <v>375</v>
      </c>
      <c r="B142" s="1" t="s">
        <v>131</v>
      </c>
      <c r="C142" s="13">
        <v>13095247</v>
      </c>
      <c r="D142" s="13">
        <v>13047667</v>
      </c>
      <c r="E142" s="13">
        <v>328310</v>
      </c>
      <c r="F142" s="35">
        <v>1450830</v>
      </c>
      <c r="G142" s="13">
        <v>110336</v>
      </c>
      <c r="H142" s="13"/>
      <c r="I142" s="13"/>
      <c r="J142" s="13"/>
      <c r="K142" s="13"/>
      <c r="L142" s="13"/>
      <c r="M142" s="13"/>
      <c r="N142" s="35">
        <v>5251</v>
      </c>
      <c r="O142" s="36">
        <v>0</v>
      </c>
      <c r="P142" s="36">
        <v>0</v>
      </c>
      <c r="Q142" s="36">
        <v>11546</v>
      </c>
      <c r="R142" s="36">
        <v>0</v>
      </c>
      <c r="S142" s="36">
        <v>0</v>
      </c>
      <c r="T142" s="36">
        <v>3686</v>
      </c>
      <c r="U142" s="36">
        <v>26598</v>
      </c>
      <c r="V142" s="36">
        <v>0</v>
      </c>
    </row>
    <row r="143" spans="1:22">
      <c r="A143" s="2">
        <v>376</v>
      </c>
      <c r="B143" s="1" t="s">
        <v>132</v>
      </c>
      <c r="C143" s="13">
        <v>1100806</v>
      </c>
      <c r="D143" s="13">
        <v>1496561</v>
      </c>
      <c r="E143" s="13">
        <v>57447</v>
      </c>
      <c r="F143" s="35">
        <v>99760</v>
      </c>
      <c r="G143" s="13">
        <v>17278</v>
      </c>
      <c r="H143" s="13"/>
      <c r="I143" s="13"/>
      <c r="J143" s="13"/>
      <c r="K143" s="13"/>
      <c r="L143" s="13"/>
      <c r="M143" s="13"/>
      <c r="N143" s="35">
        <v>7788</v>
      </c>
      <c r="O143" s="36">
        <v>46093</v>
      </c>
      <c r="P143" s="36">
        <v>0</v>
      </c>
      <c r="Q143" s="36">
        <v>3813</v>
      </c>
      <c r="R143" s="36">
        <v>0</v>
      </c>
      <c r="S143" s="36">
        <v>0</v>
      </c>
      <c r="T143" s="36">
        <v>2589</v>
      </c>
      <c r="U143" s="36">
        <v>19780</v>
      </c>
      <c r="V143" s="36">
        <v>0</v>
      </c>
    </row>
    <row r="144" spans="1:22">
      <c r="A144" s="2">
        <v>377</v>
      </c>
      <c r="B144" s="1" t="s">
        <v>133</v>
      </c>
      <c r="C144" s="13">
        <v>2602981</v>
      </c>
      <c r="D144" s="13">
        <v>2506103</v>
      </c>
      <c r="E144" s="13">
        <v>160103</v>
      </c>
      <c r="F144" s="35">
        <v>264258</v>
      </c>
      <c r="G144" s="13">
        <v>38251</v>
      </c>
      <c r="H144" s="13"/>
      <c r="I144" s="13"/>
      <c r="J144" s="13"/>
      <c r="K144" s="13"/>
      <c r="L144" s="13"/>
      <c r="M144" s="13"/>
      <c r="N144" s="35">
        <v>6156</v>
      </c>
      <c r="O144" s="36">
        <v>37102</v>
      </c>
      <c r="P144" s="36">
        <v>7250</v>
      </c>
      <c r="Q144" s="36">
        <v>24032</v>
      </c>
      <c r="R144" s="36">
        <v>0</v>
      </c>
      <c r="S144" s="36">
        <v>0</v>
      </c>
      <c r="T144" s="36">
        <v>7335</v>
      </c>
      <c r="U144" s="36">
        <v>10771</v>
      </c>
      <c r="V144" s="36">
        <v>0</v>
      </c>
    </row>
    <row r="145" spans="1:22">
      <c r="A145" s="2">
        <v>381</v>
      </c>
      <c r="B145" s="1" t="s">
        <v>414</v>
      </c>
      <c r="C145" s="13">
        <v>6782225</v>
      </c>
      <c r="D145" s="13">
        <v>7107432</v>
      </c>
      <c r="E145" s="13">
        <v>100972</v>
      </c>
      <c r="F145" s="35">
        <v>805408</v>
      </c>
      <c r="G145" s="13">
        <v>80989</v>
      </c>
      <c r="H145" s="13"/>
      <c r="I145" s="13"/>
      <c r="J145" s="13"/>
      <c r="K145" s="13"/>
      <c r="L145" s="13"/>
      <c r="M145" s="13"/>
      <c r="N145" s="35">
        <v>30350</v>
      </c>
      <c r="O145" s="36">
        <v>111536</v>
      </c>
      <c r="P145" s="36">
        <v>39200</v>
      </c>
      <c r="Q145" s="36">
        <v>21086</v>
      </c>
      <c r="R145" s="36">
        <v>0</v>
      </c>
      <c r="S145" s="36">
        <v>0</v>
      </c>
      <c r="T145" s="36">
        <v>19349</v>
      </c>
      <c r="U145" s="36">
        <v>126205</v>
      </c>
      <c r="V145" s="36">
        <v>0</v>
      </c>
    </row>
    <row r="146" spans="1:22">
      <c r="A146" s="2">
        <v>383</v>
      </c>
      <c r="B146" s="1" t="s">
        <v>134</v>
      </c>
      <c r="C146" s="13">
        <v>3258785</v>
      </c>
      <c r="D146" s="13">
        <v>3835930</v>
      </c>
      <c r="E146" s="13">
        <v>82120</v>
      </c>
      <c r="F146" s="35">
        <v>218797</v>
      </c>
      <c r="G146" s="13">
        <v>59936</v>
      </c>
      <c r="H146" s="13"/>
      <c r="I146" s="13"/>
      <c r="J146" s="13"/>
      <c r="K146" s="13"/>
      <c r="L146" s="13"/>
      <c r="M146" s="13"/>
      <c r="N146" s="35">
        <v>1258</v>
      </c>
      <c r="O146" s="36">
        <v>17611</v>
      </c>
      <c r="P146" s="36">
        <v>10000</v>
      </c>
      <c r="Q146" s="36">
        <v>17794</v>
      </c>
      <c r="R146" s="36">
        <v>0</v>
      </c>
      <c r="S146" s="36">
        <v>0</v>
      </c>
      <c r="T146" s="36">
        <v>1605</v>
      </c>
      <c r="U146" s="36">
        <v>34164</v>
      </c>
      <c r="V146" s="36">
        <v>0</v>
      </c>
    </row>
    <row r="147" spans="1:22">
      <c r="A147" s="2">
        <v>384</v>
      </c>
      <c r="B147" s="1" t="s">
        <v>135</v>
      </c>
      <c r="C147" s="13">
        <v>6793893</v>
      </c>
      <c r="D147" s="13">
        <v>7137171</v>
      </c>
      <c r="E147" s="13">
        <v>127750</v>
      </c>
      <c r="F147" s="35">
        <v>734653</v>
      </c>
      <c r="G147" s="13">
        <v>131707</v>
      </c>
      <c r="H147" s="13"/>
      <c r="I147" s="13"/>
      <c r="J147" s="13"/>
      <c r="K147" s="13"/>
      <c r="L147" s="13"/>
      <c r="M147" s="13"/>
      <c r="N147" s="35">
        <v>30767</v>
      </c>
      <c r="O147" s="36">
        <v>228492</v>
      </c>
      <c r="P147" s="36">
        <v>124704</v>
      </c>
      <c r="Q147" s="36">
        <v>60551</v>
      </c>
      <c r="R147" s="36">
        <v>0</v>
      </c>
      <c r="S147" s="36">
        <v>0</v>
      </c>
      <c r="T147" s="36">
        <v>11809</v>
      </c>
      <c r="U147" s="36">
        <v>110392</v>
      </c>
      <c r="V147" s="36">
        <v>0</v>
      </c>
    </row>
    <row r="148" spans="1:22">
      <c r="A148" s="2">
        <v>385</v>
      </c>
      <c r="B148" s="1" t="s">
        <v>136</v>
      </c>
      <c r="C148" s="13">
        <v>2731764</v>
      </c>
      <c r="D148" s="13">
        <v>3111453</v>
      </c>
      <c r="E148" s="13">
        <v>86231</v>
      </c>
      <c r="F148" s="35">
        <v>318342</v>
      </c>
      <c r="G148" s="13">
        <v>83863</v>
      </c>
      <c r="H148" s="13"/>
      <c r="I148" s="13"/>
      <c r="J148" s="13"/>
      <c r="K148" s="13"/>
      <c r="L148" s="13"/>
      <c r="M148" s="13"/>
      <c r="N148" s="35">
        <v>2107</v>
      </c>
      <c r="O148" s="36">
        <v>17673</v>
      </c>
      <c r="P148" s="36">
        <v>15785</v>
      </c>
      <c r="Q148" s="36">
        <v>10137</v>
      </c>
      <c r="R148" s="36">
        <v>0</v>
      </c>
      <c r="S148" s="36">
        <v>0</v>
      </c>
      <c r="T148" s="36">
        <v>14682</v>
      </c>
      <c r="U148" s="36">
        <v>39054</v>
      </c>
      <c r="V148" s="36">
        <v>0</v>
      </c>
    </row>
    <row r="149" spans="1:22">
      <c r="A149" s="2">
        <v>388</v>
      </c>
      <c r="B149" s="1" t="s">
        <v>137</v>
      </c>
      <c r="C149" s="13">
        <v>3980102</v>
      </c>
      <c r="D149" s="13">
        <v>4896055</v>
      </c>
      <c r="E149" s="13">
        <v>80392</v>
      </c>
      <c r="F149" s="35">
        <v>339638</v>
      </c>
      <c r="G149" s="13">
        <v>54997</v>
      </c>
      <c r="H149" s="13"/>
      <c r="I149" s="13"/>
      <c r="J149" s="13"/>
      <c r="K149" s="13"/>
      <c r="L149" s="13"/>
      <c r="M149" s="13"/>
      <c r="N149" s="35">
        <v>3545</v>
      </c>
      <c r="O149" s="36">
        <v>71078</v>
      </c>
      <c r="P149" s="36">
        <v>15207</v>
      </c>
      <c r="Q149" s="36">
        <v>32070</v>
      </c>
      <c r="R149" s="36">
        <v>0</v>
      </c>
      <c r="S149" s="36">
        <v>0</v>
      </c>
      <c r="T149" s="36">
        <v>2708</v>
      </c>
      <c r="U149" s="36">
        <v>10229</v>
      </c>
      <c r="V149" s="36">
        <v>0</v>
      </c>
    </row>
    <row r="150" spans="1:22">
      <c r="A150" s="2">
        <v>392</v>
      </c>
      <c r="B150" s="1" t="s">
        <v>138</v>
      </c>
      <c r="C150" s="13">
        <v>52089512</v>
      </c>
      <c r="D150" s="13">
        <v>49440742</v>
      </c>
      <c r="E150" s="13">
        <v>1578967</v>
      </c>
      <c r="F150" s="35">
        <v>5460317</v>
      </c>
      <c r="G150" s="13">
        <v>518635</v>
      </c>
      <c r="H150" s="13"/>
      <c r="I150" s="13"/>
      <c r="J150" s="13"/>
      <c r="K150" s="13"/>
      <c r="L150" s="13"/>
      <c r="M150" s="13"/>
      <c r="N150" s="35">
        <v>75623</v>
      </c>
      <c r="O150" s="36">
        <v>412880</v>
      </c>
      <c r="P150" s="36">
        <v>55700</v>
      </c>
      <c r="Q150" s="36">
        <v>50115</v>
      </c>
      <c r="R150" s="36">
        <v>0</v>
      </c>
      <c r="S150" s="36">
        <v>0</v>
      </c>
      <c r="T150" s="36">
        <v>27049</v>
      </c>
      <c r="U150" s="36">
        <v>259219</v>
      </c>
      <c r="V150" s="36">
        <v>0</v>
      </c>
    </row>
    <row r="151" spans="1:22">
      <c r="A151" s="2">
        <v>393</v>
      </c>
      <c r="B151" s="1" t="s">
        <v>139</v>
      </c>
      <c r="C151" s="13">
        <v>744403</v>
      </c>
      <c r="D151" s="13">
        <v>829903</v>
      </c>
      <c r="E151" s="13">
        <v>94413</v>
      </c>
      <c r="F151" s="35">
        <v>86853</v>
      </c>
      <c r="G151" s="13">
        <v>10724</v>
      </c>
      <c r="H151" s="13"/>
      <c r="I151" s="13"/>
      <c r="J151" s="13"/>
      <c r="K151" s="13"/>
      <c r="L151" s="13"/>
      <c r="M151" s="13"/>
      <c r="N151" s="35">
        <v>3079</v>
      </c>
      <c r="O151" s="36">
        <v>32930</v>
      </c>
      <c r="P151" s="36">
        <v>12500</v>
      </c>
      <c r="Q151" s="36">
        <v>7510</v>
      </c>
      <c r="R151" s="36">
        <v>0</v>
      </c>
      <c r="S151" s="36">
        <v>0</v>
      </c>
      <c r="T151" s="36">
        <v>0</v>
      </c>
      <c r="U151" s="36">
        <v>11443</v>
      </c>
      <c r="V151" s="36">
        <v>0</v>
      </c>
    </row>
    <row r="152" spans="1:22">
      <c r="A152" s="2">
        <v>394</v>
      </c>
      <c r="B152" s="1" t="s">
        <v>140</v>
      </c>
      <c r="C152" s="13">
        <v>24975928</v>
      </c>
      <c r="D152" s="13">
        <v>24741591</v>
      </c>
      <c r="E152" s="13">
        <v>399514</v>
      </c>
      <c r="F152" s="35">
        <v>2446063</v>
      </c>
      <c r="G152" s="13">
        <v>385951</v>
      </c>
      <c r="H152" s="13"/>
      <c r="I152" s="13"/>
      <c r="J152" s="13"/>
      <c r="K152" s="13"/>
      <c r="L152" s="13"/>
      <c r="M152" s="13"/>
      <c r="N152" s="35">
        <v>27143</v>
      </c>
      <c r="O152" s="36">
        <v>139819</v>
      </c>
      <c r="P152" s="36">
        <v>25553</v>
      </c>
      <c r="Q152" s="36">
        <v>35063</v>
      </c>
      <c r="R152" s="36">
        <v>0</v>
      </c>
      <c r="S152" s="36">
        <v>0</v>
      </c>
      <c r="T152" s="36">
        <v>12058</v>
      </c>
      <c r="U152" s="36">
        <v>295476</v>
      </c>
      <c r="V152" s="36">
        <v>0</v>
      </c>
    </row>
    <row r="153" spans="1:22">
      <c r="A153" s="2">
        <v>396</v>
      </c>
      <c r="B153" s="1" t="s">
        <v>141</v>
      </c>
      <c r="C153" s="13">
        <v>9853022</v>
      </c>
      <c r="D153" s="13">
        <v>11451885</v>
      </c>
      <c r="E153" s="13">
        <v>185279</v>
      </c>
      <c r="F153" s="35">
        <v>1172814</v>
      </c>
      <c r="G153" s="13">
        <v>85455</v>
      </c>
      <c r="H153" s="13"/>
      <c r="I153" s="13"/>
      <c r="J153" s="13"/>
      <c r="K153" s="13"/>
      <c r="L153" s="13"/>
      <c r="M153" s="13"/>
      <c r="N153" s="35">
        <v>11688</v>
      </c>
      <c r="O153" s="36">
        <v>5423</v>
      </c>
      <c r="P153" s="36">
        <v>66961</v>
      </c>
      <c r="Q153" s="36">
        <v>20077</v>
      </c>
      <c r="R153" s="36">
        <v>0</v>
      </c>
      <c r="S153" s="36">
        <v>0</v>
      </c>
      <c r="T153" s="36">
        <v>0</v>
      </c>
      <c r="U153" s="36">
        <v>55810</v>
      </c>
      <c r="V153" s="36">
        <v>0</v>
      </c>
    </row>
    <row r="154" spans="1:22">
      <c r="A154" s="2">
        <v>397</v>
      </c>
      <c r="B154" s="1" t="s">
        <v>142</v>
      </c>
      <c r="C154" s="13">
        <v>3144223</v>
      </c>
      <c r="D154" s="13">
        <v>3074340</v>
      </c>
      <c r="E154" s="13">
        <v>167135</v>
      </c>
      <c r="F154" s="35">
        <v>383050</v>
      </c>
      <c r="G154" s="13">
        <v>40470</v>
      </c>
      <c r="H154" s="13"/>
      <c r="I154" s="13"/>
      <c r="J154" s="13"/>
      <c r="K154" s="13"/>
      <c r="L154" s="13"/>
      <c r="M154" s="13"/>
      <c r="N154" s="35">
        <v>11388</v>
      </c>
      <c r="O154" s="36">
        <v>22846</v>
      </c>
      <c r="P154" s="36">
        <v>0</v>
      </c>
      <c r="Q154" s="36">
        <v>20552</v>
      </c>
      <c r="R154" s="36">
        <v>0</v>
      </c>
      <c r="S154" s="36">
        <v>0</v>
      </c>
      <c r="T154" s="36">
        <v>7432</v>
      </c>
      <c r="U154" s="36">
        <v>6171</v>
      </c>
      <c r="V154" s="36">
        <v>0</v>
      </c>
    </row>
    <row r="155" spans="1:22">
      <c r="A155" s="2">
        <v>398</v>
      </c>
      <c r="B155" s="1" t="s">
        <v>143</v>
      </c>
      <c r="C155" s="13">
        <v>9306232</v>
      </c>
      <c r="D155" s="13">
        <v>10171347</v>
      </c>
      <c r="E155" s="13">
        <v>105417</v>
      </c>
      <c r="F155" s="35">
        <v>932883</v>
      </c>
      <c r="G155" s="13">
        <v>151324</v>
      </c>
      <c r="H155" s="13"/>
      <c r="I155" s="13"/>
      <c r="J155" s="13"/>
      <c r="K155" s="13"/>
      <c r="L155" s="13"/>
      <c r="M155" s="13"/>
      <c r="N155" s="35">
        <v>16262</v>
      </c>
      <c r="O155" s="36">
        <v>53715</v>
      </c>
      <c r="P155" s="36">
        <v>104000</v>
      </c>
      <c r="Q155" s="36">
        <v>89926</v>
      </c>
      <c r="R155" s="36">
        <v>0</v>
      </c>
      <c r="S155" s="36">
        <v>0</v>
      </c>
      <c r="T155" s="36">
        <v>3593</v>
      </c>
      <c r="U155" s="36">
        <v>143950</v>
      </c>
      <c r="V155" s="36">
        <v>0</v>
      </c>
    </row>
    <row r="156" spans="1:22">
      <c r="A156" s="2">
        <v>399</v>
      </c>
      <c r="B156" s="1" t="s">
        <v>144</v>
      </c>
      <c r="C156" s="13">
        <v>2572923</v>
      </c>
      <c r="D156" s="13">
        <v>2945599</v>
      </c>
      <c r="E156" s="13">
        <v>176420</v>
      </c>
      <c r="F156" s="35">
        <v>190278</v>
      </c>
      <c r="G156" s="13">
        <v>36847</v>
      </c>
      <c r="H156" s="13"/>
      <c r="I156" s="13"/>
      <c r="J156" s="13"/>
      <c r="K156" s="13"/>
      <c r="L156" s="13"/>
      <c r="M156" s="13"/>
      <c r="N156" s="35">
        <v>7226</v>
      </c>
      <c r="O156" s="36">
        <v>20109</v>
      </c>
      <c r="P156" s="36">
        <v>37000</v>
      </c>
      <c r="Q156" s="36">
        <v>19296</v>
      </c>
      <c r="R156" s="36">
        <v>0</v>
      </c>
      <c r="S156" s="36">
        <v>0</v>
      </c>
      <c r="T156" s="36">
        <v>1146</v>
      </c>
      <c r="U156" s="36">
        <v>65071</v>
      </c>
      <c r="V156" s="36">
        <v>0</v>
      </c>
    </row>
    <row r="157" spans="1:22">
      <c r="A157" s="2">
        <v>400</v>
      </c>
      <c r="B157" s="1" t="s">
        <v>145</v>
      </c>
      <c r="C157" s="13">
        <v>26082214</v>
      </c>
      <c r="D157" s="13">
        <v>24394764</v>
      </c>
      <c r="E157" s="13">
        <v>620488</v>
      </c>
      <c r="F157" s="35">
        <v>3463738</v>
      </c>
      <c r="G157" s="13">
        <v>115857</v>
      </c>
      <c r="H157" s="13"/>
      <c r="I157" s="13"/>
      <c r="J157" s="13"/>
      <c r="K157" s="13"/>
      <c r="L157" s="13"/>
      <c r="M157" s="13"/>
      <c r="N157" s="35">
        <v>31128</v>
      </c>
      <c r="O157" s="36">
        <v>42884</v>
      </c>
      <c r="P157" s="36">
        <v>68700</v>
      </c>
      <c r="Q157" s="36">
        <v>49406</v>
      </c>
      <c r="R157" s="36">
        <v>0</v>
      </c>
      <c r="S157" s="36">
        <v>0</v>
      </c>
      <c r="T157" s="36">
        <v>9831</v>
      </c>
      <c r="U157" s="36">
        <v>41701</v>
      </c>
      <c r="V157" s="36">
        <v>0</v>
      </c>
    </row>
    <row r="158" spans="1:22">
      <c r="A158" s="2">
        <v>402</v>
      </c>
      <c r="B158" s="1" t="s">
        <v>146</v>
      </c>
      <c r="C158" s="13">
        <v>27160604</v>
      </c>
      <c r="D158" s="13">
        <v>27569894</v>
      </c>
      <c r="E158" s="13">
        <v>529171</v>
      </c>
      <c r="F158" s="35">
        <v>2957917</v>
      </c>
      <c r="G158" s="13">
        <v>272427</v>
      </c>
      <c r="H158" s="13"/>
      <c r="I158" s="13"/>
      <c r="J158" s="13"/>
      <c r="K158" s="13"/>
      <c r="L158" s="13"/>
      <c r="M158" s="13"/>
      <c r="N158" s="35">
        <v>61080</v>
      </c>
      <c r="O158" s="36">
        <v>380598</v>
      </c>
      <c r="P158" s="36">
        <v>64070</v>
      </c>
      <c r="Q158" s="36">
        <v>107363</v>
      </c>
      <c r="R158" s="36">
        <v>0</v>
      </c>
      <c r="S158" s="36">
        <v>0</v>
      </c>
      <c r="T158" s="36">
        <v>46441</v>
      </c>
      <c r="U158" s="36">
        <v>161071</v>
      </c>
      <c r="V158" s="36">
        <v>0</v>
      </c>
    </row>
    <row r="159" spans="1:22">
      <c r="A159" s="2">
        <v>405</v>
      </c>
      <c r="B159" s="1" t="s">
        <v>147</v>
      </c>
      <c r="C159" s="13">
        <v>19374949</v>
      </c>
      <c r="D159" s="13">
        <v>21633423</v>
      </c>
      <c r="E159" s="13">
        <v>301487</v>
      </c>
      <c r="F159" s="35">
        <v>2202582</v>
      </c>
      <c r="G159" s="13">
        <v>313992</v>
      </c>
      <c r="H159" s="13"/>
      <c r="I159" s="13"/>
      <c r="J159" s="13"/>
      <c r="K159" s="13"/>
      <c r="L159" s="13"/>
      <c r="M159" s="13"/>
      <c r="N159" s="35">
        <v>26345</v>
      </c>
      <c r="O159" s="36">
        <v>94413</v>
      </c>
      <c r="P159" s="36">
        <v>191580</v>
      </c>
      <c r="Q159" s="36">
        <v>62355</v>
      </c>
      <c r="R159" s="36">
        <v>0</v>
      </c>
      <c r="S159" s="36">
        <v>0</v>
      </c>
      <c r="T159" s="36">
        <v>9022</v>
      </c>
      <c r="U159" s="36">
        <v>113437</v>
      </c>
      <c r="V159" s="36">
        <v>0</v>
      </c>
    </row>
    <row r="160" spans="1:22">
      <c r="A160" s="2">
        <v>406</v>
      </c>
      <c r="B160" s="1" t="s">
        <v>148</v>
      </c>
      <c r="C160" s="13">
        <v>8251311</v>
      </c>
      <c r="D160" s="13">
        <v>9463197</v>
      </c>
      <c r="E160" s="13">
        <v>327885</v>
      </c>
      <c r="F160" s="35">
        <v>989053</v>
      </c>
      <c r="G160" s="13">
        <v>98412</v>
      </c>
      <c r="H160" s="13"/>
      <c r="I160" s="13"/>
      <c r="J160" s="13"/>
      <c r="K160" s="13"/>
      <c r="L160" s="13"/>
      <c r="M160" s="13"/>
      <c r="N160" s="35">
        <v>29289</v>
      </c>
      <c r="O160" s="36">
        <v>172150</v>
      </c>
      <c r="P160" s="36">
        <v>26000</v>
      </c>
      <c r="Q160" s="36">
        <v>42393</v>
      </c>
      <c r="R160" s="36">
        <v>0</v>
      </c>
      <c r="S160" s="36">
        <v>0</v>
      </c>
      <c r="T160" s="36">
        <v>12400</v>
      </c>
      <c r="U160" s="36">
        <v>44676</v>
      </c>
      <c r="V160" s="36">
        <v>0</v>
      </c>
    </row>
    <row r="161" spans="1:22">
      <c r="A161" s="2">
        <v>415</v>
      </c>
      <c r="B161" s="1" t="s">
        <v>149</v>
      </c>
      <c r="C161" s="13">
        <v>1229981</v>
      </c>
      <c r="D161" s="13">
        <v>1434187</v>
      </c>
      <c r="E161" s="13">
        <v>80549</v>
      </c>
      <c r="F161" s="35">
        <v>149830</v>
      </c>
      <c r="G161" s="13">
        <v>46097</v>
      </c>
      <c r="H161" s="13"/>
      <c r="I161" s="13"/>
      <c r="J161" s="13"/>
      <c r="K161" s="13"/>
      <c r="L161" s="13"/>
      <c r="M161" s="13"/>
      <c r="N161" s="35">
        <v>473</v>
      </c>
      <c r="O161" s="36">
        <v>24861</v>
      </c>
      <c r="P161" s="36">
        <v>0</v>
      </c>
      <c r="Q161" s="36">
        <v>8988</v>
      </c>
      <c r="R161" s="36">
        <v>0</v>
      </c>
      <c r="S161" s="36">
        <v>0</v>
      </c>
      <c r="T161" s="36">
        <v>2480</v>
      </c>
      <c r="U161" s="36">
        <v>8140</v>
      </c>
      <c r="V161" s="36">
        <v>0</v>
      </c>
    </row>
    <row r="162" spans="1:22">
      <c r="A162" s="2">
        <v>416</v>
      </c>
      <c r="B162" s="1" t="s">
        <v>150</v>
      </c>
      <c r="C162" s="13">
        <v>3165589</v>
      </c>
      <c r="D162" s="13">
        <v>3613979</v>
      </c>
      <c r="E162" s="13">
        <v>86084</v>
      </c>
      <c r="F162" s="35">
        <v>242917</v>
      </c>
      <c r="G162" s="13">
        <v>52505</v>
      </c>
      <c r="H162" s="13"/>
      <c r="I162" s="13"/>
      <c r="J162" s="13"/>
      <c r="K162" s="13"/>
      <c r="L162" s="13"/>
      <c r="M162" s="13"/>
      <c r="N162" s="35">
        <v>21608</v>
      </c>
      <c r="O162" s="36">
        <v>43433</v>
      </c>
      <c r="P162" s="36">
        <v>70000</v>
      </c>
      <c r="Q162" s="36">
        <v>29163</v>
      </c>
      <c r="R162" s="36">
        <v>0</v>
      </c>
      <c r="S162" s="36">
        <v>0</v>
      </c>
      <c r="T162" s="36">
        <v>17143</v>
      </c>
      <c r="U162" s="36">
        <v>31056</v>
      </c>
      <c r="V162" s="36">
        <v>0</v>
      </c>
    </row>
    <row r="163" spans="1:22">
      <c r="A163" s="2">
        <v>417</v>
      </c>
      <c r="B163" s="1" t="s">
        <v>151</v>
      </c>
      <c r="C163" s="13">
        <v>981833</v>
      </c>
      <c r="D163" s="13">
        <v>1274291</v>
      </c>
      <c r="E163" s="13">
        <v>4368</v>
      </c>
      <c r="F163" s="35">
        <v>113075</v>
      </c>
      <c r="G163" s="13">
        <v>24558</v>
      </c>
      <c r="H163" s="13"/>
      <c r="I163" s="13"/>
      <c r="J163" s="13"/>
      <c r="K163" s="13"/>
      <c r="L163" s="13"/>
      <c r="M163" s="13"/>
      <c r="N163" s="35">
        <v>11522</v>
      </c>
      <c r="O163" s="36">
        <v>54375</v>
      </c>
      <c r="P163" s="36">
        <v>0</v>
      </c>
      <c r="Q163" s="36">
        <v>17794</v>
      </c>
      <c r="R163" s="36">
        <v>0</v>
      </c>
      <c r="S163" s="36">
        <v>0</v>
      </c>
      <c r="T163" s="36">
        <v>1899</v>
      </c>
      <c r="U163" s="36">
        <v>11970</v>
      </c>
      <c r="V163" s="36">
        <v>0</v>
      </c>
    </row>
    <row r="164" spans="1:22">
      <c r="A164" s="2">
        <v>420</v>
      </c>
      <c r="B164" s="1" t="s">
        <v>152</v>
      </c>
      <c r="C164" s="13">
        <v>5413628</v>
      </c>
      <c r="D164" s="13">
        <v>6166078</v>
      </c>
      <c r="E164" s="13">
        <v>120156</v>
      </c>
      <c r="F164" s="35">
        <v>596014</v>
      </c>
      <c r="G164" s="13">
        <v>186865</v>
      </c>
      <c r="H164" s="13"/>
      <c r="I164" s="13"/>
      <c r="J164" s="13"/>
      <c r="K164" s="13"/>
      <c r="L164" s="13"/>
      <c r="M164" s="13"/>
      <c r="N164" s="35">
        <v>26368</v>
      </c>
      <c r="O164" s="36">
        <v>93153</v>
      </c>
      <c r="P164" s="36">
        <v>147600</v>
      </c>
      <c r="Q164" s="36">
        <v>40810</v>
      </c>
      <c r="R164" s="36">
        <v>0</v>
      </c>
      <c r="S164" s="36">
        <v>0</v>
      </c>
      <c r="T164" s="36">
        <v>1841</v>
      </c>
      <c r="U164" s="36">
        <v>151496</v>
      </c>
      <c r="V164" s="36">
        <v>0</v>
      </c>
    </row>
    <row r="165" spans="1:22">
      <c r="A165" s="2">
        <v>424</v>
      </c>
      <c r="B165" s="1" t="s">
        <v>415</v>
      </c>
      <c r="C165" s="13">
        <v>1338892</v>
      </c>
      <c r="D165" s="13">
        <v>1202067</v>
      </c>
      <c r="E165" s="13">
        <v>6017</v>
      </c>
      <c r="F165" s="35">
        <v>118766</v>
      </c>
      <c r="G165" s="13">
        <v>14155</v>
      </c>
      <c r="H165" s="13"/>
      <c r="I165" s="13"/>
      <c r="J165" s="13"/>
      <c r="K165" s="13"/>
      <c r="L165" s="13"/>
      <c r="M165" s="13"/>
      <c r="N165" s="35">
        <v>2491</v>
      </c>
      <c r="O165" s="36">
        <v>10731</v>
      </c>
      <c r="P165" s="36">
        <v>41505</v>
      </c>
      <c r="Q165" s="36">
        <v>5084</v>
      </c>
      <c r="R165" s="36">
        <v>0</v>
      </c>
      <c r="S165" s="36">
        <v>0</v>
      </c>
      <c r="T165" s="36">
        <v>2068</v>
      </c>
      <c r="U165" s="36">
        <v>0</v>
      </c>
      <c r="V165" s="36">
        <v>0</v>
      </c>
    </row>
    <row r="166" spans="1:22">
      <c r="A166" s="2">
        <v>425</v>
      </c>
      <c r="B166" s="1" t="s">
        <v>416</v>
      </c>
      <c r="C166" s="13">
        <v>2103673</v>
      </c>
      <c r="D166" s="13">
        <v>2395207</v>
      </c>
      <c r="E166" s="13">
        <v>34110</v>
      </c>
      <c r="F166" s="35">
        <v>197814</v>
      </c>
      <c r="G166" s="13">
        <v>26815</v>
      </c>
      <c r="H166" s="13"/>
      <c r="I166" s="13"/>
      <c r="J166" s="13"/>
      <c r="K166" s="13"/>
      <c r="L166" s="13"/>
      <c r="M166" s="13"/>
      <c r="N166" s="35">
        <v>4625</v>
      </c>
      <c r="O166" s="36">
        <v>66271</v>
      </c>
      <c r="P166" s="36">
        <v>6050</v>
      </c>
      <c r="Q166" s="36">
        <v>17254</v>
      </c>
      <c r="R166" s="36">
        <v>0</v>
      </c>
      <c r="S166" s="36">
        <v>0</v>
      </c>
      <c r="T166" s="36">
        <v>4879</v>
      </c>
      <c r="U166" s="36">
        <v>20771</v>
      </c>
      <c r="V166" s="36">
        <v>0</v>
      </c>
    </row>
    <row r="167" spans="1:22">
      <c r="A167" s="2">
        <v>431</v>
      </c>
      <c r="B167" s="1" t="s">
        <v>153</v>
      </c>
      <c r="C167" s="13">
        <v>946022</v>
      </c>
      <c r="D167" s="13">
        <v>1147678</v>
      </c>
      <c r="E167" s="13">
        <v>30148</v>
      </c>
      <c r="F167" s="35">
        <v>92287</v>
      </c>
      <c r="G167" s="13">
        <v>19890</v>
      </c>
      <c r="H167" s="13"/>
      <c r="I167" s="13"/>
      <c r="J167" s="13"/>
      <c r="K167" s="13"/>
      <c r="L167" s="13"/>
      <c r="M167" s="13"/>
      <c r="N167" s="35">
        <v>0</v>
      </c>
      <c r="O167" s="36">
        <v>23105</v>
      </c>
      <c r="P167" s="36">
        <v>0</v>
      </c>
      <c r="Q167" s="36">
        <v>14008</v>
      </c>
      <c r="R167" s="36">
        <v>0</v>
      </c>
      <c r="S167" s="36">
        <v>0</v>
      </c>
      <c r="T167" s="36">
        <v>135</v>
      </c>
      <c r="U167" s="36">
        <v>9148</v>
      </c>
      <c r="V167" s="36">
        <v>0</v>
      </c>
    </row>
    <row r="168" spans="1:22">
      <c r="A168" s="2">
        <v>432</v>
      </c>
      <c r="B168" s="1" t="s">
        <v>154</v>
      </c>
      <c r="C168" s="13">
        <v>1039915</v>
      </c>
      <c r="D168" s="13">
        <v>1226762</v>
      </c>
      <c r="E168" s="13">
        <v>42641</v>
      </c>
      <c r="F168" s="35">
        <v>108207</v>
      </c>
      <c r="G168" s="13">
        <v>23400</v>
      </c>
      <c r="H168" s="13"/>
      <c r="I168" s="13"/>
      <c r="J168" s="13"/>
      <c r="K168" s="13"/>
      <c r="L168" s="13"/>
      <c r="M168" s="13"/>
      <c r="N168" s="35">
        <v>6146</v>
      </c>
      <c r="O168" s="36">
        <v>21863</v>
      </c>
      <c r="P168" s="36">
        <v>35000</v>
      </c>
      <c r="Q168" s="36">
        <v>3075</v>
      </c>
      <c r="R168" s="36">
        <v>0</v>
      </c>
      <c r="S168" s="36">
        <v>0</v>
      </c>
      <c r="T168" s="36">
        <v>0</v>
      </c>
      <c r="U168" s="36">
        <v>15536</v>
      </c>
      <c r="V168" s="36">
        <v>0</v>
      </c>
    </row>
    <row r="169" spans="1:22">
      <c r="A169" s="2">
        <v>437</v>
      </c>
      <c r="B169" s="1" t="s">
        <v>155</v>
      </c>
      <c r="C169" s="13">
        <v>1596414</v>
      </c>
      <c r="D169" s="13">
        <v>2154979</v>
      </c>
      <c r="E169" s="13">
        <v>21688</v>
      </c>
      <c r="F169" s="35">
        <v>162556</v>
      </c>
      <c r="G169" s="13">
        <v>28568</v>
      </c>
      <c r="H169" s="13"/>
      <c r="I169" s="13"/>
      <c r="J169" s="13"/>
      <c r="K169" s="13"/>
      <c r="L169" s="13"/>
      <c r="M169" s="13"/>
      <c r="N169" s="35">
        <v>2878</v>
      </c>
      <c r="O169" s="36">
        <v>0</v>
      </c>
      <c r="P169" s="36">
        <v>0</v>
      </c>
      <c r="Q169" s="36">
        <v>10630</v>
      </c>
      <c r="R169" s="36">
        <v>0</v>
      </c>
      <c r="S169" s="36">
        <v>0</v>
      </c>
      <c r="T169" s="36">
        <v>0</v>
      </c>
      <c r="U169" s="36">
        <v>9705</v>
      </c>
      <c r="V169" s="36">
        <v>0</v>
      </c>
    </row>
    <row r="170" spans="1:22">
      <c r="A170" s="2">
        <v>439</v>
      </c>
      <c r="B170" s="1" t="s">
        <v>156</v>
      </c>
      <c r="C170" s="13">
        <v>20516001</v>
      </c>
      <c r="D170" s="13">
        <v>21210759</v>
      </c>
      <c r="E170" s="13">
        <v>1522681</v>
      </c>
      <c r="F170" s="35">
        <v>2348483</v>
      </c>
      <c r="G170" s="13">
        <v>262944</v>
      </c>
      <c r="H170" s="13"/>
      <c r="I170" s="13"/>
      <c r="J170" s="13"/>
      <c r="K170" s="13"/>
      <c r="L170" s="13"/>
      <c r="M170" s="13"/>
      <c r="N170" s="35">
        <v>16446</v>
      </c>
      <c r="O170" s="36">
        <v>135771</v>
      </c>
      <c r="P170" s="36">
        <v>73401</v>
      </c>
      <c r="Q170" s="36">
        <v>50935</v>
      </c>
      <c r="R170" s="36">
        <v>0</v>
      </c>
      <c r="S170" s="36">
        <v>0</v>
      </c>
      <c r="T170" s="36">
        <v>24923</v>
      </c>
      <c r="U170" s="36">
        <v>45633</v>
      </c>
      <c r="V170" s="36">
        <v>0</v>
      </c>
    </row>
    <row r="171" spans="1:22">
      <c r="A171" s="2">
        <v>441</v>
      </c>
      <c r="B171" s="1" t="s">
        <v>157</v>
      </c>
      <c r="C171" s="13">
        <v>7401353</v>
      </c>
      <c r="D171" s="13">
        <v>7161225</v>
      </c>
      <c r="E171" s="13">
        <v>150163</v>
      </c>
      <c r="F171" s="35">
        <v>769615</v>
      </c>
      <c r="G171" s="13">
        <v>69592</v>
      </c>
      <c r="H171" s="13"/>
      <c r="I171" s="13"/>
      <c r="J171" s="13"/>
      <c r="K171" s="13"/>
      <c r="L171" s="13"/>
      <c r="M171" s="13"/>
      <c r="N171" s="35">
        <v>27535</v>
      </c>
      <c r="O171" s="36">
        <v>58890</v>
      </c>
      <c r="P171" s="36">
        <v>6154</v>
      </c>
      <c r="Q171" s="36">
        <v>25273</v>
      </c>
      <c r="R171" s="36">
        <v>0</v>
      </c>
      <c r="S171" s="36">
        <v>0</v>
      </c>
      <c r="T171" s="36">
        <v>14278</v>
      </c>
      <c r="U171" s="36">
        <v>104290</v>
      </c>
      <c r="V171" s="36">
        <v>0</v>
      </c>
    </row>
    <row r="172" spans="1:22">
      <c r="A172" s="2">
        <v>448</v>
      </c>
      <c r="B172" s="1" t="s">
        <v>158</v>
      </c>
      <c r="C172" s="13">
        <v>1473258</v>
      </c>
      <c r="D172" s="13">
        <v>1531974</v>
      </c>
      <c r="E172" s="13">
        <v>33001</v>
      </c>
      <c r="F172" s="35">
        <v>159278</v>
      </c>
      <c r="G172" s="13">
        <v>18907</v>
      </c>
      <c r="H172" s="13"/>
      <c r="I172" s="13"/>
      <c r="J172" s="13"/>
      <c r="K172" s="13"/>
      <c r="L172" s="13"/>
      <c r="M172" s="13"/>
      <c r="N172" s="35">
        <v>19506</v>
      </c>
      <c r="O172" s="36">
        <v>24363</v>
      </c>
      <c r="P172" s="36">
        <v>180000</v>
      </c>
      <c r="Q172" s="36">
        <v>32704</v>
      </c>
      <c r="R172" s="36">
        <v>0</v>
      </c>
      <c r="S172" s="36">
        <v>0</v>
      </c>
      <c r="T172" s="36">
        <v>930</v>
      </c>
      <c r="U172" s="36">
        <v>168087</v>
      </c>
      <c r="V172" s="36">
        <v>0</v>
      </c>
    </row>
    <row r="173" spans="1:22">
      <c r="A173" s="2">
        <v>450</v>
      </c>
      <c r="B173" s="1" t="s">
        <v>159</v>
      </c>
      <c r="C173" s="13">
        <v>1141917</v>
      </c>
      <c r="D173" s="13">
        <v>1718335</v>
      </c>
      <c r="E173" s="13">
        <v>17480</v>
      </c>
      <c r="F173" s="35">
        <v>146620</v>
      </c>
      <c r="G173" s="13">
        <v>15705</v>
      </c>
      <c r="H173" s="13"/>
      <c r="I173" s="13"/>
      <c r="J173" s="13"/>
      <c r="K173" s="13"/>
      <c r="L173" s="13"/>
      <c r="M173" s="13"/>
      <c r="N173" s="35">
        <v>8465</v>
      </c>
      <c r="O173" s="36">
        <v>62032</v>
      </c>
      <c r="P173" s="36">
        <v>37483</v>
      </c>
      <c r="Q173" s="36">
        <v>4578</v>
      </c>
      <c r="R173" s="36">
        <v>0</v>
      </c>
      <c r="S173" s="36">
        <v>0</v>
      </c>
      <c r="T173" s="36">
        <v>164</v>
      </c>
      <c r="U173" s="36">
        <v>5148</v>
      </c>
      <c r="V173" s="36">
        <v>0</v>
      </c>
    </row>
    <row r="174" spans="1:22">
      <c r="A174" s="2">
        <v>451</v>
      </c>
      <c r="B174" s="1" t="s">
        <v>160</v>
      </c>
      <c r="C174" s="13">
        <v>3465891</v>
      </c>
      <c r="D174" s="13">
        <v>3947653</v>
      </c>
      <c r="E174" s="13">
        <v>93800</v>
      </c>
      <c r="F174" s="35">
        <v>365094</v>
      </c>
      <c r="G174" s="13">
        <v>61460</v>
      </c>
      <c r="H174" s="13"/>
      <c r="I174" s="13"/>
      <c r="J174" s="13"/>
      <c r="K174" s="13"/>
      <c r="L174" s="13"/>
      <c r="M174" s="13"/>
      <c r="N174" s="35">
        <v>9163</v>
      </c>
      <c r="O174" s="36">
        <v>22648</v>
      </c>
      <c r="P174" s="36">
        <v>0</v>
      </c>
      <c r="Q174" s="36">
        <v>6774</v>
      </c>
      <c r="R174" s="36">
        <v>0</v>
      </c>
      <c r="S174" s="36">
        <v>0</v>
      </c>
      <c r="T174" s="36">
        <v>9414</v>
      </c>
      <c r="U174" s="36">
        <v>9146</v>
      </c>
      <c r="V174" s="36">
        <v>0</v>
      </c>
    </row>
    <row r="175" spans="1:22">
      <c r="A175" s="2">
        <v>453</v>
      </c>
      <c r="B175" s="1" t="s">
        <v>161</v>
      </c>
      <c r="C175" s="13">
        <v>16728069</v>
      </c>
      <c r="D175" s="13">
        <v>18212423</v>
      </c>
      <c r="E175" s="13">
        <v>671456</v>
      </c>
      <c r="F175" s="35">
        <v>2055629</v>
      </c>
      <c r="G175" s="13">
        <v>152250</v>
      </c>
      <c r="H175" s="13"/>
      <c r="I175" s="13"/>
      <c r="J175" s="13"/>
      <c r="K175" s="13"/>
      <c r="L175" s="13"/>
      <c r="M175" s="13"/>
      <c r="N175" s="35">
        <v>7040</v>
      </c>
      <c r="O175" s="36">
        <v>67048</v>
      </c>
      <c r="P175" s="36">
        <v>112201</v>
      </c>
      <c r="Q175" s="36">
        <v>22286</v>
      </c>
      <c r="R175" s="36">
        <v>0</v>
      </c>
      <c r="S175" s="36">
        <v>0</v>
      </c>
      <c r="T175" s="36">
        <v>28927</v>
      </c>
      <c r="U175" s="36">
        <v>54464</v>
      </c>
      <c r="V175" s="36">
        <v>0</v>
      </c>
    </row>
    <row r="176" spans="1:22">
      <c r="A176" s="2">
        <v>457</v>
      </c>
      <c r="B176" s="1" t="s">
        <v>162</v>
      </c>
      <c r="C176" s="13">
        <v>4445766</v>
      </c>
      <c r="D176" s="13">
        <v>4923961</v>
      </c>
      <c r="E176" s="13">
        <v>85116</v>
      </c>
      <c r="F176" s="35">
        <v>439208</v>
      </c>
      <c r="G176" s="13">
        <v>52950</v>
      </c>
      <c r="H176" s="13"/>
      <c r="I176" s="13"/>
      <c r="J176" s="13"/>
      <c r="K176" s="13"/>
      <c r="L176" s="13"/>
      <c r="M176" s="13"/>
      <c r="N176" s="35">
        <v>9195</v>
      </c>
      <c r="O176" s="36">
        <v>28490</v>
      </c>
      <c r="P176" s="36">
        <v>9497</v>
      </c>
      <c r="Q176" s="36">
        <v>12303</v>
      </c>
      <c r="R176" s="36">
        <v>0</v>
      </c>
      <c r="S176" s="36">
        <v>0</v>
      </c>
      <c r="T176" s="36">
        <v>6388</v>
      </c>
      <c r="U176" s="36">
        <v>6865</v>
      </c>
      <c r="V176" s="36">
        <v>0</v>
      </c>
    </row>
    <row r="177" spans="1:22">
      <c r="A177" s="2">
        <v>458</v>
      </c>
      <c r="B177" s="1" t="s">
        <v>430</v>
      </c>
      <c r="C177" s="13">
        <v>727784</v>
      </c>
      <c r="D177" s="13">
        <v>673405</v>
      </c>
      <c r="E177" s="13">
        <v>10201</v>
      </c>
      <c r="F177" s="35">
        <v>59116</v>
      </c>
      <c r="G177" s="13">
        <v>19775</v>
      </c>
      <c r="H177" s="13"/>
      <c r="I177" s="13"/>
      <c r="J177" s="13"/>
      <c r="K177" s="13"/>
      <c r="L177" s="13"/>
      <c r="M177" s="13"/>
      <c r="N177" s="35">
        <v>280</v>
      </c>
      <c r="O177" s="36">
        <v>7250</v>
      </c>
      <c r="P177" s="36">
        <v>0</v>
      </c>
      <c r="Q177" s="36">
        <v>5084</v>
      </c>
      <c r="R177" s="36">
        <v>0</v>
      </c>
      <c r="S177" s="36">
        <v>0</v>
      </c>
      <c r="T177" s="36">
        <v>0</v>
      </c>
      <c r="U177" s="36">
        <v>7358</v>
      </c>
      <c r="V177" s="36">
        <v>0</v>
      </c>
    </row>
    <row r="178" spans="1:22">
      <c r="A178" s="2">
        <v>473</v>
      </c>
      <c r="B178" s="1" t="s">
        <v>163</v>
      </c>
      <c r="C178" s="13">
        <v>5333930</v>
      </c>
      <c r="D178" s="13">
        <v>5634007</v>
      </c>
      <c r="E178" s="13">
        <v>59356</v>
      </c>
      <c r="F178" s="35">
        <v>491792</v>
      </c>
      <c r="G178" s="13">
        <v>48104</v>
      </c>
      <c r="H178" s="13"/>
      <c r="I178" s="13"/>
      <c r="J178" s="13"/>
      <c r="K178" s="13"/>
      <c r="L178" s="13"/>
      <c r="M178" s="13"/>
      <c r="N178" s="35">
        <v>16388</v>
      </c>
      <c r="O178" s="36">
        <v>16784</v>
      </c>
      <c r="P178" s="36">
        <v>9541</v>
      </c>
      <c r="Q178" s="36">
        <v>2542</v>
      </c>
      <c r="R178" s="36">
        <v>0</v>
      </c>
      <c r="S178" s="36">
        <v>0</v>
      </c>
      <c r="T178" s="36">
        <v>0</v>
      </c>
      <c r="U178" s="36">
        <v>13748</v>
      </c>
      <c r="V178" s="36">
        <v>0</v>
      </c>
    </row>
    <row r="179" spans="1:22">
      <c r="A179" s="2">
        <v>478</v>
      </c>
      <c r="B179" s="1" t="s">
        <v>417</v>
      </c>
      <c r="C179" s="13">
        <v>676796</v>
      </c>
      <c r="D179" s="13">
        <v>733794</v>
      </c>
      <c r="E179" s="13">
        <v>10345</v>
      </c>
      <c r="F179" s="35">
        <v>111368</v>
      </c>
      <c r="G179" s="13">
        <v>56260</v>
      </c>
      <c r="H179" s="13"/>
      <c r="I179" s="13"/>
      <c r="J179" s="13"/>
      <c r="K179" s="13"/>
      <c r="L179" s="13"/>
      <c r="M179" s="13"/>
      <c r="N179" s="35">
        <v>2213</v>
      </c>
      <c r="O179" s="36">
        <v>4555</v>
      </c>
      <c r="P179" s="36">
        <v>20000</v>
      </c>
      <c r="Q179" s="36">
        <v>8088</v>
      </c>
      <c r="R179" s="36">
        <v>0</v>
      </c>
      <c r="S179" s="36">
        <v>0</v>
      </c>
      <c r="T179" s="36">
        <v>3521</v>
      </c>
      <c r="U179" s="36">
        <v>2200</v>
      </c>
      <c r="V179" s="36">
        <v>0</v>
      </c>
    </row>
    <row r="180" spans="1:22">
      <c r="A180" s="2">
        <v>479</v>
      </c>
      <c r="B180" s="1" t="s">
        <v>164</v>
      </c>
      <c r="C180" s="13">
        <v>52601988</v>
      </c>
      <c r="D180" s="13">
        <v>55027509</v>
      </c>
      <c r="E180" s="13">
        <v>1190343</v>
      </c>
      <c r="F180" s="35">
        <v>5558364</v>
      </c>
      <c r="G180" s="13">
        <v>555838</v>
      </c>
      <c r="H180" s="13"/>
      <c r="I180" s="13"/>
      <c r="J180" s="13"/>
      <c r="K180" s="13"/>
      <c r="L180" s="13"/>
      <c r="M180" s="13"/>
      <c r="N180" s="35">
        <v>32108</v>
      </c>
      <c r="O180" s="36">
        <v>372029</v>
      </c>
      <c r="P180" s="36">
        <v>454057</v>
      </c>
      <c r="Q180" s="36">
        <v>192591</v>
      </c>
      <c r="R180" s="36">
        <v>0</v>
      </c>
      <c r="S180" s="36">
        <v>0</v>
      </c>
      <c r="T180" s="36">
        <v>22359</v>
      </c>
      <c r="U180" s="36">
        <v>113089</v>
      </c>
      <c r="V180" s="36">
        <v>0</v>
      </c>
    </row>
    <row r="181" spans="1:22">
      <c r="A181" s="2">
        <v>482</v>
      </c>
      <c r="B181" s="1" t="s">
        <v>165</v>
      </c>
      <c r="C181" s="13">
        <v>3578037</v>
      </c>
      <c r="D181" s="13">
        <v>3934343</v>
      </c>
      <c r="E181" s="13">
        <v>77695</v>
      </c>
      <c r="F181" s="35">
        <v>350918</v>
      </c>
      <c r="G181" s="13">
        <v>36157</v>
      </c>
      <c r="H181" s="13"/>
      <c r="I181" s="13"/>
      <c r="J181" s="13"/>
      <c r="K181" s="13"/>
      <c r="L181" s="13"/>
      <c r="M181" s="13"/>
      <c r="N181" s="35">
        <v>10096</v>
      </c>
      <c r="O181" s="36">
        <v>11448</v>
      </c>
      <c r="P181" s="36">
        <v>0</v>
      </c>
      <c r="Q181" s="36">
        <v>7149</v>
      </c>
      <c r="R181" s="36">
        <v>0</v>
      </c>
      <c r="S181" s="36">
        <v>0</v>
      </c>
      <c r="T181" s="36">
        <v>1860</v>
      </c>
      <c r="U181" s="36">
        <v>8500</v>
      </c>
      <c r="V181" s="36">
        <v>0</v>
      </c>
    </row>
    <row r="182" spans="1:22">
      <c r="A182" s="2">
        <v>484</v>
      </c>
      <c r="B182" s="1" t="s">
        <v>166</v>
      </c>
      <c r="C182" s="13">
        <v>18239059</v>
      </c>
      <c r="D182" s="13">
        <v>19444724</v>
      </c>
      <c r="E182" s="13">
        <v>422233</v>
      </c>
      <c r="F182" s="35">
        <v>1906273</v>
      </c>
      <c r="G182" s="13">
        <v>304012</v>
      </c>
      <c r="H182" s="13"/>
      <c r="I182" s="13"/>
      <c r="J182" s="13"/>
      <c r="K182" s="13"/>
      <c r="L182" s="13"/>
      <c r="M182" s="13"/>
      <c r="N182" s="35">
        <v>68673</v>
      </c>
      <c r="O182" s="36">
        <v>234707</v>
      </c>
      <c r="P182" s="36">
        <v>384200</v>
      </c>
      <c r="Q182" s="36">
        <v>80548</v>
      </c>
      <c r="R182" s="36">
        <v>0</v>
      </c>
      <c r="S182" s="36">
        <v>0</v>
      </c>
      <c r="T182" s="36">
        <v>44289</v>
      </c>
      <c r="U182" s="36">
        <v>200956</v>
      </c>
      <c r="V182" s="36">
        <v>0</v>
      </c>
    </row>
    <row r="183" spans="1:22">
      <c r="A183" s="2">
        <v>489</v>
      </c>
      <c r="B183" s="1" t="s">
        <v>167</v>
      </c>
      <c r="C183" s="13">
        <v>6659792</v>
      </c>
      <c r="D183" s="13">
        <v>6414384</v>
      </c>
      <c r="E183" s="13">
        <v>58467</v>
      </c>
      <c r="F183" s="35">
        <v>518193</v>
      </c>
      <c r="G183" s="13">
        <v>128564</v>
      </c>
      <c r="H183" s="13"/>
      <c r="I183" s="13"/>
      <c r="J183" s="13"/>
      <c r="K183" s="13"/>
      <c r="L183" s="13"/>
      <c r="M183" s="13"/>
      <c r="N183" s="35">
        <v>10647</v>
      </c>
      <c r="O183" s="36">
        <v>103864</v>
      </c>
      <c r="P183" s="36">
        <v>85000</v>
      </c>
      <c r="Q183" s="36">
        <v>40930</v>
      </c>
      <c r="R183" s="36">
        <v>0</v>
      </c>
      <c r="S183" s="36">
        <v>0</v>
      </c>
      <c r="T183" s="36">
        <v>4843</v>
      </c>
      <c r="U183" s="36">
        <v>95993</v>
      </c>
      <c r="V183" s="36">
        <v>0</v>
      </c>
    </row>
    <row r="184" spans="1:22">
      <c r="A184" s="2">
        <v>491</v>
      </c>
      <c r="B184" s="1" t="s">
        <v>431</v>
      </c>
      <c r="C184" s="13">
        <v>752483</v>
      </c>
      <c r="D184" s="13">
        <v>1175225</v>
      </c>
      <c r="E184" s="13">
        <v>27583</v>
      </c>
      <c r="F184" s="35">
        <v>69520</v>
      </c>
      <c r="G184" s="13">
        <v>18018</v>
      </c>
      <c r="H184" s="13"/>
      <c r="I184" s="13"/>
      <c r="J184" s="13"/>
      <c r="K184" s="13"/>
      <c r="L184" s="13"/>
      <c r="M184" s="13"/>
      <c r="N184" s="35">
        <v>1247</v>
      </c>
      <c r="O184" s="36">
        <v>5750</v>
      </c>
      <c r="P184" s="36">
        <v>0</v>
      </c>
      <c r="Q184" s="36">
        <v>2542</v>
      </c>
      <c r="R184" s="36">
        <v>0</v>
      </c>
      <c r="S184" s="36">
        <v>0</v>
      </c>
      <c r="T184" s="36">
        <v>13440</v>
      </c>
      <c r="U184" s="36">
        <v>899</v>
      </c>
      <c r="V184" s="36">
        <v>0</v>
      </c>
    </row>
    <row r="185" spans="1:22">
      <c r="A185" s="2">
        <v>498</v>
      </c>
      <c r="B185" s="1" t="s">
        <v>168</v>
      </c>
      <c r="C185" s="13">
        <v>1439493</v>
      </c>
      <c r="D185" s="13">
        <v>1757542</v>
      </c>
      <c r="E185" s="13">
        <v>50179</v>
      </c>
      <c r="F185" s="35">
        <v>166171</v>
      </c>
      <c r="G185" s="13">
        <v>37498</v>
      </c>
      <c r="H185" s="13"/>
      <c r="I185" s="13"/>
      <c r="J185" s="13"/>
      <c r="K185" s="13"/>
      <c r="L185" s="13"/>
      <c r="M185" s="13"/>
      <c r="N185" s="35">
        <v>15933</v>
      </c>
      <c r="O185" s="36">
        <v>33827</v>
      </c>
      <c r="P185" s="36">
        <v>25000</v>
      </c>
      <c r="Q185" s="36">
        <v>24319</v>
      </c>
      <c r="R185" s="36">
        <v>0</v>
      </c>
      <c r="S185" s="36">
        <v>0</v>
      </c>
      <c r="T185" s="36">
        <v>4031</v>
      </c>
      <c r="U185" s="36">
        <v>19607</v>
      </c>
      <c r="V185" s="36">
        <v>0</v>
      </c>
    </row>
    <row r="186" spans="1:22">
      <c r="A186" s="2">
        <v>501</v>
      </c>
      <c r="B186" s="1" t="s">
        <v>169</v>
      </c>
      <c r="C186" s="13">
        <v>2369992</v>
      </c>
      <c r="D186" s="13">
        <v>2816443</v>
      </c>
      <c r="E186" s="13">
        <v>74739</v>
      </c>
      <c r="F186" s="35">
        <v>271193</v>
      </c>
      <c r="G186" s="13">
        <v>37285</v>
      </c>
      <c r="H186" s="13"/>
      <c r="I186" s="13"/>
      <c r="J186" s="13"/>
      <c r="K186" s="13"/>
      <c r="L186" s="13"/>
      <c r="M186" s="13"/>
      <c r="N186" s="35">
        <v>8444</v>
      </c>
      <c r="O186" s="36">
        <v>20082</v>
      </c>
      <c r="P186" s="36">
        <v>75000</v>
      </c>
      <c r="Q186" s="36">
        <v>1118</v>
      </c>
      <c r="R186" s="36">
        <v>0</v>
      </c>
      <c r="S186" s="36">
        <v>0</v>
      </c>
      <c r="T186" s="36">
        <v>4597</v>
      </c>
      <c r="U186" s="36">
        <v>95009</v>
      </c>
      <c r="V186" s="36">
        <v>0</v>
      </c>
    </row>
    <row r="187" spans="1:22">
      <c r="A187" s="2">
        <v>502</v>
      </c>
      <c r="B187" s="1" t="s">
        <v>170</v>
      </c>
      <c r="C187" s="13">
        <v>32183062</v>
      </c>
      <c r="D187" s="13">
        <v>31726827</v>
      </c>
      <c r="E187" s="13">
        <v>892245</v>
      </c>
      <c r="F187" s="35">
        <v>3828978</v>
      </c>
      <c r="G187" s="13">
        <v>258777</v>
      </c>
      <c r="H187" s="13"/>
      <c r="I187" s="13"/>
      <c r="J187" s="13"/>
      <c r="K187" s="13"/>
      <c r="L187" s="13"/>
      <c r="M187" s="13"/>
      <c r="N187" s="35">
        <v>18225</v>
      </c>
      <c r="O187" s="36">
        <v>178380</v>
      </c>
      <c r="P187" s="36">
        <v>5500</v>
      </c>
      <c r="Q187" s="36">
        <v>0</v>
      </c>
      <c r="R187" s="36">
        <v>0</v>
      </c>
      <c r="S187" s="36">
        <v>61864</v>
      </c>
      <c r="T187" s="36">
        <v>63821</v>
      </c>
      <c r="U187" s="36">
        <v>21005</v>
      </c>
      <c r="V187" s="36">
        <v>0</v>
      </c>
    </row>
    <row r="188" spans="1:22">
      <c r="A188" s="2">
        <v>503</v>
      </c>
      <c r="B188" s="1" t="s">
        <v>171</v>
      </c>
      <c r="C188" s="13">
        <v>46553648</v>
      </c>
      <c r="D188" s="13">
        <v>45269027</v>
      </c>
      <c r="E188" s="13">
        <v>1503284</v>
      </c>
      <c r="F188" s="35">
        <v>5884776</v>
      </c>
      <c r="G188" s="13">
        <v>522614</v>
      </c>
      <c r="H188" s="13"/>
      <c r="I188" s="13"/>
      <c r="J188" s="13"/>
      <c r="K188" s="13"/>
      <c r="L188" s="13"/>
      <c r="M188" s="13"/>
      <c r="N188" s="35">
        <v>20006</v>
      </c>
      <c r="O188" s="36">
        <v>139474</v>
      </c>
      <c r="P188" s="36">
        <v>78272</v>
      </c>
      <c r="Q188" s="36">
        <v>0</v>
      </c>
      <c r="R188" s="36">
        <v>0</v>
      </c>
      <c r="S188" s="36">
        <v>0</v>
      </c>
      <c r="T188" s="36">
        <v>51692</v>
      </c>
      <c r="U188" s="36">
        <v>121149</v>
      </c>
      <c r="V188" s="36">
        <v>0</v>
      </c>
    </row>
    <row r="189" spans="1:22">
      <c r="A189" s="2">
        <v>505</v>
      </c>
      <c r="B189" s="1" t="s">
        <v>172</v>
      </c>
      <c r="C189" s="13">
        <v>54489167</v>
      </c>
      <c r="D189" s="13">
        <v>57481094</v>
      </c>
      <c r="E189" s="13">
        <v>1280278</v>
      </c>
      <c r="F189" s="35">
        <v>7389360</v>
      </c>
      <c r="G189" s="13">
        <v>358968</v>
      </c>
      <c r="H189" s="13"/>
      <c r="I189" s="13"/>
      <c r="J189" s="13"/>
      <c r="K189" s="13"/>
      <c r="L189" s="13"/>
      <c r="M189" s="13"/>
      <c r="N189" s="35">
        <v>25883</v>
      </c>
      <c r="O189" s="36">
        <v>214003</v>
      </c>
      <c r="P189" s="36">
        <v>0</v>
      </c>
      <c r="Q189" s="36">
        <v>49190</v>
      </c>
      <c r="R189" s="36">
        <v>0</v>
      </c>
      <c r="S189" s="36">
        <v>0</v>
      </c>
      <c r="T189" s="36">
        <v>31023</v>
      </c>
      <c r="U189" s="36">
        <v>111354</v>
      </c>
      <c r="V189" s="36">
        <v>1200</v>
      </c>
    </row>
    <row r="190" spans="1:22">
      <c r="A190" s="2">
        <v>512</v>
      </c>
      <c r="B190" s="1" t="s">
        <v>173</v>
      </c>
      <c r="C190" s="13">
        <v>10097674</v>
      </c>
      <c r="D190" s="13">
        <v>10140389</v>
      </c>
      <c r="E190" s="13">
        <v>228748</v>
      </c>
      <c r="F190" s="35">
        <v>1367411</v>
      </c>
      <c r="G190" s="13">
        <v>155443</v>
      </c>
      <c r="H190" s="13"/>
      <c r="I190" s="13"/>
      <c r="J190" s="13"/>
      <c r="K190" s="13"/>
      <c r="L190" s="13"/>
      <c r="M190" s="13"/>
      <c r="N190" s="35">
        <v>5103</v>
      </c>
      <c r="O190" s="36">
        <v>42213</v>
      </c>
      <c r="P190" s="36">
        <v>66105</v>
      </c>
      <c r="Q190" s="36">
        <v>9400</v>
      </c>
      <c r="R190" s="36">
        <v>0</v>
      </c>
      <c r="S190" s="36">
        <v>0</v>
      </c>
      <c r="T190" s="36">
        <v>2014</v>
      </c>
      <c r="U190" s="36">
        <v>34610</v>
      </c>
      <c r="V190" s="36">
        <v>0</v>
      </c>
    </row>
    <row r="191" spans="1:22">
      <c r="A191" s="2">
        <v>513</v>
      </c>
      <c r="B191" s="1" t="s">
        <v>174</v>
      </c>
      <c r="C191" s="13">
        <v>20260285</v>
      </c>
      <c r="D191" s="13">
        <v>23167715</v>
      </c>
      <c r="E191" s="13">
        <v>373701</v>
      </c>
      <c r="F191" s="35">
        <v>2918865</v>
      </c>
      <c r="G191" s="13">
        <v>242396</v>
      </c>
      <c r="H191" s="13"/>
      <c r="I191" s="13"/>
      <c r="J191" s="13"/>
      <c r="K191" s="13"/>
      <c r="L191" s="13"/>
      <c r="M191" s="13"/>
      <c r="N191" s="35">
        <v>8772</v>
      </c>
      <c r="O191" s="36">
        <v>46622</v>
      </c>
      <c r="P191" s="36">
        <v>44700</v>
      </c>
      <c r="Q191" s="36">
        <v>42467</v>
      </c>
      <c r="R191" s="36">
        <v>0</v>
      </c>
      <c r="S191" s="36">
        <v>0</v>
      </c>
      <c r="T191" s="36">
        <v>17668</v>
      </c>
      <c r="U191" s="36">
        <v>79527</v>
      </c>
      <c r="V191" s="36">
        <v>0</v>
      </c>
    </row>
    <row r="192" spans="1:22">
      <c r="A192" s="2">
        <v>518</v>
      </c>
      <c r="B192" s="1" t="s">
        <v>175</v>
      </c>
      <c r="C192" s="13">
        <v>367291365</v>
      </c>
      <c r="D192" s="13">
        <v>364027821</v>
      </c>
      <c r="E192" s="13">
        <v>18916022</v>
      </c>
      <c r="F192" s="35">
        <v>44666290</v>
      </c>
      <c r="G192" s="13">
        <v>3630790</v>
      </c>
      <c r="H192" s="13"/>
      <c r="I192" s="13"/>
      <c r="J192" s="13"/>
      <c r="K192" s="13"/>
      <c r="L192" s="13"/>
      <c r="M192" s="13"/>
      <c r="N192" s="35">
        <v>229350</v>
      </c>
      <c r="O192" s="36">
        <v>1149338</v>
      </c>
      <c r="P192" s="36">
        <v>1041717</v>
      </c>
      <c r="Q192" s="36">
        <v>299433</v>
      </c>
      <c r="R192" s="36">
        <v>0</v>
      </c>
      <c r="S192" s="36">
        <v>0</v>
      </c>
      <c r="T192" s="36">
        <v>57370</v>
      </c>
      <c r="U192" s="36">
        <v>379914</v>
      </c>
      <c r="V192" s="36">
        <v>0</v>
      </c>
    </row>
    <row r="193" spans="1:22">
      <c r="A193" s="2">
        <v>523</v>
      </c>
      <c r="B193" s="1" t="s">
        <v>176</v>
      </c>
      <c r="C193" s="13">
        <v>1528228</v>
      </c>
      <c r="D193" s="13">
        <v>1525851</v>
      </c>
      <c r="E193" s="13">
        <v>58057</v>
      </c>
      <c r="F193" s="35">
        <v>184827</v>
      </c>
      <c r="G193" s="13">
        <v>37467</v>
      </c>
      <c r="H193" s="13"/>
      <c r="I193" s="13"/>
      <c r="J193" s="13"/>
      <c r="K193" s="13"/>
      <c r="L193" s="13"/>
      <c r="M193" s="13"/>
      <c r="N193" s="35">
        <v>4919</v>
      </c>
      <c r="O193" s="36">
        <v>0</v>
      </c>
      <c r="P193" s="36">
        <v>0</v>
      </c>
      <c r="Q193" s="36">
        <v>800</v>
      </c>
      <c r="R193" s="36">
        <v>0</v>
      </c>
      <c r="S193" s="36">
        <v>0</v>
      </c>
      <c r="T193" s="36">
        <v>5181</v>
      </c>
      <c r="U193" s="36">
        <v>14265</v>
      </c>
      <c r="V193" s="36">
        <v>0</v>
      </c>
    </row>
    <row r="194" spans="1:22">
      <c r="A194" s="2">
        <v>530</v>
      </c>
      <c r="B194" s="1" t="s">
        <v>177</v>
      </c>
      <c r="C194" s="13">
        <v>11497975</v>
      </c>
      <c r="D194" s="13">
        <v>11166224</v>
      </c>
      <c r="E194" s="13">
        <v>267795</v>
      </c>
      <c r="F194" s="35">
        <v>1380354</v>
      </c>
      <c r="G194" s="13">
        <v>124698</v>
      </c>
      <c r="H194" s="13"/>
      <c r="I194" s="13"/>
      <c r="J194" s="13"/>
      <c r="K194" s="13"/>
      <c r="L194" s="13"/>
      <c r="M194" s="13"/>
      <c r="N194" s="35">
        <v>45425</v>
      </c>
      <c r="O194" s="36">
        <v>128455</v>
      </c>
      <c r="P194" s="36">
        <v>25400</v>
      </c>
      <c r="Q194" s="36">
        <v>56909</v>
      </c>
      <c r="R194" s="36">
        <v>0</v>
      </c>
      <c r="S194" s="36">
        <v>0</v>
      </c>
      <c r="T194" s="36">
        <v>123384</v>
      </c>
      <c r="U194" s="36">
        <v>35548</v>
      </c>
      <c r="V194" s="36">
        <v>0</v>
      </c>
    </row>
    <row r="195" spans="1:22">
      <c r="A195" s="2">
        <v>531</v>
      </c>
      <c r="B195" s="1" t="s">
        <v>178</v>
      </c>
      <c r="C195" s="13">
        <v>3128330</v>
      </c>
      <c r="D195" s="13">
        <v>3932055</v>
      </c>
      <c r="E195" s="13">
        <v>82513</v>
      </c>
      <c r="F195" s="35">
        <v>324265</v>
      </c>
      <c r="G195" s="13">
        <v>44870</v>
      </c>
      <c r="H195" s="13"/>
      <c r="I195" s="13"/>
      <c r="J195" s="13"/>
      <c r="K195" s="13"/>
      <c r="L195" s="13"/>
      <c r="M195" s="13"/>
      <c r="N195" s="35">
        <v>2368</v>
      </c>
      <c r="O195" s="36">
        <v>14676</v>
      </c>
      <c r="P195" s="36">
        <v>0</v>
      </c>
      <c r="Q195" s="36">
        <v>2942</v>
      </c>
      <c r="R195" s="36">
        <v>0</v>
      </c>
      <c r="S195" s="36">
        <v>0</v>
      </c>
      <c r="T195" s="36">
        <v>0</v>
      </c>
      <c r="U195" s="36">
        <v>3250</v>
      </c>
      <c r="V195" s="36">
        <v>0</v>
      </c>
    </row>
    <row r="196" spans="1:22">
      <c r="A196" s="2">
        <v>532</v>
      </c>
      <c r="B196" s="1" t="s">
        <v>179</v>
      </c>
      <c r="C196" s="13">
        <v>2462056</v>
      </c>
      <c r="D196" s="13">
        <v>2989682</v>
      </c>
      <c r="E196" s="13">
        <v>42315</v>
      </c>
      <c r="F196" s="35">
        <v>254781</v>
      </c>
      <c r="G196" s="13">
        <v>49099</v>
      </c>
      <c r="H196" s="13"/>
      <c r="I196" s="13"/>
      <c r="J196" s="13"/>
      <c r="K196" s="13"/>
      <c r="L196" s="13"/>
      <c r="M196" s="13"/>
      <c r="N196" s="35">
        <v>4570</v>
      </c>
      <c r="O196" s="36">
        <v>27221</v>
      </c>
      <c r="P196" s="36">
        <v>60000</v>
      </c>
      <c r="Q196" s="36">
        <v>11303</v>
      </c>
      <c r="R196" s="36">
        <v>0</v>
      </c>
      <c r="S196" s="36">
        <v>0</v>
      </c>
      <c r="T196" s="36">
        <v>14692</v>
      </c>
      <c r="U196" s="36">
        <v>36645</v>
      </c>
      <c r="V196" s="36">
        <v>0</v>
      </c>
    </row>
    <row r="197" spans="1:22">
      <c r="A197" s="2">
        <v>534</v>
      </c>
      <c r="B197" s="1" t="s">
        <v>180</v>
      </c>
      <c r="C197" s="13">
        <v>2819334</v>
      </c>
      <c r="D197" s="13">
        <v>3010038</v>
      </c>
      <c r="E197" s="13">
        <v>72048</v>
      </c>
      <c r="F197" s="35">
        <v>269150</v>
      </c>
      <c r="G197" s="13">
        <v>57600</v>
      </c>
      <c r="H197" s="13"/>
      <c r="I197" s="13"/>
      <c r="J197" s="13"/>
      <c r="K197" s="13"/>
      <c r="L197" s="13"/>
      <c r="M197" s="13"/>
      <c r="N197" s="35">
        <v>55</v>
      </c>
      <c r="O197" s="36">
        <v>15131</v>
      </c>
      <c r="P197" s="36">
        <v>0</v>
      </c>
      <c r="Q197" s="36">
        <v>11639</v>
      </c>
      <c r="R197" s="36">
        <v>0</v>
      </c>
      <c r="S197" s="36">
        <v>0</v>
      </c>
      <c r="T197" s="36">
        <v>10530</v>
      </c>
      <c r="U197" s="36">
        <v>38929</v>
      </c>
      <c r="V197" s="36">
        <v>0</v>
      </c>
    </row>
    <row r="198" spans="1:22">
      <c r="A198" s="2">
        <v>537</v>
      </c>
      <c r="B198" s="1" t="s">
        <v>181</v>
      </c>
      <c r="C198" s="13">
        <v>9347328</v>
      </c>
      <c r="D198" s="13">
        <v>10846789</v>
      </c>
      <c r="E198" s="13">
        <v>251552</v>
      </c>
      <c r="F198" s="35">
        <v>980801</v>
      </c>
      <c r="G198" s="13">
        <v>153047</v>
      </c>
      <c r="H198" s="13"/>
      <c r="I198" s="13"/>
      <c r="J198" s="13"/>
      <c r="K198" s="13"/>
      <c r="L198" s="13"/>
      <c r="M198" s="13"/>
      <c r="N198" s="35">
        <v>13099</v>
      </c>
      <c r="O198" s="36">
        <v>35404</v>
      </c>
      <c r="P198" s="36">
        <v>0</v>
      </c>
      <c r="Q198" s="36">
        <v>39644</v>
      </c>
      <c r="R198" s="36">
        <v>0</v>
      </c>
      <c r="S198" s="36">
        <v>0</v>
      </c>
      <c r="T198" s="36">
        <v>4059</v>
      </c>
      <c r="U198" s="36">
        <v>22574</v>
      </c>
      <c r="V198" s="36">
        <v>0</v>
      </c>
    </row>
    <row r="199" spans="1:22">
      <c r="A199" s="2">
        <v>542</v>
      </c>
      <c r="B199" s="1" t="s">
        <v>182</v>
      </c>
      <c r="C199" s="13">
        <v>5575711</v>
      </c>
      <c r="D199" s="13">
        <v>5749679</v>
      </c>
      <c r="E199" s="13">
        <v>125623</v>
      </c>
      <c r="F199" s="35">
        <v>569229</v>
      </c>
      <c r="G199" s="13">
        <v>51620</v>
      </c>
      <c r="H199" s="13"/>
      <c r="I199" s="13"/>
      <c r="J199" s="13"/>
      <c r="K199" s="13"/>
      <c r="L199" s="13"/>
      <c r="M199" s="13"/>
      <c r="N199" s="35">
        <v>7741</v>
      </c>
      <c r="O199" s="36">
        <v>10495</v>
      </c>
      <c r="P199" s="36">
        <v>36125</v>
      </c>
      <c r="Q199" s="36">
        <v>6310</v>
      </c>
      <c r="R199" s="36">
        <v>0</v>
      </c>
      <c r="S199" s="36">
        <v>0</v>
      </c>
      <c r="T199" s="36">
        <v>9860</v>
      </c>
      <c r="U199" s="36">
        <v>19775</v>
      </c>
      <c r="V199" s="36">
        <v>0</v>
      </c>
    </row>
    <row r="200" spans="1:22">
      <c r="A200" s="2">
        <v>545</v>
      </c>
      <c r="B200" s="1" t="s">
        <v>183</v>
      </c>
      <c r="C200" s="13">
        <v>3842125</v>
      </c>
      <c r="D200" s="13">
        <v>4649093</v>
      </c>
      <c r="E200" s="13">
        <v>101790</v>
      </c>
      <c r="F200" s="35">
        <v>471325</v>
      </c>
      <c r="G200" s="13">
        <v>71684</v>
      </c>
      <c r="H200" s="13"/>
      <c r="I200" s="13"/>
      <c r="J200" s="13"/>
      <c r="K200" s="13"/>
      <c r="L200" s="13"/>
      <c r="M200" s="13"/>
      <c r="N200" s="35">
        <v>2392</v>
      </c>
      <c r="O200" s="36">
        <v>15110</v>
      </c>
      <c r="P200" s="36">
        <v>35000</v>
      </c>
      <c r="Q200" s="36">
        <v>9400</v>
      </c>
      <c r="R200" s="36">
        <v>0</v>
      </c>
      <c r="S200" s="36">
        <v>0</v>
      </c>
      <c r="T200" s="36">
        <v>0</v>
      </c>
      <c r="U200" s="36">
        <v>1359</v>
      </c>
      <c r="V200" s="36">
        <v>0</v>
      </c>
    </row>
    <row r="201" spans="1:22">
      <c r="A201" s="2">
        <v>546</v>
      </c>
      <c r="B201" s="1" t="s">
        <v>184</v>
      </c>
      <c r="C201" s="13">
        <v>45280791</v>
      </c>
      <c r="D201" s="13">
        <v>48812335</v>
      </c>
      <c r="E201" s="13">
        <v>2194201</v>
      </c>
      <c r="F201" s="35">
        <v>5567587</v>
      </c>
      <c r="G201" s="13">
        <v>424971</v>
      </c>
      <c r="H201" s="13"/>
      <c r="I201" s="13"/>
      <c r="J201" s="13"/>
      <c r="K201" s="13"/>
      <c r="L201" s="13"/>
      <c r="M201" s="13"/>
      <c r="N201" s="35">
        <v>73338</v>
      </c>
      <c r="O201" s="36">
        <v>563496</v>
      </c>
      <c r="P201" s="36">
        <v>79500</v>
      </c>
      <c r="Q201" s="36">
        <v>132544</v>
      </c>
      <c r="R201" s="36">
        <v>0</v>
      </c>
      <c r="S201" s="36">
        <v>0</v>
      </c>
      <c r="T201" s="36">
        <v>27768</v>
      </c>
      <c r="U201" s="36">
        <v>11652</v>
      </c>
      <c r="V201" s="36">
        <v>0</v>
      </c>
    </row>
    <row r="202" spans="1:22">
      <c r="A202" s="2">
        <v>547</v>
      </c>
      <c r="B202" s="1" t="s">
        <v>185</v>
      </c>
      <c r="C202" s="13">
        <v>4652863</v>
      </c>
      <c r="D202" s="13">
        <v>5415135</v>
      </c>
      <c r="E202" s="13">
        <v>298781</v>
      </c>
      <c r="F202" s="35">
        <v>401791</v>
      </c>
      <c r="G202" s="13">
        <v>65799</v>
      </c>
      <c r="H202" s="13"/>
      <c r="I202" s="13"/>
      <c r="J202" s="13"/>
      <c r="K202" s="13"/>
      <c r="L202" s="13"/>
      <c r="M202" s="13"/>
      <c r="N202" s="35">
        <v>18362</v>
      </c>
      <c r="O202" s="36">
        <v>46359</v>
      </c>
      <c r="P202" s="36">
        <v>0</v>
      </c>
      <c r="Q202" s="36">
        <v>2621</v>
      </c>
      <c r="R202" s="36">
        <v>0</v>
      </c>
      <c r="S202" s="36">
        <v>0</v>
      </c>
      <c r="T202" s="36">
        <v>6303</v>
      </c>
      <c r="U202" s="36">
        <v>708</v>
      </c>
      <c r="V202" s="36">
        <v>0</v>
      </c>
    </row>
    <row r="203" spans="1:22">
      <c r="A203" s="2">
        <v>553</v>
      </c>
      <c r="B203" s="1" t="s">
        <v>186</v>
      </c>
      <c r="C203" s="13">
        <v>2314054</v>
      </c>
      <c r="D203" s="13">
        <v>2824489</v>
      </c>
      <c r="E203" s="13">
        <v>49950</v>
      </c>
      <c r="F203" s="35">
        <v>234738</v>
      </c>
      <c r="G203" s="13">
        <v>47119</v>
      </c>
      <c r="H203" s="13"/>
      <c r="I203" s="13"/>
      <c r="J203" s="13"/>
      <c r="K203" s="13"/>
      <c r="L203" s="13"/>
      <c r="M203" s="13"/>
      <c r="N203" s="35">
        <v>3329</v>
      </c>
      <c r="O203" s="36">
        <v>219</v>
      </c>
      <c r="P203" s="36">
        <v>0</v>
      </c>
      <c r="Q203" s="36">
        <v>8088</v>
      </c>
      <c r="R203" s="36">
        <v>0</v>
      </c>
      <c r="S203" s="36">
        <v>0</v>
      </c>
      <c r="T203" s="36">
        <v>869</v>
      </c>
      <c r="U203" s="36">
        <v>9829</v>
      </c>
      <c r="V203" s="36">
        <v>0</v>
      </c>
    </row>
    <row r="204" spans="1:22">
      <c r="A204" s="2">
        <v>556</v>
      </c>
      <c r="B204" s="1" t="s">
        <v>187</v>
      </c>
      <c r="C204" s="13">
        <v>11814933</v>
      </c>
      <c r="D204" s="13">
        <v>11425620</v>
      </c>
      <c r="E204" s="13">
        <v>194987</v>
      </c>
      <c r="F204" s="35">
        <v>1838315</v>
      </c>
      <c r="G204" s="13">
        <v>148621</v>
      </c>
      <c r="H204" s="13"/>
      <c r="I204" s="13"/>
      <c r="J204" s="13"/>
      <c r="K204" s="13"/>
      <c r="L204" s="13"/>
      <c r="M204" s="13"/>
      <c r="N204" s="35">
        <v>3095</v>
      </c>
      <c r="O204" s="36">
        <v>31710</v>
      </c>
      <c r="P204" s="36">
        <v>18988</v>
      </c>
      <c r="Q204" s="36">
        <v>7983</v>
      </c>
      <c r="R204" s="36">
        <v>0</v>
      </c>
      <c r="S204" s="36">
        <v>0</v>
      </c>
      <c r="T204" s="36">
        <v>11810</v>
      </c>
      <c r="U204" s="36">
        <v>54854</v>
      </c>
      <c r="V204" s="36">
        <v>0</v>
      </c>
    </row>
    <row r="205" spans="1:22">
      <c r="A205" s="2">
        <v>568</v>
      </c>
      <c r="B205" s="1" t="s">
        <v>432</v>
      </c>
      <c r="C205" s="13">
        <v>1077771</v>
      </c>
      <c r="D205" s="13">
        <v>1231194</v>
      </c>
      <c r="E205" s="13">
        <v>38489</v>
      </c>
      <c r="F205" s="35">
        <v>155311</v>
      </c>
      <c r="G205" s="13">
        <v>31409</v>
      </c>
      <c r="H205" s="13"/>
      <c r="I205" s="13"/>
      <c r="J205" s="13"/>
      <c r="K205" s="13"/>
      <c r="L205" s="13"/>
      <c r="M205" s="13"/>
      <c r="N205" s="35">
        <v>4863</v>
      </c>
      <c r="O205" s="36">
        <v>68343</v>
      </c>
      <c r="P205" s="36">
        <v>7000</v>
      </c>
      <c r="Q205" s="36">
        <v>3076</v>
      </c>
      <c r="R205" s="36">
        <v>0</v>
      </c>
      <c r="S205" s="36">
        <v>0</v>
      </c>
      <c r="T205" s="36">
        <v>4568</v>
      </c>
      <c r="U205" s="36">
        <v>4043</v>
      </c>
      <c r="V205" s="36">
        <v>0</v>
      </c>
    </row>
    <row r="206" spans="1:22">
      <c r="A206" s="2">
        <v>569</v>
      </c>
      <c r="B206" s="1" t="s">
        <v>188</v>
      </c>
      <c r="C206" s="13">
        <v>2568865</v>
      </c>
      <c r="D206" s="13">
        <v>2557502</v>
      </c>
      <c r="E206" s="13">
        <v>31593</v>
      </c>
      <c r="F206" s="35">
        <v>228742</v>
      </c>
      <c r="G206" s="13">
        <v>48483</v>
      </c>
      <c r="H206" s="13"/>
      <c r="I206" s="13"/>
      <c r="J206" s="13"/>
      <c r="K206" s="13"/>
      <c r="L206" s="13"/>
      <c r="M206" s="13"/>
      <c r="N206" s="35">
        <v>4916</v>
      </c>
      <c r="O206" s="36">
        <v>17203</v>
      </c>
      <c r="P206" s="36">
        <v>79041</v>
      </c>
      <c r="Q206" s="36">
        <v>18558</v>
      </c>
      <c r="R206" s="36">
        <v>0</v>
      </c>
      <c r="S206" s="36">
        <v>0</v>
      </c>
      <c r="T206" s="36">
        <v>8727</v>
      </c>
      <c r="U206" s="36">
        <v>19602</v>
      </c>
      <c r="V206" s="36">
        <v>0</v>
      </c>
    </row>
    <row r="207" spans="1:22">
      <c r="A207" s="2">
        <v>575</v>
      </c>
      <c r="B207" s="1" t="s">
        <v>189</v>
      </c>
      <c r="C207" s="13">
        <v>3317576</v>
      </c>
      <c r="D207" s="13">
        <v>3465919</v>
      </c>
      <c r="E207" s="13">
        <v>115467</v>
      </c>
      <c r="F207" s="35">
        <v>331516</v>
      </c>
      <c r="G207" s="13">
        <v>73061</v>
      </c>
      <c r="H207" s="13"/>
      <c r="I207" s="13"/>
      <c r="J207" s="13"/>
      <c r="K207" s="13"/>
      <c r="L207" s="13"/>
      <c r="M207" s="13"/>
      <c r="N207" s="35">
        <v>4947</v>
      </c>
      <c r="O207" s="36">
        <v>32830</v>
      </c>
      <c r="P207" s="36">
        <v>7500</v>
      </c>
      <c r="Q207" s="36">
        <v>24726</v>
      </c>
      <c r="R207" s="36">
        <v>0</v>
      </c>
      <c r="S207" s="36">
        <v>0</v>
      </c>
      <c r="T207" s="36">
        <v>12932</v>
      </c>
      <c r="U207" s="36">
        <v>21307</v>
      </c>
      <c r="V207" s="36">
        <v>0</v>
      </c>
    </row>
    <row r="208" spans="1:22">
      <c r="A208" s="2">
        <v>576</v>
      </c>
      <c r="B208" s="1" t="s">
        <v>190</v>
      </c>
      <c r="C208" s="13">
        <v>1584100</v>
      </c>
      <c r="D208" s="13">
        <v>1997812</v>
      </c>
      <c r="E208" s="13">
        <v>29213</v>
      </c>
      <c r="F208" s="35">
        <v>168360</v>
      </c>
      <c r="G208" s="13">
        <v>34346</v>
      </c>
      <c r="H208" s="13"/>
      <c r="I208" s="13"/>
      <c r="J208" s="13"/>
      <c r="K208" s="13"/>
      <c r="L208" s="13"/>
      <c r="M208" s="13"/>
      <c r="N208" s="35">
        <v>1158</v>
      </c>
      <c r="O208" s="36">
        <v>0</v>
      </c>
      <c r="P208" s="36">
        <v>18500</v>
      </c>
      <c r="Q208" s="36">
        <v>10976</v>
      </c>
      <c r="R208" s="36">
        <v>0</v>
      </c>
      <c r="S208" s="36">
        <v>0</v>
      </c>
      <c r="T208" s="36">
        <v>2726</v>
      </c>
      <c r="U208" s="36">
        <v>7444</v>
      </c>
      <c r="V208" s="36">
        <v>0</v>
      </c>
    </row>
    <row r="209" spans="1:22">
      <c r="A209" s="2">
        <v>579</v>
      </c>
      <c r="B209" s="1" t="s">
        <v>191</v>
      </c>
      <c r="C209" s="13">
        <v>3022480</v>
      </c>
      <c r="D209" s="13">
        <v>3396988</v>
      </c>
      <c r="E209" s="13">
        <v>73231</v>
      </c>
      <c r="F209" s="35">
        <v>249084</v>
      </c>
      <c r="G209" s="13">
        <v>57636</v>
      </c>
      <c r="H209" s="13"/>
      <c r="I209" s="13"/>
      <c r="J209" s="13"/>
      <c r="K209" s="13"/>
      <c r="L209" s="13"/>
      <c r="M209" s="13"/>
      <c r="N209" s="35">
        <v>4608</v>
      </c>
      <c r="O209" s="36">
        <v>32154</v>
      </c>
      <c r="P209" s="36">
        <v>0</v>
      </c>
      <c r="Q209" s="36">
        <v>9560</v>
      </c>
      <c r="R209" s="36">
        <v>0</v>
      </c>
      <c r="S209" s="36">
        <v>0</v>
      </c>
      <c r="T209" s="36">
        <v>11731</v>
      </c>
      <c r="U209" s="36">
        <v>12523</v>
      </c>
      <c r="V209" s="36">
        <v>0</v>
      </c>
    </row>
    <row r="210" spans="1:22">
      <c r="A210" s="2">
        <v>584</v>
      </c>
      <c r="B210" s="1" t="s">
        <v>192</v>
      </c>
      <c r="C210" s="13">
        <v>3104662</v>
      </c>
      <c r="D210" s="13">
        <v>3279139</v>
      </c>
      <c r="E210" s="13">
        <v>93108</v>
      </c>
      <c r="F210" s="35">
        <v>337969</v>
      </c>
      <c r="G210" s="13">
        <v>36899</v>
      </c>
      <c r="H210" s="13"/>
      <c r="I210" s="13"/>
      <c r="J210" s="13"/>
      <c r="K210" s="13"/>
      <c r="L210" s="13"/>
      <c r="M210" s="13"/>
      <c r="N210" s="35">
        <v>7106</v>
      </c>
      <c r="O210" s="36">
        <v>47613</v>
      </c>
      <c r="P210" s="36">
        <v>29531</v>
      </c>
      <c r="Q210" s="36">
        <v>2942</v>
      </c>
      <c r="R210" s="36">
        <v>0</v>
      </c>
      <c r="S210" s="36">
        <v>0</v>
      </c>
      <c r="T210" s="36">
        <v>2444</v>
      </c>
      <c r="U210" s="36">
        <v>2561</v>
      </c>
      <c r="V210" s="36">
        <v>0</v>
      </c>
    </row>
    <row r="211" spans="1:22">
      <c r="A211" s="2">
        <v>585</v>
      </c>
      <c r="B211" s="1" t="s">
        <v>193</v>
      </c>
      <c r="C211" s="13">
        <v>2664330</v>
      </c>
      <c r="D211" s="13">
        <v>2689658</v>
      </c>
      <c r="E211" s="13">
        <v>75154</v>
      </c>
      <c r="F211" s="35">
        <v>326381</v>
      </c>
      <c r="G211" s="13">
        <v>44996</v>
      </c>
      <c r="H211" s="13"/>
      <c r="I211" s="13"/>
      <c r="J211" s="13"/>
      <c r="K211" s="13"/>
      <c r="L211" s="13"/>
      <c r="M211" s="13"/>
      <c r="N211" s="35">
        <v>2272</v>
      </c>
      <c r="O211" s="36">
        <v>17758</v>
      </c>
      <c r="P211" s="36">
        <v>11059</v>
      </c>
      <c r="Q211" s="36">
        <v>4207</v>
      </c>
      <c r="R211" s="36">
        <v>0</v>
      </c>
      <c r="S211" s="36">
        <v>0</v>
      </c>
      <c r="T211" s="36">
        <v>1707</v>
      </c>
      <c r="U211" s="36">
        <v>12118</v>
      </c>
      <c r="V211" s="36">
        <v>0</v>
      </c>
    </row>
    <row r="212" spans="1:22">
      <c r="A212" s="2">
        <v>588</v>
      </c>
      <c r="B212" s="1" t="s">
        <v>194</v>
      </c>
      <c r="C212" s="13">
        <v>778352</v>
      </c>
      <c r="D212" s="13">
        <v>811834</v>
      </c>
      <c r="E212" s="13">
        <v>14685</v>
      </c>
      <c r="F212" s="35">
        <v>102048</v>
      </c>
      <c r="G212" s="13">
        <v>15201</v>
      </c>
      <c r="H212" s="13"/>
      <c r="I212" s="13"/>
      <c r="J212" s="13"/>
      <c r="K212" s="13"/>
      <c r="L212" s="13"/>
      <c r="M212" s="13"/>
      <c r="N212" s="35">
        <v>536</v>
      </c>
      <c r="O212" s="36">
        <v>3732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</row>
    <row r="213" spans="1:22">
      <c r="A213" s="2">
        <v>589</v>
      </c>
      <c r="B213" s="1" t="s">
        <v>195</v>
      </c>
      <c r="C213" s="13">
        <v>1058714</v>
      </c>
      <c r="D213" s="13">
        <v>1247928</v>
      </c>
      <c r="E213" s="13">
        <v>40844</v>
      </c>
      <c r="F213" s="35">
        <v>84062</v>
      </c>
      <c r="G213" s="13">
        <v>22325</v>
      </c>
      <c r="H213" s="13"/>
      <c r="I213" s="13"/>
      <c r="J213" s="13"/>
      <c r="K213" s="13"/>
      <c r="L213" s="13"/>
      <c r="M213" s="13"/>
      <c r="N213" s="35">
        <v>0</v>
      </c>
      <c r="O213" s="36">
        <v>14794</v>
      </c>
      <c r="P213" s="36">
        <v>0</v>
      </c>
      <c r="Q213" s="36">
        <v>0</v>
      </c>
      <c r="R213" s="36">
        <v>0</v>
      </c>
      <c r="S213" s="36">
        <v>0</v>
      </c>
      <c r="T213" s="36">
        <v>109</v>
      </c>
      <c r="U213" s="36">
        <v>0</v>
      </c>
      <c r="V213" s="36">
        <v>0</v>
      </c>
    </row>
    <row r="214" spans="1:22">
      <c r="A214" s="2">
        <v>590</v>
      </c>
      <c r="B214" s="1" t="s">
        <v>196</v>
      </c>
      <c r="C214" s="13">
        <v>6070805</v>
      </c>
      <c r="D214" s="13">
        <v>6772148</v>
      </c>
      <c r="E214" s="13">
        <v>244387</v>
      </c>
      <c r="F214" s="35">
        <v>698534</v>
      </c>
      <c r="G214" s="13">
        <v>54209</v>
      </c>
      <c r="H214" s="13"/>
      <c r="I214" s="13"/>
      <c r="J214" s="13"/>
      <c r="K214" s="13"/>
      <c r="L214" s="13"/>
      <c r="M214" s="13"/>
      <c r="N214" s="35">
        <v>3268</v>
      </c>
      <c r="O214" s="36">
        <v>62897</v>
      </c>
      <c r="P214" s="36">
        <v>9541</v>
      </c>
      <c r="Q214" s="36">
        <v>5884</v>
      </c>
      <c r="R214" s="36">
        <v>0</v>
      </c>
      <c r="S214" s="36">
        <v>0</v>
      </c>
      <c r="T214" s="36">
        <v>1932</v>
      </c>
      <c r="U214" s="36">
        <v>33118</v>
      </c>
      <c r="V214" s="36">
        <v>0</v>
      </c>
    </row>
    <row r="215" spans="1:22">
      <c r="A215" s="2">
        <v>597</v>
      </c>
      <c r="B215" s="1" t="s">
        <v>197</v>
      </c>
      <c r="C215" s="13">
        <v>10552006</v>
      </c>
      <c r="D215" s="13">
        <v>9465564</v>
      </c>
      <c r="E215" s="13">
        <v>120328</v>
      </c>
      <c r="F215" s="35">
        <v>1109033</v>
      </c>
      <c r="G215" s="13">
        <v>104021</v>
      </c>
      <c r="H215" s="13"/>
      <c r="I215" s="13"/>
      <c r="J215" s="13"/>
      <c r="K215" s="13"/>
      <c r="L215" s="13"/>
      <c r="M215" s="13"/>
      <c r="N215" s="35">
        <v>20454</v>
      </c>
      <c r="O215" s="36">
        <v>55696</v>
      </c>
      <c r="P215" s="36">
        <v>65000</v>
      </c>
      <c r="Q215" s="36">
        <v>23576</v>
      </c>
      <c r="R215" s="36">
        <v>0</v>
      </c>
      <c r="S215" s="36">
        <v>0</v>
      </c>
      <c r="T215" s="36">
        <v>996</v>
      </c>
      <c r="U215" s="36">
        <v>57497</v>
      </c>
      <c r="V215" s="36">
        <v>0</v>
      </c>
    </row>
    <row r="216" spans="1:22">
      <c r="A216" s="2">
        <v>599</v>
      </c>
      <c r="B216" s="1" t="s">
        <v>198</v>
      </c>
      <c r="C216" s="13">
        <v>556661312</v>
      </c>
      <c r="D216" s="13">
        <v>593133810</v>
      </c>
      <c r="E216" s="13">
        <v>13323711</v>
      </c>
      <c r="F216" s="35">
        <v>76829160</v>
      </c>
      <c r="G216" s="13">
        <v>3611599</v>
      </c>
      <c r="H216" s="13"/>
      <c r="I216" s="13"/>
      <c r="J216" s="13"/>
      <c r="K216" s="13"/>
      <c r="L216" s="13"/>
      <c r="M216" s="13"/>
      <c r="N216" s="35">
        <v>149310</v>
      </c>
      <c r="O216" s="36">
        <v>1514476</v>
      </c>
      <c r="P216" s="36">
        <v>350731</v>
      </c>
      <c r="Q216" s="36">
        <v>154144</v>
      </c>
      <c r="R216" s="36">
        <v>28992</v>
      </c>
      <c r="S216" s="36">
        <v>0</v>
      </c>
      <c r="T216" s="36">
        <v>537537</v>
      </c>
      <c r="U216" s="36">
        <v>601313</v>
      </c>
      <c r="V216" s="36">
        <v>63568</v>
      </c>
    </row>
    <row r="217" spans="1:22">
      <c r="A217" s="2">
        <v>603</v>
      </c>
      <c r="B217" s="1" t="s">
        <v>199</v>
      </c>
      <c r="C217" s="13">
        <v>19259052</v>
      </c>
      <c r="D217" s="13">
        <v>19139141</v>
      </c>
      <c r="E217" s="13">
        <v>416700</v>
      </c>
      <c r="F217" s="35">
        <v>2547380</v>
      </c>
      <c r="G217" s="13">
        <v>247131</v>
      </c>
      <c r="H217" s="13"/>
      <c r="I217" s="13"/>
      <c r="J217" s="13"/>
      <c r="K217" s="13"/>
      <c r="L217" s="13"/>
      <c r="M217" s="13"/>
      <c r="N217" s="35">
        <v>21479</v>
      </c>
      <c r="O217" s="36">
        <v>112232</v>
      </c>
      <c r="P217" s="36">
        <v>34000</v>
      </c>
      <c r="Q217" s="36">
        <v>62941</v>
      </c>
      <c r="R217" s="36">
        <v>0</v>
      </c>
      <c r="S217" s="36">
        <v>0</v>
      </c>
      <c r="T217" s="36">
        <v>23019</v>
      </c>
      <c r="U217" s="36">
        <v>84740</v>
      </c>
      <c r="V217" s="36">
        <v>0</v>
      </c>
    </row>
    <row r="218" spans="1:22">
      <c r="A218" s="2">
        <v>606</v>
      </c>
      <c r="B218" s="1" t="s">
        <v>200</v>
      </c>
      <c r="C218" s="13">
        <v>42947452</v>
      </c>
      <c r="D218" s="13">
        <v>38228625</v>
      </c>
      <c r="E218" s="13">
        <v>1007607</v>
      </c>
      <c r="F218" s="35">
        <v>5470364</v>
      </c>
      <c r="G218" s="13">
        <v>377630</v>
      </c>
      <c r="H218" s="13"/>
      <c r="I218" s="13"/>
      <c r="J218" s="13"/>
      <c r="K218" s="13"/>
      <c r="L218" s="13"/>
      <c r="M218" s="13"/>
      <c r="N218" s="35">
        <v>20552</v>
      </c>
      <c r="O218" s="36">
        <v>60731</v>
      </c>
      <c r="P218" s="36">
        <v>9700</v>
      </c>
      <c r="Q218" s="36">
        <v>26496</v>
      </c>
      <c r="R218" s="36">
        <v>0</v>
      </c>
      <c r="S218" s="36">
        <v>0</v>
      </c>
      <c r="T218" s="36">
        <v>15274</v>
      </c>
      <c r="U218" s="36">
        <v>14683</v>
      </c>
      <c r="V218" s="36">
        <v>0</v>
      </c>
    </row>
    <row r="219" spans="1:22">
      <c r="A219" s="2">
        <v>608</v>
      </c>
      <c r="B219" s="1" t="s">
        <v>433</v>
      </c>
      <c r="C219" s="13">
        <v>2906916</v>
      </c>
      <c r="D219" s="13">
        <v>2972508</v>
      </c>
      <c r="E219" s="13">
        <v>156873</v>
      </c>
      <c r="F219" s="35">
        <v>243121</v>
      </c>
      <c r="G219" s="13">
        <v>28527</v>
      </c>
      <c r="H219" s="13"/>
      <c r="I219" s="13"/>
      <c r="J219" s="13"/>
      <c r="K219" s="13"/>
      <c r="L219" s="13"/>
      <c r="M219" s="13"/>
      <c r="N219" s="35">
        <v>5905</v>
      </c>
      <c r="O219" s="36">
        <v>53209</v>
      </c>
      <c r="P219" s="36">
        <v>33827</v>
      </c>
      <c r="Q219" s="36">
        <v>21888</v>
      </c>
      <c r="R219" s="36">
        <v>0</v>
      </c>
      <c r="S219" s="36">
        <v>0</v>
      </c>
      <c r="T219" s="36">
        <v>12357</v>
      </c>
      <c r="U219" s="36">
        <v>7177</v>
      </c>
      <c r="V219" s="36">
        <v>0</v>
      </c>
    </row>
    <row r="220" spans="1:22">
      <c r="A220" s="2">
        <v>610</v>
      </c>
      <c r="B220" s="1" t="s">
        <v>201</v>
      </c>
      <c r="C220" s="13">
        <v>4725163</v>
      </c>
      <c r="D220" s="13">
        <v>5496850</v>
      </c>
      <c r="E220" s="13">
        <v>136784</v>
      </c>
      <c r="F220" s="35">
        <v>494209</v>
      </c>
      <c r="G220" s="13">
        <v>70991</v>
      </c>
      <c r="H220" s="13"/>
      <c r="I220" s="13"/>
      <c r="J220" s="13"/>
      <c r="K220" s="13"/>
      <c r="L220" s="13"/>
      <c r="M220" s="13"/>
      <c r="N220" s="35">
        <v>1495</v>
      </c>
      <c r="O220" s="36">
        <v>28809</v>
      </c>
      <c r="P220" s="36">
        <v>22500</v>
      </c>
      <c r="Q220" s="36">
        <v>4620</v>
      </c>
      <c r="R220" s="36">
        <v>0</v>
      </c>
      <c r="S220" s="36">
        <v>0</v>
      </c>
      <c r="T220" s="36">
        <v>588</v>
      </c>
      <c r="U220" s="36">
        <v>53250</v>
      </c>
      <c r="V220" s="36">
        <v>0</v>
      </c>
    </row>
    <row r="221" spans="1:22">
      <c r="A221" s="2">
        <v>611</v>
      </c>
      <c r="B221" s="1" t="s">
        <v>202</v>
      </c>
      <c r="C221" s="13">
        <v>1006417</v>
      </c>
      <c r="D221" s="13">
        <v>977198</v>
      </c>
      <c r="E221" s="13">
        <v>9843</v>
      </c>
      <c r="F221" s="35">
        <v>138427</v>
      </c>
      <c r="G221" s="13">
        <v>19157</v>
      </c>
      <c r="H221" s="13"/>
      <c r="I221" s="13"/>
      <c r="J221" s="13"/>
      <c r="K221" s="13"/>
      <c r="L221" s="13"/>
      <c r="M221" s="13"/>
      <c r="N221" s="35">
        <v>803</v>
      </c>
      <c r="O221" s="36">
        <v>26203</v>
      </c>
      <c r="P221" s="36">
        <v>9456</v>
      </c>
      <c r="Q221" s="36">
        <v>2103</v>
      </c>
      <c r="R221" s="36">
        <v>0</v>
      </c>
      <c r="S221" s="36">
        <v>0</v>
      </c>
      <c r="T221" s="36">
        <v>1528</v>
      </c>
      <c r="U221" s="36">
        <v>1486</v>
      </c>
      <c r="V221" s="36">
        <v>0</v>
      </c>
    </row>
    <row r="222" spans="1:22">
      <c r="A222" s="2">
        <v>612</v>
      </c>
      <c r="B222" s="1" t="s">
        <v>434</v>
      </c>
      <c r="C222" s="13">
        <v>31973373</v>
      </c>
      <c r="D222" s="13">
        <v>30504776</v>
      </c>
      <c r="E222" s="13">
        <v>1015853</v>
      </c>
      <c r="F222" s="35">
        <v>3448323</v>
      </c>
      <c r="G222" s="13">
        <v>254517</v>
      </c>
      <c r="H222" s="13"/>
      <c r="I222" s="13"/>
      <c r="J222" s="13"/>
      <c r="K222" s="13"/>
      <c r="L222" s="13"/>
      <c r="M222" s="13"/>
      <c r="N222" s="35">
        <v>22031</v>
      </c>
      <c r="O222" s="36">
        <v>133526</v>
      </c>
      <c r="P222" s="36">
        <v>10000</v>
      </c>
      <c r="Q222" s="36">
        <v>26284</v>
      </c>
      <c r="R222" s="36">
        <v>0</v>
      </c>
      <c r="S222" s="36">
        <v>0</v>
      </c>
      <c r="T222" s="36">
        <v>16886</v>
      </c>
      <c r="U222" s="36">
        <v>42350</v>
      </c>
      <c r="V222" s="36">
        <v>0</v>
      </c>
    </row>
    <row r="223" spans="1:22">
      <c r="A223" s="2">
        <v>613</v>
      </c>
      <c r="B223" s="1" t="s">
        <v>203</v>
      </c>
      <c r="C223" s="13">
        <v>3932255</v>
      </c>
      <c r="D223" s="13">
        <v>4042247</v>
      </c>
      <c r="E223" s="13">
        <v>40499</v>
      </c>
      <c r="F223" s="35">
        <v>354763</v>
      </c>
      <c r="G223" s="13">
        <v>47903</v>
      </c>
      <c r="H223" s="13"/>
      <c r="I223" s="13"/>
      <c r="J223" s="13"/>
      <c r="K223" s="13"/>
      <c r="L223" s="13"/>
      <c r="M223" s="13"/>
      <c r="N223" s="35">
        <v>680</v>
      </c>
      <c r="O223" s="36">
        <v>17184</v>
      </c>
      <c r="P223" s="36">
        <v>0</v>
      </c>
      <c r="Q223" s="36">
        <v>9291</v>
      </c>
      <c r="R223" s="36">
        <v>0</v>
      </c>
      <c r="S223" s="36">
        <v>0</v>
      </c>
      <c r="T223" s="36">
        <v>2150</v>
      </c>
      <c r="U223" s="36">
        <v>8083</v>
      </c>
      <c r="V223" s="36">
        <v>0</v>
      </c>
    </row>
    <row r="224" spans="1:22">
      <c r="A224" s="2">
        <v>614</v>
      </c>
      <c r="B224" s="1" t="s">
        <v>204</v>
      </c>
      <c r="C224" s="13">
        <v>1128725</v>
      </c>
      <c r="D224" s="13">
        <v>1403768</v>
      </c>
      <c r="E224" s="13">
        <v>10974</v>
      </c>
      <c r="F224" s="35">
        <v>145671</v>
      </c>
      <c r="G224" s="13">
        <v>29875</v>
      </c>
      <c r="H224" s="13"/>
      <c r="I224" s="13"/>
      <c r="J224" s="13"/>
      <c r="K224" s="13"/>
      <c r="L224" s="13"/>
      <c r="M224" s="13"/>
      <c r="N224" s="35">
        <v>901</v>
      </c>
      <c r="O224" s="36">
        <v>0</v>
      </c>
      <c r="P224" s="36">
        <v>0</v>
      </c>
      <c r="Q224" s="36">
        <v>5023</v>
      </c>
      <c r="R224" s="36">
        <v>0</v>
      </c>
      <c r="S224" s="36">
        <v>0</v>
      </c>
      <c r="T224" s="36">
        <v>0</v>
      </c>
      <c r="U224" s="36">
        <v>2179</v>
      </c>
      <c r="V224" s="36">
        <v>0</v>
      </c>
    </row>
    <row r="225" spans="1:22">
      <c r="A225" s="2">
        <v>617</v>
      </c>
      <c r="B225" s="1" t="s">
        <v>205</v>
      </c>
      <c r="C225" s="13">
        <v>957733</v>
      </c>
      <c r="D225" s="13">
        <v>892948</v>
      </c>
      <c r="E225" s="13">
        <v>8305</v>
      </c>
      <c r="F225" s="35">
        <v>105108</v>
      </c>
      <c r="G225" s="13">
        <v>13629</v>
      </c>
      <c r="H225" s="13"/>
      <c r="I225" s="13"/>
      <c r="J225" s="13"/>
      <c r="K225" s="13"/>
      <c r="L225" s="13"/>
      <c r="M225" s="13"/>
      <c r="N225" s="35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46965</v>
      </c>
      <c r="V225" s="36">
        <v>0</v>
      </c>
    </row>
    <row r="226" spans="1:22">
      <c r="A226" s="2">
        <v>620</v>
      </c>
      <c r="B226" s="1" t="s">
        <v>206</v>
      </c>
      <c r="C226" s="13">
        <v>3020920</v>
      </c>
      <c r="D226" s="13">
        <v>3470509</v>
      </c>
      <c r="E226" s="13">
        <v>60624</v>
      </c>
      <c r="F226" s="35">
        <v>267747</v>
      </c>
      <c r="G226" s="13">
        <v>36906</v>
      </c>
      <c r="H226" s="13"/>
      <c r="I226" s="13"/>
      <c r="J226" s="13"/>
      <c r="K226" s="13"/>
      <c r="L226" s="13"/>
      <c r="M226" s="13"/>
      <c r="N226" s="35">
        <v>2729</v>
      </c>
      <c r="O226" s="36">
        <v>21729</v>
      </c>
      <c r="P226" s="36">
        <v>14000</v>
      </c>
      <c r="Q226" s="36">
        <v>3810</v>
      </c>
      <c r="R226" s="36">
        <v>0</v>
      </c>
      <c r="S226" s="36">
        <v>0</v>
      </c>
      <c r="T226" s="36">
        <v>998</v>
      </c>
      <c r="U226" s="36">
        <v>486</v>
      </c>
      <c r="V226" s="36">
        <v>0</v>
      </c>
    </row>
    <row r="227" spans="1:22">
      <c r="A227" s="2">
        <v>622</v>
      </c>
      <c r="B227" s="1" t="s">
        <v>207</v>
      </c>
      <c r="C227" s="13">
        <v>34866585</v>
      </c>
      <c r="D227" s="13">
        <v>32817468</v>
      </c>
      <c r="E227" s="13">
        <v>597214</v>
      </c>
      <c r="F227" s="35">
        <v>4340809</v>
      </c>
      <c r="G227" s="13">
        <v>238971</v>
      </c>
      <c r="H227" s="13"/>
      <c r="I227" s="13"/>
      <c r="J227" s="13"/>
      <c r="K227" s="13"/>
      <c r="L227" s="13"/>
      <c r="M227" s="13"/>
      <c r="N227" s="35">
        <v>10738</v>
      </c>
      <c r="O227" s="36">
        <v>55998</v>
      </c>
      <c r="P227" s="36">
        <v>0</v>
      </c>
      <c r="Q227" s="36">
        <v>14797</v>
      </c>
      <c r="R227" s="36">
        <v>0</v>
      </c>
      <c r="S227" s="36">
        <v>0</v>
      </c>
      <c r="T227" s="36">
        <v>25324</v>
      </c>
      <c r="U227" s="36">
        <v>41307</v>
      </c>
      <c r="V227" s="36">
        <v>0</v>
      </c>
    </row>
    <row r="228" spans="1:22">
      <c r="A228" s="2">
        <v>623</v>
      </c>
      <c r="B228" s="1" t="s">
        <v>435</v>
      </c>
      <c r="C228" s="13">
        <v>871105</v>
      </c>
      <c r="D228" s="13">
        <v>1078166</v>
      </c>
      <c r="E228" s="13">
        <v>42792</v>
      </c>
      <c r="F228" s="35">
        <v>84486</v>
      </c>
      <c r="G228" s="13">
        <v>17724</v>
      </c>
      <c r="H228" s="13"/>
      <c r="I228" s="13"/>
      <c r="J228" s="13"/>
      <c r="K228" s="13"/>
      <c r="L228" s="13"/>
      <c r="M228" s="13"/>
      <c r="N228" s="35">
        <v>2259</v>
      </c>
      <c r="O228" s="36">
        <v>0</v>
      </c>
      <c r="P228" s="36">
        <v>0</v>
      </c>
      <c r="Q228" s="36">
        <v>8026</v>
      </c>
      <c r="R228" s="36">
        <v>0</v>
      </c>
      <c r="S228" s="36">
        <v>0</v>
      </c>
      <c r="T228" s="36">
        <v>0</v>
      </c>
      <c r="U228" s="36">
        <v>10592</v>
      </c>
      <c r="V228" s="36">
        <v>0</v>
      </c>
    </row>
    <row r="229" spans="1:22">
      <c r="A229" s="2">
        <v>626</v>
      </c>
      <c r="B229" s="1" t="s">
        <v>208</v>
      </c>
      <c r="C229" s="13">
        <v>3775678</v>
      </c>
      <c r="D229" s="13">
        <v>4637414</v>
      </c>
      <c r="E229" s="13">
        <v>51161</v>
      </c>
      <c r="F229" s="35">
        <v>322929</v>
      </c>
      <c r="G229" s="13">
        <v>52987</v>
      </c>
      <c r="H229" s="13"/>
      <c r="I229" s="13"/>
      <c r="J229" s="13"/>
      <c r="K229" s="13"/>
      <c r="L229" s="13"/>
      <c r="M229" s="13"/>
      <c r="N229" s="35">
        <v>2992</v>
      </c>
      <c r="O229" s="36">
        <v>86849</v>
      </c>
      <c r="P229" s="36">
        <v>2500</v>
      </c>
      <c r="Q229" s="36">
        <v>23685</v>
      </c>
      <c r="R229" s="36">
        <v>0</v>
      </c>
      <c r="S229" s="36">
        <v>0</v>
      </c>
      <c r="T229" s="36">
        <v>7968</v>
      </c>
      <c r="U229" s="36">
        <v>0</v>
      </c>
      <c r="V229" s="36">
        <v>0</v>
      </c>
    </row>
    <row r="230" spans="1:22">
      <c r="A230" s="2">
        <v>627</v>
      </c>
      <c r="B230" s="1" t="s">
        <v>209</v>
      </c>
      <c r="C230" s="13">
        <v>3057010</v>
      </c>
      <c r="D230" s="13">
        <v>3877221</v>
      </c>
      <c r="E230" s="13">
        <v>153833</v>
      </c>
      <c r="F230" s="35">
        <v>332179</v>
      </c>
      <c r="G230" s="13">
        <v>75620</v>
      </c>
      <c r="H230" s="13"/>
      <c r="I230" s="13"/>
      <c r="J230" s="13"/>
      <c r="K230" s="13"/>
      <c r="L230" s="13"/>
      <c r="M230" s="13"/>
      <c r="N230" s="35">
        <v>1156</v>
      </c>
      <c r="O230" s="36">
        <v>0</v>
      </c>
      <c r="P230" s="36">
        <v>0</v>
      </c>
      <c r="Q230" s="36">
        <v>13056</v>
      </c>
      <c r="R230" s="36">
        <v>0</v>
      </c>
      <c r="S230" s="36">
        <v>0</v>
      </c>
      <c r="T230" s="36">
        <v>0</v>
      </c>
      <c r="U230" s="36">
        <v>93000</v>
      </c>
      <c r="V230" s="36">
        <v>0</v>
      </c>
    </row>
    <row r="231" spans="1:22">
      <c r="A231" s="2">
        <v>629</v>
      </c>
      <c r="B231" s="1" t="s">
        <v>210</v>
      </c>
      <c r="C231" s="13">
        <v>4411369</v>
      </c>
      <c r="D231" s="13">
        <v>5175014</v>
      </c>
      <c r="E231" s="13">
        <v>105126</v>
      </c>
      <c r="F231" s="35">
        <v>610483</v>
      </c>
      <c r="G231" s="13">
        <v>44210</v>
      </c>
      <c r="H231" s="13"/>
      <c r="I231" s="13"/>
      <c r="J231" s="13"/>
      <c r="K231" s="13"/>
      <c r="L231" s="13"/>
      <c r="M231" s="13"/>
      <c r="N231" s="35">
        <v>12902</v>
      </c>
      <c r="O231" s="36">
        <v>144616</v>
      </c>
      <c r="P231" s="36">
        <v>5800</v>
      </c>
      <c r="Q231" s="36">
        <v>30621</v>
      </c>
      <c r="R231" s="36">
        <v>0</v>
      </c>
      <c r="S231" s="36">
        <v>0</v>
      </c>
      <c r="T231" s="36">
        <v>99929</v>
      </c>
      <c r="U231" s="36">
        <v>21009</v>
      </c>
      <c r="V231" s="36">
        <v>0</v>
      </c>
    </row>
    <row r="232" spans="1:22">
      <c r="A232" s="2">
        <v>632</v>
      </c>
      <c r="B232" s="1" t="s">
        <v>211</v>
      </c>
      <c r="C232" s="13">
        <v>6722501</v>
      </c>
      <c r="D232" s="13">
        <v>7093392</v>
      </c>
      <c r="E232" s="13">
        <v>247604</v>
      </c>
      <c r="F232" s="35">
        <v>638749</v>
      </c>
      <c r="G232" s="13">
        <v>81902</v>
      </c>
      <c r="H232" s="13"/>
      <c r="I232" s="13"/>
      <c r="J232" s="13"/>
      <c r="K232" s="13"/>
      <c r="L232" s="13"/>
      <c r="M232" s="13"/>
      <c r="N232" s="35">
        <v>22666</v>
      </c>
      <c r="O232" s="36">
        <v>123249</v>
      </c>
      <c r="P232" s="36">
        <v>91360</v>
      </c>
      <c r="Q232" s="36">
        <v>25274</v>
      </c>
      <c r="R232" s="36">
        <v>0</v>
      </c>
      <c r="S232" s="36">
        <v>0</v>
      </c>
      <c r="T232" s="36">
        <v>4509</v>
      </c>
      <c r="U232" s="36">
        <v>11882</v>
      </c>
      <c r="V232" s="36">
        <v>0</v>
      </c>
    </row>
    <row r="233" spans="1:22">
      <c r="A233" s="2">
        <v>637</v>
      </c>
      <c r="B233" s="1" t="s">
        <v>212</v>
      </c>
      <c r="C233" s="13">
        <v>45304465</v>
      </c>
      <c r="D233" s="13">
        <v>44733917</v>
      </c>
      <c r="E233" s="13">
        <v>239802</v>
      </c>
      <c r="F233" s="35">
        <v>5595735</v>
      </c>
      <c r="G233" s="13">
        <v>451810</v>
      </c>
      <c r="H233" s="13"/>
      <c r="I233" s="13"/>
      <c r="J233" s="13"/>
      <c r="K233" s="13"/>
      <c r="L233" s="13"/>
      <c r="M233" s="13"/>
      <c r="N233" s="35">
        <v>11548</v>
      </c>
      <c r="O233" s="36">
        <v>66659</v>
      </c>
      <c r="P233" s="36">
        <v>118200</v>
      </c>
      <c r="Q233" s="36">
        <v>74671</v>
      </c>
      <c r="R233" s="36">
        <v>0</v>
      </c>
      <c r="S233" s="36">
        <v>0</v>
      </c>
      <c r="T233" s="36">
        <v>0</v>
      </c>
      <c r="U233" s="36">
        <v>6212</v>
      </c>
      <c r="V233" s="36">
        <v>0</v>
      </c>
    </row>
    <row r="234" spans="1:22">
      <c r="A234" s="2">
        <v>638</v>
      </c>
      <c r="B234" s="1" t="s">
        <v>213</v>
      </c>
      <c r="C234" s="13">
        <v>782836</v>
      </c>
      <c r="D234" s="13">
        <v>932192</v>
      </c>
      <c r="E234" s="13">
        <v>6569</v>
      </c>
      <c r="F234" s="35">
        <v>72256</v>
      </c>
      <c r="G234" s="13">
        <v>16736</v>
      </c>
      <c r="H234" s="13"/>
      <c r="I234" s="13"/>
      <c r="J234" s="13"/>
      <c r="K234" s="13"/>
      <c r="L234" s="13"/>
      <c r="M234" s="13"/>
      <c r="N234" s="35">
        <v>2790</v>
      </c>
      <c r="O234" s="36">
        <v>0</v>
      </c>
      <c r="P234" s="36">
        <v>0</v>
      </c>
      <c r="Q234" s="36">
        <v>3188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</row>
    <row r="235" spans="1:22">
      <c r="A235" s="2">
        <v>642</v>
      </c>
      <c r="B235" s="1" t="s">
        <v>214</v>
      </c>
      <c r="C235" s="13">
        <v>13214286</v>
      </c>
      <c r="D235" s="13">
        <v>13872411</v>
      </c>
      <c r="E235" s="13">
        <v>381328</v>
      </c>
      <c r="F235" s="35">
        <v>1576593</v>
      </c>
      <c r="G235" s="13">
        <v>108853</v>
      </c>
      <c r="H235" s="13"/>
      <c r="I235" s="13"/>
      <c r="J235" s="13"/>
      <c r="K235" s="13"/>
      <c r="L235" s="13"/>
      <c r="M235" s="13"/>
      <c r="N235" s="35">
        <v>3155</v>
      </c>
      <c r="O235" s="36">
        <v>48255</v>
      </c>
      <c r="P235" s="36">
        <v>0</v>
      </c>
      <c r="Q235" s="36">
        <v>8826</v>
      </c>
      <c r="R235" s="36">
        <v>0</v>
      </c>
      <c r="S235" s="36">
        <v>0</v>
      </c>
      <c r="T235" s="36">
        <v>1848</v>
      </c>
      <c r="U235" s="36">
        <v>23927</v>
      </c>
      <c r="V235" s="36">
        <v>0</v>
      </c>
    </row>
    <row r="236" spans="1:22">
      <c r="A236" s="2">
        <v>643</v>
      </c>
      <c r="B236" s="1" t="s">
        <v>436</v>
      </c>
      <c r="C236" s="13">
        <v>2300879</v>
      </c>
      <c r="D236" s="13">
        <v>2575123</v>
      </c>
      <c r="E236" s="13">
        <v>57833</v>
      </c>
      <c r="F236" s="35">
        <v>222379</v>
      </c>
      <c r="G236" s="13">
        <v>23209</v>
      </c>
      <c r="H236" s="13"/>
      <c r="I236" s="13"/>
      <c r="J236" s="13"/>
      <c r="K236" s="13"/>
      <c r="L236" s="13"/>
      <c r="M236" s="13"/>
      <c r="N236" s="35">
        <v>5867</v>
      </c>
      <c r="O236" s="36">
        <v>0</v>
      </c>
      <c r="P236" s="36">
        <v>12000</v>
      </c>
      <c r="Q236" s="36">
        <v>5084</v>
      </c>
      <c r="R236" s="36">
        <v>0</v>
      </c>
      <c r="S236" s="36">
        <v>0</v>
      </c>
      <c r="T236" s="36">
        <v>0</v>
      </c>
      <c r="U236" s="36">
        <v>14564</v>
      </c>
      <c r="V236" s="36">
        <v>0</v>
      </c>
    </row>
    <row r="237" spans="1:22">
      <c r="A237" s="2">
        <v>644</v>
      </c>
      <c r="B237" s="1" t="s">
        <v>437</v>
      </c>
      <c r="C237" s="13">
        <v>780768</v>
      </c>
      <c r="D237" s="13">
        <v>1016141</v>
      </c>
      <c r="E237" s="13">
        <v>23927</v>
      </c>
      <c r="F237" s="35">
        <v>82399</v>
      </c>
      <c r="G237" s="13">
        <v>19869</v>
      </c>
      <c r="H237" s="13"/>
      <c r="I237" s="13"/>
      <c r="J237" s="13"/>
      <c r="K237" s="13"/>
      <c r="L237" s="13"/>
      <c r="M237" s="13"/>
      <c r="N237" s="35">
        <v>9758</v>
      </c>
      <c r="O237" s="36">
        <v>0</v>
      </c>
      <c r="P237" s="36">
        <v>14000</v>
      </c>
      <c r="Q237" s="36">
        <v>7499</v>
      </c>
      <c r="R237" s="36">
        <v>0</v>
      </c>
      <c r="S237" s="36">
        <v>0</v>
      </c>
      <c r="T237" s="36">
        <v>0</v>
      </c>
      <c r="U237" s="36">
        <v>17028</v>
      </c>
      <c r="V237" s="36">
        <v>0</v>
      </c>
    </row>
    <row r="238" spans="1:22">
      <c r="A238" s="2">
        <v>654</v>
      </c>
      <c r="B238" s="1" t="s">
        <v>215</v>
      </c>
      <c r="C238" s="13">
        <v>2658105</v>
      </c>
      <c r="D238" s="13">
        <v>2819966</v>
      </c>
      <c r="E238" s="13">
        <v>72809</v>
      </c>
      <c r="F238" s="35">
        <v>317425</v>
      </c>
      <c r="G238" s="13">
        <v>48646</v>
      </c>
      <c r="H238" s="13"/>
      <c r="I238" s="13"/>
      <c r="J238" s="13"/>
      <c r="K238" s="13"/>
      <c r="L238" s="13"/>
      <c r="M238" s="13"/>
      <c r="N238" s="35">
        <v>10906</v>
      </c>
      <c r="O238" s="36">
        <v>21928</v>
      </c>
      <c r="P238" s="36">
        <v>68884</v>
      </c>
      <c r="Q238" s="36">
        <v>5277</v>
      </c>
      <c r="R238" s="36">
        <v>0</v>
      </c>
      <c r="S238" s="36">
        <v>0</v>
      </c>
      <c r="T238" s="36">
        <v>0</v>
      </c>
      <c r="U238" s="36">
        <v>142401</v>
      </c>
      <c r="V238" s="36">
        <v>0</v>
      </c>
    </row>
    <row r="239" spans="1:22">
      <c r="A239" s="2">
        <v>664</v>
      </c>
      <c r="B239" s="1" t="s">
        <v>216</v>
      </c>
      <c r="C239" s="13">
        <v>10160845</v>
      </c>
      <c r="D239" s="13">
        <v>8504830</v>
      </c>
      <c r="E239" s="13">
        <v>0</v>
      </c>
      <c r="F239" s="35">
        <v>1233200</v>
      </c>
      <c r="G239" s="13">
        <v>74617</v>
      </c>
      <c r="H239" s="13"/>
      <c r="I239" s="13"/>
      <c r="J239" s="13"/>
      <c r="K239" s="13"/>
      <c r="L239" s="13"/>
      <c r="M239" s="13"/>
      <c r="N239" s="35">
        <v>24367</v>
      </c>
      <c r="O239" s="36">
        <v>81342</v>
      </c>
      <c r="P239" s="36">
        <v>0</v>
      </c>
      <c r="Q239" s="36">
        <v>54134</v>
      </c>
      <c r="R239" s="36">
        <v>0</v>
      </c>
      <c r="S239" s="36">
        <v>0</v>
      </c>
      <c r="T239" s="36">
        <v>10739</v>
      </c>
      <c r="U239" s="36">
        <v>119653</v>
      </c>
      <c r="V239" s="36">
        <v>0</v>
      </c>
    </row>
    <row r="240" spans="1:22">
      <c r="A240" s="2">
        <v>668</v>
      </c>
      <c r="B240" s="1" t="s">
        <v>217</v>
      </c>
      <c r="C240" s="13">
        <v>2376794</v>
      </c>
      <c r="D240" s="13">
        <v>3089931</v>
      </c>
      <c r="E240" s="13">
        <v>47618</v>
      </c>
      <c r="F240" s="35">
        <v>202820</v>
      </c>
      <c r="G240" s="13">
        <v>21716</v>
      </c>
      <c r="H240" s="13"/>
      <c r="I240" s="13"/>
      <c r="J240" s="13"/>
      <c r="K240" s="13"/>
      <c r="L240" s="13"/>
      <c r="M240" s="13"/>
      <c r="N240" s="35">
        <v>5856</v>
      </c>
      <c r="O240" s="36">
        <v>60989</v>
      </c>
      <c r="P240" s="36">
        <v>15553</v>
      </c>
      <c r="Q240" s="36">
        <v>28783</v>
      </c>
      <c r="R240" s="36">
        <v>0</v>
      </c>
      <c r="S240" s="36">
        <v>0</v>
      </c>
      <c r="T240" s="36">
        <v>9049</v>
      </c>
      <c r="U240" s="36">
        <v>210650</v>
      </c>
      <c r="V240" s="36">
        <v>0</v>
      </c>
    </row>
    <row r="241" spans="1:22">
      <c r="A241" s="2">
        <v>677</v>
      </c>
      <c r="B241" s="1" t="s">
        <v>218</v>
      </c>
      <c r="C241" s="13">
        <v>4356676</v>
      </c>
      <c r="D241" s="13">
        <v>4207163</v>
      </c>
      <c r="E241" s="13">
        <v>117351</v>
      </c>
      <c r="F241" s="35">
        <v>515923</v>
      </c>
      <c r="G241" s="13">
        <v>53949</v>
      </c>
      <c r="H241" s="13"/>
      <c r="I241" s="13"/>
      <c r="J241" s="13"/>
      <c r="K241" s="13"/>
      <c r="L241" s="13"/>
      <c r="M241" s="13"/>
      <c r="N241" s="35">
        <v>5965</v>
      </c>
      <c r="O241" s="36">
        <v>33943</v>
      </c>
      <c r="P241" s="36">
        <v>0</v>
      </c>
      <c r="Q241" s="36">
        <v>17618</v>
      </c>
      <c r="R241" s="36">
        <v>0</v>
      </c>
      <c r="S241" s="36">
        <v>0</v>
      </c>
      <c r="T241" s="36">
        <v>13076</v>
      </c>
      <c r="U241" s="36">
        <v>27425</v>
      </c>
      <c r="V241" s="36">
        <v>0</v>
      </c>
    </row>
    <row r="242" spans="1:22">
      <c r="A242" s="2">
        <v>678</v>
      </c>
      <c r="B242" s="1" t="s">
        <v>219</v>
      </c>
      <c r="C242" s="13">
        <v>737595</v>
      </c>
      <c r="D242" s="13">
        <v>971179</v>
      </c>
      <c r="E242" s="13">
        <v>20257</v>
      </c>
      <c r="F242" s="35">
        <v>81968</v>
      </c>
      <c r="G242" s="13">
        <v>13689</v>
      </c>
      <c r="H242" s="13"/>
      <c r="I242" s="13"/>
      <c r="J242" s="13"/>
      <c r="K242" s="13"/>
      <c r="L242" s="13"/>
      <c r="M242" s="13"/>
      <c r="N242" s="35">
        <v>0</v>
      </c>
      <c r="O242" s="36">
        <v>620</v>
      </c>
      <c r="P242" s="36">
        <v>14541</v>
      </c>
      <c r="Q242" s="36">
        <v>11652</v>
      </c>
      <c r="R242" s="36">
        <v>0</v>
      </c>
      <c r="S242" s="36">
        <v>0</v>
      </c>
      <c r="T242" s="36">
        <v>735</v>
      </c>
      <c r="U242" s="36">
        <v>19421</v>
      </c>
      <c r="V242" s="36">
        <v>0</v>
      </c>
    </row>
    <row r="243" spans="1:22">
      <c r="A243" s="2">
        <v>687</v>
      </c>
      <c r="B243" s="1" t="s">
        <v>220</v>
      </c>
      <c r="C243" s="13">
        <v>16958769</v>
      </c>
      <c r="D243" s="13">
        <v>17830526</v>
      </c>
      <c r="E243" s="13">
        <v>401540</v>
      </c>
      <c r="F243" s="35">
        <v>2018585</v>
      </c>
      <c r="G243" s="13">
        <v>103709</v>
      </c>
      <c r="H243" s="13"/>
      <c r="I243" s="13"/>
      <c r="J243" s="13"/>
      <c r="K243" s="13"/>
      <c r="L243" s="13"/>
      <c r="M243" s="13"/>
      <c r="N243" s="35">
        <v>14668</v>
      </c>
      <c r="O243" s="36">
        <v>71449</v>
      </c>
      <c r="P243" s="36">
        <v>19600</v>
      </c>
      <c r="Q243" s="36">
        <v>39388</v>
      </c>
      <c r="R243" s="36">
        <v>0</v>
      </c>
      <c r="S243" s="36">
        <v>0</v>
      </c>
      <c r="T243" s="36">
        <v>32293</v>
      </c>
      <c r="U243" s="36">
        <v>62161</v>
      </c>
      <c r="V243" s="36">
        <v>0</v>
      </c>
    </row>
    <row r="244" spans="1:22">
      <c r="A244" s="2">
        <v>689</v>
      </c>
      <c r="B244" s="1" t="s">
        <v>221</v>
      </c>
      <c r="C244" s="13">
        <v>1007045</v>
      </c>
      <c r="D244" s="13">
        <v>1038619</v>
      </c>
      <c r="E244" s="13">
        <v>38699</v>
      </c>
      <c r="F244" s="35">
        <v>122036</v>
      </c>
      <c r="G244" s="13">
        <v>24189</v>
      </c>
      <c r="H244" s="13"/>
      <c r="I244" s="13"/>
      <c r="J244" s="13"/>
      <c r="K244" s="13"/>
      <c r="L244" s="13"/>
      <c r="M244" s="13"/>
      <c r="N244" s="35">
        <v>0</v>
      </c>
      <c r="O244" s="36">
        <v>15715</v>
      </c>
      <c r="P244" s="36">
        <v>5500</v>
      </c>
      <c r="Q244" s="36">
        <v>2350</v>
      </c>
      <c r="R244" s="36">
        <v>0</v>
      </c>
      <c r="S244" s="36">
        <v>0</v>
      </c>
      <c r="T244" s="36">
        <v>1301</v>
      </c>
      <c r="U244" s="36">
        <v>7031</v>
      </c>
      <c r="V244" s="36">
        <v>0</v>
      </c>
    </row>
    <row r="245" spans="1:22">
      <c r="A245" s="2">
        <v>703</v>
      </c>
      <c r="B245" s="1" t="s">
        <v>222</v>
      </c>
      <c r="C245" s="13">
        <v>2366189</v>
      </c>
      <c r="D245" s="13">
        <v>2520920</v>
      </c>
      <c r="E245" s="13">
        <v>117436</v>
      </c>
      <c r="F245" s="35">
        <v>310275</v>
      </c>
      <c r="G245" s="13">
        <v>36077</v>
      </c>
      <c r="H245" s="13"/>
      <c r="I245" s="13"/>
      <c r="J245" s="13"/>
      <c r="K245" s="13"/>
      <c r="L245" s="13"/>
      <c r="M245" s="13"/>
      <c r="N245" s="35">
        <v>17523</v>
      </c>
      <c r="O245" s="36">
        <v>5878</v>
      </c>
      <c r="P245" s="36">
        <v>150000</v>
      </c>
      <c r="Q245" s="36">
        <v>17113</v>
      </c>
      <c r="R245" s="36">
        <v>0</v>
      </c>
      <c r="S245" s="36">
        <v>0</v>
      </c>
      <c r="T245" s="36">
        <v>597</v>
      </c>
      <c r="U245" s="36">
        <v>0</v>
      </c>
      <c r="V245" s="36">
        <v>0</v>
      </c>
    </row>
    <row r="246" spans="1:22">
      <c r="A246" s="2">
        <v>707</v>
      </c>
      <c r="B246" s="1" t="s">
        <v>223</v>
      </c>
      <c r="C246" s="13">
        <v>909809</v>
      </c>
      <c r="D246" s="13">
        <v>1051374</v>
      </c>
      <c r="E246" s="13">
        <v>20021</v>
      </c>
      <c r="F246" s="35">
        <v>116296</v>
      </c>
      <c r="G246" s="13">
        <v>19628</v>
      </c>
      <c r="H246" s="13"/>
      <c r="I246" s="13"/>
      <c r="J246" s="13"/>
      <c r="K246" s="13"/>
      <c r="L246" s="13"/>
      <c r="M246" s="13"/>
      <c r="N246" s="35">
        <v>602</v>
      </c>
      <c r="O246" s="36">
        <v>1451</v>
      </c>
      <c r="P246" s="36">
        <v>0</v>
      </c>
      <c r="Q246" s="36">
        <v>0</v>
      </c>
      <c r="R246" s="36">
        <v>0</v>
      </c>
      <c r="S246" s="36">
        <v>0</v>
      </c>
      <c r="T246" s="36">
        <v>356</v>
      </c>
      <c r="U246" s="36">
        <v>0</v>
      </c>
      <c r="V246" s="36">
        <v>0</v>
      </c>
    </row>
    <row r="247" spans="1:22">
      <c r="A247" s="2">
        <v>715</v>
      </c>
      <c r="B247" s="1" t="s">
        <v>224</v>
      </c>
      <c r="C247" s="13">
        <v>14797746</v>
      </c>
      <c r="D247" s="13">
        <v>14531205</v>
      </c>
      <c r="E247" s="13">
        <v>281809</v>
      </c>
      <c r="F247" s="35">
        <v>1924211</v>
      </c>
      <c r="G247" s="13">
        <v>128400</v>
      </c>
      <c r="H247" s="13"/>
      <c r="I247" s="13"/>
      <c r="J247" s="13"/>
      <c r="K247" s="13"/>
      <c r="L247" s="13"/>
      <c r="M247" s="13"/>
      <c r="N247" s="35">
        <v>5953</v>
      </c>
      <c r="O247" s="36">
        <v>15258</v>
      </c>
      <c r="P247" s="36">
        <v>89219</v>
      </c>
      <c r="Q247" s="36">
        <v>38522</v>
      </c>
      <c r="R247" s="36">
        <v>0</v>
      </c>
      <c r="S247" s="36">
        <v>2542</v>
      </c>
      <c r="T247" s="36">
        <v>10254</v>
      </c>
      <c r="U247" s="36">
        <v>39533</v>
      </c>
      <c r="V247" s="36">
        <v>8971</v>
      </c>
    </row>
    <row r="248" spans="1:22">
      <c r="A248" s="2">
        <v>716</v>
      </c>
      <c r="B248" s="1" t="s">
        <v>225</v>
      </c>
      <c r="C248" s="13">
        <v>3524725</v>
      </c>
      <c r="D248" s="13">
        <v>3963622</v>
      </c>
      <c r="E248" s="13">
        <v>107924</v>
      </c>
      <c r="F248" s="35">
        <v>428082</v>
      </c>
      <c r="G248" s="13">
        <v>43337</v>
      </c>
      <c r="H248" s="13"/>
      <c r="I248" s="13"/>
      <c r="J248" s="13"/>
      <c r="K248" s="13"/>
      <c r="L248" s="13"/>
      <c r="M248" s="13"/>
      <c r="N248" s="35">
        <v>4127</v>
      </c>
      <c r="O248" s="36">
        <v>61279</v>
      </c>
      <c r="P248" s="36">
        <v>29341</v>
      </c>
      <c r="Q248" s="36">
        <v>20366</v>
      </c>
      <c r="R248" s="36">
        <v>0</v>
      </c>
      <c r="S248" s="36">
        <v>0</v>
      </c>
      <c r="T248" s="36">
        <v>420</v>
      </c>
      <c r="U248" s="36">
        <v>87794</v>
      </c>
      <c r="V248" s="36">
        <v>0</v>
      </c>
    </row>
    <row r="249" spans="1:22">
      <c r="A249" s="2">
        <v>717</v>
      </c>
      <c r="B249" s="1" t="s">
        <v>226</v>
      </c>
      <c r="C249" s="13">
        <v>2085270</v>
      </c>
      <c r="D249" s="13">
        <v>2329374</v>
      </c>
      <c r="E249" s="13">
        <v>54578</v>
      </c>
      <c r="F249" s="35">
        <v>236856</v>
      </c>
      <c r="G249" s="13">
        <v>29852</v>
      </c>
      <c r="H249" s="13"/>
      <c r="I249" s="13"/>
      <c r="J249" s="13"/>
      <c r="K249" s="13"/>
      <c r="L249" s="13"/>
      <c r="M249" s="13"/>
      <c r="N249" s="35">
        <v>7690</v>
      </c>
      <c r="O249" s="36">
        <v>53587</v>
      </c>
      <c r="P249" s="36">
        <v>0</v>
      </c>
      <c r="Q249" s="36">
        <v>5084</v>
      </c>
      <c r="R249" s="36">
        <v>0</v>
      </c>
      <c r="S249" s="36">
        <v>0</v>
      </c>
      <c r="T249" s="36">
        <v>17340</v>
      </c>
      <c r="U249" s="36">
        <v>51867</v>
      </c>
      <c r="V249" s="36">
        <v>0</v>
      </c>
    </row>
    <row r="250" spans="1:22">
      <c r="A250" s="2">
        <v>718</v>
      </c>
      <c r="B250" s="1" t="s">
        <v>227</v>
      </c>
      <c r="C250" s="13">
        <v>20901008</v>
      </c>
      <c r="D250" s="13">
        <v>25959082</v>
      </c>
      <c r="E250" s="13">
        <v>363273</v>
      </c>
      <c r="F250" s="35">
        <v>2951536</v>
      </c>
      <c r="G250" s="13">
        <v>122344</v>
      </c>
      <c r="H250" s="13"/>
      <c r="I250" s="13"/>
      <c r="J250" s="13"/>
      <c r="K250" s="13"/>
      <c r="L250" s="13"/>
      <c r="M250" s="13"/>
      <c r="N250" s="35">
        <v>19060</v>
      </c>
      <c r="O250" s="36">
        <v>57954</v>
      </c>
      <c r="P250" s="36">
        <v>107800</v>
      </c>
      <c r="Q250" s="36">
        <v>54819</v>
      </c>
      <c r="R250" s="36">
        <v>0</v>
      </c>
      <c r="S250" s="36">
        <v>0</v>
      </c>
      <c r="T250" s="36">
        <v>37237</v>
      </c>
      <c r="U250" s="36">
        <v>101584</v>
      </c>
      <c r="V250" s="36">
        <v>0</v>
      </c>
    </row>
    <row r="251" spans="1:22">
      <c r="A251" s="2">
        <v>733</v>
      </c>
      <c r="B251" s="1" t="s">
        <v>228</v>
      </c>
      <c r="C251" s="13">
        <v>1121935</v>
      </c>
      <c r="D251" s="13">
        <v>1271439</v>
      </c>
      <c r="E251" s="13">
        <v>56013</v>
      </c>
      <c r="F251" s="35">
        <v>123051</v>
      </c>
      <c r="G251" s="13">
        <v>26605</v>
      </c>
      <c r="H251" s="13"/>
      <c r="I251" s="13"/>
      <c r="J251" s="13"/>
      <c r="K251" s="13"/>
      <c r="L251" s="13"/>
      <c r="M251" s="13"/>
      <c r="N251" s="35">
        <v>0</v>
      </c>
      <c r="O251" s="36">
        <v>0</v>
      </c>
      <c r="P251" s="36">
        <v>15000</v>
      </c>
      <c r="Q251" s="36">
        <v>11750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</row>
    <row r="252" spans="1:22">
      <c r="A252" s="2">
        <v>736</v>
      </c>
      <c r="B252" s="1" t="s">
        <v>229</v>
      </c>
      <c r="C252" s="13">
        <v>5375654</v>
      </c>
      <c r="D252" s="13">
        <v>5445319</v>
      </c>
      <c r="E252" s="13">
        <v>59975</v>
      </c>
      <c r="F252" s="35">
        <v>461759</v>
      </c>
      <c r="G252" s="13">
        <v>77522</v>
      </c>
      <c r="H252" s="13"/>
      <c r="I252" s="13"/>
      <c r="J252" s="13"/>
      <c r="K252" s="13"/>
      <c r="L252" s="13"/>
      <c r="M252" s="13"/>
      <c r="N252" s="35">
        <v>11402</v>
      </c>
      <c r="O252" s="36">
        <v>90181</v>
      </c>
      <c r="P252" s="36">
        <v>10597</v>
      </c>
      <c r="Q252" s="36">
        <v>32006</v>
      </c>
      <c r="R252" s="36">
        <v>0</v>
      </c>
      <c r="S252" s="36">
        <v>0</v>
      </c>
      <c r="T252" s="36">
        <v>1810</v>
      </c>
      <c r="U252" s="36">
        <v>22005</v>
      </c>
      <c r="V252" s="36">
        <v>0</v>
      </c>
    </row>
    <row r="253" spans="1:22">
      <c r="A253" s="2">
        <v>737</v>
      </c>
      <c r="B253" s="1" t="s">
        <v>230</v>
      </c>
      <c r="C253" s="13">
        <v>7438624</v>
      </c>
      <c r="D253" s="13">
        <v>7988429</v>
      </c>
      <c r="E253" s="13">
        <v>204148</v>
      </c>
      <c r="F253" s="35">
        <v>811119</v>
      </c>
      <c r="G253" s="13">
        <v>61078</v>
      </c>
      <c r="H253" s="13"/>
      <c r="I253" s="13"/>
      <c r="J253" s="13"/>
      <c r="K253" s="13"/>
      <c r="L253" s="13"/>
      <c r="M253" s="13"/>
      <c r="N253" s="35">
        <v>10298</v>
      </c>
      <c r="O253" s="36">
        <v>57122</v>
      </c>
      <c r="P253" s="36">
        <v>37000</v>
      </c>
      <c r="Q253" s="36">
        <v>16406</v>
      </c>
      <c r="R253" s="36">
        <v>0</v>
      </c>
      <c r="S253" s="36">
        <v>0</v>
      </c>
      <c r="T253" s="36">
        <v>28480</v>
      </c>
      <c r="U253" s="36">
        <v>34004</v>
      </c>
      <c r="V253" s="36">
        <v>0</v>
      </c>
    </row>
    <row r="254" spans="1:22">
      <c r="A254" s="2">
        <v>738</v>
      </c>
      <c r="B254" s="1" t="s">
        <v>231</v>
      </c>
      <c r="C254" s="13">
        <v>879587</v>
      </c>
      <c r="D254" s="13">
        <v>1159857</v>
      </c>
      <c r="E254" s="13">
        <v>30102</v>
      </c>
      <c r="F254" s="35">
        <v>113348</v>
      </c>
      <c r="G254" s="13">
        <v>50836</v>
      </c>
      <c r="H254" s="13"/>
      <c r="I254" s="13"/>
      <c r="J254" s="13"/>
      <c r="K254" s="13"/>
      <c r="L254" s="13"/>
      <c r="M254" s="13"/>
      <c r="N254" s="35">
        <v>0</v>
      </c>
      <c r="O254" s="36">
        <v>0</v>
      </c>
      <c r="P254" s="36">
        <v>80000</v>
      </c>
      <c r="Q254" s="36">
        <v>13735</v>
      </c>
      <c r="R254" s="36">
        <v>0</v>
      </c>
      <c r="S254" s="36">
        <v>0</v>
      </c>
      <c r="T254" s="36">
        <v>0</v>
      </c>
      <c r="U254" s="36">
        <v>19204</v>
      </c>
      <c r="V254" s="36">
        <v>0</v>
      </c>
    </row>
    <row r="255" spans="1:22">
      <c r="A255" s="2">
        <v>743</v>
      </c>
      <c r="B255" s="1" t="s">
        <v>232</v>
      </c>
      <c r="C255" s="13">
        <v>2389444</v>
      </c>
      <c r="D255" s="13">
        <v>2510372</v>
      </c>
      <c r="E255" s="13">
        <v>27726</v>
      </c>
      <c r="F255" s="35">
        <v>203646</v>
      </c>
      <c r="G255" s="13">
        <v>32817</v>
      </c>
      <c r="H255" s="13"/>
      <c r="I255" s="13"/>
      <c r="J255" s="13"/>
      <c r="K255" s="13"/>
      <c r="L255" s="13"/>
      <c r="M255" s="13"/>
      <c r="N255" s="35">
        <v>29063</v>
      </c>
      <c r="O255" s="36">
        <v>27016</v>
      </c>
      <c r="P255" s="36">
        <v>0</v>
      </c>
      <c r="Q255" s="36">
        <v>5084</v>
      </c>
      <c r="R255" s="36">
        <v>0</v>
      </c>
      <c r="S255" s="36">
        <v>0</v>
      </c>
      <c r="T255" s="36">
        <v>13721</v>
      </c>
      <c r="U255" s="36">
        <v>117252</v>
      </c>
      <c r="V255" s="36">
        <v>0</v>
      </c>
    </row>
    <row r="256" spans="1:22">
      <c r="A256" s="2">
        <v>744</v>
      </c>
      <c r="B256" s="1" t="s">
        <v>233</v>
      </c>
      <c r="C256" s="13">
        <v>709116</v>
      </c>
      <c r="D256" s="13">
        <v>873810</v>
      </c>
      <c r="E256" s="13">
        <v>22324</v>
      </c>
      <c r="F256" s="35">
        <v>61773</v>
      </c>
      <c r="G256" s="13">
        <v>8052</v>
      </c>
      <c r="H256" s="13"/>
      <c r="I256" s="13"/>
      <c r="J256" s="13"/>
      <c r="K256" s="13"/>
      <c r="L256" s="13"/>
      <c r="M256" s="13"/>
      <c r="N256" s="35">
        <v>1210</v>
      </c>
      <c r="O256" s="36">
        <v>0</v>
      </c>
      <c r="P256" s="36">
        <v>5438</v>
      </c>
      <c r="Q256" s="36">
        <v>0</v>
      </c>
      <c r="R256" s="36">
        <v>0</v>
      </c>
      <c r="S256" s="36">
        <v>0</v>
      </c>
      <c r="T256" s="36">
        <v>5100</v>
      </c>
      <c r="U256" s="36">
        <v>6553</v>
      </c>
      <c r="V256" s="36">
        <v>0</v>
      </c>
    </row>
    <row r="257" spans="1:22">
      <c r="A257" s="2">
        <v>748</v>
      </c>
      <c r="B257" s="1" t="s">
        <v>234</v>
      </c>
      <c r="C257" s="13">
        <v>22243750</v>
      </c>
      <c r="D257" s="13">
        <v>24528560</v>
      </c>
      <c r="E257" s="13">
        <v>637871</v>
      </c>
      <c r="F257" s="13">
        <v>-23252818</v>
      </c>
      <c r="G257" s="13">
        <v>-47143507</v>
      </c>
      <c r="H257" s="13">
        <v>-71034196</v>
      </c>
      <c r="I257" s="13">
        <v>-94924885</v>
      </c>
      <c r="J257" s="13">
        <v>-118815574</v>
      </c>
      <c r="K257" s="13">
        <v>-142706263</v>
      </c>
      <c r="L257" s="13">
        <v>-166596952</v>
      </c>
      <c r="M257" s="13">
        <v>-190487641</v>
      </c>
      <c r="N257" s="35">
        <v>7697</v>
      </c>
      <c r="O257" s="36">
        <v>90719</v>
      </c>
      <c r="P257" s="36">
        <v>30500</v>
      </c>
      <c r="Q257" s="36">
        <v>80370</v>
      </c>
      <c r="R257" s="36">
        <v>0</v>
      </c>
      <c r="S257" s="36">
        <v>0</v>
      </c>
      <c r="T257" s="36">
        <v>14845</v>
      </c>
      <c r="U257" s="36">
        <v>32380</v>
      </c>
      <c r="V257" s="36">
        <v>0</v>
      </c>
    </row>
    <row r="258" spans="1:22">
      <c r="A258" s="2">
        <v>753</v>
      </c>
      <c r="B258" s="1" t="s">
        <v>235</v>
      </c>
      <c r="C258" s="13">
        <v>5461777</v>
      </c>
      <c r="D258" s="11">
        <v>5554612</v>
      </c>
      <c r="E258" s="11">
        <v>133675</v>
      </c>
      <c r="F258" s="35">
        <v>516091</v>
      </c>
      <c r="G258" s="13">
        <v>64544</v>
      </c>
      <c r="H258" s="13"/>
      <c r="I258" s="13"/>
      <c r="J258" s="13"/>
      <c r="K258" s="13"/>
      <c r="L258" s="13"/>
      <c r="M258" s="13"/>
      <c r="N258" s="35">
        <v>14518</v>
      </c>
      <c r="O258" s="36">
        <v>2148</v>
      </c>
      <c r="P258" s="36">
        <v>36000</v>
      </c>
      <c r="Q258" s="36">
        <v>12400</v>
      </c>
      <c r="R258" s="36">
        <v>0</v>
      </c>
      <c r="S258" s="36">
        <v>0</v>
      </c>
      <c r="T258" s="36">
        <v>469</v>
      </c>
      <c r="U258" s="36">
        <v>17164</v>
      </c>
      <c r="V258" s="36">
        <v>0</v>
      </c>
    </row>
    <row r="259" spans="1:22">
      <c r="A259" s="2">
        <v>755</v>
      </c>
      <c r="B259" s="1" t="s">
        <v>236</v>
      </c>
      <c r="C259" s="13">
        <v>981720</v>
      </c>
      <c r="D259" s="13">
        <v>1163499</v>
      </c>
      <c r="E259" s="13">
        <v>14936</v>
      </c>
      <c r="F259" s="35">
        <v>73686</v>
      </c>
      <c r="G259" s="13">
        <v>18395</v>
      </c>
      <c r="H259" s="13"/>
      <c r="I259" s="13"/>
      <c r="J259" s="13"/>
      <c r="K259" s="13"/>
      <c r="L259" s="13"/>
      <c r="M259" s="13"/>
      <c r="N259" s="35">
        <v>2671</v>
      </c>
      <c r="O259" s="36">
        <v>0</v>
      </c>
      <c r="P259" s="36">
        <v>0</v>
      </c>
      <c r="Q259" s="36">
        <v>9590</v>
      </c>
      <c r="R259" s="36">
        <v>0</v>
      </c>
      <c r="S259" s="36">
        <v>0</v>
      </c>
      <c r="T259" s="36">
        <v>0</v>
      </c>
      <c r="U259" s="36">
        <v>5824</v>
      </c>
      <c r="V259" s="36">
        <v>0</v>
      </c>
    </row>
    <row r="260" spans="1:22">
      <c r="A260" s="2">
        <v>756</v>
      </c>
      <c r="B260" s="1" t="s">
        <v>237</v>
      </c>
      <c r="C260" s="13">
        <v>3731982</v>
      </c>
      <c r="D260" s="13">
        <v>4104718</v>
      </c>
      <c r="E260" s="13">
        <v>41324</v>
      </c>
      <c r="F260" s="35">
        <v>338441</v>
      </c>
      <c r="G260" s="13">
        <v>55073</v>
      </c>
      <c r="H260" s="13"/>
      <c r="I260" s="13"/>
      <c r="J260" s="13"/>
      <c r="K260" s="13"/>
      <c r="L260" s="13"/>
      <c r="M260" s="13"/>
      <c r="N260" s="35">
        <v>19680</v>
      </c>
      <c r="O260" s="36">
        <v>11609</v>
      </c>
      <c r="P260" s="36">
        <v>42755</v>
      </c>
      <c r="Q260" s="36">
        <v>26932</v>
      </c>
      <c r="R260" s="36">
        <v>0</v>
      </c>
      <c r="S260" s="36">
        <v>0</v>
      </c>
      <c r="T260" s="36">
        <v>0</v>
      </c>
      <c r="U260" s="36">
        <v>125481</v>
      </c>
      <c r="V260" s="36">
        <v>0</v>
      </c>
    </row>
    <row r="261" spans="1:22">
      <c r="A261" s="2">
        <v>757</v>
      </c>
      <c r="B261" s="1" t="s">
        <v>238</v>
      </c>
      <c r="C261" s="13">
        <v>5282232</v>
      </c>
      <c r="D261" s="13">
        <v>5610174</v>
      </c>
      <c r="E261" s="13">
        <v>80196</v>
      </c>
      <c r="F261" s="35">
        <v>579951</v>
      </c>
      <c r="G261" s="13">
        <v>77691</v>
      </c>
      <c r="H261" s="13"/>
      <c r="I261" s="13"/>
      <c r="J261" s="13"/>
      <c r="K261" s="13"/>
      <c r="L261" s="13"/>
      <c r="M261" s="13"/>
      <c r="N261" s="35">
        <v>4309</v>
      </c>
      <c r="O261" s="36">
        <v>17963</v>
      </c>
      <c r="P261" s="36">
        <v>46997</v>
      </c>
      <c r="Q261" s="36">
        <v>42300</v>
      </c>
      <c r="R261" s="36">
        <v>0</v>
      </c>
      <c r="S261" s="36">
        <v>0</v>
      </c>
      <c r="T261" s="36">
        <v>49</v>
      </c>
      <c r="U261" s="36">
        <v>16396</v>
      </c>
      <c r="V261" s="36">
        <v>0</v>
      </c>
    </row>
    <row r="262" spans="1:22">
      <c r="A262" s="2">
        <v>758</v>
      </c>
      <c r="B262" s="1" t="s">
        <v>239</v>
      </c>
      <c r="C262" s="13">
        <v>64853189</v>
      </c>
      <c r="D262" s="13">
        <v>67463890</v>
      </c>
      <c r="E262" s="13">
        <v>1157184</v>
      </c>
      <c r="F262" s="35">
        <v>6488741</v>
      </c>
      <c r="G262" s="13">
        <v>473642</v>
      </c>
      <c r="H262" s="13"/>
      <c r="I262" s="13"/>
      <c r="J262" s="13"/>
      <c r="K262" s="13"/>
      <c r="L262" s="13"/>
      <c r="M262" s="13"/>
      <c r="N262" s="35">
        <v>35110</v>
      </c>
      <c r="O262" s="36">
        <v>9538</v>
      </c>
      <c r="P262" s="36">
        <v>116450</v>
      </c>
      <c r="Q262" s="36">
        <v>66085</v>
      </c>
      <c r="R262" s="36">
        <v>0</v>
      </c>
      <c r="S262" s="36">
        <v>0</v>
      </c>
      <c r="T262" s="36">
        <v>18008</v>
      </c>
      <c r="U262" s="36">
        <v>247360</v>
      </c>
      <c r="V262" s="36">
        <v>0</v>
      </c>
    </row>
    <row r="263" spans="1:22">
      <c r="A263" s="2">
        <v>762</v>
      </c>
      <c r="B263" s="1" t="s">
        <v>240</v>
      </c>
      <c r="C263" s="13">
        <v>5006920</v>
      </c>
      <c r="D263" s="13">
        <v>5324095</v>
      </c>
      <c r="E263" s="13">
        <v>87891</v>
      </c>
      <c r="F263" s="35">
        <v>576029</v>
      </c>
      <c r="G263" s="13">
        <v>61382</v>
      </c>
      <c r="H263" s="13"/>
      <c r="I263" s="13"/>
      <c r="J263" s="13"/>
      <c r="K263" s="13"/>
      <c r="L263" s="13"/>
      <c r="M263" s="13"/>
      <c r="N263" s="35">
        <v>22458</v>
      </c>
      <c r="O263" s="36">
        <v>8515</v>
      </c>
      <c r="P263" s="36">
        <v>0</v>
      </c>
      <c r="Q263" s="36">
        <v>9079</v>
      </c>
      <c r="R263" s="36">
        <v>0</v>
      </c>
      <c r="S263" s="36">
        <v>0</v>
      </c>
      <c r="T263" s="36">
        <v>246</v>
      </c>
      <c r="U263" s="36">
        <v>212621</v>
      </c>
      <c r="V263" s="36">
        <v>0</v>
      </c>
    </row>
    <row r="264" spans="1:22">
      <c r="A264" s="2">
        <v>765</v>
      </c>
      <c r="B264" s="1" t="s">
        <v>241</v>
      </c>
      <c r="C264" s="13">
        <v>5959964</v>
      </c>
      <c r="D264" s="13">
        <v>6862170</v>
      </c>
      <c r="E264" s="13">
        <v>142236</v>
      </c>
      <c r="F264" s="35">
        <v>827661</v>
      </c>
      <c r="G264" s="13">
        <v>59319</v>
      </c>
      <c r="H264" s="13"/>
      <c r="I264" s="13"/>
      <c r="J264" s="13"/>
      <c r="K264" s="13"/>
      <c r="L264" s="13"/>
      <c r="M264" s="13"/>
      <c r="N264" s="35">
        <v>25198</v>
      </c>
      <c r="O264" s="36">
        <v>86178</v>
      </c>
      <c r="P264" s="36">
        <v>0</v>
      </c>
      <c r="Q264" s="36">
        <v>58873</v>
      </c>
      <c r="R264" s="36">
        <v>0</v>
      </c>
      <c r="S264" s="36">
        <v>0</v>
      </c>
      <c r="T264" s="36">
        <v>28646</v>
      </c>
      <c r="U264" s="36">
        <v>30824</v>
      </c>
      <c r="V264" s="36">
        <v>0</v>
      </c>
    </row>
    <row r="265" spans="1:22">
      <c r="A265" s="2">
        <v>766</v>
      </c>
      <c r="B265" s="1" t="s">
        <v>242</v>
      </c>
      <c r="C265" s="13">
        <v>4097512</v>
      </c>
      <c r="D265" s="13">
        <v>3727439</v>
      </c>
      <c r="E265" s="13">
        <v>73432</v>
      </c>
      <c r="F265" s="35">
        <v>315967</v>
      </c>
      <c r="G265" s="13">
        <v>41500</v>
      </c>
      <c r="H265" s="13"/>
      <c r="I265" s="13"/>
      <c r="J265" s="13"/>
      <c r="K265" s="13"/>
      <c r="L265" s="13"/>
      <c r="M265" s="13"/>
      <c r="N265" s="35">
        <v>5024</v>
      </c>
      <c r="O265" s="36">
        <v>28286</v>
      </c>
      <c r="P265" s="36">
        <v>0</v>
      </c>
      <c r="Q265" s="36">
        <v>4044</v>
      </c>
      <c r="R265" s="36">
        <v>0</v>
      </c>
      <c r="S265" s="36">
        <v>0</v>
      </c>
      <c r="T265" s="36">
        <v>68074</v>
      </c>
      <c r="U265" s="36">
        <v>9430</v>
      </c>
      <c r="V265" s="36">
        <v>0</v>
      </c>
    </row>
    <row r="266" spans="1:22">
      <c r="A266" s="2">
        <v>770</v>
      </c>
      <c r="B266" s="1" t="s">
        <v>243</v>
      </c>
      <c r="C266" s="13">
        <v>1347453</v>
      </c>
      <c r="D266" s="13">
        <v>1629274</v>
      </c>
      <c r="E266" s="13">
        <v>22762</v>
      </c>
      <c r="F266" s="35">
        <v>154726</v>
      </c>
      <c r="G266" s="13">
        <v>27853</v>
      </c>
      <c r="H266" s="13"/>
      <c r="I266" s="13"/>
      <c r="J266" s="13"/>
      <c r="K266" s="13"/>
      <c r="L266" s="13"/>
      <c r="M266" s="13"/>
      <c r="N266" s="35">
        <v>177</v>
      </c>
      <c r="O266" s="36">
        <v>26576</v>
      </c>
      <c r="P266" s="36">
        <v>0</v>
      </c>
      <c r="Q266" s="36">
        <v>16491</v>
      </c>
      <c r="R266" s="36">
        <v>0</v>
      </c>
      <c r="S266" s="36">
        <v>0</v>
      </c>
      <c r="T266" s="36">
        <v>10596</v>
      </c>
      <c r="U266" s="36">
        <v>83182</v>
      </c>
      <c r="V266" s="36">
        <v>0</v>
      </c>
    </row>
    <row r="267" spans="1:22">
      <c r="A267" s="2">
        <v>772</v>
      </c>
      <c r="B267" s="1" t="s">
        <v>244</v>
      </c>
      <c r="C267" s="13">
        <v>100682759</v>
      </c>
      <c r="D267" s="13">
        <v>93353630</v>
      </c>
      <c r="E267" s="13">
        <v>1410988</v>
      </c>
      <c r="F267" s="35">
        <v>11596623</v>
      </c>
      <c r="G267" s="13">
        <v>821817</v>
      </c>
      <c r="H267" s="13"/>
      <c r="I267" s="13"/>
      <c r="J267" s="13"/>
      <c r="K267" s="13"/>
      <c r="L267" s="13"/>
      <c r="M267" s="13"/>
      <c r="N267" s="35">
        <v>245616</v>
      </c>
      <c r="O267" s="36">
        <v>1101805</v>
      </c>
      <c r="P267" s="36">
        <v>593298</v>
      </c>
      <c r="Q267" s="36">
        <v>0</v>
      </c>
      <c r="R267" s="36">
        <v>0</v>
      </c>
      <c r="S267" s="36">
        <v>0</v>
      </c>
      <c r="T267" s="36">
        <v>335891</v>
      </c>
      <c r="U267" s="36">
        <v>568470</v>
      </c>
      <c r="V267" s="36">
        <v>0</v>
      </c>
    </row>
    <row r="268" spans="1:22">
      <c r="A268" s="2">
        <v>777</v>
      </c>
      <c r="B268" s="1" t="s">
        <v>245</v>
      </c>
      <c r="C268" s="13">
        <v>8605251</v>
      </c>
      <c r="D268" s="13">
        <v>8921831</v>
      </c>
      <c r="E268" s="13">
        <v>184164</v>
      </c>
      <c r="F268" s="35">
        <v>929093</v>
      </c>
      <c r="G268" s="13">
        <v>85906</v>
      </c>
      <c r="H268" s="13"/>
      <c r="I268" s="13"/>
      <c r="J268" s="13"/>
      <c r="K268" s="13"/>
      <c r="L268" s="13"/>
      <c r="M268" s="13"/>
      <c r="N268" s="35">
        <v>4135</v>
      </c>
      <c r="O268" s="36">
        <v>18110</v>
      </c>
      <c r="P268" s="36">
        <v>28525</v>
      </c>
      <c r="Q268" s="36">
        <v>38259</v>
      </c>
      <c r="R268" s="36">
        <v>0</v>
      </c>
      <c r="S268" s="36">
        <v>0</v>
      </c>
      <c r="T268" s="36">
        <v>0</v>
      </c>
      <c r="U268" s="36">
        <v>39295</v>
      </c>
      <c r="V268" s="36">
        <v>0</v>
      </c>
    </row>
    <row r="269" spans="1:22">
      <c r="A269" s="2">
        <v>779</v>
      </c>
      <c r="B269" s="1" t="s">
        <v>246</v>
      </c>
      <c r="C269" s="13">
        <v>3727255</v>
      </c>
      <c r="D269" s="13">
        <v>4324959</v>
      </c>
      <c r="E269" s="13">
        <v>83536</v>
      </c>
      <c r="F269" s="35">
        <v>420422</v>
      </c>
      <c r="G269" s="13">
        <v>34416</v>
      </c>
      <c r="H269" s="13"/>
      <c r="I269" s="13"/>
      <c r="J269" s="13"/>
      <c r="K269" s="13"/>
      <c r="L269" s="13"/>
      <c r="M269" s="13"/>
      <c r="N269" s="35">
        <v>4849</v>
      </c>
      <c r="O269" s="36">
        <v>35251</v>
      </c>
      <c r="P269" s="36">
        <v>29700</v>
      </c>
      <c r="Q269" s="36">
        <v>12545</v>
      </c>
      <c r="R269" s="36">
        <v>31157</v>
      </c>
      <c r="S269" s="36">
        <v>4835</v>
      </c>
      <c r="T269" s="36">
        <v>31138</v>
      </c>
      <c r="U269" s="36">
        <v>35458</v>
      </c>
      <c r="V269" s="36">
        <v>0</v>
      </c>
    </row>
    <row r="270" spans="1:22">
      <c r="A270" s="2">
        <v>784</v>
      </c>
      <c r="B270" s="1" t="s">
        <v>247</v>
      </c>
      <c r="C270" s="13">
        <v>4802311</v>
      </c>
      <c r="D270" s="13">
        <v>5388912</v>
      </c>
      <c r="E270" s="13">
        <v>35541</v>
      </c>
      <c r="F270" s="35">
        <v>401104</v>
      </c>
      <c r="G270" s="13">
        <v>53381</v>
      </c>
      <c r="H270" s="13"/>
      <c r="I270" s="13"/>
      <c r="J270" s="13"/>
      <c r="K270" s="13"/>
      <c r="L270" s="13"/>
      <c r="M270" s="13"/>
      <c r="N270" s="35">
        <v>11379</v>
      </c>
      <c r="O270" s="36">
        <v>75045</v>
      </c>
      <c r="P270" s="36">
        <v>133554</v>
      </c>
      <c r="Q270" s="36">
        <v>8434</v>
      </c>
      <c r="R270" s="36">
        <v>0</v>
      </c>
      <c r="S270" s="36">
        <v>0</v>
      </c>
      <c r="T270" s="36">
        <v>6758</v>
      </c>
      <c r="U270" s="36">
        <v>44030</v>
      </c>
      <c r="V270" s="36">
        <v>0</v>
      </c>
    </row>
    <row r="271" spans="1:22">
      <c r="A271" s="2">
        <v>785</v>
      </c>
      <c r="B271" s="1" t="s">
        <v>248</v>
      </c>
      <c r="C271" s="13">
        <v>3197234</v>
      </c>
      <c r="D271" s="13">
        <v>3900550</v>
      </c>
      <c r="E271" s="13">
        <v>86079</v>
      </c>
      <c r="F271" s="35">
        <v>287459</v>
      </c>
      <c r="G271" s="13">
        <v>32527</v>
      </c>
      <c r="H271" s="13"/>
      <c r="I271" s="13"/>
      <c r="J271" s="13"/>
      <c r="K271" s="13"/>
      <c r="L271" s="13"/>
      <c r="M271" s="13"/>
      <c r="N271" s="35">
        <v>534</v>
      </c>
      <c r="O271" s="36">
        <v>59055</v>
      </c>
      <c r="P271" s="36">
        <v>142711</v>
      </c>
      <c r="Q271" s="36">
        <v>19135</v>
      </c>
      <c r="R271" s="36">
        <v>0</v>
      </c>
      <c r="S271" s="36">
        <v>0</v>
      </c>
      <c r="T271" s="36">
        <v>4345</v>
      </c>
      <c r="U271" s="36">
        <v>52822</v>
      </c>
      <c r="V271" s="36">
        <v>0</v>
      </c>
    </row>
    <row r="272" spans="1:22">
      <c r="A272" s="2">
        <v>786</v>
      </c>
      <c r="B272" s="1" t="s">
        <v>249</v>
      </c>
      <c r="C272" s="13">
        <v>1708057</v>
      </c>
      <c r="D272" s="13">
        <v>2007340</v>
      </c>
      <c r="E272" s="13">
        <v>43927</v>
      </c>
      <c r="F272" s="35">
        <v>164044</v>
      </c>
      <c r="G272" s="13">
        <v>27544</v>
      </c>
      <c r="H272" s="13"/>
      <c r="I272" s="13"/>
      <c r="J272" s="13"/>
      <c r="K272" s="13"/>
      <c r="L272" s="13"/>
      <c r="M272" s="13"/>
      <c r="N272" s="35">
        <v>2252</v>
      </c>
      <c r="O272" s="36">
        <v>1561</v>
      </c>
      <c r="P272" s="36">
        <v>0</v>
      </c>
      <c r="Q272" s="36">
        <v>2542</v>
      </c>
      <c r="R272" s="36">
        <v>0</v>
      </c>
      <c r="S272" s="36">
        <v>0</v>
      </c>
      <c r="T272" s="36">
        <v>2553</v>
      </c>
      <c r="U272" s="36">
        <v>2498</v>
      </c>
      <c r="V272" s="36">
        <v>0</v>
      </c>
    </row>
    <row r="273" spans="1:22">
      <c r="A273" s="2">
        <v>788</v>
      </c>
      <c r="B273" s="1" t="s">
        <v>250</v>
      </c>
      <c r="C273" s="13">
        <v>927724</v>
      </c>
      <c r="D273" s="13">
        <v>1263103</v>
      </c>
      <c r="E273" s="13">
        <v>14410</v>
      </c>
      <c r="F273" s="35">
        <v>99347</v>
      </c>
      <c r="G273" s="13">
        <v>23322</v>
      </c>
      <c r="H273" s="13"/>
      <c r="I273" s="13"/>
      <c r="J273" s="13"/>
      <c r="K273" s="13"/>
      <c r="L273" s="13"/>
      <c r="M273" s="13"/>
      <c r="N273" s="35">
        <v>17643</v>
      </c>
      <c r="O273" s="36">
        <v>5177</v>
      </c>
      <c r="P273" s="36">
        <v>189000</v>
      </c>
      <c r="Q273" s="36">
        <v>15782</v>
      </c>
      <c r="R273" s="36">
        <v>0</v>
      </c>
      <c r="S273" s="36">
        <v>0</v>
      </c>
      <c r="T273" s="36">
        <v>4389</v>
      </c>
      <c r="U273" s="36">
        <v>76223</v>
      </c>
      <c r="V273" s="36">
        <v>0</v>
      </c>
    </row>
    <row r="274" spans="1:22">
      <c r="A274" s="2">
        <v>794</v>
      </c>
      <c r="B274" s="1" t="s">
        <v>251</v>
      </c>
      <c r="C274" s="13">
        <v>37014523</v>
      </c>
      <c r="D274" s="13">
        <v>37642301</v>
      </c>
      <c r="E274" s="13">
        <v>672537</v>
      </c>
      <c r="F274" s="35">
        <v>4884557</v>
      </c>
      <c r="G274" s="13">
        <v>317346</v>
      </c>
      <c r="H274" s="13"/>
      <c r="I274" s="13"/>
      <c r="J274" s="13"/>
      <c r="K274" s="13"/>
      <c r="L274" s="13"/>
      <c r="M274" s="13"/>
      <c r="N274" s="35">
        <v>55570</v>
      </c>
      <c r="O274" s="36">
        <v>192507</v>
      </c>
      <c r="P274" s="36">
        <v>101300</v>
      </c>
      <c r="Q274" s="36">
        <v>48214</v>
      </c>
      <c r="R274" s="36">
        <v>0</v>
      </c>
      <c r="S274" s="36">
        <v>0</v>
      </c>
      <c r="T274" s="36">
        <v>87397</v>
      </c>
      <c r="U274" s="36">
        <v>147699</v>
      </c>
      <c r="V274" s="36">
        <v>0</v>
      </c>
    </row>
    <row r="275" spans="1:22">
      <c r="A275" s="2">
        <v>796</v>
      </c>
      <c r="B275" s="1" t="s">
        <v>252</v>
      </c>
      <c r="C275" s="13">
        <v>54992513</v>
      </c>
      <c r="D275" s="13">
        <v>54608708</v>
      </c>
      <c r="E275" s="13">
        <v>984917</v>
      </c>
      <c r="F275" s="35">
        <v>6096519</v>
      </c>
      <c r="G275" s="13">
        <v>492320</v>
      </c>
      <c r="H275" s="13"/>
      <c r="I275" s="13"/>
      <c r="J275" s="13"/>
      <c r="K275" s="13"/>
      <c r="L275" s="13"/>
      <c r="M275" s="13"/>
      <c r="N275" s="35">
        <v>27178</v>
      </c>
      <c r="O275" s="36">
        <v>266444</v>
      </c>
      <c r="P275" s="36">
        <v>134141</v>
      </c>
      <c r="Q275" s="36">
        <v>266558</v>
      </c>
      <c r="R275" s="36">
        <v>0</v>
      </c>
      <c r="S275" s="36">
        <v>0</v>
      </c>
      <c r="T275" s="36">
        <v>52105</v>
      </c>
      <c r="U275" s="36">
        <v>81756</v>
      </c>
      <c r="V275" s="36">
        <v>0</v>
      </c>
    </row>
    <row r="276" spans="1:22">
      <c r="A276" s="2">
        <v>797</v>
      </c>
      <c r="B276" s="1" t="s">
        <v>253</v>
      </c>
      <c r="C276" s="13">
        <v>7567428</v>
      </c>
      <c r="D276" s="13">
        <v>8253843</v>
      </c>
      <c r="E276" s="13">
        <v>93732</v>
      </c>
      <c r="F276" s="35">
        <v>724588</v>
      </c>
      <c r="G276" s="13">
        <v>107018</v>
      </c>
      <c r="H276" s="13"/>
      <c r="I276" s="13"/>
      <c r="J276" s="13"/>
      <c r="K276" s="13"/>
      <c r="L276" s="13"/>
      <c r="M276" s="13"/>
      <c r="N276" s="35">
        <v>29611</v>
      </c>
      <c r="O276" s="36">
        <v>49183</v>
      </c>
      <c r="P276" s="36">
        <v>56000</v>
      </c>
      <c r="Q276" s="36">
        <v>30383</v>
      </c>
      <c r="R276" s="36">
        <v>0</v>
      </c>
      <c r="S276" s="36">
        <v>0</v>
      </c>
      <c r="T276" s="36">
        <v>13702</v>
      </c>
      <c r="U276" s="36">
        <v>62093</v>
      </c>
      <c r="V276" s="36">
        <v>0</v>
      </c>
    </row>
    <row r="277" spans="1:22">
      <c r="A277" s="2">
        <v>798</v>
      </c>
      <c r="B277" s="1" t="s">
        <v>254</v>
      </c>
      <c r="C277" s="13">
        <v>1157161</v>
      </c>
      <c r="D277" s="13">
        <v>1426776</v>
      </c>
      <c r="E277" s="13">
        <v>11375</v>
      </c>
      <c r="F277" s="35">
        <v>101928</v>
      </c>
      <c r="G277" s="13">
        <v>16951</v>
      </c>
      <c r="H277" s="13"/>
      <c r="I277" s="13"/>
      <c r="J277" s="13"/>
      <c r="K277" s="13"/>
      <c r="L277" s="13"/>
      <c r="M277" s="13"/>
      <c r="N277" s="35">
        <v>0</v>
      </c>
      <c r="O277" s="36">
        <v>42763</v>
      </c>
      <c r="P277" s="36">
        <v>0</v>
      </c>
      <c r="Q277" s="36">
        <v>8686</v>
      </c>
      <c r="R277" s="36">
        <v>0</v>
      </c>
      <c r="S277" s="36">
        <v>0</v>
      </c>
      <c r="T277" s="36">
        <v>0</v>
      </c>
      <c r="U277" s="36">
        <v>18062</v>
      </c>
      <c r="V277" s="36">
        <v>0</v>
      </c>
    </row>
    <row r="278" spans="1:22">
      <c r="A278" s="2">
        <v>809</v>
      </c>
      <c r="B278" s="1" t="s">
        <v>255</v>
      </c>
      <c r="C278" s="13">
        <v>3162986</v>
      </c>
      <c r="D278" s="13">
        <v>3697990</v>
      </c>
      <c r="E278" s="13">
        <v>50903</v>
      </c>
      <c r="F278" s="35">
        <v>287013</v>
      </c>
      <c r="G278" s="13">
        <v>40872</v>
      </c>
      <c r="H278" s="13"/>
      <c r="I278" s="13"/>
      <c r="J278" s="13"/>
      <c r="K278" s="13"/>
      <c r="L278" s="13"/>
      <c r="M278" s="13"/>
      <c r="N278" s="35">
        <v>4478</v>
      </c>
      <c r="O278" s="36">
        <v>49720</v>
      </c>
      <c r="P278" s="36">
        <v>40800</v>
      </c>
      <c r="Q278" s="36">
        <v>25650</v>
      </c>
      <c r="R278" s="36">
        <v>0</v>
      </c>
      <c r="S278" s="36">
        <v>0</v>
      </c>
      <c r="T278" s="36">
        <v>9238</v>
      </c>
      <c r="U278" s="36">
        <v>10184</v>
      </c>
      <c r="V278" s="36">
        <v>0</v>
      </c>
    </row>
    <row r="279" spans="1:22">
      <c r="A279" s="2">
        <v>815</v>
      </c>
      <c r="B279" s="1" t="s">
        <v>256</v>
      </c>
      <c r="C279" s="13">
        <v>1242335</v>
      </c>
      <c r="D279" s="13">
        <v>1286339</v>
      </c>
      <c r="E279" s="13">
        <v>12200</v>
      </c>
      <c r="F279" s="35">
        <v>112943</v>
      </c>
      <c r="G279" s="13">
        <v>20503</v>
      </c>
      <c r="H279" s="13"/>
      <c r="I279" s="13"/>
      <c r="J279" s="13"/>
      <c r="K279" s="13"/>
      <c r="L279" s="13"/>
      <c r="M279" s="13"/>
      <c r="N279" s="35">
        <v>0</v>
      </c>
      <c r="O279" s="36">
        <v>5906</v>
      </c>
      <c r="P279" s="36">
        <v>0</v>
      </c>
      <c r="Q279" s="36">
        <v>9097</v>
      </c>
      <c r="R279" s="36">
        <v>0</v>
      </c>
      <c r="S279" s="36">
        <v>0</v>
      </c>
      <c r="T279" s="36">
        <v>169</v>
      </c>
      <c r="U279" s="36">
        <v>30494</v>
      </c>
      <c r="V279" s="36">
        <v>0</v>
      </c>
    </row>
    <row r="280" spans="1:22">
      <c r="A280" s="2">
        <v>820</v>
      </c>
      <c r="B280" s="1" t="s">
        <v>257</v>
      </c>
      <c r="C280" s="13">
        <v>4856689</v>
      </c>
      <c r="D280" s="13">
        <v>5233382</v>
      </c>
      <c r="E280" s="13">
        <v>57488</v>
      </c>
      <c r="F280" s="35">
        <v>379529</v>
      </c>
      <c r="G280" s="13">
        <v>45864</v>
      </c>
      <c r="H280" s="13"/>
      <c r="I280" s="13"/>
      <c r="J280" s="13"/>
      <c r="K280" s="13"/>
      <c r="L280" s="13"/>
      <c r="M280" s="13"/>
      <c r="N280" s="35">
        <v>11503</v>
      </c>
      <c r="O280" s="36">
        <v>13799</v>
      </c>
      <c r="P280" s="36">
        <v>0</v>
      </c>
      <c r="Q280" s="36">
        <v>5084</v>
      </c>
      <c r="R280" s="36">
        <v>0</v>
      </c>
      <c r="S280" s="36">
        <v>0</v>
      </c>
      <c r="T280" s="36">
        <v>705</v>
      </c>
      <c r="U280" s="36">
        <v>69713</v>
      </c>
      <c r="V280" s="36">
        <v>0</v>
      </c>
    </row>
    <row r="281" spans="1:22">
      <c r="A281" s="2">
        <v>823</v>
      </c>
      <c r="B281" s="1" t="s">
        <v>258</v>
      </c>
      <c r="C281" s="13">
        <v>1367132</v>
      </c>
      <c r="D281" s="13">
        <v>1535681</v>
      </c>
      <c r="E281" s="13">
        <v>19369</v>
      </c>
      <c r="F281" s="35">
        <v>188800</v>
      </c>
      <c r="G281" s="13">
        <v>64924</v>
      </c>
      <c r="H281" s="13"/>
      <c r="I281" s="13"/>
      <c r="J281" s="13"/>
      <c r="K281" s="13"/>
      <c r="L281" s="13"/>
      <c r="M281" s="13"/>
      <c r="N281" s="35">
        <v>3244</v>
      </c>
      <c r="O281" s="36">
        <v>6427</v>
      </c>
      <c r="P281" s="36">
        <v>227800</v>
      </c>
      <c r="Q281" s="36">
        <v>25880</v>
      </c>
      <c r="R281" s="36">
        <v>0</v>
      </c>
      <c r="S281" s="36">
        <v>0</v>
      </c>
      <c r="T281" s="36">
        <v>3400</v>
      </c>
      <c r="U281" s="36">
        <v>111669</v>
      </c>
      <c r="V281" s="36">
        <v>0</v>
      </c>
    </row>
    <row r="282" spans="1:22">
      <c r="A282" s="2">
        <v>824</v>
      </c>
      <c r="B282" s="1" t="s">
        <v>259</v>
      </c>
      <c r="C282" s="13">
        <v>3486686</v>
      </c>
      <c r="D282" s="13">
        <v>3889298</v>
      </c>
      <c r="E282" s="13">
        <v>57251</v>
      </c>
      <c r="F282" s="35">
        <v>312338</v>
      </c>
      <c r="G282" s="13">
        <v>38848</v>
      </c>
      <c r="H282" s="13"/>
      <c r="I282" s="13"/>
      <c r="J282" s="13"/>
      <c r="K282" s="13"/>
      <c r="L282" s="13"/>
      <c r="M282" s="13"/>
      <c r="N282" s="35">
        <v>7702</v>
      </c>
      <c r="O282" s="36">
        <v>31768</v>
      </c>
      <c r="P282" s="36">
        <v>40000</v>
      </c>
      <c r="Q282" s="36">
        <v>14194</v>
      </c>
      <c r="R282" s="36">
        <v>0</v>
      </c>
      <c r="S282" s="36">
        <v>0</v>
      </c>
      <c r="T282" s="36">
        <v>19228</v>
      </c>
      <c r="U282" s="36">
        <v>96435</v>
      </c>
      <c r="V282" s="36">
        <v>0</v>
      </c>
    </row>
    <row r="283" spans="1:22">
      <c r="A283" s="2">
        <v>826</v>
      </c>
      <c r="B283" s="1" t="s">
        <v>260</v>
      </c>
      <c r="C283" s="13">
        <v>14061741</v>
      </c>
      <c r="D283" s="13">
        <v>14302136</v>
      </c>
      <c r="E283" s="13">
        <v>262344</v>
      </c>
      <c r="F283" s="35">
        <v>1613338</v>
      </c>
      <c r="G283" s="13">
        <v>135134</v>
      </c>
      <c r="H283" s="13"/>
      <c r="I283" s="13"/>
      <c r="J283" s="13"/>
      <c r="K283" s="13"/>
      <c r="L283" s="13"/>
      <c r="M283" s="13"/>
      <c r="N283" s="35">
        <v>11872</v>
      </c>
      <c r="O283" s="36">
        <v>204598</v>
      </c>
      <c r="P283" s="36">
        <v>183000</v>
      </c>
      <c r="Q283" s="36">
        <v>124885</v>
      </c>
      <c r="R283" s="36">
        <v>0</v>
      </c>
      <c r="S283" s="36">
        <v>0</v>
      </c>
      <c r="T283" s="36">
        <v>43969</v>
      </c>
      <c r="U283" s="36">
        <v>157028</v>
      </c>
      <c r="V283" s="36">
        <v>0</v>
      </c>
    </row>
    <row r="284" spans="1:22">
      <c r="A284" s="2">
        <v>828</v>
      </c>
      <c r="B284" s="1" t="s">
        <v>261</v>
      </c>
      <c r="C284" s="13">
        <v>19946686</v>
      </c>
      <c r="D284" s="13">
        <v>19775041</v>
      </c>
      <c r="E284" s="13">
        <v>636210</v>
      </c>
      <c r="F284" s="35">
        <v>2369854</v>
      </c>
      <c r="G284" s="13">
        <v>236540</v>
      </c>
      <c r="H284" s="13"/>
      <c r="I284" s="13"/>
      <c r="J284" s="13"/>
      <c r="K284" s="13"/>
      <c r="L284" s="13"/>
      <c r="M284" s="13"/>
      <c r="N284" s="35">
        <v>21321</v>
      </c>
      <c r="O284" s="36">
        <v>29924</v>
      </c>
      <c r="P284" s="36">
        <v>97450</v>
      </c>
      <c r="Q284" s="36">
        <v>120389</v>
      </c>
      <c r="R284" s="36">
        <v>0</v>
      </c>
      <c r="S284" s="36">
        <v>0</v>
      </c>
      <c r="T284" s="36">
        <v>34836</v>
      </c>
      <c r="U284" s="36">
        <v>89511</v>
      </c>
      <c r="V284" s="36">
        <v>0</v>
      </c>
    </row>
    <row r="285" spans="1:22">
      <c r="A285" s="2">
        <v>840</v>
      </c>
      <c r="B285" s="1" t="s">
        <v>262</v>
      </c>
      <c r="C285" s="13">
        <v>4082459</v>
      </c>
      <c r="D285" s="13">
        <v>4246129</v>
      </c>
      <c r="E285" s="13">
        <v>106035</v>
      </c>
      <c r="F285" s="35">
        <v>458620</v>
      </c>
      <c r="G285" s="13">
        <v>50254</v>
      </c>
      <c r="H285" s="13"/>
      <c r="I285" s="13"/>
      <c r="J285" s="13"/>
      <c r="K285" s="13"/>
      <c r="L285" s="13"/>
      <c r="M285" s="13"/>
      <c r="N285" s="35">
        <v>4942</v>
      </c>
      <c r="O285" s="36">
        <v>48076</v>
      </c>
      <c r="P285" s="36">
        <v>8000</v>
      </c>
      <c r="Q285" s="36">
        <v>25061</v>
      </c>
      <c r="R285" s="36">
        <v>0</v>
      </c>
      <c r="S285" s="36">
        <v>0</v>
      </c>
      <c r="T285" s="36">
        <v>285</v>
      </c>
      <c r="U285" s="36">
        <v>45090</v>
      </c>
      <c r="V285" s="36">
        <v>0</v>
      </c>
    </row>
    <row r="286" spans="1:22">
      <c r="A286" s="2">
        <v>844</v>
      </c>
      <c r="B286" s="1" t="s">
        <v>409</v>
      </c>
      <c r="C286" s="13">
        <v>2950195</v>
      </c>
      <c r="D286" s="13">
        <v>3422961</v>
      </c>
      <c r="E286" s="13">
        <v>53248</v>
      </c>
      <c r="F286" s="35">
        <v>250168</v>
      </c>
      <c r="G286" s="13">
        <v>33323</v>
      </c>
      <c r="H286" s="13"/>
      <c r="I286" s="13"/>
      <c r="J286" s="13"/>
      <c r="K286" s="13"/>
      <c r="L286" s="13"/>
      <c r="M286" s="13"/>
      <c r="N286" s="35">
        <v>7199</v>
      </c>
      <c r="O286" s="36">
        <v>24903</v>
      </c>
      <c r="P286" s="36">
        <v>0</v>
      </c>
      <c r="Q286" s="36">
        <v>27268</v>
      </c>
      <c r="R286" s="36">
        <v>0</v>
      </c>
      <c r="S286" s="36">
        <v>0</v>
      </c>
      <c r="T286" s="36">
        <v>5103</v>
      </c>
      <c r="U286" s="36">
        <v>42919</v>
      </c>
      <c r="V286" s="36">
        <v>0</v>
      </c>
    </row>
    <row r="287" spans="1:22">
      <c r="A287" s="2">
        <v>845</v>
      </c>
      <c r="B287" s="1" t="s">
        <v>263</v>
      </c>
      <c r="C287" s="13">
        <v>2727726</v>
      </c>
      <c r="D287" s="13">
        <v>3101087</v>
      </c>
      <c r="E287" s="13">
        <v>41624</v>
      </c>
      <c r="F287" s="35">
        <v>236642</v>
      </c>
      <c r="G287" s="13">
        <v>58673</v>
      </c>
      <c r="H287" s="13"/>
      <c r="I287" s="13"/>
      <c r="J287" s="13"/>
      <c r="K287" s="13"/>
      <c r="L287" s="13"/>
      <c r="M287" s="13"/>
      <c r="N287" s="35">
        <v>3176</v>
      </c>
      <c r="O287" s="36">
        <v>20313</v>
      </c>
      <c r="P287" s="36">
        <v>33700</v>
      </c>
      <c r="Q287" s="36">
        <v>33854</v>
      </c>
      <c r="R287" s="36">
        <v>0</v>
      </c>
      <c r="S287" s="36">
        <v>0</v>
      </c>
      <c r="T287" s="36">
        <v>3060</v>
      </c>
      <c r="U287" s="36">
        <v>43948</v>
      </c>
      <c r="V287" s="36">
        <v>0</v>
      </c>
    </row>
    <row r="288" spans="1:22">
      <c r="A288" s="2">
        <v>846</v>
      </c>
      <c r="B288" s="1" t="s">
        <v>410</v>
      </c>
      <c r="C288" s="13">
        <v>1500493</v>
      </c>
      <c r="D288" s="13">
        <v>1608213</v>
      </c>
      <c r="E288" s="13">
        <v>21866</v>
      </c>
      <c r="F288" s="35">
        <v>128135</v>
      </c>
      <c r="G288" s="13">
        <v>27056</v>
      </c>
      <c r="H288" s="13"/>
      <c r="I288" s="13"/>
      <c r="J288" s="13"/>
      <c r="K288" s="13"/>
      <c r="L288" s="13"/>
      <c r="M288" s="13"/>
      <c r="N288" s="35">
        <v>4623</v>
      </c>
      <c r="O288" s="36">
        <v>9460</v>
      </c>
      <c r="P288" s="36">
        <v>19087</v>
      </c>
      <c r="Q288" s="36">
        <v>12513</v>
      </c>
      <c r="R288" s="36">
        <v>0</v>
      </c>
      <c r="S288" s="36">
        <v>0</v>
      </c>
      <c r="T288" s="36">
        <v>75</v>
      </c>
      <c r="U288" s="36">
        <v>481</v>
      </c>
      <c r="V288" s="36">
        <v>0</v>
      </c>
    </row>
    <row r="289" spans="1:22">
      <c r="A289" s="2">
        <v>847</v>
      </c>
      <c r="B289" s="1" t="s">
        <v>264</v>
      </c>
      <c r="C289" s="13">
        <v>2815184</v>
      </c>
      <c r="D289" s="13">
        <v>2942266</v>
      </c>
      <c r="E289" s="13">
        <v>65926</v>
      </c>
      <c r="F289" s="35">
        <v>265042</v>
      </c>
      <c r="G289" s="13">
        <v>47261</v>
      </c>
      <c r="H289" s="13"/>
      <c r="I289" s="13"/>
      <c r="J289" s="13"/>
      <c r="K289" s="13"/>
      <c r="L289" s="13"/>
      <c r="M289" s="13"/>
      <c r="N289" s="35">
        <v>4128</v>
      </c>
      <c r="O289" s="36">
        <v>14190</v>
      </c>
      <c r="P289" s="36">
        <v>40000</v>
      </c>
      <c r="Q289" s="36">
        <v>12710</v>
      </c>
      <c r="R289" s="36">
        <v>0</v>
      </c>
      <c r="S289" s="36">
        <v>0</v>
      </c>
      <c r="T289" s="36">
        <v>3014</v>
      </c>
      <c r="U289" s="36">
        <v>59338</v>
      </c>
      <c r="V289" s="36">
        <v>0</v>
      </c>
    </row>
    <row r="290" spans="1:22">
      <c r="A290" s="2">
        <v>848</v>
      </c>
      <c r="B290" s="1" t="s">
        <v>265</v>
      </c>
      <c r="C290" s="13">
        <v>2562654</v>
      </c>
      <c r="D290" s="13">
        <v>2737109</v>
      </c>
      <c r="E290" s="13">
        <v>45798</v>
      </c>
      <c r="F290" s="35">
        <v>198916</v>
      </c>
      <c r="G290" s="13">
        <v>21094</v>
      </c>
      <c r="H290" s="13"/>
      <c r="I290" s="13"/>
      <c r="J290" s="13"/>
      <c r="K290" s="13"/>
      <c r="L290" s="13"/>
      <c r="M290" s="13"/>
      <c r="N290" s="35">
        <v>2659</v>
      </c>
      <c r="O290" s="36">
        <v>12848</v>
      </c>
      <c r="P290" s="36">
        <v>27900</v>
      </c>
      <c r="Q290" s="36">
        <v>16339</v>
      </c>
      <c r="R290" s="36">
        <v>0</v>
      </c>
      <c r="S290" s="36">
        <v>0</v>
      </c>
      <c r="T290" s="36">
        <v>246</v>
      </c>
      <c r="U290" s="36">
        <v>39126</v>
      </c>
      <c r="V290" s="36">
        <v>0</v>
      </c>
    </row>
    <row r="291" spans="1:22">
      <c r="A291" s="2">
        <v>851</v>
      </c>
      <c r="B291" s="1" t="s">
        <v>266</v>
      </c>
      <c r="C291" s="13">
        <v>3704324</v>
      </c>
      <c r="D291" s="13">
        <v>4720618</v>
      </c>
      <c r="E291" s="13">
        <v>145813</v>
      </c>
      <c r="F291" s="35">
        <v>384818</v>
      </c>
      <c r="G291" s="13">
        <v>40002</v>
      </c>
      <c r="H291" s="13"/>
      <c r="I291" s="13"/>
      <c r="J291" s="13"/>
      <c r="K291" s="13"/>
      <c r="L291" s="13"/>
      <c r="M291" s="13"/>
      <c r="N291" s="35">
        <v>1274</v>
      </c>
      <c r="O291" s="36">
        <v>43776</v>
      </c>
      <c r="P291" s="36">
        <v>0</v>
      </c>
      <c r="Q291" s="36">
        <v>32618</v>
      </c>
      <c r="R291" s="36">
        <v>0</v>
      </c>
      <c r="S291" s="36">
        <v>0</v>
      </c>
      <c r="T291" s="36">
        <v>822</v>
      </c>
      <c r="U291" s="36">
        <v>8491</v>
      </c>
      <c r="V291" s="36">
        <v>0</v>
      </c>
    </row>
    <row r="292" spans="1:22">
      <c r="A292" s="2">
        <v>852</v>
      </c>
      <c r="B292" s="1" t="s">
        <v>267</v>
      </c>
      <c r="C292" s="13">
        <v>1585829</v>
      </c>
      <c r="D292" s="13">
        <v>1924975</v>
      </c>
      <c r="E292" s="13">
        <v>47574</v>
      </c>
      <c r="F292" s="35">
        <v>168471</v>
      </c>
      <c r="G292" s="13">
        <v>29080</v>
      </c>
      <c r="H292" s="13"/>
      <c r="I292" s="13"/>
      <c r="J292" s="13"/>
      <c r="K292" s="13"/>
      <c r="L292" s="13"/>
      <c r="M292" s="13"/>
      <c r="N292" s="35">
        <v>2700</v>
      </c>
      <c r="O292" s="36">
        <v>17415</v>
      </c>
      <c r="P292" s="36">
        <v>19000</v>
      </c>
      <c r="Q292" s="36">
        <v>10934</v>
      </c>
      <c r="R292" s="36">
        <v>0</v>
      </c>
      <c r="S292" s="36">
        <v>0</v>
      </c>
      <c r="T292" s="36">
        <v>381</v>
      </c>
      <c r="U292" s="36">
        <v>16954</v>
      </c>
      <c r="V292" s="36">
        <v>0</v>
      </c>
    </row>
    <row r="293" spans="1:22">
      <c r="A293" s="2">
        <v>855</v>
      </c>
      <c r="B293" s="1" t="s">
        <v>268</v>
      </c>
      <c r="C293" s="13">
        <v>97550325</v>
      </c>
      <c r="D293" s="13">
        <v>102060145</v>
      </c>
      <c r="E293" s="13">
        <v>2985000</v>
      </c>
      <c r="F293" s="35">
        <v>11768805</v>
      </c>
      <c r="G293" s="13">
        <v>547688</v>
      </c>
      <c r="H293" s="13"/>
      <c r="I293" s="13"/>
      <c r="J293" s="13"/>
      <c r="K293" s="13"/>
      <c r="L293" s="13"/>
      <c r="M293" s="13"/>
      <c r="N293" s="35">
        <v>154070</v>
      </c>
      <c r="O293" s="36">
        <v>921876</v>
      </c>
      <c r="P293" s="36">
        <v>786005</v>
      </c>
      <c r="Q293" s="36">
        <v>104704</v>
      </c>
      <c r="R293" s="36">
        <v>0</v>
      </c>
      <c r="S293" s="36">
        <v>0</v>
      </c>
      <c r="T293" s="36">
        <v>346121</v>
      </c>
      <c r="U293" s="36">
        <v>436889</v>
      </c>
      <c r="V293" s="36">
        <v>0</v>
      </c>
    </row>
    <row r="294" spans="1:22">
      <c r="A294" s="2">
        <v>856</v>
      </c>
      <c r="B294" s="1" t="s">
        <v>269</v>
      </c>
      <c r="C294" s="13">
        <v>9030399</v>
      </c>
      <c r="D294" s="13">
        <v>8524217</v>
      </c>
      <c r="E294" s="13">
        <v>240501</v>
      </c>
      <c r="F294" s="35">
        <v>990850</v>
      </c>
      <c r="G294" s="13">
        <v>96362</v>
      </c>
      <c r="H294" s="13"/>
      <c r="I294" s="13"/>
      <c r="J294" s="13"/>
      <c r="K294" s="13"/>
      <c r="L294" s="13"/>
      <c r="M294" s="13"/>
      <c r="N294" s="35">
        <v>14876</v>
      </c>
      <c r="O294" s="36">
        <v>83419</v>
      </c>
      <c r="P294" s="36">
        <v>32235</v>
      </c>
      <c r="Q294" s="36">
        <v>33527</v>
      </c>
      <c r="R294" s="36">
        <v>0</v>
      </c>
      <c r="S294" s="36">
        <v>0</v>
      </c>
      <c r="T294" s="36">
        <v>59657</v>
      </c>
      <c r="U294" s="36">
        <v>45420</v>
      </c>
      <c r="V294" s="36">
        <v>0</v>
      </c>
    </row>
    <row r="295" spans="1:22">
      <c r="A295" s="2">
        <v>858</v>
      </c>
      <c r="B295" s="1" t="s">
        <v>270</v>
      </c>
      <c r="C295" s="13">
        <v>7002880</v>
      </c>
      <c r="D295" s="13">
        <v>7080630</v>
      </c>
      <c r="E295" s="13">
        <v>113671</v>
      </c>
      <c r="F295" s="35">
        <v>860378</v>
      </c>
      <c r="G295" s="13">
        <v>80754</v>
      </c>
      <c r="H295" s="13"/>
      <c r="I295" s="13"/>
      <c r="J295" s="13"/>
      <c r="K295" s="13"/>
      <c r="L295" s="13"/>
      <c r="M295" s="13"/>
      <c r="N295" s="35">
        <v>6250</v>
      </c>
      <c r="O295" s="36">
        <v>34000</v>
      </c>
      <c r="P295" s="36">
        <v>31448</v>
      </c>
      <c r="Q295" s="36">
        <v>26614</v>
      </c>
      <c r="R295" s="36">
        <v>0</v>
      </c>
      <c r="S295" s="36">
        <v>0</v>
      </c>
      <c r="T295" s="36">
        <v>15924</v>
      </c>
      <c r="U295" s="36">
        <v>44573</v>
      </c>
      <c r="V295" s="36">
        <v>0</v>
      </c>
    </row>
    <row r="296" spans="1:22">
      <c r="A296" s="2">
        <v>860</v>
      </c>
      <c r="B296" s="1" t="s">
        <v>411</v>
      </c>
      <c r="C296" s="13">
        <v>4958542</v>
      </c>
      <c r="D296" s="13">
        <v>5452739</v>
      </c>
      <c r="E296" s="13">
        <v>72109</v>
      </c>
      <c r="F296" s="35">
        <v>435459</v>
      </c>
      <c r="G296" s="13">
        <v>154729</v>
      </c>
      <c r="H296" s="13"/>
      <c r="I296" s="13"/>
      <c r="J296" s="13"/>
      <c r="K296" s="13"/>
      <c r="L296" s="13"/>
      <c r="M296" s="13"/>
      <c r="N296" s="35">
        <v>19776</v>
      </c>
      <c r="O296" s="36">
        <v>5184</v>
      </c>
      <c r="P296" s="36">
        <v>0</v>
      </c>
      <c r="Q296" s="36">
        <v>20246</v>
      </c>
      <c r="R296" s="36">
        <v>0</v>
      </c>
      <c r="S296" s="36">
        <v>0</v>
      </c>
      <c r="T296" s="36">
        <v>4900</v>
      </c>
      <c r="U296" s="36">
        <v>47773</v>
      </c>
      <c r="V296" s="36">
        <v>0</v>
      </c>
    </row>
    <row r="297" spans="1:22">
      <c r="A297" s="2">
        <v>861</v>
      </c>
      <c r="B297" s="1" t="s">
        <v>271</v>
      </c>
      <c r="C297" s="13">
        <v>6681551</v>
      </c>
      <c r="D297" s="13">
        <v>7057353</v>
      </c>
      <c r="E297" s="13">
        <v>210535</v>
      </c>
      <c r="F297" s="35">
        <v>557728</v>
      </c>
      <c r="G297" s="13">
        <v>103048</v>
      </c>
      <c r="H297" s="13"/>
      <c r="I297" s="13"/>
      <c r="J297" s="13"/>
      <c r="K297" s="13"/>
      <c r="L297" s="13"/>
      <c r="M297" s="13"/>
      <c r="N297" s="35">
        <v>17625</v>
      </c>
      <c r="O297" s="36">
        <v>69038</v>
      </c>
      <c r="P297" s="36">
        <v>56436</v>
      </c>
      <c r="Q297" s="36">
        <v>44866</v>
      </c>
      <c r="R297" s="36">
        <v>0</v>
      </c>
      <c r="S297" s="36">
        <v>0</v>
      </c>
      <c r="T297" s="36">
        <v>6588</v>
      </c>
      <c r="U297" s="36">
        <v>116075</v>
      </c>
      <c r="V297" s="36">
        <v>0</v>
      </c>
    </row>
    <row r="298" spans="1:22">
      <c r="A298" s="2">
        <v>865</v>
      </c>
      <c r="B298" s="1" t="s">
        <v>272</v>
      </c>
      <c r="C298" s="13">
        <v>3783998</v>
      </c>
      <c r="D298" s="13">
        <v>3707489</v>
      </c>
      <c r="E298" s="13">
        <v>53579</v>
      </c>
      <c r="F298" s="35">
        <v>310304</v>
      </c>
      <c r="G298" s="13">
        <v>51990</v>
      </c>
      <c r="H298" s="13"/>
      <c r="I298" s="13"/>
      <c r="J298" s="13"/>
      <c r="K298" s="13"/>
      <c r="L298" s="13"/>
      <c r="M298" s="13"/>
      <c r="N298" s="35">
        <v>36884</v>
      </c>
      <c r="O298" s="36">
        <v>78380</v>
      </c>
      <c r="P298" s="36">
        <v>45757</v>
      </c>
      <c r="Q298" s="36">
        <v>17260</v>
      </c>
      <c r="R298" s="36">
        <v>0</v>
      </c>
      <c r="S298" s="36">
        <v>0</v>
      </c>
      <c r="T298" s="36">
        <v>18160</v>
      </c>
      <c r="U298" s="36">
        <v>60705</v>
      </c>
      <c r="V298" s="36">
        <v>0</v>
      </c>
    </row>
    <row r="299" spans="1:22">
      <c r="A299" s="2">
        <v>866</v>
      </c>
      <c r="B299" s="1" t="s">
        <v>273</v>
      </c>
      <c r="C299" s="13">
        <v>2335256</v>
      </c>
      <c r="D299" s="13">
        <v>2354990</v>
      </c>
      <c r="E299" s="13">
        <v>96874</v>
      </c>
      <c r="F299" s="35">
        <v>207334</v>
      </c>
      <c r="G299" s="13">
        <v>17524</v>
      </c>
      <c r="H299" s="13"/>
      <c r="I299" s="13"/>
      <c r="J299" s="13"/>
      <c r="K299" s="13"/>
      <c r="L299" s="13"/>
      <c r="M299" s="13"/>
      <c r="N299" s="35">
        <v>10996</v>
      </c>
      <c r="O299" s="36">
        <v>131724</v>
      </c>
      <c r="P299" s="36">
        <v>9541</v>
      </c>
      <c r="Q299" s="36">
        <v>0</v>
      </c>
      <c r="R299" s="36">
        <v>0</v>
      </c>
      <c r="S299" s="36">
        <v>0</v>
      </c>
      <c r="T299" s="36">
        <v>112759</v>
      </c>
      <c r="U299" s="36">
        <v>7503</v>
      </c>
      <c r="V299" s="36">
        <v>0</v>
      </c>
    </row>
    <row r="300" spans="1:22">
      <c r="A300" s="2">
        <v>867</v>
      </c>
      <c r="B300" s="1" t="s">
        <v>274</v>
      </c>
      <c r="C300" s="13">
        <v>10566957</v>
      </c>
      <c r="D300" s="13">
        <v>10557702</v>
      </c>
      <c r="E300" s="13">
        <v>241881</v>
      </c>
      <c r="F300" s="35">
        <v>1036882</v>
      </c>
      <c r="G300" s="13">
        <v>124099</v>
      </c>
      <c r="H300" s="13"/>
      <c r="I300" s="13"/>
      <c r="J300" s="13"/>
      <c r="K300" s="13"/>
      <c r="L300" s="13"/>
      <c r="M300" s="13"/>
      <c r="N300" s="35">
        <v>10165</v>
      </c>
      <c r="O300" s="36">
        <v>93198</v>
      </c>
      <c r="P300" s="36">
        <v>0</v>
      </c>
      <c r="Q300" s="36">
        <v>34207</v>
      </c>
      <c r="R300" s="36">
        <v>0</v>
      </c>
      <c r="S300" s="36">
        <v>0</v>
      </c>
      <c r="T300" s="36">
        <v>16581</v>
      </c>
      <c r="U300" s="36">
        <v>20272</v>
      </c>
      <c r="V300" s="36">
        <v>0</v>
      </c>
    </row>
    <row r="301" spans="1:22">
      <c r="A301" s="2">
        <v>870</v>
      </c>
      <c r="B301" s="1" t="s">
        <v>275</v>
      </c>
      <c r="C301" s="13">
        <v>2234134</v>
      </c>
      <c r="D301" s="13">
        <v>2866872</v>
      </c>
      <c r="E301" s="13">
        <v>77694</v>
      </c>
      <c r="F301" s="35">
        <v>246310</v>
      </c>
      <c r="G301" s="13">
        <v>53890</v>
      </c>
      <c r="H301" s="13"/>
      <c r="I301" s="13"/>
      <c r="J301" s="13"/>
      <c r="K301" s="13"/>
      <c r="L301" s="13"/>
      <c r="M301" s="13"/>
      <c r="N301" s="35">
        <v>2326</v>
      </c>
      <c r="O301" s="36">
        <v>0</v>
      </c>
      <c r="P301" s="36">
        <v>227982</v>
      </c>
      <c r="Q301" s="36">
        <v>11339</v>
      </c>
      <c r="R301" s="36">
        <v>0</v>
      </c>
      <c r="S301" s="36">
        <v>0</v>
      </c>
      <c r="T301" s="36">
        <v>398</v>
      </c>
      <c r="U301" s="36">
        <v>69257</v>
      </c>
      <c r="V301" s="36">
        <v>0</v>
      </c>
    </row>
    <row r="302" spans="1:22">
      <c r="A302" s="2">
        <v>873</v>
      </c>
      <c r="B302" s="1" t="s">
        <v>276</v>
      </c>
      <c r="C302" s="13">
        <v>3909075</v>
      </c>
      <c r="D302" s="13">
        <v>3822634</v>
      </c>
      <c r="E302" s="13">
        <v>105889</v>
      </c>
      <c r="F302" s="35">
        <v>431106</v>
      </c>
      <c r="G302" s="13">
        <v>45100</v>
      </c>
      <c r="H302" s="13"/>
      <c r="I302" s="13"/>
      <c r="J302" s="13"/>
      <c r="K302" s="13"/>
      <c r="L302" s="13"/>
      <c r="M302" s="13"/>
      <c r="N302" s="35">
        <v>6027</v>
      </c>
      <c r="O302" s="36">
        <v>44144</v>
      </c>
      <c r="P302" s="36">
        <v>18000</v>
      </c>
      <c r="Q302" s="36">
        <v>24753</v>
      </c>
      <c r="R302" s="36">
        <v>0</v>
      </c>
      <c r="S302" s="36">
        <v>0</v>
      </c>
      <c r="T302" s="36">
        <v>10983</v>
      </c>
      <c r="U302" s="36">
        <v>59771</v>
      </c>
      <c r="V302" s="36">
        <v>0</v>
      </c>
    </row>
    <row r="303" spans="1:22">
      <c r="A303" s="2">
        <v>874</v>
      </c>
      <c r="B303" s="1" t="s">
        <v>277</v>
      </c>
      <c r="C303" s="13">
        <v>1204767</v>
      </c>
      <c r="D303" s="13">
        <v>1522239</v>
      </c>
      <c r="E303" s="13">
        <v>26165</v>
      </c>
      <c r="F303" s="35">
        <v>148556</v>
      </c>
      <c r="G303" s="13">
        <v>27439</v>
      </c>
      <c r="H303" s="13"/>
      <c r="I303" s="13"/>
      <c r="J303" s="13"/>
      <c r="K303" s="13"/>
      <c r="L303" s="13"/>
      <c r="M303" s="13"/>
      <c r="N303" s="35">
        <v>7485</v>
      </c>
      <c r="O303" s="36">
        <v>10859</v>
      </c>
      <c r="P303" s="36">
        <v>4500</v>
      </c>
      <c r="Q303" s="36">
        <v>4893</v>
      </c>
      <c r="R303" s="36">
        <v>0</v>
      </c>
      <c r="S303" s="36">
        <v>0</v>
      </c>
      <c r="T303" s="36">
        <v>1100</v>
      </c>
      <c r="U303" s="36">
        <v>2315</v>
      </c>
      <c r="V303" s="36">
        <v>0</v>
      </c>
    </row>
    <row r="304" spans="1:22">
      <c r="A304" s="2">
        <v>879</v>
      </c>
      <c r="B304" s="1" t="s">
        <v>278</v>
      </c>
      <c r="C304" s="13">
        <v>2125820</v>
      </c>
      <c r="D304" s="13">
        <v>2312076</v>
      </c>
      <c r="E304" s="13">
        <v>25660</v>
      </c>
      <c r="F304" s="35">
        <v>245730</v>
      </c>
      <c r="G304" s="13">
        <v>43312</v>
      </c>
      <c r="H304" s="13"/>
      <c r="I304" s="13"/>
      <c r="J304" s="13"/>
      <c r="K304" s="13"/>
      <c r="L304" s="13"/>
      <c r="M304" s="13"/>
      <c r="N304" s="35">
        <v>36311</v>
      </c>
      <c r="O304" s="36">
        <v>52079</v>
      </c>
      <c r="P304" s="36">
        <v>0</v>
      </c>
      <c r="Q304" s="36">
        <v>16859</v>
      </c>
      <c r="R304" s="36">
        <v>0</v>
      </c>
      <c r="S304" s="36">
        <v>0</v>
      </c>
      <c r="T304" s="36">
        <v>5372</v>
      </c>
      <c r="U304" s="36">
        <v>75972</v>
      </c>
      <c r="V304" s="36">
        <v>0</v>
      </c>
    </row>
    <row r="305" spans="1:22">
      <c r="A305" s="2">
        <v>880</v>
      </c>
      <c r="B305" s="1" t="s">
        <v>279</v>
      </c>
      <c r="C305" s="13">
        <v>2900141</v>
      </c>
      <c r="D305" s="13">
        <v>3272895</v>
      </c>
      <c r="E305" s="13">
        <v>66701</v>
      </c>
      <c r="F305" s="35">
        <v>352888</v>
      </c>
      <c r="G305" s="13">
        <v>23851</v>
      </c>
      <c r="H305" s="13"/>
      <c r="I305" s="13"/>
      <c r="J305" s="13"/>
      <c r="K305" s="13"/>
      <c r="L305" s="13"/>
      <c r="M305" s="13"/>
      <c r="N305" s="35">
        <v>2919</v>
      </c>
      <c r="O305" s="36">
        <v>24832</v>
      </c>
      <c r="P305" s="36">
        <v>45300</v>
      </c>
      <c r="Q305" s="36">
        <v>17563</v>
      </c>
      <c r="R305" s="36">
        <v>0</v>
      </c>
      <c r="S305" s="36">
        <v>0</v>
      </c>
      <c r="T305" s="36">
        <v>5607</v>
      </c>
      <c r="U305" s="36">
        <v>4563</v>
      </c>
      <c r="V305" s="36">
        <v>0</v>
      </c>
    </row>
    <row r="306" spans="1:22">
      <c r="A306" s="2">
        <v>881</v>
      </c>
      <c r="B306" s="1" t="s">
        <v>280</v>
      </c>
      <c r="C306" s="13">
        <v>2212112</v>
      </c>
      <c r="D306" s="13">
        <v>2151286</v>
      </c>
      <c r="E306" s="13">
        <v>53220</v>
      </c>
      <c r="F306" s="35">
        <v>247002</v>
      </c>
      <c r="G306" s="13">
        <v>13673</v>
      </c>
      <c r="H306" s="13"/>
      <c r="I306" s="13"/>
      <c r="J306" s="13"/>
      <c r="K306" s="13"/>
      <c r="L306" s="13"/>
      <c r="M306" s="13"/>
      <c r="N306" s="35">
        <v>0</v>
      </c>
      <c r="O306" s="36">
        <v>0</v>
      </c>
      <c r="P306" s="36">
        <v>0</v>
      </c>
      <c r="Q306" s="36">
        <v>1709</v>
      </c>
      <c r="R306" s="36">
        <v>0</v>
      </c>
      <c r="S306" s="36">
        <v>0</v>
      </c>
      <c r="T306" s="36">
        <v>0</v>
      </c>
      <c r="U306" s="36">
        <v>12002</v>
      </c>
      <c r="V306" s="36">
        <v>0</v>
      </c>
    </row>
    <row r="307" spans="1:22">
      <c r="A307" s="2">
        <v>882</v>
      </c>
      <c r="B307" s="1" t="s">
        <v>281</v>
      </c>
      <c r="C307" s="13">
        <v>15666171</v>
      </c>
      <c r="D307" s="13">
        <v>15402801</v>
      </c>
      <c r="E307" s="13">
        <v>221052</v>
      </c>
      <c r="F307" s="35">
        <v>2136856</v>
      </c>
      <c r="G307" s="13">
        <v>91306</v>
      </c>
      <c r="H307" s="13"/>
      <c r="I307" s="13"/>
      <c r="J307" s="13"/>
      <c r="K307" s="13"/>
      <c r="L307" s="13"/>
      <c r="M307" s="13"/>
      <c r="N307" s="35">
        <v>2709</v>
      </c>
      <c r="O307" s="36">
        <v>9507</v>
      </c>
      <c r="P307" s="36">
        <v>13005</v>
      </c>
      <c r="Q307" s="36">
        <v>49344</v>
      </c>
      <c r="R307" s="36">
        <v>0</v>
      </c>
      <c r="S307" s="36">
        <v>0</v>
      </c>
      <c r="T307" s="36">
        <v>5547</v>
      </c>
      <c r="U307" s="36">
        <v>30515</v>
      </c>
      <c r="V307" s="36">
        <v>0</v>
      </c>
    </row>
    <row r="308" spans="1:22">
      <c r="A308" s="2">
        <v>888</v>
      </c>
      <c r="B308" s="1" t="s">
        <v>282</v>
      </c>
      <c r="C308" s="13">
        <v>3628977</v>
      </c>
      <c r="D308" s="13">
        <v>3913947</v>
      </c>
      <c r="E308" s="13">
        <v>38353</v>
      </c>
      <c r="F308" s="35">
        <v>431107</v>
      </c>
      <c r="G308" s="13">
        <v>29945</v>
      </c>
      <c r="H308" s="13"/>
      <c r="I308" s="13"/>
      <c r="J308" s="13"/>
      <c r="K308" s="13"/>
      <c r="L308" s="13"/>
      <c r="M308" s="13"/>
      <c r="N308" s="35">
        <v>2581</v>
      </c>
      <c r="O308" s="36">
        <v>14760</v>
      </c>
      <c r="P308" s="36">
        <v>46398</v>
      </c>
      <c r="Q308" s="36">
        <v>22772</v>
      </c>
      <c r="R308" s="36">
        <v>0</v>
      </c>
      <c r="S308" s="36">
        <v>0</v>
      </c>
      <c r="T308" s="36">
        <v>10405</v>
      </c>
      <c r="U308" s="36">
        <v>0</v>
      </c>
      <c r="V308" s="36">
        <v>0</v>
      </c>
    </row>
    <row r="309" spans="1:22">
      <c r="A309" s="2">
        <v>889</v>
      </c>
      <c r="B309" s="1" t="s">
        <v>283</v>
      </c>
      <c r="C309" s="13">
        <v>3291982</v>
      </c>
      <c r="D309" s="13">
        <v>3186656</v>
      </c>
      <c r="E309" s="13">
        <v>166762</v>
      </c>
      <c r="F309" s="35">
        <v>402455</v>
      </c>
      <c r="G309" s="13">
        <v>44047</v>
      </c>
      <c r="H309" s="13"/>
      <c r="I309" s="13"/>
      <c r="J309" s="13"/>
      <c r="K309" s="13"/>
      <c r="L309" s="13"/>
      <c r="M309" s="13"/>
      <c r="N309" s="35">
        <v>7468</v>
      </c>
      <c r="O309" s="36">
        <v>25779</v>
      </c>
      <c r="P309" s="36">
        <v>166800</v>
      </c>
      <c r="Q309" s="36">
        <v>25751</v>
      </c>
      <c r="R309" s="36">
        <v>0</v>
      </c>
      <c r="S309" s="36">
        <v>0</v>
      </c>
      <c r="T309" s="36">
        <v>1346</v>
      </c>
      <c r="U309" s="36">
        <v>30959</v>
      </c>
      <c r="V309" s="36">
        <v>0</v>
      </c>
    </row>
    <row r="310" spans="1:22">
      <c r="A310" s="2">
        <v>893</v>
      </c>
      <c r="B310" s="1" t="s">
        <v>284</v>
      </c>
      <c r="C310" s="13">
        <v>2138016</v>
      </c>
      <c r="D310" s="13">
        <v>2410166</v>
      </c>
      <c r="E310" s="13">
        <v>26124</v>
      </c>
      <c r="F310" s="35">
        <v>235582</v>
      </c>
      <c r="G310" s="13">
        <v>20288</v>
      </c>
      <c r="H310" s="13"/>
      <c r="I310" s="13"/>
      <c r="J310" s="13"/>
      <c r="K310" s="13"/>
      <c r="L310" s="13"/>
      <c r="M310" s="13"/>
      <c r="N310" s="35">
        <v>947</v>
      </c>
      <c r="O310" s="36">
        <v>41554</v>
      </c>
      <c r="P310" s="36">
        <v>27023</v>
      </c>
      <c r="Q310" s="36">
        <v>17794</v>
      </c>
      <c r="R310" s="36">
        <v>0</v>
      </c>
      <c r="S310" s="36">
        <v>0</v>
      </c>
      <c r="T310" s="36">
        <v>5779</v>
      </c>
      <c r="U310" s="36">
        <v>139651</v>
      </c>
      <c r="V310" s="36">
        <v>0</v>
      </c>
    </row>
    <row r="311" spans="1:22">
      <c r="A311" s="2">
        <v>899</v>
      </c>
      <c r="B311" s="1" t="s">
        <v>285</v>
      </c>
      <c r="C311" s="13">
        <v>14307418</v>
      </c>
      <c r="D311" s="13">
        <v>14143392</v>
      </c>
      <c r="E311" s="13">
        <v>203891</v>
      </c>
      <c r="F311" s="35">
        <v>1664352</v>
      </c>
      <c r="G311" s="13">
        <v>86995</v>
      </c>
      <c r="H311" s="13"/>
      <c r="I311" s="13"/>
      <c r="J311" s="13"/>
      <c r="K311" s="13"/>
      <c r="L311" s="13"/>
      <c r="M311" s="13"/>
      <c r="N311" s="35">
        <v>10443</v>
      </c>
      <c r="O311" s="36">
        <v>5114</v>
      </c>
      <c r="P311" s="36">
        <v>0</v>
      </c>
      <c r="Q311" s="36">
        <v>21513</v>
      </c>
      <c r="R311" s="36">
        <v>0</v>
      </c>
      <c r="S311" s="36">
        <v>0</v>
      </c>
      <c r="T311" s="36">
        <v>12221</v>
      </c>
      <c r="U311" s="36">
        <v>17397</v>
      </c>
      <c r="V311" s="36">
        <v>0</v>
      </c>
    </row>
    <row r="312" spans="1:22">
      <c r="A312" s="2">
        <v>907</v>
      </c>
      <c r="B312" s="1" t="s">
        <v>286</v>
      </c>
      <c r="C312" s="13">
        <v>3249004</v>
      </c>
      <c r="D312" s="13">
        <v>3452298</v>
      </c>
      <c r="E312" s="13">
        <v>44623</v>
      </c>
      <c r="F312" s="35">
        <v>387440</v>
      </c>
      <c r="G312" s="13">
        <v>48944</v>
      </c>
      <c r="H312" s="13"/>
      <c r="I312" s="13"/>
      <c r="J312" s="13"/>
      <c r="K312" s="13"/>
      <c r="L312" s="13"/>
      <c r="M312" s="13"/>
      <c r="N312" s="35">
        <v>3145</v>
      </c>
      <c r="O312" s="36">
        <v>19239</v>
      </c>
      <c r="P312" s="36">
        <v>75000</v>
      </c>
      <c r="Q312" s="36">
        <v>5572</v>
      </c>
      <c r="R312" s="36">
        <v>0</v>
      </c>
      <c r="S312" s="36">
        <v>0</v>
      </c>
      <c r="T312" s="36">
        <v>3204</v>
      </c>
      <c r="U312" s="36">
        <v>19781</v>
      </c>
      <c r="V312" s="36">
        <v>0</v>
      </c>
    </row>
    <row r="313" spans="1:22">
      <c r="A313" s="2">
        <v>917</v>
      </c>
      <c r="B313" s="1" t="s">
        <v>287</v>
      </c>
      <c r="C313" s="13">
        <v>66631680</v>
      </c>
      <c r="D313" s="13">
        <v>65803414</v>
      </c>
      <c r="E313" s="13">
        <v>1138041</v>
      </c>
      <c r="F313" s="35">
        <v>9561069</v>
      </c>
      <c r="G313" s="13">
        <v>345271</v>
      </c>
      <c r="H313" s="13"/>
      <c r="I313" s="13"/>
      <c r="J313" s="13"/>
      <c r="K313" s="13"/>
      <c r="L313" s="13"/>
      <c r="M313" s="13"/>
      <c r="N313" s="35">
        <v>37750</v>
      </c>
      <c r="O313" s="36">
        <v>132717</v>
      </c>
      <c r="P313" s="36">
        <v>91322</v>
      </c>
      <c r="Q313" s="36">
        <v>123138</v>
      </c>
      <c r="R313" s="36">
        <v>0</v>
      </c>
      <c r="S313" s="36">
        <v>0</v>
      </c>
      <c r="T313" s="36">
        <v>2574</v>
      </c>
      <c r="U313" s="36">
        <v>286602</v>
      </c>
      <c r="V313" s="36">
        <v>0</v>
      </c>
    </row>
    <row r="314" spans="1:22">
      <c r="A314" s="2">
        <v>928</v>
      </c>
      <c r="B314" s="1" t="s">
        <v>288</v>
      </c>
      <c r="C314" s="13">
        <v>29148679</v>
      </c>
      <c r="D314" s="13">
        <v>29000704</v>
      </c>
      <c r="E314" s="13">
        <v>1049687</v>
      </c>
      <c r="F314" s="35">
        <v>4252404</v>
      </c>
      <c r="G314" s="13">
        <v>149089</v>
      </c>
      <c r="H314" s="13"/>
      <c r="I314" s="13"/>
      <c r="J314" s="13"/>
      <c r="K314" s="13"/>
      <c r="L314" s="13"/>
      <c r="M314" s="13"/>
      <c r="N314" s="35">
        <v>46853</v>
      </c>
      <c r="O314" s="36">
        <v>141601</v>
      </c>
      <c r="P314" s="36">
        <v>78800</v>
      </c>
      <c r="Q314" s="36">
        <v>107089</v>
      </c>
      <c r="R314" s="36">
        <v>0</v>
      </c>
      <c r="S314" s="36">
        <v>0</v>
      </c>
      <c r="T314" s="36">
        <v>51180</v>
      </c>
      <c r="U314" s="36">
        <v>143885</v>
      </c>
      <c r="V314" s="36">
        <v>0</v>
      </c>
    </row>
    <row r="315" spans="1:22">
      <c r="A315" s="2">
        <v>935</v>
      </c>
      <c r="B315" s="1" t="s">
        <v>289</v>
      </c>
      <c r="C315" s="13">
        <v>57678155</v>
      </c>
      <c r="D315" s="13">
        <v>55622403</v>
      </c>
      <c r="E315" s="13">
        <v>2183493</v>
      </c>
      <c r="F315" s="35">
        <v>6754256</v>
      </c>
      <c r="G315" s="13">
        <v>664672</v>
      </c>
      <c r="H315" s="13"/>
      <c r="I315" s="13"/>
      <c r="J315" s="13"/>
      <c r="K315" s="13"/>
      <c r="L315" s="13"/>
      <c r="M315" s="13"/>
      <c r="N315" s="35">
        <v>21788</v>
      </c>
      <c r="O315" s="36">
        <v>74110</v>
      </c>
      <c r="P315" s="36">
        <v>27385</v>
      </c>
      <c r="Q315" s="36">
        <v>88041</v>
      </c>
      <c r="R315" s="36">
        <v>0</v>
      </c>
      <c r="S315" s="36">
        <v>0</v>
      </c>
      <c r="T315" s="36">
        <v>52626</v>
      </c>
      <c r="U315" s="36">
        <v>81572</v>
      </c>
      <c r="V315" s="36">
        <v>0</v>
      </c>
    </row>
    <row r="316" spans="1:22">
      <c r="A316" s="2">
        <v>938</v>
      </c>
      <c r="B316" s="1" t="s">
        <v>290</v>
      </c>
      <c r="C316" s="13">
        <v>3127591</v>
      </c>
      <c r="D316" s="13">
        <v>3030007</v>
      </c>
      <c r="E316" s="13">
        <v>0</v>
      </c>
      <c r="F316" s="35">
        <v>413411</v>
      </c>
      <c r="G316" s="13">
        <v>55913</v>
      </c>
      <c r="H316" s="13"/>
      <c r="I316" s="13"/>
      <c r="J316" s="13"/>
      <c r="K316" s="13"/>
      <c r="L316" s="13"/>
      <c r="M316" s="13"/>
      <c r="N316" s="35">
        <v>5649</v>
      </c>
      <c r="O316" s="36">
        <v>8371</v>
      </c>
      <c r="P316" s="36">
        <v>3856</v>
      </c>
      <c r="Q316" s="36">
        <v>20527</v>
      </c>
      <c r="R316" s="36">
        <v>0</v>
      </c>
      <c r="S316" s="36">
        <v>0</v>
      </c>
      <c r="T316" s="36">
        <v>0</v>
      </c>
      <c r="U316" s="36">
        <v>15006</v>
      </c>
      <c r="V316" s="36">
        <v>0</v>
      </c>
    </row>
    <row r="317" spans="1:22">
      <c r="A317" s="2">
        <v>944</v>
      </c>
      <c r="B317" s="1" t="s">
        <v>291</v>
      </c>
      <c r="C317" s="13">
        <v>1207785</v>
      </c>
      <c r="D317" s="13">
        <v>1361769</v>
      </c>
      <c r="E317" s="13">
        <v>38528</v>
      </c>
      <c r="F317" s="35">
        <v>136751</v>
      </c>
      <c r="G317" s="13">
        <v>12304</v>
      </c>
      <c r="H317" s="13"/>
      <c r="I317" s="13"/>
      <c r="J317" s="13"/>
      <c r="K317" s="13"/>
      <c r="L317" s="13"/>
      <c r="M317" s="13"/>
      <c r="N317" s="35">
        <v>1980</v>
      </c>
      <c r="O317" s="36">
        <v>37</v>
      </c>
      <c r="P317" s="36">
        <v>15000</v>
      </c>
      <c r="Q317" s="36">
        <v>4044</v>
      </c>
      <c r="R317" s="36">
        <v>0</v>
      </c>
      <c r="S317" s="36">
        <v>0</v>
      </c>
      <c r="T317" s="36">
        <v>6940</v>
      </c>
      <c r="U317" s="36">
        <v>28587</v>
      </c>
      <c r="V317" s="36">
        <v>0</v>
      </c>
    </row>
    <row r="318" spans="1:22">
      <c r="A318" s="2">
        <v>946</v>
      </c>
      <c r="B318" s="1" t="s">
        <v>292</v>
      </c>
      <c r="C318" s="13">
        <v>1710790</v>
      </c>
      <c r="D318" s="13">
        <v>1784798</v>
      </c>
      <c r="E318" s="13">
        <v>18008</v>
      </c>
      <c r="F318" s="35">
        <v>171965</v>
      </c>
      <c r="G318" s="13">
        <v>26287</v>
      </c>
      <c r="H318" s="13"/>
      <c r="I318" s="13"/>
      <c r="J318" s="13"/>
      <c r="K318" s="13"/>
      <c r="L318" s="13"/>
      <c r="M318" s="13"/>
      <c r="N318" s="35">
        <v>2497</v>
      </c>
      <c r="O318" s="36">
        <v>7018</v>
      </c>
      <c r="P318" s="36">
        <v>240000</v>
      </c>
      <c r="Q318" s="36">
        <v>3131</v>
      </c>
      <c r="R318" s="36">
        <v>0</v>
      </c>
      <c r="S318" s="36">
        <v>0</v>
      </c>
      <c r="T318" s="36">
        <v>600</v>
      </c>
      <c r="U318" s="36">
        <v>33501</v>
      </c>
      <c r="V318" s="36">
        <v>0</v>
      </c>
    </row>
    <row r="319" spans="1:22">
      <c r="A319" s="2">
        <v>951</v>
      </c>
      <c r="B319" s="1" t="s">
        <v>293</v>
      </c>
      <c r="C319" s="13">
        <v>2977116</v>
      </c>
      <c r="D319" s="13">
        <v>2999412</v>
      </c>
      <c r="E319" s="13">
        <v>56460</v>
      </c>
      <c r="F319" s="35">
        <v>382276</v>
      </c>
      <c r="G319" s="13">
        <v>28872</v>
      </c>
      <c r="H319" s="13"/>
      <c r="I319" s="13"/>
      <c r="J319" s="13"/>
      <c r="K319" s="13"/>
      <c r="L319" s="13"/>
      <c r="M319" s="13"/>
      <c r="N319" s="35">
        <v>1477</v>
      </c>
      <c r="O319" s="36">
        <v>19860</v>
      </c>
      <c r="P319" s="36">
        <v>27200</v>
      </c>
      <c r="Q319" s="36">
        <v>33579</v>
      </c>
      <c r="R319" s="36">
        <v>0</v>
      </c>
      <c r="S319" s="36">
        <v>0</v>
      </c>
      <c r="T319" s="36">
        <v>2948</v>
      </c>
      <c r="U319" s="36">
        <v>34221</v>
      </c>
      <c r="V319" s="36">
        <v>0</v>
      </c>
    </row>
    <row r="320" spans="1:22">
      <c r="A320" s="2">
        <v>957</v>
      </c>
      <c r="B320" s="1" t="s">
        <v>294</v>
      </c>
      <c r="C320" s="13">
        <v>24864782</v>
      </c>
      <c r="D320" s="13">
        <v>24850485</v>
      </c>
      <c r="E320" s="13">
        <v>338433</v>
      </c>
      <c r="F320" s="35">
        <v>3225317</v>
      </c>
      <c r="G320" s="13">
        <v>158292</v>
      </c>
      <c r="H320" s="13"/>
      <c r="I320" s="13"/>
      <c r="J320" s="13"/>
      <c r="K320" s="13"/>
      <c r="L320" s="13"/>
      <c r="M320" s="13"/>
      <c r="N320" s="35">
        <v>22195</v>
      </c>
      <c r="O320" s="36">
        <v>85337</v>
      </c>
      <c r="P320" s="36">
        <v>223586</v>
      </c>
      <c r="Q320" s="36">
        <v>93462</v>
      </c>
      <c r="R320" s="36">
        <v>0</v>
      </c>
      <c r="S320" s="36">
        <v>0</v>
      </c>
      <c r="T320" s="36">
        <v>9142</v>
      </c>
      <c r="U320" s="36">
        <v>86924</v>
      </c>
      <c r="V320" s="36">
        <v>0</v>
      </c>
    </row>
    <row r="321" spans="1:22">
      <c r="A321" s="2">
        <v>962</v>
      </c>
      <c r="B321" s="1" t="s">
        <v>295</v>
      </c>
      <c r="C321" s="13">
        <v>2584181</v>
      </c>
      <c r="D321" s="13">
        <v>2865123</v>
      </c>
      <c r="E321" s="13">
        <v>23231</v>
      </c>
      <c r="F321" s="35">
        <v>322059</v>
      </c>
      <c r="G321" s="13">
        <v>31421</v>
      </c>
      <c r="H321" s="13"/>
      <c r="I321" s="13"/>
      <c r="J321" s="13"/>
      <c r="K321" s="13"/>
      <c r="L321" s="13"/>
      <c r="M321" s="13"/>
      <c r="N321" s="35">
        <v>5774</v>
      </c>
      <c r="O321" s="36">
        <v>16194</v>
      </c>
      <c r="P321" s="36">
        <v>0</v>
      </c>
      <c r="Q321" s="36">
        <v>21268</v>
      </c>
      <c r="R321" s="36">
        <v>0</v>
      </c>
      <c r="S321" s="36">
        <v>0</v>
      </c>
      <c r="T321" s="36">
        <v>7183</v>
      </c>
      <c r="U321" s="36">
        <v>19883</v>
      </c>
      <c r="V321" s="36">
        <v>0</v>
      </c>
    </row>
    <row r="322" spans="1:22">
      <c r="A322" s="2">
        <v>965</v>
      </c>
      <c r="B322" s="1" t="s">
        <v>296</v>
      </c>
      <c r="C322" s="13">
        <v>1768288</v>
      </c>
      <c r="D322" s="13">
        <v>2149108</v>
      </c>
      <c r="E322" s="13">
        <v>30023</v>
      </c>
      <c r="F322" s="35">
        <v>242825</v>
      </c>
      <c r="G322" s="13">
        <v>23141</v>
      </c>
      <c r="H322" s="13"/>
      <c r="I322" s="13"/>
      <c r="J322" s="13"/>
      <c r="K322" s="13"/>
      <c r="L322" s="13"/>
      <c r="M322" s="13"/>
      <c r="N322" s="35">
        <v>175</v>
      </c>
      <c r="O322" s="36">
        <v>24291</v>
      </c>
      <c r="P322" s="36">
        <v>12000</v>
      </c>
      <c r="Q322" s="36">
        <v>33494</v>
      </c>
      <c r="R322" s="36">
        <v>0</v>
      </c>
      <c r="S322" s="36">
        <v>0</v>
      </c>
      <c r="T322" s="36">
        <v>1975</v>
      </c>
      <c r="U322" s="36">
        <v>13688</v>
      </c>
      <c r="V322" s="36">
        <v>0</v>
      </c>
    </row>
    <row r="323" spans="1:22">
      <c r="A323" s="2">
        <v>971</v>
      </c>
      <c r="B323" s="1" t="s">
        <v>297</v>
      </c>
      <c r="C323" s="13">
        <v>4523399</v>
      </c>
      <c r="D323" s="13">
        <v>4410898</v>
      </c>
      <c r="E323" s="13">
        <v>181669</v>
      </c>
      <c r="F323" s="35">
        <v>528720</v>
      </c>
      <c r="G323" s="13">
        <v>68885</v>
      </c>
      <c r="H323" s="13"/>
      <c r="I323" s="13"/>
      <c r="J323" s="13"/>
      <c r="K323" s="13"/>
      <c r="L323" s="13"/>
      <c r="M323" s="13"/>
      <c r="N323" s="35">
        <v>4217</v>
      </c>
      <c r="O323" s="36">
        <v>3040</v>
      </c>
      <c r="P323" s="36">
        <v>0</v>
      </c>
      <c r="Q323" s="36">
        <v>38007</v>
      </c>
      <c r="R323" s="36">
        <v>0</v>
      </c>
      <c r="S323" s="36">
        <v>0</v>
      </c>
      <c r="T323" s="36">
        <v>0</v>
      </c>
      <c r="U323" s="36">
        <v>15572</v>
      </c>
      <c r="V323" s="36">
        <v>0</v>
      </c>
    </row>
    <row r="324" spans="1:22">
      <c r="A324" s="2">
        <v>981</v>
      </c>
      <c r="B324" s="1" t="s">
        <v>298</v>
      </c>
      <c r="C324" s="13">
        <v>4753413</v>
      </c>
      <c r="D324" s="13">
        <v>4338263</v>
      </c>
      <c r="E324" s="13">
        <v>153</v>
      </c>
      <c r="F324" s="35">
        <v>521991</v>
      </c>
      <c r="G324" s="13">
        <v>40324</v>
      </c>
      <c r="H324" s="13"/>
      <c r="I324" s="13"/>
      <c r="J324" s="13"/>
      <c r="K324" s="13"/>
      <c r="L324" s="13"/>
      <c r="M324" s="13"/>
      <c r="N324" s="35">
        <v>0</v>
      </c>
      <c r="O324" s="36">
        <v>0</v>
      </c>
      <c r="P324" s="36">
        <v>40747</v>
      </c>
      <c r="Q324" s="36">
        <v>7316</v>
      </c>
      <c r="R324" s="36">
        <v>0</v>
      </c>
      <c r="S324" s="36">
        <v>0</v>
      </c>
      <c r="T324" s="36">
        <v>0</v>
      </c>
      <c r="U324" s="36">
        <v>3730</v>
      </c>
      <c r="V324" s="36">
        <v>0</v>
      </c>
    </row>
    <row r="325" spans="1:22">
      <c r="A325" s="2">
        <v>983</v>
      </c>
      <c r="B325" s="1" t="s">
        <v>299</v>
      </c>
      <c r="C325" s="13">
        <v>40356299</v>
      </c>
      <c r="D325" s="13">
        <v>43302553</v>
      </c>
      <c r="E325" s="13">
        <v>794695</v>
      </c>
      <c r="F325" s="35">
        <v>4710264</v>
      </c>
      <c r="G325" s="13">
        <v>396341</v>
      </c>
      <c r="H325" s="13"/>
      <c r="I325" s="13"/>
      <c r="J325" s="13"/>
      <c r="K325" s="13"/>
      <c r="L325" s="13"/>
      <c r="M325" s="13"/>
      <c r="N325" s="35">
        <v>44376</v>
      </c>
      <c r="O325" s="36">
        <v>158606</v>
      </c>
      <c r="P325" s="36">
        <v>229401</v>
      </c>
      <c r="Q325" s="36">
        <v>45498</v>
      </c>
      <c r="R325" s="36">
        <v>0</v>
      </c>
      <c r="S325" s="36">
        <v>0</v>
      </c>
      <c r="T325" s="36">
        <v>11321</v>
      </c>
      <c r="U325" s="36">
        <v>323515</v>
      </c>
      <c r="V325" s="36">
        <v>0</v>
      </c>
    </row>
    <row r="326" spans="1:22">
      <c r="A326" s="2">
        <v>984</v>
      </c>
      <c r="B326" s="1" t="s">
        <v>300</v>
      </c>
      <c r="C326" s="13">
        <v>9634074</v>
      </c>
      <c r="D326" s="13">
        <v>10613265</v>
      </c>
      <c r="E326" s="13">
        <v>302508</v>
      </c>
      <c r="F326" s="35">
        <v>1473884</v>
      </c>
      <c r="G326" s="13">
        <v>192389</v>
      </c>
      <c r="H326" s="13"/>
      <c r="I326" s="13"/>
      <c r="J326" s="13"/>
      <c r="K326" s="13"/>
      <c r="L326" s="13"/>
      <c r="M326" s="13"/>
      <c r="N326" s="35">
        <v>28541</v>
      </c>
      <c r="O326" s="36">
        <v>26357</v>
      </c>
      <c r="P326" s="36">
        <v>267041</v>
      </c>
      <c r="Q326" s="36">
        <v>36422</v>
      </c>
      <c r="R326" s="36">
        <v>0</v>
      </c>
      <c r="S326" s="36">
        <v>0</v>
      </c>
      <c r="T326" s="36">
        <v>0</v>
      </c>
      <c r="U326" s="36">
        <v>131402</v>
      </c>
      <c r="V326" s="36">
        <v>0</v>
      </c>
    </row>
    <row r="327" spans="1:22">
      <c r="A327" s="2">
        <v>986</v>
      </c>
      <c r="B327" s="1" t="s">
        <v>301</v>
      </c>
      <c r="C327" s="13">
        <v>2313049</v>
      </c>
      <c r="D327" s="13">
        <v>2118225</v>
      </c>
      <c r="E327" s="13">
        <v>33518</v>
      </c>
      <c r="F327" s="35">
        <v>273424</v>
      </c>
      <c r="G327" s="13">
        <v>20992</v>
      </c>
      <c r="H327" s="13"/>
      <c r="I327" s="13"/>
      <c r="J327" s="13"/>
      <c r="K327" s="13"/>
      <c r="L327" s="13"/>
      <c r="M327" s="13"/>
      <c r="N327" s="35">
        <v>2050</v>
      </c>
      <c r="O327" s="36">
        <v>13734</v>
      </c>
      <c r="P327" s="36">
        <v>0</v>
      </c>
      <c r="Q327" s="36">
        <v>21390</v>
      </c>
      <c r="R327" s="36">
        <v>0</v>
      </c>
      <c r="S327" s="36">
        <v>0</v>
      </c>
      <c r="T327" s="36">
        <v>1308</v>
      </c>
      <c r="U327" s="36">
        <v>29522</v>
      </c>
      <c r="V327" s="36">
        <v>0</v>
      </c>
    </row>
    <row r="328" spans="1:22">
      <c r="A328" s="2">
        <v>988</v>
      </c>
      <c r="B328" s="1" t="s">
        <v>302</v>
      </c>
      <c r="C328" s="13">
        <v>12050411</v>
      </c>
      <c r="D328" s="13">
        <v>13567870</v>
      </c>
      <c r="E328" s="13">
        <v>270297</v>
      </c>
      <c r="F328" s="35">
        <v>1555982</v>
      </c>
      <c r="G328" s="13">
        <v>127842</v>
      </c>
      <c r="H328" s="13"/>
      <c r="I328" s="13"/>
      <c r="J328" s="13"/>
      <c r="K328" s="13"/>
      <c r="L328" s="13"/>
      <c r="M328" s="13"/>
      <c r="N328" s="35">
        <v>50683</v>
      </c>
      <c r="O328" s="36">
        <v>74713</v>
      </c>
      <c r="P328" s="36">
        <v>35000</v>
      </c>
      <c r="Q328" s="36">
        <v>94610</v>
      </c>
      <c r="R328" s="36">
        <v>0</v>
      </c>
      <c r="S328" s="36">
        <v>0</v>
      </c>
      <c r="T328" s="36">
        <v>24089</v>
      </c>
      <c r="U328" s="36">
        <v>288075</v>
      </c>
      <c r="V328" s="36">
        <v>0</v>
      </c>
    </row>
    <row r="329" spans="1:22">
      <c r="A329" s="2">
        <v>994</v>
      </c>
      <c r="B329" s="1" t="s">
        <v>303</v>
      </c>
      <c r="C329" s="13">
        <v>4523457</v>
      </c>
      <c r="D329" s="13">
        <v>4673780</v>
      </c>
      <c r="E329" s="13">
        <v>50646</v>
      </c>
      <c r="F329" s="35">
        <v>538820</v>
      </c>
      <c r="G329" s="13">
        <v>46237</v>
      </c>
      <c r="H329" s="13"/>
      <c r="I329" s="13"/>
      <c r="J329" s="13"/>
      <c r="K329" s="13"/>
      <c r="L329" s="13"/>
      <c r="M329" s="13"/>
      <c r="N329" s="35">
        <v>5952</v>
      </c>
      <c r="O329" s="36">
        <v>16670</v>
      </c>
      <c r="P329" s="36">
        <v>57000</v>
      </c>
      <c r="Q329" s="36">
        <v>43164</v>
      </c>
      <c r="R329" s="36">
        <v>0</v>
      </c>
      <c r="S329" s="36">
        <v>0</v>
      </c>
      <c r="T329" s="36">
        <v>0</v>
      </c>
      <c r="U329" s="36">
        <v>72569</v>
      </c>
      <c r="V329" s="36">
        <v>0</v>
      </c>
    </row>
    <row r="330" spans="1:22">
      <c r="A330" s="2">
        <v>995</v>
      </c>
      <c r="B330" s="1" t="s">
        <v>304</v>
      </c>
      <c r="C330" s="13">
        <v>33542380</v>
      </c>
      <c r="D330" s="13">
        <v>33263485</v>
      </c>
      <c r="E330" s="13">
        <v>919609</v>
      </c>
      <c r="F330" s="35">
        <v>4564397</v>
      </c>
      <c r="G330" s="13">
        <v>274997</v>
      </c>
      <c r="H330" s="13"/>
      <c r="I330" s="13"/>
      <c r="J330" s="13"/>
      <c r="K330" s="13"/>
      <c r="L330" s="13"/>
      <c r="M330" s="13"/>
      <c r="N330" s="35">
        <v>34035</v>
      </c>
      <c r="O330" s="36">
        <v>570032</v>
      </c>
      <c r="P330" s="36">
        <v>331400</v>
      </c>
      <c r="Q330" s="36">
        <v>503572</v>
      </c>
      <c r="R330" s="36">
        <v>0</v>
      </c>
      <c r="S330" s="36">
        <v>0</v>
      </c>
      <c r="T330" s="36">
        <v>86562</v>
      </c>
      <c r="U330" s="36">
        <v>275790</v>
      </c>
      <c r="V330" s="36">
        <v>0</v>
      </c>
    </row>
    <row r="331" spans="1:22">
      <c r="A331" s="2">
        <v>1507</v>
      </c>
      <c r="B331" s="1" t="s">
        <v>305</v>
      </c>
      <c r="C331" s="13">
        <v>4531142</v>
      </c>
      <c r="D331" s="13">
        <v>5335143</v>
      </c>
      <c r="E331" s="13">
        <v>54612</v>
      </c>
      <c r="F331" s="35">
        <v>485512</v>
      </c>
      <c r="G331" s="13">
        <v>153538</v>
      </c>
      <c r="H331" s="13"/>
      <c r="I331" s="13"/>
      <c r="J331" s="13"/>
      <c r="K331" s="13"/>
      <c r="L331" s="13"/>
      <c r="M331" s="13"/>
      <c r="N331" s="35">
        <v>23394</v>
      </c>
      <c r="O331" s="36">
        <v>21603</v>
      </c>
      <c r="P331" s="36">
        <v>322000</v>
      </c>
      <c r="Q331" s="36">
        <v>82758</v>
      </c>
      <c r="R331" s="36">
        <v>0</v>
      </c>
      <c r="S331" s="36">
        <v>0</v>
      </c>
      <c r="T331" s="36">
        <v>0</v>
      </c>
      <c r="U331" s="36">
        <v>370247</v>
      </c>
      <c r="V331" s="36">
        <v>0</v>
      </c>
    </row>
    <row r="332" spans="1:22">
      <c r="A332" s="2">
        <v>1509</v>
      </c>
      <c r="B332" s="1" t="s">
        <v>306</v>
      </c>
      <c r="C332" s="13">
        <v>7492931</v>
      </c>
      <c r="D332" s="13">
        <v>8784248</v>
      </c>
      <c r="E332" s="13">
        <v>130720</v>
      </c>
      <c r="F332" s="35">
        <v>661438</v>
      </c>
      <c r="G332" s="13">
        <v>74733</v>
      </c>
      <c r="H332" s="13"/>
      <c r="I332" s="13"/>
      <c r="J332" s="13"/>
      <c r="K332" s="13"/>
      <c r="L332" s="13"/>
      <c r="M332" s="13"/>
      <c r="N332" s="35">
        <v>30342</v>
      </c>
      <c r="O332" s="36">
        <v>79362</v>
      </c>
      <c r="P332" s="36">
        <v>103084</v>
      </c>
      <c r="Q332" s="36">
        <v>58634</v>
      </c>
      <c r="R332" s="36">
        <v>0</v>
      </c>
      <c r="S332" s="36">
        <v>0</v>
      </c>
      <c r="T332" s="36">
        <v>3764</v>
      </c>
      <c r="U332" s="36">
        <v>142365</v>
      </c>
      <c r="V332" s="36">
        <v>0</v>
      </c>
    </row>
    <row r="333" spans="1:22">
      <c r="A333" s="2">
        <v>1525</v>
      </c>
      <c r="B333" s="1" t="s">
        <v>307</v>
      </c>
      <c r="C333" s="13">
        <v>3269001</v>
      </c>
      <c r="D333" s="13">
        <v>3493272</v>
      </c>
      <c r="E333" s="13">
        <v>101399</v>
      </c>
      <c r="F333" s="35">
        <v>255532</v>
      </c>
      <c r="G333" s="13">
        <v>81548</v>
      </c>
      <c r="H333" s="13"/>
      <c r="I333" s="13"/>
      <c r="J333" s="13"/>
      <c r="K333" s="13"/>
      <c r="L333" s="13"/>
      <c r="M333" s="13"/>
      <c r="N333" s="35">
        <v>5259</v>
      </c>
      <c r="O333" s="36">
        <v>21518</v>
      </c>
      <c r="P333" s="36">
        <v>0</v>
      </c>
      <c r="Q333" s="36">
        <v>10690</v>
      </c>
      <c r="R333" s="36">
        <v>0</v>
      </c>
      <c r="S333" s="36">
        <v>0</v>
      </c>
      <c r="T333" s="36">
        <v>2195</v>
      </c>
      <c r="U333" s="36">
        <v>23400</v>
      </c>
      <c r="V333" s="36">
        <v>0</v>
      </c>
    </row>
    <row r="334" spans="1:22">
      <c r="A334" s="2">
        <v>1581</v>
      </c>
      <c r="B334" s="1" t="s">
        <v>308</v>
      </c>
      <c r="C334" s="13">
        <v>6307313</v>
      </c>
      <c r="D334" s="13">
        <v>8006462</v>
      </c>
      <c r="E334" s="13">
        <v>216985</v>
      </c>
      <c r="F334" s="35">
        <v>669788</v>
      </c>
      <c r="G334" s="13">
        <v>89025</v>
      </c>
      <c r="H334" s="13"/>
      <c r="I334" s="13"/>
      <c r="J334" s="13"/>
      <c r="K334" s="13"/>
      <c r="L334" s="13"/>
      <c r="M334" s="13"/>
      <c r="N334" s="35">
        <v>22751</v>
      </c>
      <c r="O334" s="36">
        <v>140801</v>
      </c>
      <c r="P334" s="36">
        <v>98150</v>
      </c>
      <c r="Q334" s="36">
        <v>72291</v>
      </c>
      <c r="R334" s="36">
        <v>0</v>
      </c>
      <c r="S334" s="36">
        <v>0</v>
      </c>
      <c r="T334" s="36">
        <v>67017</v>
      </c>
      <c r="U334" s="36">
        <v>7345</v>
      </c>
      <c r="V334" s="36">
        <v>0</v>
      </c>
    </row>
    <row r="335" spans="1:22">
      <c r="A335" s="2">
        <v>1586</v>
      </c>
      <c r="B335" s="1" t="s">
        <v>309</v>
      </c>
      <c r="C335" s="13">
        <v>3941490</v>
      </c>
      <c r="D335" s="13">
        <v>4057942</v>
      </c>
      <c r="E335" s="13">
        <v>189841</v>
      </c>
      <c r="F335" s="35">
        <v>464977</v>
      </c>
      <c r="G335" s="13">
        <v>48618</v>
      </c>
      <c r="H335" s="13"/>
      <c r="I335" s="13"/>
      <c r="J335" s="13"/>
      <c r="K335" s="13"/>
      <c r="L335" s="13"/>
      <c r="M335" s="13"/>
      <c r="N335" s="35">
        <v>18049</v>
      </c>
      <c r="O335" s="36">
        <v>41578</v>
      </c>
      <c r="P335" s="36">
        <v>56130</v>
      </c>
      <c r="Q335" s="36">
        <v>17916</v>
      </c>
      <c r="R335" s="36">
        <v>0</v>
      </c>
      <c r="S335" s="36">
        <v>0</v>
      </c>
      <c r="T335" s="36">
        <v>3243</v>
      </c>
      <c r="U335" s="36">
        <v>78191</v>
      </c>
      <c r="V335" s="36">
        <v>0</v>
      </c>
    </row>
    <row r="336" spans="1:22">
      <c r="A336" s="2">
        <v>1598</v>
      </c>
      <c r="B336" s="1" t="s">
        <v>310</v>
      </c>
      <c r="C336" s="13">
        <v>1776018</v>
      </c>
      <c r="D336" s="13">
        <v>1863876</v>
      </c>
      <c r="E336" s="13">
        <v>54861</v>
      </c>
      <c r="F336" s="35">
        <v>179955</v>
      </c>
      <c r="G336" s="13">
        <v>54206</v>
      </c>
      <c r="H336" s="13"/>
      <c r="I336" s="13"/>
      <c r="J336" s="13"/>
      <c r="K336" s="13"/>
      <c r="L336" s="13"/>
      <c r="M336" s="13"/>
      <c r="N336" s="35">
        <v>3699</v>
      </c>
      <c r="O336" s="36">
        <v>32847</v>
      </c>
      <c r="P336" s="36">
        <v>19000</v>
      </c>
      <c r="Q336" s="36">
        <v>5084</v>
      </c>
      <c r="R336" s="36">
        <v>0</v>
      </c>
      <c r="S336" s="36">
        <v>0</v>
      </c>
      <c r="T336" s="36">
        <v>0</v>
      </c>
      <c r="U336" s="36">
        <v>41563</v>
      </c>
      <c r="V336" s="36">
        <v>0</v>
      </c>
    </row>
    <row r="337" spans="1:22">
      <c r="A337" s="2">
        <v>1621</v>
      </c>
      <c r="B337" s="1" t="s">
        <v>311</v>
      </c>
      <c r="C337" s="13">
        <v>6334160</v>
      </c>
      <c r="D337" s="13">
        <v>6902062</v>
      </c>
      <c r="E337" s="13">
        <v>183475</v>
      </c>
      <c r="F337" s="35">
        <v>461916</v>
      </c>
      <c r="G337" s="13">
        <v>98962</v>
      </c>
      <c r="H337" s="13"/>
      <c r="I337" s="13"/>
      <c r="J337" s="13"/>
      <c r="K337" s="13"/>
      <c r="L337" s="13"/>
      <c r="M337" s="13"/>
      <c r="N337" s="35">
        <v>13566</v>
      </c>
      <c r="O337" s="36">
        <v>45364</v>
      </c>
      <c r="P337" s="36">
        <v>30000</v>
      </c>
      <c r="Q337" s="36">
        <v>52291</v>
      </c>
      <c r="R337" s="36">
        <v>0</v>
      </c>
      <c r="S337" s="36">
        <v>0</v>
      </c>
      <c r="T337" s="36">
        <v>0</v>
      </c>
      <c r="U337" s="36">
        <v>121451</v>
      </c>
      <c r="V337" s="36">
        <v>0</v>
      </c>
    </row>
    <row r="338" spans="1:22">
      <c r="A338" s="2">
        <v>1640</v>
      </c>
      <c r="B338" s="1" t="s">
        <v>312</v>
      </c>
      <c r="C338" s="13">
        <v>3878196</v>
      </c>
      <c r="D338" s="13">
        <v>4763835</v>
      </c>
      <c r="E338" s="13">
        <v>85838</v>
      </c>
      <c r="F338" s="35">
        <v>368776</v>
      </c>
      <c r="G338" s="13">
        <v>51147</v>
      </c>
      <c r="H338" s="13"/>
      <c r="I338" s="13"/>
      <c r="J338" s="13"/>
      <c r="K338" s="13"/>
      <c r="L338" s="13"/>
      <c r="M338" s="13"/>
      <c r="N338" s="35">
        <v>6764</v>
      </c>
      <c r="O338" s="36">
        <v>57647</v>
      </c>
      <c r="P338" s="36">
        <v>60000</v>
      </c>
      <c r="Q338" s="36">
        <v>24610</v>
      </c>
      <c r="R338" s="36">
        <v>0</v>
      </c>
      <c r="S338" s="36">
        <v>0</v>
      </c>
      <c r="T338" s="36">
        <v>9313</v>
      </c>
      <c r="U338" s="36">
        <v>166160</v>
      </c>
      <c r="V338" s="36">
        <v>0</v>
      </c>
    </row>
    <row r="339" spans="1:22">
      <c r="A339" s="2">
        <v>1641</v>
      </c>
      <c r="B339" s="1" t="s">
        <v>313</v>
      </c>
      <c r="C339" s="13">
        <v>3680631</v>
      </c>
      <c r="D339" s="13">
        <v>4037014</v>
      </c>
      <c r="E339" s="13">
        <v>72788</v>
      </c>
      <c r="F339" s="35">
        <v>397833</v>
      </c>
      <c r="G339" s="13">
        <v>34194</v>
      </c>
      <c r="H339" s="13"/>
      <c r="I339" s="13"/>
      <c r="J339" s="13"/>
      <c r="K339" s="13"/>
      <c r="L339" s="13"/>
      <c r="M339" s="13"/>
      <c r="N339" s="35">
        <v>23379</v>
      </c>
      <c r="O339" s="36">
        <v>82502</v>
      </c>
      <c r="P339" s="36">
        <v>106391</v>
      </c>
      <c r="Q339" s="36">
        <v>36041</v>
      </c>
      <c r="R339" s="36">
        <v>275037</v>
      </c>
      <c r="S339" s="36">
        <v>3148</v>
      </c>
      <c r="T339" s="36">
        <v>34865</v>
      </c>
      <c r="U339" s="36">
        <v>67428</v>
      </c>
      <c r="V339" s="36">
        <v>152055</v>
      </c>
    </row>
    <row r="340" spans="1:22">
      <c r="A340" s="2">
        <v>1651</v>
      </c>
      <c r="B340" s="1" t="s">
        <v>314</v>
      </c>
      <c r="C340" s="13">
        <v>5306538</v>
      </c>
      <c r="D340" s="13">
        <v>6139698</v>
      </c>
      <c r="E340" s="13">
        <v>186569</v>
      </c>
      <c r="F340" s="35">
        <v>643971</v>
      </c>
      <c r="G340" s="13">
        <v>55510</v>
      </c>
      <c r="H340" s="13"/>
      <c r="I340" s="13"/>
      <c r="J340" s="13"/>
      <c r="K340" s="13"/>
      <c r="L340" s="13"/>
      <c r="M340" s="13"/>
      <c r="N340" s="35">
        <v>10415</v>
      </c>
      <c r="O340" s="36">
        <v>48685</v>
      </c>
      <c r="P340" s="36">
        <v>6800</v>
      </c>
      <c r="Q340" s="36">
        <v>19727</v>
      </c>
      <c r="R340" s="36">
        <v>0</v>
      </c>
      <c r="S340" s="36">
        <v>0</v>
      </c>
      <c r="T340" s="36">
        <v>7200</v>
      </c>
      <c r="U340" s="36">
        <v>19347</v>
      </c>
      <c r="V340" s="36">
        <v>0</v>
      </c>
    </row>
    <row r="341" spans="1:22">
      <c r="A341" s="2">
        <v>1652</v>
      </c>
      <c r="B341" s="1" t="s">
        <v>315</v>
      </c>
      <c r="C341" s="13">
        <v>4622064</v>
      </c>
      <c r="D341" s="13">
        <v>5078597</v>
      </c>
      <c r="E341" s="13">
        <v>111771</v>
      </c>
      <c r="F341" s="35">
        <v>480030</v>
      </c>
      <c r="G341" s="13">
        <v>52459</v>
      </c>
      <c r="H341" s="13"/>
      <c r="I341" s="13"/>
      <c r="J341" s="13"/>
      <c r="K341" s="13"/>
      <c r="L341" s="13"/>
      <c r="M341" s="13"/>
      <c r="N341" s="35">
        <v>8006</v>
      </c>
      <c r="O341" s="36">
        <v>42438</v>
      </c>
      <c r="P341" s="36">
        <v>0</v>
      </c>
      <c r="Q341" s="36">
        <v>15221</v>
      </c>
      <c r="R341" s="36">
        <v>0</v>
      </c>
      <c r="S341" s="36">
        <v>0</v>
      </c>
      <c r="T341" s="36">
        <v>15538</v>
      </c>
      <c r="U341" s="36">
        <v>56418</v>
      </c>
      <c r="V341" s="36">
        <v>0</v>
      </c>
    </row>
    <row r="342" spans="1:22">
      <c r="A342" s="2">
        <v>1655</v>
      </c>
      <c r="B342" s="1" t="s">
        <v>316</v>
      </c>
      <c r="C342" s="13">
        <v>4939383</v>
      </c>
      <c r="D342" s="13">
        <v>6071558</v>
      </c>
      <c r="E342" s="13">
        <v>158221</v>
      </c>
      <c r="F342" s="35">
        <v>573391</v>
      </c>
      <c r="G342" s="13">
        <v>90883</v>
      </c>
      <c r="H342" s="13"/>
      <c r="I342" s="13"/>
      <c r="J342" s="13"/>
      <c r="K342" s="13"/>
      <c r="L342" s="13"/>
      <c r="M342" s="13"/>
      <c r="N342" s="35">
        <v>59042</v>
      </c>
      <c r="O342" s="36">
        <v>45006</v>
      </c>
      <c r="P342" s="36">
        <v>84100</v>
      </c>
      <c r="Q342" s="36">
        <v>91748</v>
      </c>
      <c r="R342" s="36">
        <v>0</v>
      </c>
      <c r="S342" s="36">
        <v>0</v>
      </c>
      <c r="T342" s="36">
        <v>24967</v>
      </c>
      <c r="U342" s="36">
        <v>114432</v>
      </c>
      <c r="V342" s="36">
        <v>0</v>
      </c>
    </row>
    <row r="343" spans="1:22">
      <c r="A343" s="2">
        <v>1658</v>
      </c>
      <c r="B343" s="1" t="s">
        <v>317</v>
      </c>
      <c r="C343" s="13">
        <v>1454923</v>
      </c>
      <c r="D343" s="13">
        <v>1494821</v>
      </c>
      <c r="E343" s="13">
        <v>46220</v>
      </c>
      <c r="F343" s="35">
        <v>155103</v>
      </c>
      <c r="G343" s="13">
        <v>40218</v>
      </c>
      <c r="H343" s="13"/>
      <c r="I343" s="13"/>
      <c r="J343" s="13"/>
      <c r="K343" s="13"/>
      <c r="L343" s="13"/>
      <c r="M343" s="13"/>
      <c r="N343" s="35">
        <v>2339</v>
      </c>
      <c r="O343" s="36">
        <v>13165</v>
      </c>
      <c r="P343" s="36">
        <v>96000</v>
      </c>
      <c r="Q343" s="36">
        <v>17051</v>
      </c>
      <c r="R343" s="36">
        <v>0</v>
      </c>
      <c r="S343" s="36">
        <v>0</v>
      </c>
      <c r="T343" s="36">
        <v>12184</v>
      </c>
      <c r="U343" s="36">
        <v>91446</v>
      </c>
      <c r="V343" s="36">
        <v>0</v>
      </c>
    </row>
    <row r="344" spans="1:22">
      <c r="A344" s="2">
        <v>1659</v>
      </c>
      <c r="B344" s="1" t="s">
        <v>318</v>
      </c>
      <c r="C344" s="13">
        <v>2595830</v>
      </c>
      <c r="D344" s="13">
        <v>2631504</v>
      </c>
      <c r="E344" s="13">
        <v>51421</v>
      </c>
      <c r="F344" s="35">
        <v>245586</v>
      </c>
      <c r="G344" s="13">
        <v>31801</v>
      </c>
      <c r="H344" s="13"/>
      <c r="I344" s="13"/>
      <c r="J344" s="13"/>
      <c r="K344" s="13"/>
      <c r="L344" s="13"/>
      <c r="M344" s="13"/>
      <c r="N344" s="35">
        <v>6961</v>
      </c>
      <c r="O344" s="36">
        <v>27577</v>
      </c>
      <c r="P344" s="36">
        <v>14200</v>
      </c>
      <c r="Q344" s="36">
        <v>7284</v>
      </c>
      <c r="R344" s="36">
        <v>0</v>
      </c>
      <c r="S344" s="36">
        <v>0</v>
      </c>
      <c r="T344" s="36">
        <v>16584</v>
      </c>
      <c r="U344" s="36">
        <v>24379</v>
      </c>
      <c r="V344" s="36">
        <v>0</v>
      </c>
    </row>
    <row r="345" spans="1:22">
      <c r="A345" s="2">
        <v>1663</v>
      </c>
      <c r="B345" s="1" t="s">
        <v>319</v>
      </c>
      <c r="C345" s="13">
        <v>3063316</v>
      </c>
      <c r="D345" s="13">
        <v>3381961</v>
      </c>
      <c r="E345" s="13">
        <v>100238</v>
      </c>
      <c r="F345" s="35">
        <v>387858</v>
      </c>
      <c r="G345" s="13">
        <v>23253</v>
      </c>
      <c r="H345" s="13"/>
      <c r="I345" s="13"/>
      <c r="J345" s="13"/>
      <c r="K345" s="13"/>
      <c r="L345" s="13"/>
      <c r="M345" s="13"/>
      <c r="N345" s="35">
        <v>4572</v>
      </c>
      <c r="O345" s="36">
        <v>64480</v>
      </c>
      <c r="P345" s="36">
        <v>9541</v>
      </c>
      <c r="Q345" s="36">
        <v>2542</v>
      </c>
      <c r="R345" s="36">
        <v>0</v>
      </c>
      <c r="S345" s="36">
        <v>0</v>
      </c>
      <c r="T345" s="36">
        <v>7489</v>
      </c>
      <c r="U345" s="36">
        <v>62112</v>
      </c>
      <c r="V345" s="36">
        <v>0</v>
      </c>
    </row>
    <row r="346" spans="1:22">
      <c r="A346" s="2">
        <v>1667</v>
      </c>
      <c r="B346" s="1" t="s">
        <v>320</v>
      </c>
      <c r="C346" s="13">
        <v>1120136</v>
      </c>
      <c r="D346" s="13">
        <v>1067608</v>
      </c>
      <c r="E346" s="13">
        <v>19966</v>
      </c>
      <c r="F346" s="35">
        <v>103497</v>
      </c>
      <c r="G346" s="13">
        <v>20580</v>
      </c>
      <c r="H346" s="13"/>
      <c r="I346" s="13"/>
      <c r="J346" s="13"/>
      <c r="K346" s="13"/>
      <c r="L346" s="13"/>
      <c r="M346" s="13"/>
      <c r="N346" s="35">
        <v>19598</v>
      </c>
      <c r="O346" s="36">
        <v>9541</v>
      </c>
      <c r="P346" s="36">
        <v>0</v>
      </c>
      <c r="Q346" s="36">
        <v>13402</v>
      </c>
      <c r="R346" s="36">
        <v>0</v>
      </c>
      <c r="S346" s="36">
        <v>0</v>
      </c>
      <c r="T346" s="36">
        <v>9739</v>
      </c>
      <c r="U346" s="36">
        <v>31755</v>
      </c>
      <c r="V346" s="36">
        <v>0</v>
      </c>
    </row>
    <row r="347" spans="1:22">
      <c r="A347" s="2">
        <v>1669</v>
      </c>
      <c r="B347" s="1" t="s">
        <v>321</v>
      </c>
      <c r="C347" s="13">
        <v>3960389</v>
      </c>
      <c r="D347" s="13">
        <v>3697144</v>
      </c>
      <c r="E347" s="13">
        <v>102237</v>
      </c>
      <c r="F347" s="35">
        <v>430406</v>
      </c>
      <c r="G347" s="13">
        <v>27845</v>
      </c>
      <c r="H347" s="13"/>
      <c r="I347" s="13"/>
      <c r="J347" s="13"/>
      <c r="K347" s="13"/>
      <c r="L347" s="13"/>
      <c r="M347" s="13"/>
      <c r="N347" s="35">
        <v>18099</v>
      </c>
      <c r="O347" s="36">
        <v>43189</v>
      </c>
      <c r="P347" s="36">
        <v>156896</v>
      </c>
      <c r="Q347" s="36">
        <v>29242</v>
      </c>
      <c r="R347" s="36">
        <v>0</v>
      </c>
      <c r="S347" s="36">
        <v>0</v>
      </c>
      <c r="T347" s="36">
        <v>0</v>
      </c>
      <c r="U347" s="36">
        <v>74520</v>
      </c>
      <c r="V347" s="36">
        <v>0</v>
      </c>
    </row>
    <row r="348" spans="1:22">
      <c r="A348" s="2">
        <v>1671</v>
      </c>
      <c r="B348" s="1" t="s">
        <v>438</v>
      </c>
      <c r="C348" s="13">
        <v>823652</v>
      </c>
      <c r="D348" s="13">
        <v>903400</v>
      </c>
      <c r="E348" s="13">
        <v>19944</v>
      </c>
      <c r="F348" s="35">
        <v>96362</v>
      </c>
      <c r="G348" s="13">
        <v>24656</v>
      </c>
      <c r="H348" s="13"/>
      <c r="I348" s="13"/>
      <c r="J348" s="13"/>
      <c r="K348" s="13"/>
      <c r="L348" s="13"/>
      <c r="M348" s="13"/>
      <c r="N348" s="35">
        <v>0</v>
      </c>
      <c r="O348" s="36">
        <v>0</v>
      </c>
      <c r="P348" s="36">
        <v>0</v>
      </c>
      <c r="Q348" s="36">
        <v>7747</v>
      </c>
      <c r="R348" s="36">
        <v>0</v>
      </c>
      <c r="S348" s="36">
        <v>0</v>
      </c>
      <c r="T348" s="36">
        <v>0</v>
      </c>
      <c r="U348" s="36">
        <v>12752</v>
      </c>
      <c r="V348" s="36">
        <v>0</v>
      </c>
    </row>
    <row r="349" spans="1:22">
      <c r="A349" s="2">
        <v>1674</v>
      </c>
      <c r="B349" s="1" t="s">
        <v>322</v>
      </c>
      <c r="C349" s="13">
        <v>22759201</v>
      </c>
      <c r="D349" s="13">
        <v>23461518</v>
      </c>
      <c r="E349" s="13">
        <v>690846</v>
      </c>
      <c r="F349" s="35">
        <v>2706741</v>
      </c>
      <c r="G349" s="13">
        <v>201818</v>
      </c>
      <c r="H349" s="13"/>
      <c r="I349" s="13"/>
      <c r="J349" s="13"/>
      <c r="K349" s="13"/>
      <c r="L349" s="13"/>
      <c r="M349" s="13"/>
      <c r="N349" s="35">
        <v>20957</v>
      </c>
      <c r="O349" s="36">
        <v>68960</v>
      </c>
      <c r="P349" s="36">
        <v>112000</v>
      </c>
      <c r="Q349" s="36">
        <v>135620</v>
      </c>
      <c r="R349" s="36">
        <v>0</v>
      </c>
      <c r="S349" s="36">
        <v>0</v>
      </c>
      <c r="T349" s="36">
        <v>54116</v>
      </c>
      <c r="U349" s="36">
        <v>96537</v>
      </c>
      <c r="V349" s="36">
        <v>0</v>
      </c>
    </row>
    <row r="350" spans="1:22">
      <c r="A350" s="2">
        <v>1676</v>
      </c>
      <c r="B350" s="1" t="s">
        <v>323</v>
      </c>
      <c r="C350" s="13">
        <v>5329002</v>
      </c>
      <c r="D350" s="13">
        <v>5736513</v>
      </c>
      <c r="E350" s="13">
        <v>154684</v>
      </c>
      <c r="F350" s="35">
        <v>602840</v>
      </c>
      <c r="G350" s="13">
        <v>76137</v>
      </c>
      <c r="H350" s="13"/>
      <c r="I350" s="13"/>
      <c r="J350" s="13"/>
      <c r="K350" s="13"/>
      <c r="L350" s="13"/>
      <c r="M350" s="13"/>
      <c r="N350" s="35">
        <v>6421</v>
      </c>
      <c r="O350" s="36">
        <v>54189</v>
      </c>
      <c r="P350" s="36">
        <v>25000</v>
      </c>
      <c r="Q350" s="36">
        <v>33098</v>
      </c>
      <c r="R350" s="36">
        <v>0</v>
      </c>
      <c r="S350" s="36">
        <v>0</v>
      </c>
      <c r="T350" s="36">
        <v>62517</v>
      </c>
      <c r="U350" s="36">
        <v>75623</v>
      </c>
      <c r="V350" s="36">
        <v>0</v>
      </c>
    </row>
    <row r="351" spans="1:22">
      <c r="A351" s="2">
        <v>1680</v>
      </c>
      <c r="B351" s="1" t="s">
        <v>324</v>
      </c>
      <c r="C351" s="13">
        <v>4101051</v>
      </c>
      <c r="D351" s="13">
        <v>4448435</v>
      </c>
      <c r="E351" s="13">
        <v>389613</v>
      </c>
      <c r="F351" s="35">
        <v>644198</v>
      </c>
      <c r="G351" s="13">
        <v>79752</v>
      </c>
      <c r="H351" s="13"/>
      <c r="I351" s="13"/>
      <c r="J351" s="13"/>
      <c r="K351" s="13"/>
      <c r="L351" s="13"/>
      <c r="M351" s="13"/>
      <c r="N351" s="35">
        <v>50894</v>
      </c>
      <c r="O351" s="36">
        <v>119715</v>
      </c>
      <c r="P351" s="36">
        <v>31000</v>
      </c>
      <c r="Q351" s="36">
        <v>37984</v>
      </c>
      <c r="R351" s="36">
        <v>0</v>
      </c>
      <c r="S351" s="36">
        <v>0</v>
      </c>
      <c r="T351" s="36">
        <v>35672</v>
      </c>
      <c r="U351" s="36">
        <v>114204</v>
      </c>
      <c r="V351" s="36">
        <v>0</v>
      </c>
    </row>
    <row r="352" spans="1:22">
      <c r="A352" s="2">
        <v>1681</v>
      </c>
      <c r="B352" s="1" t="s">
        <v>325</v>
      </c>
      <c r="C352" s="13">
        <v>6214895</v>
      </c>
      <c r="D352" s="13">
        <v>6784784</v>
      </c>
      <c r="E352" s="13">
        <v>143018</v>
      </c>
      <c r="F352" s="35">
        <v>859477</v>
      </c>
      <c r="G352" s="13">
        <v>53751</v>
      </c>
      <c r="H352" s="13"/>
      <c r="I352" s="13"/>
      <c r="J352" s="13"/>
      <c r="K352" s="13"/>
      <c r="L352" s="13"/>
      <c r="M352" s="13"/>
      <c r="N352" s="35">
        <v>11372</v>
      </c>
      <c r="O352" s="36">
        <v>127324</v>
      </c>
      <c r="P352" s="36">
        <v>150000</v>
      </c>
      <c r="Q352" s="36">
        <v>11442</v>
      </c>
      <c r="R352" s="36">
        <v>0</v>
      </c>
      <c r="S352" s="36">
        <v>0</v>
      </c>
      <c r="T352" s="36">
        <v>0</v>
      </c>
      <c r="U352" s="36">
        <v>31020</v>
      </c>
      <c r="V352" s="36">
        <v>0</v>
      </c>
    </row>
    <row r="353" spans="1:22">
      <c r="A353" s="2">
        <v>1684</v>
      </c>
      <c r="B353" s="1" t="s">
        <v>326</v>
      </c>
      <c r="C353" s="13">
        <v>5203389</v>
      </c>
      <c r="D353" s="13">
        <v>5326808</v>
      </c>
      <c r="E353" s="13">
        <v>108175</v>
      </c>
      <c r="F353" s="35">
        <v>437268</v>
      </c>
      <c r="G353" s="13">
        <v>76147</v>
      </c>
      <c r="H353" s="13"/>
      <c r="I353" s="13"/>
      <c r="J353" s="13"/>
      <c r="K353" s="13"/>
      <c r="L353" s="13"/>
      <c r="M353" s="13"/>
      <c r="N353" s="35">
        <v>8007</v>
      </c>
      <c r="O353" s="36">
        <v>10784</v>
      </c>
      <c r="P353" s="36">
        <v>0</v>
      </c>
      <c r="Q353" s="36">
        <v>17763</v>
      </c>
      <c r="R353" s="36">
        <v>0</v>
      </c>
      <c r="S353" s="36">
        <v>0</v>
      </c>
      <c r="T353" s="36">
        <v>912</v>
      </c>
      <c r="U353" s="36">
        <v>12580</v>
      </c>
      <c r="V353" s="36">
        <v>0</v>
      </c>
    </row>
    <row r="354" spans="1:22">
      <c r="A354" s="2">
        <v>1685</v>
      </c>
      <c r="B354" s="1" t="s">
        <v>327</v>
      </c>
      <c r="C354" s="13">
        <v>963911</v>
      </c>
      <c r="D354" s="13">
        <v>1219647</v>
      </c>
      <c r="E354" s="13">
        <v>2671</v>
      </c>
      <c r="F354" s="35">
        <v>104742</v>
      </c>
      <c r="G354" s="13">
        <v>22669</v>
      </c>
      <c r="H354" s="13"/>
      <c r="I354" s="13"/>
      <c r="J354" s="13"/>
      <c r="K354" s="13"/>
      <c r="L354" s="13"/>
      <c r="M354" s="13"/>
      <c r="N354" s="35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6">
        <v>31595</v>
      </c>
      <c r="V354" s="36">
        <v>0</v>
      </c>
    </row>
    <row r="355" spans="1:22">
      <c r="A355" s="2">
        <v>1690</v>
      </c>
      <c r="B355" s="1" t="s">
        <v>328</v>
      </c>
      <c r="C355" s="13">
        <v>2769141</v>
      </c>
      <c r="D355" s="13">
        <v>2743628</v>
      </c>
      <c r="E355" s="13">
        <v>106424</v>
      </c>
      <c r="F355" s="35">
        <v>318206</v>
      </c>
      <c r="G355" s="13">
        <v>60670</v>
      </c>
      <c r="H355" s="13"/>
      <c r="I355" s="13"/>
      <c r="J355" s="13"/>
      <c r="K355" s="13"/>
      <c r="L355" s="13"/>
      <c r="M355" s="13"/>
      <c r="N355" s="35">
        <v>37593</v>
      </c>
      <c r="O355" s="36">
        <v>113059</v>
      </c>
      <c r="P355" s="36">
        <v>15000</v>
      </c>
      <c r="Q355" s="36">
        <v>35673</v>
      </c>
      <c r="R355" s="36">
        <v>0</v>
      </c>
      <c r="S355" s="36">
        <v>0</v>
      </c>
      <c r="T355" s="36">
        <v>51912</v>
      </c>
      <c r="U355" s="36">
        <v>84592</v>
      </c>
      <c r="V355" s="36">
        <v>0</v>
      </c>
    </row>
    <row r="356" spans="1:22">
      <c r="A356" s="2">
        <v>1695</v>
      </c>
      <c r="B356" s="1" t="s">
        <v>329</v>
      </c>
      <c r="C356" s="13">
        <v>1169770</v>
      </c>
      <c r="D356" s="13">
        <v>1217207</v>
      </c>
      <c r="E356" s="13">
        <v>0</v>
      </c>
      <c r="F356" s="35">
        <v>125228</v>
      </c>
      <c r="G356" s="13">
        <v>8179</v>
      </c>
      <c r="H356" s="13"/>
      <c r="I356" s="13"/>
      <c r="J356" s="13"/>
      <c r="K356" s="13"/>
      <c r="L356" s="13"/>
      <c r="M356" s="13"/>
      <c r="N356" s="35">
        <v>5411</v>
      </c>
      <c r="O356" s="36">
        <v>30059</v>
      </c>
      <c r="P356" s="36">
        <v>48000</v>
      </c>
      <c r="Q356" s="36">
        <v>14753</v>
      </c>
      <c r="R356" s="36">
        <v>0</v>
      </c>
      <c r="S356" s="36">
        <v>0</v>
      </c>
      <c r="T356" s="36">
        <v>1200</v>
      </c>
      <c r="U356" s="36">
        <v>41679</v>
      </c>
      <c r="V356" s="36">
        <v>0</v>
      </c>
    </row>
    <row r="357" spans="1:22">
      <c r="A357" s="2">
        <v>1696</v>
      </c>
      <c r="B357" s="1" t="s">
        <v>330</v>
      </c>
      <c r="C357" s="13">
        <v>2630730</v>
      </c>
      <c r="D357" s="13">
        <v>2969739</v>
      </c>
      <c r="E357" s="13">
        <v>28933</v>
      </c>
      <c r="F357" s="35">
        <v>241529</v>
      </c>
      <c r="G357" s="13">
        <v>34318</v>
      </c>
      <c r="H357" s="13"/>
      <c r="I357" s="13"/>
      <c r="J357" s="13"/>
      <c r="K357" s="13"/>
      <c r="L357" s="13"/>
      <c r="M357" s="13"/>
      <c r="N357" s="35">
        <v>2689</v>
      </c>
      <c r="O357" s="36">
        <v>103864</v>
      </c>
      <c r="P357" s="36">
        <v>33500</v>
      </c>
      <c r="Q357" s="36">
        <v>23802</v>
      </c>
      <c r="R357" s="36">
        <v>0</v>
      </c>
      <c r="S357" s="36">
        <v>0</v>
      </c>
      <c r="T357" s="36">
        <v>307</v>
      </c>
      <c r="U357" s="36">
        <v>17342</v>
      </c>
      <c r="V357" s="36">
        <v>0</v>
      </c>
    </row>
    <row r="358" spans="1:22">
      <c r="A358" s="2">
        <v>1699</v>
      </c>
      <c r="B358" s="1" t="s">
        <v>331</v>
      </c>
      <c r="C358" s="13">
        <v>6825775</v>
      </c>
      <c r="D358" s="13">
        <v>7558594</v>
      </c>
      <c r="E358" s="13">
        <v>170609</v>
      </c>
      <c r="F358" s="35">
        <v>895297</v>
      </c>
      <c r="G358" s="13">
        <v>78259</v>
      </c>
      <c r="H358" s="13"/>
      <c r="I358" s="13"/>
      <c r="J358" s="13"/>
      <c r="K358" s="13"/>
      <c r="L358" s="13"/>
      <c r="M358" s="13"/>
      <c r="N358" s="35">
        <v>16983</v>
      </c>
      <c r="O358" s="36">
        <v>126758</v>
      </c>
      <c r="P358" s="36">
        <v>131179</v>
      </c>
      <c r="Q358" s="36">
        <v>90218</v>
      </c>
      <c r="R358" s="36">
        <v>0</v>
      </c>
      <c r="S358" s="36">
        <v>0</v>
      </c>
      <c r="T358" s="36">
        <v>196</v>
      </c>
      <c r="U358" s="36">
        <v>93623</v>
      </c>
      <c r="V358" s="36">
        <v>0</v>
      </c>
    </row>
    <row r="359" spans="1:22">
      <c r="A359" s="2">
        <v>1700</v>
      </c>
      <c r="B359" s="1" t="s">
        <v>332</v>
      </c>
      <c r="C359" s="13">
        <v>6124570</v>
      </c>
      <c r="D359" s="13">
        <v>6517319</v>
      </c>
      <c r="E359" s="13">
        <v>103325</v>
      </c>
      <c r="F359" s="35">
        <v>633972</v>
      </c>
      <c r="G359" s="13">
        <v>90268</v>
      </c>
      <c r="H359" s="13"/>
      <c r="I359" s="13"/>
      <c r="J359" s="13"/>
      <c r="K359" s="13"/>
      <c r="L359" s="13"/>
      <c r="M359" s="13"/>
      <c r="N359" s="35">
        <v>19319</v>
      </c>
      <c r="O359" s="36">
        <v>276508</v>
      </c>
      <c r="P359" s="36">
        <v>244752</v>
      </c>
      <c r="Q359" s="36">
        <v>76634</v>
      </c>
      <c r="R359" s="36">
        <v>0</v>
      </c>
      <c r="S359" s="36">
        <v>0</v>
      </c>
      <c r="T359" s="36">
        <v>145243</v>
      </c>
      <c r="U359" s="36">
        <v>44024</v>
      </c>
      <c r="V359" s="36">
        <v>0</v>
      </c>
    </row>
    <row r="360" spans="1:22">
      <c r="A360" s="2">
        <v>1701</v>
      </c>
      <c r="B360" s="1" t="s">
        <v>333</v>
      </c>
      <c r="C360" s="13">
        <v>3572569</v>
      </c>
      <c r="D360" s="13">
        <v>4073244</v>
      </c>
      <c r="E360" s="13">
        <v>104828</v>
      </c>
      <c r="F360" s="35">
        <v>356974</v>
      </c>
      <c r="G360" s="13">
        <v>38120</v>
      </c>
      <c r="H360" s="13"/>
      <c r="I360" s="13"/>
      <c r="J360" s="13"/>
      <c r="K360" s="13"/>
      <c r="L360" s="13"/>
      <c r="M360" s="13"/>
      <c r="N360" s="35">
        <v>21725</v>
      </c>
      <c r="O360" s="36">
        <v>93079</v>
      </c>
      <c r="P360" s="36">
        <v>0</v>
      </c>
      <c r="Q360" s="36">
        <v>19774</v>
      </c>
      <c r="R360" s="36">
        <v>0</v>
      </c>
      <c r="S360" s="36">
        <v>0</v>
      </c>
      <c r="T360" s="36">
        <v>22616</v>
      </c>
      <c r="U360" s="36">
        <v>37450</v>
      </c>
      <c r="V360" s="36">
        <v>0</v>
      </c>
    </row>
    <row r="361" spans="1:22">
      <c r="A361" s="2">
        <v>1702</v>
      </c>
      <c r="B361" s="1" t="s">
        <v>334</v>
      </c>
      <c r="C361" s="13">
        <v>738463</v>
      </c>
      <c r="D361" s="13">
        <v>858722</v>
      </c>
      <c r="E361" s="13">
        <v>5445</v>
      </c>
      <c r="F361" s="35">
        <v>77252</v>
      </c>
      <c r="G361" s="13">
        <v>14185</v>
      </c>
      <c r="H361" s="13"/>
      <c r="I361" s="13"/>
      <c r="J361" s="13"/>
      <c r="K361" s="13"/>
      <c r="L361" s="13"/>
      <c r="M361" s="13"/>
      <c r="N361" s="35">
        <v>5964</v>
      </c>
      <c r="O361" s="36">
        <v>19744</v>
      </c>
      <c r="P361" s="36">
        <v>128000</v>
      </c>
      <c r="Q361" s="36">
        <v>14816</v>
      </c>
      <c r="R361" s="36">
        <v>0</v>
      </c>
      <c r="S361" s="36">
        <v>0</v>
      </c>
      <c r="T361" s="36">
        <v>1880</v>
      </c>
      <c r="U361" s="36">
        <v>26094</v>
      </c>
      <c r="V361" s="36">
        <v>0</v>
      </c>
    </row>
    <row r="362" spans="1:22">
      <c r="A362" s="2">
        <v>1705</v>
      </c>
      <c r="B362" s="1" t="s">
        <v>335</v>
      </c>
      <c r="C362" s="13">
        <v>7489952</v>
      </c>
      <c r="D362" s="13">
        <v>6631315</v>
      </c>
      <c r="E362" s="13">
        <v>17837</v>
      </c>
      <c r="F362" s="35">
        <v>752785</v>
      </c>
      <c r="G362" s="13">
        <v>122759</v>
      </c>
      <c r="H362" s="13"/>
      <c r="I362" s="13"/>
      <c r="J362" s="13"/>
      <c r="K362" s="13"/>
      <c r="L362" s="13"/>
      <c r="M362" s="13"/>
      <c r="N362" s="35">
        <v>8847</v>
      </c>
      <c r="O362" s="36">
        <v>39771</v>
      </c>
      <c r="P362" s="36">
        <v>0</v>
      </c>
      <c r="Q362" s="36">
        <v>20426</v>
      </c>
      <c r="R362" s="36">
        <v>0</v>
      </c>
      <c r="S362" s="36">
        <v>0</v>
      </c>
      <c r="T362" s="36">
        <v>1502</v>
      </c>
      <c r="U362" s="36">
        <v>72280</v>
      </c>
      <c r="V362" s="36">
        <v>0</v>
      </c>
    </row>
    <row r="363" spans="1:22">
      <c r="A363" s="2">
        <v>1706</v>
      </c>
      <c r="B363" s="1" t="s">
        <v>336</v>
      </c>
      <c r="C363" s="13">
        <v>2767266</v>
      </c>
      <c r="D363" s="13">
        <v>3379897</v>
      </c>
      <c r="E363" s="13">
        <v>58135</v>
      </c>
      <c r="F363" s="35">
        <v>300227</v>
      </c>
      <c r="G363" s="13">
        <v>63465</v>
      </c>
      <c r="H363" s="13"/>
      <c r="I363" s="13"/>
      <c r="J363" s="13"/>
      <c r="K363" s="13"/>
      <c r="L363" s="13"/>
      <c r="M363" s="13"/>
      <c r="N363" s="35">
        <v>5569</v>
      </c>
      <c r="O363" s="36">
        <v>21018</v>
      </c>
      <c r="P363" s="36">
        <v>15000</v>
      </c>
      <c r="Q363" s="36">
        <v>14674</v>
      </c>
      <c r="R363" s="36">
        <v>0</v>
      </c>
      <c r="S363" s="36">
        <v>0</v>
      </c>
      <c r="T363" s="36">
        <v>39</v>
      </c>
      <c r="U363" s="36">
        <v>7108</v>
      </c>
      <c r="V363" s="36">
        <v>0</v>
      </c>
    </row>
    <row r="364" spans="1:22">
      <c r="A364" s="2">
        <v>1708</v>
      </c>
      <c r="B364" s="1" t="s">
        <v>337</v>
      </c>
      <c r="C364" s="13">
        <v>11703289</v>
      </c>
      <c r="D364" s="13">
        <v>12330509</v>
      </c>
      <c r="E364" s="13">
        <v>334930</v>
      </c>
      <c r="F364" s="35">
        <v>1453231</v>
      </c>
      <c r="G364" s="13">
        <v>130097</v>
      </c>
      <c r="H364" s="13"/>
      <c r="I364" s="13"/>
      <c r="J364" s="13"/>
      <c r="K364" s="13"/>
      <c r="L364" s="13"/>
      <c r="M364" s="13"/>
      <c r="N364" s="35">
        <v>16825</v>
      </c>
      <c r="O364" s="36">
        <v>101303</v>
      </c>
      <c r="P364" s="36">
        <v>6000</v>
      </c>
      <c r="Q364" s="36">
        <v>18467</v>
      </c>
      <c r="R364" s="36">
        <v>0</v>
      </c>
      <c r="S364" s="36">
        <v>0</v>
      </c>
      <c r="T364" s="36">
        <v>39612</v>
      </c>
      <c r="U364" s="36">
        <v>69114</v>
      </c>
      <c r="V364" s="36">
        <v>0</v>
      </c>
    </row>
    <row r="365" spans="1:22">
      <c r="A365" s="2">
        <v>1709</v>
      </c>
      <c r="B365" s="1" t="s">
        <v>338</v>
      </c>
      <c r="C365" s="13">
        <v>5459773</v>
      </c>
      <c r="D365" s="13">
        <v>5442163</v>
      </c>
      <c r="E365" s="13">
        <v>123892</v>
      </c>
      <c r="F365" s="35">
        <v>504685</v>
      </c>
      <c r="G365" s="13">
        <v>89606</v>
      </c>
      <c r="H365" s="13"/>
      <c r="I365" s="13"/>
      <c r="J365" s="13"/>
      <c r="K365" s="13"/>
      <c r="L365" s="13"/>
      <c r="M365" s="13"/>
      <c r="N365" s="35">
        <v>8168</v>
      </c>
      <c r="O365" s="36">
        <v>38757</v>
      </c>
      <c r="P365" s="36">
        <v>340670</v>
      </c>
      <c r="Q365" s="36">
        <v>54821</v>
      </c>
      <c r="R365" s="36">
        <v>0</v>
      </c>
      <c r="S365" s="36">
        <v>0</v>
      </c>
      <c r="T365" s="36">
        <v>2845</v>
      </c>
      <c r="U365" s="36">
        <v>35320</v>
      </c>
      <c r="V365" s="36">
        <v>0</v>
      </c>
    </row>
    <row r="366" spans="1:22">
      <c r="A366" s="2">
        <v>1711</v>
      </c>
      <c r="B366" s="1" t="s">
        <v>339</v>
      </c>
      <c r="C366" s="13">
        <v>6676524</v>
      </c>
      <c r="D366" s="13">
        <v>6756014</v>
      </c>
      <c r="E366" s="13">
        <v>116749</v>
      </c>
      <c r="F366" s="35">
        <v>801652</v>
      </c>
      <c r="G366" s="13">
        <v>53122</v>
      </c>
      <c r="H366" s="13"/>
      <c r="I366" s="13"/>
      <c r="J366" s="13"/>
      <c r="K366" s="13"/>
      <c r="L366" s="13"/>
      <c r="M366" s="13"/>
      <c r="N366" s="35">
        <v>31252</v>
      </c>
      <c r="O366" s="36">
        <v>81452</v>
      </c>
      <c r="P366" s="36">
        <v>88083</v>
      </c>
      <c r="Q366" s="36">
        <v>26750</v>
      </c>
      <c r="R366" s="36">
        <v>0</v>
      </c>
      <c r="S366" s="36">
        <v>0</v>
      </c>
      <c r="T366" s="36">
        <v>0</v>
      </c>
      <c r="U366" s="36">
        <v>171701</v>
      </c>
      <c r="V366" s="36">
        <v>0</v>
      </c>
    </row>
    <row r="367" spans="1:22">
      <c r="A367" s="2">
        <v>1714</v>
      </c>
      <c r="B367" s="1" t="s">
        <v>340</v>
      </c>
      <c r="C367" s="13">
        <v>4076787</v>
      </c>
      <c r="D367" s="13">
        <v>4046128</v>
      </c>
      <c r="E367" s="13">
        <v>110777</v>
      </c>
      <c r="F367" s="35">
        <v>481298</v>
      </c>
      <c r="G367" s="13">
        <v>48280</v>
      </c>
      <c r="H367" s="13"/>
      <c r="I367" s="13"/>
      <c r="J367" s="13"/>
      <c r="K367" s="13"/>
      <c r="L367" s="13"/>
      <c r="M367" s="13"/>
      <c r="N367" s="35">
        <v>2083</v>
      </c>
      <c r="O367" s="36">
        <v>0</v>
      </c>
      <c r="P367" s="36">
        <v>35500</v>
      </c>
      <c r="Q367" s="36">
        <v>32468</v>
      </c>
      <c r="R367" s="36">
        <v>0</v>
      </c>
      <c r="S367" s="36">
        <v>0</v>
      </c>
      <c r="T367" s="36">
        <v>0</v>
      </c>
      <c r="U367" s="36">
        <v>7132</v>
      </c>
      <c r="V367" s="36">
        <v>0</v>
      </c>
    </row>
    <row r="368" spans="1:22">
      <c r="A368" s="2">
        <v>1719</v>
      </c>
      <c r="B368" s="1" t="s">
        <v>341</v>
      </c>
      <c r="C368" s="13">
        <v>1984814</v>
      </c>
      <c r="D368" s="13">
        <v>2138657</v>
      </c>
      <c r="E368" s="13">
        <v>61116</v>
      </c>
      <c r="F368" s="35">
        <v>295004</v>
      </c>
      <c r="G368" s="13">
        <v>56104</v>
      </c>
      <c r="H368" s="13"/>
      <c r="I368" s="13"/>
      <c r="J368" s="13"/>
      <c r="K368" s="13"/>
      <c r="L368" s="13"/>
      <c r="M368" s="13"/>
      <c r="N368" s="35">
        <v>1781</v>
      </c>
      <c r="O368" s="36">
        <v>0</v>
      </c>
      <c r="P368" s="36">
        <v>6236</v>
      </c>
      <c r="Q368" s="36">
        <v>10630</v>
      </c>
      <c r="R368" s="36">
        <v>0</v>
      </c>
      <c r="S368" s="36">
        <v>0</v>
      </c>
      <c r="T368" s="36">
        <v>0</v>
      </c>
      <c r="U368" s="36">
        <v>26204</v>
      </c>
      <c r="V368" s="36">
        <v>0</v>
      </c>
    </row>
    <row r="369" spans="1:22">
      <c r="A369" s="2">
        <v>1721</v>
      </c>
      <c r="B369" s="1" t="s">
        <v>342</v>
      </c>
      <c r="C369" s="13">
        <v>3035883</v>
      </c>
      <c r="D369" s="13">
        <v>3363143</v>
      </c>
      <c r="E369" s="13">
        <v>25186</v>
      </c>
      <c r="F369" s="35">
        <v>267162</v>
      </c>
      <c r="G369" s="13">
        <v>67595</v>
      </c>
      <c r="H369" s="13"/>
      <c r="I369" s="13"/>
      <c r="J369" s="13"/>
      <c r="K369" s="13"/>
      <c r="L369" s="13"/>
      <c r="M369" s="13"/>
      <c r="N369" s="35">
        <v>11525</v>
      </c>
      <c r="O369" s="36">
        <v>27294</v>
      </c>
      <c r="P369" s="36">
        <v>0</v>
      </c>
      <c r="Q369" s="36">
        <v>24264</v>
      </c>
      <c r="R369" s="36">
        <v>0</v>
      </c>
      <c r="S369" s="36">
        <v>0</v>
      </c>
      <c r="T369" s="36">
        <v>10535</v>
      </c>
      <c r="U369" s="36">
        <v>40811</v>
      </c>
      <c r="V369" s="36">
        <v>0</v>
      </c>
    </row>
    <row r="370" spans="1:22">
      <c r="A370" s="2">
        <v>1722</v>
      </c>
      <c r="B370" s="1" t="s">
        <v>343</v>
      </c>
      <c r="C370" s="13">
        <v>2176073</v>
      </c>
      <c r="D370" s="13">
        <v>2510692</v>
      </c>
      <c r="E370" s="13">
        <v>42766</v>
      </c>
      <c r="F370" s="35">
        <v>283159</v>
      </c>
      <c r="G370" s="13">
        <v>27255</v>
      </c>
      <c r="H370" s="13"/>
      <c r="I370" s="13"/>
      <c r="J370" s="13"/>
      <c r="K370" s="13"/>
      <c r="L370" s="13"/>
      <c r="M370" s="13"/>
      <c r="N370" s="35">
        <v>5264</v>
      </c>
      <c r="O370" s="36">
        <v>49138</v>
      </c>
      <c r="P370" s="36">
        <v>0</v>
      </c>
      <c r="Q370" s="36">
        <v>9128</v>
      </c>
      <c r="R370" s="36">
        <v>0</v>
      </c>
      <c r="S370" s="36">
        <v>0</v>
      </c>
      <c r="T370" s="36">
        <v>6587</v>
      </c>
      <c r="U370" s="36">
        <v>24138</v>
      </c>
      <c r="V370" s="36">
        <v>0</v>
      </c>
    </row>
    <row r="371" spans="1:22">
      <c r="A371" s="2">
        <v>1723</v>
      </c>
      <c r="B371" s="1" t="s">
        <v>344</v>
      </c>
      <c r="C371" s="13">
        <v>671246</v>
      </c>
      <c r="D371" s="13">
        <v>947778</v>
      </c>
      <c r="E371" s="13">
        <v>18047</v>
      </c>
      <c r="F371" s="35">
        <v>64034</v>
      </c>
      <c r="G371" s="13">
        <v>12266</v>
      </c>
      <c r="H371" s="13"/>
      <c r="I371" s="13"/>
      <c r="J371" s="13"/>
      <c r="K371" s="13"/>
      <c r="L371" s="13"/>
      <c r="M371" s="13"/>
      <c r="N371" s="35">
        <v>2616</v>
      </c>
      <c r="O371" s="36">
        <v>2066</v>
      </c>
      <c r="P371" s="36">
        <v>56369</v>
      </c>
      <c r="Q371" s="36">
        <v>3076</v>
      </c>
      <c r="R371" s="36">
        <v>0</v>
      </c>
      <c r="S371" s="36">
        <v>0</v>
      </c>
      <c r="T371" s="36">
        <v>0</v>
      </c>
      <c r="U371" s="36">
        <v>130829</v>
      </c>
      <c r="V371" s="36">
        <v>0</v>
      </c>
    </row>
    <row r="372" spans="1:22">
      <c r="A372" s="2">
        <v>1724</v>
      </c>
      <c r="B372" s="1" t="s">
        <v>345</v>
      </c>
      <c r="C372" s="13">
        <v>2073485</v>
      </c>
      <c r="D372" s="13">
        <v>2034724</v>
      </c>
      <c r="E372" s="13">
        <v>26168</v>
      </c>
      <c r="F372" s="35">
        <v>186047</v>
      </c>
      <c r="G372" s="13">
        <v>26207</v>
      </c>
      <c r="H372" s="13"/>
      <c r="I372" s="13"/>
      <c r="J372" s="13"/>
      <c r="K372" s="13"/>
      <c r="L372" s="13"/>
      <c r="M372" s="13"/>
      <c r="N372" s="35">
        <v>3086</v>
      </c>
      <c r="O372" s="36">
        <v>0</v>
      </c>
      <c r="P372" s="36">
        <v>34400</v>
      </c>
      <c r="Q372" s="36">
        <v>6470</v>
      </c>
      <c r="R372" s="36">
        <v>0</v>
      </c>
      <c r="S372" s="36">
        <v>0</v>
      </c>
      <c r="T372" s="36">
        <v>25867</v>
      </c>
      <c r="U372" s="36">
        <v>29596</v>
      </c>
      <c r="V372" s="36">
        <v>0</v>
      </c>
    </row>
    <row r="373" spans="1:22">
      <c r="A373" s="2">
        <v>1728</v>
      </c>
      <c r="B373" s="1" t="s">
        <v>346</v>
      </c>
      <c r="C373" s="13">
        <v>1683434</v>
      </c>
      <c r="D373" s="13">
        <v>1882315</v>
      </c>
      <c r="E373" s="13">
        <v>25554</v>
      </c>
      <c r="F373" s="35">
        <v>182250</v>
      </c>
      <c r="G373" s="13">
        <v>47385</v>
      </c>
      <c r="H373" s="13"/>
      <c r="I373" s="13"/>
      <c r="J373" s="13"/>
      <c r="K373" s="13"/>
      <c r="L373" s="13"/>
      <c r="M373" s="13"/>
      <c r="N373" s="35">
        <v>18242</v>
      </c>
      <c r="O373" s="36">
        <v>27921</v>
      </c>
      <c r="P373" s="36">
        <v>100000</v>
      </c>
      <c r="Q373" s="36">
        <v>22636</v>
      </c>
      <c r="R373" s="36">
        <v>0</v>
      </c>
      <c r="S373" s="36">
        <v>0</v>
      </c>
      <c r="T373" s="36">
        <v>9103</v>
      </c>
      <c r="U373" s="36">
        <v>64361</v>
      </c>
      <c r="V373" s="36">
        <v>0</v>
      </c>
    </row>
    <row r="374" spans="1:22">
      <c r="A374" s="2">
        <v>1729</v>
      </c>
      <c r="B374" s="1" t="s">
        <v>347</v>
      </c>
      <c r="C374" s="13">
        <v>1902650</v>
      </c>
      <c r="D374" s="13">
        <v>1901621</v>
      </c>
      <c r="E374" s="13">
        <v>6479</v>
      </c>
      <c r="F374" s="35">
        <v>240397</v>
      </c>
      <c r="G374" s="13">
        <v>39816</v>
      </c>
      <c r="H374" s="13"/>
      <c r="I374" s="13"/>
      <c r="J374" s="13"/>
      <c r="K374" s="13"/>
      <c r="L374" s="13"/>
      <c r="M374" s="13"/>
      <c r="N374" s="35">
        <v>0</v>
      </c>
      <c r="O374" s="36">
        <v>0</v>
      </c>
      <c r="P374" s="36">
        <v>0</v>
      </c>
      <c r="Q374" s="36">
        <v>8428</v>
      </c>
      <c r="R374" s="36">
        <v>0</v>
      </c>
      <c r="S374" s="36">
        <v>0</v>
      </c>
      <c r="T374" s="36">
        <v>0</v>
      </c>
      <c r="U374" s="36">
        <v>10080</v>
      </c>
      <c r="V374" s="36">
        <v>0</v>
      </c>
    </row>
    <row r="375" spans="1:22">
      <c r="A375" s="2">
        <v>1730</v>
      </c>
      <c r="B375" s="1" t="s">
        <v>348</v>
      </c>
      <c r="C375" s="13">
        <v>5290518</v>
      </c>
      <c r="D375" s="13">
        <v>5308292</v>
      </c>
      <c r="E375" s="13">
        <v>160428</v>
      </c>
      <c r="F375" s="35">
        <v>612037</v>
      </c>
      <c r="G375" s="13">
        <v>64786</v>
      </c>
      <c r="H375" s="13"/>
      <c r="I375" s="13"/>
      <c r="J375" s="13"/>
      <c r="K375" s="13"/>
      <c r="L375" s="13"/>
      <c r="M375" s="13"/>
      <c r="N375" s="35">
        <v>50559</v>
      </c>
      <c r="O375" s="36">
        <v>142754</v>
      </c>
      <c r="P375" s="36">
        <v>52000</v>
      </c>
      <c r="Q375" s="36">
        <v>49170</v>
      </c>
      <c r="R375" s="36">
        <v>0</v>
      </c>
      <c r="S375" s="36">
        <v>0</v>
      </c>
      <c r="T375" s="36">
        <v>55310</v>
      </c>
      <c r="U375" s="36">
        <v>102733</v>
      </c>
      <c r="V375" s="36">
        <v>0</v>
      </c>
    </row>
    <row r="376" spans="1:22">
      <c r="A376" s="2">
        <v>1731</v>
      </c>
      <c r="B376" s="1" t="s">
        <v>349</v>
      </c>
      <c r="C376" s="13">
        <v>5741100</v>
      </c>
      <c r="D376" s="13">
        <v>5946086</v>
      </c>
      <c r="E376" s="13">
        <v>120721</v>
      </c>
      <c r="F376" s="35">
        <v>697649</v>
      </c>
      <c r="G376" s="13">
        <v>111716</v>
      </c>
      <c r="H376" s="13"/>
      <c r="I376" s="13"/>
      <c r="J376" s="13"/>
      <c r="K376" s="13"/>
      <c r="L376" s="13"/>
      <c r="M376" s="13"/>
      <c r="N376" s="35">
        <v>19705</v>
      </c>
      <c r="O376" s="36">
        <v>125146</v>
      </c>
      <c r="P376" s="36">
        <v>216000</v>
      </c>
      <c r="Q376" s="36">
        <v>62186</v>
      </c>
      <c r="R376" s="36">
        <v>0</v>
      </c>
      <c r="S376" s="36">
        <v>0</v>
      </c>
      <c r="T376" s="36">
        <v>67176</v>
      </c>
      <c r="U376" s="36">
        <v>78876</v>
      </c>
      <c r="V376" s="36">
        <v>0</v>
      </c>
    </row>
    <row r="377" spans="1:22">
      <c r="A377" s="2">
        <v>1734</v>
      </c>
      <c r="B377" s="1" t="s">
        <v>350</v>
      </c>
      <c r="C377" s="13">
        <v>7706441</v>
      </c>
      <c r="D377" s="13">
        <v>7866323</v>
      </c>
      <c r="E377" s="13">
        <v>161905</v>
      </c>
      <c r="F377" s="35">
        <v>693987</v>
      </c>
      <c r="G377" s="13">
        <v>76177</v>
      </c>
      <c r="H377" s="13"/>
      <c r="I377" s="13"/>
      <c r="J377" s="13"/>
      <c r="K377" s="13"/>
      <c r="L377" s="13"/>
      <c r="M377" s="13"/>
      <c r="N377" s="35">
        <v>29217</v>
      </c>
      <c r="O377" s="36">
        <v>26788</v>
      </c>
      <c r="P377" s="36">
        <v>0</v>
      </c>
      <c r="Q377" s="36">
        <v>20677</v>
      </c>
      <c r="R377" s="36">
        <v>0</v>
      </c>
      <c r="S377" s="36">
        <v>0</v>
      </c>
      <c r="T377" s="36">
        <v>18271</v>
      </c>
      <c r="U377" s="36">
        <v>41172</v>
      </c>
      <c r="V377" s="36">
        <v>0</v>
      </c>
    </row>
    <row r="378" spans="1:22">
      <c r="A378" s="2">
        <v>1735</v>
      </c>
      <c r="B378" s="1" t="s">
        <v>351</v>
      </c>
      <c r="C378" s="13">
        <v>4873772</v>
      </c>
      <c r="D378" s="13">
        <v>4831835</v>
      </c>
      <c r="E378" s="13">
        <v>51838</v>
      </c>
      <c r="F378" s="35">
        <v>488781</v>
      </c>
      <c r="G378" s="13">
        <v>86032</v>
      </c>
      <c r="H378" s="13"/>
      <c r="I378" s="13"/>
      <c r="J378" s="13"/>
      <c r="K378" s="13"/>
      <c r="L378" s="13"/>
      <c r="M378" s="13"/>
      <c r="N378" s="35">
        <v>72381</v>
      </c>
      <c r="O378" s="36">
        <v>149178</v>
      </c>
      <c r="P378" s="36">
        <v>230156</v>
      </c>
      <c r="Q378" s="36">
        <v>69355</v>
      </c>
      <c r="R378" s="36">
        <v>0</v>
      </c>
      <c r="S378" s="36">
        <v>0</v>
      </c>
      <c r="T378" s="36">
        <v>19278</v>
      </c>
      <c r="U378" s="36">
        <v>204439</v>
      </c>
      <c r="V378" s="36">
        <v>0</v>
      </c>
    </row>
    <row r="379" spans="1:22">
      <c r="A379" s="2">
        <v>1740</v>
      </c>
      <c r="B379" s="1" t="s">
        <v>352</v>
      </c>
      <c r="C379" s="13">
        <v>2868647</v>
      </c>
      <c r="D379" s="13">
        <v>3477329</v>
      </c>
      <c r="E379" s="13">
        <v>46188</v>
      </c>
      <c r="F379" s="35">
        <v>276689</v>
      </c>
      <c r="G379" s="13">
        <v>31287</v>
      </c>
      <c r="H379" s="13"/>
      <c r="I379" s="13"/>
      <c r="J379" s="13"/>
      <c r="K379" s="13"/>
      <c r="L379" s="13"/>
      <c r="M379" s="13"/>
      <c r="N379" s="35">
        <v>41547</v>
      </c>
      <c r="O379" s="36">
        <v>21093</v>
      </c>
      <c r="P379" s="36">
        <v>30000</v>
      </c>
      <c r="Q379" s="36">
        <v>18450</v>
      </c>
      <c r="R379" s="36">
        <v>0</v>
      </c>
      <c r="S379" s="36">
        <v>0</v>
      </c>
      <c r="T379" s="36">
        <v>2291</v>
      </c>
      <c r="U379" s="36">
        <v>100873</v>
      </c>
      <c r="V379" s="36">
        <v>0</v>
      </c>
    </row>
    <row r="380" spans="1:22">
      <c r="A380" s="2">
        <v>1742</v>
      </c>
      <c r="B380" s="1" t="s">
        <v>353</v>
      </c>
      <c r="C380" s="13">
        <v>4121568</v>
      </c>
      <c r="D380" s="13">
        <v>4619700</v>
      </c>
      <c r="E380" s="13">
        <v>118731</v>
      </c>
      <c r="F380" s="35">
        <v>422528</v>
      </c>
      <c r="G380" s="13">
        <v>54434</v>
      </c>
      <c r="H380" s="13"/>
      <c r="I380" s="13"/>
      <c r="J380" s="13"/>
      <c r="K380" s="13"/>
      <c r="L380" s="13"/>
      <c r="M380" s="13"/>
      <c r="N380" s="35">
        <v>31793</v>
      </c>
      <c r="O380" s="36">
        <v>58547</v>
      </c>
      <c r="P380" s="36">
        <v>93277</v>
      </c>
      <c r="Q380" s="36">
        <v>64188</v>
      </c>
      <c r="R380" s="36">
        <v>0</v>
      </c>
      <c r="S380" s="36">
        <v>0</v>
      </c>
      <c r="T380" s="36">
        <v>10388</v>
      </c>
      <c r="U380" s="36">
        <v>69721</v>
      </c>
      <c r="V380" s="36">
        <v>0</v>
      </c>
    </row>
    <row r="381" spans="1:22">
      <c r="A381" s="2">
        <v>1771</v>
      </c>
      <c r="B381" s="1" t="s">
        <v>354</v>
      </c>
      <c r="C381" s="13">
        <v>9031033</v>
      </c>
      <c r="D381" s="13">
        <v>9904984</v>
      </c>
      <c r="E381" s="13">
        <v>160199</v>
      </c>
      <c r="F381" s="35">
        <v>1004741</v>
      </c>
      <c r="G381" s="13">
        <v>73812</v>
      </c>
      <c r="H381" s="13"/>
      <c r="I381" s="13"/>
      <c r="J381" s="13"/>
      <c r="K381" s="13"/>
      <c r="L381" s="13"/>
      <c r="M381" s="13"/>
      <c r="N381" s="35">
        <v>9134</v>
      </c>
      <c r="O381" s="36">
        <v>57686</v>
      </c>
      <c r="P381" s="36">
        <v>4500</v>
      </c>
      <c r="Q381" s="36">
        <v>17763</v>
      </c>
      <c r="R381" s="36">
        <v>0</v>
      </c>
      <c r="S381" s="36">
        <v>0</v>
      </c>
      <c r="T381" s="36">
        <v>15878</v>
      </c>
      <c r="U381" s="36">
        <v>69275</v>
      </c>
      <c r="V381" s="36">
        <v>0</v>
      </c>
    </row>
    <row r="382" spans="1:22">
      <c r="A382" s="2">
        <v>1773</v>
      </c>
      <c r="B382" s="1" t="s">
        <v>355</v>
      </c>
      <c r="C382" s="13">
        <v>1906582</v>
      </c>
      <c r="D382" s="13">
        <v>2223692</v>
      </c>
      <c r="E382" s="13">
        <v>49085</v>
      </c>
      <c r="F382" s="35">
        <v>248721</v>
      </c>
      <c r="G382" s="13">
        <v>31154</v>
      </c>
      <c r="H382" s="13"/>
      <c r="I382" s="13"/>
      <c r="J382" s="13"/>
      <c r="K382" s="13"/>
      <c r="L382" s="13"/>
      <c r="M382" s="13"/>
      <c r="N382" s="35">
        <v>17219</v>
      </c>
      <c r="O382" s="36">
        <v>31678</v>
      </c>
      <c r="P382" s="36">
        <v>71000</v>
      </c>
      <c r="Q382" s="36">
        <v>15094</v>
      </c>
      <c r="R382" s="36">
        <v>0</v>
      </c>
      <c r="S382" s="36">
        <v>0</v>
      </c>
      <c r="T382" s="36">
        <v>9901</v>
      </c>
      <c r="U382" s="36">
        <v>17329</v>
      </c>
      <c r="V382" s="36">
        <v>0</v>
      </c>
    </row>
    <row r="383" spans="1:22">
      <c r="A383" s="2">
        <v>1774</v>
      </c>
      <c r="B383" s="1" t="s">
        <v>356</v>
      </c>
      <c r="C383" s="13">
        <v>2337292</v>
      </c>
      <c r="D383" s="13">
        <v>2510832</v>
      </c>
      <c r="E383" s="13">
        <v>78789</v>
      </c>
      <c r="F383" s="35">
        <v>191107</v>
      </c>
      <c r="G383" s="13">
        <v>35247</v>
      </c>
      <c r="H383" s="13"/>
      <c r="I383" s="13"/>
      <c r="J383" s="13"/>
      <c r="K383" s="13"/>
      <c r="L383" s="13"/>
      <c r="M383" s="13"/>
      <c r="N383" s="35">
        <v>49033</v>
      </c>
      <c r="O383" s="36">
        <v>60775</v>
      </c>
      <c r="P383" s="36">
        <v>220574</v>
      </c>
      <c r="Q383" s="36">
        <v>24045</v>
      </c>
      <c r="R383" s="36">
        <v>0</v>
      </c>
      <c r="S383" s="36">
        <v>0</v>
      </c>
      <c r="T383" s="36">
        <v>13035</v>
      </c>
      <c r="U383" s="36">
        <v>109475</v>
      </c>
      <c r="V383" s="36">
        <v>0</v>
      </c>
    </row>
    <row r="384" spans="1:22">
      <c r="A384" s="2">
        <v>1783</v>
      </c>
      <c r="B384" s="1" t="s">
        <v>357</v>
      </c>
      <c r="C384" s="13">
        <v>14107400</v>
      </c>
      <c r="D384" s="13">
        <v>15588181</v>
      </c>
      <c r="E384" s="13">
        <v>303917</v>
      </c>
      <c r="F384" s="35">
        <v>1404945</v>
      </c>
      <c r="G384" s="13">
        <v>284184</v>
      </c>
      <c r="H384" s="13"/>
      <c r="I384" s="13"/>
      <c r="J384" s="13"/>
      <c r="K384" s="13"/>
      <c r="L384" s="13"/>
      <c r="M384" s="13"/>
      <c r="N384" s="35">
        <v>155214</v>
      </c>
      <c r="O384" s="36">
        <v>151736</v>
      </c>
      <c r="P384" s="36">
        <v>439000</v>
      </c>
      <c r="Q384" s="36">
        <v>61236</v>
      </c>
      <c r="R384" s="36">
        <v>0</v>
      </c>
      <c r="S384" s="36">
        <v>0</v>
      </c>
      <c r="T384" s="36">
        <v>52575</v>
      </c>
      <c r="U384" s="36">
        <v>1034179</v>
      </c>
      <c r="V384" s="36">
        <v>0</v>
      </c>
    </row>
    <row r="385" spans="1:22">
      <c r="A385" s="2">
        <v>1842</v>
      </c>
      <c r="B385" s="1" t="s">
        <v>358</v>
      </c>
      <c r="C385" s="13">
        <v>1369629</v>
      </c>
      <c r="D385" s="13">
        <v>1435104</v>
      </c>
      <c r="E385" s="13">
        <v>110235</v>
      </c>
      <c r="F385" s="35">
        <v>176242</v>
      </c>
      <c r="G385" s="13">
        <v>24458</v>
      </c>
      <c r="H385" s="13"/>
      <c r="I385" s="13"/>
      <c r="J385" s="13"/>
      <c r="K385" s="13"/>
      <c r="L385" s="13"/>
      <c r="M385" s="13"/>
      <c r="N385" s="35">
        <v>2369</v>
      </c>
      <c r="O385" s="36">
        <v>3370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</row>
    <row r="386" spans="1:22">
      <c r="A386" s="2">
        <v>1859</v>
      </c>
      <c r="B386" s="1" t="s">
        <v>359</v>
      </c>
      <c r="C386" s="13">
        <v>6770890</v>
      </c>
      <c r="D386" s="13">
        <v>7339353</v>
      </c>
      <c r="E386" s="13">
        <v>296723</v>
      </c>
      <c r="F386" s="35">
        <v>832992</v>
      </c>
      <c r="G386" s="13">
        <v>72555</v>
      </c>
      <c r="H386" s="13"/>
      <c r="I386" s="13"/>
      <c r="J386" s="13"/>
      <c r="K386" s="13"/>
      <c r="L386" s="13"/>
      <c r="M386" s="13"/>
      <c r="N386" s="35">
        <v>54286</v>
      </c>
      <c r="O386" s="36">
        <v>223098</v>
      </c>
      <c r="P386" s="36">
        <v>18104</v>
      </c>
      <c r="Q386" s="36">
        <v>44340</v>
      </c>
      <c r="R386" s="36">
        <v>0</v>
      </c>
      <c r="S386" s="36">
        <v>0</v>
      </c>
      <c r="T386" s="36">
        <v>25511</v>
      </c>
      <c r="U386" s="36">
        <v>256468</v>
      </c>
      <c r="V386" s="36">
        <v>0</v>
      </c>
    </row>
    <row r="387" spans="1:22">
      <c r="A387" s="2">
        <v>1876</v>
      </c>
      <c r="B387" s="1" t="s">
        <v>360</v>
      </c>
      <c r="C387" s="13">
        <v>3560276</v>
      </c>
      <c r="D387" s="13">
        <v>3793762</v>
      </c>
      <c r="E387" s="13">
        <v>63126</v>
      </c>
      <c r="F387" s="35">
        <v>383716</v>
      </c>
      <c r="G387" s="13">
        <v>54970</v>
      </c>
      <c r="H387" s="13"/>
      <c r="I387" s="13"/>
      <c r="J387" s="13"/>
      <c r="K387" s="13"/>
      <c r="L387" s="13"/>
      <c r="M387" s="13"/>
      <c r="N387" s="35">
        <v>34202</v>
      </c>
      <c r="O387" s="36">
        <v>299563</v>
      </c>
      <c r="P387" s="36">
        <v>80986</v>
      </c>
      <c r="Q387" s="36">
        <v>41913</v>
      </c>
      <c r="R387" s="36">
        <v>0</v>
      </c>
      <c r="S387" s="36">
        <v>0</v>
      </c>
      <c r="T387" s="36">
        <v>0</v>
      </c>
      <c r="U387" s="36">
        <v>173668</v>
      </c>
      <c r="V387" s="36">
        <v>0</v>
      </c>
    </row>
    <row r="388" spans="1:22">
      <c r="A388" s="2">
        <v>1883</v>
      </c>
      <c r="B388" s="1" t="s">
        <v>361</v>
      </c>
      <c r="C388" s="13">
        <v>39430988</v>
      </c>
      <c r="D388" s="13">
        <v>39249999</v>
      </c>
      <c r="E388" s="13">
        <v>742980</v>
      </c>
      <c r="F388" s="35">
        <v>5136673</v>
      </c>
      <c r="G388" s="13">
        <v>250116</v>
      </c>
      <c r="H388" s="13"/>
      <c r="I388" s="13"/>
      <c r="J388" s="13"/>
      <c r="K388" s="13"/>
      <c r="L388" s="13"/>
      <c r="M388" s="13"/>
      <c r="N388" s="35">
        <v>18689</v>
      </c>
      <c r="O388" s="36">
        <v>58894</v>
      </c>
      <c r="P388" s="36">
        <v>47500</v>
      </c>
      <c r="Q388" s="36">
        <v>64513</v>
      </c>
      <c r="R388" s="36">
        <v>0</v>
      </c>
      <c r="S388" s="36">
        <v>0</v>
      </c>
      <c r="T388" s="36">
        <v>36208</v>
      </c>
      <c r="U388" s="36">
        <v>93704</v>
      </c>
      <c r="V388" s="36">
        <v>0</v>
      </c>
    </row>
    <row r="389" spans="1:22">
      <c r="A389" s="2">
        <v>1884</v>
      </c>
      <c r="B389" s="1" t="s">
        <v>362</v>
      </c>
      <c r="C389" s="13">
        <v>2069448</v>
      </c>
      <c r="D389" s="13">
        <v>2548615</v>
      </c>
      <c r="E389" s="13">
        <v>121231</v>
      </c>
      <c r="F389" s="35">
        <v>216023</v>
      </c>
      <c r="G389" s="13">
        <v>50420</v>
      </c>
      <c r="H389" s="13"/>
      <c r="I389" s="13"/>
      <c r="J389" s="13"/>
      <c r="K389" s="13"/>
      <c r="L389" s="13"/>
      <c r="M389" s="13"/>
      <c r="N389" s="35">
        <v>18999</v>
      </c>
      <c r="O389" s="36">
        <v>59536</v>
      </c>
      <c r="P389" s="36">
        <v>8900</v>
      </c>
      <c r="Q389" s="36">
        <v>9417</v>
      </c>
      <c r="R389" s="36">
        <v>0</v>
      </c>
      <c r="S389" s="36">
        <v>0</v>
      </c>
      <c r="T389" s="36">
        <v>38304</v>
      </c>
      <c r="U389" s="36">
        <v>80706</v>
      </c>
      <c r="V389" s="36">
        <v>0</v>
      </c>
    </row>
    <row r="390" spans="1:22">
      <c r="A390" s="2">
        <v>1891</v>
      </c>
      <c r="B390" s="1" t="s">
        <v>363</v>
      </c>
      <c r="C390" s="13">
        <v>6655059</v>
      </c>
      <c r="D390" s="13">
        <v>7339922</v>
      </c>
      <c r="E390" s="13">
        <v>144523</v>
      </c>
      <c r="F390" s="35">
        <v>786159</v>
      </c>
      <c r="G390" s="13">
        <v>41451</v>
      </c>
      <c r="H390" s="13"/>
      <c r="I390" s="13"/>
      <c r="J390" s="13"/>
      <c r="K390" s="13"/>
      <c r="L390" s="13"/>
      <c r="M390" s="13"/>
      <c r="N390" s="35">
        <v>16904</v>
      </c>
      <c r="O390" s="36">
        <v>86928</v>
      </c>
      <c r="P390" s="36">
        <v>120000</v>
      </c>
      <c r="Q390" s="36">
        <v>11943</v>
      </c>
      <c r="R390" s="36">
        <v>0</v>
      </c>
      <c r="S390" s="36">
        <v>0</v>
      </c>
      <c r="T390" s="36">
        <v>11865</v>
      </c>
      <c r="U390" s="36">
        <v>29476</v>
      </c>
      <c r="V390" s="36">
        <v>0</v>
      </c>
    </row>
    <row r="391" spans="1:22">
      <c r="A391" s="2">
        <v>1892</v>
      </c>
      <c r="B391" s="1" t="s">
        <v>364</v>
      </c>
      <c r="C391" s="13">
        <v>6980125</v>
      </c>
      <c r="D391" s="13">
        <v>6622914</v>
      </c>
      <c r="E391" s="13">
        <v>174923</v>
      </c>
      <c r="F391" s="35">
        <v>795777</v>
      </c>
      <c r="G391" s="13">
        <v>119796</v>
      </c>
      <c r="H391" s="13"/>
      <c r="I391" s="13"/>
      <c r="J391" s="13"/>
      <c r="K391" s="13"/>
      <c r="L391" s="13"/>
      <c r="M391" s="13"/>
      <c r="N391" s="35">
        <v>27931</v>
      </c>
      <c r="O391" s="36">
        <v>3236</v>
      </c>
      <c r="P391" s="36">
        <v>0</v>
      </c>
      <c r="Q391" s="36">
        <v>10924</v>
      </c>
      <c r="R391" s="36">
        <v>0</v>
      </c>
      <c r="S391" s="36">
        <v>0</v>
      </c>
      <c r="T391" s="36">
        <v>0</v>
      </c>
      <c r="U391" s="36">
        <v>153780</v>
      </c>
      <c r="V391" s="36">
        <v>0</v>
      </c>
    </row>
    <row r="392" spans="1:22">
      <c r="A392" s="2">
        <v>1894</v>
      </c>
      <c r="B392" s="1" t="s">
        <v>365</v>
      </c>
      <c r="C392" s="13">
        <v>4662394</v>
      </c>
      <c r="D392" s="13">
        <v>5018576</v>
      </c>
      <c r="E392" s="13">
        <v>59081</v>
      </c>
      <c r="F392" s="35">
        <v>505871</v>
      </c>
      <c r="G392" s="13">
        <v>131503</v>
      </c>
      <c r="H392" s="13"/>
      <c r="I392" s="13"/>
      <c r="J392" s="13"/>
      <c r="K392" s="13"/>
      <c r="L392" s="13"/>
      <c r="M392" s="13"/>
      <c r="N392" s="35">
        <v>23615</v>
      </c>
      <c r="O392" s="36">
        <v>174234</v>
      </c>
      <c r="P392" s="36">
        <v>237588</v>
      </c>
      <c r="Q392" s="36">
        <v>68956</v>
      </c>
      <c r="R392" s="36">
        <v>0</v>
      </c>
      <c r="S392" s="36">
        <v>0</v>
      </c>
      <c r="T392" s="36">
        <v>9750</v>
      </c>
      <c r="U392" s="36">
        <v>344643</v>
      </c>
      <c r="V392" s="36">
        <v>0</v>
      </c>
    </row>
    <row r="393" spans="1:22">
      <c r="A393" s="2">
        <v>1895</v>
      </c>
      <c r="B393" s="1" t="s">
        <v>366</v>
      </c>
      <c r="C393" s="13">
        <v>17513951</v>
      </c>
      <c r="D393" s="13">
        <v>19736397</v>
      </c>
      <c r="E393" s="13">
        <v>302741</v>
      </c>
      <c r="F393" s="35">
        <v>2755539</v>
      </c>
      <c r="G393" s="13">
        <v>152891</v>
      </c>
      <c r="H393" s="13"/>
      <c r="I393" s="13"/>
      <c r="J393" s="13"/>
      <c r="K393" s="13"/>
      <c r="L393" s="13"/>
      <c r="M393" s="13"/>
      <c r="N393" s="35">
        <v>35614</v>
      </c>
      <c r="O393" s="36">
        <v>77740</v>
      </c>
      <c r="P393" s="36">
        <v>286618</v>
      </c>
      <c r="Q393" s="36">
        <v>57631</v>
      </c>
      <c r="R393" s="36">
        <v>0</v>
      </c>
      <c r="S393" s="36">
        <v>0</v>
      </c>
      <c r="T393" s="36">
        <v>6424</v>
      </c>
      <c r="U393" s="36">
        <v>169609</v>
      </c>
      <c r="V393" s="36">
        <v>0</v>
      </c>
    </row>
    <row r="394" spans="1:22">
      <c r="A394" s="2">
        <v>1896</v>
      </c>
      <c r="B394" s="1" t="s">
        <v>367</v>
      </c>
      <c r="C394" s="13">
        <v>2420033</v>
      </c>
      <c r="D394" s="13">
        <v>2736006</v>
      </c>
      <c r="E394" s="13">
        <v>56760</v>
      </c>
      <c r="F394" s="35">
        <v>215151</v>
      </c>
      <c r="G394" s="13">
        <v>51373</v>
      </c>
      <c r="H394" s="13"/>
      <c r="I394" s="13"/>
      <c r="J394" s="13"/>
      <c r="K394" s="13"/>
      <c r="L394" s="13"/>
      <c r="M394" s="13"/>
      <c r="N394" s="35">
        <v>1210</v>
      </c>
      <c r="O394" s="36">
        <v>31323</v>
      </c>
      <c r="P394" s="36">
        <v>20000</v>
      </c>
      <c r="Q394" s="36">
        <v>13640</v>
      </c>
      <c r="R394" s="36">
        <v>0</v>
      </c>
      <c r="S394" s="36">
        <v>0</v>
      </c>
      <c r="T394" s="36">
        <v>15437</v>
      </c>
      <c r="U394" s="36">
        <v>48958</v>
      </c>
      <c r="V394" s="36">
        <v>0</v>
      </c>
    </row>
    <row r="395" spans="1:22">
      <c r="A395" s="2">
        <v>1900</v>
      </c>
      <c r="B395" s="1" t="s">
        <v>418</v>
      </c>
      <c r="C395" s="13">
        <v>27222242</v>
      </c>
      <c r="D395" s="13">
        <v>31231292</v>
      </c>
      <c r="E395" s="13">
        <v>652639</v>
      </c>
      <c r="F395" s="35">
        <v>3122301</v>
      </c>
      <c r="G395" s="13">
        <v>229972</v>
      </c>
      <c r="H395" s="13"/>
      <c r="I395" s="13"/>
      <c r="J395" s="13"/>
      <c r="K395" s="13"/>
      <c r="L395" s="13"/>
      <c r="M395" s="13"/>
      <c r="N395" s="35">
        <v>76232</v>
      </c>
      <c r="O395" s="36">
        <v>670358</v>
      </c>
      <c r="P395" s="36">
        <v>259700</v>
      </c>
      <c r="Q395" s="36">
        <v>95514</v>
      </c>
      <c r="R395" s="36">
        <v>0</v>
      </c>
      <c r="S395" s="36">
        <v>0</v>
      </c>
      <c r="T395" s="36">
        <v>310627</v>
      </c>
      <c r="U395" s="36">
        <v>186433</v>
      </c>
      <c r="V395" s="36">
        <v>0</v>
      </c>
    </row>
    <row r="396" spans="1:22">
      <c r="A396" s="2">
        <v>1901</v>
      </c>
      <c r="B396" s="1" t="s">
        <v>369</v>
      </c>
      <c r="C396" s="13">
        <v>2888066</v>
      </c>
      <c r="D396" s="13">
        <v>3216397</v>
      </c>
      <c r="E396" s="13">
        <v>80475</v>
      </c>
      <c r="F396" s="35">
        <v>279874</v>
      </c>
      <c r="G396" s="13">
        <v>64652</v>
      </c>
      <c r="H396" s="13"/>
      <c r="I396" s="13"/>
      <c r="J396" s="13"/>
      <c r="K396" s="13"/>
      <c r="L396" s="13"/>
      <c r="M396" s="13"/>
      <c r="N396" s="35">
        <v>10783</v>
      </c>
      <c r="O396" s="36">
        <v>21265</v>
      </c>
      <c r="P396" s="36">
        <v>164583</v>
      </c>
      <c r="Q396" s="36">
        <v>28886</v>
      </c>
      <c r="R396" s="36">
        <v>0</v>
      </c>
      <c r="S396" s="36">
        <v>0</v>
      </c>
      <c r="T396" s="36">
        <v>3680</v>
      </c>
      <c r="U396" s="36">
        <v>60813</v>
      </c>
      <c r="V396" s="36">
        <v>0</v>
      </c>
    </row>
    <row r="397" spans="1:22">
      <c r="A397" s="2">
        <v>1903</v>
      </c>
      <c r="B397" s="1" t="s">
        <v>370</v>
      </c>
      <c r="C397" s="13">
        <v>2910339</v>
      </c>
      <c r="D397" s="13">
        <v>2910192</v>
      </c>
      <c r="E397" s="13">
        <v>12270</v>
      </c>
      <c r="F397" s="35">
        <v>383465</v>
      </c>
      <c r="G397" s="13">
        <v>34154</v>
      </c>
      <c r="H397" s="13"/>
      <c r="I397" s="13"/>
      <c r="J397" s="13"/>
      <c r="K397" s="13"/>
      <c r="L397" s="13"/>
      <c r="M397" s="13"/>
      <c r="N397" s="35">
        <v>13647</v>
      </c>
      <c r="O397" s="36">
        <v>0</v>
      </c>
      <c r="P397" s="36">
        <v>13256</v>
      </c>
      <c r="Q397" s="36">
        <v>16659</v>
      </c>
      <c r="R397" s="36">
        <v>0</v>
      </c>
      <c r="S397" s="36">
        <v>0</v>
      </c>
      <c r="T397" s="36">
        <v>0</v>
      </c>
      <c r="U397" s="36">
        <v>25467</v>
      </c>
      <c r="V397" s="36">
        <v>0</v>
      </c>
    </row>
    <row r="398" spans="1:22">
      <c r="A398" s="2">
        <v>1904</v>
      </c>
      <c r="B398" s="1" t="s">
        <v>371</v>
      </c>
      <c r="C398" s="13">
        <v>9509915</v>
      </c>
      <c r="D398" s="13">
        <v>9960708</v>
      </c>
      <c r="E398" s="13">
        <v>205408</v>
      </c>
      <c r="F398" s="35">
        <v>865609</v>
      </c>
      <c r="G398" s="13">
        <v>144315</v>
      </c>
      <c r="H398" s="13"/>
      <c r="I398" s="13"/>
      <c r="J398" s="13"/>
      <c r="K398" s="13"/>
      <c r="L398" s="13"/>
      <c r="M398" s="13"/>
      <c r="N398" s="35">
        <v>10290</v>
      </c>
      <c r="O398" s="36">
        <v>154808</v>
      </c>
      <c r="P398" s="36">
        <v>0</v>
      </c>
      <c r="Q398" s="36">
        <v>29018</v>
      </c>
      <c r="R398" s="36">
        <v>0</v>
      </c>
      <c r="S398" s="36">
        <v>0</v>
      </c>
      <c r="T398" s="36">
        <v>8191</v>
      </c>
      <c r="U398" s="36">
        <v>39545</v>
      </c>
      <c r="V398" s="36">
        <v>0</v>
      </c>
    </row>
    <row r="399" spans="1:22">
      <c r="A399" s="2">
        <v>1908</v>
      </c>
      <c r="B399" s="1" t="s">
        <v>398</v>
      </c>
      <c r="C399" s="13">
        <v>2410813</v>
      </c>
      <c r="D399" s="13">
        <v>2836643</v>
      </c>
      <c r="E399" s="13">
        <v>46670</v>
      </c>
      <c r="F399" s="35">
        <v>302991</v>
      </c>
      <c r="G399" s="13">
        <v>28398</v>
      </c>
      <c r="H399" s="13"/>
      <c r="I399" s="13"/>
      <c r="J399" s="13"/>
      <c r="K399" s="13"/>
      <c r="L399" s="13"/>
      <c r="M399" s="13"/>
      <c r="N399" s="35">
        <v>7943</v>
      </c>
      <c r="O399" s="36">
        <v>32783</v>
      </c>
      <c r="P399" s="36">
        <v>0</v>
      </c>
      <c r="Q399" s="36">
        <v>7590</v>
      </c>
      <c r="R399" s="36">
        <v>0</v>
      </c>
      <c r="S399" s="36">
        <v>0</v>
      </c>
      <c r="T399" s="36">
        <v>1786</v>
      </c>
      <c r="U399" s="36">
        <v>21366</v>
      </c>
      <c r="V399" s="36">
        <v>0</v>
      </c>
    </row>
    <row r="400" spans="1:22">
      <c r="A400" s="2">
        <v>1911</v>
      </c>
      <c r="B400" s="1" t="s">
        <v>372</v>
      </c>
      <c r="C400" s="13">
        <v>6678352</v>
      </c>
      <c r="D400" s="13">
        <v>6900305</v>
      </c>
      <c r="E400" s="13">
        <v>189806</v>
      </c>
      <c r="F400" s="35">
        <v>785249</v>
      </c>
      <c r="G400" s="13">
        <v>74247</v>
      </c>
      <c r="H400" s="13"/>
      <c r="I400" s="13"/>
      <c r="J400" s="13"/>
      <c r="K400" s="13"/>
      <c r="L400" s="13"/>
      <c r="M400" s="13"/>
      <c r="N400" s="35">
        <v>28576</v>
      </c>
      <c r="O400" s="36">
        <v>78014</v>
      </c>
      <c r="P400" s="36">
        <v>204423</v>
      </c>
      <c r="Q400" s="36">
        <v>30048</v>
      </c>
      <c r="R400" s="36">
        <v>0</v>
      </c>
      <c r="S400" s="36">
        <v>0</v>
      </c>
      <c r="T400" s="36">
        <v>7331</v>
      </c>
      <c r="U400" s="36">
        <v>303199</v>
      </c>
      <c r="V400" s="36">
        <v>0</v>
      </c>
    </row>
    <row r="401" spans="1:22">
      <c r="A401" s="2">
        <v>1916</v>
      </c>
      <c r="B401" s="1" t="s">
        <v>373</v>
      </c>
      <c r="C401" s="13">
        <v>26001189</v>
      </c>
      <c r="D401" s="13">
        <v>25826292</v>
      </c>
      <c r="E401" s="13">
        <v>581132</v>
      </c>
      <c r="F401" s="35">
        <v>2937465</v>
      </c>
      <c r="G401" s="13">
        <v>223854</v>
      </c>
      <c r="H401" s="13"/>
      <c r="I401" s="13"/>
      <c r="J401" s="13"/>
      <c r="K401" s="13"/>
      <c r="L401" s="13"/>
      <c r="M401" s="13"/>
      <c r="N401" s="35">
        <v>29740</v>
      </c>
      <c r="O401" s="36">
        <v>163180</v>
      </c>
      <c r="P401" s="36">
        <v>90507</v>
      </c>
      <c r="Q401" s="36">
        <v>68753</v>
      </c>
      <c r="R401" s="36">
        <v>0</v>
      </c>
      <c r="S401" s="36">
        <v>0</v>
      </c>
      <c r="T401" s="36">
        <v>141723</v>
      </c>
      <c r="U401" s="36">
        <v>116555</v>
      </c>
      <c r="V401" s="36">
        <v>0</v>
      </c>
    </row>
    <row r="402" spans="1:22">
      <c r="A402" s="2">
        <v>1921</v>
      </c>
      <c r="B402" s="1" t="s">
        <v>419</v>
      </c>
      <c r="C402" s="13">
        <v>11691716</v>
      </c>
      <c r="D402" s="13">
        <v>12379947</v>
      </c>
      <c r="E402" s="13">
        <v>244180</v>
      </c>
      <c r="F402" s="35">
        <v>1227401</v>
      </c>
      <c r="G402" s="13">
        <v>103295</v>
      </c>
      <c r="H402" s="13"/>
      <c r="I402" s="13"/>
      <c r="J402" s="13"/>
      <c r="K402" s="13"/>
      <c r="L402" s="13"/>
      <c r="M402" s="13"/>
      <c r="N402" s="35">
        <v>84455</v>
      </c>
      <c r="O402" s="36">
        <v>222207</v>
      </c>
      <c r="P402" s="36">
        <v>80000</v>
      </c>
      <c r="Q402" s="36">
        <v>48730</v>
      </c>
      <c r="R402" s="36">
        <v>0</v>
      </c>
      <c r="S402" s="36">
        <v>0</v>
      </c>
      <c r="T402" s="36">
        <v>13037</v>
      </c>
      <c r="U402" s="36">
        <v>131043</v>
      </c>
      <c r="V402" s="36">
        <v>0</v>
      </c>
    </row>
    <row r="403" spans="1:22">
      <c r="A403" s="2">
        <v>1924</v>
      </c>
      <c r="B403" s="1" t="s">
        <v>374</v>
      </c>
      <c r="C403" s="13">
        <v>4661104</v>
      </c>
      <c r="D403" s="13">
        <v>5002139</v>
      </c>
      <c r="E403" s="13">
        <v>145369</v>
      </c>
      <c r="F403" s="35">
        <v>504386</v>
      </c>
      <c r="G403" s="13">
        <v>83857</v>
      </c>
      <c r="H403" s="13"/>
      <c r="I403" s="13"/>
      <c r="J403" s="13"/>
      <c r="K403" s="13"/>
      <c r="L403" s="13"/>
      <c r="M403" s="13"/>
      <c r="N403" s="35">
        <v>13322</v>
      </c>
      <c r="O403" s="36">
        <v>66337</v>
      </c>
      <c r="P403" s="36">
        <v>69441</v>
      </c>
      <c r="Q403" s="36">
        <v>59274</v>
      </c>
      <c r="R403" s="36">
        <v>0</v>
      </c>
      <c r="S403" s="36">
        <v>0</v>
      </c>
      <c r="T403" s="36">
        <v>65</v>
      </c>
      <c r="U403" s="36">
        <v>48653</v>
      </c>
      <c r="V403" s="36">
        <v>0</v>
      </c>
    </row>
    <row r="404" spans="1:22">
      <c r="A404" s="2">
        <v>1926</v>
      </c>
      <c r="B404" s="1" t="s">
        <v>375</v>
      </c>
      <c r="C404" s="13">
        <v>6342157</v>
      </c>
      <c r="D404" s="13">
        <v>6357168</v>
      </c>
      <c r="E404" s="13">
        <v>96533</v>
      </c>
      <c r="F404" s="35">
        <v>627231</v>
      </c>
      <c r="G404" s="13">
        <v>123927</v>
      </c>
      <c r="H404" s="13"/>
      <c r="I404" s="13"/>
      <c r="J404" s="13"/>
      <c r="K404" s="13"/>
      <c r="L404" s="13"/>
      <c r="M404" s="13"/>
      <c r="N404" s="35">
        <v>12651</v>
      </c>
      <c r="O404" s="36">
        <v>42175</v>
      </c>
      <c r="P404" s="36">
        <v>44600</v>
      </c>
      <c r="Q404" s="36">
        <v>28423</v>
      </c>
      <c r="R404" s="36">
        <v>0</v>
      </c>
      <c r="S404" s="36">
        <v>0</v>
      </c>
      <c r="T404" s="36">
        <v>500</v>
      </c>
      <c r="U404" s="36">
        <v>76212</v>
      </c>
      <c r="V404" s="36">
        <v>0</v>
      </c>
    </row>
    <row r="405" spans="1:22">
      <c r="A405" s="2">
        <v>1927</v>
      </c>
      <c r="B405" s="1" t="s">
        <v>376</v>
      </c>
      <c r="C405" s="13">
        <v>2282583</v>
      </c>
      <c r="D405" s="13">
        <v>2501255</v>
      </c>
      <c r="E405" s="13">
        <v>48111</v>
      </c>
      <c r="F405" s="35">
        <v>267782</v>
      </c>
      <c r="G405" s="13">
        <v>50868</v>
      </c>
      <c r="H405" s="13"/>
      <c r="I405" s="13"/>
      <c r="J405" s="13"/>
      <c r="K405" s="13"/>
      <c r="L405" s="13"/>
      <c r="M405" s="13"/>
      <c r="N405" s="35">
        <v>0</v>
      </c>
      <c r="O405" s="36">
        <v>15549</v>
      </c>
      <c r="P405" s="36">
        <v>165000</v>
      </c>
      <c r="Q405" s="36">
        <v>7050</v>
      </c>
      <c r="R405" s="36">
        <v>0</v>
      </c>
      <c r="S405" s="36">
        <v>0</v>
      </c>
      <c r="T405" s="36">
        <v>2408</v>
      </c>
      <c r="U405" s="36">
        <v>12000</v>
      </c>
      <c r="V405" s="36">
        <v>0</v>
      </c>
    </row>
    <row r="406" spans="1:22">
      <c r="A406" s="2">
        <v>1955</v>
      </c>
      <c r="B406" s="1" t="s">
        <v>386</v>
      </c>
      <c r="C406" s="13">
        <v>6655762</v>
      </c>
      <c r="D406" s="13">
        <v>8197259</v>
      </c>
      <c r="E406" s="13">
        <v>205030</v>
      </c>
      <c r="F406" s="35">
        <v>785851</v>
      </c>
      <c r="G406" s="13">
        <v>74277</v>
      </c>
      <c r="H406" s="13"/>
      <c r="I406" s="13"/>
      <c r="J406" s="13"/>
      <c r="K406" s="13"/>
      <c r="L406" s="13"/>
      <c r="M406" s="13"/>
      <c r="N406" s="35">
        <v>27408</v>
      </c>
      <c r="O406" s="36">
        <v>80306</v>
      </c>
      <c r="P406" s="36">
        <v>22500</v>
      </c>
      <c r="Q406" s="36">
        <v>57456</v>
      </c>
      <c r="R406" s="36">
        <v>0</v>
      </c>
      <c r="S406" s="36">
        <v>0</v>
      </c>
      <c r="T406" s="36">
        <v>7677</v>
      </c>
      <c r="U406" s="36">
        <v>106071</v>
      </c>
      <c r="V406" s="36">
        <v>0</v>
      </c>
    </row>
    <row r="407" spans="1:22">
      <c r="A407" s="2">
        <v>1987</v>
      </c>
      <c r="B407" s="1" t="s">
        <v>399</v>
      </c>
      <c r="C407" s="13">
        <v>4223997</v>
      </c>
      <c r="D407" s="13">
        <v>4855312</v>
      </c>
      <c r="E407" s="13">
        <v>107773</v>
      </c>
      <c r="F407" s="35">
        <v>613025</v>
      </c>
      <c r="G407" s="13">
        <v>43015</v>
      </c>
      <c r="H407" s="13"/>
      <c r="I407" s="13"/>
      <c r="J407" s="13"/>
      <c r="K407" s="13"/>
      <c r="L407" s="13"/>
      <c r="M407" s="13"/>
      <c r="N407" s="35">
        <v>8991</v>
      </c>
      <c r="O407" s="36">
        <v>17455</v>
      </c>
      <c r="P407" s="36">
        <v>0</v>
      </c>
      <c r="Q407" s="36">
        <v>13530</v>
      </c>
      <c r="R407" s="36">
        <v>0</v>
      </c>
      <c r="S407" s="36">
        <v>0</v>
      </c>
      <c r="T407" s="36">
        <v>0</v>
      </c>
      <c r="U407" s="36">
        <v>36981</v>
      </c>
      <c r="V407" s="36">
        <v>0</v>
      </c>
    </row>
  </sheetData>
  <mergeCells count="1">
    <mergeCell ref="F1:G1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136667110A62949AA67DF5C6216EC70" ma:contentTypeVersion="13" ma:contentTypeDescription="Een nieuw document maken." ma:contentTypeScope="" ma:versionID="827c0106e82f76fe491223fb0ad81b99">
  <xsd:schema xmlns:xsd="http://www.w3.org/2001/XMLSchema" xmlns:xs="http://www.w3.org/2001/XMLSchema" xmlns:p="http://schemas.microsoft.com/office/2006/metadata/properties" xmlns:ns2="01eeb16d-8946-4cc2-a0fc-08230b3039e4" xmlns:ns3="e58caa21-5722-493b-9d14-a5a94965b518" targetNamespace="http://schemas.microsoft.com/office/2006/metadata/properties" ma:root="true" ma:fieldsID="2d90a74e4b96b8e6f212c87c4d6c76ae" ns2:_="" ns3:_="">
    <xsd:import namespace="01eeb16d-8946-4cc2-a0fc-08230b3039e4"/>
    <xsd:import namespace="e58caa21-5722-493b-9d14-a5a94965b5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eeb16d-8946-4cc2-a0fc-08230b30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8caa21-5722-493b-9d14-a5a94965b51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811C19-0C42-4B1E-A3A4-7664F35879E8}"/>
</file>

<file path=customXml/itemProps2.xml><?xml version="1.0" encoding="utf-8"?>
<ds:datastoreItem xmlns:ds="http://schemas.openxmlformats.org/officeDocument/2006/customXml" ds:itemID="{71DA9D64-DB63-44D8-95BC-CA0D790F3A5F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32330ef0-5ac6-454d-9026-74912d29c987"/>
    <ds:schemaRef ds:uri="http://schemas.microsoft.com/office/infopath/2007/PartnerControls"/>
    <ds:schemaRef ds:uri="48bdd6a6-768d-4945-bd2c-363f1b61336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C4CA0CA-3F05-4691-801B-9ABF8996173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22</vt:i4>
      </vt:variant>
    </vt:vector>
  </HeadingPairs>
  <TitlesOfParts>
    <vt:vector size="22" baseType="lpstr">
      <vt:lpstr>uitgaven en budgetten</vt:lpstr>
      <vt:lpstr>2021</vt:lpstr>
      <vt:lpstr>2022</vt:lpstr>
      <vt:lpstr>Lijst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2007</vt:lpstr>
      <vt:lpstr>2008</vt:lpstr>
      <vt:lpstr>2006</vt:lpstr>
      <vt:lpstr>2005</vt:lpstr>
      <vt:lpstr>2004</vt:lpstr>
      <vt:lpstr>2019</vt:lpstr>
      <vt:lpstr>2020</vt:lpstr>
      <vt:lpstr>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Tang, J. (Karen)</dc:creator>
  <cp:lastModifiedBy>Martin Heekelaar</cp:lastModifiedBy>
  <dcterms:created xsi:type="dcterms:W3CDTF">2014-09-30T08:17:04Z</dcterms:created>
  <dcterms:modified xsi:type="dcterms:W3CDTF">2021-11-18T07:21:28Z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0x010100C136667110A62949AA67DF5C6216EC70</vt:lpwstr>
  </property>
</Properties>
</file>